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\Documents\BNL sPHENIX\P6 and WBS\"/>
    </mc:Choice>
  </mc:AlternateContent>
  <xr:revisionPtr revIDLastSave="0" documentId="13_ncr:1_{DD978BC4-C2FD-4914-A50B-F43B0267D366}" xr6:coauthVersionLast="47" xr6:coauthVersionMax="47" xr10:uidLastSave="{00000000-0000-0000-0000-000000000000}"/>
  <bookViews>
    <workbookView xWindow="-108" yWindow="-108" windowWidth="23256" windowHeight="12576" tabRatio="661" activeTab="5" xr2:uid="{F032C20C-6369-4DE1-9CBB-F9AD128439B4}"/>
  </bookViews>
  <sheets>
    <sheet name="BCWR - Cat A" sheetId="13" r:id="rId1"/>
    <sheet name="BCWR - Cat C" sheetId="11" r:id="rId2"/>
    <sheet name="Open Commitments Cat A" sheetId="14" r:id="rId3"/>
    <sheet name="Open Commitments Cat C" sheetId="15" r:id="rId4"/>
    <sheet name="EAC for Cat A" sheetId="16" r:id="rId5"/>
    <sheet name="EAC for Cat C" sheetId="17" r:id="rId6"/>
    <sheet name="Remaining Cat C M&amp;S ToBeOrdered" sheetId="18" r:id="rId7"/>
    <sheet name="ETC sheet-Cat T_BT" sheetId="12" state="hidden" r:id="rId8"/>
    <sheet name="ETC sheet-Cat B" sheetId="10" state="hidden" r:id="rId9"/>
    <sheet name="ETC sheet-All incomplete" sheetId="9" state="hidden" r:id="rId10"/>
    <sheet name="ETC sheet-full" sheetId="4" state="hidden" r:id="rId11"/>
    <sheet name="forecast data dump" sheetId="5" state="hidden" r:id="rId12"/>
  </sheets>
  <externalReferences>
    <externalReference r:id="rId13"/>
  </externalReferences>
  <definedNames>
    <definedName name="_xlnm._FilterDatabase" localSheetId="0" hidden="1">'BCWR - Cat A'!$A$2:$N$45</definedName>
    <definedName name="_xlnm._FilterDatabase" localSheetId="1" hidden="1">'BCWR - Cat C'!$A$2:$N$777</definedName>
    <definedName name="_xlnm._FilterDatabase" localSheetId="9" hidden="1">'ETC sheet-All incomplete'!$A$2:$N$1812</definedName>
    <definedName name="_xlnm._FilterDatabase" localSheetId="8" hidden="1">'ETC sheet-Cat B'!$A$2:$N$134</definedName>
    <definedName name="_xlnm._FilterDatabase" localSheetId="7" hidden="1">'ETC sheet-Cat T_BT'!$A$2:$N$352</definedName>
    <definedName name="_xlnm._FilterDatabase" localSheetId="10" hidden="1">'ETC sheet-full'!$A$2:$N$4017</definedName>
    <definedName name="_xlnm.Print_Area" localSheetId="4">'EAC for Cat A'!$A$1:$F$22</definedName>
    <definedName name="_xlnm.Print_Area" localSheetId="5">'EAC for Cat C'!$A$1:$F$22</definedName>
    <definedName name="_xlnm.Print_Titles" localSheetId="0">'BCWR - Cat A'!$1:$3</definedName>
    <definedName name="_xlnm.Print_Titles" localSheetId="2">'Open Commitments Cat 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8" l="1"/>
  <c r="Q20" i="18" s="1"/>
  <c r="L20" i="18"/>
  <c r="I20" i="18"/>
  <c r="Y197" i="11"/>
  <c r="Y395" i="11"/>
  <c r="R20" i="18" l="1"/>
  <c r="N20" i="18"/>
  <c r="O35" i="15"/>
  <c r="P48" i="14" l="1"/>
  <c r="U40" i="13" l="1"/>
  <c r="U38" i="13"/>
  <c r="U35" i="13"/>
  <c r="U33" i="13"/>
  <c r="U25" i="13"/>
  <c r="U14" i="13"/>
  <c r="U10" i="13"/>
  <c r="U4" i="13"/>
  <c r="M12" i="13" l="1"/>
  <c r="M24" i="13"/>
  <c r="O95" i="14" l="1"/>
  <c r="O92" i="14"/>
  <c r="O88" i="14"/>
  <c r="S100" i="15" l="1"/>
  <c r="R21" i="13"/>
  <c r="N15" i="13"/>
  <c r="N16" i="13"/>
  <c r="N17" i="13"/>
  <c r="N18" i="13"/>
  <c r="N19" i="13"/>
  <c r="N20" i="13"/>
  <c r="N21" i="13"/>
  <c r="N22" i="13"/>
  <c r="L17" i="13"/>
  <c r="L18" i="13"/>
  <c r="L19" i="13"/>
  <c r="L20" i="13"/>
  <c r="L21" i="13"/>
  <c r="L22" i="13"/>
  <c r="M15" i="13"/>
  <c r="M16" i="13"/>
  <c r="M17" i="13"/>
  <c r="M18" i="13"/>
  <c r="M19" i="13"/>
  <c r="M20" i="13"/>
  <c r="M21" i="13"/>
  <c r="M22" i="13"/>
  <c r="L15" i="13"/>
  <c r="N6" i="13"/>
  <c r="N7" i="13"/>
  <c r="N8" i="13"/>
  <c r="N9" i="13"/>
  <c r="M6" i="13"/>
  <c r="M7" i="13"/>
  <c r="M8" i="13"/>
  <c r="M9" i="13"/>
  <c r="L6" i="13"/>
  <c r="L7" i="13"/>
  <c r="L8" i="13"/>
  <c r="L9" i="13"/>
  <c r="L777" i="11"/>
  <c r="I777" i="11"/>
  <c r="L776" i="11"/>
  <c r="I776" i="11"/>
  <c r="M775" i="11"/>
  <c r="L775" i="11"/>
  <c r="I775" i="11"/>
  <c r="L774" i="11"/>
  <c r="I774" i="11"/>
  <c r="L773" i="11"/>
  <c r="M773" i="11" s="1"/>
  <c r="I773" i="11"/>
  <c r="L772" i="11"/>
  <c r="I772" i="11"/>
  <c r="L771" i="11"/>
  <c r="M771" i="11" s="1"/>
  <c r="I771" i="11"/>
  <c r="L770" i="11"/>
  <c r="I770" i="11"/>
  <c r="L769" i="11"/>
  <c r="M769" i="11" s="1"/>
  <c r="I769" i="11"/>
  <c r="L768" i="11"/>
  <c r="I768" i="11"/>
  <c r="L767" i="11"/>
  <c r="M767" i="11" s="1"/>
  <c r="I767" i="11"/>
  <c r="L766" i="11"/>
  <c r="I766" i="11"/>
  <c r="L765" i="11"/>
  <c r="I765" i="11"/>
  <c r="L764" i="11"/>
  <c r="I764" i="11"/>
  <c r="L763" i="11"/>
  <c r="I763" i="11"/>
  <c r="L762" i="11"/>
  <c r="I762" i="11"/>
  <c r="M761" i="11"/>
  <c r="L761" i="11"/>
  <c r="I761" i="11"/>
  <c r="L760" i="11"/>
  <c r="I760" i="11"/>
  <c r="L759" i="11"/>
  <c r="M759" i="11" s="1"/>
  <c r="I759" i="11"/>
  <c r="L758" i="11"/>
  <c r="I758" i="11"/>
  <c r="L757" i="11"/>
  <c r="M757" i="11" s="1"/>
  <c r="I757" i="11"/>
  <c r="L756" i="11"/>
  <c r="I756" i="11"/>
  <c r="L755" i="11"/>
  <c r="M755" i="11" s="1"/>
  <c r="I755" i="11"/>
  <c r="L754" i="11"/>
  <c r="I754" i="11"/>
  <c r="L753" i="11"/>
  <c r="I753" i="11"/>
  <c r="L752" i="11"/>
  <c r="I752" i="11"/>
  <c r="L751" i="11"/>
  <c r="I751" i="11"/>
  <c r="L750" i="11"/>
  <c r="I750" i="11"/>
  <c r="L749" i="11"/>
  <c r="I749" i="11"/>
  <c r="L748" i="11"/>
  <c r="I748" i="11"/>
  <c r="L747" i="11"/>
  <c r="I747" i="11"/>
  <c r="L746" i="11"/>
  <c r="I746" i="11"/>
  <c r="L745" i="11"/>
  <c r="M745" i="11" s="1"/>
  <c r="I745" i="11"/>
  <c r="L744" i="11"/>
  <c r="I744" i="11"/>
  <c r="M743" i="11"/>
  <c r="L743" i="11"/>
  <c r="I743" i="11"/>
  <c r="L742" i="11"/>
  <c r="I742" i="11"/>
  <c r="L741" i="11"/>
  <c r="M741" i="11" s="1"/>
  <c r="I741" i="11"/>
  <c r="L740" i="11"/>
  <c r="I740" i="11"/>
  <c r="L739" i="11"/>
  <c r="M739" i="11" s="1"/>
  <c r="I739" i="11"/>
  <c r="L738" i="11"/>
  <c r="I738" i="11"/>
  <c r="L737" i="11"/>
  <c r="I737" i="11"/>
  <c r="L736" i="11"/>
  <c r="I736" i="11"/>
  <c r="L735" i="11"/>
  <c r="I735" i="11"/>
  <c r="L734" i="11"/>
  <c r="I734" i="11"/>
  <c r="L733" i="11"/>
  <c r="I733" i="11"/>
  <c r="L732" i="11"/>
  <c r="I732" i="11"/>
  <c r="L731" i="11"/>
  <c r="I731" i="11"/>
  <c r="L730" i="11"/>
  <c r="I730" i="11"/>
  <c r="M729" i="11"/>
  <c r="L729" i="11"/>
  <c r="I729" i="11"/>
  <c r="L728" i="11"/>
  <c r="I728" i="11"/>
  <c r="L727" i="11"/>
  <c r="M727" i="11" s="1"/>
  <c r="I727" i="11"/>
  <c r="L726" i="11"/>
  <c r="I726" i="11"/>
  <c r="L725" i="11"/>
  <c r="M725" i="11" s="1"/>
  <c r="I725" i="11"/>
  <c r="L724" i="11"/>
  <c r="I724" i="11"/>
  <c r="L723" i="11"/>
  <c r="M723" i="11" s="1"/>
  <c r="I723" i="11"/>
  <c r="L722" i="11"/>
  <c r="I722" i="11"/>
  <c r="L721" i="11"/>
  <c r="I721" i="11"/>
  <c r="L720" i="11"/>
  <c r="I720" i="11"/>
  <c r="L719" i="11"/>
  <c r="I719" i="11"/>
  <c r="L718" i="11"/>
  <c r="I718" i="11"/>
  <c r="L717" i="11"/>
  <c r="I717" i="11"/>
  <c r="L716" i="11"/>
  <c r="I716" i="11"/>
  <c r="L715" i="11"/>
  <c r="I715" i="11"/>
  <c r="L713" i="11"/>
  <c r="I713" i="11"/>
  <c r="L712" i="11"/>
  <c r="M712" i="11" s="1"/>
  <c r="I712" i="11"/>
  <c r="L711" i="11"/>
  <c r="I711" i="11"/>
  <c r="L710" i="11"/>
  <c r="M710" i="11" s="1"/>
  <c r="I710" i="11"/>
  <c r="L709" i="11"/>
  <c r="I709" i="11"/>
  <c r="L708" i="11"/>
  <c r="M708" i="11" s="1"/>
  <c r="I708" i="11"/>
  <c r="L707" i="11"/>
  <c r="I707" i="11"/>
  <c r="L706" i="11"/>
  <c r="I706" i="11"/>
  <c r="L705" i="11"/>
  <c r="I705" i="11"/>
  <c r="L704" i="11"/>
  <c r="I704" i="11"/>
  <c r="L703" i="11"/>
  <c r="I703" i="11"/>
  <c r="L702" i="11"/>
  <c r="I702" i="11"/>
  <c r="L701" i="11"/>
  <c r="I701" i="11"/>
  <c r="L700" i="11"/>
  <c r="I700" i="11"/>
  <c r="L699" i="11"/>
  <c r="I699" i="11"/>
  <c r="L698" i="11"/>
  <c r="I698" i="11"/>
  <c r="L697" i="11"/>
  <c r="I697" i="11"/>
  <c r="M696" i="11"/>
  <c r="L696" i="11"/>
  <c r="I696" i="11"/>
  <c r="L695" i="11"/>
  <c r="I695" i="11"/>
  <c r="L694" i="11"/>
  <c r="M694" i="11" s="1"/>
  <c r="I694" i="11"/>
  <c r="L693" i="11"/>
  <c r="I693" i="11"/>
  <c r="L692" i="11"/>
  <c r="M692" i="11" s="1"/>
  <c r="I692" i="11"/>
  <c r="L691" i="11"/>
  <c r="I691" i="11"/>
  <c r="L690" i="11"/>
  <c r="M690" i="11" s="1"/>
  <c r="I690" i="11"/>
  <c r="L689" i="11"/>
  <c r="I689" i="11"/>
  <c r="L688" i="11"/>
  <c r="I688" i="11"/>
  <c r="L687" i="11"/>
  <c r="I687" i="11"/>
  <c r="L686" i="11"/>
  <c r="I686" i="11"/>
  <c r="L684" i="11"/>
  <c r="I684" i="11"/>
  <c r="L683" i="11"/>
  <c r="I683" i="11"/>
  <c r="L682" i="11"/>
  <c r="I682" i="11"/>
  <c r="L681" i="11"/>
  <c r="I681" i="11"/>
  <c r="L680" i="11"/>
  <c r="I680" i="11"/>
  <c r="L679" i="11"/>
  <c r="M679" i="11" s="1"/>
  <c r="I679" i="11"/>
  <c r="L678" i="11"/>
  <c r="I678" i="11"/>
  <c r="M677" i="11"/>
  <c r="L677" i="11"/>
  <c r="I677" i="11"/>
  <c r="L676" i="11"/>
  <c r="I676" i="11"/>
  <c r="L675" i="11"/>
  <c r="M675" i="11" s="1"/>
  <c r="I675" i="11"/>
  <c r="L674" i="11"/>
  <c r="I674" i="11"/>
  <c r="L673" i="11"/>
  <c r="M673" i="11" s="1"/>
  <c r="I673" i="11"/>
  <c r="L672" i="11"/>
  <c r="I672" i="11"/>
  <c r="L671" i="11"/>
  <c r="I671" i="11"/>
  <c r="L670" i="11"/>
  <c r="I670" i="11"/>
  <c r="L669" i="11"/>
  <c r="I669" i="11"/>
  <c r="L668" i="11"/>
  <c r="I668" i="11"/>
  <c r="L667" i="11"/>
  <c r="I667" i="11"/>
  <c r="L666" i="11"/>
  <c r="I666" i="11"/>
  <c r="L665" i="11"/>
  <c r="I665" i="11"/>
  <c r="L664" i="11"/>
  <c r="I664" i="11"/>
  <c r="L663" i="11"/>
  <c r="M663" i="11" s="1"/>
  <c r="I663" i="11"/>
  <c r="L662" i="11"/>
  <c r="I662" i="11"/>
  <c r="L661" i="11"/>
  <c r="M661" i="11" s="1"/>
  <c r="I661" i="11"/>
  <c r="L660" i="11"/>
  <c r="I660" i="11"/>
  <c r="M659" i="11"/>
  <c r="L659" i="11"/>
  <c r="I659" i="11"/>
  <c r="L658" i="11"/>
  <c r="I658" i="11"/>
  <c r="M657" i="11"/>
  <c r="L657" i="11"/>
  <c r="I657" i="11"/>
  <c r="L656" i="11"/>
  <c r="I656" i="11"/>
  <c r="L655" i="11"/>
  <c r="I655" i="11"/>
  <c r="L654" i="11"/>
  <c r="I654" i="11"/>
  <c r="L652" i="11"/>
  <c r="I652" i="11"/>
  <c r="L651" i="11"/>
  <c r="I651" i="11"/>
  <c r="L650" i="11"/>
  <c r="I650" i="11"/>
  <c r="L649" i="11"/>
  <c r="I649" i="11"/>
  <c r="L648" i="11"/>
  <c r="I648" i="11"/>
  <c r="L647" i="11"/>
  <c r="I647" i="11"/>
  <c r="L646" i="11"/>
  <c r="M646" i="11" s="1"/>
  <c r="I646" i="11"/>
  <c r="L645" i="11"/>
  <c r="I645" i="11"/>
  <c r="L644" i="11"/>
  <c r="M644" i="11" s="1"/>
  <c r="I644" i="11"/>
  <c r="L643" i="11"/>
  <c r="I643" i="11"/>
  <c r="L642" i="11"/>
  <c r="M642" i="11" s="1"/>
  <c r="I642" i="11"/>
  <c r="L641" i="11"/>
  <c r="I641" i="11"/>
  <c r="L640" i="11"/>
  <c r="M640" i="11" s="1"/>
  <c r="I640" i="11"/>
  <c r="L639" i="11"/>
  <c r="I639" i="11"/>
  <c r="L638" i="11"/>
  <c r="M638" i="11" s="1"/>
  <c r="I638" i="11"/>
  <c r="L637" i="11"/>
  <c r="I637" i="11"/>
  <c r="L636" i="11"/>
  <c r="I636" i="11"/>
  <c r="L635" i="11"/>
  <c r="I635" i="11"/>
  <c r="L634" i="11"/>
  <c r="I634" i="11"/>
  <c r="L633" i="11"/>
  <c r="I633" i="11"/>
  <c r="L632" i="11"/>
  <c r="I632" i="11"/>
  <c r="L631" i="11"/>
  <c r="I631" i="11"/>
  <c r="L630" i="11"/>
  <c r="I630" i="11"/>
  <c r="L629" i="11"/>
  <c r="I629" i="11"/>
  <c r="L628" i="11"/>
  <c r="I628" i="11"/>
  <c r="L627" i="11"/>
  <c r="I627" i="11"/>
  <c r="L626" i="11"/>
  <c r="I626" i="11"/>
  <c r="L625" i="11"/>
  <c r="M625" i="11" s="1"/>
  <c r="I625" i="11"/>
  <c r="L624" i="11"/>
  <c r="I624" i="11"/>
  <c r="L623" i="11"/>
  <c r="M623" i="11" s="1"/>
  <c r="I623" i="11"/>
  <c r="L622" i="11"/>
  <c r="M622" i="11" s="1"/>
  <c r="I622" i="11"/>
  <c r="L621" i="11"/>
  <c r="M621" i="11" s="1"/>
  <c r="I621" i="11"/>
  <c r="L620" i="11"/>
  <c r="I620" i="11"/>
  <c r="L619" i="11"/>
  <c r="I619" i="11"/>
  <c r="L617" i="11"/>
  <c r="I617" i="11"/>
  <c r="L616" i="11"/>
  <c r="M616" i="11" s="1"/>
  <c r="I616" i="11"/>
  <c r="L615" i="11"/>
  <c r="M615" i="11" s="1"/>
  <c r="I615" i="11"/>
  <c r="L614" i="11"/>
  <c r="M614" i="11" s="1"/>
  <c r="I614" i="11"/>
  <c r="L613" i="11"/>
  <c r="M613" i="11" s="1"/>
  <c r="I613" i="11"/>
  <c r="L612" i="11"/>
  <c r="M612" i="11" s="1"/>
  <c r="N612" i="11" s="1"/>
  <c r="I612" i="11"/>
  <c r="L611" i="11"/>
  <c r="I611" i="11"/>
  <c r="L610" i="11"/>
  <c r="M610" i="11" s="1"/>
  <c r="N610" i="11" s="1"/>
  <c r="I610" i="11"/>
  <c r="L609" i="11"/>
  <c r="M609" i="11" s="1"/>
  <c r="I609" i="11"/>
  <c r="M608" i="11"/>
  <c r="N608" i="11" s="1"/>
  <c r="L608" i="11"/>
  <c r="I608" i="11"/>
  <c r="L607" i="11"/>
  <c r="M607" i="11" s="1"/>
  <c r="I607" i="11"/>
  <c r="M606" i="11"/>
  <c r="N606" i="11" s="1"/>
  <c r="L606" i="11"/>
  <c r="I606" i="11"/>
  <c r="L605" i="11"/>
  <c r="M605" i="11" s="1"/>
  <c r="I605" i="11"/>
  <c r="L604" i="11"/>
  <c r="M604" i="11" s="1"/>
  <c r="N604" i="11" s="1"/>
  <c r="I604" i="11"/>
  <c r="L603" i="11"/>
  <c r="I603" i="11"/>
  <c r="L602" i="11"/>
  <c r="M602" i="11" s="1"/>
  <c r="N602" i="11" s="1"/>
  <c r="I602" i="11"/>
  <c r="L601" i="11"/>
  <c r="M601" i="11" s="1"/>
  <c r="I601" i="11"/>
  <c r="L600" i="11"/>
  <c r="M600" i="11" s="1"/>
  <c r="N600" i="11" s="1"/>
  <c r="I600" i="11"/>
  <c r="L599" i="11"/>
  <c r="M599" i="11" s="1"/>
  <c r="I599" i="11"/>
  <c r="L598" i="11"/>
  <c r="M598" i="11" s="1"/>
  <c r="I598" i="11"/>
  <c r="L597" i="11"/>
  <c r="M597" i="11" s="1"/>
  <c r="I597" i="11"/>
  <c r="L596" i="11"/>
  <c r="M596" i="11" s="1"/>
  <c r="I596" i="11"/>
  <c r="L595" i="11"/>
  <c r="I595" i="11"/>
  <c r="L594" i="11"/>
  <c r="M594" i="11" s="1"/>
  <c r="I594" i="11"/>
  <c r="L593" i="11"/>
  <c r="M593" i="11" s="1"/>
  <c r="I593" i="11"/>
  <c r="L592" i="11"/>
  <c r="M592" i="11" s="1"/>
  <c r="I592" i="11"/>
  <c r="L591" i="11"/>
  <c r="M591" i="11" s="1"/>
  <c r="I591" i="11"/>
  <c r="L590" i="11"/>
  <c r="I590" i="11"/>
  <c r="L589" i="11"/>
  <c r="M589" i="11" s="1"/>
  <c r="I589" i="11"/>
  <c r="L588" i="11"/>
  <c r="I588" i="11"/>
  <c r="L587" i="11"/>
  <c r="I587" i="11"/>
  <c r="L586" i="11"/>
  <c r="I586" i="11"/>
  <c r="L585" i="11"/>
  <c r="M585" i="11" s="1"/>
  <c r="I585" i="11"/>
  <c r="L584" i="11"/>
  <c r="M584" i="11" s="1"/>
  <c r="I584" i="11"/>
  <c r="L583" i="11"/>
  <c r="M583" i="11" s="1"/>
  <c r="I583" i="11"/>
  <c r="L582" i="11"/>
  <c r="M582" i="11" s="1"/>
  <c r="I582" i="11"/>
  <c r="L581" i="11"/>
  <c r="M581" i="11" s="1"/>
  <c r="I581" i="11"/>
  <c r="L579" i="11"/>
  <c r="I579" i="11"/>
  <c r="L578" i="11"/>
  <c r="I578" i="11"/>
  <c r="L577" i="11"/>
  <c r="M577" i="11" s="1"/>
  <c r="I577" i="11"/>
  <c r="L576" i="11"/>
  <c r="M576" i="11" s="1"/>
  <c r="I576" i="11"/>
  <c r="L575" i="11"/>
  <c r="I575" i="11"/>
  <c r="L574" i="11"/>
  <c r="M574" i="11" s="1"/>
  <c r="I574" i="11"/>
  <c r="L573" i="11"/>
  <c r="I573" i="11"/>
  <c r="L572" i="11"/>
  <c r="M572" i="11" s="1"/>
  <c r="I572" i="11"/>
  <c r="L571" i="11"/>
  <c r="M571" i="11" s="1"/>
  <c r="I571" i="11"/>
  <c r="L570" i="11"/>
  <c r="I570" i="11"/>
  <c r="L569" i="11"/>
  <c r="I569" i="11"/>
  <c r="L568" i="11"/>
  <c r="M568" i="11" s="1"/>
  <c r="I568" i="11"/>
  <c r="L567" i="11"/>
  <c r="M567" i="11" s="1"/>
  <c r="I567" i="11"/>
  <c r="L566" i="11"/>
  <c r="M566" i="11" s="1"/>
  <c r="I566" i="11"/>
  <c r="L565" i="11"/>
  <c r="I565" i="11"/>
  <c r="L564" i="11"/>
  <c r="M564" i="11" s="1"/>
  <c r="I564" i="11"/>
  <c r="L563" i="11"/>
  <c r="I563" i="11"/>
  <c r="L562" i="11"/>
  <c r="I562" i="11"/>
  <c r="L561" i="11"/>
  <c r="I561" i="11"/>
  <c r="L560" i="11"/>
  <c r="M560" i="11" s="1"/>
  <c r="I560" i="11"/>
  <c r="L559" i="11"/>
  <c r="I559" i="11"/>
  <c r="L558" i="11"/>
  <c r="M558" i="11" s="1"/>
  <c r="I558" i="11"/>
  <c r="L557" i="11"/>
  <c r="M557" i="11" s="1"/>
  <c r="I557" i="11"/>
  <c r="L556" i="11"/>
  <c r="M556" i="11" s="1"/>
  <c r="I556" i="11"/>
  <c r="L555" i="11"/>
  <c r="M555" i="11" s="1"/>
  <c r="I555" i="11"/>
  <c r="L554" i="11"/>
  <c r="I554" i="11"/>
  <c r="L553" i="11"/>
  <c r="M553" i="11" s="1"/>
  <c r="I553" i="11"/>
  <c r="L552" i="11"/>
  <c r="M552" i="11" s="1"/>
  <c r="I552" i="11"/>
  <c r="L551" i="11"/>
  <c r="I551" i="11"/>
  <c r="L549" i="11"/>
  <c r="M549" i="11" s="1"/>
  <c r="I549" i="11"/>
  <c r="L548" i="11"/>
  <c r="I548" i="11"/>
  <c r="L547" i="11"/>
  <c r="M547" i="11" s="1"/>
  <c r="I547" i="11"/>
  <c r="L546" i="11"/>
  <c r="I546" i="11"/>
  <c r="L545" i="11"/>
  <c r="I545" i="11"/>
  <c r="L544" i="11"/>
  <c r="I544" i="11"/>
  <c r="L543" i="11"/>
  <c r="M543" i="11" s="1"/>
  <c r="I543" i="11"/>
  <c r="L542" i="11"/>
  <c r="M542" i="11" s="1"/>
  <c r="I542" i="11"/>
  <c r="L541" i="11"/>
  <c r="M541" i="11" s="1"/>
  <c r="I541" i="11"/>
  <c r="L540" i="11"/>
  <c r="M540" i="11" s="1"/>
  <c r="I540" i="11"/>
  <c r="L539" i="11"/>
  <c r="M539" i="11" s="1"/>
  <c r="I539" i="11"/>
  <c r="L538" i="11"/>
  <c r="I538" i="11"/>
  <c r="L537" i="11"/>
  <c r="I537" i="11"/>
  <c r="L536" i="11"/>
  <c r="I536" i="11"/>
  <c r="L535" i="11"/>
  <c r="M535" i="11" s="1"/>
  <c r="I535" i="11"/>
  <c r="L534" i="11"/>
  <c r="I534" i="11"/>
  <c r="L533" i="11"/>
  <c r="M533" i="11" s="1"/>
  <c r="I533" i="11"/>
  <c r="L532" i="11"/>
  <c r="M532" i="11" s="1"/>
  <c r="I532" i="11"/>
  <c r="L531" i="11"/>
  <c r="M531" i="11" s="1"/>
  <c r="I531" i="11"/>
  <c r="L530" i="11"/>
  <c r="M530" i="11" s="1"/>
  <c r="I530" i="11"/>
  <c r="L529" i="11"/>
  <c r="I529" i="11"/>
  <c r="L528" i="11"/>
  <c r="M528" i="11" s="1"/>
  <c r="I528" i="11"/>
  <c r="L527" i="11"/>
  <c r="M527" i="11" s="1"/>
  <c r="I527" i="11"/>
  <c r="L526" i="11"/>
  <c r="M526" i="11" s="1"/>
  <c r="I526" i="11"/>
  <c r="L525" i="11"/>
  <c r="M525" i="11" s="1"/>
  <c r="I525" i="11"/>
  <c r="L524" i="11"/>
  <c r="I524" i="11"/>
  <c r="L523" i="11"/>
  <c r="M523" i="11" s="1"/>
  <c r="I523" i="11"/>
  <c r="L522" i="11"/>
  <c r="I522" i="11"/>
  <c r="L521" i="11"/>
  <c r="I521" i="11"/>
  <c r="L520" i="11"/>
  <c r="I520" i="11"/>
  <c r="L519" i="11"/>
  <c r="M519" i="11" s="1"/>
  <c r="I519" i="11"/>
  <c r="L518" i="11"/>
  <c r="M518" i="11" s="1"/>
  <c r="I518" i="11"/>
  <c r="M516" i="11"/>
  <c r="L516" i="11"/>
  <c r="I516" i="11"/>
  <c r="L515" i="11"/>
  <c r="M515" i="11" s="1"/>
  <c r="I515" i="11"/>
  <c r="L514" i="11"/>
  <c r="M514" i="11" s="1"/>
  <c r="I514" i="11"/>
  <c r="L513" i="11"/>
  <c r="I513" i="11"/>
  <c r="L512" i="11"/>
  <c r="I512" i="11"/>
  <c r="L511" i="11"/>
  <c r="M511" i="11" s="1"/>
  <c r="I511" i="11"/>
  <c r="L510" i="11"/>
  <c r="M510" i="11" s="1"/>
  <c r="I510" i="11"/>
  <c r="L509" i="11"/>
  <c r="M509" i="11" s="1"/>
  <c r="I509" i="11"/>
  <c r="L508" i="11"/>
  <c r="M508" i="11" s="1"/>
  <c r="I508" i="11"/>
  <c r="L507" i="11"/>
  <c r="M507" i="11" s="1"/>
  <c r="I507" i="11"/>
  <c r="L506" i="11"/>
  <c r="M506" i="11" s="1"/>
  <c r="I506" i="11"/>
  <c r="L505" i="11"/>
  <c r="I505" i="11"/>
  <c r="L503" i="11"/>
  <c r="I503" i="11"/>
  <c r="L502" i="11"/>
  <c r="M502" i="11" s="1"/>
  <c r="I502" i="11"/>
  <c r="L501" i="11"/>
  <c r="M501" i="11" s="1"/>
  <c r="I501" i="11"/>
  <c r="L500" i="11"/>
  <c r="M500" i="11" s="1"/>
  <c r="I500" i="11"/>
  <c r="L499" i="11"/>
  <c r="M499" i="11" s="1"/>
  <c r="I499" i="11"/>
  <c r="L498" i="11"/>
  <c r="M498" i="11" s="1"/>
  <c r="I498" i="11"/>
  <c r="L497" i="11"/>
  <c r="M497" i="11" s="1"/>
  <c r="I497" i="11"/>
  <c r="L496" i="11"/>
  <c r="I496" i="11"/>
  <c r="L495" i="11"/>
  <c r="I495" i="11"/>
  <c r="L494" i="11"/>
  <c r="M494" i="11" s="1"/>
  <c r="I494" i="11"/>
  <c r="L493" i="11"/>
  <c r="M493" i="11" s="1"/>
  <c r="I493" i="11"/>
  <c r="L492" i="11"/>
  <c r="I492" i="11"/>
  <c r="L491" i="11"/>
  <c r="M491" i="11" s="1"/>
  <c r="I491" i="11"/>
  <c r="L490" i="11"/>
  <c r="M490" i="11" s="1"/>
  <c r="I490" i="11"/>
  <c r="M488" i="11"/>
  <c r="L488" i="11"/>
  <c r="I488" i="11"/>
  <c r="L487" i="11"/>
  <c r="I487" i="11"/>
  <c r="L486" i="11"/>
  <c r="I486" i="11"/>
  <c r="L485" i="11"/>
  <c r="M485" i="11" s="1"/>
  <c r="I485" i="11"/>
  <c r="L484" i="11"/>
  <c r="M484" i="11" s="1"/>
  <c r="I484" i="11"/>
  <c r="L483" i="11"/>
  <c r="M483" i="11" s="1"/>
  <c r="I483" i="11"/>
  <c r="L482" i="11"/>
  <c r="M482" i="11" s="1"/>
  <c r="I482" i="11"/>
  <c r="L481" i="11"/>
  <c r="I481" i="11"/>
  <c r="L480" i="11"/>
  <c r="M480" i="11" s="1"/>
  <c r="I480" i="11"/>
  <c r="L479" i="11"/>
  <c r="I479" i="11"/>
  <c r="L478" i="11"/>
  <c r="I478" i="11"/>
  <c r="L477" i="11"/>
  <c r="M477" i="11" s="1"/>
  <c r="I477" i="11"/>
  <c r="L476" i="11"/>
  <c r="M476" i="11" s="1"/>
  <c r="I476" i="11"/>
  <c r="L475" i="11"/>
  <c r="I475" i="11"/>
  <c r="L473" i="11"/>
  <c r="M473" i="11" s="1"/>
  <c r="I473" i="11"/>
  <c r="L472" i="11"/>
  <c r="I472" i="11"/>
  <c r="L471" i="11"/>
  <c r="M471" i="11" s="1"/>
  <c r="I471" i="11"/>
  <c r="L470" i="11"/>
  <c r="I470" i="11"/>
  <c r="L469" i="11"/>
  <c r="I469" i="11"/>
  <c r="L468" i="11"/>
  <c r="M468" i="11" s="1"/>
  <c r="I468" i="11"/>
  <c r="L467" i="11"/>
  <c r="M467" i="11" s="1"/>
  <c r="I467" i="11"/>
  <c r="L466" i="11"/>
  <c r="M466" i="11" s="1"/>
  <c r="I466" i="11"/>
  <c r="L465" i="11"/>
  <c r="M465" i="11" s="1"/>
  <c r="I465" i="11"/>
  <c r="L464" i="11"/>
  <c r="M464" i="11" s="1"/>
  <c r="I464" i="11"/>
  <c r="L463" i="11"/>
  <c r="M463" i="11" s="1"/>
  <c r="I463" i="11"/>
  <c r="L462" i="11"/>
  <c r="I462" i="11"/>
  <c r="L461" i="11"/>
  <c r="I461" i="11"/>
  <c r="L460" i="11"/>
  <c r="M460" i="11" s="1"/>
  <c r="I460" i="11"/>
  <c r="L459" i="11"/>
  <c r="M459" i="11" s="1"/>
  <c r="I459" i="11"/>
  <c r="L458" i="11"/>
  <c r="M458" i="11" s="1"/>
  <c r="I458" i="11"/>
  <c r="L457" i="11"/>
  <c r="I457" i="11"/>
  <c r="L456" i="11"/>
  <c r="M456" i="11" s="1"/>
  <c r="N456" i="11" s="1"/>
  <c r="I456" i="11"/>
  <c r="M455" i="11"/>
  <c r="L455" i="11"/>
  <c r="I455" i="11"/>
  <c r="L454" i="11"/>
  <c r="M454" i="11" s="1"/>
  <c r="N454" i="11" s="1"/>
  <c r="I454" i="11"/>
  <c r="L453" i="11"/>
  <c r="M453" i="11" s="1"/>
  <c r="I453" i="11"/>
  <c r="L452" i="11"/>
  <c r="M452" i="11" s="1"/>
  <c r="N452" i="11" s="1"/>
  <c r="I452" i="11"/>
  <c r="L451" i="11"/>
  <c r="I451" i="11"/>
  <c r="L450" i="11"/>
  <c r="M450" i="11" s="1"/>
  <c r="N450" i="11" s="1"/>
  <c r="I450" i="11"/>
  <c r="L449" i="11"/>
  <c r="M449" i="11" s="1"/>
  <c r="I449" i="11"/>
  <c r="L448" i="11"/>
  <c r="M448" i="11" s="1"/>
  <c r="I448" i="11"/>
  <c r="L447" i="11"/>
  <c r="I447" i="11"/>
  <c r="L446" i="11"/>
  <c r="M446" i="11" s="1"/>
  <c r="N446" i="11" s="1"/>
  <c r="I446" i="11"/>
  <c r="L445" i="11"/>
  <c r="I445" i="11"/>
  <c r="L444" i="11"/>
  <c r="M444" i="11" s="1"/>
  <c r="N444" i="11" s="1"/>
  <c r="I444" i="11"/>
  <c r="L443" i="11"/>
  <c r="I443" i="11"/>
  <c r="L442" i="11"/>
  <c r="M442" i="11" s="1"/>
  <c r="I442" i="11"/>
  <c r="L441" i="11"/>
  <c r="M441" i="11" s="1"/>
  <c r="I441" i="11"/>
  <c r="L440" i="11"/>
  <c r="M440" i="11" s="1"/>
  <c r="N440" i="11" s="1"/>
  <c r="I440" i="11"/>
  <c r="L439" i="11"/>
  <c r="I439" i="11"/>
  <c r="L438" i="11"/>
  <c r="M438" i="11" s="1"/>
  <c r="N438" i="11" s="1"/>
  <c r="I438" i="11"/>
  <c r="L437" i="11"/>
  <c r="I437" i="11"/>
  <c r="L436" i="11"/>
  <c r="M436" i="11" s="1"/>
  <c r="N436" i="11" s="1"/>
  <c r="I436" i="11"/>
  <c r="L435" i="11"/>
  <c r="M435" i="11" s="1"/>
  <c r="I435" i="11"/>
  <c r="L434" i="11"/>
  <c r="M434" i="11" s="1"/>
  <c r="N434" i="11" s="1"/>
  <c r="I434" i="11"/>
  <c r="L433" i="11"/>
  <c r="I433" i="11"/>
  <c r="M432" i="11"/>
  <c r="L432" i="11"/>
  <c r="I432" i="11"/>
  <c r="L431" i="11"/>
  <c r="M431" i="11" s="1"/>
  <c r="I431" i="11"/>
  <c r="L430" i="11"/>
  <c r="M430" i="11" s="1"/>
  <c r="N430" i="11" s="1"/>
  <c r="I430" i="11"/>
  <c r="L429" i="11"/>
  <c r="I429" i="11"/>
  <c r="L428" i="11"/>
  <c r="M428" i="11" s="1"/>
  <c r="N428" i="11" s="1"/>
  <c r="I428" i="11"/>
  <c r="L427" i="11"/>
  <c r="I427" i="11"/>
  <c r="L426" i="11"/>
  <c r="M426" i="11" s="1"/>
  <c r="N426" i="11" s="1"/>
  <c r="I426" i="11"/>
  <c r="L425" i="11"/>
  <c r="I425" i="11"/>
  <c r="L424" i="11"/>
  <c r="M424" i="11" s="1"/>
  <c r="N424" i="11" s="1"/>
  <c r="I424" i="11"/>
  <c r="L423" i="11"/>
  <c r="I423" i="11"/>
  <c r="L422" i="11"/>
  <c r="M422" i="11" s="1"/>
  <c r="N422" i="11" s="1"/>
  <c r="I422" i="11"/>
  <c r="L421" i="11"/>
  <c r="I421" i="11"/>
  <c r="M420" i="11"/>
  <c r="N420" i="11" s="1"/>
  <c r="L420" i="11"/>
  <c r="I420" i="11"/>
  <c r="L419" i="11"/>
  <c r="M419" i="11" s="1"/>
  <c r="I419" i="11"/>
  <c r="L418" i="11"/>
  <c r="M418" i="11" s="1"/>
  <c r="I418" i="11"/>
  <c r="L417" i="11"/>
  <c r="I417" i="11"/>
  <c r="L416" i="11"/>
  <c r="M416" i="11" s="1"/>
  <c r="N416" i="11" s="1"/>
  <c r="I416" i="11"/>
  <c r="L415" i="11"/>
  <c r="I415" i="11"/>
  <c r="L414" i="11"/>
  <c r="M414" i="11" s="1"/>
  <c r="I414" i="11"/>
  <c r="L413" i="11"/>
  <c r="M413" i="11" s="1"/>
  <c r="I413" i="11"/>
  <c r="L412" i="11"/>
  <c r="M412" i="11" s="1"/>
  <c r="N412" i="11" s="1"/>
  <c r="I412" i="11"/>
  <c r="L411" i="11"/>
  <c r="M411" i="11" s="1"/>
  <c r="I411" i="11"/>
  <c r="L410" i="11"/>
  <c r="I410" i="11"/>
  <c r="L409" i="11"/>
  <c r="I409" i="11"/>
  <c r="L408" i="11"/>
  <c r="M408" i="11" s="1"/>
  <c r="N408" i="11" s="1"/>
  <c r="I408" i="11"/>
  <c r="L407" i="11"/>
  <c r="M407" i="11" s="1"/>
  <c r="I407" i="11"/>
  <c r="L406" i="11"/>
  <c r="M406" i="11" s="1"/>
  <c r="N406" i="11" s="1"/>
  <c r="I406" i="11"/>
  <c r="L405" i="11"/>
  <c r="I405" i="11"/>
  <c r="L404" i="11"/>
  <c r="M404" i="11" s="1"/>
  <c r="N404" i="11" s="1"/>
  <c r="I404" i="11"/>
  <c r="L403" i="11"/>
  <c r="I403" i="11"/>
  <c r="L402" i="11"/>
  <c r="I402" i="11"/>
  <c r="L401" i="11"/>
  <c r="M401" i="11" s="1"/>
  <c r="I401" i="11"/>
  <c r="L400" i="11"/>
  <c r="I400" i="11"/>
  <c r="L399" i="11"/>
  <c r="M399" i="11" s="1"/>
  <c r="I399" i="11"/>
  <c r="M398" i="11"/>
  <c r="N398" i="11" s="1"/>
  <c r="L398" i="11"/>
  <c r="I398" i="11"/>
  <c r="L397" i="11"/>
  <c r="M397" i="11" s="1"/>
  <c r="I397" i="11"/>
  <c r="L396" i="11"/>
  <c r="M396" i="11" s="1"/>
  <c r="N396" i="11" s="1"/>
  <c r="I396" i="11"/>
  <c r="L394" i="11"/>
  <c r="I394" i="11"/>
  <c r="L393" i="11"/>
  <c r="I393" i="11"/>
  <c r="M392" i="11"/>
  <c r="L392" i="11"/>
  <c r="I392" i="11"/>
  <c r="L391" i="11"/>
  <c r="M391" i="11" s="1"/>
  <c r="N391" i="11" s="1"/>
  <c r="I391" i="11"/>
  <c r="L390" i="11"/>
  <c r="M390" i="11" s="1"/>
  <c r="I390" i="11"/>
  <c r="L389" i="11"/>
  <c r="M389" i="11" s="1"/>
  <c r="N389" i="11" s="1"/>
  <c r="I389" i="11"/>
  <c r="L388" i="11"/>
  <c r="I388" i="11"/>
  <c r="L387" i="11"/>
  <c r="M387" i="11" s="1"/>
  <c r="N387" i="11" s="1"/>
  <c r="I387" i="11"/>
  <c r="L386" i="11"/>
  <c r="I386" i="11"/>
  <c r="L385" i="11"/>
  <c r="M385" i="11" s="1"/>
  <c r="N385" i="11" s="1"/>
  <c r="I385" i="11"/>
  <c r="L384" i="11"/>
  <c r="I384" i="11"/>
  <c r="L383" i="11"/>
  <c r="I383" i="11"/>
  <c r="L382" i="11"/>
  <c r="M382" i="11" s="1"/>
  <c r="I382" i="11"/>
  <c r="L381" i="11"/>
  <c r="M381" i="11" s="1"/>
  <c r="I381" i="11"/>
  <c r="L380" i="11"/>
  <c r="I380" i="11"/>
  <c r="L378" i="11"/>
  <c r="M378" i="11" s="1"/>
  <c r="N378" i="11" s="1"/>
  <c r="I378" i="11"/>
  <c r="L377" i="11"/>
  <c r="M377" i="11" s="1"/>
  <c r="I377" i="11"/>
  <c r="L376" i="11"/>
  <c r="I376" i="11"/>
  <c r="L375" i="11"/>
  <c r="I375" i="11"/>
  <c r="L374" i="11"/>
  <c r="M374" i="11" s="1"/>
  <c r="N374" i="11" s="1"/>
  <c r="I374" i="11"/>
  <c r="L373" i="11"/>
  <c r="I373" i="11"/>
  <c r="L372" i="11"/>
  <c r="M372" i="11" s="1"/>
  <c r="N372" i="11" s="1"/>
  <c r="I372" i="11"/>
  <c r="L371" i="11"/>
  <c r="M371" i="11" s="1"/>
  <c r="I371" i="11"/>
  <c r="M370" i="11"/>
  <c r="N370" i="11" s="1"/>
  <c r="L370" i="11"/>
  <c r="I370" i="11"/>
  <c r="L369" i="11"/>
  <c r="M369" i="11" s="1"/>
  <c r="I369" i="11"/>
  <c r="L368" i="11"/>
  <c r="I368" i="11"/>
  <c r="L367" i="11"/>
  <c r="M367" i="11" s="1"/>
  <c r="I367" i="11"/>
  <c r="L366" i="11"/>
  <c r="M366" i="11" s="1"/>
  <c r="I366" i="11"/>
  <c r="L365" i="11"/>
  <c r="I365" i="11"/>
  <c r="L364" i="11"/>
  <c r="M364" i="11" s="1"/>
  <c r="N364" i="11" s="1"/>
  <c r="I364" i="11"/>
  <c r="L363" i="11"/>
  <c r="I363" i="11"/>
  <c r="L362" i="11"/>
  <c r="M362" i="11" s="1"/>
  <c r="N362" i="11" s="1"/>
  <c r="I362" i="11"/>
  <c r="M361" i="11"/>
  <c r="L361" i="11"/>
  <c r="I361" i="11"/>
  <c r="L360" i="11"/>
  <c r="M360" i="11" s="1"/>
  <c r="I360" i="11"/>
  <c r="L359" i="11"/>
  <c r="M359" i="11" s="1"/>
  <c r="I359" i="11"/>
  <c r="L358" i="11"/>
  <c r="M358" i="11" s="1"/>
  <c r="N358" i="11" s="1"/>
  <c r="I358" i="11"/>
  <c r="L357" i="11"/>
  <c r="M357" i="11" s="1"/>
  <c r="I357" i="11"/>
  <c r="L356" i="11"/>
  <c r="M356" i="11" s="1"/>
  <c r="N356" i="11" s="1"/>
  <c r="I356" i="11"/>
  <c r="M355" i="11"/>
  <c r="L355" i="11"/>
  <c r="I355" i="11"/>
  <c r="L354" i="11"/>
  <c r="M354" i="11" s="1"/>
  <c r="N354" i="11" s="1"/>
  <c r="I354" i="11"/>
  <c r="L353" i="11"/>
  <c r="I353" i="11"/>
  <c r="L351" i="11"/>
  <c r="I351" i="11"/>
  <c r="L350" i="11"/>
  <c r="M350" i="11" s="1"/>
  <c r="I350" i="11"/>
  <c r="L349" i="11"/>
  <c r="M349" i="11" s="1"/>
  <c r="I349" i="11"/>
  <c r="L348" i="11"/>
  <c r="I348" i="11"/>
  <c r="L347" i="11"/>
  <c r="I347" i="11"/>
  <c r="L346" i="11"/>
  <c r="M346" i="11" s="1"/>
  <c r="I346" i="11"/>
  <c r="L345" i="11"/>
  <c r="M345" i="11" s="1"/>
  <c r="N345" i="11" s="1"/>
  <c r="I345" i="11"/>
  <c r="L344" i="11"/>
  <c r="I344" i="11"/>
  <c r="L342" i="11"/>
  <c r="M342" i="11" s="1"/>
  <c r="N342" i="11" s="1"/>
  <c r="I342" i="11"/>
  <c r="L341" i="11"/>
  <c r="M341" i="11" s="1"/>
  <c r="I341" i="11"/>
  <c r="L340" i="11"/>
  <c r="M340" i="11" s="1"/>
  <c r="N340" i="11" s="1"/>
  <c r="I340" i="11"/>
  <c r="L339" i="11"/>
  <c r="M339" i="11" s="1"/>
  <c r="I339" i="11"/>
  <c r="L338" i="11"/>
  <c r="M338" i="11" s="1"/>
  <c r="N338" i="11" s="1"/>
  <c r="I338" i="11"/>
  <c r="L337" i="11"/>
  <c r="I337" i="11"/>
  <c r="L336" i="11"/>
  <c r="M336" i="11" s="1"/>
  <c r="N336" i="11" s="1"/>
  <c r="I336" i="11"/>
  <c r="L335" i="11"/>
  <c r="M335" i="11" s="1"/>
  <c r="I335" i="11"/>
  <c r="L334" i="11"/>
  <c r="M334" i="11" s="1"/>
  <c r="N334" i="11" s="1"/>
  <c r="I334" i="11"/>
  <c r="L333" i="11"/>
  <c r="M333" i="11" s="1"/>
  <c r="I333" i="11"/>
  <c r="M331" i="11"/>
  <c r="N331" i="11" s="1"/>
  <c r="L331" i="11"/>
  <c r="I331" i="11"/>
  <c r="L330" i="11"/>
  <c r="M330" i="11" s="1"/>
  <c r="I330" i="11"/>
  <c r="L329" i="11"/>
  <c r="M329" i="11" s="1"/>
  <c r="N329" i="11" s="1"/>
  <c r="I329" i="11"/>
  <c r="L328" i="11"/>
  <c r="I328" i="11"/>
  <c r="L326" i="11"/>
  <c r="M326" i="11" s="1"/>
  <c r="N326" i="11" s="1"/>
  <c r="I326" i="11"/>
  <c r="L324" i="11"/>
  <c r="I324" i="11"/>
  <c r="L323" i="11"/>
  <c r="I323" i="11"/>
  <c r="L322" i="11"/>
  <c r="M322" i="11" s="1"/>
  <c r="I322" i="11"/>
  <c r="L321" i="11"/>
  <c r="M321" i="11" s="1"/>
  <c r="N321" i="11" s="1"/>
  <c r="I321" i="11"/>
  <c r="L320" i="11"/>
  <c r="M320" i="11" s="1"/>
  <c r="I320" i="11"/>
  <c r="L319" i="11"/>
  <c r="M319" i="11" s="1"/>
  <c r="N319" i="11" s="1"/>
  <c r="I319" i="11"/>
  <c r="L318" i="11"/>
  <c r="I318" i="11"/>
  <c r="L316" i="11"/>
  <c r="M316" i="11" s="1"/>
  <c r="N316" i="11" s="1"/>
  <c r="I316" i="11"/>
  <c r="L315" i="11"/>
  <c r="M315" i="11" s="1"/>
  <c r="I315" i="11"/>
  <c r="L314" i="11"/>
  <c r="M314" i="11" s="1"/>
  <c r="I314" i="11"/>
  <c r="L313" i="11"/>
  <c r="M313" i="11" s="1"/>
  <c r="I313" i="11"/>
  <c r="L312" i="11"/>
  <c r="M312" i="11" s="1"/>
  <c r="I312" i="11"/>
  <c r="L311" i="11"/>
  <c r="M311" i="11" s="1"/>
  <c r="I311" i="11"/>
  <c r="L310" i="11"/>
  <c r="I310" i="11"/>
  <c r="L309" i="11"/>
  <c r="M309" i="11" s="1"/>
  <c r="I309" i="11"/>
  <c r="L308" i="11"/>
  <c r="M308" i="11" s="1"/>
  <c r="N308" i="11" s="1"/>
  <c r="I308" i="11"/>
  <c r="L307" i="11"/>
  <c r="M307" i="11" s="1"/>
  <c r="I307" i="11"/>
  <c r="L306" i="11"/>
  <c r="M306" i="11" s="1"/>
  <c r="I306" i="11"/>
  <c r="L305" i="11"/>
  <c r="M305" i="11" s="1"/>
  <c r="I305" i="11"/>
  <c r="L304" i="11"/>
  <c r="M304" i="11" s="1"/>
  <c r="N304" i="11" s="1"/>
  <c r="I304" i="11"/>
  <c r="L303" i="11"/>
  <c r="M303" i="11" s="1"/>
  <c r="I303" i="11"/>
  <c r="L301" i="11"/>
  <c r="M301" i="11" s="1"/>
  <c r="N301" i="11" s="1"/>
  <c r="I301" i="11"/>
  <c r="L300" i="11"/>
  <c r="M300" i="11" s="1"/>
  <c r="I300" i="11"/>
  <c r="L299" i="11"/>
  <c r="I299" i="11"/>
  <c r="L298" i="11"/>
  <c r="M298" i="11" s="1"/>
  <c r="I298" i="11"/>
  <c r="L297" i="11"/>
  <c r="M297" i="11" s="1"/>
  <c r="N297" i="11" s="1"/>
  <c r="I297" i="11"/>
  <c r="L296" i="11"/>
  <c r="M296" i="11" s="1"/>
  <c r="I296" i="11"/>
  <c r="L295" i="11"/>
  <c r="M295" i="11" s="1"/>
  <c r="N295" i="11" s="1"/>
  <c r="I295" i="11"/>
  <c r="L294" i="11"/>
  <c r="M294" i="11" s="1"/>
  <c r="I294" i="11"/>
  <c r="L293" i="11"/>
  <c r="M293" i="11" s="1"/>
  <c r="N293" i="11" s="1"/>
  <c r="I293" i="11"/>
  <c r="L292" i="11"/>
  <c r="I292" i="11"/>
  <c r="L291" i="11"/>
  <c r="M291" i="11" s="1"/>
  <c r="I291" i="11"/>
  <c r="L289" i="11"/>
  <c r="M289" i="11" s="1"/>
  <c r="I289" i="11"/>
  <c r="L288" i="11"/>
  <c r="I288" i="11"/>
  <c r="L287" i="11"/>
  <c r="M287" i="11" s="1"/>
  <c r="I287" i="11"/>
  <c r="L286" i="11"/>
  <c r="M286" i="11" s="1"/>
  <c r="N286" i="11" s="1"/>
  <c r="I286" i="11"/>
  <c r="L285" i="11"/>
  <c r="M285" i="11" s="1"/>
  <c r="I285" i="11"/>
  <c r="L284" i="11"/>
  <c r="I284" i="11"/>
  <c r="M283" i="11"/>
  <c r="L283" i="11"/>
  <c r="I283" i="11"/>
  <c r="L282" i="11"/>
  <c r="I282" i="11"/>
  <c r="L281" i="11"/>
  <c r="M281" i="11" s="1"/>
  <c r="I281" i="11"/>
  <c r="N280" i="11"/>
  <c r="L280" i="11"/>
  <c r="M280" i="11" s="1"/>
  <c r="I280" i="11"/>
  <c r="L279" i="11"/>
  <c r="M279" i="11" s="1"/>
  <c r="I279" i="11"/>
  <c r="M278" i="11"/>
  <c r="N278" i="11" s="1"/>
  <c r="L278" i="11"/>
  <c r="I278" i="11"/>
  <c r="L277" i="11"/>
  <c r="I277" i="11"/>
  <c r="L276" i="11"/>
  <c r="M276" i="11" s="1"/>
  <c r="N276" i="11" s="1"/>
  <c r="I276" i="11"/>
  <c r="L275" i="11"/>
  <c r="I275" i="11"/>
  <c r="L274" i="11"/>
  <c r="M274" i="11" s="1"/>
  <c r="I274" i="11"/>
  <c r="L273" i="11"/>
  <c r="M273" i="11" s="1"/>
  <c r="I273" i="11"/>
  <c r="L272" i="11"/>
  <c r="I272" i="11"/>
  <c r="L271" i="11"/>
  <c r="M271" i="11" s="1"/>
  <c r="I271" i="11"/>
  <c r="L270" i="11"/>
  <c r="M270" i="11" s="1"/>
  <c r="N270" i="11" s="1"/>
  <c r="I270" i="11"/>
  <c r="L269" i="11"/>
  <c r="M269" i="11" s="1"/>
  <c r="I269" i="11"/>
  <c r="L268" i="11"/>
  <c r="I268" i="11"/>
  <c r="L267" i="11"/>
  <c r="I267" i="11"/>
  <c r="L266" i="11"/>
  <c r="I266" i="11"/>
  <c r="L265" i="11"/>
  <c r="I265" i="11"/>
  <c r="L264" i="11"/>
  <c r="M264" i="11" s="1"/>
  <c r="I264" i="11"/>
  <c r="L263" i="11"/>
  <c r="M263" i="11" s="1"/>
  <c r="I263" i="11"/>
  <c r="L262" i="11"/>
  <c r="M262" i="11" s="1"/>
  <c r="I262" i="11"/>
  <c r="L261" i="11"/>
  <c r="I261" i="11"/>
  <c r="L260" i="11"/>
  <c r="M260" i="11" s="1"/>
  <c r="N260" i="11" s="1"/>
  <c r="I260" i="11"/>
  <c r="L259" i="11"/>
  <c r="I259" i="11"/>
  <c r="L258" i="11"/>
  <c r="M258" i="11" s="1"/>
  <c r="I258" i="11"/>
  <c r="L257" i="11"/>
  <c r="M257" i="11" s="1"/>
  <c r="I257" i="11"/>
  <c r="L256" i="11"/>
  <c r="I256" i="11"/>
  <c r="L255" i="11"/>
  <c r="M255" i="11" s="1"/>
  <c r="I255" i="11"/>
  <c r="L254" i="11"/>
  <c r="M254" i="11" s="1"/>
  <c r="N254" i="11" s="1"/>
  <c r="I254" i="11"/>
  <c r="L252" i="11"/>
  <c r="M252" i="11" s="1"/>
  <c r="I252" i="11"/>
  <c r="L251" i="11"/>
  <c r="I251" i="11"/>
  <c r="L250" i="11"/>
  <c r="M250" i="11" s="1"/>
  <c r="I250" i="11"/>
  <c r="L249" i="11"/>
  <c r="I249" i="11"/>
  <c r="L248" i="11"/>
  <c r="I248" i="11"/>
  <c r="L247" i="11"/>
  <c r="M247" i="11" s="1"/>
  <c r="N247" i="11" s="1"/>
  <c r="I247" i="11"/>
  <c r="L246" i="11"/>
  <c r="M246" i="11" s="1"/>
  <c r="I246" i="11"/>
  <c r="L245" i="11"/>
  <c r="M245" i="11" s="1"/>
  <c r="N245" i="11" s="1"/>
  <c r="I245" i="11"/>
  <c r="L244" i="11"/>
  <c r="M244" i="11" s="1"/>
  <c r="I244" i="11"/>
  <c r="L243" i="11"/>
  <c r="I243" i="11"/>
  <c r="L242" i="11"/>
  <c r="I242" i="11"/>
  <c r="L241" i="11"/>
  <c r="M241" i="11" s="1"/>
  <c r="I241" i="11"/>
  <c r="L239" i="11"/>
  <c r="M239" i="11" s="1"/>
  <c r="I239" i="11"/>
  <c r="L238" i="11"/>
  <c r="I238" i="11"/>
  <c r="L237" i="11"/>
  <c r="M237" i="11" s="1"/>
  <c r="I237" i="11"/>
  <c r="L236" i="11"/>
  <c r="M236" i="11" s="1"/>
  <c r="I236" i="11"/>
  <c r="L234" i="11"/>
  <c r="M234" i="11" s="1"/>
  <c r="I234" i="11"/>
  <c r="L233" i="11"/>
  <c r="I233" i="11"/>
  <c r="L232" i="11"/>
  <c r="M232" i="11" s="1"/>
  <c r="I232" i="11"/>
  <c r="L231" i="11"/>
  <c r="I231" i="11"/>
  <c r="L229" i="11"/>
  <c r="I229" i="11"/>
  <c r="L227" i="11"/>
  <c r="I227" i="11"/>
  <c r="L226" i="11"/>
  <c r="M226" i="11" s="1"/>
  <c r="I226" i="11"/>
  <c r="L225" i="11"/>
  <c r="M225" i="11" s="1"/>
  <c r="N225" i="11" s="1"/>
  <c r="I225" i="11"/>
  <c r="L224" i="11"/>
  <c r="M224" i="11" s="1"/>
  <c r="I224" i="11"/>
  <c r="L223" i="11"/>
  <c r="I223" i="11"/>
  <c r="L222" i="11"/>
  <c r="I222" i="11"/>
  <c r="L221" i="11"/>
  <c r="M221" i="11" s="1"/>
  <c r="I221" i="11"/>
  <c r="L220" i="11"/>
  <c r="M220" i="11" s="1"/>
  <c r="I220" i="11"/>
  <c r="L219" i="11"/>
  <c r="I219" i="11"/>
  <c r="L218" i="11"/>
  <c r="M218" i="11" s="1"/>
  <c r="I218" i="11"/>
  <c r="L217" i="11"/>
  <c r="I217" i="11"/>
  <c r="L216" i="11"/>
  <c r="M216" i="11" s="1"/>
  <c r="I216" i="11"/>
  <c r="L215" i="11"/>
  <c r="M215" i="11" s="1"/>
  <c r="I215" i="11"/>
  <c r="L214" i="11"/>
  <c r="I214" i="11"/>
  <c r="L213" i="11"/>
  <c r="I213" i="11"/>
  <c r="L212" i="11"/>
  <c r="I212" i="11"/>
  <c r="L211" i="11"/>
  <c r="I211" i="11"/>
  <c r="L210" i="11"/>
  <c r="M210" i="11" s="1"/>
  <c r="I210" i="11"/>
  <c r="L209" i="11"/>
  <c r="M209" i="11" s="1"/>
  <c r="N209" i="11" s="1"/>
  <c r="I209" i="11"/>
  <c r="L208" i="11"/>
  <c r="M208" i="11" s="1"/>
  <c r="I208" i="11"/>
  <c r="L207" i="11"/>
  <c r="M207" i="11" s="1"/>
  <c r="I207" i="11"/>
  <c r="L206" i="11"/>
  <c r="I206" i="11"/>
  <c r="L205" i="11"/>
  <c r="M205" i="11" s="1"/>
  <c r="I205" i="11"/>
  <c r="L204" i="11"/>
  <c r="M204" i="11" s="1"/>
  <c r="I204" i="11"/>
  <c r="L203" i="11"/>
  <c r="I203" i="11"/>
  <c r="L202" i="11"/>
  <c r="M202" i="11" s="1"/>
  <c r="I202" i="11"/>
  <c r="L201" i="11"/>
  <c r="M201" i="11" s="1"/>
  <c r="N201" i="11" s="1"/>
  <c r="I201" i="11"/>
  <c r="L200" i="11"/>
  <c r="M200" i="11" s="1"/>
  <c r="I200" i="11"/>
  <c r="L199" i="11"/>
  <c r="M199" i="11" s="1"/>
  <c r="I199" i="11"/>
  <c r="L198" i="11"/>
  <c r="I198" i="11"/>
  <c r="L196" i="11"/>
  <c r="I196" i="11"/>
  <c r="L195" i="11"/>
  <c r="I195" i="11"/>
  <c r="L194" i="11"/>
  <c r="M194" i="11" s="1"/>
  <c r="N194" i="11" s="1"/>
  <c r="I194" i="11"/>
  <c r="L193" i="11"/>
  <c r="M193" i="11" s="1"/>
  <c r="I193" i="11"/>
  <c r="L192" i="11"/>
  <c r="I192" i="11"/>
  <c r="L191" i="11"/>
  <c r="M191" i="11" s="1"/>
  <c r="I191" i="11"/>
  <c r="L190" i="11"/>
  <c r="M190" i="11" s="1"/>
  <c r="I190" i="11"/>
  <c r="L189" i="11"/>
  <c r="I189" i="11"/>
  <c r="L188" i="11"/>
  <c r="M188" i="11" s="1"/>
  <c r="I188" i="11"/>
  <c r="L187" i="11"/>
  <c r="M187" i="11" s="1"/>
  <c r="I187" i="11"/>
  <c r="L186" i="11"/>
  <c r="I186" i="11"/>
  <c r="L185" i="11"/>
  <c r="M185" i="11" s="1"/>
  <c r="I185" i="11"/>
  <c r="L184" i="11"/>
  <c r="I184" i="11"/>
  <c r="L183" i="11"/>
  <c r="M183" i="11" s="1"/>
  <c r="I183" i="11"/>
  <c r="L182" i="11"/>
  <c r="M182" i="11" s="1"/>
  <c r="I182" i="11"/>
  <c r="L181" i="11"/>
  <c r="M181" i="11" s="1"/>
  <c r="I181" i="11"/>
  <c r="L180" i="11"/>
  <c r="M180" i="11" s="1"/>
  <c r="I180" i="11"/>
  <c r="L179" i="11"/>
  <c r="I179" i="11"/>
  <c r="L178" i="11"/>
  <c r="M178" i="11" s="1"/>
  <c r="N178" i="11" s="1"/>
  <c r="I178" i="11"/>
  <c r="L177" i="11"/>
  <c r="M177" i="11" s="1"/>
  <c r="I177" i="11"/>
  <c r="L176" i="11"/>
  <c r="I176" i="11"/>
  <c r="L175" i="11"/>
  <c r="M175" i="11" s="1"/>
  <c r="I175" i="11"/>
  <c r="L174" i="11"/>
  <c r="M174" i="11" s="1"/>
  <c r="N174" i="11" s="1"/>
  <c r="I174" i="11"/>
  <c r="L173" i="11"/>
  <c r="I173" i="11"/>
  <c r="L172" i="11"/>
  <c r="M172" i="11" s="1"/>
  <c r="I172" i="11"/>
  <c r="L171" i="11"/>
  <c r="M171" i="11" s="1"/>
  <c r="I171" i="11"/>
  <c r="L170" i="11"/>
  <c r="I170" i="11"/>
  <c r="L169" i="11"/>
  <c r="I169" i="11"/>
  <c r="L168" i="11"/>
  <c r="M168" i="11" s="1"/>
  <c r="I168" i="11"/>
  <c r="L167" i="11"/>
  <c r="M167" i="11" s="1"/>
  <c r="I167" i="11"/>
  <c r="L166" i="11"/>
  <c r="M166" i="11" s="1"/>
  <c r="I166" i="11"/>
  <c r="L165" i="11"/>
  <c r="M165" i="11" s="1"/>
  <c r="I165" i="11"/>
  <c r="L164" i="11"/>
  <c r="M164" i="11" s="1"/>
  <c r="I164" i="11"/>
  <c r="L163" i="11"/>
  <c r="I163" i="11"/>
  <c r="L162" i="11"/>
  <c r="M162" i="11" s="1"/>
  <c r="I162" i="11"/>
  <c r="L161" i="11"/>
  <c r="M161" i="11" s="1"/>
  <c r="I161" i="11"/>
  <c r="L160" i="11"/>
  <c r="M160" i="11" s="1"/>
  <c r="N160" i="11" s="1"/>
  <c r="I160" i="11"/>
  <c r="L159" i="11"/>
  <c r="M159" i="11" s="1"/>
  <c r="I159" i="11"/>
  <c r="L158" i="11"/>
  <c r="I158" i="11"/>
  <c r="L157" i="11"/>
  <c r="I157" i="11"/>
  <c r="L155" i="11"/>
  <c r="M155" i="11" s="1"/>
  <c r="I155" i="11"/>
  <c r="L154" i="11"/>
  <c r="M154" i="11" s="1"/>
  <c r="I154" i="11"/>
  <c r="L153" i="11"/>
  <c r="M153" i="11" s="1"/>
  <c r="I153" i="11"/>
  <c r="L152" i="11"/>
  <c r="I152" i="11"/>
  <c r="L151" i="11"/>
  <c r="I151" i="11"/>
  <c r="L150" i="11"/>
  <c r="M150" i="11" s="1"/>
  <c r="I150" i="11"/>
  <c r="M149" i="11"/>
  <c r="N149" i="11" s="1"/>
  <c r="L149" i="11"/>
  <c r="I149" i="11"/>
  <c r="L148" i="11"/>
  <c r="M148" i="11" s="1"/>
  <c r="I148" i="11"/>
  <c r="L147" i="11"/>
  <c r="M147" i="11" s="1"/>
  <c r="N147" i="11" s="1"/>
  <c r="I147" i="11"/>
  <c r="L146" i="11"/>
  <c r="M146" i="11" s="1"/>
  <c r="I146" i="11"/>
  <c r="L145" i="11"/>
  <c r="M145" i="11" s="1"/>
  <c r="N145" i="11" s="1"/>
  <c r="I145" i="11"/>
  <c r="L144" i="11"/>
  <c r="M144" i="11" s="1"/>
  <c r="I144" i="11"/>
  <c r="L143" i="11"/>
  <c r="I143" i="11"/>
  <c r="L142" i="11"/>
  <c r="M142" i="11" s="1"/>
  <c r="I142" i="11"/>
  <c r="L141" i="11"/>
  <c r="M141" i="11" s="1"/>
  <c r="N141" i="11" s="1"/>
  <c r="I141" i="11"/>
  <c r="L140" i="11"/>
  <c r="M140" i="11" s="1"/>
  <c r="I140" i="11"/>
  <c r="L139" i="11"/>
  <c r="M139" i="11" s="1"/>
  <c r="I139" i="11"/>
  <c r="L138" i="11"/>
  <c r="M138" i="11" s="1"/>
  <c r="I138" i="11"/>
  <c r="L137" i="11"/>
  <c r="M137" i="11" s="1"/>
  <c r="N137" i="11" s="1"/>
  <c r="I137" i="11"/>
  <c r="L136" i="11"/>
  <c r="M136" i="11" s="1"/>
  <c r="I136" i="11"/>
  <c r="L135" i="11"/>
  <c r="I135" i="11"/>
  <c r="L134" i="11"/>
  <c r="M134" i="11" s="1"/>
  <c r="I134" i="11"/>
  <c r="M132" i="11"/>
  <c r="N132" i="11" s="1"/>
  <c r="L132" i="11"/>
  <c r="I132" i="11"/>
  <c r="L131" i="11"/>
  <c r="M131" i="11" s="1"/>
  <c r="I131" i="11"/>
  <c r="L130" i="11"/>
  <c r="M130" i="11" s="1"/>
  <c r="N130" i="11" s="1"/>
  <c r="I130" i="11"/>
  <c r="L129" i="11"/>
  <c r="M129" i="11" s="1"/>
  <c r="I129" i="11"/>
  <c r="L128" i="11"/>
  <c r="M128" i="11" s="1"/>
  <c r="N128" i="11" s="1"/>
  <c r="I128" i="11"/>
  <c r="L126" i="11"/>
  <c r="M126" i="11" s="1"/>
  <c r="I126" i="11"/>
  <c r="L125" i="11"/>
  <c r="I125" i="11"/>
  <c r="L124" i="11"/>
  <c r="M124" i="11" s="1"/>
  <c r="I124" i="11"/>
  <c r="L123" i="11"/>
  <c r="M123" i="11" s="1"/>
  <c r="N123" i="11" s="1"/>
  <c r="I123" i="11"/>
  <c r="L122" i="11"/>
  <c r="M122" i="11" s="1"/>
  <c r="I122" i="11"/>
  <c r="L120" i="11"/>
  <c r="M120" i="11" s="1"/>
  <c r="I120" i="11"/>
  <c r="L119" i="11"/>
  <c r="M119" i="11" s="1"/>
  <c r="I119" i="11"/>
  <c r="L118" i="11"/>
  <c r="M118" i="11" s="1"/>
  <c r="N118" i="11" s="1"/>
  <c r="I118" i="11"/>
  <c r="L117" i="11"/>
  <c r="M117" i="11" s="1"/>
  <c r="I117" i="11"/>
  <c r="L116" i="11"/>
  <c r="I116" i="11"/>
  <c r="L115" i="11"/>
  <c r="M115" i="11" s="1"/>
  <c r="I115" i="11"/>
  <c r="L113" i="11"/>
  <c r="M113" i="11" s="1"/>
  <c r="N113" i="11" s="1"/>
  <c r="I113" i="11"/>
  <c r="L112" i="11"/>
  <c r="M112" i="11" s="1"/>
  <c r="I112" i="11"/>
  <c r="L111" i="11"/>
  <c r="M111" i="11" s="1"/>
  <c r="N111" i="11" s="1"/>
  <c r="I111" i="11"/>
  <c r="L110" i="11"/>
  <c r="M110" i="11" s="1"/>
  <c r="I110" i="11"/>
  <c r="L109" i="11"/>
  <c r="M109" i="11" s="1"/>
  <c r="N109" i="11" s="1"/>
  <c r="I109" i="11"/>
  <c r="L108" i="11"/>
  <c r="M108" i="11" s="1"/>
  <c r="I108" i="11"/>
  <c r="L107" i="11"/>
  <c r="I107" i="11"/>
  <c r="L106" i="11"/>
  <c r="M106" i="11" s="1"/>
  <c r="I106" i="11"/>
  <c r="L104" i="11"/>
  <c r="M104" i="11" s="1"/>
  <c r="N104" i="11" s="1"/>
  <c r="I104" i="11"/>
  <c r="L103" i="11"/>
  <c r="M103" i="11" s="1"/>
  <c r="I103" i="11"/>
  <c r="L102" i="11"/>
  <c r="M102" i="11" s="1"/>
  <c r="I102" i="11"/>
  <c r="L101" i="11"/>
  <c r="M101" i="11" s="1"/>
  <c r="I101" i="11"/>
  <c r="L100" i="11"/>
  <c r="M100" i="11" s="1"/>
  <c r="N100" i="11" s="1"/>
  <c r="I100" i="11"/>
  <c r="L99" i="11"/>
  <c r="M99" i="11" s="1"/>
  <c r="I99" i="11"/>
  <c r="L98" i="11"/>
  <c r="I98" i="11"/>
  <c r="L97" i="11"/>
  <c r="M97" i="11" s="1"/>
  <c r="I97" i="11"/>
  <c r="L96" i="11"/>
  <c r="M96" i="11" s="1"/>
  <c r="N96" i="11" s="1"/>
  <c r="I96" i="11"/>
  <c r="L94" i="11"/>
  <c r="M94" i="11" s="1"/>
  <c r="I94" i="11"/>
  <c r="L93" i="11"/>
  <c r="M93" i="11" s="1"/>
  <c r="N93" i="11" s="1"/>
  <c r="I93" i="11"/>
  <c r="L92" i="11"/>
  <c r="M92" i="11" s="1"/>
  <c r="I92" i="11"/>
  <c r="L91" i="11"/>
  <c r="M91" i="11" s="1"/>
  <c r="N91" i="11" s="1"/>
  <c r="I91" i="11"/>
  <c r="L90" i="11"/>
  <c r="M90" i="11" s="1"/>
  <c r="I90" i="11"/>
  <c r="L89" i="11"/>
  <c r="I89" i="11"/>
  <c r="L88" i="11"/>
  <c r="M88" i="11" s="1"/>
  <c r="I88" i="11"/>
  <c r="L87" i="11"/>
  <c r="M87" i="11" s="1"/>
  <c r="N87" i="11" s="1"/>
  <c r="I87" i="11"/>
  <c r="L86" i="11"/>
  <c r="M86" i="11" s="1"/>
  <c r="I86" i="11"/>
  <c r="L85" i="11"/>
  <c r="M85" i="11" s="1"/>
  <c r="I85" i="11"/>
  <c r="L83" i="11"/>
  <c r="M83" i="11" s="1"/>
  <c r="I83" i="11"/>
  <c r="L82" i="11"/>
  <c r="M82" i="11" s="1"/>
  <c r="N82" i="11" s="1"/>
  <c r="I82" i="11"/>
  <c r="L81" i="11"/>
  <c r="M81" i="11" s="1"/>
  <c r="I81" i="11"/>
  <c r="L80" i="11"/>
  <c r="I80" i="11"/>
  <c r="L79" i="11"/>
  <c r="M79" i="11" s="1"/>
  <c r="I79" i="11"/>
  <c r="L78" i="11"/>
  <c r="M78" i="11" s="1"/>
  <c r="N78" i="11" s="1"/>
  <c r="I78" i="11"/>
  <c r="L77" i="11"/>
  <c r="M77" i="11" s="1"/>
  <c r="I77" i="11"/>
  <c r="L76" i="11"/>
  <c r="I76" i="11"/>
  <c r="L75" i="11"/>
  <c r="I75" i="11"/>
  <c r="L74" i="11"/>
  <c r="I74" i="11"/>
  <c r="L73" i="11"/>
  <c r="I73" i="11"/>
  <c r="L72" i="11"/>
  <c r="I72" i="11"/>
  <c r="L71" i="11"/>
  <c r="I71" i="11"/>
  <c r="L70" i="11"/>
  <c r="M70" i="11" s="1"/>
  <c r="I70" i="11"/>
  <c r="L68" i="11"/>
  <c r="I68" i="11"/>
  <c r="L67" i="11"/>
  <c r="I67" i="11"/>
  <c r="L66" i="11"/>
  <c r="I66" i="11"/>
  <c r="L65" i="11"/>
  <c r="I65" i="11"/>
  <c r="L64" i="11"/>
  <c r="I64" i="11"/>
  <c r="L63" i="11"/>
  <c r="M63" i="11" s="1"/>
  <c r="I63" i="11"/>
  <c r="L62" i="11"/>
  <c r="I62" i="11"/>
  <c r="L61" i="11"/>
  <c r="M61" i="11" s="1"/>
  <c r="I61" i="11"/>
  <c r="L60" i="11"/>
  <c r="I60" i="11"/>
  <c r="L59" i="11"/>
  <c r="I59" i="11"/>
  <c r="L57" i="11"/>
  <c r="I57" i="11"/>
  <c r="L55" i="11"/>
  <c r="I55" i="11"/>
  <c r="L54" i="11"/>
  <c r="I54" i="11"/>
  <c r="L53" i="11"/>
  <c r="I53" i="11"/>
  <c r="L51" i="11"/>
  <c r="I51" i="11"/>
  <c r="L50" i="11"/>
  <c r="M50" i="11" s="1"/>
  <c r="I50" i="11"/>
  <c r="L49" i="11"/>
  <c r="I49" i="11"/>
  <c r="L48" i="11"/>
  <c r="I48" i="11"/>
  <c r="L46" i="11"/>
  <c r="I46" i="11"/>
  <c r="L45" i="11"/>
  <c r="I45" i="11"/>
  <c r="L43" i="11"/>
  <c r="I43" i="11"/>
  <c r="L42" i="11"/>
  <c r="M42" i="11" s="1"/>
  <c r="I42" i="11"/>
  <c r="L41" i="11"/>
  <c r="I41" i="11"/>
  <c r="L40" i="11"/>
  <c r="M40" i="11" s="1"/>
  <c r="I40" i="11"/>
  <c r="L38" i="11"/>
  <c r="I38" i="11"/>
  <c r="L37" i="11"/>
  <c r="I37" i="11"/>
  <c r="L36" i="11"/>
  <c r="I36" i="11"/>
  <c r="L35" i="11"/>
  <c r="I35" i="11"/>
  <c r="L34" i="11"/>
  <c r="I34" i="11"/>
  <c r="L33" i="11"/>
  <c r="M33" i="11" s="1"/>
  <c r="I33" i="11"/>
  <c r="L32" i="11"/>
  <c r="I32" i="11"/>
  <c r="L31" i="11"/>
  <c r="I31" i="11"/>
  <c r="L30" i="11"/>
  <c r="I30" i="11"/>
  <c r="L29" i="11"/>
  <c r="I29" i="11"/>
  <c r="L28" i="11"/>
  <c r="I28" i="11"/>
  <c r="L27" i="11"/>
  <c r="M27" i="11" s="1"/>
  <c r="I27" i="11"/>
  <c r="L26" i="11"/>
  <c r="I26" i="11"/>
  <c r="L25" i="11"/>
  <c r="M25" i="11" s="1"/>
  <c r="I25" i="11"/>
  <c r="L23" i="11"/>
  <c r="I23" i="11"/>
  <c r="L22" i="11"/>
  <c r="I22" i="11"/>
  <c r="L21" i="11"/>
  <c r="I21" i="11"/>
  <c r="L20" i="11"/>
  <c r="I20" i="11"/>
  <c r="L19" i="11"/>
  <c r="I19" i="11"/>
  <c r="L18" i="11"/>
  <c r="M18" i="11" s="1"/>
  <c r="I18" i="11"/>
  <c r="L17" i="11"/>
  <c r="I17" i="11"/>
  <c r="L16" i="11"/>
  <c r="M16" i="11" s="1"/>
  <c r="I16" i="11"/>
  <c r="L14" i="11"/>
  <c r="I14" i="11"/>
  <c r="L13" i="11"/>
  <c r="I13" i="11"/>
  <c r="L11" i="11"/>
  <c r="I11" i="11"/>
  <c r="L10" i="11"/>
  <c r="I10" i="11"/>
  <c r="L9" i="11"/>
  <c r="I9" i="11"/>
  <c r="L8" i="11"/>
  <c r="M8" i="11" s="1"/>
  <c r="I8" i="11"/>
  <c r="L6" i="11"/>
  <c r="I6" i="11"/>
  <c r="L5" i="11"/>
  <c r="M5" i="11" s="1"/>
  <c r="I5" i="11"/>
  <c r="L45" i="13"/>
  <c r="I45" i="13"/>
  <c r="L43" i="13"/>
  <c r="M43" i="13" s="1"/>
  <c r="N43" i="13" s="1"/>
  <c r="I43" i="13"/>
  <c r="M41" i="13"/>
  <c r="L41" i="13"/>
  <c r="N41" i="13" s="1"/>
  <c r="I41" i="13"/>
  <c r="N39" i="13"/>
  <c r="M39" i="13"/>
  <c r="L39" i="13"/>
  <c r="I39" i="13"/>
  <c r="M37" i="13"/>
  <c r="L37" i="13"/>
  <c r="N37" i="13" s="1"/>
  <c r="I37" i="13"/>
  <c r="N36" i="13"/>
  <c r="M36" i="13"/>
  <c r="L36" i="13"/>
  <c r="I36" i="13"/>
  <c r="M34" i="13"/>
  <c r="L34" i="13"/>
  <c r="N34" i="13" s="1"/>
  <c r="I34" i="13"/>
  <c r="N32" i="13"/>
  <c r="M32" i="13"/>
  <c r="L32" i="13"/>
  <c r="I32" i="13"/>
  <c r="M30" i="13"/>
  <c r="L30" i="13"/>
  <c r="N30" i="13" s="1"/>
  <c r="I30" i="13"/>
  <c r="L28" i="13"/>
  <c r="M28" i="13" s="1"/>
  <c r="N28" i="13" s="1"/>
  <c r="I28" i="13"/>
  <c r="M26" i="13"/>
  <c r="L26" i="13"/>
  <c r="N26" i="13" s="1"/>
  <c r="I26" i="13"/>
  <c r="L24" i="13"/>
  <c r="I24" i="13"/>
  <c r="I22" i="13"/>
  <c r="I21" i="13"/>
  <c r="I20" i="13"/>
  <c r="I19" i="13"/>
  <c r="I18" i="13"/>
  <c r="I17" i="13"/>
  <c r="L16" i="13"/>
  <c r="I16" i="13"/>
  <c r="I15" i="13"/>
  <c r="L13" i="13"/>
  <c r="M13" i="13" s="1"/>
  <c r="I13" i="13"/>
  <c r="L12" i="13"/>
  <c r="I12" i="13"/>
  <c r="L11" i="13"/>
  <c r="I11" i="13"/>
  <c r="I9" i="13"/>
  <c r="I8" i="13"/>
  <c r="T7" i="13"/>
  <c r="I7" i="13"/>
  <c r="I6" i="13"/>
  <c r="M5" i="13"/>
  <c r="T5" i="13" s="1"/>
  <c r="L5" i="13"/>
  <c r="N5" i="13" s="1"/>
  <c r="I5" i="13"/>
  <c r="R6" i="13"/>
  <c r="R5" i="13"/>
  <c r="S5" i="13"/>
  <c r="S6" i="13"/>
  <c r="T6" i="13"/>
  <c r="S7" i="13"/>
  <c r="R9" i="13"/>
  <c r="S9" i="13"/>
  <c r="T9" i="13"/>
  <c r="R12" i="13"/>
  <c r="S12" i="13"/>
  <c r="T12" i="13"/>
  <c r="R15" i="13"/>
  <c r="S15" i="13"/>
  <c r="T15" i="13"/>
  <c r="R17" i="13"/>
  <c r="S17" i="13"/>
  <c r="T17" i="13"/>
  <c r="N99" i="11" l="1"/>
  <c r="N120" i="11"/>
  <c r="N110" i="11"/>
  <c r="N168" i="11"/>
  <c r="M192" i="11"/>
  <c r="N192" i="11" s="1"/>
  <c r="N81" i="11"/>
  <c r="N92" i="11"/>
  <c r="N139" i="11"/>
  <c r="N162" i="11"/>
  <c r="N207" i="11"/>
  <c r="N366" i="11"/>
  <c r="M376" i="11"/>
  <c r="N376" i="11" s="1"/>
  <c r="N236" i="11"/>
  <c r="N349" i="11"/>
  <c r="N136" i="11"/>
  <c r="N146" i="11"/>
  <c r="N775" i="11"/>
  <c r="N85" i="11"/>
  <c r="M323" i="11"/>
  <c r="N323" i="11" s="1"/>
  <c r="N102" i="11"/>
  <c r="N117" i="11"/>
  <c r="N129" i="11"/>
  <c r="M347" i="11"/>
  <c r="N347" i="11" s="1"/>
  <c r="M402" i="11"/>
  <c r="N402" i="11" s="1"/>
  <c r="N418" i="11"/>
  <c r="N432" i="11"/>
  <c r="M176" i="11"/>
  <c r="N176" i="11" s="1"/>
  <c r="M544" i="11"/>
  <c r="N544" i="11" s="1"/>
  <c r="N164" i="11"/>
  <c r="M223" i="11"/>
  <c r="N223" i="11" s="1"/>
  <c r="N314" i="11"/>
  <c r="M318" i="11"/>
  <c r="N318" i="11" s="1"/>
  <c r="M348" i="11"/>
  <c r="N348" i="11" s="1"/>
  <c r="M373" i="11"/>
  <c r="N373" i="11" s="1"/>
  <c r="M383" i="11"/>
  <c r="N383" i="11" s="1"/>
  <c r="M386" i="11"/>
  <c r="N386" i="11" s="1"/>
  <c r="M417" i="11"/>
  <c r="N417" i="11" s="1"/>
  <c r="M423" i="11"/>
  <c r="N423" i="11" s="1"/>
  <c r="M433" i="11"/>
  <c r="N433" i="11" s="1"/>
  <c r="M548" i="11"/>
  <c r="N548" i="11" s="1"/>
  <c r="M575" i="11"/>
  <c r="N575" i="11" s="1"/>
  <c r="M650" i="11"/>
  <c r="N650" i="11" s="1"/>
  <c r="M655" i="11"/>
  <c r="N655" i="11" s="1"/>
  <c r="M669" i="11"/>
  <c r="N669" i="11" s="1"/>
  <c r="N673" i="11"/>
  <c r="M683" i="11"/>
  <c r="N683" i="11" s="1"/>
  <c r="M688" i="11"/>
  <c r="N688" i="11" s="1"/>
  <c r="M702" i="11"/>
  <c r="N702" i="11" s="1"/>
  <c r="M717" i="11"/>
  <c r="N717" i="11" s="1"/>
  <c r="M721" i="11"/>
  <c r="N721" i="11" s="1"/>
  <c r="M735" i="11"/>
  <c r="N735" i="11" s="1"/>
  <c r="N739" i="11"/>
  <c r="M749" i="11"/>
  <c r="N749" i="11" s="1"/>
  <c r="M753" i="11"/>
  <c r="N753" i="11" s="1"/>
  <c r="M80" i="11"/>
  <c r="N80" i="11" s="1"/>
  <c r="M89" i="11"/>
  <c r="N89" i="11" s="1"/>
  <c r="M98" i="11"/>
  <c r="N98" i="11" s="1"/>
  <c r="M107" i="11"/>
  <c r="N107" i="11" s="1"/>
  <c r="M116" i="11"/>
  <c r="N116" i="11" s="1"/>
  <c r="M125" i="11"/>
  <c r="N125" i="11" s="1"/>
  <c r="M135" i="11"/>
  <c r="N135" i="11" s="1"/>
  <c r="M143" i="11"/>
  <c r="N143" i="11" s="1"/>
  <c r="M151" i="11"/>
  <c r="N151" i="11" s="1"/>
  <c r="M211" i="11"/>
  <c r="N211" i="11" s="1"/>
  <c r="M217" i="11"/>
  <c r="N217" i="11" s="1"/>
  <c r="N262" i="11"/>
  <c r="M299" i="11"/>
  <c r="N299" i="11" s="1"/>
  <c r="M351" i="11"/>
  <c r="N351" i="11" s="1"/>
  <c r="M443" i="11"/>
  <c r="N443" i="11" s="1"/>
  <c r="N458" i="11"/>
  <c r="M522" i="11"/>
  <c r="N522" i="11" s="1"/>
  <c r="M586" i="11"/>
  <c r="N586" i="11" s="1"/>
  <c r="M590" i="11"/>
  <c r="N590" i="11" s="1"/>
  <c r="M706" i="11"/>
  <c r="N706" i="11" s="1"/>
  <c r="M337" i="11"/>
  <c r="N337" i="11" s="1"/>
  <c r="M538" i="11"/>
  <c r="N538" i="11" s="1"/>
  <c r="M152" i="11"/>
  <c r="N152" i="11" s="1"/>
  <c r="N180" i="11"/>
  <c r="N215" i="11"/>
  <c r="N306" i="11"/>
  <c r="N309" i="11"/>
  <c r="N312" i="11"/>
  <c r="N335" i="11"/>
  <c r="M365" i="11"/>
  <c r="N365" i="11" s="1"/>
  <c r="M368" i="11"/>
  <c r="N368" i="11" s="1"/>
  <c r="N377" i="11"/>
  <c r="N381" i="11"/>
  <c r="M393" i="11"/>
  <c r="N393" i="11" s="1"/>
  <c r="M400" i="11"/>
  <c r="N400" i="11" s="1"/>
  <c r="M403" i="11"/>
  <c r="N403" i="11" s="1"/>
  <c r="M409" i="11"/>
  <c r="N409" i="11" s="1"/>
  <c r="M427" i="11"/>
  <c r="N427" i="11" s="1"/>
  <c r="M481" i="11"/>
  <c r="N481" i="11" s="1"/>
  <c r="N532" i="11"/>
  <c r="M559" i="11"/>
  <c r="N559" i="11" s="1"/>
  <c r="M563" i="11"/>
  <c r="N563" i="11" s="1"/>
  <c r="M569" i="11"/>
  <c r="N569" i="11" s="1"/>
  <c r="N771" i="11"/>
  <c r="N414" i="11"/>
  <c r="M439" i="11"/>
  <c r="N439" i="11" s="1"/>
  <c r="M437" i="11"/>
  <c r="N437" i="11" s="1"/>
  <c r="M447" i="11"/>
  <c r="N447" i="11" s="1"/>
  <c r="M534" i="11"/>
  <c r="N534" i="11" s="1"/>
  <c r="M184" i="11"/>
  <c r="N184" i="11" s="1"/>
  <c r="N190" i="11"/>
  <c r="M227" i="11"/>
  <c r="N227" i="11" s="1"/>
  <c r="M243" i="11"/>
  <c r="N243" i="11" s="1"/>
  <c r="M375" i="11"/>
  <c r="N375" i="11" s="1"/>
  <c r="M388" i="11"/>
  <c r="N388" i="11" s="1"/>
  <c r="M410" i="11"/>
  <c r="N410" i="11" s="1"/>
  <c r="M421" i="11"/>
  <c r="N421" i="11" s="1"/>
  <c r="M546" i="11"/>
  <c r="N546" i="11" s="1"/>
  <c r="M573" i="11"/>
  <c r="N573" i="11" s="1"/>
  <c r="N584" i="11"/>
  <c r="M652" i="11"/>
  <c r="N652" i="11" s="1"/>
  <c r="N657" i="11"/>
  <c r="M667" i="11"/>
  <c r="N667" i="11" s="1"/>
  <c r="M671" i="11"/>
  <c r="N671" i="11" s="1"/>
  <c r="M686" i="11"/>
  <c r="N686" i="11" s="1"/>
  <c r="N690" i="11"/>
  <c r="M700" i="11"/>
  <c r="N700" i="11" s="1"/>
  <c r="M704" i="11"/>
  <c r="N704" i="11" s="1"/>
  <c r="M719" i="11"/>
  <c r="N719" i="11" s="1"/>
  <c r="N723" i="11"/>
  <c r="M733" i="11"/>
  <c r="N733" i="11" s="1"/>
  <c r="M737" i="11"/>
  <c r="N737" i="11" s="1"/>
  <c r="M751" i="11"/>
  <c r="N751" i="11" s="1"/>
  <c r="N755" i="11"/>
  <c r="M765" i="11"/>
  <c r="N765" i="11" s="1"/>
  <c r="M380" i="11"/>
  <c r="N380" i="11" s="1"/>
  <c r="M267" i="11"/>
  <c r="N267" i="11" s="1"/>
  <c r="M310" i="11"/>
  <c r="N310" i="11" s="1"/>
  <c r="M520" i="11"/>
  <c r="N520" i="11" s="1"/>
  <c r="M524" i="11"/>
  <c r="N524" i="11" s="1"/>
  <c r="M588" i="11"/>
  <c r="N588" i="11" s="1"/>
  <c r="N399" i="11"/>
  <c r="N79" i="11"/>
  <c r="N88" i="11"/>
  <c r="N97" i="11"/>
  <c r="N106" i="11"/>
  <c r="N115" i="11"/>
  <c r="N124" i="11"/>
  <c r="N134" i="11"/>
  <c r="N142" i="11"/>
  <c r="N150" i="11"/>
  <c r="M158" i="11"/>
  <c r="N158" i="11" s="1"/>
  <c r="M233" i="11"/>
  <c r="N233" i="11" s="1"/>
  <c r="N264" i="11"/>
  <c r="M275" i="11"/>
  <c r="N275" i="11" s="1"/>
  <c r="N298" i="11"/>
  <c r="M324" i="11"/>
  <c r="N324" i="11" s="1"/>
  <c r="M344" i="11"/>
  <c r="N344" i="11" s="1"/>
  <c r="N360" i="11"/>
  <c r="M363" i="11"/>
  <c r="N363" i="11" s="1"/>
  <c r="M429" i="11"/>
  <c r="N429" i="11" s="1"/>
  <c r="N442" i="11"/>
  <c r="N448" i="11"/>
  <c r="M451" i="11"/>
  <c r="N451" i="11" s="1"/>
  <c r="M457" i="11"/>
  <c r="N457" i="11" s="1"/>
  <c r="M561" i="11"/>
  <c r="N561" i="11" s="1"/>
  <c r="N598" i="11"/>
  <c r="N283" i="11"/>
  <c r="N300" i="11"/>
  <c r="N311" i="11"/>
  <c r="N346" i="11"/>
  <c r="N369" i="11"/>
  <c r="N390" i="11"/>
  <c r="N401" i="11"/>
  <c r="N411" i="11"/>
  <c r="N431" i="11"/>
  <c r="N441" i="11"/>
  <c r="N453" i="11"/>
  <c r="N511" i="11"/>
  <c r="N526" i="11"/>
  <c r="N540" i="11"/>
  <c r="N555" i="11"/>
  <c r="N577" i="11"/>
  <c r="N592" i="11"/>
  <c r="N646" i="11"/>
  <c r="N663" i="11"/>
  <c r="N679" i="11"/>
  <c r="N696" i="11"/>
  <c r="N712" i="11"/>
  <c r="N729" i="11"/>
  <c r="N745" i="11"/>
  <c r="N761" i="11"/>
  <c r="M777" i="11"/>
  <c r="N777" i="11" s="1"/>
  <c r="N281" i="11"/>
  <c r="N294" i="11"/>
  <c r="N330" i="11"/>
  <c r="N355" i="11"/>
  <c r="N397" i="11"/>
  <c r="N407" i="11"/>
  <c r="N419" i="11"/>
  <c r="N449" i="11"/>
  <c r="N515" i="11"/>
  <c r="N530" i="11"/>
  <c r="N553" i="11"/>
  <c r="N567" i="11"/>
  <c r="N582" i="11"/>
  <c r="N596" i="11"/>
  <c r="N644" i="11"/>
  <c r="N661" i="11"/>
  <c r="N677" i="11"/>
  <c r="N694" i="11"/>
  <c r="N710" i="11"/>
  <c r="N727" i="11"/>
  <c r="N743" i="11"/>
  <c r="N759" i="11"/>
  <c r="N769" i="11"/>
  <c r="N384" i="11"/>
  <c r="M265" i="11"/>
  <c r="N265" i="11" s="1"/>
  <c r="M277" i="11"/>
  <c r="N277" i="11" s="1"/>
  <c r="M292" i="11"/>
  <c r="N292" i="11" s="1"/>
  <c r="N315" i="11"/>
  <c r="M328" i="11"/>
  <c r="N328" i="11" s="1"/>
  <c r="M353" i="11"/>
  <c r="N353" i="11" s="1"/>
  <c r="N361" i="11"/>
  <c r="N371" i="11"/>
  <c r="N382" i="11"/>
  <c r="M384" i="11"/>
  <c r="N392" i="11"/>
  <c r="M394" i="11"/>
  <c r="N394" i="11" s="1"/>
  <c r="M405" i="11"/>
  <c r="N405" i="11" s="1"/>
  <c r="N413" i="11"/>
  <c r="M415" i="11"/>
  <c r="N415" i="11" s="1"/>
  <c r="M425" i="11"/>
  <c r="N425" i="11" s="1"/>
  <c r="N435" i="11"/>
  <c r="M445" i="11"/>
  <c r="N445" i="11" s="1"/>
  <c r="N455" i="11"/>
  <c r="M513" i="11"/>
  <c r="N513" i="11" s="1"/>
  <c r="N528" i="11"/>
  <c r="M536" i="11"/>
  <c r="N536" i="11" s="1"/>
  <c r="N542" i="11"/>
  <c r="M551" i="11"/>
  <c r="N551" i="11" s="1"/>
  <c r="N557" i="11"/>
  <c r="M565" i="11"/>
  <c r="N565" i="11" s="1"/>
  <c r="N571" i="11"/>
  <c r="M579" i="11"/>
  <c r="N579" i="11" s="1"/>
  <c r="N594" i="11"/>
  <c r="M648" i="11"/>
  <c r="N648" i="11" s="1"/>
  <c r="N659" i="11"/>
  <c r="M665" i="11"/>
  <c r="N665" i="11" s="1"/>
  <c r="N675" i="11"/>
  <c r="M681" i="11"/>
  <c r="N681" i="11" s="1"/>
  <c r="N692" i="11"/>
  <c r="M698" i="11"/>
  <c r="N698" i="11" s="1"/>
  <c r="N708" i="11"/>
  <c r="M715" i="11"/>
  <c r="N715" i="11" s="1"/>
  <c r="N725" i="11"/>
  <c r="M731" i="11"/>
  <c r="N731" i="11" s="1"/>
  <c r="N741" i="11"/>
  <c r="M747" i="11"/>
  <c r="N747" i="11" s="1"/>
  <c r="N757" i="11"/>
  <c r="M763" i="11"/>
  <c r="N763" i="11" s="1"/>
  <c r="N773" i="11"/>
  <c r="N767" i="11"/>
  <c r="N36" i="11"/>
  <c r="M697" i="11"/>
  <c r="N697" i="11" s="1"/>
  <c r="M762" i="11"/>
  <c r="N762" i="11" s="1"/>
  <c r="M10" i="11"/>
  <c r="N10" i="11" s="1"/>
  <c r="M20" i="11"/>
  <c r="N20" i="11" s="1"/>
  <c r="M31" i="11"/>
  <c r="N31" i="11" s="1"/>
  <c r="M37" i="11"/>
  <c r="N37" i="11" s="1"/>
  <c r="M48" i="11"/>
  <c r="N48" i="11" s="1"/>
  <c r="M55" i="11"/>
  <c r="N55" i="11" s="1"/>
  <c r="M65" i="11"/>
  <c r="N65" i="11" s="1"/>
  <c r="M72" i="11"/>
  <c r="N72" i="11" s="1"/>
  <c r="M76" i="11"/>
  <c r="N76" i="11" s="1"/>
  <c r="N86" i="11"/>
  <c r="N140" i="11"/>
  <c r="M157" i="11"/>
  <c r="N157" i="11" s="1"/>
  <c r="M173" i="11"/>
  <c r="N173" i="11" s="1"/>
  <c r="N90" i="11"/>
  <c r="N108" i="11"/>
  <c r="N126" i="11"/>
  <c r="N144" i="11"/>
  <c r="N159" i="11"/>
  <c r="M169" i="11"/>
  <c r="N169" i="11" s="1"/>
  <c r="M189" i="11"/>
  <c r="N189" i="11" s="1"/>
  <c r="M219" i="11"/>
  <c r="N219" i="11" s="1"/>
  <c r="M512" i="11"/>
  <c r="N512" i="11" s="1"/>
  <c r="M578" i="11"/>
  <c r="N578" i="11" s="1"/>
  <c r="M664" i="11"/>
  <c r="N664" i="11" s="1"/>
  <c r="M680" i="11"/>
  <c r="N680" i="11" s="1"/>
  <c r="M713" i="11"/>
  <c r="N713" i="11" s="1"/>
  <c r="M730" i="11"/>
  <c r="N730" i="11" s="1"/>
  <c r="M13" i="11"/>
  <c r="N13" i="11" s="1"/>
  <c r="M22" i="11"/>
  <c r="N22" i="11" s="1"/>
  <c r="M29" i="11"/>
  <c r="N29" i="11" s="1"/>
  <c r="M35" i="11"/>
  <c r="N35" i="11" s="1"/>
  <c r="M45" i="11"/>
  <c r="N45" i="11" s="1"/>
  <c r="M53" i="11"/>
  <c r="N53" i="11" s="1"/>
  <c r="M59" i="11"/>
  <c r="N59" i="11" s="1"/>
  <c r="M67" i="11"/>
  <c r="N67" i="11" s="1"/>
  <c r="M74" i="11"/>
  <c r="N74" i="11" s="1"/>
  <c r="N103" i="11"/>
  <c r="M170" i="11"/>
  <c r="N170" i="11" s="1"/>
  <c r="M486" i="11"/>
  <c r="N486" i="11" s="1"/>
  <c r="M634" i="11"/>
  <c r="N634" i="11" s="1"/>
  <c r="N5" i="11"/>
  <c r="N8" i="11"/>
  <c r="N16" i="11"/>
  <c r="N18" i="11"/>
  <c r="N25" i="11"/>
  <c r="N27" i="11"/>
  <c r="N33" i="11"/>
  <c r="N40" i="11"/>
  <c r="N42" i="11"/>
  <c r="N50" i="11"/>
  <c r="N61" i="11"/>
  <c r="N63" i="11"/>
  <c r="N70" i="11"/>
  <c r="N83" i="11"/>
  <c r="N101" i="11"/>
  <c r="N119" i="11"/>
  <c r="N138" i="11"/>
  <c r="N165" i="11"/>
  <c r="N181" i="11"/>
  <c r="M186" i="11"/>
  <c r="N186" i="11" s="1"/>
  <c r="M203" i="11"/>
  <c r="N203" i="11" s="1"/>
  <c r="M206" i="11"/>
  <c r="N206" i="11" s="1"/>
  <c r="N232" i="11"/>
  <c r="M238" i="11"/>
  <c r="N238" i="11" s="1"/>
  <c r="M647" i="11"/>
  <c r="N647" i="11" s="1"/>
  <c r="M746" i="11"/>
  <c r="N746" i="11" s="1"/>
  <c r="M198" i="11"/>
  <c r="N198" i="11" s="1"/>
  <c r="M214" i="11"/>
  <c r="N214" i="11" s="1"/>
  <c r="N291" i="11"/>
  <c r="N483" i="11"/>
  <c r="M570" i="11"/>
  <c r="N570" i="11" s="1"/>
  <c r="M620" i="11"/>
  <c r="N620" i="11" s="1"/>
  <c r="M179" i="11"/>
  <c r="N179" i="11" s="1"/>
  <c r="N182" i="11"/>
  <c r="N199" i="11"/>
  <c r="N258" i="11"/>
  <c r="N250" i="11"/>
  <c r="N122" i="11"/>
  <c r="N153" i="11"/>
  <c r="N274" i="11"/>
  <c r="M195" i="11"/>
  <c r="N195" i="11" s="1"/>
  <c r="M212" i="11"/>
  <c r="N212" i="11" s="1"/>
  <c r="M229" i="11"/>
  <c r="N229" i="11" s="1"/>
  <c r="M248" i="11"/>
  <c r="N248" i="11" s="1"/>
  <c r="M272" i="11"/>
  <c r="N272" i="11" s="1"/>
  <c r="M288" i="11"/>
  <c r="N288" i="11" s="1"/>
  <c r="M6" i="11"/>
  <c r="N6" i="11" s="1"/>
  <c r="M9" i="11"/>
  <c r="N9" i="11" s="1"/>
  <c r="M11" i="11"/>
  <c r="N11" i="11" s="1"/>
  <c r="M14" i="11"/>
  <c r="N14" i="11" s="1"/>
  <c r="M17" i="11"/>
  <c r="N17" i="11" s="1"/>
  <c r="M19" i="11"/>
  <c r="N19" i="11" s="1"/>
  <c r="M21" i="11"/>
  <c r="N21" i="11" s="1"/>
  <c r="M23" i="11"/>
  <c r="N23" i="11" s="1"/>
  <c r="M26" i="11"/>
  <c r="N26" i="11" s="1"/>
  <c r="M28" i="11"/>
  <c r="N28" i="11" s="1"/>
  <c r="M30" i="11"/>
  <c r="N30" i="11" s="1"/>
  <c r="M32" i="11"/>
  <c r="N32" i="11" s="1"/>
  <c r="M34" i="11"/>
  <c r="N34" i="11" s="1"/>
  <c r="M36" i="11"/>
  <c r="M38" i="11"/>
  <c r="N38" i="11" s="1"/>
  <c r="M41" i="11"/>
  <c r="N41" i="11" s="1"/>
  <c r="M43" i="11"/>
  <c r="N43" i="11" s="1"/>
  <c r="M46" i="11"/>
  <c r="N46" i="11" s="1"/>
  <c r="M49" i="11"/>
  <c r="N49" i="11" s="1"/>
  <c r="M51" i="11"/>
  <c r="N51" i="11" s="1"/>
  <c r="M54" i="11"/>
  <c r="N54" i="11" s="1"/>
  <c r="M57" i="11"/>
  <c r="N57" i="11" s="1"/>
  <c r="M60" i="11"/>
  <c r="N60" i="11" s="1"/>
  <c r="M62" i="11"/>
  <c r="N62" i="11" s="1"/>
  <c r="M64" i="11"/>
  <c r="N64" i="11" s="1"/>
  <c r="M66" i="11"/>
  <c r="N66" i="11" s="1"/>
  <c r="M68" i="11"/>
  <c r="N68" i="11" s="1"/>
  <c r="M71" i="11"/>
  <c r="N71" i="11" s="1"/>
  <c r="M73" i="11"/>
  <c r="N73" i="11" s="1"/>
  <c r="M75" i="11"/>
  <c r="N75" i="11" s="1"/>
  <c r="N77" i="11"/>
  <c r="N94" i="11"/>
  <c r="N112" i="11"/>
  <c r="N131" i="11"/>
  <c r="N148" i="11"/>
  <c r="M163" i="11"/>
  <c r="N163" i="11" s="1"/>
  <c r="N166" i="11"/>
  <c r="N188" i="11"/>
  <c r="N205" i="11"/>
  <c r="N221" i="11"/>
  <c r="N241" i="11"/>
  <c r="N155" i="11"/>
  <c r="N172" i="11"/>
  <c r="M196" i="11"/>
  <c r="N196" i="11" s="1"/>
  <c r="M256" i="11"/>
  <c r="N256" i="11" s="1"/>
  <c r="N161" i="11"/>
  <c r="N177" i="11"/>
  <c r="N193" i="11"/>
  <c r="N210" i="11"/>
  <c r="N226" i="11"/>
  <c r="N246" i="11"/>
  <c r="N263" i="11"/>
  <c r="N279" i="11"/>
  <c r="N296" i="11"/>
  <c r="N313" i="11"/>
  <c r="N333" i="11"/>
  <c r="N350" i="11"/>
  <c r="N367" i="11"/>
  <c r="M461" i="11"/>
  <c r="N461" i="11" s="1"/>
  <c r="N500" i="11"/>
  <c r="M503" i="11"/>
  <c r="N503" i="11" s="1"/>
  <c r="M562" i="11"/>
  <c r="N562" i="11" s="1"/>
  <c r="N175" i="11"/>
  <c r="N191" i="11"/>
  <c r="N208" i="11"/>
  <c r="N224" i="11"/>
  <c r="N244" i="11"/>
  <c r="M478" i="11"/>
  <c r="N478" i="11" s="1"/>
  <c r="M554" i="11"/>
  <c r="N554" i="11" s="1"/>
  <c r="M251" i="11"/>
  <c r="N251" i="11" s="1"/>
  <c r="M261" i="11"/>
  <c r="N261" i="11" s="1"/>
  <c r="M268" i="11"/>
  <c r="N268" i="11" s="1"/>
  <c r="M284" i="11"/>
  <c r="N284" i="11" s="1"/>
  <c r="M475" i="11"/>
  <c r="N475" i="11" s="1"/>
  <c r="M545" i="11"/>
  <c r="N545" i="11" s="1"/>
  <c r="M611" i="11"/>
  <c r="N611" i="11" s="1"/>
  <c r="N154" i="11"/>
  <c r="N171" i="11"/>
  <c r="N187" i="11"/>
  <c r="N204" i="11"/>
  <c r="M213" i="11"/>
  <c r="N213" i="11" s="1"/>
  <c r="N220" i="11"/>
  <c r="M222" i="11"/>
  <c r="N222" i="11" s="1"/>
  <c r="M231" i="11"/>
  <c r="N231" i="11" s="1"/>
  <c r="N239" i="11"/>
  <c r="M242" i="11"/>
  <c r="N242" i="11" s="1"/>
  <c r="M249" i="11"/>
  <c r="N249" i="11" s="1"/>
  <c r="N257" i="11"/>
  <c r="M259" i="11"/>
  <c r="N259" i="11" s="1"/>
  <c r="M266" i="11"/>
  <c r="N266" i="11" s="1"/>
  <c r="N273" i="11"/>
  <c r="M282" i="11"/>
  <c r="N282" i="11" s="1"/>
  <c r="N289" i="11"/>
  <c r="N307" i="11"/>
  <c r="M495" i="11"/>
  <c r="N495" i="11" s="1"/>
  <c r="M537" i="11"/>
  <c r="N537" i="11" s="1"/>
  <c r="M603" i="11"/>
  <c r="N603" i="11" s="1"/>
  <c r="N185" i="11"/>
  <c r="N202" i="11"/>
  <c r="N218" i="11"/>
  <c r="N237" i="11"/>
  <c r="N255" i="11"/>
  <c r="N271" i="11"/>
  <c r="N287" i="11"/>
  <c r="N305" i="11"/>
  <c r="N322" i="11"/>
  <c r="N341" i="11"/>
  <c r="N359" i="11"/>
  <c r="M492" i="11"/>
  <c r="N492" i="11" s="1"/>
  <c r="N518" i="11"/>
  <c r="M529" i="11"/>
  <c r="N529" i="11" s="1"/>
  <c r="M595" i="11"/>
  <c r="N595" i="11" s="1"/>
  <c r="N167" i="11"/>
  <c r="N183" i="11"/>
  <c r="N200" i="11"/>
  <c r="N216" i="11"/>
  <c r="N234" i="11"/>
  <c r="N252" i="11"/>
  <c r="N269" i="11"/>
  <c r="N285" i="11"/>
  <c r="N303" i="11"/>
  <c r="N320" i="11"/>
  <c r="N339" i="11"/>
  <c r="N357" i="11"/>
  <c r="N466" i="11"/>
  <c r="M469" i="11"/>
  <c r="N469" i="11" s="1"/>
  <c r="N509" i="11"/>
  <c r="M521" i="11"/>
  <c r="N521" i="11" s="1"/>
  <c r="M587" i="11"/>
  <c r="N587" i="11" s="1"/>
  <c r="N463" i="11"/>
  <c r="N471" i="11"/>
  <c r="N480" i="11"/>
  <c r="N488" i="11"/>
  <c r="N497" i="11"/>
  <c r="N506" i="11"/>
  <c r="N514" i="11"/>
  <c r="N523" i="11"/>
  <c r="N531" i="11"/>
  <c r="N539" i="11"/>
  <c r="N547" i="11"/>
  <c r="N556" i="11"/>
  <c r="N564" i="11"/>
  <c r="N572" i="11"/>
  <c r="N581" i="11"/>
  <c r="N589" i="11"/>
  <c r="N597" i="11"/>
  <c r="N605" i="11"/>
  <c r="N613" i="11"/>
  <c r="M637" i="11"/>
  <c r="N637" i="11" s="1"/>
  <c r="M654" i="11"/>
  <c r="N654" i="11" s="1"/>
  <c r="M670" i="11"/>
  <c r="N670" i="11" s="1"/>
  <c r="M687" i="11"/>
  <c r="N687" i="11" s="1"/>
  <c r="M703" i="11"/>
  <c r="N703" i="11" s="1"/>
  <c r="M720" i="11"/>
  <c r="N720" i="11" s="1"/>
  <c r="M736" i="11"/>
  <c r="N736" i="11" s="1"/>
  <c r="M752" i="11"/>
  <c r="N752" i="11" s="1"/>
  <c r="M768" i="11"/>
  <c r="N768" i="11" s="1"/>
  <c r="N464" i="11"/>
  <c r="N490" i="11"/>
  <c r="N498" i="11"/>
  <c r="N507" i="11"/>
  <c r="M631" i="11"/>
  <c r="N631" i="11" s="1"/>
  <c r="N459" i="11"/>
  <c r="N467" i="11"/>
  <c r="M472" i="11"/>
  <c r="N472" i="11" s="1"/>
  <c r="N476" i="11"/>
  <c r="N484" i="11"/>
  <c r="N493" i="11"/>
  <c r="N501" i="11"/>
  <c r="N510" i="11"/>
  <c r="N519" i="11"/>
  <c r="N527" i="11"/>
  <c r="N535" i="11"/>
  <c r="N543" i="11"/>
  <c r="N552" i="11"/>
  <c r="N560" i="11"/>
  <c r="N568" i="11"/>
  <c r="N576" i="11"/>
  <c r="N585" i="11"/>
  <c r="N593" i="11"/>
  <c r="N601" i="11"/>
  <c r="N609" i="11"/>
  <c r="M628" i="11"/>
  <c r="N628" i="11" s="1"/>
  <c r="M462" i="11"/>
  <c r="N462" i="11" s="1"/>
  <c r="N465" i="11"/>
  <c r="M470" i="11"/>
  <c r="N470" i="11" s="1"/>
  <c r="N473" i="11"/>
  <c r="M479" i="11"/>
  <c r="N479" i="11" s="1"/>
  <c r="N482" i="11"/>
  <c r="M487" i="11"/>
  <c r="N487" i="11" s="1"/>
  <c r="N491" i="11"/>
  <c r="M496" i="11"/>
  <c r="N496" i="11" s="1"/>
  <c r="N499" i="11"/>
  <c r="M505" i="11"/>
  <c r="N505" i="11" s="1"/>
  <c r="N508" i="11"/>
  <c r="N516" i="11"/>
  <c r="N525" i="11"/>
  <c r="N533" i="11"/>
  <c r="N541" i="11"/>
  <c r="N549" i="11"/>
  <c r="N558" i="11"/>
  <c r="N566" i="11"/>
  <c r="N574" i="11"/>
  <c r="N583" i="11"/>
  <c r="N591" i="11"/>
  <c r="N599" i="11"/>
  <c r="N607" i="11"/>
  <c r="N625" i="11"/>
  <c r="N460" i="11"/>
  <c r="N468" i="11"/>
  <c r="N477" i="11"/>
  <c r="N485" i="11"/>
  <c r="N494" i="11"/>
  <c r="N502" i="11"/>
  <c r="N616" i="11"/>
  <c r="N623" i="11"/>
  <c r="N638" i="11"/>
  <c r="M641" i="11"/>
  <c r="N641" i="11" s="1"/>
  <c r="M658" i="11"/>
  <c r="N658" i="11" s="1"/>
  <c r="M674" i="11"/>
  <c r="N674" i="11" s="1"/>
  <c r="M691" i="11"/>
  <c r="N691" i="11" s="1"/>
  <c r="M707" i="11"/>
  <c r="N707" i="11" s="1"/>
  <c r="M724" i="11"/>
  <c r="N724" i="11" s="1"/>
  <c r="M740" i="11"/>
  <c r="N740" i="11" s="1"/>
  <c r="M756" i="11"/>
  <c r="N756" i="11" s="1"/>
  <c r="M772" i="11"/>
  <c r="N772" i="11" s="1"/>
  <c r="M635" i="11"/>
  <c r="N635" i="11" s="1"/>
  <c r="M651" i="11"/>
  <c r="N651" i="11" s="1"/>
  <c r="M668" i="11"/>
  <c r="N668" i="11" s="1"/>
  <c r="M684" i="11"/>
  <c r="N684" i="11" s="1"/>
  <c r="M701" i="11"/>
  <c r="N701" i="11" s="1"/>
  <c r="M718" i="11"/>
  <c r="N718" i="11" s="1"/>
  <c r="M734" i="11"/>
  <c r="N734" i="11" s="1"/>
  <c r="M750" i="11"/>
  <c r="N750" i="11" s="1"/>
  <c r="M766" i="11"/>
  <c r="N766" i="11" s="1"/>
  <c r="N614" i="11"/>
  <c r="N621" i="11"/>
  <c r="M626" i="11"/>
  <c r="N626" i="11" s="1"/>
  <c r="M629" i="11"/>
  <c r="N629" i="11" s="1"/>
  <c r="M632" i="11"/>
  <c r="N632" i="11" s="1"/>
  <c r="N642" i="11"/>
  <c r="M645" i="11"/>
  <c r="N645" i="11" s="1"/>
  <c r="M662" i="11"/>
  <c r="N662" i="11" s="1"/>
  <c r="M678" i="11"/>
  <c r="N678" i="11" s="1"/>
  <c r="M695" i="11"/>
  <c r="N695" i="11" s="1"/>
  <c r="M711" i="11"/>
  <c r="N711" i="11" s="1"/>
  <c r="M728" i="11"/>
  <c r="N728" i="11" s="1"/>
  <c r="M744" i="11"/>
  <c r="N744" i="11" s="1"/>
  <c r="M760" i="11"/>
  <c r="N760" i="11" s="1"/>
  <c r="M776" i="11"/>
  <c r="N776" i="11" s="1"/>
  <c r="M639" i="11"/>
  <c r="N639" i="11" s="1"/>
  <c r="M656" i="11"/>
  <c r="N656" i="11" s="1"/>
  <c r="M672" i="11"/>
  <c r="N672" i="11" s="1"/>
  <c r="M689" i="11"/>
  <c r="N689" i="11" s="1"/>
  <c r="M705" i="11"/>
  <c r="N705" i="11" s="1"/>
  <c r="M722" i="11"/>
  <c r="N722" i="11" s="1"/>
  <c r="M738" i="11"/>
  <c r="N738" i="11" s="1"/>
  <c r="M754" i="11"/>
  <c r="N754" i="11" s="1"/>
  <c r="M770" i="11"/>
  <c r="N770" i="11" s="1"/>
  <c r="M617" i="11"/>
  <c r="N617" i="11" s="1"/>
  <c r="M624" i="11"/>
  <c r="N624" i="11" s="1"/>
  <c r="M633" i="11"/>
  <c r="N633" i="11" s="1"/>
  <c r="M636" i="11"/>
  <c r="N636" i="11" s="1"/>
  <c r="M649" i="11"/>
  <c r="N649" i="11" s="1"/>
  <c r="M666" i="11"/>
  <c r="N666" i="11" s="1"/>
  <c r="M682" i="11"/>
  <c r="N682" i="11" s="1"/>
  <c r="M699" i="11"/>
  <c r="N699" i="11" s="1"/>
  <c r="M716" i="11"/>
  <c r="N716" i="11" s="1"/>
  <c r="M732" i="11"/>
  <c r="N732" i="11" s="1"/>
  <c r="M748" i="11"/>
  <c r="N748" i="11" s="1"/>
  <c r="M764" i="11"/>
  <c r="N764" i="11" s="1"/>
  <c r="N615" i="11"/>
  <c r="M619" i="11"/>
  <c r="N619" i="11" s="1"/>
  <c r="N622" i="11"/>
  <c r="M627" i="11"/>
  <c r="N627" i="11" s="1"/>
  <c r="M630" i="11"/>
  <c r="N630" i="11" s="1"/>
  <c r="N640" i="11"/>
  <c r="M643" i="11"/>
  <c r="N643" i="11" s="1"/>
  <c r="M660" i="11"/>
  <c r="N660" i="11" s="1"/>
  <c r="M676" i="11"/>
  <c r="N676" i="11" s="1"/>
  <c r="M693" i="11"/>
  <c r="N693" i="11" s="1"/>
  <c r="M709" i="11"/>
  <c r="N709" i="11" s="1"/>
  <c r="M726" i="11"/>
  <c r="N726" i="11" s="1"/>
  <c r="M742" i="11"/>
  <c r="N742" i="11" s="1"/>
  <c r="M758" i="11"/>
  <c r="N758" i="11" s="1"/>
  <c r="M774" i="11"/>
  <c r="N774" i="11" s="1"/>
  <c r="N13" i="13"/>
  <c r="R13" i="13"/>
  <c r="R7" i="13"/>
  <c r="M11" i="13"/>
  <c r="R11" i="13" s="1"/>
  <c r="M45" i="13"/>
  <c r="N45" i="13" s="1"/>
  <c r="R16" i="13"/>
  <c r="S16" i="13"/>
  <c r="T16" i="13"/>
  <c r="R8" i="13"/>
  <c r="S8" i="13"/>
  <c r="T8" i="13"/>
  <c r="T13" i="13"/>
  <c r="S13" i="13"/>
  <c r="N11" i="13" l="1"/>
  <c r="S11" i="13"/>
  <c r="T11" i="13"/>
  <c r="O5" i="15" l="1"/>
  <c r="O70" i="15"/>
  <c r="O71" i="14"/>
  <c r="O9" i="14"/>
  <c r="O32" i="14" l="1"/>
  <c r="O28" i="14"/>
  <c r="S92" i="15" l="1"/>
  <c r="O82" i="14" l="1"/>
  <c r="O68" i="14"/>
  <c r="O65" i="14"/>
  <c r="O61" i="14"/>
  <c r="O53" i="14"/>
  <c r="O48" i="14"/>
  <c r="O6" i="14"/>
  <c r="O2" i="14"/>
  <c r="R18" i="13"/>
  <c r="R20" i="13" l="1"/>
  <c r="S20" i="13"/>
  <c r="T20" i="13"/>
  <c r="T19" i="13"/>
  <c r="S19" i="13"/>
  <c r="T28" i="13"/>
  <c r="R19" i="13"/>
  <c r="S28" i="13"/>
  <c r="T18" i="13"/>
  <c r="R28" i="13"/>
  <c r="S18" i="13"/>
  <c r="T5" i="15" l="1"/>
  <c r="S55" i="15" l="1"/>
  <c r="O100" i="15"/>
  <c r="O102" i="14" l="1"/>
  <c r="L85" i="18" l="1"/>
  <c r="M85" i="18" s="1"/>
  <c r="Q85" i="18" s="1"/>
  <c r="I85" i="18"/>
  <c r="L84" i="18"/>
  <c r="I84" i="18"/>
  <c r="R85" i="18" l="1"/>
  <c r="N85" i="18"/>
  <c r="M84" i="18"/>
  <c r="N84" i="18" l="1"/>
  <c r="R84" i="18"/>
  <c r="Q84" i="18"/>
  <c r="W772" i="11" l="1"/>
  <c r="T766" i="11"/>
  <c r="U760" i="11"/>
  <c r="U756" i="11"/>
  <c r="V752" i="11"/>
  <c r="V750" i="11"/>
  <c r="V748" i="11"/>
  <c r="V744" i="11"/>
  <c r="V734" i="11"/>
  <c r="V726" i="11"/>
  <c r="X718" i="11"/>
  <c r="X709" i="11"/>
  <c r="X701" i="11"/>
  <c r="V688" i="11"/>
  <c r="V676" i="11"/>
  <c r="X669" i="11"/>
  <c r="U652" i="11"/>
  <c r="W627" i="11"/>
  <c r="U620" i="11"/>
  <c r="T608" i="11"/>
  <c r="U590" i="11"/>
  <c r="W534" i="11"/>
  <c r="W764" i="11" l="1"/>
  <c r="W768" i="11"/>
  <c r="U768" i="11"/>
  <c r="V716" i="11"/>
  <c r="W760" i="11"/>
  <c r="V776" i="11"/>
  <c r="X87" i="11"/>
  <c r="T87" i="11"/>
  <c r="U87" i="11"/>
  <c r="V87" i="11"/>
  <c r="W87" i="11"/>
  <c r="X99" i="11"/>
  <c r="T99" i="11"/>
  <c r="W99" i="11"/>
  <c r="U99" i="11"/>
  <c r="V99" i="11"/>
  <c r="X103" i="11"/>
  <c r="T103" i="11"/>
  <c r="U103" i="11"/>
  <c r="V103" i="11"/>
  <c r="W103" i="11"/>
  <c r="U68" i="11"/>
  <c r="V68" i="11"/>
  <c r="X68" i="11"/>
  <c r="T68" i="11"/>
  <c r="W68" i="11"/>
  <c r="W61" i="11"/>
  <c r="X61" i="11"/>
  <c r="T61" i="11"/>
  <c r="V61" i="11"/>
  <c r="U61" i="11"/>
  <c r="T104" i="11"/>
  <c r="V104" i="11"/>
  <c r="U104" i="11"/>
  <c r="W104" i="11"/>
  <c r="X104" i="11"/>
  <c r="X113" i="11"/>
  <c r="T113" i="11"/>
  <c r="U113" i="11"/>
  <c r="V113" i="11"/>
  <c r="W113" i="11"/>
  <c r="U54" i="11"/>
  <c r="V54" i="11"/>
  <c r="X54" i="11"/>
  <c r="W54" i="11"/>
  <c r="T54" i="11"/>
  <c r="U62" i="11"/>
  <c r="V62" i="11"/>
  <c r="T62" i="11"/>
  <c r="W62" i="11"/>
  <c r="X62" i="11"/>
  <c r="U97" i="11"/>
  <c r="V97" i="11"/>
  <c r="X97" i="11"/>
  <c r="W97" i="11"/>
  <c r="T97" i="11"/>
  <c r="T110" i="11"/>
  <c r="V110" i="11"/>
  <c r="U110" i="11"/>
  <c r="W110" i="11"/>
  <c r="X110" i="11"/>
  <c r="W26" i="11"/>
  <c r="X26" i="11"/>
  <c r="T26" i="11"/>
  <c r="U26" i="11"/>
  <c r="V26" i="11"/>
  <c r="V148" i="11"/>
  <c r="W148" i="11"/>
  <c r="X148" i="11"/>
  <c r="T148" i="11"/>
  <c r="U148" i="11"/>
  <c r="V136" i="11"/>
  <c r="W136" i="11"/>
  <c r="X136" i="11"/>
  <c r="T136" i="11"/>
  <c r="U136" i="11"/>
  <c r="T146" i="11"/>
  <c r="V146" i="11"/>
  <c r="U146" i="11"/>
  <c r="W146" i="11"/>
  <c r="X146" i="11"/>
  <c r="V160" i="11"/>
  <c r="W160" i="11"/>
  <c r="X160" i="11"/>
  <c r="T160" i="11"/>
  <c r="U160" i="11"/>
  <c r="W172" i="11"/>
  <c r="X172" i="11"/>
  <c r="T172" i="11"/>
  <c r="U172" i="11"/>
  <c r="V172" i="11"/>
  <c r="T178" i="11"/>
  <c r="U178" i="11"/>
  <c r="W178" i="11"/>
  <c r="V178" i="11"/>
  <c r="X178" i="11"/>
  <c r="T193" i="11"/>
  <c r="U193" i="11"/>
  <c r="V193" i="11"/>
  <c r="W193" i="11"/>
  <c r="X193" i="11"/>
  <c r="V234" i="11"/>
  <c r="T234" i="11"/>
  <c r="U234" i="11"/>
  <c r="W234" i="11"/>
  <c r="X234" i="11"/>
  <c r="U261" i="11"/>
  <c r="V261" i="11"/>
  <c r="W261" i="11"/>
  <c r="T261" i="11"/>
  <c r="X261" i="11"/>
  <c r="T273" i="11"/>
  <c r="U273" i="11"/>
  <c r="V273" i="11"/>
  <c r="W273" i="11"/>
  <c r="X273" i="11"/>
  <c r="U283" i="11"/>
  <c r="V283" i="11"/>
  <c r="W283" i="11"/>
  <c r="X283" i="11"/>
  <c r="T283" i="11"/>
  <c r="W297" i="11"/>
  <c r="X297" i="11"/>
  <c r="T297" i="11"/>
  <c r="V297" i="11"/>
  <c r="U297" i="11"/>
  <c r="W301" i="11"/>
  <c r="X301" i="11"/>
  <c r="T301" i="11"/>
  <c r="U301" i="11"/>
  <c r="V301" i="11"/>
  <c r="U308" i="11"/>
  <c r="V308" i="11"/>
  <c r="W308" i="11"/>
  <c r="T308" i="11"/>
  <c r="X308" i="11"/>
  <c r="X362" i="11"/>
  <c r="T362" i="11"/>
  <c r="U362" i="11"/>
  <c r="V362" i="11"/>
  <c r="W362" i="11"/>
  <c r="V365" i="11"/>
  <c r="W365" i="11"/>
  <c r="X365" i="11"/>
  <c r="T365" i="11"/>
  <c r="U365" i="11"/>
  <c r="T413" i="11"/>
  <c r="U413" i="11"/>
  <c r="W413" i="11"/>
  <c r="X413" i="11"/>
  <c r="V413" i="11"/>
  <c r="T417" i="11"/>
  <c r="U417" i="11"/>
  <c r="V417" i="11"/>
  <c r="W417" i="11"/>
  <c r="X417" i="11"/>
  <c r="U434" i="11"/>
  <c r="V434" i="11"/>
  <c r="W434" i="11"/>
  <c r="X434" i="11"/>
  <c r="T434" i="11"/>
  <c r="X448" i="11"/>
  <c r="T448" i="11"/>
  <c r="U448" i="11"/>
  <c r="V448" i="11"/>
  <c r="W448" i="11"/>
  <c r="X459" i="11"/>
  <c r="T459" i="11"/>
  <c r="V459" i="11"/>
  <c r="W459" i="11"/>
  <c r="U459" i="11"/>
  <c r="W512" i="11"/>
  <c r="X512" i="11"/>
  <c r="T512" i="11"/>
  <c r="V512" i="11"/>
  <c r="U512" i="11"/>
  <c r="U536" i="11"/>
  <c r="V536" i="11"/>
  <c r="W536" i="11"/>
  <c r="X536" i="11"/>
  <c r="T536" i="11"/>
  <c r="X546" i="11"/>
  <c r="T546" i="11"/>
  <c r="U546" i="11"/>
  <c r="V546" i="11"/>
  <c r="W546" i="11"/>
  <c r="V592" i="11"/>
  <c r="W592" i="11"/>
  <c r="X592" i="11"/>
  <c r="T592" i="11"/>
  <c r="U592" i="11"/>
  <c r="V621" i="11"/>
  <c r="X621" i="11"/>
  <c r="T621" i="11"/>
  <c r="U621" i="11"/>
  <c r="W621" i="11"/>
  <c r="V625" i="11"/>
  <c r="X625" i="11"/>
  <c r="T625" i="11"/>
  <c r="U625" i="11"/>
  <c r="W625" i="11"/>
  <c r="U683" i="11"/>
  <c r="V683" i="11"/>
  <c r="W683" i="11"/>
  <c r="X683" i="11"/>
  <c r="T683" i="11"/>
  <c r="T689" i="11"/>
  <c r="U689" i="11"/>
  <c r="V689" i="11"/>
  <c r="W689" i="11"/>
  <c r="X689" i="11"/>
  <c r="W696" i="11"/>
  <c r="X696" i="11"/>
  <c r="T696" i="11"/>
  <c r="U696" i="11"/>
  <c r="V696" i="11"/>
  <c r="U703" i="11"/>
  <c r="V703" i="11"/>
  <c r="W703" i="11"/>
  <c r="X703" i="11"/>
  <c r="T703" i="11"/>
  <c r="W717" i="11"/>
  <c r="T717" i="11"/>
  <c r="U717" i="11"/>
  <c r="V717" i="11"/>
  <c r="X717" i="11"/>
  <c r="T727" i="11"/>
  <c r="U727" i="11"/>
  <c r="V727" i="11"/>
  <c r="W727" i="11"/>
  <c r="X727" i="11"/>
  <c r="W737" i="11"/>
  <c r="T737" i="11"/>
  <c r="U737" i="11"/>
  <c r="V737" i="11"/>
  <c r="X737" i="11"/>
  <c r="T753" i="11"/>
  <c r="U753" i="11"/>
  <c r="V753" i="11"/>
  <c r="W753" i="11"/>
  <c r="X753" i="11"/>
  <c r="T769" i="11"/>
  <c r="U769" i="11"/>
  <c r="V769" i="11"/>
  <c r="W769" i="11"/>
  <c r="X769" i="11"/>
  <c r="W30" i="11"/>
  <c r="X30" i="11"/>
  <c r="T30" i="11"/>
  <c r="V30" i="11"/>
  <c r="U30" i="11"/>
  <c r="U304" i="11"/>
  <c r="V304" i="11"/>
  <c r="W304" i="11"/>
  <c r="X304" i="11"/>
  <c r="T304" i="11"/>
  <c r="V645" i="11"/>
  <c r="X645" i="11"/>
  <c r="W645" i="11"/>
  <c r="T645" i="11"/>
  <c r="U645" i="11"/>
  <c r="W711" i="11"/>
  <c r="X711" i="11"/>
  <c r="T711" i="11"/>
  <c r="U711" i="11"/>
  <c r="V711" i="11"/>
  <c r="U720" i="11"/>
  <c r="W720" i="11"/>
  <c r="X720" i="11"/>
  <c r="T720" i="11"/>
  <c r="V720" i="11"/>
  <c r="T743" i="11"/>
  <c r="U743" i="11"/>
  <c r="V743" i="11"/>
  <c r="W743" i="11"/>
  <c r="X743" i="11"/>
  <c r="V759" i="11"/>
  <c r="W759" i="11"/>
  <c r="T759" i="11"/>
  <c r="U759" i="11"/>
  <c r="X759" i="11"/>
  <c r="V775" i="11"/>
  <c r="X775" i="11"/>
  <c r="T775" i="11"/>
  <c r="U775" i="11"/>
  <c r="W775" i="11"/>
  <c r="W55" i="11"/>
  <c r="X55" i="11"/>
  <c r="T55" i="11"/>
  <c r="U55" i="11"/>
  <c r="V55" i="11"/>
  <c r="W65" i="11"/>
  <c r="X65" i="11"/>
  <c r="T65" i="11"/>
  <c r="U65" i="11"/>
  <c r="V65" i="11"/>
  <c r="U73" i="11"/>
  <c r="V73" i="11"/>
  <c r="X73" i="11"/>
  <c r="T73" i="11"/>
  <c r="W73" i="11"/>
  <c r="U77" i="11"/>
  <c r="V77" i="11"/>
  <c r="X77" i="11"/>
  <c r="W77" i="11"/>
  <c r="T77" i="11"/>
  <c r="T96" i="11"/>
  <c r="V96" i="11"/>
  <c r="U96" i="11"/>
  <c r="W96" i="11"/>
  <c r="X96" i="11"/>
  <c r="U120" i="11"/>
  <c r="V120" i="11"/>
  <c r="X120" i="11"/>
  <c r="W120" i="11"/>
  <c r="T120" i="11"/>
  <c r="T129" i="11"/>
  <c r="V129" i="11"/>
  <c r="U129" i="11"/>
  <c r="W129" i="11"/>
  <c r="X129" i="11"/>
  <c r="U139" i="11"/>
  <c r="V139" i="11"/>
  <c r="X139" i="11"/>
  <c r="W139" i="11"/>
  <c r="T139" i="11"/>
  <c r="X149" i="11"/>
  <c r="T149" i="11"/>
  <c r="U149" i="11"/>
  <c r="V149" i="11"/>
  <c r="W149" i="11"/>
  <c r="U152" i="11"/>
  <c r="V152" i="11"/>
  <c r="X152" i="11"/>
  <c r="W152" i="11"/>
  <c r="T152" i="11"/>
  <c r="U163" i="11"/>
  <c r="V163" i="11"/>
  <c r="W163" i="11"/>
  <c r="T163" i="11"/>
  <c r="X163" i="11"/>
  <c r="W184" i="11"/>
  <c r="X184" i="11"/>
  <c r="T184" i="11"/>
  <c r="U184" i="11"/>
  <c r="V184" i="11"/>
  <c r="U187" i="11"/>
  <c r="V187" i="11"/>
  <c r="W187" i="11"/>
  <c r="T187" i="11"/>
  <c r="X187" i="11"/>
  <c r="T198" i="11"/>
  <c r="U198" i="11"/>
  <c r="X198" i="11"/>
  <c r="V198" i="11"/>
  <c r="W198" i="11"/>
  <c r="W201" i="11"/>
  <c r="X201" i="11"/>
  <c r="T201" i="11"/>
  <c r="U201" i="11"/>
  <c r="V201" i="11"/>
  <c r="U224" i="11"/>
  <c r="V224" i="11"/>
  <c r="X224" i="11"/>
  <c r="W224" i="11"/>
  <c r="T224" i="11"/>
  <c r="W246" i="11"/>
  <c r="X246" i="11"/>
  <c r="T246" i="11"/>
  <c r="V246" i="11"/>
  <c r="U246" i="11"/>
  <c r="T264" i="11"/>
  <c r="U264" i="11"/>
  <c r="W264" i="11"/>
  <c r="V264" i="11"/>
  <c r="X264" i="11"/>
  <c r="W280" i="11"/>
  <c r="X280" i="11"/>
  <c r="T280" i="11"/>
  <c r="V280" i="11"/>
  <c r="U280" i="11"/>
  <c r="U312" i="11"/>
  <c r="V312" i="11"/>
  <c r="W312" i="11"/>
  <c r="X312" i="11"/>
  <c r="T312" i="11"/>
  <c r="W328" i="11"/>
  <c r="T328" i="11"/>
  <c r="X328" i="11"/>
  <c r="U328" i="11"/>
  <c r="V328" i="11"/>
  <c r="U342" i="11"/>
  <c r="V342" i="11"/>
  <c r="W342" i="11"/>
  <c r="X342" i="11"/>
  <c r="T342" i="11"/>
  <c r="T380" i="11"/>
  <c r="U380" i="11"/>
  <c r="V380" i="11"/>
  <c r="W380" i="11"/>
  <c r="X380" i="11"/>
  <c r="T394" i="11"/>
  <c r="U394" i="11"/>
  <c r="W394" i="11"/>
  <c r="X394" i="11"/>
  <c r="V394" i="11"/>
  <c r="X400" i="11"/>
  <c r="T400" i="11"/>
  <c r="U400" i="11"/>
  <c r="V400" i="11"/>
  <c r="W400" i="11"/>
  <c r="T421" i="11"/>
  <c r="U421" i="11"/>
  <c r="V421" i="11"/>
  <c r="W421" i="11"/>
  <c r="X421" i="11"/>
  <c r="T437" i="11"/>
  <c r="U437" i="11"/>
  <c r="V437" i="11"/>
  <c r="W437" i="11"/>
  <c r="X437" i="11"/>
  <c r="W469" i="11"/>
  <c r="X469" i="11"/>
  <c r="T469" i="11"/>
  <c r="U469" i="11"/>
  <c r="V469" i="11"/>
  <c r="W482" i="11"/>
  <c r="X482" i="11"/>
  <c r="T482" i="11"/>
  <c r="U482" i="11"/>
  <c r="V482" i="11"/>
  <c r="T543" i="11"/>
  <c r="U543" i="11"/>
  <c r="V543" i="11"/>
  <c r="W543" i="11"/>
  <c r="X543" i="11"/>
  <c r="V589" i="11"/>
  <c r="X589" i="11"/>
  <c r="T589" i="11"/>
  <c r="U589" i="11"/>
  <c r="W589" i="11"/>
  <c r="X607" i="11"/>
  <c r="U607" i="11"/>
  <c r="V607" i="11"/>
  <c r="T607" i="11"/>
  <c r="W607" i="11"/>
  <c r="V617" i="11"/>
  <c r="X617" i="11"/>
  <c r="T617" i="11"/>
  <c r="U617" i="11"/>
  <c r="W617" i="11"/>
  <c r="X639" i="11"/>
  <c r="U639" i="11"/>
  <c r="V639" i="11"/>
  <c r="T639" i="11"/>
  <c r="W639" i="11"/>
  <c r="U655" i="11"/>
  <c r="V655" i="11"/>
  <c r="W655" i="11"/>
  <c r="X655" i="11"/>
  <c r="T655" i="11"/>
  <c r="T666" i="11"/>
  <c r="U666" i="11"/>
  <c r="V666" i="11"/>
  <c r="W666" i="11"/>
  <c r="X666" i="11"/>
  <c r="T693" i="11"/>
  <c r="U693" i="11"/>
  <c r="V693" i="11"/>
  <c r="W693" i="11"/>
  <c r="X693" i="11"/>
  <c r="T710" i="11"/>
  <c r="U710" i="11"/>
  <c r="V710" i="11"/>
  <c r="W710" i="11"/>
  <c r="X710" i="11"/>
  <c r="W721" i="11"/>
  <c r="T721" i="11"/>
  <c r="U721" i="11"/>
  <c r="V721" i="11"/>
  <c r="X721" i="11"/>
  <c r="T731" i="11"/>
  <c r="U731" i="11"/>
  <c r="V731" i="11"/>
  <c r="W731" i="11"/>
  <c r="X731" i="11"/>
  <c r="U747" i="11"/>
  <c r="V747" i="11"/>
  <c r="W747" i="11"/>
  <c r="T747" i="11"/>
  <c r="X747" i="11"/>
  <c r="V763" i="11"/>
  <c r="W763" i="11"/>
  <c r="T763" i="11"/>
  <c r="U763" i="11"/>
  <c r="X763" i="11"/>
  <c r="W6" i="11"/>
  <c r="X6" i="11"/>
  <c r="T6" i="11"/>
  <c r="U6" i="11"/>
  <c r="V6" i="11"/>
  <c r="W34" i="11"/>
  <c r="X34" i="11"/>
  <c r="T34" i="11"/>
  <c r="U34" i="11"/>
  <c r="V34" i="11"/>
  <c r="W50" i="11"/>
  <c r="X50" i="11"/>
  <c r="T50" i="11"/>
  <c r="U50" i="11"/>
  <c r="V50" i="11"/>
  <c r="U210" i="11"/>
  <c r="V210" i="11"/>
  <c r="X210" i="11"/>
  <c r="W210" i="11"/>
  <c r="T210" i="11"/>
  <c r="U326" i="11"/>
  <c r="T326" i="11"/>
  <c r="V326" i="11"/>
  <c r="W326" i="11"/>
  <c r="X326" i="11"/>
  <c r="X496" i="11"/>
  <c r="T496" i="11"/>
  <c r="V496" i="11"/>
  <c r="W496" i="11"/>
  <c r="U496" i="11"/>
  <c r="V525" i="11"/>
  <c r="W525" i="11"/>
  <c r="X525" i="11"/>
  <c r="T525" i="11"/>
  <c r="U525" i="11"/>
  <c r="U563" i="11"/>
  <c r="V563" i="11"/>
  <c r="W563" i="11"/>
  <c r="X563" i="11"/>
  <c r="T563" i="11"/>
  <c r="U699" i="11"/>
  <c r="V699" i="11"/>
  <c r="W699" i="11"/>
  <c r="X699" i="11"/>
  <c r="T699" i="11"/>
  <c r="T59" i="11"/>
  <c r="V59" i="11"/>
  <c r="W59" i="11"/>
  <c r="X59" i="11"/>
  <c r="U59" i="11"/>
  <c r="T80" i="11"/>
  <c r="V80" i="11"/>
  <c r="W80" i="11"/>
  <c r="X80" i="11"/>
  <c r="U80" i="11"/>
  <c r="X132" i="11"/>
  <c r="T132" i="11"/>
  <c r="W132" i="11"/>
  <c r="U132" i="11"/>
  <c r="V132" i="11"/>
  <c r="T166" i="11"/>
  <c r="U166" i="11"/>
  <c r="W166" i="11"/>
  <c r="V166" i="11"/>
  <c r="X166" i="11"/>
  <c r="T169" i="11"/>
  <c r="U169" i="11"/>
  <c r="V169" i="11"/>
  <c r="W169" i="11"/>
  <c r="X169" i="11"/>
  <c r="T182" i="11"/>
  <c r="U182" i="11"/>
  <c r="W182" i="11"/>
  <c r="V182" i="11"/>
  <c r="X182" i="11"/>
  <c r="U204" i="11"/>
  <c r="T204" i="11"/>
  <c r="V204" i="11"/>
  <c r="X204" i="11"/>
  <c r="W204" i="11"/>
  <c r="U248" i="11"/>
  <c r="V248" i="11"/>
  <c r="W248" i="11"/>
  <c r="X248" i="11"/>
  <c r="T248" i="11"/>
  <c r="T255" i="11"/>
  <c r="U255" i="11"/>
  <c r="V255" i="11"/>
  <c r="W255" i="11"/>
  <c r="X255" i="11"/>
  <c r="W258" i="11"/>
  <c r="X258" i="11"/>
  <c r="T258" i="11"/>
  <c r="U258" i="11"/>
  <c r="V258" i="11"/>
  <c r="W284" i="11"/>
  <c r="X284" i="11"/>
  <c r="T284" i="11"/>
  <c r="U284" i="11"/>
  <c r="V284" i="11"/>
  <c r="T298" i="11"/>
  <c r="U298" i="11"/>
  <c r="V298" i="11"/>
  <c r="W298" i="11"/>
  <c r="X298" i="11"/>
  <c r="X336" i="11"/>
  <c r="T336" i="11"/>
  <c r="U336" i="11"/>
  <c r="V336" i="11"/>
  <c r="W336" i="11"/>
  <c r="V339" i="11"/>
  <c r="W339" i="11"/>
  <c r="X339" i="11"/>
  <c r="T339" i="11"/>
  <c r="U339" i="11"/>
  <c r="X345" i="11"/>
  <c r="T345" i="11"/>
  <c r="V345" i="11"/>
  <c r="W345" i="11"/>
  <c r="U345" i="11"/>
  <c r="U356" i="11"/>
  <c r="V356" i="11"/>
  <c r="W356" i="11"/>
  <c r="X356" i="11"/>
  <c r="T356" i="11"/>
  <c r="X366" i="11"/>
  <c r="T366" i="11"/>
  <c r="U366" i="11"/>
  <c r="V366" i="11"/>
  <c r="W366" i="11"/>
  <c r="X370" i="11"/>
  <c r="T370" i="11"/>
  <c r="U370" i="11"/>
  <c r="V370" i="11"/>
  <c r="W370" i="11"/>
  <c r="U391" i="11"/>
  <c r="V391" i="11"/>
  <c r="W391" i="11"/>
  <c r="T391" i="11"/>
  <c r="X391" i="11"/>
  <c r="X404" i="11"/>
  <c r="T404" i="11"/>
  <c r="U404" i="11"/>
  <c r="V404" i="11"/>
  <c r="W404" i="11"/>
  <c r="T449" i="11"/>
  <c r="U449" i="11"/>
  <c r="V449" i="11"/>
  <c r="W449" i="11"/>
  <c r="X449" i="11"/>
  <c r="V453" i="11"/>
  <c r="W453" i="11"/>
  <c r="X453" i="11"/>
  <c r="T453" i="11"/>
  <c r="U453" i="11"/>
  <c r="U460" i="11"/>
  <c r="V460" i="11"/>
  <c r="T460" i="11"/>
  <c r="W460" i="11"/>
  <c r="X460" i="11"/>
  <c r="V466" i="11"/>
  <c r="T466" i="11"/>
  <c r="U466" i="11"/>
  <c r="W466" i="11"/>
  <c r="X466" i="11"/>
  <c r="V509" i="11"/>
  <c r="T509" i="11"/>
  <c r="U509" i="11"/>
  <c r="W509" i="11"/>
  <c r="X509" i="11"/>
  <c r="X530" i="11"/>
  <c r="T530" i="11"/>
  <c r="U530" i="11"/>
  <c r="V530" i="11"/>
  <c r="W530" i="11"/>
  <c r="U540" i="11"/>
  <c r="V540" i="11"/>
  <c r="W540" i="11"/>
  <c r="X540" i="11"/>
  <c r="T540" i="11"/>
  <c r="V551" i="11"/>
  <c r="W551" i="11"/>
  <c r="X551" i="11"/>
  <c r="T551" i="11"/>
  <c r="U551" i="11"/>
  <c r="X557" i="11"/>
  <c r="T557" i="11"/>
  <c r="U557" i="11"/>
  <c r="V557" i="11"/>
  <c r="W557" i="11"/>
  <c r="U728" i="11"/>
  <c r="W728" i="11"/>
  <c r="X728" i="11"/>
  <c r="T728" i="11"/>
  <c r="V728" i="11"/>
  <c r="W741" i="11"/>
  <c r="T741" i="11"/>
  <c r="U741" i="11"/>
  <c r="X741" i="11"/>
  <c r="V741" i="11"/>
  <c r="T757" i="11"/>
  <c r="U757" i="11"/>
  <c r="X757" i="11"/>
  <c r="V757" i="11"/>
  <c r="W757" i="11"/>
  <c r="U773" i="11"/>
  <c r="T773" i="11"/>
  <c r="V773" i="11"/>
  <c r="W773" i="11"/>
  <c r="X773" i="11"/>
  <c r="U64" i="11"/>
  <c r="V64" i="11"/>
  <c r="X64" i="11"/>
  <c r="T64" i="11"/>
  <c r="W64" i="11"/>
  <c r="U79" i="11"/>
  <c r="V79" i="11"/>
  <c r="W79" i="11"/>
  <c r="T79" i="11"/>
  <c r="X79" i="11"/>
  <c r="T162" i="11"/>
  <c r="U162" i="11"/>
  <c r="W162" i="11"/>
  <c r="V162" i="11"/>
  <c r="X162" i="11"/>
  <c r="T289" i="11"/>
  <c r="U289" i="11"/>
  <c r="V289" i="11"/>
  <c r="W289" i="11"/>
  <c r="X289" i="11"/>
  <c r="X599" i="11"/>
  <c r="U599" i="11"/>
  <c r="V599" i="11"/>
  <c r="T599" i="11"/>
  <c r="W599" i="11"/>
  <c r="T14" i="11"/>
  <c r="V14" i="11"/>
  <c r="W14" i="11"/>
  <c r="X14" i="11"/>
  <c r="U14" i="11"/>
  <c r="T19" i="11"/>
  <c r="V19" i="11"/>
  <c r="W19" i="11"/>
  <c r="X19" i="11"/>
  <c r="U19" i="11"/>
  <c r="T23" i="11"/>
  <c r="V23" i="11"/>
  <c r="W23" i="11"/>
  <c r="X23" i="11"/>
  <c r="U23" i="11"/>
  <c r="T28" i="11"/>
  <c r="V28" i="11"/>
  <c r="W28" i="11"/>
  <c r="X28" i="11"/>
  <c r="U28" i="11"/>
  <c r="T36" i="11"/>
  <c r="V36" i="11"/>
  <c r="W36" i="11"/>
  <c r="X36" i="11"/>
  <c r="U36" i="11"/>
  <c r="T41" i="11"/>
  <c r="V41" i="11"/>
  <c r="W41" i="11"/>
  <c r="X41" i="11"/>
  <c r="U41" i="11"/>
  <c r="T48" i="11"/>
  <c r="V48" i="11"/>
  <c r="W48" i="11"/>
  <c r="X48" i="11"/>
  <c r="U48" i="11"/>
  <c r="W74" i="11"/>
  <c r="X74" i="11"/>
  <c r="T74" i="11"/>
  <c r="U74" i="11"/>
  <c r="V74" i="11"/>
  <c r="X85" i="11"/>
  <c r="T85" i="11"/>
  <c r="U85" i="11"/>
  <c r="W85" i="11"/>
  <c r="V85" i="11"/>
  <c r="X118" i="11"/>
  <c r="T118" i="11"/>
  <c r="U118" i="11"/>
  <c r="V118" i="11"/>
  <c r="W118" i="11"/>
  <c r="T185" i="11"/>
  <c r="U185" i="11"/>
  <c r="V185" i="11"/>
  <c r="W185" i="11"/>
  <c r="X185" i="11"/>
  <c r="T194" i="11"/>
  <c r="U194" i="11"/>
  <c r="W194" i="11"/>
  <c r="V194" i="11"/>
  <c r="X194" i="11"/>
  <c r="T218" i="11"/>
  <c r="V218" i="11"/>
  <c r="U218" i="11"/>
  <c r="W218" i="11"/>
  <c r="X218" i="11"/>
  <c r="V225" i="11"/>
  <c r="W225" i="11"/>
  <c r="X225" i="11"/>
  <c r="T225" i="11"/>
  <c r="U225" i="11"/>
  <c r="W268" i="11"/>
  <c r="X268" i="11"/>
  <c r="T268" i="11"/>
  <c r="U268" i="11"/>
  <c r="V268" i="11"/>
  <c r="T274" i="11"/>
  <c r="U274" i="11"/>
  <c r="W274" i="11"/>
  <c r="V274" i="11"/>
  <c r="X274" i="11"/>
  <c r="T281" i="11"/>
  <c r="U281" i="11"/>
  <c r="V281" i="11"/>
  <c r="W281" i="11"/>
  <c r="X281" i="11"/>
  <c r="W313" i="11"/>
  <c r="X313" i="11"/>
  <c r="T313" i="11"/>
  <c r="U313" i="11"/>
  <c r="V313" i="11"/>
  <c r="U323" i="11"/>
  <c r="V323" i="11"/>
  <c r="W323" i="11"/>
  <c r="X323" i="11"/>
  <c r="T323" i="11"/>
  <c r="X374" i="11"/>
  <c r="T374" i="11"/>
  <c r="W374" i="11"/>
  <c r="U374" i="11"/>
  <c r="V374" i="11"/>
  <c r="T401" i="11"/>
  <c r="U401" i="11"/>
  <c r="V401" i="11"/>
  <c r="W401" i="11"/>
  <c r="X401" i="11"/>
  <c r="U422" i="11"/>
  <c r="V422" i="11"/>
  <c r="W422" i="11"/>
  <c r="X422" i="11"/>
  <c r="T422" i="11"/>
  <c r="T425" i="11"/>
  <c r="U425" i="11"/>
  <c r="V425" i="11"/>
  <c r="W425" i="11"/>
  <c r="X425" i="11"/>
  <c r="X428" i="11"/>
  <c r="T428" i="11"/>
  <c r="U428" i="11"/>
  <c r="V428" i="11"/>
  <c r="W428" i="11"/>
  <c r="U477" i="11"/>
  <c r="V477" i="11"/>
  <c r="W477" i="11"/>
  <c r="X477" i="11"/>
  <c r="T477" i="11"/>
  <c r="V483" i="11"/>
  <c r="X483" i="11"/>
  <c r="T483" i="11"/>
  <c r="U483" i="11"/>
  <c r="W483" i="11"/>
  <c r="W498" i="11"/>
  <c r="X498" i="11"/>
  <c r="T498" i="11"/>
  <c r="V498" i="11"/>
  <c r="U498" i="11"/>
  <c r="X506" i="11"/>
  <c r="T506" i="11"/>
  <c r="W506" i="11"/>
  <c r="U506" i="11"/>
  <c r="V506" i="11"/>
  <c r="V537" i="11"/>
  <c r="W537" i="11"/>
  <c r="X537" i="11"/>
  <c r="T537" i="11"/>
  <c r="U537" i="11"/>
  <c r="T554" i="11"/>
  <c r="U554" i="11"/>
  <c r="V554" i="11"/>
  <c r="W554" i="11"/>
  <c r="X554" i="11"/>
  <c r="X561" i="11"/>
  <c r="T561" i="11"/>
  <c r="U561" i="11"/>
  <c r="V561" i="11"/>
  <c r="W561" i="11"/>
  <c r="X565" i="11"/>
  <c r="T565" i="11"/>
  <c r="U565" i="11"/>
  <c r="V565" i="11"/>
  <c r="W565" i="11"/>
  <c r="X569" i="11"/>
  <c r="T569" i="11"/>
  <c r="U569" i="11"/>
  <c r="V569" i="11"/>
  <c r="W569" i="11"/>
  <c r="V572" i="11"/>
  <c r="W572" i="11"/>
  <c r="X572" i="11"/>
  <c r="T572" i="11"/>
  <c r="U572" i="11"/>
  <c r="X586" i="11"/>
  <c r="U586" i="11"/>
  <c r="V586" i="11"/>
  <c r="W586" i="11"/>
  <c r="T586" i="11"/>
  <c r="V597" i="11"/>
  <c r="X597" i="11"/>
  <c r="W597" i="11"/>
  <c r="T597" i="11"/>
  <c r="U597" i="11"/>
  <c r="V601" i="11"/>
  <c r="X601" i="11"/>
  <c r="U601" i="11"/>
  <c r="W601" i="11"/>
  <c r="T601" i="11"/>
  <c r="V633" i="11"/>
  <c r="X633" i="11"/>
  <c r="T633" i="11"/>
  <c r="U633" i="11"/>
  <c r="W633" i="11"/>
  <c r="X643" i="11"/>
  <c r="U643" i="11"/>
  <c r="V643" i="11"/>
  <c r="T643" i="11"/>
  <c r="W643" i="11"/>
  <c r="X647" i="11"/>
  <c r="U647" i="11"/>
  <c r="V647" i="11"/>
  <c r="T647" i="11"/>
  <c r="W647" i="11"/>
  <c r="U687" i="11"/>
  <c r="V687" i="11"/>
  <c r="W687" i="11"/>
  <c r="X687" i="11"/>
  <c r="T687" i="11"/>
  <c r="T715" i="11"/>
  <c r="U715" i="11"/>
  <c r="V715" i="11"/>
  <c r="W715" i="11"/>
  <c r="X715" i="11"/>
  <c r="W725" i="11"/>
  <c r="T725" i="11"/>
  <c r="U725" i="11"/>
  <c r="V725" i="11"/>
  <c r="X725" i="11"/>
  <c r="T735" i="11"/>
  <c r="U735" i="11"/>
  <c r="V735" i="11"/>
  <c r="W735" i="11"/>
  <c r="X735" i="11"/>
  <c r="U751" i="11"/>
  <c r="V751" i="11"/>
  <c r="W751" i="11"/>
  <c r="T751" i="11"/>
  <c r="X751" i="11"/>
  <c r="V767" i="11"/>
  <c r="W767" i="11"/>
  <c r="T767" i="11"/>
  <c r="U767" i="11"/>
  <c r="X767" i="11"/>
  <c r="W38" i="11"/>
  <c r="X38" i="11"/>
  <c r="T38" i="11"/>
  <c r="U38" i="11"/>
  <c r="V38" i="11"/>
  <c r="V93" i="11"/>
  <c r="W93" i="11"/>
  <c r="X93" i="11"/>
  <c r="T93" i="11"/>
  <c r="U93" i="11"/>
  <c r="T100" i="11"/>
  <c r="V100" i="11"/>
  <c r="U100" i="11"/>
  <c r="W100" i="11"/>
  <c r="X100" i="11"/>
  <c r="V122" i="11"/>
  <c r="W122" i="11"/>
  <c r="X122" i="11"/>
  <c r="T122" i="11"/>
  <c r="U122" i="11"/>
  <c r="V140" i="11"/>
  <c r="W140" i="11"/>
  <c r="X140" i="11"/>
  <c r="T140" i="11"/>
  <c r="U140" i="11"/>
  <c r="V144" i="11"/>
  <c r="W144" i="11"/>
  <c r="X144" i="11"/>
  <c r="U144" i="11"/>
  <c r="T144" i="11"/>
  <c r="U147" i="11"/>
  <c r="V147" i="11"/>
  <c r="X147" i="11"/>
  <c r="W147" i="11"/>
  <c r="T147" i="11"/>
  <c r="V153" i="11"/>
  <c r="W153" i="11"/>
  <c r="X153" i="11"/>
  <c r="T153" i="11"/>
  <c r="U153" i="11"/>
  <c r="V158" i="11"/>
  <c r="X158" i="11"/>
  <c r="W158" i="11"/>
  <c r="T158" i="11"/>
  <c r="U158" i="11"/>
  <c r="U161" i="11"/>
  <c r="T161" i="11"/>
  <c r="V161" i="11"/>
  <c r="W161" i="11"/>
  <c r="X161" i="11"/>
  <c r="U167" i="11"/>
  <c r="V167" i="11"/>
  <c r="W167" i="11"/>
  <c r="X167" i="11"/>
  <c r="T167" i="11"/>
  <c r="W176" i="11"/>
  <c r="X176" i="11"/>
  <c r="T176" i="11"/>
  <c r="U176" i="11"/>
  <c r="V176" i="11"/>
  <c r="U179" i="11"/>
  <c r="V179" i="11"/>
  <c r="W179" i="11"/>
  <c r="T179" i="11"/>
  <c r="X179" i="11"/>
  <c r="W188" i="11"/>
  <c r="X188" i="11"/>
  <c r="T188" i="11"/>
  <c r="V188" i="11"/>
  <c r="U188" i="11"/>
  <c r="W192" i="11"/>
  <c r="X192" i="11"/>
  <c r="T192" i="11"/>
  <c r="U192" i="11"/>
  <c r="V192" i="11"/>
  <c r="T209" i="11"/>
  <c r="V209" i="11"/>
  <c r="U209" i="11"/>
  <c r="W209" i="11"/>
  <c r="X209" i="11"/>
  <c r="V213" i="11"/>
  <c r="W213" i="11"/>
  <c r="X213" i="11"/>
  <c r="T213" i="11"/>
  <c r="U213" i="11"/>
  <c r="U232" i="11"/>
  <c r="V232" i="11"/>
  <c r="X232" i="11"/>
  <c r="T232" i="11"/>
  <c r="W232" i="11"/>
  <c r="U265" i="11"/>
  <c r="V265" i="11"/>
  <c r="W265" i="11"/>
  <c r="X265" i="11"/>
  <c r="T265" i="11"/>
  <c r="W288" i="11"/>
  <c r="X288" i="11"/>
  <c r="T288" i="11"/>
  <c r="V288" i="11"/>
  <c r="U288" i="11"/>
  <c r="U292" i="11"/>
  <c r="V292" i="11"/>
  <c r="W292" i="11"/>
  <c r="X292" i="11"/>
  <c r="T292" i="11"/>
  <c r="T299" i="11"/>
  <c r="U299" i="11"/>
  <c r="W299" i="11"/>
  <c r="V299" i="11"/>
  <c r="X299" i="11"/>
  <c r="T310" i="11"/>
  <c r="U310" i="11"/>
  <c r="V310" i="11"/>
  <c r="W310" i="11"/>
  <c r="X310" i="11"/>
  <c r="U450" i="11"/>
  <c r="V450" i="11"/>
  <c r="X450" i="11"/>
  <c r="T450" i="11"/>
  <c r="W450" i="11"/>
  <c r="W461" i="11"/>
  <c r="X461" i="11"/>
  <c r="V461" i="11"/>
  <c r="T461" i="11"/>
  <c r="U461" i="11"/>
  <c r="U464" i="11"/>
  <c r="V464" i="11"/>
  <c r="T464" i="11"/>
  <c r="W464" i="11"/>
  <c r="X464" i="11"/>
  <c r="T527" i="11"/>
  <c r="U527" i="11"/>
  <c r="V527" i="11"/>
  <c r="W527" i="11"/>
  <c r="X527" i="11"/>
  <c r="V541" i="11"/>
  <c r="W541" i="11"/>
  <c r="X541" i="11"/>
  <c r="T541" i="11"/>
  <c r="U541" i="11"/>
  <c r="T582" i="11"/>
  <c r="V582" i="11"/>
  <c r="W582" i="11"/>
  <c r="X582" i="11"/>
  <c r="U582" i="11"/>
  <c r="X615" i="11"/>
  <c r="U615" i="11"/>
  <c r="V615" i="11"/>
  <c r="W615" i="11"/>
  <c r="T615" i="11"/>
  <c r="X623" i="11"/>
  <c r="U623" i="11"/>
  <c r="V623" i="11"/>
  <c r="T623" i="11"/>
  <c r="W623" i="11"/>
  <c r="X651" i="11"/>
  <c r="U651" i="11"/>
  <c r="V651" i="11"/>
  <c r="T651" i="11"/>
  <c r="W651" i="11"/>
  <c r="W660" i="11"/>
  <c r="X660" i="11"/>
  <c r="T660" i="11"/>
  <c r="U660" i="11"/>
  <c r="V660" i="11"/>
  <c r="W708" i="11"/>
  <c r="X708" i="11"/>
  <c r="T708" i="11"/>
  <c r="U708" i="11"/>
  <c r="V708" i="11"/>
  <c r="T712" i="11"/>
  <c r="U712" i="11"/>
  <c r="V712" i="11"/>
  <c r="W712" i="11"/>
  <c r="X712" i="11"/>
  <c r="W729" i="11"/>
  <c r="T729" i="11"/>
  <c r="U729" i="11"/>
  <c r="V729" i="11"/>
  <c r="X729" i="11"/>
  <c r="T745" i="11"/>
  <c r="U745" i="11"/>
  <c r="V745" i="11"/>
  <c r="W745" i="11"/>
  <c r="X745" i="11"/>
  <c r="T761" i="11"/>
  <c r="U761" i="11"/>
  <c r="V761" i="11"/>
  <c r="W761" i="11"/>
  <c r="X761" i="11"/>
  <c r="U777" i="11"/>
  <c r="W777" i="11"/>
  <c r="X777" i="11"/>
  <c r="T777" i="11"/>
  <c r="V777" i="11"/>
  <c r="W17" i="11"/>
  <c r="X17" i="11"/>
  <c r="T17" i="11"/>
  <c r="U17" i="11"/>
  <c r="V17" i="11"/>
  <c r="X214" i="11"/>
  <c r="T214" i="11"/>
  <c r="U214" i="11"/>
  <c r="V214" i="11"/>
  <c r="W214" i="11"/>
  <c r="U238" i="11"/>
  <c r="V238" i="11"/>
  <c r="W238" i="11"/>
  <c r="X238" i="11"/>
  <c r="T238" i="11"/>
  <c r="W276" i="11"/>
  <c r="X276" i="11"/>
  <c r="T276" i="11"/>
  <c r="U276" i="11"/>
  <c r="V276" i="11"/>
  <c r="X595" i="11"/>
  <c r="U595" i="11"/>
  <c r="V595" i="11"/>
  <c r="T595" i="11"/>
  <c r="W595" i="11"/>
  <c r="U57" i="11"/>
  <c r="V57" i="11"/>
  <c r="W57" i="11"/>
  <c r="T57" i="11"/>
  <c r="X57" i="11"/>
  <c r="W78" i="11"/>
  <c r="X78" i="11"/>
  <c r="T78" i="11"/>
  <c r="U78" i="11"/>
  <c r="V78" i="11"/>
  <c r="T67" i="11"/>
  <c r="V67" i="11"/>
  <c r="W67" i="11"/>
  <c r="X67" i="11"/>
  <c r="U67" i="11"/>
  <c r="U81" i="11"/>
  <c r="V81" i="11"/>
  <c r="X81" i="11"/>
  <c r="W81" i="11"/>
  <c r="T81" i="11"/>
  <c r="X90" i="11"/>
  <c r="T90" i="11"/>
  <c r="U90" i="11"/>
  <c r="V90" i="11"/>
  <c r="W90" i="11"/>
  <c r="T115" i="11"/>
  <c r="V115" i="11"/>
  <c r="U115" i="11"/>
  <c r="W115" i="11"/>
  <c r="X115" i="11"/>
  <c r="U130" i="11"/>
  <c r="V130" i="11"/>
  <c r="X130" i="11"/>
  <c r="W130" i="11"/>
  <c r="T130" i="11"/>
  <c r="U195" i="11"/>
  <c r="V195" i="11"/>
  <c r="W195" i="11"/>
  <c r="T195" i="11"/>
  <c r="X195" i="11"/>
  <c r="W249" i="11"/>
  <c r="X249" i="11"/>
  <c r="T249" i="11"/>
  <c r="U249" i="11"/>
  <c r="V249" i="11"/>
  <c r="U275" i="11"/>
  <c r="V275" i="11"/>
  <c r="W275" i="11"/>
  <c r="X275" i="11"/>
  <c r="T275" i="11"/>
  <c r="U296" i="11"/>
  <c r="V296" i="11"/>
  <c r="W296" i="11"/>
  <c r="T296" i="11"/>
  <c r="X296" i="11"/>
  <c r="T303" i="11"/>
  <c r="U303" i="11"/>
  <c r="W303" i="11"/>
  <c r="V303" i="11"/>
  <c r="X303" i="11"/>
  <c r="T319" i="11"/>
  <c r="U319" i="11"/>
  <c r="V319" i="11"/>
  <c r="W319" i="11"/>
  <c r="X319" i="11"/>
  <c r="T324" i="11"/>
  <c r="W324" i="11"/>
  <c r="U324" i="11"/>
  <c r="V324" i="11"/>
  <c r="X324" i="11"/>
  <c r="T337" i="11"/>
  <c r="U337" i="11"/>
  <c r="V337" i="11"/>
  <c r="W337" i="11"/>
  <c r="X337" i="11"/>
  <c r="X340" i="11"/>
  <c r="T340" i="11"/>
  <c r="U340" i="11"/>
  <c r="V340" i="11"/>
  <c r="W340" i="11"/>
  <c r="U383" i="11"/>
  <c r="V383" i="11"/>
  <c r="W383" i="11"/>
  <c r="T383" i="11"/>
  <c r="X383" i="11"/>
  <c r="T429" i="11"/>
  <c r="U429" i="11"/>
  <c r="V429" i="11"/>
  <c r="W429" i="11"/>
  <c r="X429" i="11"/>
  <c r="V443" i="11"/>
  <c r="W443" i="11"/>
  <c r="X443" i="11"/>
  <c r="T443" i="11"/>
  <c r="U443" i="11"/>
  <c r="V458" i="11"/>
  <c r="T458" i="11"/>
  <c r="U458" i="11"/>
  <c r="W458" i="11"/>
  <c r="X458" i="11"/>
  <c r="V487" i="11"/>
  <c r="T487" i="11"/>
  <c r="U487" i="11"/>
  <c r="W487" i="11"/>
  <c r="X487" i="11"/>
  <c r="V499" i="11"/>
  <c r="T499" i="11"/>
  <c r="W499" i="11"/>
  <c r="U499" i="11"/>
  <c r="X499" i="11"/>
  <c r="U507" i="11"/>
  <c r="V507" i="11"/>
  <c r="W507" i="11"/>
  <c r="X507" i="11"/>
  <c r="T507" i="11"/>
  <c r="V518" i="11"/>
  <c r="U518" i="11"/>
  <c r="X518" i="11"/>
  <c r="T518" i="11"/>
  <c r="W518" i="11"/>
  <c r="U524" i="11"/>
  <c r="V524" i="11"/>
  <c r="W524" i="11"/>
  <c r="X524" i="11"/>
  <c r="T524" i="11"/>
  <c r="T562" i="11"/>
  <c r="U562" i="11"/>
  <c r="V562" i="11"/>
  <c r="W562" i="11"/>
  <c r="X562" i="11"/>
  <c r="X573" i="11"/>
  <c r="T573" i="11"/>
  <c r="U573" i="11"/>
  <c r="V573" i="11"/>
  <c r="W573" i="11"/>
  <c r="T657" i="11"/>
  <c r="U657" i="11"/>
  <c r="V657" i="11"/>
  <c r="W657" i="11"/>
  <c r="X657" i="11"/>
  <c r="T705" i="11"/>
  <c r="U705" i="11"/>
  <c r="V705" i="11"/>
  <c r="W705" i="11"/>
  <c r="X705" i="11"/>
  <c r="T713" i="11"/>
  <c r="U713" i="11"/>
  <c r="V713" i="11"/>
  <c r="W713" i="11"/>
  <c r="X713" i="11"/>
  <c r="T719" i="11"/>
  <c r="U719" i="11"/>
  <c r="V719" i="11"/>
  <c r="W719" i="11"/>
  <c r="X719" i="11"/>
  <c r="T739" i="11"/>
  <c r="U739" i="11"/>
  <c r="V739" i="11"/>
  <c r="W739" i="11"/>
  <c r="X739" i="11"/>
  <c r="V755" i="11"/>
  <c r="W755" i="11"/>
  <c r="X755" i="11"/>
  <c r="T755" i="11"/>
  <c r="U755" i="11"/>
  <c r="V771" i="11"/>
  <c r="T771" i="11"/>
  <c r="U771" i="11"/>
  <c r="W771" i="11"/>
  <c r="X771" i="11"/>
  <c r="W11" i="11"/>
  <c r="X11" i="11"/>
  <c r="T11" i="11"/>
  <c r="V11" i="11"/>
  <c r="U11" i="11"/>
  <c r="V88" i="11"/>
  <c r="T88" i="11"/>
  <c r="U88" i="11"/>
  <c r="W88" i="11"/>
  <c r="X88" i="11"/>
  <c r="X128" i="11"/>
  <c r="T128" i="11"/>
  <c r="U128" i="11"/>
  <c r="V128" i="11"/>
  <c r="W128" i="11"/>
  <c r="X331" i="11"/>
  <c r="W331" i="11"/>
  <c r="T331" i="11"/>
  <c r="U331" i="11"/>
  <c r="V331" i="11"/>
  <c r="X444" i="11"/>
  <c r="T444" i="11"/>
  <c r="U444" i="11"/>
  <c r="V444" i="11"/>
  <c r="W444" i="11"/>
  <c r="U567" i="11"/>
  <c r="V567" i="11"/>
  <c r="W567" i="11"/>
  <c r="X567" i="11"/>
  <c r="T567" i="11"/>
  <c r="U679" i="11"/>
  <c r="V679" i="11"/>
  <c r="W679" i="11"/>
  <c r="X679" i="11"/>
  <c r="T679" i="11"/>
  <c r="U71" i="11"/>
  <c r="V71" i="11"/>
  <c r="T71" i="11"/>
  <c r="W71" i="11"/>
  <c r="X71" i="11"/>
  <c r="U111" i="11"/>
  <c r="V111" i="11"/>
  <c r="X111" i="11"/>
  <c r="W111" i="11"/>
  <c r="T111" i="11"/>
  <c r="T138" i="11"/>
  <c r="V138" i="11"/>
  <c r="U138" i="11"/>
  <c r="W138" i="11"/>
  <c r="X138" i="11"/>
  <c r="X141" i="11"/>
  <c r="T141" i="11"/>
  <c r="U141" i="11"/>
  <c r="V141" i="11"/>
  <c r="W141" i="11"/>
  <c r="W168" i="11"/>
  <c r="X168" i="11"/>
  <c r="T168" i="11"/>
  <c r="U168" i="11"/>
  <c r="V168" i="11"/>
  <c r="T177" i="11"/>
  <c r="U177" i="11"/>
  <c r="X177" i="11"/>
  <c r="V177" i="11"/>
  <c r="W177" i="11"/>
  <c r="U183" i="11"/>
  <c r="V183" i="11"/>
  <c r="W183" i="11"/>
  <c r="X183" i="11"/>
  <c r="T183" i="11"/>
  <c r="T189" i="11"/>
  <c r="U189" i="11"/>
  <c r="V189" i="11"/>
  <c r="W189" i="11"/>
  <c r="X189" i="11"/>
  <c r="T203" i="11"/>
  <c r="U203" i="11"/>
  <c r="W203" i="11"/>
  <c r="V203" i="11"/>
  <c r="X203" i="11"/>
  <c r="T229" i="11"/>
  <c r="U229" i="11"/>
  <c r="V229" i="11"/>
  <c r="X229" i="11"/>
  <c r="W229" i="11"/>
  <c r="W233" i="11"/>
  <c r="X233" i="11"/>
  <c r="T233" i="11"/>
  <c r="U233" i="11"/>
  <c r="V233" i="11"/>
  <c r="W266" i="11"/>
  <c r="X266" i="11"/>
  <c r="T266" i="11"/>
  <c r="U266" i="11"/>
  <c r="V266" i="11"/>
  <c r="U279" i="11"/>
  <c r="V279" i="11"/>
  <c r="W279" i="11"/>
  <c r="T279" i="11"/>
  <c r="X279" i="11"/>
  <c r="W293" i="11"/>
  <c r="X293" i="11"/>
  <c r="T293" i="11"/>
  <c r="U293" i="11"/>
  <c r="V293" i="11"/>
  <c r="U300" i="11"/>
  <c r="V300" i="11"/>
  <c r="W300" i="11"/>
  <c r="X300" i="11"/>
  <c r="T300" i="11"/>
  <c r="U347" i="11"/>
  <c r="V347" i="11"/>
  <c r="W347" i="11"/>
  <c r="X347" i="11"/>
  <c r="T347" i="11"/>
  <c r="T350" i="11"/>
  <c r="U350" i="11"/>
  <c r="V350" i="11"/>
  <c r="W350" i="11"/>
  <c r="X350" i="11"/>
  <c r="X354" i="11"/>
  <c r="T354" i="11"/>
  <c r="U354" i="11"/>
  <c r="V354" i="11"/>
  <c r="W354" i="11"/>
  <c r="X416" i="11"/>
  <c r="T416" i="11"/>
  <c r="U416" i="11"/>
  <c r="V416" i="11"/>
  <c r="W416" i="11"/>
  <c r="V475" i="11"/>
  <c r="U475" i="11"/>
  <c r="W475" i="11"/>
  <c r="X475" i="11"/>
  <c r="T475" i="11"/>
  <c r="W478" i="11"/>
  <c r="X478" i="11"/>
  <c r="T478" i="11"/>
  <c r="U478" i="11"/>
  <c r="V478" i="11"/>
  <c r="U511" i="11"/>
  <c r="V511" i="11"/>
  <c r="T511" i="11"/>
  <c r="W511" i="11"/>
  <c r="X511" i="11"/>
  <c r="X577" i="11"/>
  <c r="U577" i="11"/>
  <c r="V577" i="11"/>
  <c r="T577" i="11"/>
  <c r="W577" i="11"/>
  <c r="U583" i="11"/>
  <c r="V583" i="11"/>
  <c r="X583" i="11"/>
  <c r="T583" i="11"/>
  <c r="W583" i="11"/>
  <c r="V609" i="11"/>
  <c r="X609" i="11"/>
  <c r="T609" i="11"/>
  <c r="U609" i="11"/>
  <c r="W609" i="11"/>
  <c r="X631" i="11"/>
  <c r="U631" i="11"/>
  <c r="V631" i="11"/>
  <c r="W631" i="11"/>
  <c r="T631" i="11"/>
  <c r="V641" i="11"/>
  <c r="X641" i="11"/>
  <c r="T641" i="11"/>
  <c r="U641" i="11"/>
  <c r="W641" i="11"/>
  <c r="W672" i="11"/>
  <c r="X672" i="11"/>
  <c r="T672" i="11"/>
  <c r="U672" i="11"/>
  <c r="V672" i="11"/>
  <c r="T723" i="11"/>
  <c r="U723" i="11"/>
  <c r="V723" i="11"/>
  <c r="W723" i="11"/>
  <c r="X723" i="11"/>
  <c r="W733" i="11"/>
  <c r="T733" i="11"/>
  <c r="U733" i="11"/>
  <c r="V733" i="11"/>
  <c r="X733" i="11"/>
  <c r="T749" i="11"/>
  <c r="U749" i="11"/>
  <c r="V749" i="11"/>
  <c r="W749" i="11"/>
  <c r="X749" i="11"/>
  <c r="T765" i="11"/>
  <c r="U765" i="11"/>
  <c r="V765" i="11"/>
  <c r="W765" i="11"/>
  <c r="X765" i="11"/>
  <c r="X542" i="11"/>
  <c r="T542" i="11"/>
  <c r="U542" i="11"/>
  <c r="V542" i="11"/>
  <c r="W542" i="11"/>
  <c r="T547" i="11"/>
  <c r="U547" i="11"/>
  <c r="V547" i="11"/>
  <c r="W547" i="11"/>
  <c r="X547" i="11"/>
  <c r="U549" i="11"/>
  <c r="V549" i="11"/>
  <c r="W549" i="11"/>
  <c r="X549" i="11"/>
  <c r="T549" i="11"/>
  <c r="X553" i="11"/>
  <c r="T553" i="11"/>
  <c r="U553" i="11"/>
  <c r="V553" i="11"/>
  <c r="W553" i="11"/>
  <c r="T570" i="11"/>
  <c r="U570" i="11"/>
  <c r="V570" i="11"/>
  <c r="W570" i="11"/>
  <c r="X570" i="11"/>
  <c r="U575" i="11"/>
  <c r="V575" i="11"/>
  <c r="W575" i="11"/>
  <c r="X575" i="11"/>
  <c r="T575" i="11"/>
  <c r="T578" i="11"/>
  <c r="V578" i="11"/>
  <c r="W578" i="11"/>
  <c r="X578" i="11"/>
  <c r="U578" i="11"/>
  <c r="X591" i="11"/>
  <c r="U591" i="11"/>
  <c r="V591" i="11"/>
  <c r="T591" i="11"/>
  <c r="W591" i="11"/>
  <c r="V605" i="11"/>
  <c r="X605" i="11"/>
  <c r="T605" i="11"/>
  <c r="U605" i="11"/>
  <c r="W605" i="11"/>
  <c r="X611" i="11"/>
  <c r="U611" i="11"/>
  <c r="V611" i="11"/>
  <c r="T611" i="11"/>
  <c r="V614" i="11"/>
  <c r="X614" i="11"/>
  <c r="T614" i="11"/>
  <c r="U614" i="11"/>
  <c r="W614" i="11"/>
  <c r="V629" i="11"/>
  <c r="X629" i="11"/>
  <c r="T629" i="11"/>
  <c r="U629" i="11"/>
  <c r="W629" i="11"/>
  <c r="X635" i="11"/>
  <c r="U635" i="11"/>
  <c r="V635" i="11"/>
  <c r="T635" i="11"/>
  <c r="W635" i="11"/>
  <c r="V638" i="11"/>
  <c r="X638" i="11"/>
  <c r="T638" i="11"/>
  <c r="W638" i="11"/>
  <c r="V649" i="11"/>
  <c r="X649" i="11"/>
  <c r="U649" i="11"/>
  <c r="W649" i="11"/>
  <c r="U667" i="11"/>
  <c r="V667" i="11"/>
  <c r="W667" i="11"/>
  <c r="X667" i="11"/>
  <c r="T667" i="11"/>
  <c r="T722" i="11"/>
  <c r="U722" i="11"/>
  <c r="W722" i="11"/>
  <c r="T730" i="11"/>
  <c r="U730" i="11"/>
  <c r="W730" i="11"/>
  <c r="T738" i="11"/>
  <c r="U738" i="11"/>
  <c r="W738" i="11"/>
  <c r="T746" i="11"/>
  <c r="U746" i="11"/>
  <c r="W746" i="11"/>
  <c r="T754" i="11"/>
  <c r="U754" i="11"/>
  <c r="W754" i="11"/>
  <c r="U762" i="11"/>
  <c r="W762" i="11"/>
  <c r="W770" i="11"/>
  <c r="U770" i="11"/>
  <c r="X730" i="11"/>
  <c r="X145" i="11"/>
  <c r="T145" i="11"/>
  <c r="U145" i="11"/>
  <c r="V145" i="11"/>
  <c r="W145" i="11"/>
  <c r="U171" i="11"/>
  <c r="V171" i="11"/>
  <c r="W171" i="11"/>
  <c r="T171" i="11"/>
  <c r="X171" i="11"/>
  <c r="U191" i="11"/>
  <c r="V191" i="11"/>
  <c r="W191" i="11"/>
  <c r="X191" i="11"/>
  <c r="T191" i="11"/>
  <c r="V219" i="11"/>
  <c r="W219" i="11"/>
  <c r="X219" i="11"/>
  <c r="T219" i="11"/>
  <c r="U219" i="11"/>
  <c r="V600" i="11"/>
  <c r="W600" i="11"/>
  <c r="X600" i="11"/>
  <c r="T600" i="11"/>
  <c r="U600" i="11"/>
  <c r="V624" i="11"/>
  <c r="W624" i="11"/>
  <c r="X624" i="11"/>
  <c r="U624" i="11"/>
  <c r="V644" i="11"/>
  <c r="W644" i="11"/>
  <c r="X644" i="11"/>
  <c r="T644" i="11"/>
  <c r="U644" i="11"/>
  <c r="T770" i="11"/>
  <c r="V730" i="11"/>
  <c r="X726" i="11"/>
  <c r="T119" i="11"/>
  <c r="V119" i="11"/>
  <c r="U119" i="11"/>
  <c r="W119" i="11"/>
  <c r="X119" i="11"/>
  <c r="V126" i="11"/>
  <c r="W126" i="11"/>
  <c r="X126" i="11"/>
  <c r="T126" i="11"/>
  <c r="U126" i="11"/>
  <c r="X137" i="11"/>
  <c r="T137" i="11"/>
  <c r="U137" i="11"/>
  <c r="V137" i="11"/>
  <c r="W137" i="11"/>
  <c r="T150" i="11"/>
  <c r="V150" i="11"/>
  <c r="U150" i="11"/>
  <c r="W150" i="11"/>
  <c r="X150" i="11"/>
  <c r="W164" i="11"/>
  <c r="X164" i="11"/>
  <c r="T164" i="11"/>
  <c r="U164" i="11"/>
  <c r="V164" i="11"/>
  <c r="T174" i="11"/>
  <c r="U174" i="11"/>
  <c r="W174" i="11"/>
  <c r="V174" i="11"/>
  <c r="X174" i="11"/>
  <c r="W196" i="11"/>
  <c r="X196" i="11"/>
  <c r="T196" i="11"/>
  <c r="U196" i="11"/>
  <c r="V196" i="11"/>
  <c r="U200" i="11"/>
  <c r="V200" i="11"/>
  <c r="W200" i="11"/>
  <c r="T200" i="11"/>
  <c r="X200" i="11"/>
  <c r="U222" i="11"/>
  <c r="V222" i="11"/>
  <c r="X222" i="11"/>
  <c r="W222" i="11"/>
  <c r="T222" i="11"/>
  <c r="T226" i="11"/>
  <c r="V226" i="11"/>
  <c r="U226" i="11"/>
  <c r="W226" i="11"/>
  <c r="X226" i="11"/>
  <c r="V236" i="11"/>
  <c r="X236" i="11"/>
  <c r="T236" i="11"/>
  <c r="U236" i="11"/>
  <c r="W236" i="11"/>
  <c r="W239" i="11"/>
  <c r="X239" i="11"/>
  <c r="T239" i="11"/>
  <c r="U239" i="11"/>
  <c r="V239" i="11"/>
  <c r="U242" i="11"/>
  <c r="V242" i="11"/>
  <c r="W242" i="11"/>
  <c r="X242" i="11"/>
  <c r="T242" i="11"/>
  <c r="U252" i="11"/>
  <c r="V252" i="11"/>
  <c r="W252" i="11"/>
  <c r="T252" i="11"/>
  <c r="X252" i="11"/>
  <c r="W262" i="11"/>
  <c r="X262" i="11"/>
  <c r="T262" i="11"/>
  <c r="V262" i="11"/>
  <c r="U262" i="11"/>
  <c r="U271" i="11"/>
  <c r="V271" i="11"/>
  <c r="W271" i="11"/>
  <c r="T271" i="11"/>
  <c r="X271" i="11"/>
  <c r="W305" i="11"/>
  <c r="X305" i="11"/>
  <c r="T305" i="11"/>
  <c r="U305" i="11"/>
  <c r="V305" i="11"/>
  <c r="U321" i="11"/>
  <c r="X321" i="11"/>
  <c r="T321" i="11"/>
  <c r="V321" i="11"/>
  <c r="W321" i="11"/>
  <c r="U334" i="11"/>
  <c r="V334" i="11"/>
  <c r="W334" i="11"/>
  <c r="X334" i="11"/>
  <c r="T334" i="11"/>
  <c r="V377" i="11"/>
  <c r="W377" i="11"/>
  <c r="X377" i="11"/>
  <c r="T377" i="11"/>
  <c r="U377" i="11"/>
  <c r="T386" i="11"/>
  <c r="U386" i="11"/>
  <c r="W386" i="11"/>
  <c r="X386" i="11"/>
  <c r="V386" i="11"/>
  <c r="X389" i="11"/>
  <c r="T389" i="11"/>
  <c r="U389" i="11"/>
  <c r="V389" i="11"/>
  <c r="W389" i="11"/>
  <c r="V411" i="11"/>
  <c r="W411" i="11"/>
  <c r="X411" i="11"/>
  <c r="T411" i="11"/>
  <c r="U411" i="11"/>
  <c r="U414" i="11"/>
  <c r="V414" i="11"/>
  <c r="W414" i="11"/>
  <c r="T414" i="11"/>
  <c r="X414" i="11"/>
  <c r="U438" i="11"/>
  <c r="V438" i="11"/>
  <c r="W438" i="11"/>
  <c r="X438" i="11"/>
  <c r="T438" i="11"/>
  <c r="U559" i="11"/>
  <c r="V559" i="11"/>
  <c r="W559" i="11"/>
  <c r="X559" i="11"/>
  <c r="T559" i="11"/>
  <c r="X603" i="11"/>
  <c r="U603" i="11"/>
  <c r="V603" i="11"/>
  <c r="T603" i="11"/>
  <c r="W603" i="11"/>
  <c r="V606" i="11"/>
  <c r="X606" i="11"/>
  <c r="T606" i="11"/>
  <c r="U606" i="11"/>
  <c r="W606" i="11"/>
  <c r="V612" i="11"/>
  <c r="W612" i="11"/>
  <c r="X612" i="11"/>
  <c r="T612" i="11"/>
  <c r="U612" i="11"/>
  <c r="X627" i="11"/>
  <c r="U627" i="11"/>
  <c r="V627" i="11"/>
  <c r="T627" i="11"/>
  <c r="V630" i="11"/>
  <c r="X630" i="11"/>
  <c r="T630" i="11"/>
  <c r="U630" i="11"/>
  <c r="W630" i="11"/>
  <c r="V636" i="11"/>
  <c r="W636" i="11"/>
  <c r="X636" i="11"/>
  <c r="T636" i="11"/>
  <c r="U636" i="11"/>
  <c r="U675" i="11"/>
  <c r="V675" i="11"/>
  <c r="W675" i="11"/>
  <c r="X675" i="11"/>
  <c r="T675" i="11"/>
  <c r="U736" i="11"/>
  <c r="W736" i="11"/>
  <c r="X736" i="11"/>
  <c r="T736" i="11"/>
  <c r="U744" i="11"/>
  <c r="W744" i="11"/>
  <c r="X744" i="11"/>
  <c r="T744" i="11"/>
  <c r="W752" i="11"/>
  <c r="X752" i="11"/>
  <c r="T752" i="11"/>
  <c r="X760" i="11"/>
  <c r="T760" i="11"/>
  <c r="X768" i="11"/>
  <c r="T768" i="11"/>
  <c r="X776" i="11"/>
  <c r="T776" i="11"/>
  <c r="U752" i="11"/>
  <c r="V740" i="11"/>
  <c r="X722" i="11"/>
  <c r="T624" i="11"/>
  <c r="W611" i="11"/>
  <c r="V491" i="11"/>
  <c r="W491" i="11"/>
  <c r="U491" i="11"/>
  <c r="X491" i="11"/>
  <c r="T491" i="11"/>
  <c r="V495" i="11"/>
  <c r="X495" i="11"/>
  <c r="T495" i="11"/>
  <c r="U495" i="11"/>
  <c r="W495" i="11"/>
  <c r="V642" i="11"/>
  <c r="X642" i="11"/>
  <c r="T642" i="11"/>
  <c r="U642" i="11"/>
  <c r="W642" i="11"/>
  <c r="U659" i="11"/>
  <c r="V659" i="11"/>
  <c r="W659" i="11"/>
  <c r="X659" i="11"/>
  <c r="T659" i="11"/>
  <c r="W776" i="11"/>
  <c r="W756" i="11"/>
  <c r="X754" i="11"/>
  <c r="X746" i="11"/>
  <c r="V736" i="11"/>
  <c r="V722" i="11"/>
  <c r="T649" i="11"/>
  <c r="U143" i="11"/>
  <c r="V143" i="11"/>
  <c r="X143" i="11"/>
  <c r="W143" i="11"/>
  <c r="T143" i="11"/>
  <c r="X358" i="11"/>
  <c r="T358" i="11"/>
  <c r="U358" i="11"/>
  <c r="V358" i="11"/>
  <c r="W358" i="11"/>
  <c r="V361" i="11"/>
  <c r="W361" i="11"/>
  <c r="X361" i="11"/>
  <c r="T361" i="11"/>
  <c r="U361" i="11"/>
  <c r="U372" i="11"/>
  <c r="V372" i="11"/>
  <c r="W372" i="11"/>
  <c r="X372" i="11"/>
  <c r="T372" i="11"/>
  <c r="X381" i="11"/>
  <c r="T381" i="11"/>
  <c r="U381" i="11"/>
  <c r="V381" i="11"/>
  <c r="W381" i="11"/>
  <c r="U402" i="11"/>
  <c r="V402" i="11"/>
  <c r="W402" i="11"/>
  <c r="T402" i="11"/>
  <c r="X402" i="11"/>
  <c r="T405" i="11"/>
  <c r="U405" i="11"/>
  <c r="W405" i="11"/>
  <c r="X405" i="11"/>
  <c r="V405" i="11"/>
  <c r="T433" i="11"/>
  <c r="U433" i="11"/>
  <c r="V433" i="11"/>
  <c r="W433" i="11"/>
  <c r="X433" i="11"/>
  <c r="X436" i="11"/>
  <c r="T436" i="11"/>
  <c r="U436" i="11"/>
  <c r="V436" i="11"/>
  <c r="W436" i="11"/>
  <c r="T445" i="11"/>
  <c r="U445" i="11"/>
  <c r="V445" i="11"/>
  <c r="W445" i="11"/>
  <c r="X445" i="11"/>
  <c r="V454" i="11"/>
  <c r="X454" i="11"/>
  <c r="U454" i="11"/>
  <c r="W454" i="11"/>
  <c r="T454" i="11"/>
  <c r="V457" i="11"/>
  <c r="W457" i="11"/>
  <c r="X457" i="11"/>
  <c r="T457" i="11"/>
  <c r="U457" i="11"/>
  <c r="V462" i="11"/>
  <c r="T462" i="11"/>
  <c r="U462" i="11"/>
  <c r="W462" i="11"/>
  <c r="X462" i="11"/>
  <c r="V470" i="11"/>
  <c r="U470" i="11"/>
  <c r="W470" i="11"/>
  <c r="X470" i="11"/>
  <c r="T470" i="11"/>
  <c r="X476" i="11"/>
  <c r="T476" i="11"/>
  <c r="U476" i="11"/>
  <c r="V476" i="11"/>
  <c r="W476" i="11"/>
  <c r="V505" i="11"/>
  <c r="U505" i="11"/>
  <c r="W505" i="11"/>
  <c r="T505" i="11"/>
  <c r="X505" i="11"/>
  <c r="V513" i="11"/>
  <c r="W513" i="11"/>
  <c r="X513" i="11"/>
  <c r="T513" i="11"/>
  <c r="U513" i="11"/>
  <c r="V521" i="11"/>
  <c r="W521" i="11"/>
  <c r="X521" i="11"/>
  <c r="T521" i="11"/>
  <c r="U521" i="11"/>
  <c r="X526" i="11"/>
  <c r="T526" i="11"/>
  <c r="U526" i="11"/>
  <c r="V526" i="11"/>
  <c r="W526" i="11"/>
  <c r="T531" i="11"/>
  <c r="U531" i="11"/>
  <c r="V531" i="11"/>
  <c r="W531" i="11"/>
  <c r="X531" i="11"/>
  <c r="U571" i="11"/>
  <c r="V571" i="11"/>
  <c r="W571" i="11"/>
  <c r="X571" i="11"/>
  <c r="T571" i="11"/>
  <c r="X581" i="11"/>
  <c r="U581" i="11"/>
  <c r="V581" i="11"/>
  <c r="T581" i="11"/>
  <c r="W581" i="11"/>
  <c r="V604" i="11"/>
  <c r="W604" i="11"/>
  <c r="X604" i="11"/>
  <c r="T604" i="11"/>
  <c r="X619" i="11"/>
  <c r="U619" i="11"/>
  <c r="V619" i="11"/>
  <c r="T619" i="11"/>
  <c r="W619" i="11"/>
  <c r="V622" i="11"/>
  <c r="X622" i="11"/>
  <c r="T622" i="11"/>
  <c r="U622" i="11"/>
  <c r="W622" i="11"/>
  <c r="V628" i="11"/>
  <c r="W628" i="11"/>
  <c r="X628" i="11"/>
  <c r="T628" i="11"/>
  <c r="U628" i="11"/>
  <c r="V648" i="11"/>
  <c r="W648" i="11"/>
  <c r="X648" i="11"/>
  <c r="T648" i="11"/>
  <c r="U648" i="11"/>
  <c r="T669" i="11"/>
  <c r="U669" i="11"/>
  <c r="V669" i="11"/>
  <c r="W669" i="11"/>
  <c r="T678" i="11"/>
  <c r="U678" i="11"/>
  <c r="V678" i="11"/>
  <c r="W678" i="11"/>
  <c r="X678" i="11"/>
  <c r="T681" i="11"/>
  <c r="U681" i="11"/>
  <c r="V681" i="11"/>
  <c r="W681" i="11"/>
  <c r="W688" i="11"/>
  <c r="X688" i="11"/>
  <c r="T688" i="11"/>
  <c r="U688" i="11"/>
  <c r="U691" i="11"/>
  <c r="V691" i="11"/>
  <c r="W691" i="11"/>
  <c r="X691" i="11"/>
  <c r="T691" i="11"/>
  <c r="T697" i="11"/>
  <c r="U697" i="11"/>
  <c r="V697" i="11"/>
  <c r="W697" i="11"/>
  <c r="T709" i="11"/>
  <c r="U709" i="11"/>
  <c r="V709" i="11"/>
  <c r="W709" i="11"/>
  <c r="T718" i="11"/>
  <c r="U718" i="11"/>
  <c r="W718" i="11"/>
  <c r="T726" i="11"/>
  <c r="U726" i="11"/>
  <c r="W726" i="11"/>
  <c r="T734" i="11"/>
  <c r="U734" i="11"/>
  <c r="W734" i="11"/>
  <c r="T742" i="11"/>
  <c r="U742" i="11"/>
  <c r="W742" i="11"/>
  <c r="T750" i="11"/>
  <c r="U750" i="11"/>
  <c r="W750" i="11"/>
  <c r="U758" i="11"/>
  <c r="W758" i="11"/>
  <c r="U766" i="11"/>
  <c r="W766" i="11"/>
  <c r="W774" i="11"/>
  <c r="X774" i="11"/>
  <c r="X758" i="11"/>
  <c r="V756" i="11"/>
  <c r="V754" i="11"/>
  <c r="V746" i="11"/>
  <c r="V732" i="11"/>
  <c r="V718" i="11"/>
  <c r="X697" i="11"/>
  <c r="U604" i="11"/>
  <c r="V223" i="11"/>
  <c r="W223" i="11"/>
  <c r="X223" i="11"/>
  <c r="T223" i="11"/>
  <c r="U223" i="11"/>
  <c r="U227" i="11"/>
  <c r="V227" i="11"/>
  <c r="X227" i="11"/>
  <c r="W227" i="11"/>
  <c r="T227" i="11"/>
  <c r="W243" i="11"/>
  <c r="X243" i="11"/>
  <c r="T243" i="11"/>
  <c r="U243" i="11"/>
  <c r="V243" i="11"/>
  <c r="T247" i="11"/>
  <c r="U247" i="11"/>
  <c r="W247" i="11"/>
  <c r="V247" i="11"/>
  <c r="X247" i="11"/>
  <c r="W254" i="11"/>
  <c r="X254" i="11"/>
  <c r="T254" i="11"/>
  <c r="V254" i="11"/>
  <c r="U254" i="11"/>
  <c r="U257" i="11"/>
  <c r="V257" i="11"/>
  <c r="W257" i="11"/>
  <c r="X257" i="11"/>
  <c r="T257" i="11"/>
  <c r="T263" i="11"/>
  <c r="U263" i="11"/>
  <c r="V263" i="11"/>
  <c r="W263" i="11"/>
  <c r="X263" i="11"/>
  <c r="W272" i="11"/>
  <c r="X272" i="11"/>
  <c r="T272" i="11"/>
  <c r="V272" i="11"/>
  <c r="U272" i="11"/>
  <c r="U287" i="11"/>
  <c r="V287" i="11"/>
  <c r="W287" i="11"/>
  <c r="T287" i="11"/>
  <c r="X287" i="11"/>
  <c r="U316" i="11"/>
  <c r="V316" i="11"/>
  <c r="W316" i="11"/>
  <c r="T316" i="11"/>
  <c r="X316" i="11"/>
  <c r="W322" i="11"/>
  <c r="T322" i="11"/>
  <c r="U322" i="11"/>
  <c r="V322" i="11"/>
  <c r="X322" i="11"/>
  <c r="V335" i="11"/>
  <c r="W335" i="11"/>
  <c r="X335" i="11"/>
  <c r="U335" i="11"/>
  <c r="T335" i="11"/>
  <c r="X349" i="11"/>
  <c r="T349" i="11"/>
  <c r="U349" i="11"/>
  <c r="V349" i="11"/>
  <c r="W349" i="11"/>
  <c r="V353" i="11"/>
  <c r="W353" i="11"/>
  <c r="X353" i="11"/>
  <c r="U353" i="11"/>
  <c r="T353" i="11"/>
  <c r="U364" i="11"/>
  <c r="V364" i="11"/>
  <c r="W364" i="11"/>
  <c r="X364" i="11"/>
  <c r="T364" i="11"/>
  <c r="T375" i="11"/>
  <c r="U375" i="11"/>
  <c r="V375" i="11"/>
  <c r="W375" i="11"/>
  <c r="X375" i="11"/>
  <c r="X378" i="11"/>
  <c r="T378" i="11"/>
  <c r="U378" i="11"/>
  <c r="V378" i="11"/>
  <c r="W378" i="11"/>
  <c r="V384" i="11"/>
  <c r="W384" i="11"/>
  <c r="X384" i="11"/>
  <c r="T384" i="11"/>
  <c r="U384" i="11"/>
  <c r="T390" i="11"/>
  <c r="U390" i="11"/>
  <c r="V390" i="11"/>
  <c r="W390" i="11"/>
  <c r="X390" i="11"/>
  <c r="X412" i="11"/>
  <c r="T412" i="11"/>
  <c r="U412" i="11"/>
  <c r="V412" i="11"/>
  <c r="W412" i="11"/>
  <c r="U418" i="11"/>
  <c r="V418" i="11"/>
  <c r="W418" i="11"/>
  <c r="T418" i="11"/>
  <c r="X418" i="11"/>
  <c r="X424" i="11"/>
  <c r="T424" i="11"/>
  <c r="U424" i="11"/>
  <c r="V424" i="11"/>
  <c r="W424" i="11"/>
  <c r="V427" i="11"/>
  <c r="W427" i="11"/>
  <c r="X427" i="11"/>
  <c r="T427" i="11"/>
  <c r="U427" i="11"/>
  <c r="W465" i="11"/>
  <c r="X465" i="11"/>
  <c r="T465" i="11"/>
  <c r="U465" i="11"/>
  <c r="V465" i="11"/>
  <c r="U468" i="11"/>
  <c r="V468" i="11"/>
  <c r="T468" i="11"/>
  <c r="W468" i="11"/>
  <c r="X468" i="11"/>
  <c r="W486" i="11"/>
  <c r="X486" i="11"/>
  <c r="T486" i="11"/>
  <c r="U486" i="11"/>
  <c r="V486" i="11"/>
  <c r="X503" i="11"/>
  <c r="T503" i="11"/>
  <c r="W503" i="11"/>
  <c r="U503" i="11"/>
  <c r="V503" i="11"/>
  <c r="W516" i="11"/>
  <c r="X516" i="11"/>
  <c r="T516" i="11"/>
  <c r="U516" i="11"/>
  <c r="V516" i="11"/>
  <c r="V590" i="11"/>
  <c r="X590" i="11"/>
  <c r="T590" i="11"/>
  <c r="W590" i="11"/>
  <c r="V610" i="11"/>
  <c r="X610" i="11"/>
  <c r="T610" i="11"/>
  <c r="U610" i="11"/>
  <c r="W610" i="11"/>
  <c r="V616" i="11"/>
  <c r="W616" i="11"/>
  <c r="X616" i="11"/>
  <c r="T616" i="11"/>
  <c r="U616" i="11"/>
  <c r="V634" i="11"/>
  <c r="X634" i="11"/>
  <c r="T634" i="11"/>
  <c r="U634" i="11"/>
  <c r="V640" i="11"/>
  <c r="W640" i="11"/>
  <c r="X640" i="11"/>
  <c r="T640" i="11"/>
  <c r="U640" i="11"/>
  <c r="U776" i="11"/>
  <c r="V774" i="11"/>
  <c r="X762" i="11"/>
  <c r="V760" i="11"/>
  <c r="V758" i="11"/>
  <c r="X742" i="11"/>
  <c r="X154" i="11"/>
  <c r="T154" i="11"/>
  <c r="U154" i="11"/>
  <c r="V154" i="11"/>
  <c r="W154" i="11"/>
  <c r="V211" i="11"/>
  <c r="W211" i="11"/>
  <c r="X211" i="11"/>
  <c r="T211" i="11"/>
  <c r="U211" i="11"/>
  <c r="U406" i="11"/>
  <c r="V406" i="11"/>
  <c r="W406" i="11"/>
  <c r="T406" i="11"/>
  <c r="X406" i="11"/>
  <c r="X534" i="11"/>
  <c r="T534" i="11"/>
  <c r="U534" i="11"/>
  <c r="V534" i="11"/>
  <c r="T539" i="11"/>
  <c r="U539" i="11"/>
  <c r="V539" i="11"/>
  <c r="W539" i="11"/>
  <c r="X539" i="11"/>
  <c r="U544" i="11"/>
  <c r="V544" i="11"/>
  <c r="W544" i="11"/>
  <c r="X544" i="11"/>
  <c r="T544" i="11"/>
  <c r="X552" i="11"/>
  <c r="T552" i="11"/>
  <c r="U552" i="11"/>
  <c r="V552" i="11"/>
  <c r="W552" i="11"/>
  <c r="U555" i="11"/>
  <c r="V555" i="11"/>
  <c r="W555" i="11"/>
  <c r="X555" i="11"/>
  <c r="T555" i="11"/>
  <c r="V587" i="11"/>
  <c r="W587" i="11"/>
  <c r="X587" i="11"/>
  <c r="T587" i="11"/>
  <c r="U587" i="11"/>
  <c r="V593" i="11"/>
  <c r="X593" i="11"/>
  <c r="T593" i="11"/>
  <c r="U593" i="11"/>
  <c r="V613" i="11"/>
  <c r="X613" i="11"/>
  <c r="T613" i="11"/>
  <c r="U613" i="11"/>
  <c r="W613" i="11"/>
  <c r="V620" i="11"/>
  <c r="W620" i="11"/>
  <c r="X620" i="11"/>
  <c r="T620" i="11"/>
  <c r="V637" i="11"/>
  <c r="X637" i="11"/>
  <c r="T637" i="11"/>
  <c r="U637" i="11"/>
  <c r="W637" i="11"/>
  <c r="U663" i="11"/>
  <c r="V663" i="11"/>
  <c r="W663" i="11"/>
  <c r="X663" i="11"/>
  <c r="T663" i="11"/>
  <c r="T673" i="11"/>
  <c r="U673" i="11"/>
  <c r="V673" i="11"/>
  <c r="W673" i="11"/>
  <c r="W676" i="11"/>
  <c r="X676" i="11"/>
  <c r="T676" i="11"/>
  <c r="U676" i="11"/>
  <c r="U695" i="11"/>
  <c r="V695" i="11"/>
  <c r="W695" i="11"/>
  <c r="X695" i="11"/>
  <c r="T695" i="11"/>
  <c r="T701" i="11"/>
  <c r="U701" i="11"/>
  <c r="V701" i="11"/>
  <c r="W701" i="11"/>
  <c r="W704" i="11"/>
  <c r="X704" i="11"/>
  <c r="T704" i="11"/>
  <c r="U704" i="11"/>
  <c r="U707" i="11"/>
  <c r="V707" i="11"/>
  <c r="W707" i="11"/>
  <c r="X707" i="11"/>
  <c r="T707" i="11"/>
  <c r="U716" i="11"/>
  <c r="W716" i="11"/>
  <c r="X716" i="11"/>
  <c r="T716" i="11"/>
  <c r="U724" i="11"/>
  <c r="W724" i="11"/>
  <c r="X724" i="11"/>
  <c r="T724" i="11"/>
  <c r="U732" i="11"/>
  <c r="W732" i="11"/>
  <c r="X732" i="11"/>
  <c r="T732" i="11"/>
  <c r="U740" i="11"/>
  <c r="W740" i="11"/>
  <c r="X740" i="11"/>
  <c r="T740" i="11"/>
  <c r="W748" i="11"/>
  <c r="X748" i="11"/>
  <c r="T748" i="11"/>
  <c r="X756" i="11"/>
  <c r="T756" i="11"/>
  <c r="X764" i="11"/>
  <c r="T764" i="11"/>
  <c r="X772" i="11"/>
  <c r="T772" i="11"/>
  <c r="U774" i="11"/>
  <c r="V772" i="11"/>
  <c r="X770" i="11"/>
  <c r="X766" i="11"/>
  <c r="V764" i="11"/>
  <c r="V762" i="11"/>
  <c r="T758" i="11"/>
  <c r="U748" i="11"/>
  <c r="V742" i="11"/>
  <c r="X738" i="11"/>
  <c r="V724" i="11"/>
  <c r="X681" i="11"/>
  <c r="U638" i="11"/>
  <c r="U125" i="11"/>
  <c r="V125" i="11"/>
  <c r="X125" i="11"/>
  <c r="W125" i="11"/>
  <c r="T125" i="11"/>
  <c r="T173" i="11"/>
  <c r="U173" i="11"/>
  <c r="V173" i="11"/>
  <c r="W173" i="11"/>
  <c r="X173" i="11"/>
  <c r="T221" i="11"/>
  <c r="V221" i="11"/>
  <c r="U221" i="11"/>
  <c r="W221" i="11"/>
  <c r="X221" i="11"/>
  <c r="U493" i="11"/>
  <c r="V493" i="11"/>
  <c r="X493" i="11"/>
  <c r="T493" i="11"/>
  <c r="W493" i="11"/>
  <c r="V564" i="11"/>
  <c r="W564" i="11"/>
  <c r="X564" i="11"/>
  <c r="T564" i="11"/>
  <c r="U564" i="11"/>
  <c r="V608" i="11"/>
  <c r="W608" i="11"/>
  <c r="X608" i="11"/>
  <c r="U608" i="11"/>
  <c r="V626" i="11"/>
  <c r="X626" i="11"/>
  <c r="T626" i="11"/>
  <c r="U626" i="11"/>
  <c r="W626" i="11"/>
  <c r="V632" i="11"/>
  <c r="W632" i="11"/>
  <c r="X632" i="11"/>
  <c r="T632" i="11"/>
  <c r="U632" i="11"/>
  <c r="V646" i="11"/>
  <c r="X646" i="11"/>
  <c r="T646" i="11"/>
  <c r="U646" i="11"/>
  <c r="W646" i="11"/>
  <c r="V652" i="11"/>
  <c r="W652" i="11"/>
  <c r="X652" i="11"/>
  <c r="T652" i="11"/>
  <c r="T774" i="11"/>
  <c r="U772" i="11"/>
  <c r="V770" i="11"/>
  <c r="V768" i="11"/>
  <c r="V766" i="11"/>
  <c r="U764" i="11"/>
  <c r="T762" i="11"/>
  <c r="X750" i="11"/>
  <c r="V738" i="11"/>
  <c r="X734" i="11"/>
  <c r="V704" i="11"/>
  <c r="X673" i="11"/>
  <c r="W634" i="11"/>
  <c r="W593" i="11"/>
  <c r="U186" i="11" l="1"/>
  <c r="W186" i="11"/>
  <c r="V186" i="11"/>
  <c r="T186" i="11"/>
  <c r="X186" i="11"/>
  <c r="X520" i="11"/>
  <c r="W481" i="11"/>
  <c r="T520" i="11"/>
  <c r="T481" i="11"/>
  <c r="V520" i="11"/>
  <c r="X481" i="11"/>
  <c r="W520" i="11"/>
  <c r="U520" i="11"/>
  <c r="V481" i="11"/>
  <c r="U481" i="11"/>
  <c r="V596" i="11"/>
  <c r="W596" i="11"/>
  <c r="X596" i="11"/>
  <c r="T596" i="11"/>
  <c r="U596" i="11"/>
  <c r="T291" i="11"/>
  <c r="U291" i="11"/>
  <c r="W291" i="11"/>
  <c r="V291" i="11"/>
  <c r="X291" i="11"/>
  <c r="U37" i="11"/>
  <c r="V37" i="11"/>
  <c r="X37" i="11"/>
  <c r="W37" i="11"/>
  <c r="T37" i="11"/>
  <c r="T282" i="11"/>
  <c r="U282" i="11"/>
  <c r="W282" i="11"/>
  <c r="V282" i="11"/>
  <c r="X282" i="11"/>
  <c r="V117" i="11"/>
  <c r="W117" i="11"/>
  <c r="X117" i="11"/>
  <c r="T117" i="11"/>
  <c r="U117" i="11"/>
  <c r="U472" i="11"/>
  <c r="V472" i="11"/>
  <c r="W472" i="11"/>
  <c r="X472" i="11"/>
  <c r="T472" i="11"/>
  <c r="V556" i="11"/>
  <c r="W556" i="11"/>
  <c r="X556" i="11"/>
  <c r="T556" i="11"/>
  <c r="U556" i="11"/>
  <c r="U216" i="11"/>
  <c r="V216" i="11"/>
  <c r="X216" i="11"/>
  <c r="W216" i="11"/>
  <c r="T216" i="11"/>
  <c r="T686" i="11"/>
  <c r="U686" i="11"/>
  <c r="V686" i="11"/>
  <c r="W686" i="11"/>
  <c r="X686" i="11"/>
  <c r="T690" i="11"/>
  <c r="U690" i="11"/>
  <c r="V690" i="11"/>
  <c r="W690" i="11"/>
  <c r="X690" i="11"/>
  <c r="T665" i="11"/>
  <c r="U665" i="11"/>
  <c r="V665" i="11"/>
  <c r="W665" i="11"/>
  <c r="X665" i="11"/>
  <c r="W494" i="11"/>
  <c r="X494" i="11"/>
  <c r="U494" i="11"/>
  <c r="V494" i="11"/>
  <c r="T494" i="11"/>
  <c r="V447" i="11"/>
  <c r="W447" i="11"/>
  <c r="X447" i="11"/>
  <c r="T447" i="11"/>
  <c r="U447" i="11"/>
  <c r="V451" i="11"/>
  <c r="W451" i="11"/>
  <c r="X451" i="11"/>
  <c r="T451" i="11"/>
  <c r="U451" i="11"/>
  <c r="V439" i="11"/>
  <c r="W439" i="11"/>
  <c r="X439" i="11"/>
  <c r="T439" i="11"/>
  <c r="U439" i="11"/>
  <c r="V407" i="11"/>
  <c r="W407" i="11"/>
  <c r="X407" i="11"/>
  <c r="T407" i="11"/>
  <c r="U407" i="11"/>
  <c r="T278" i="11"/>
  <c r="U278" i="11"/>
  <c r="W278" i="11"/>
  <c r="V278" i="11"/>
  <c r="X278" i="11"/>
  <c r="T251" i="11"/>
  <c r="U251" i="11"/>
  <c r="W251" i="11"/>
  <c r="V251" i="11"/>
  <c r="X251" i="11"/>
  <c r="T441" i="11"/>
  <c r="U441" i="11"/>
  <c r="V441" i="11"/>
  <c r="W441" i="11"/>
  <c r="X441" i="11"/>
  <c r="T409" i="11"/>
  <c r="U409" i="11"/>
  <c r="V409" i="11"/>
  <c r="W409" i="11"/>
  <c r="X409" i="11"/>
  <c r="T269" i="11"/>
  <c r="U269" i="11"/>
  <c r="X269" i="11"/>
  <c r="V269" i="11"/>
  <c r="W269" i="11"/>
  <c r="T215" i="11"/>
  <c r="V215" i="11"/>
  <c r="U215" i="11"/>
  <c r="W215" i="11"/>
  <c r="X215" i="11"/>
  <c r="T181" i="11"/>
  <c r="U181" i="11"/>
  <c r="V181" i="11"/>
  <c r="W181" i="11"/>
  <c r="X181" i="11"/>
  <c r="T124" i="11"/>
  <c r="V124" i="11"/>
  <c r="U124" i="11"/>
  <c r="W124" i="11"/>
  <c r="X124" i="11"/>
  <c r="U51" i="11"/>
  <c r="V51" i="11"/>
  <c r="T51" i="11"/>
  <c r="X51" i="11"/>
  <c r="W51" i="11"/>
  <c r="U35" i="11"/>
  <c r="V35" i="11"/>
  <c r="T35" i="11"/>
  <c r="X35" i="11"/>
  <c r="W35" i="11"/>
  <c r="U18" i="11"/>
  <c r="V18" i="11"/>
  <c r="X18" i="11"/>
  <c r="T18" i="11"/>
  <c r="W18" i="11"/>
  <c r="X237" i="11"/>
  <c r="T237" i="11"/>
  <c r="V237" i="11"/>
  <c r="W237" i="11"/>
  <c r="U237" i="11"/>
  <c r="T314" i="11"/>
  <c r="U314" i="11"/>
  <c r="X314" i="11"/>
  <c r="V314" i="11"/>
  <c r="W314" i="11"/>
  <c r="U329" i="11"/>
  <c r="T329" i="11"/>
  <c r="V329" i="11"/>
  <c r="W329" i="11"/>
  <c r="X329" i="11"/>
  <c r="T259" i="11"/>
  <c r="U259" i="11"/>
  <c r="X259" i="11"/>
  <c r="V259" i="11"/>
  <c r="W259" i="11"/>
  <c r="T359" i="11"/>
  <c r="U359" i="11"/>
  <c r="V359" i="11"/>
  <c r="W359" i="11"/>
  <c r="X359" i="11"/>
  <c r="T341" i="11"/>
  <c r="U341" i="11"/>
  <c r="V341" i="11"/>
  <c r="W341" i="11"/>
  <c r="X341" i="11"/>
  <c r="V584" i="11"/>
  <c r="W584" i="11"/>
  <c r="X584" i="11"/>
  <c r="T584" i="11"/>
  <c r="U584" i="11"/>
  <c r="W180" i="11"/>
  <c r="X180" i="11"/>
  <c r="T180" i="11"/>
  <c r="U180" i="11"/>
  <c r="V180" i="11"/>
  <c r="U515" i="11"/>
  <c r="V515" i="11"/>
  <c r="X515" i="11"/>
  <c r="T515" i="11"/>
  <c r="W515" i="11"/>
  <c r="V357" i="11"/>
  <c r="W357" i="11"/>
  <c r="X357" i="11"/>
  <c r="U357" i="11"/>
  <c r="T357" i="11"/>
  <c r="U212" i="11"/>
  <c r="V212" i="11"/>
  <c r="X212" i="11"/>
  <c r="W212" i="11"/>
  <c r="T212" i="11"/>
  <c r="T190" i="11"/>
  <c r="U190" i="11"/>
  <c r="W190" i="11"/>
  <c r="V190" i="11"/>
  <c r="X190" i="11"/>
  <c r="T574" i="11"/>
  <c r="U574" i="11"/>
  <c r="V574" i="11"/>
  <c r="W574" i="11"/>
  <c r="X574" i="11"/>
  <c r="W656" i="11"/>
  <c r="X656" i="11"/>
  <c r="T656" i="11"/>
  <c r="U656" i="11"/>
  <c r="V656" i="11"/>
  <c r="U501" i="11"/>
  <c r="V501" i="11"/>
  <c r="T501" i="11"/>
  <c r="X501" i="11"/>
  <c r="W501" i="11"/>
  <c r="V602" i="11"/>
  <c r="X602" i="11"/>
  <c r="T602" i="11"/>
  <c r="U602" i="11"/>
  <c r="W602" i="11"/>
  <c r="V502" i="11"/>
  <c r="T502" i="11"/>
  <c r="U502" i="11"/>
  <c r="X502" i="11"/>
  <c r="W502" i="11"/>
  <c r="W490" i="11"/>
  <c r="X490" i="11"/>
  <c r="T490" i="11"/>
  <c r="U490" i="11"/>
  <c r="V490" i="11"/>
  <c r="X396" i="11"/>
  <c r="T396" i="11"/>
  <c r="U396" i="11"/>
  <c r="V396" i="11"/>
  <c r="W396" i="11"/>
  <c r="W309" i="11"/>
  <c r="X309" i="11"/>
  <c r="T309" i="11"/>
  <c r="V309" i="11"/>
  <c r="U309" i="11"/>
  <c r="U116" i="11"/>
  <c r="V116" i="11"/>
  <c r="X116" i="11"/>
  <c r="W116" i="11"/>
  <c r="T116" i="11"/>
  <c r="W82" i="11"/>
  <c r="X82" i="11"/>
  <c r="T82" i="11"/>
  <c r="U82" i="11"/>
  <c r="V82" i="11"/>
  <c r="U49" i="11"/>
  <c r="V49" i="11"/>
  <c r="X49" i="11"/>
  <c r="W49" i="11"/>
  <c r="T49" i="11"/>
  <c r="U33" i="11"/>
  <c r="V33" i="11"/>
  <c r="X33" i="11"/>
  <c r="T33" i="11"/>
  <c r="W33" i="11"/>
  <c r="U16" i="11"/>
  <c r="V16" i="11"/>
  <c r="X16" i="11"/>
  <c r="T16" i="11"/>
  <c r="W16" i="11"/>
  <c r="X159" i="11"/>
  <c r="T159" i="11"/>
  <c r="U159" i="11"/>
  <c r="W159" i="11"/>
  <c r="V159" i="11"/>
  <c r="U175" i="11"/>
  <c r="V175" i="11"/>
  <c r="W175" i="11"/>
  <c r="X175" i="11"/>
  <c r="T175" i="11"/>
  <c r="X488" i="11"/>
  <c r="T488" i="11"/>
  <c r="U488" i="11"/>
  <c r="V488" i="11"/>
  <c r="W488" i="11"/>
  <c r="V131" i="11"/>
  <c r="W131" i="11"/>
  <c r="X131" i="11"/>
  <c r="T131" i="11"/>
  <c r="U131" i="11"/>
  <c r="V98" i="11"/>
  <c r="W98" i="11"/>
  <c r="X98" i="11"/>
  <c r="T98" i="11"/>
  <c r="U98" i="11"/>
  <c r="T76" i="11"/>
  <c r="V76" i="11"/>
  <c r="W76" i="11"/>
  <c r="X76" i="11"/>
  <c r="U76" i="11"/>
  <c r="X440" i="11"/>
  <c r="T440" i="11"/>
  <c r="U440" i="11"/>
  <c r="V440" i="11"/>
  <c r="W440" i="11"/>
  <c r="T206" i="11"/>
  <c r="U206" i="11"/>
  <c r="V206" i="11"/>
  <c r="X206" i="11"/>
  <c r="W206" i="11"/>
  <c r="U548" i="11"/>
  <c r="V548" i="11"/>
  <c r="W548" i="11"/>
  <c r="X548" i="11"/>
  <c r="T548" i="11"/>
  <c r="V369" i="11"/>
  <c r="W369" i="11"/>
  <c r="X369" i="11"/>
  <c r="T369" i="11"/>
  <c r="U369" i="11"/>
  <c r="X208" i="11"/>
  <c r="T208" i="11"/>
  <c r="U208" i="11"/>
  <c r="V208" i="11"/>
  <c r="W208" i="11"/>
  <c r="W680" i="11"/>
  <c r="X680" i="11"/>
  <c r="T680" i="11"/>
  <c r="U680" i="11"/>
  <c r="V680" i="11"/>
  <c r="T682" i="11"/>
  <c r="U682" i="11"/>
  <c r="V682" i="11"/>
  <c r="W682" i="11"/>
  <c r="X682" i="11"/>
  <c r="T654" i="11"/>
  <c r="U654" i="11"/>
  <c r="V654" i="11"/>
  <c r="W654" i="11"/>
  <c r="X654" i="11"/>
  <c r="T558" i="11"/>
  <c r="U558" i="11"/>
  <c r="V558" i="11"/>
  <c r="W558" i="11"/>
  <c r="X558" i="11"/>
  <c r="V585" i="11"/>
  <c r="X585" i="11"/>
  <c r="T585" i="11"/>
  <c r="U585" i="11"/>
  <c r="W585" i="11"/>
  <c r="X519" i="11"/>
  <c r="T519" i="11"/>
  <c r="U519" i="11"/>
  <c r="V519" i="11"/>
  <c r="W519" i="11"/>
  <c r="V431" i="11"/>
  <c r="W431" i="11"/>
  <c r="X431" i="11"/>
  <c r="T431" i="11"/>
  <c r="U431" i="11"/>
  <c r="U442" i="11"/>
  <c r="V442" i="11"/>
  <c r="W442" i="11"/>
  <c r="X442" i="11"/>
  <c r="T442" i="11"/>
  <c r="T315" i="11"/>
  <c r="U315" i="11"/>
  <c r="W315" i="11"/>
  <c r="V315" i="11"/>
  <c r="X315" i="11"/>
  <c r="T295" i="11"/>
  <c r="U295" i="11"/>
  <c r="W295" i="11"/>
  <c r="V295" i="11"/>
  <c r="X295" i="11"/>
  <c r="T270" i="11"/>
  <c r="U270" i="11"/>
  <c r="W270" i="11"/>
  <c r="V270" i="11"/>
  <c r="X270" i="11"/>
  <c r="T245" i="11"/>
  <c r="U245" i="11"/>
  <c r="W245" i="11"/>
  <c r="V245" i="11"/>
  <c r="X245" i="11"/>
  <c r="X231" i="11"/>
  <c r="T231" i="11"/>
  <c r="U231" i="11"/>
  <c r="V231" i="11"/>
  <c r="W231" i="11"/>
  <c r="X393" i="11"/>
  <c r="T393" i="11"/>
  <c r="U393" i="11"/>
  <c r="V393" i="11"/>
  <c r="W393" i="11"/>
  <c r="U360" i="11"/>
  <c r="V360" i="11"/>
  <c r="W360" i="11"/>
  <c r="X360" i="11"/>
  <c r="T360" i="11"/>
  <c r="U446" i="11"/>
  <c r="V446" i="11"/>
  <c r="W446" i="11"/>
  <c r="X446" i="11"/>
  <c r="T446" i="11"/>
  <c r="T165" i="11"/>
  <c r="U165" i="11"/>
  <c r="V165" i="11"/>
  <c r="W165" i="11"/>
  <c r="X165" i="11"/>
  <c r="U75" i="11"/>
  <c r="V75" i="11"/>
  <c r="T75" i="11"/>
  <c r="X75" i="11"/>
  <c r="W75" i="11"/>
  <c r="U31" i="11"/>
  <c r="V31" i="11"/>
  <c r="T31" i="11"/>
  <c r="W31" i="11"/>
  <c r="X31" i="11"/>
  <c r="U13" i="11"/>
  <c r="V13" i="11"/>
  <c r="T13" i="11"/>
  <c r="W13" i="11"/>
  <c r="X13" i="11"/>
  <c r="X109" i="11"/>
  <c r="T109" i="11"/>
  <c r="U109" i="11"/>
  <c r="V109" i="11"/>
  <c r="W109" i="11"/>
  <c r="T311" i="11"/>
  <c r="U311" i="11"/>
  <c r="W311" i="11"/>
  <c r="V311" i="11"/>
  <c r="X311" i="11"/>
  <c r="X94" i="11"/>
  <c r="T94" i="11"/>
  <c r="U94" i="11"/>
  <c r="V94" i="11"/>
  <c r="W94" i="11"/>
  <c r="T277" i="11"/>
  <c r="U277" i="11"/>
  <c r="X277" i="11"/>
  <c r="V277" i="11"/>
  <c r="W277" i="11"/>
  <c r="U338" i="11"/>
  <c r="V338" i="11"/>
  <c r="W338" i="11"/>
  <c r="X338" i="11"/>
  <c r="T338" i="11"/>
  <c r="X123" i="11"/>
  <c r="T123" i="11"/>
  <c r="U123" i="11"/>
  <c r="V123" i="11"/>
  <c r="W123" i="11"/>
  <c r="T63" i="11"/>
  <c r="V63" i="11"/>
  <c r="W63" i="11"/>
  <c r="X63" i="11"/>
  <c r="U63" i="11"/>
  <c r="W43" i="11"/>
  <c r="X43" i="11"/>
  <c r="T43" i="11"/>
  <c r="U43" i="11"/>
  <c r="V43" i="11"/>
  <c r="X432" i="11"/>
  <c r="T432" i="11"/>
  <c r="U432" i="11"/>
  <c r="V432" i="11"/>
  <c r="W432" i="11"/>
  <c r="T346" i="11"/>
  <c r="U346" i="11"/>
  <c r="V346" i="11"/>
  <c r="W346" i="11"/>
  <c r="X346" i="11"/>
  <c r="X538" i="11"/>
  <c r="T538" i="11"/>
  <c r="U538" i="11"/>
  <c r="V538" i="11"/>
  <c r="W538" i="11"/>
  <c r="V568" i="11"/>
  <c r="W568" i="11"/>
  <c r="X568" i="11"/>
  <c r="T568" i="11"/>
  <c r="U568" i="11"/>
  <c r="V545" i="11"/>
  <c r="W545" i="11"/>
  <c r="X545" i="11"/>
  <c r="T545" i="11"/>
  <c r="U545" i="11"/>
  <c r="V108" i="11"/>
  <c r="W108" i="11"/>
  <c r="X108" i="11"/>
  <c r="U108" i="11"/>
  <c r="T108" i="11"/>
  <c r="W205" i="11"/>
  <c r="T205" i="11"/>
  <c r="X205" i="11"/>
  <c r="U205" i="11"/>
  <c r="V205" i="11"/>
  <c r="U456" i="11"/>
  <c r="V456" i="11"/>
  <c r="T456" i="11"/>
  <c r="W456" i="11"/>
  <c r="X456" i="11"/>
  <c r="W70" i="11"/>
  <c r="X70" i="11"/>
  <c r="T70" i="11"/>
  <c r="V70" i="11"/>
  <c r="U70" i="11"/>
  <c r="T694" i="11"/>
  <c r="U694" i="11"/>
  <c r="V694" i="11"/>
  <c r="W694" i="11"/>
  <c r="X694" i="11"/>
  <c r="T698" i="11"/>
  <c r="U698" i="11"/>
  <c r="V698" i="11"/>
  <c r="W698" i="11"/>
  <c r="X698" i="11"/>
  <c r="W700" i="11"/>
  <c r="X700" i="11"/>
  <c r="T700" i="11"/>
  <c r="U700" i="11"/>
  <c r="V700" i="11"/>
  <c r="W508" i="11"/>
  <c r="X508" i="11"/>
  <c r="U508" i="11"/>
  <c r="V508" i="11"/>
  <c r="T508" i="11"/>
  <c r="U20" i="11"/>
  <c r="V20" i="11"/>
  <c r="X20" i="11"/>
  <c r="T20" i="11"/>
  <c r="W20" i="11"/>
  <c r="T72" i="11"/>
  <c r="V72" i="11"/>
  <c r="W72" i="11"/>
  <c r="X72" i="11"/>
  <c r="U72" i="11"/>
  <c r="W46" i="11"/>
  <c r="X46" i="11"/>
  <c r="T46" i="11"/>
  <c r="V46" i="11"/>
  <c r="U46" i="11"/>
  <c r="T677" i="11"/>
  <c r="U677" i="11"/>
  <c r="V677" i="11"/>
  <c r="W677" i="11"/>
  <c r="X677" i="11"/>
  <c r="W664" i="11"/>
  <c r="X664" i="11"/>
  <c r="T664" i="11"/>
  <c r="U664" i="11"/>
  <c r="V664" i="11"/>
  <c r="W684" i="11"/>
  <c r="X684" i="11"/>
  <c r="T684" i="11"/>
  <c r="U684" i="11"/>
  <c r="V684" i="11"/>
  <c r="V579" i="11"/>
  <c r="W579" i="11"/>
  <c r="X579" i="11"/>
  <c r="T579" i="11"/>
  <c r="U579" i="11"/>
  <c r="V435" i="11"/>
  <c r="W435" i="11"/>
  <c r="X435" i="11"/>
  <c r="T435" i="11"/>
  <c r="U435" i="11"/>
  <c r="V650" i="11"/>
  <c r="X650" i="11"/>
  <c r="T650" i="11"/>
  <c r="U650" i="11"/>
  <c r="W650" i="11"/>
  <c r="X385" i="11"/>
  <c r="T385" i="11"/>
  <c r="U385" i="11"/>
  <c r="V385" i="11"/>
  <c r="W385" i="11"/>
  <c r="U83" i="11"/>
  <c r="V83" i="11"/>
  <c r="T83" i="11"/>
  <c r="W83" i="11"/>
  <c r="X83" i="11"/>
  <c r="U398" i="11"/>
  <c r="V398" i="11"/>
  <c r="W398" i="11"/>
  <c r="T398" i="11"/>
  <c r="X398" i="11"/>
  <c r="T244" i="11"/>
  <c r="U244" i="11"/>
  <c r="X244" i="11"/>
  <c r="V244" i="11"/>
  <c r="W244" i="11"/>
  <c r="T106" i="11"/>
  <c r="V106" i="11"/>
  <c r="U106" i="11"/>
  <c r="W106" i="11"/>
  <c r="X106" i="11"/>
  <c r="U45" i="11"/>
  <c r="V45" i="11"/>
  <c r="X45" i="11"/>
  <c r="T45" i="11"/>
  <c r="W45" i="11"/>
  <c r="U29" i="11"/>
  <c r="V29" i="11"/>
  <c r="X29" i="11"/>
  <c r="T29" i="11"/>
  <c r="W29" i="11"/>
  <c r="U10" i="11"/>
  <c r="V10" i="11"/>
  <c r="X10" i="11"/>
  <c r="T10" i="11"/>
  <c r="W10" i="11"/>
  <c r="T53" i="11"/>
  <c r="V53" i="11"/>
  <c r="W53" i="11"/>
  <c r="X53" i="11"/>
  <c r="U53" i="11"/>
  <c r="V217" i="11"/>
  <c r="W217" i="11"/>
  <c r="X217" i="11"/>
  <c r="U217" i="11"/>
  <c r="T217" i="11"/>
  <c r="U157" i="11"/>
  <c r="V157" i="11"/>
  <c r="X157" i="11"/>
  <c r="W157" i="11"/>
  <c r="T157" i="11"/>
  <c r="U60" i="11"/>
  <c r="V60" i="11"/>
  <c r="X60" i="11"/>
  <c r="T60" i="11"/>
  <c r="W60" i="11"/>
  <c r="U387" i="11"/>
  <c r="V387" i="11"/>
  <c r="W387" i="11"/>
  <c r="T387" i="11"/>
  <c r="X387" i="11"/>
  <c r="T134" i="11"/>
  <c r="V134" i="11"/>
  <c r="U134" i="11"/>
  <c r="W134" i="11"/>
  <c r="X134" i="11"/>
  <c r="T32" i="11"/>
  <c r="V32" i="11"/>
  <c r="W32" i="11"/>
  <c r="X32" i="11"/>
  <c r="U32" i="11"/>
  <c r="T658" i="11"/>
  <c r="U658" i="11"/>
  <c r="V658" i="11"/>
  <c r="W658" i="11"/>
  <c r="X658" i="11"/>
  <c r="V388" i="11"/>
  <c r="W388" i="11"/>
  <c r="X388" i="11"/>
  <c r="T388" i="11"/>
  <c r="U388" i="11"/>
  <c r="T355" i="11"/>
  <c r="U355" i="11"/>
  <c r="V355" i="11"/>
  <c r="W355" i="11"/>
  <c r="X355" i="11"/>
  <c r="T363" i="11"/>
  <c r="U363" i="11"/>
  <c r="V363" i="11"/>
  <c r="W363" i="11"/>
  <c r="X363" i="11"/>
  <c r="T535" i="11"/>
  <c r="U535" i="11"/>
  <c r="V535" i="11"/>
  <c r="W535" i="11"/>
  <c r="X535" i="11"/>
  <c r="V344" i="11"/>
  <c r="W344" i="11"/>
  <c r="X344" i="11"/>
  <c r="T344" i="11"/>
  <c r="U344" i="11"/>
  <c r="W318" i="11"/>
  <c r="T318" i="11"/>
  <c r="U318" i="11"/>
  <c r="V318" i="11"/>
  <c r="X318" i="11"/>
  <c r="U485" i="11"/>
  <c r="V485" i="11"/>
  <c r="T485" i="11"/>
  <c r="W485" i="11"/>
  <c r="X485" i="11"/>
  <c r="V89" i="11"/>
  <c r="X89" i="11"/>
  <c r="T89" i="11"/>
  <c r="U89" i="11"/>
  <c r="W89" i="11"/>
  <c r="T142" i="11"/>
  <c r="V142" i="11"/>
  <c r="U142" i="11"/>
  <c r="W142" i="11"/>
  <c r="X142" i="11"/>
  <c r="U410" i="11"/>
  <c r="V410" i="11"/>
  <c r="W410" i="11"/>
  <c r="T410" i="11"/>
  <c r="X410" i="11"/>
  <c r="X471" i="11"/>
  <c r="T471" i="11"/>
  <c r="U471" i="11"/>
  <c r="V471" i="11"/>
  <c r="W471" i="11"/>
  <c r="V86" i="11"/>
  <c r="X86" i="11"/>
  <c r="T86" i="11"/>
  <c r="U86" i="11"/>
  <c r="W86" i="11"/>
  <c r="T267" i="11"/>
  <c r="U267" i="11"/>
  <c r="X267" i="11"/>
  <c r="V267" i="11"/>
  <c r="W267" i="11"/>
  <c r="T397" i="11"/>
  <c r="U397" i="11"/>
  <c r="W397" i="11"/>
  <c r="X397" i="11"/>
  <c r="V397" i="11"/>
  <c r="V576" i="11"/>
  <c r="W576" i="11"/>
  <c r="X576" i="11"/>
  <c r="T576" i="11"/>
  <c r="U576" i="11"/>
  <c r="X480" i="11"/>
  <c r="T480" i="11"/>
  <c r="U480" i="11"/>
  <c r="V480" i="11"/>
  <c r="W480" i="11"/>
  <c r="U430" i="11"/>
  <c r="V430" i="11"/>
  <c r="W430" i="11"/>
  <c r="X430" i="11"/>
  <c r="T430" i="11"/>
  <c r="T307" i="11"/>
  <c r="U307" i="11"/>
  <c r="W307" i="11"/>
  <c r="V307" i="11"/>
  <c r="X307" i="11"/>
  <c r="X455" i="11"/>
  <c r="T455" i="11"/>
  <c r="U455" i="11"/>
  <c r="V455" i="11"/>
  <c r="W455" i="11"/>
  <c r="U368" i="11"/>
  <c r="V368" i="11"/>
  <c r="W368" i="11"/>
  <c r="X368" i="11"/>
  <c r="T368" i="11"/>
  <c r="T241" i="11"/>
  <c r="U241" i="11"/>
  <c r="W241" i="11"/>
  <c r="V241" i="11"/>
  <c r="X241" i="11"/>
  <c r="T202" i="11"/>
  <c r="U202" i="11"/>
  <c r="V202" i="11"/>
  <c r="W202" i="11"/>
  <c r="X202" i="11"/>
  <c r="U151" i="11"/>
  <c r="V151" i="11"/>
  <c r="X151" i="11"/>
  <c r="W151" i="11"/>
  <c r="T151" i="11"/>
  <c r="U101" i="11"/>
  <c r="V101" i="11"/>
  <c r="X101" i="11"/>
  <c r="W101" i="11"/>
  <c r="T101" i="11"/>
  <c r="U27" i="11"/>
  <c r="V27" i="11"/>
  <c r="T27" i="11"/>
  <c r="W27" i="11"/>
  <c r="X27" i="11"/>
  <c r="U8" i="11"/>
  <c r="V8" i="11"/>
  <c r="T8" i="11"/>
  <c r="W8" i="11"/>
  <c r="X8" i="11"/>
  <c r="U671" i="11"/>
  <c r="V671" i="11"/>
  <c r="W671" i="11"/>
  <c r="X671" i="11"/>
  <c r="T671" i="11"/>
  <c r="V207" i="11"/>
  <c r="W207" i="11"/>
  <c r="X207" i="11"/>
  <c r="U207" i="11"/>
  <c r="T207" i="11"/>
  <c r="U107" i="11"/>
  <c r="V107" i="11"/>
  <c r="X107" i="11"/>
  <c r="W107" i="11"/>
  <c r="T107" i="11"/>
  <c r="T250" i="11"/>
  <c r="U250" i="11"/>
  <c r="X250" i="11"/>
  <c r="V250" i="11"/>
  <c r="W250" i="11"/>
  <c r="V102" i="11"/>
  <c r="W102" i="11"/>
  <c r="X102" i="11"/>
  <c r="T102" i="11"/>
  <c r="U102" i="11"/>
  <c r="W21" i="11"/>
  <c r="X21" i="11"/>
  <c r="T21" i="11"/>
  <c r="U21" i="11"/>
  <c r="V21" i="11"/>
  <c r="U351" i="11"/>
  <c r="V351" i="11"/>
  <c r="W351" i="11"/>
  <c r="X351" i="11"/>
  <c r="T351" i="11"/>
  <c r="U532" i="11"/>
  <c r="V532" i="11"/>
  <c r="W532" i="11"/>
  <c r="X532" i="11"/>
  <c r="T532" i="11"/>
  <c r="T382" i="11"/>
  <c r="U382" i="11"/>
  <c r="V382" i="11"/>
  <c r="W382" i="11"/>
  <c r="X382" i="11"/>
  <c r="T333" i="11"/>
  <c r="U333" i="11"/>
  <c r="V333" i="11"/>
  <c r="W333" i="11"/>
  <c r="X333" i="11"/>
  <c r="T367" i="11"/>
  <c r="U367" i="11"/>
  <c r="V367" i="11"/>
  <c r="X367" i="11"/>
  <c r="W367" i="11"/>
  <c r="V529" i="11"/>
  <c r="W529" i="11"/>
  <c r="X529" i="11"/>
  <c r="T529" i="11"/>
  <c r="U529" i="11"/>
  <c r="X408" i="11"/>
  <c r="T408" i="11"/>
  <c r="U408" i="11"/>
  <c r="V408" i="11"/>
  <c r="W408" i="11"/>
  <c r="V533" i="11"/>
  <c r="W533" i="11"/>
  <c r="X533" i="11"/>
  <c r="T533" i="11"/>
  <c r="U533" i="11"/>
  <c r="V594" i="11"/>
  <c r="X594" i="11"/>
  <c r="T594" i="11"/>
  <c r="U594" i="11"/>
  <c r="W594" i="11"/>
  <c r="T170" i="11"/>
  <c r="U170" i="11"/>
  <c r="W170" i="11"/>
  <c r="V170" i="11"/>
  <c r="X170" i="11"/>
  <c r="T155" i="11"/>
  <c r="V155" i="11"/>
  <c r="U155" i="11"/>
  <c r="W155" i="11"/>
  <c r="X155" i="11"/>
  <c r="T420" i="11"/>
  <c r="X420" i="11"/>
  <c r="U420" i="11"/>
  <c r="V420" i="11"/>
  <c r="W420" i="11"/>
  <c r="T662" i="11"/>
  <c r="U662" i="11"/>
  <c r="V662" i="11"/>
  <c r="W662" i="11"/>
  <c r="X662" i="11"/>
  <c r="T670" i="11"/>
  <c r="U670" i="11"/>
  <c r="V670" i="11"/>
  <c r="W670" i="11"/>
  <c r="X670" i="11"/>
  <c r="T566" i="11"/>
  <c r="U566" i="11"/>
  <c r="V566" i="11"/>
  <c r="W566" i="11"/>
  <c r="X566" i="11"/>
  <c r="X484" i="11"/>
  <c r="T484" i="11"/>
  <c r="U484" i="11"/>
  <c r="V484" i="11"/>
  <c r="W484" i="11"/>
  <c r="U497" i="11"/>
  <c r="V497" i="11"/>
  <c r="T497" i="11"/>
  <c r="W497" i="11"/>
  <c r="X497" i="11"/>
  <c r="X510" i="11"/>
  <c r="T510" i="11"/>
  <c r="V510" i="11"/>
  <c r="U510" i="11"/>
  <c r="W510" i="11"/>
  <c r="U426" i="11"/>
  <c r="V426" i="11"/>
  <c r="W426" i="11"/>
  <c r="X426" i="11"/>
  <c r="T426" i="11"/>
  <c r="V423" i="11"/>
  <c r="W423" i="11"/>
  <c r="X423" i="11"/>
  <c r="T423" i="11"/>
  <c r="U423" i="11"/>
  <c r="U66" i="11"/>
  <c r="V66" i="11"/>
  <c r="X66" i="11"/>
  <c r="T66" i="11"/>
  <c r="W66" i="11"/>
  <c r="U42" i="11"/>
  <c r="V42" i="11"/>
  <c r="X42" i="11"/>
  <c r="W42" i="11"/>
  <c r="T42" i="11"/>
  <c r="U25" i="11"/>
  <c r="V25" i="11"/>
  <c r="X25" i="11"/>
  <c r="T25" i="11"/>
  <c r="W25" i="11"/>
  <c r="T306" i="11"/>
  <c r="U306" i="11"/>
  <c r="X306" i="11"/>
  <c r="V306" i="11"/>
  <c r="W306" i="11"/>
  <c r="U376" i="11"/>
  <c r="V376" i="11"/>
  <c r="W376" i="11"/>
  <c r="X376" i="11"/>
  <c r="T376" i="11"/>
  <c r="V112" i="11"/>
  <c r="W112" i="11"/>
  <c r="X112" i="11"/>
  <c r="T112" i="11"/>
  <c r="U112" i="11"/>
  <c r="U92" i="11"/>
  <c r="V92" i="11"/>
  <c r="X92" i="11"/>
  <c r="W92" i="11"/>
  <c r="T92" i="11"/>
  <c r="T9" i="11"/>
  <c r="V9" i="11"/>
  <c r="W9" i="11"/>
  <c r="X9" i="11"/>
  <c r="U9" i="11"/>
  <c r="X522" i="11"/>
  <c r="T522" i="11"/>
  <c r="U522" i="11"/>
  <c r="V522" i="11"/>
  <c r="W522" i="11"/>
  <c r="V479" i="11"/>
  <c r="W479" i="11"/>
  <c r="X479" i="11"/>
  <c r="T479" i="11"/>
  <c r="U479" i="11"/>
  <c r="V399" i="11"/>
  <c r="W399" i="11"/>
  <c r="X399" i="11"/>
  <c r="T399" i="11"/>
  <c r="U399" i="11"/>
  <c r="U528" i="11"/>
  <c r="V528" i="11"/>
  <c r="W528" i="11"/>
  <c r="X528" i="11"/>
  <c r="T528" i="11"/>
  <c r="V348" i="11"/>
  <c r="W348" i="11"/>
  <c r="X348" i="11"/>
  <c r="T348" i="11"/>
  <c r="U348" i="11"/>
  <c r="V330" i="11"/>
  <c r="U330" i="11"/>
  <c r="W330" i="11"/>
  <c r="X330" i="11"/>
  <c r="T330" i="11"/>
  <c r="T371" i="11"/>
  <c r="U371" i="11"/>
  <c r="V371" i="11"/>
  <c r="W371" i="11"/>
  <c r="X371" i="11"/>
  <c r="T199" i="11"/>
  <c r="U199" i="11"/>
  <c r="W199" i="11"/>
  <c r="V199" i="11"/>
  <c r="X199" i="11"/>
  <c r="X220" i="11"/>
  <c r="T220" i="11"/>
  <c r="W220" i="11"/>
  <c r="U220" i="11"/>
  <c r="V220" i="11"/>
  <c r="V392" i="11"/>
  <c r="W392" i="11"/>
  <c r="X392" i="11"/>
  <c r="T392" i="11"/>
  <c r="U392" i="11"/>
  <c r="W668" i="11"/>
  <c r="X668" i="11"/>
  <c r="T668" i="11"/>
  <c r="U668" i="11"/>
  <c r="V668" i="11"/>
  <c r="X500" i="11"/>
  <c r="T500" i="11"/>
  <c r="U500" i="11"/>
  <c r="W500" i="11"/>
  <c r="V500" i="11"/>
  <c r="V415" i="11"/>
  <c r="W415" i="11"/>
  <c r="X415" i="11"/>
  <c r="T415" i="11"/>
  <c r="U415" i="11"/>
  <c r="T702" i="11"/>
  <c r="U702" i="11"/>
  <c r="V702" i="11"/>
  <c r="W702" i="11"/>
  <c r="X702" i="11"/>
  <c r="T706" i="11"/>
  <c r="U706" i="11"/>
  <c r="V706" i="11"/>
  <c r="W706" i="11"/>
  <c r="X706" i="11"/>
  <c r="T661" i="11"/>
  <c r="U661" i="11"/>
  <c r="V661" i="11"/>
  <c r="W661" i="11"/>
  <c r="X661" i="11"/>
  <c r="W692" i="11"/>
  <c r="X692" i="11"/>
  <c r="T692" i="11"/>
  <c r="U692" i="11"/>
  <c r="V692" i="11"/>
  <c r="V588" i="11"/>
  <c r="W588" i="11"/>
  <c r="X588" i="11"/>
  <c r="T588" i="11"/>
  <c r="U588" i="11"/>
  <c r="X514" i="11"/>
  <c r="T514" i="11"/>
  <c r="U514" i="11"/>
  <c r="W514" i="11"/>
  <c r="V514" i="11"/>
  <c r="V598" i="11"/>
  <c r="X598" i="11"/>
  <c r="T598" i="11"/>
  <c r="U598" i="11"/>
  <c r="W598" i="11"/>
  <c r="V560" i="11"/>
  <c r="W560" i="11"/>
  <c r="X560" i="11"/>
  <c r="T560" i="11"/>
  <c r="U560" i="11"/>
  <c r="X463" i="11"/>
  <c r="T463" i="11"/>
  <c r="W463" i="11"/>
  <c r="U463" i="11"/>
  <c r="V463" i="11"/>
  <c r="X467" i="11"/>
  <c r="T467" i="11"/>
  <c r="U467" i="11"/>
  <c r="V467" i="11"/>
  <c r="W467" i="11"/>
  <c r="W419" i="11"/>
  <c r="X419" i="11"/>
  <c r="T419" i="11"/>
  <c r="U419" i="11"/>
  <c r="V419" i="11"/>
  <c r="T286" i="11"/>
  <c r="U286" i="11"/>
  <c r="W286" i="11"/>
  <c r="V286" i="11"/>
  <c r="X286" i="11"/>
  <c r="T260" i="11"/>
  <c r="U260" i="11"/>
  <c r="W260" i="11"/>
  <c r="V260" i="11"/>
  <c r="X260" i="11"/>
  <c r="X492" i="11"/>
  <c r="T492" i="11"/>
  <c r="U492" i="11"/>
  <c r="V492" i="11"/>
  <c r="W492" i="11"/>
  <c r="W473" i="11"/>
  <c r="X473" i="11"/>
  <c r="T473" i="11"/>
  <c r="U473" i="11"/>
  <c r="V473" i="11"/>
  <c r="T294" i="11"/>
  <c r="U294" i="11"/>
  <c r="X294" i="11"/>
  <c r="V294" i="11"/>
  <c r="W294" i="11"/>
  <c r="Y228" i="11"/>
  <c r="U135" i="11"/>
  <c r="V135" i="11"/>
  <c r="X135" i="11"/>
  <c r="W135" i="11"/>
  <c r="T135" i="11"/>
  <c r="T91" i="11"/>
  <c r="V91" i="11"/>
  <c r="U91" i="11"/>
  <c r="W91" i="11"/>
  <c r="X91" i="11"/>
  <c r="U40" i="11"/>
  <c r="V40" i="11"/>
  <c r="W40" i="11"/>
  <c r="T40" i="11"/>
  <c r="X40" i="11"/>
  <c r="U22" i="11"/>
  <c r="V22" i="11"/>
  <c r="W22" i="11"/>
  <c r="X22" i="11"/>
  <c r="T22" i="11"/>
  <c r="V403" i="11"/>
  <c r="W403" i="11"/>
  <c r="X403" i="11"/>
  <c r="T403" i="11"/>
  <c r="U403" i="11"/>
  <c r="T256" i="11"/>
  <c r="U256" i="11"/>
  <c r="W256" i="11"/>
  <c r="V256" i="11"/>
  <c r="X256" i="11"/>
  <c r="T674" i="11"/>
  <c r="U674" i="11"/>
  <c r="V674" i="11"/>
  <c r="W674" i="11"/>
  <c r="X674" i="11"/>
  <c r="T285" i="11"/>
  <c r="U285" i="11"/>
  <c r="X285" i="11"/>
  <c r="V285" i="11"/>
  <c r="W285" i="11"/>
  <c r="V373" i="11"/>
  <c r="W373" i="11"/>
  <c r="X373" i="11"/>
  <c r="T373" i="11"/>
  <c r="U373" i="11"/>
  <c r="T320" i="11"/>
  <c r="W320" i="11"/>
  <c r="U320" i="11"/>
  <c r="V320" i="11"/>
  <c r="X320" i="11"/>
  <c r="U452" i="11"/>
  <c r="V452" i="11"/>
  <c r="T452" i="11"/>
  <c r="W452" i="11"/>
  <c r="X452" i="11"/>
  <c r="T523" i="11"/>
  <c r="U523" i="11"/>
  <c r="V523" i="11"/>
  <c r="W523" i="11"/>
  <c r="X523" i="11"/>
  <c r="R45" i="13"/>
  <c r="R43" i="13"/>
  <c r="R39" i="13"/>
  <c r="P92" i="14" l="1"/>
  <c r="Y84" i="11"/>
  <c r="Y44" i="11"/>
  <c r="Y105" i="11"/>
  <c r="P29" i="15" s="1"/>
  <c r="Y325" i="11"/>
  <c r="P55" i="15" s="1"/>
  <c r="Y127" i="11"/>
  <c r="Y69" i="11"/>
  <c r="T26" i="13"/>
  <c r="P70" i="15"/>
  <c r="Y156" i="11"/>
  <c r="Y230" i="11"/>
  <c r="U44" i="13"/>
  <c r="S34" i="13"/>
  <c r="R30" i="13"/>
  <c r="R34" i="13"/>
  <c r="R24" i="13"/>
  <c r="T30" i="13"/>
  <c r="S30" i="13"/>
  <c r="T43" i="13"/>
  <c r="S43" i="13"/>
  <c r="R37" i="13"/>
  <c r="R36" i="13"/>
  <c r="S36" i="13"/>
  <c r="T36" i="13"/>
  <c r="T45" i="13"/>
  <c r="S26" i="13"/>
  <c r="S45" i="13"/>
  <c r="R26" i="13"/>
  <c r="T34" i="13"/>
  <c r="T39" i="13"/>
  <c r="S39" i="13"/>
  <c r="T37" i="13"/>
  <c r="T24" i="13"/>
  <c r="S37" i="13"/>
  <c r="S24" i="13"/>
  <c r="P5" i="15" l="1"/>
  <c r="T22" i="13"/>
  <c r="S22" i="13"/>
  <c r="R22" i="13"/>
  <c r="R41" i="13"/>
  <c r="S41" i="13"/>
  <c r="T41" i="13"/>
  <c r="R32" i="13"/>
  <c r="S32" i="13"/>
  <c r="T32" i="13"/>
  <c r="U29" i="13" l="1"/>
  <c r="P71" i="14" s="1"/>
  <c r="O32" i="15" l="1"/>
  <c r="D86" i="18"/>
  <c r="G82" i="18"/>
  <c r="I82" i="18" s="1"/>
  <c r="F82" i="18"/>
  <c r="E82" i="18"/>
  <c r="G81" i="18"/>
  <c r="F81" i="18"/>
  <c r="E81" i="18"/>
  <c r="G80" i="18"/>
  <c r="L80" i="18" s="1"/>
  <c r="F80" i="18"/>
  <c r="E80" i="18"/>
  <c r="G79" i="18"/>
  <c r="I79" i="18" s="1"/>
  <c r="F79" i="18"/>
  <c r="E79" i="18"/>
  <c r="G78" i="18"/>
  <c r="L78" i="18" s="1"/>
  <c r="F78" i="18"/>
  <c r="E78" i="18"/>
  <c r="G77" i="18"/>
  <c r="I77" i="18" s="1"/>
  <c r="F77" i="18"/>
  <c r="E77" i="18"/>
  <c r="G76" i="18"/>
  <c r="L76" i="18" s="1"/>
  <c r="F76" i="18"/>
  <c r="E76" i="18"/>
  <c r="G74" i="18"/>
  <c r="L74" i="18" s="1"/>
  <c r="F74" i="18"/>
  <c r="E74" i="18"/>
  <c r="G73" i="18"/>
  <c r="L73" i="18" s="1"/>
  <c r="F73" i="18"/>
  <c r="E73" i="18"/>
  <c r="G72" i="18"/>
  <c r="I72" i="18" s="1"/>
  <c r="F72" i="18"/>
  <c r="E72" i="18"/>
  <c r="G71" i="18"/>
  <c r="I71" i="18" s="1"/>
  <c r="F71" i="18"/>
  <c r="E71" i="18"/>
  <c r="G70" i="18"/>
  <c r="L70" i="18" s="1"/>
  <c r="F70" i="18"/>
  <c r="E70" i="18"/>
  <c r="G68" i="18"/>
  <c r="L68" i="18" s="1"/>
  <c r="F68" i="18"/>
  <c r="E68" i="18"/>
  <c r="G67" i="18"/>
  <c r="L67" i="18" s="1"/>
  <c r="F67" i="18"/>
  <c r="E67" i="18"/>
  <c r="G66" i="18"/>
  <c r="L66" i="18" s="1"/>
  <c r="F66" i="18"/>
  <c r="E66" i="18"/>
  <c r="G65" i="18"/>
  <c r="L65" i="18" s="1"/>
  <c r="F65" i="18"/>
  <c r="E65" i="18"/>
  <c r="G64" i="18"/>
  <c r="L64" i="18" s="1"/>
  <c r="F64" i="18"/>
  <c r="E64" i="18"/>
  <c r="G63" i="18"/>
  <c r="L63" i="18" s="1"/>
  <c r="F63" i="18"/>
  <c r="E63" i="18"/>
  <c r="G61" i="18"/>
  <c r="I61" i="18" s="1"/>
  <c r="F61" i="18"/>
  <c r="E61" i="18"/>
  <c r="G60" i="18"/>
  <c r="L60" i="18" s="1"/>
  <c r="F60" i="18"/>
  <c r="E60" i="18"/>
  <c r="G59" i="18"/>
  <c r="L59" i="18" s="1"/>
  <c r="F59" i="18"/>
  <c r="E59" i="18"/>
  <c r="G58" i="18"/>
  <c r="L58" i="18" s="1"/>
  <c r="F58" i="18"/>
  <c r="E58" i="18"/>
  <c r="G57" i="18"/>
  <c r="I57" i="18" s="1"/>
  <c r="F57" i="18"/>
  <c r="E57" i="18"/>
  <c r="G56" i="18"/>
  <c r="L56" i="18" s="1"/>
  <c r="F56" i="18"/>
  <c r="E56" i="18"/>
  <c r="G54" i="18"/>
  <c r="L54" i="18" s="1"/>
  <c r="F54" i="18"/>
  <c r="E54" i="18"/>
  <c r="G53" i="18"/>
  <c r="L53" i="18" s="1"/>
  <c r="F53" i="18"/>
  <c r="E53" i="18"/>
  <c r="G52" i="18"/>
  <c r="I52" i="18" s="1"/>
  <c r="F52" i="18"/>
  <c r="E52" i="18"/>
  <c r="G51" i="18"/>
  <c r="L51" i="18" s="1"/>
  <c r="F51" i="18"/>
  <c r="E51" i="18"/>
  <c r="G50" i="18"/>
  <c r="L50" i="18" s="1"/>
  <c r="F50" i="18"/>
  <c r="E50" i="18"/>
  <c r="G48" i="18"/>
  <c r="F48" i="18"/>
  <c r="E48" i="18"/>
  <c r="G47" i="18"/>
  <c r="L47" i="18" s="1"/>
  <c r="F47" i="18"/>
  <c r="E47" i="18"/>
  <c r="G46" i="18"/>
  <c r="I46" i="18" s="1"/>
  <c r="F46" i="18"/>
  <c r="E46" i="18"/>
  <c r="G45" i="18"/>
  <c r="L45" i="18" s="1"/>
  <c r="F45" i="18"/>
  <c r="E45" i="18"/>
  <c r="G44" i="18"/>
  <c r="F44" i="18"/>
  <c r="E44" i="18"/>
  <c r="G42" i="18"/>
  <c r="I42" i="18" s="1"/>
  <c r="F42" i="18"/>
  <c r="E42" i="18"/>
  <c r="G41" i="18"/>
  <c r="L41" i="18" s="1"/>
  <c r="F41" i="18"/>
  <c r="E41" i="18"/>
  <c r="I39" i="18"/>
  <c r="F39" i="18"/>
  <c r="E39" i="18"/>
  <c r="F38" i="18"/>
  <c r="E38" i="18"/>
  <c r="G36" i="18"/>
  <c r="L36" i="18" s="1"/>
  <c r="F36" i="18"/>
  <c r="E36" i="18"/>
  <c r="G35" i="18"/>
  <c r="L35" i="18" s="1"/>
  <c r="F35" i="18"/>
  <c r="E35" i="18"/>
  <c r="G34" i="18"/>
  <c r="I34" i="18" s="1"/>
  <c r="F34" i="18"/>
  <c r="E34" i="18"/>
  <c r="G33" i="18"/>
  <c r="I33" i="18" s="1"/>
  <c r="F33" i="18"/>
  <c r="E33" i="18"/>
  <c r="G32" i="18"/>
  <c r="F32" i="18"/>
  <c r="E32" i="18"/>
  <c r="G31" i="18"/>
  <c r="L31" i="18" s="1"/>
  <c r="F31" i="18"/>
  <c r="E31" i="18"/>
  <c r="G30" i="18"/>
  <c r="I30" i="18" s="1"/>
  <c r="F30" i="18"/>
  <c r="E30" i="18"/>
  <c r="G29" i="18"/>
  <c r="I29" i="18" s="1"/>
  <c r="F29" i="18"/>
  <c r="E29" i="18"/>
  <c r="G28" i="18"/>
  <c r="L28" i="18" s="1"/>
  <c r="F28" i="18"/>
  <c r="E28" i="18"/>
  <c r="G27" i="18"/>
  <c r="L27" i="18" s="1"/>
  <c r="F27" i="18"/>
  <c r="E27" i="18"/>
  <c r="G26" i="18"/>
  <c r="I26" i="18" s="1"/>
  <c r="F26" i="18"/>
  <c r="E26" i="18"/>
  <c r="G24" i="18"/>
  <c r="L24" i="18" s="1"/>
  <c r="M24" i="18" s="1"/>
  <c r="F24" i="18"/>
  <c r="E24" i="18"/>
  <c r="G22" i="18"/>
  <c r="L22" i="18" s="1"/>
  <c r="F22" i="18"/>
  <c r="E22" i="18"/>
  <c r="I18" i="18"/>
  <c r="F18" i="18"/>
  <c r="E18" i="18"/>
  <c r="L16" i="18"/>
  <c r="F16" i="18"/>
  <c r="E16" i="18"/>
  <c r="F14" i="18"/>
  <c r="E14" i="18"/>
  <c r="G12" i="18"/>
  <c r="L12" i="18" s="1"/>
  <c r="F12" i="18"/>
  <c r="E12" i="18"/>
  <c r="G10" i="18"/>
  <c r="L10" i="18" s="1"/>
  <c r="F10" i="18"/>
  <c r="E10" i="18"/>
  <c r="G9" i="18"/>
  <c r="I9" i="18" s="1"/>
  <c r="F9" i="18"/>
  <c r="E9" i="18"/>
  <c r="G7" i="18"/>
  <c r="L7" i="18" s="1"/>
  <c r="M7" i="18" s="1"/>
  <c r="Q7" i="18" s="1"/>
  <c r="F7" i="18"/>
  <c r="E7" i="18"/>
  <c r="G5" i="18"/>
  <c r="I5" i="18" s="1"/>
  <c r="F5" i="18"/>
  <c r="E5" i="18"/>
  <c r="O82" i="15"/>
  <c r="O29" i="15"/>
  <c r="I67" i="18" l="1"/>
  <c r="I45" i="18"/>
  <c r="L46" i="18"/>
  <c r="M46" i="18" s="1"/>
  <c r="I59" i="18"/>
  <c r="L77" i="18"/>
  <c r="M77" i="18" s="1"/>
  <c r="L33" i="18"/>
  <c r="M33" i="18" s="1"/>
  <c r="N33" i="18" s="1"/>
  <c r="I50" i="18"/>
  <c r="I73" i="18"/>
  <c r="I76" i="18"/>
  <c r="L30" i="18"/>
  <c r="M30" i="18" s="1"/>
  <c r="L18" i="18"/>
  <c r="M18" i="18" s="1"/>
  <c r="R18" i="18" s="1"/>
  <c r="L34" i="18"/>
  <c r="M34" i="18" s="1"/>
  <c r="N34" i="18" s="1"/>
  <c r="I51" i="18"/>
  <c r="Q24" i="18"/>
  <c r="L26" i="18"/>
  <c r="M26" i="18" s="1"/>
  <c r="N26" i="18" s="1"/>
  <c r="L79" i="18"/>
  <c r="M79" i="18" s="1"/>
  <c r="L57" i="18"/>
  <c r="M57" i="18" s="1"/>
  <c r="L71" i="18"/>
  <c r="M71" i="18" s="1"/>
  <c r="L82" i="18"/>
  <c r="M82" i="18" s="1"/>
  <c r="N82" i="18" s="1"/>
  <c r="I63" i="18"/>
  <c r="L39" i="18"/>
  <c r="M39" i="18" s="1"/>
  <c r="Q39" i="18" s="1"/>
  <c r="L42" i="18"/>
  <c r="M42" i="18" s="1"/>
  <c r="Q42" i="18" s="1"/>
  <c r="I66" i="18"/>
  <c r="L32" i="18"/>
  <c r="M32" i="18" s="1"/>
  <c r="I32" i="18"/>
  <c r="L48" i="18"/>
  <c r="M48" i="18" s="1"/>
  <c r="I48" i="18"/>
  <c r="L9" i="18"/>
  <c r="M9" i="18" s="1"/>
  <c r="N9" i="18" s="1"/>
  <c r="I7" i="18"/>
  <c r="L38" i="18"/>
  <c r="M38" i="18" s="1"/>
  <c r="I38" i="18"/>
  <c r="L44" i="18"/>
  <c r="M44" i="18" s="1"/>
  <c r="I44" i="18"/>
  <c r="I24" i="18"/>
  <c r="L52" i="18"/>
  <c r="M52" i="18" s="1"/>
  <c r="I78" i="18"/>
  <c r="I65" i="18"/>
  <c r="L72" i="18"/>
  <c r="M72" i="18" s="1"/>
  <c r="N72" i="18" s="1"/>
  <c r="L5" i="18"/>
  <c r="R7" i="18"/>
  <c r="M10" i="18"/>
  <c r="N7" i="18"/>
  <c r="I10" i="18"/>
  <c r="M12" i="18"/>
  <c r="N12" i="18" s="1"/>
  <c r="I12" i="18"/>
  <c r="I14" i="18"/>
  <c r="L14" i="18"/>
  <c r="M16" i="18"/>
  <c r="M22" i="18"/>
  <c r="R24" i="18"/>
  <c r="M31" i="18"/>
  <c r="N31" i="18" s="1"/>
  <c r="M35" i="18"/>
  <c r="N35" i="18" s="1"/>
  <c r="I16" i="18"/>
  <c r="I22" i="18"/>
  <c r="N24" i="18"/>
  <c r="M28" i="18"/>
  <c r="N28" i="18" s="1"/>
  <c r="M36" i="18"/>
  <c r="N36" i="18" s="1"/>
  <c r="M27" i="18"/>
  <c r="N27" i="18" s="1"/>
  <c r="L29" i="18"/>
  <c r="I28" i="18"/>
  <c r="I36" i="18"/>
  <c r="I27" i="18"/>
  <c r="I35" i="18"/>
  <c r="I31" i="18"/>
  <c r="M41" i="18"/>
  <c r="M47" i="18"/>
  <c r="I41" i="18"/>
  <c r="M45" i="18"/>
  <c r="N45" i="18" s="1"/>
  <c r="I47" i="18"/>
  <c r="M53" i="18"/>
  <c r="N53" i="18" s="1"/>
  <c r="M50" i="18"/>
  <c r="M54" i="18"/>
  <c r="N54" i="18" s="1"/>
  <c r="M58" i="18"/>
  <c r="N58" i="18" s="1"/>
  <c r="I54" i="18"/>
  <c r="M59" i="18"/>
  <c r="N59" i="18" s="1"/>
  <c r="M51" i="18"/>
  <c r="I53" i="18"/>
  <c r="M56" i="18"/>
  <c r="M60" i="18"/>
  <c r="N60" i="18" s="1"/>
  <c r="I58" i="18"/>
  <c r="L61" i="18"/>
  <c r="I60" i="18"/>
  <c r="M65" i="18"/>
  <c r="M63" i="18"/>
  <c r="N63" i="18" s="1"/>
  <c r="M67" i="18"/>
  <c r="I56" i="18"/>
  <c r="M64" i="18"/>
  <c r="N64" i="18" s="1"/>
  <c r="M68" i="18"/>
  <c r="I64" i="18"/>
  <c r="M70" i="18"/>
  <c r="M74" i="18"/>
  <c r="N74" i="18" s="1"/>
  <c r="M66" i="18"/>
  <c r="I68" i="18"/>
  <c r="M73" i="18"/>
  <c r="N73" i="18" s="1"/>
  <c r="M76" i="18"/>
  <c r="N76" i="18" s="1"/>
  <c r="I70" i="18"/>
  <c r="L81" i="18"/>
  <c r="I81" i="18"/>
  <c r="I74" i="18"/>
  <c r="M80" i="18"/>
  <c r="M78" i="18"/>
  <c r="N78" i="18" s="1"/>
  <c r="I80" i="18"/>
  <c r="L87" i="18" l="1"/>
  <c r="R39" i="18"/>
  <c r="N39" i="18"/>
  <c r="Q77" i="18"/>
  <c r="Q46" i="18"/>
  <c r="R82" i="18"/>
  <c r="R46" i="18"/>
  <c r="N46" i="18"/>
  <c r="Q48" i="18"/>
  <c r="R48" i="18"/>
  <c r="Q71" i="18"/>
  <c r="N48" i="18"/>
  <c r="R71" i="18"/>
  <c r="Q57" i="18"/>
  <c r="R57" i="18"/>
  <c r="N42" i="18"/>
  <c r="R42" i="18"/>
  <c r="Q18" i="18"/>
  <c r="Q82" i="18"/>
  <c r="N18" i="18"/>
  <c r="N71" i="18"/>
  <c r="R77" i="18"/>
  <c r="N77" i="18"/>
  <c r="N57" i="18"/>
  <c r="R63" i="18"/>
  <c r="Q63" i="18"/>
  <c r="M61" i="18"/>
  <c r="N61" i="18" s="1"/>
  <c r="R53" i="18"/>
  <c r="Q53" i="18"/>
  <c r="R30" i="18"/>
  <c r="Q30" i="18"/>
  <c r="R31" i="18"/>
  <c r="Q31" i="18"/>
  <c r="R65" i="18"/>
  <c r="Q65" i="18"/>
  <c r="R59" i="18"/>
  <c r="Q59" i="18"/>
  <c r="R52" i="18"/>
  <c r="Q52" i="18"/>
  <c r="R66" i="18"/>
  <c r="Q66" i="18"/>
  <c r="Q78" i="18"/>
  <c r="R78" i="18"/>
  <c r="R76" i="18"/>
  <c r="Q76" i="18"/>
  <c r="N65" i="18"/>
  <c r="R38" i="18"/>
  <c r="Q38" i="18"/>
  <c r="N38" i="18"/>
  <c r="N30" i="18"/>
  <c r="Q12" i="18"/>
  <c r="R12" i="18"/>
  <c r="R9" i="18"/>
  <c r="Q9" i="18"/>
  <c r="R72" i="18"/>
  <c r="Q72" i="18"/>
  <c r="M81" i="18"/>
  <c r="N81" i="18" s="1"/>
  <c r="R73" i="18"/>
  <c r="Q73" i="18"/>
  <c r="R74" i="18"/>
  <c r="Q74" i="18"/>
  <c r="Q60" i="18"/>
  <c r="R60" i="18"/>
  <c r="R58" i="18"/>
  <c r="Q58" i="18"/>
  <c r="Q54" i="18"/>
  <c r="R54" i="18"/>
  <c r="N52" i="18"/>
  <c r="Q33" i="18"/>
  <c r="R33" i="18"/>
  <c r="Q28" i="18"/>
  <c r="R28" i="18"/>
  <c r="M14" i="18"/>
  <c r="M5" i="18"/>
  <c r="R80" i="18"/>
  <c r="Q80" i="18"/>
  <c r="R79" i="18"/>
  <c r="Q79" i="18"/>
  <c r="Q51" i="18"/>
  <c r="R51" i="18"/>
  <c r="R45" i="18"/>
  <c r="Q45" i="18"/>
  <c r="R44" i="18"/>
  <c r="Q44" i="18"/>
  <c r="R26" i="18"/>
  <c r="Q26" i="18"/>
  <c r="Q22" i="18"/>
  <c r="R22" i="18"/>
  <c r="Q10" i="18"/>
  <c r="R10" i="18"/>
  <c r="N80" i="18"/>
  <c r="N79" i="18"/>
  <c r="Q70" i="18"/>
  <c r="R70" i="18"/>
  <c r="R68" i="18"/>
  <c r="Q68" i="18"/>
  <c r="R67" i="18"/>
  <c r="Q67" i="18"/>
  <c r="R56" i="18"/>
  <c r="Q56" i="18"/>
  <c r="R50" i="18"/>
  <c r="Q50" i="18"/>
  <c r="R47" i="18"/>
  <c r="Q47" i="18"/>
  <c r="N44" i="18"/>
  <c r="R41" i="18"/>
  <c r="Q41" i="18"/>
  <c r="R27" i="18"/>
  <c r="Q27" i="18"/>
  <c r="R35" i="18"/>
  <c r="Q35" i="18"/>
  <c r="N22" i="18"/>
  <c r="N10" i="18"/>
  <c r="N68" i="18"/>
  <c r="N67" i="18"/>
  <c r="N66" i="18"/>
  <c r="N56" i="18"/>
  <c r="N50" i="18"/>
  <c r="N47" i="18"/>
  <c r="N41" i="18"/>
  <c r="R34" i="18"/>
  <c r="Q34" i="18"/>
  <c r="M29" i="18"/>
  <c r="Q16" i="18"/>
  <c r="R16" i="18"/>
  <c r="N70" i="18"/>
  <c r="Q64" i="18"/>
  <c r="R64" i="18"/>
  <c r="N51" i="18"/>
  <c r="Q32" i="18"/>
  <c r="R32" i="18"/>
  <c r="N32" i="18"/>
  <c r="Q36" i="18"/>
  <c r="R36" i="18"/>
  <c r="N16" i="18"/>
  <c r="M87" i="18" l="1"/>
  <c r="R61" i="18"/>
  <c r="Q61" i="18"/>
  <c r="R81" i="18"/>
  <c r="Q81" i="18"/>
  <c r="Q14" i="18"/>
  <c r="R14" i="18"/>
  <c r="N14" i="18"/>
  <c r="R29" i="18"/>
  <c r="Q29" i="18"/>
  <c r="R5" i="18"/>
  <c r="Q5" i="18"/>
  <c r="N29" i="18"/>
  <c r="N5" i="18"/>
  <c r="O55" i="15"/>
  <c r="Q87" i="18" l="1"/>
  <c r="R87" i="18"/>
  <c r="R91" i="18"/>
  <c r="R92" i="18" l="1"/>
  <c r="R88" i="18"/>
  <c r="R89" i="18"/>
  <c r="F7" i="17"/>
  <c r="F7" i="16"/>
  <c r="L779" i="11" l="1"/>
  <c r="X5" i="11"/>
  <c r="M779" i="11" l="1"/>
  <c r="F2" i="17" s="1"/>
  <c r="F9" i="17" s="1"/>
  <c r="X779" i="11" l="1"/>
  <c r="P102" i="14" l="1"/>
  <c r="P88" i="14"/>
  <c r="P95" i="14"/>
  <c r="P82" i="14"/>
  <c r="O92" i="15"/>
  <c r="O89" i="15"/>
  <c r="R32" i="15"/>
  <c r="T32" i="15" s="1"/>
  <c r="R50" i="13" l="1"/>
  <c r="R6" i="14"/>
  <c r="S6" i="14" s="1"/>
  <c r="R51" i="13"/>
  <c r="S50" i="13" l="1"/>
  <c r="T50" i="13"/>
  <c r="T51" i="13"/>
  <c r="S51" i="13"/>
  <c r="D53" i="13" l="1"/>
  <c r="C47" i="13"/>
  <c r="D47" i="13"/>
  <c r="H47" i="13"/>
  <c r="G352" i="12"/>
  <c r="L352" i="12" s="1"/>
  <c r="F352" i="12"/>
  <c r="E352" i="12"/>
  <c r="G351" i="12"/>
  <c r="I351" i="12" s="1"/>
  <c r="F351" i="12"/>
  <c r="E351" i="12"/>
  <c r="G349" i="12"/>
  <c r="F349" i="12"/>
  <c r="E349" i="12"/>
  <c r="G347" i="12"/>
  <c r="I347" i="12" s="1"/>
  <c r="F347" i="12"/>
  <c r="E347" i="12"/>
  <c r="G345" i="12"/>
  <c r="F345" i="12"/>
  <c r="E345" i="12"/>
  <c r="G343" i="12"/>
  <c r="F343" i="12"/>
  <c r="E343" i="12"/>
  <c r="G341" i="12"/>
  <c r="F341" i="12"/>
  <c r="E341" i="12"/>
  <c r="G340" i="12"/>
  <c r="F340" i="12"/>
  <c r="E340" i="12"/>
  <c r="I339" i="12"/>
  <c r="G339" i="12"/>
  <c r="L339" i="12" s="1"/>
  <c r="M339" i="12" s="1"/>
  <c r="F339" i="12"/>
  <c r="E339" i="12"/>
  <c r="L338" i="12"/>
  <c r="G338" i="12"/>
  <c r="I338" i="12" s="1"/>
  <c r="F338" i="12"/>
  <c r="E338" i="12"/>
  <c r="M336" i="12"/>
  <c r="G336" i="12"/>
  <c r="L336" i="12" s="1"/>
  <c r="F336" i="12"/>
  <c r="E336" i="12"/>
  <c r="G335" i="12"/>
  <c r="F335" i="12"/>
  <c r="E335" i="12"/>
  <c r="I334" i="12"/>
  <c r="G334" i="12"/>
  <c r="L334" i="12" s="1"/>
  <c r="M334" i="12" s="1"/>
  <c r="F334" i="12"/>
  <c r="E334" i="12"/>
  <c r="L332" i="12"/>
  <c r="G332" i="12"/>
  <c r="I332" i="12" s="1"/>
  <c r="F332" i="12"/>
  <c r="E332" i="12"/>
  <c r="I331" i="12"/>
  <c r="G331" i="12"/>
  <c r="L331" i="12" s="1"/>
  <c r="F331" i="12"/>
  <c r="E331" i="12"/>
  <c r="G329" i="12"/>
  <c r="F329" i="12"/>
  <c r="E329" i="12"/>
  <c r="G328" i="12"/>
  <c r="F328" i="12"/>
  <c r="E328" i="12"/>
  <c r="G327" i="12"/>
  <c r="F327" i="12"/>
  <c r="E327" i="12"/>
  <c r="G326" i="12"/>
  <c r="F326" i="12"/>
  <c r="E326" i="12"/>
  <c r="G324" i="12"/>
  <c r="F324" i="12"/>
  <c r="E324" i="12"/>
  <c r="G323" i="12"/>
  <c r="L323" i="12" s="1"/>
  <c r="F323" i="12"/>
  <c r="E323" i="12"/>
  <c r="G322" i="12"/>
  <c r="F322" i="12"/>
  <c r="E322" i="12"/>
  <c r="G320" i="12"/>
  <c r="F320" i="12"/>
  <c r="E320" i="12"/>
  <c r="G319" i="12"/>
  <c r="F319" i="12"/>
  <c r="E319" i="12"/>
  <c r="L317" i="12"/>
  <c r="M317" i="12" s="1"/>
  <c r="G317" i="12"/>
  <c r="I317" i="12" s="1"/>
  <c r="F317" i="12"/>
  <c r="E317" i="12"/>
  <c r="G316" i="12"/>
  <c r="F316" i="12"/>
  <c r="E316" i="12"/>
  <c r="G315" i="12"/>
  <c r="L315" i="12" s="1"/>
  <c r="M315" i="12" s="1"/>
  <c r="F315" i="12"/>
  <c r="E315" i="12"/>
  <c r="G313" i="12"/>
  <c r="F313" i="12"/>
  <c r="E313" i="12"/>
  <c r="G312" i="12"/>
  <c r="F312" i="12"/>
  <c r="E312" i="12"/>
  <c r="G311" i="12"/>
  <c r="F311" i="12"/>
  <c r="E311" i="12"/>
  <c r="G310" i="12"/>
  <c r="F310" i="12"/>
  <c r="E310" i="12"/>
  <c r="G309" i="12"/>
  <c r="F309" i="12"/>
  <c r="E309" i="12"/>
  <c r="G308" i="12"/>
  <c r="F308" i="12"/>
  <c r="E308" i="12"/>
  <c r="I307" i="12"/>
  <c r="G307" i="12"/>
  <c r="L307" i="12" s="1"/>
  <c r="M307" i="12" s="1"/>
  <c r="F307" i="12"/>
  <c r="E307" i="12"/>
  <c r="N306" i="12"/>
  <c r="G306" i="12"/>
  <c r="L306" i="12" s="1"/>
  <c r="M306" i="12" s="1"/>
  <c r="F306" i="12"/>
  <c r="E306" i="12"/>
  <c r="G305" i="12"/>
  <c r="I305" i="12" s="1"/>
  <c r="F305" i="12"/>
  <c r="E305" i="12"/>
  <c r="G304" i="12"/>
  <c r="L304" i="12" s="1"/>
  <c r="M304" i="12" s="1"/>
  <c r="F304" i="12"/>
  <c r="E304" i="12"/>
  <c r="G303" i="12"/>
  <c r="L303" i="12" s="1"/>
  <c r="F303" i="12"/>
  <c r="E303" i="12"/>
  <c r="G302" i="12"/>
  <c r="L302" i="12" s="1"/>
  <c r="F302" i="12"/>
  <c r="E302" i="12"/>
  <c r="G300" i="12"/>
  <c r="I300" i="12" s="1"/>
  <c r="F300" i="12"/>
  <c r="E300" i="12"/>
  <c r="G299" i="12"/>
  <c r="F299" i="12"/>
  <c r="E299" i="12"/>
  <c r="G298" i="12"/>
  <c r="F298" i="12"/>
  <c r="E298" i="12"/>
  <c r="G297" i="12"/>
  <c r="F297" i="12"/>
  <c r="E297" i="12"/>
  <c r="G296" i="12"/>
  <c r="F296" i="12"/>
  <c r="E296" i="12"/>
  <c r="G295" i="12"/>
  <c r="I295" i="12" s="1"/>
  <c r="F295" i="12"/>
  <c r="E295" i="12"/>
  <c r="G294" i="12"/>
  <c r="F294" i="12"/>
  <c r="E294" i="12"/>
  <c r="G293" i="12"/>
  <c r="F293" i="12"/>
  <c r="E293" i="12"/>
  <c r="G292" i="12"/>
  <c r="F292" i="12"/>
  <c r="E292" i="12"/>
  <c r="G291" i="12"/>
  <c r="I291" i="12" s="1"/>
  <c r="F291" i="12"/>
  <c r="E291" i="12"/>
  <c r="G290" i="12"/>
  <c r="L290" i="12" s="1"/>
  <c r="M290" i="12" s="1"/>
  <c r="F290" i="12"/>
  <c r="E290" i="12"/>
  <c r="G289" i="12"/>
  <c r="L289" i="12" s="1"/>
  <c r="M289" i="12" s="1"/>
  <c r="N289" i="12" s="1"/>
  <c r="F289" i="12"/>
  <c r="E289" i="12"/>
  <c r="G288" i="12"/>
  <c r="I288" i="12" s="1"/>
  <c r="F288" i="12"/>
  <c r="E288" i="12"/>
  <c r="G287" i="12"/>
  <c r="F287" i="12"/>
  <c r="E287" i="12"/>
  <c r="G286" i="12"/>
  <c r="F286" i="12"/>
  <c r="E286" i="12"/>
  <c r="G285" i="12"/>
  <c r="F285" i="12"/>
  <c r="E285" i="12"/>
  <c r="G284" i="12"/>
  <c r="F284" i="12"/>
  <c r="E284" i="12"/>
  <c r="G283" i="12"/>
  <c r="F283" i="12"/>
  <c r="E283" i="12"/>
  <c r="G282" i="12"/>
  <c r="F282" i="12"/>
  <c r="E282" i="12"/>
  <c r="G281" i="12"/>
  <c r="F281" i="12"/>
  <c r="E281" i="12"/>
  <c r="G280" i="12"/>
  <c r="F280" i="12"/>
  <c r="E280" i="12"/>
  <c r="G279" i="12"/>
  <c r="I279" i="12" s="1"/>
  <c r="F279" i="12"/>
  <c r="E279" i="12"/>
  <c r="G278" i="12"/>
  <c r="F278" i="12"/>
  <c r="E278" i="12"/>
  <c r="G277" i="12"/>
  <c r="F277" i="12"/>
  <c r="E277" i="12"/>
  <c r="G276" i="12"/>
  <c r="F276" i="12"/>
  <c r="E276" i="12"/>
  <c r="G275" i="12"/>
  <c r="F275" i="12"/>
  <c r="E275" i="12"/>
  <c r="G274" i="12"/>
  <c r="F274" i="12"/>
  <c r="E274" i="12"/>
  <c r="G273" i="12"/>
  <c r="L273" i="12" s="1"/>
  <c r="M273" i="12" s="1"/>
  <c r="F273" i="12"/>
  <c r="E273" i="12"/>
  <c r="G272" i="12"/>
  <c r="I272" i="12" s="1"/>
  <c r="F272" i="12"/>
  <c r="E272" i="12"/>
  <c r="L271" i="12"/>
  <c r="M271" i="12" s="1"/>
  <c r="I271" i="12"/>
  <c r="G271" i="12"/>
  <c r="F271" i="12"/>
  <c r="E271" i="12"/>
  <c r="I270" i="12"/>
  <c r="G270" i="12"/>
  <c r="L270" i="12" s="1"/>
  <c r="M270" i="12" s="1"/>
  <c r="F270" i="12"/>
  <c r="E270" i="12"/>
  <c r="G269" i="12"/>
  <c r="F269" i="12"/>
  <c r="E269" i="12"/>
  <c r="G268" i="12"/>
  <c r="F268" i="12"/>
  <c r="E268" i="12"/>
  <c r="G267" i="12"/>
  <c r="I267" i="12" s="1"/>
  <c r="F267" i="12"/>
  <c r="E267" i="12"/>
  <c r="G266" i="12"/>
  <c r="F266" i="12"/>
  <c r="E266" i="12"/>
  <c r="G265" i="12"/>
  <c r="F265" i="12"/>
  <c r="E265" i="12"/>
  <c r="G264" i="12"/>
  <c r="F264" i="12"/>
  <c r="E264" i="12"/>
  <c r="G263" i="12"/>
  <c r="F263" i="12"/>
  <c r="E263" i="12"/>
  <c r="G262" i="12"/>
  <c r="F262" i="12"/>
  <c r="E262" i="12"/>
  <c r="G261" i="12"/>
  <c r="F261" i="12"/>
  <c r="E261" i="12"/>
  <c r="G260" i="12"/>
  <c r="F260" i="12"/>
  <c r="E260" i="12"/>
  <c r="G259" i="12"/>
  <c r="I259" i="12" s="1"/>
  <c r="F259" i="12"/>
  <c r="E259" i="12"/>
  <c r="G258" i="12"/>
  <c r="L258" i="12" s="1"/>
  <c r="M258" i="12" s="1"/>
  <c r="F258" i="12"/>
  <c r="E258" i="12"/>
  <c r="M257" i="12"/>
  <c r="N257" i="12" s="1"/>
  <c r="G257" i="12"/>
  <c r="L257" i="12" s="1"/>
  <c r="F257" i="12"/>
  <c r="E257" i="12"/>
  <c r="G256" i="12"/>
  <c r="I256" i="12" s="1"/>
  <c r="F256" i="12"/>
  <c r="E256" i="12"/>
  <c r="G255" i="12"/>
  <c r="L255" i="12" s="1"/>
  <c r="M255" i="12" s="1"/>
  <c r="F255" i="12"/>
  <c r="E255" i="12"/>
  <c r="G254" i="12"/>
  <c r="L254" i="12" s="1"/>
  <c r="M254" i="12" s="1"/>
  <c r="F254" i="12"/>
  <c r="E254" i="12"/>
  <c r="G253" i="12"/>
  <c r="L253" i="12" s="1"/>
  <c r="M253" i="12" s="1"/>
  <c r="N253" i="12" s="1"/>
  <c r="F253" i="12"/>
  <c r="E253" i="12"/>
  <c r="G252" i="12"/>
  <c r="I252" i="12" s="1"/>
  <c r="F252" i="12"/>
  <c r="E252" i="12"/>
  <c r="G251" i="12"/>
  <c r="L251" i="12" s="1"/>
  <c r="M251" i="12" s="1"/>
  <c r="F251" i="12"/>
  <c r="E251" i="12"/>
  <c r="G250" i="12"/>
  <c r="L250" i="12" s="1"/>
  <c r="M250" i="12" s="1"/>
  <c r="F250" i="12"/>
  <c r="E250" i="12"/>
  <c r="G249" i="12"/>
  <c r="I249" i="12" s="1"/>
  <c r="F249" i="12"/>
  <c r="E249" i="12"/>
  <c r="G248" i="12"/>
  <c r="L248" i="12" s="1"/>
  <c r="M248" i="12" s="1"/>
  <c r="F248" i="12"/>
  <c r="E248" i="12"/>
  <c r="G247" i="12"/>
  <c r="F247" i="12"/>
  <c r="E247" i="12"/>
  <c r="G246" i="12"/>
  <c r="F246" i="12"/>
  <c r="E246" i="12"/>
  <c r="G245" i="12"/>
  <c r="F245" i="12"/>
  <c r="E245" i="12"/>
  <c r="L244" i="12"/>
  <c r="M244" i="12" s="1"/>
  <c r="G244" i="12"/>
  <c r="I244" i="12" s="1"/>
  <c r="F244" i="12"/>
  <c r="E244" i="12"/>
  <c r="G243" i="12"/>
  <c r="F243" i="12"/>
  <c r="E243" i="12"/>
  <c r="G242" i="12"/>
  <c r="F242" i="12"/>
  <c r="E242" i="12"/>
  <c r="G241" i="12"/>
  <c r="F241" i="12"/>
  <c r="E241" i="12"/>
  <c r="G240" i="12"/>
  <c r="L240" i="12" s="1"/>
  <c r="M240" i="12" s="1"/>
  <c r="F240" i="12"/>
  <c r="E240" i="12"/>
  <c r="G239" i="12"/>
  <c r="F239" i="12"/>
  <c r="E239" i="12"/>
  <c r="G238" i="12"/>
  <c r="F238" i="12"/>
  <c r="E238" i="12"/>
  <c r="G237" i="12"/>
  <c r="F237" i="12"/>
  <c r="E237" i="12"/>
  <c r="G236" i="12"/>
  <c r="I236" i="12" s="1"/>
  <c r="F236" i="12"/>
  <c r="E236" i="12"/>
  <c r="G235" i="12"/>
  <c r="F235" i="12"/>
  <c r="E235" i="12"/>
  <c r="G234" i="12"/>
  <c r="F234" i="12"/>
  <c r="E234" i="12"/>
  <c r="G233" i="12"/>
  <c r="F233" i="12"/>
  <c r="E233" i="12"/>
  <c r="G232" i="12"/>
  <c r="F232" i="12"/>
  <c r="E232" i="12"/>
  <c r="G230" i="12"/>
  <c r="F230" i="12"/>
  <c r="E230" i="12"/>
  <c r="G229" i="12"/>
  <c r="F229" i="12"/>
  <c r="E229" i="12"/>
  <c r="G228" i="12"/>
  <c r="F228" i="12"/>
  <c r="E228" i="12"/>
  <c r="G227" i="12"/>
  <c r="F227" i="12"/>
  <c r="E227" i="12"/>
  <c r="G226" i="12"/>
  <c r="F226" i="12"/>
  <c r="E226" i="12"/>
  <c r="G225" i="12"/>
  <c r="F225" i="12"/>
  <c r="E225" i="12"/>
  <c r="G224" i="12"/>
  <c r="F224" i="12"/>
  <c r="E224" i="12"/>
  <c r="G222" i="12"/>
  <c r="F222" i="12"/>
  <c r="E222" i="12"/>
  <c r="G221" i="12"/>
  <c r="F221" i="12"/>
  <c r="E221" i="12"/>
  <c r="G219" i="12"/>
  <c r="F219" i="12"/>
  <c r="E219" i="12"/>
  <c r="G218" i="12"/>
  <c r="F218" i="12"/>
  <c r="E218" i="12"/>
  <c r="G217" i="12"/>
  <c r="I217" i="12" s="1"/>
  <c r="F217" i="12"/>
  <c r="E217" i="12"/>
  <c r="G215" i="12"/>
  <c r="F215" i="12"/>
  <c r="E215" i="12"/>
  <c r="G214" i="12"/>
  <c r="L214" i="12" s="1"/>
  <c r="M214" i="12" s="1"/>
  <c r="F214" i="12"/>
  <c r="E214" i="12"/>
  <c r="G213" i="12"/>
  <c r="I213" i="12" s="1"/>
  <c r="F213" i="12"/>
  <c r="E213" i="12"/>
  <c r="G212" i="12"/>
  <c r="L212" i="12" s="1"/>
  <c r="M212" i="12" s="1"/>
  <c r="F212" i="12"/>
  <c r="E212" i="12"/>
  <c r="G211" i="12"/>
  <c r="F211" i="12"/>
  <c r="E211" i="12"/>
  <c r="G209" i="12"/>
  <c r="F209" i="12"/>
  <c r="E209" i="12"/>
  <c r="G208" i="12"/>
  <c r="F208" i="12"/>
  <c r="E208" i="12"/>
  <c r="L207" i="12"/>
  <c r="M207" i="12" s="1"/>
  <c r="G207" i="12"/>
  <c r="I207" i="12" s="1"/>
  <c r="F207" i="12"/>
  <c r="E207" i="12"/>
  <c r="G205" i="12"/>
  <c r="F205" i="12"/>
  <c r="E205" i="12"/>
  <c r="G204" i="12"/>
  <c r="F204" i="12"/>
  <c r="E204" i="12"/>
  <c r="G203" i="12"/>
  <c r="F203" i="12"/>
  <c r="E203" i="12"/>
  <c r="G202" i="12"/>
  <c r="F202" i="12"/>
  <c r="E202" i="12"/>
  <c r="G201" i="12"/>
  <c r="F201" i="12"/>
  <c r="E201" i="12"/>
  <c r="G200" i="12"/>
  <c r="F200" i="12"/>
  <c r="E200" i="12"/>
  <c r="G199" i="12"/>
  <c r="F199" i="12"/>
  <c r="E199" i="12"/>
  <c r="G198" i="12"/>
  <c r="L198" i="12" s="1"/>
  <c r="M198" i="12" s="1"/>
  <c r="F198" i="12"/>
  <c r="E198" i="12"/>
  <c r="G196" i="12"/>
  <c r="I196" i="12" s="1"/>
  <c r="F196" i="12"/>
  <c r="E196" i="12"/>
  <c r="G195" i="12"/>
  <c r="F195" i="12"/>
  <c r="E195" i="12"/>
  <c r="G193" i="12"/>
  <c r="F193" i="12"/>
  <c r="E193" i="12"/>
  <c r="G192" i="12"/>
  <c r="I192" i="12" s="1"/>
  <c r="F192" i="12"/>
  <c r="E192" i="12"/>
  <c r="G191" i="12"/>
  <c r="F191" i="12"/>
  <c r="E191" i="12"/>
  <c r="G189" i="12"/>
  <c r="F189" i="12"/>
  <c r="E189" i="12"/>
  <c r="G187" i="12"/>
  <c r="F187" i="12"/>
  <c r="E187" i="12"/>
  <c r="G186" i="12"/>
  <c r="I186" i="12" s="1"/>
  <c r="F186" i="12"/>
  <c r="E186" i="12"/>
  <c r="G183" i="12"/>
  <c r="F183" i="12"/>
  <c r="E183" i="12"/>
  <c r="G182" i="12"/>
  <c r="F182" i="12"/>
  <c r="E182" i="12"/>
  <c r="G181" i="12"/>
  <c r="F181" i="12"/>
  <c r="E181" i="12"/>
  <c r="G180" i="12"/>
  <c r="F180" i="12"/>
  <c r="E180" i="12"/>
  <c r="G179" i="12"/>
  <c r="F179" i="12"/>
  <c r="E179" i="12"/>
  <c r="G177" i="12"/>
  <c r="F177" i="12"/>
  <c r="E177" i="12"/>
  <c r="G176" i="12"/>
  <c r="F176" i="12"/>
  <c r="E176" i="12"/>
  <c r="G175" i="12"/>
  <c r="F175" i="12"/>
  <c r="E175" i="12"/>
  <c r="G174" i="12"/>
  <c r="F174" i="12"/>
  <c r="E174" i="12"/>
  <c r="G173" i="12"/>
  <c r="F173" i="12"/>
  <c r="E173" i="12"/>
  <c r="G172" i="12"/>
  <c r="F172" i="12"/>
  <c r="E172" i="12"/>
  <c r="G171" i="12"/>
  <c r="F171" i="12"/>
  <c r="E171" i="12"/>
  <c r="G169" i="12"/>
  <c r="F169" i="12"/>
  <c r="E169" i="12"/>
  <c r="I168" i="12"/>
  <c r="G168" i="12"/>
  <c r="L168" i="12" s="1"/>
  <c r="M168" i="12" s="1"/>
  <c r="F168" i="12"/>
  <c r="E168" i="12"/>
  <c r="G167" i="12"/>
  <c r="F167" i="12"/>
  <c r="E167" i="12"/>
  <c r="G166" i="12"/>
  <c r="F166" i="12"/>
  <c r="E166" i="12"/>
  <c r="G165" i="12"/>
  <c r="F165" i="12"/>
  <c r="E165" i="12"/>
  <c r="G163" i="12"/>
  <c r="F163" i="12"/>
  <c r="E163" i="12"/>
  <c r="G162" i="12"/>
  <c r="F162" i="12"/>
  <c r="E162" i="12"/>
  <c r="G161" i="12"/>
  <c r="F161" i="12"/>
  <c r="E161" i="12"/>
  <c r="G160" i="12"/>
  <c r="F160" i="12"/>
  <c r="E160" i="12"/>
  <c r="G159" i="12"/>
  <c r="F159" i="12"/>
  <c r="E159" i="12"/>
  <c r="G158" i="12"/>
  <c r="F158" i="12"/>
  <c r="E158" i="12"/>
  <c r="G157" i="12"/>
  <c r="F157" i="12"/>
  <c r="E157" i="12"/>
  <c r="G156" i="12"/>
  <c r="F156" i="12"/>
  <c r="E156" i="12"/>
  <c r="G155" i="12"/>
  <c r="F155" i="12"/>
  <c r="E155" i="12"/>
  <c r="G153" i="12"/>
  <c r="F153" i="12"/>
  <c r="E153" i="12"/>
  <c r="G152" i="12"/>
  <c r="F152" i="12"/>
  <c r="E152" i="12"/>
  <c r="G151" i="12"/>
  <c r="L151" i="12" s="1"/>
  <c r="M151" i="12" s="1"/>
  <c r="F151" i="12"/>
  <c r="E151" i="12"/>
  <c r="G150" i="12"/>
  <c r="F150" i="12"/>
  <c r="E150" i="12"/>
  <c r="G149" i="12"/>
  <c r="F149" i="12"/>
  <c r="E149" i="12"/>
  <c r="G148" i="12"/>
  <c r="F148" i="12"/>
  <c r="E148" i="12"/>
  <c r="G147" i="12"/>
  <c r="F147" i="12"/>
  <c r="E147" i="12"/>
  <c r="G146" i="12"/>
  <c r="F146" i="12"/>
  <c r="E146" i="12"/>
  <c r="G145" i="12"/>
  <c r="I145" i="12" s="1"/>
  <c r="F145" i="12"/>
  <c r="E145" i="12"/>
  <c r="G144" i="12"/>
  <c r="F144" i="12"/>
  <c r="E144" i="12"/>
  <c r="G142" i="12"/>
  <c r="F142" i="12"/>
  <c r="E142" i="12"/>
  <c r="G141" i="12"/>
  <c r="F141" i="12"/>
  <c r="E141" i="12"/>
  <c r="G139" i="12"/>
  <c r="F139" i="12"/>
  <c r="E139" i="12"/>
  <c r="G138" i="12"/>
  <c r="F138" i="12"/>
  <c r="E138" i="12"/>
  <c r="I136" i="12"/>
  <c r="G136" i="12"/>
  <c r="L136" i="12" s="1"/>
  <c r="M136" i="12" s="1"/>
  <c r="F136" i="12"/>
  <c r="E136" i="12"/>
  <c r="L135" i="12"/>
  <c r="G135" i="12"/>
  <c r="I135" i="12" s="1"/>
  <c r="F135" i="12"/>
  <c r="E135" i="12"/>
  <c r="I134" i="12"/>
  <c r="G134" i="12"/>
  <c r="L134" i="12" s="1"/>
  <c r="M134" i="12" s="1"/>
  <c r="F134" i="12"/>
  <c r="E134" i="12"/>
  <c r="G133" i="12"/>
  <c r="F133" i="12"/>
  <c r="E133" i="12"/>
  <c r="G132" i="12"/>
  <c r="L132" i="12" s="1"/>
  <c r="M132" i="12" s="1"/>
  <c r="F132" i="12"/>
  <c r="E132" i="12"/>
  <c r="G131" i="12"/>
  <c r="F131" i="12"/>
  <c r="E131" i="12"/>
  <c r="G129" i="12"/>
  <c r="F129" i="12"/>
  <c r="E129" i="12"/>
  <c r="G128" i="12"/>
  <c r="F128" i="12"/>
  <c r="E128" i="12"/>
  <c r="G127" i="12"/>
  <c r="F127" i="12"/>
  <c r="E127" i="12"/>
  <c r="G126" i="12"/>
  <c r="F126" i="12"/>
  <c r="E126" i="12"/>
  <c r="G125" i="12"/>
  <c r="F125" i="12"/>
  <c r="E125" i="12"/>
  <c r="G123" i="12"/>
  <c r="F123" i="12"/>
  <c r="E123" i="12"/>
  <c r="I122" i="12"/>
  <c r="G122" i="12"/>
  <c r="L122" i="12" s="1"/>
  <c r="M122" i="12" s="1"/>
  <c r="F122" i="12"/>
  <c r="E122" i="12"/>
  <c r="G121" i="12"/>
  <c r="F121" i="12"/>
  <c r="E121" i="12"/>
  <c r="G120" i="12"/>
  <c r="I120" i="12" s="1"/>
  <c r="F120" i="12"/>
  <c r="E120" i="12"/>
  <c r="G119" i="12"/>
  <c r="F119" i="12"/>
  <c r="E119" i="12"/>
  <c r="G118" i="12"/>
  <c r="F118" i="12"/>
  <c r="E118" i="12"/>
  <c r="G117" i="12"/>
  <c r="F117" i="12"/>
  <c r="E117" i="12"/>
  <c r="G116" i="12"/>
  <c r="F116" i="12"/>
  <c r="E116" i="12"/>
  <c r="G115" i="12"/>
  <c r="F115" i="12"/>
  <c r="E115" i="12"/>
  <c r="G113" i="12"/>
  <c r="F113" i="12"/>
  <c r="E113" i="12"/>
  <c r="G112" i="12"/>
  <c r="F112" i="12"/>
  <c r="E112" i="12"/>
  <c r="G111" i="12"/>
  <c r="I111" i="12" s="1"/>
  <c r="F111" i="12"/>
  <c r="E111" i="12"/>
  <c r="G110" i="12"/>
  <c r="F110" i="12"/>
  <c r="E110" i="12"/>
  <c r="G109" i="12"/>
  <c r="F109" i="12"/>
  <c r="E109" i="12"/>
  <c r="G107" i="12"/>
  <c r="F107" i="12"/>
  <c r="E107" i="12"/>
  <c r="G106" i="12"/>
  <c r="F106" i="12"/>
  <c r="E106" i="12"/>
  <c r="G104" i="12"/>
  <c r="F104" i="12"/>
  <c r="E104" i="12"/>
  <c r="G103" i="12"/>
  <c r="F103" i="12"/>
  <c r="E103" i="12"/>
  <c r="G102" i="12"/>
  <c r="F102" i="12"/>
  <c r="E102" i="12"/>
  <c r="G101" i="12"/>
  <c r="I101" i="12" s="1"/>
  <c r="F101" i="12"/>
  <c r="E101" i="12"/>
  <c r="G100" i="12"/>
  <c r="F100" i="12"/>
  <c r="E100" i="12"/>
  <c r="G99" i="12"/>
  <c r="F99" i="12"/>
  <c r="E99" i="12"/>
  <c r="G98" i="12"/>
  <c r="F98" i="12"/>
  <c r="E98" i="12"/>
  <c r="I97" i="12"/>
  <c r="G97" i="12"/>
  <c r="L97" i="12" s="1"/>
  <c r="M97" i="12" s="1"/>
  <c r="F97" i="12"/>
  <c r="E97" i="12"/>
  <c r="G95" i="12"/>
  <c r="F95" i="12"/>
  <c r="E95" i="12"/>
  <c r="G94" i="12"/>
  <c r="F94" i="12"/>
  <c r="E94" i="12"/>
  <c r="G93" i="12"/>
  <c r="F93" i="12"/>
  <c r="E93" i="12"/>
  <c r="G92" i="12"/>
  <c r="F92" i="12"/>
  <c r="E92" i="12"/>
  <c r="G91" i="12"/>
  <c r="F91" i="12"/>
  <c r="E91" i="12"/>
  <c r="G89" i="12"/>
  <c r="F89" i="12"/>
  <c r="E89" i="12"/>
  <c r="G88" i="12"/>
  <c r="F88" i="12"/>
  <c r="E88" i="12"/>
  <c r="G87" i="12"/>
  <c r="L87" i="12" s="1"/>
  <c r="M87" i="12" s="1"/>
  <c r="F87" i="12"/>
  <c r="E87" i="12"/>
  <c r="G84" i="12"/>
  <c r="F84" i="12"/>
  <c r="E84" i="12"/>
  <c r="G82" i="12"/>
  <c r="L82" i="12" s="1"/>
  <c r="F82" i="12"/>
  <c r="E82" i="12"/>
  <c r="G81" i="12"/>
  <c r="I81" i="12" s="1"/>
  <c r="F81" i="12"/>
  <c r="E81" i="12"/>
  <c r="G80" i="12"/>
  <c r="F80" i="12"/>
  <c r="E80" i="12"/>
  <c r="G79" i="12"/>
  <c r="F79" i="12"/>
  <c r="E79" i="12"/>
  <c r="I78" i="12"/>
  <c r="G78" i="12"/>
  <c r="L78" i="12" s="1"/>
  <c r="M78" i="12" s="1"/>
  <c r="F78" i="12"/>
  <c r="E78" i="12"/>
  <c r="G77" i="12"/>
  <c r="F77" i="12"/>
  <c r="E77" i="12"/>
  <c r="G76" i="12"/>
  <c r="L76" i="12" s="1"/>
  <c r="M76" i="12" s="1"/>
  <c r="F76" i="12"/>
  <c r="E76" i="12"/>
  <c r="G75" i="12"/>
  <c r="F75" i="12"/>
  <c r="E75" i="12"/>
  <c r="G74" i="12"/>
  <c r="L74" i="12" s="1"/>
  <c r="M74" i="12" s="1"/>
  <c r="F74" i="12"/>
  <c r="E74" i="12"/>
  <c r="G73" i="12"/>
  <c r="I73" i="12" s="1"/>
  <c r="F73" i="12"/>
  <c r="E73" i="12"/>
  <c r="G72" i="12"/>
  <c r="F72" i="12"/>
  <c r="E72" i="12"/>
  <c r="G71" i="12"/>
  <c r="F71" i="12"/>
  <c r="E71" i="12"/>
  <c r="G70" i="12"/>
  <c r="F70" i="12"/>
  <c r="E70" i="12"/>
  <c r="G69" i="12"/>
  <c r="F69" i="12"/>
  <c r="E69" i="12"/>
  <c r="G68" i="12"/>
  <c r="F68" i="12"/>
  <c r="E68" i="12"/>
  <c r="G67" i="12"/>
  <c r="F67" i="12"/>
  <c r="E67" i="12"/>
  <c r="G66" i="12"/>
  <c r="L66" i="12" s="1"/>
  <c r="M66" i="12" s="1"/>
  <c r="F66" i="12"/>
  <c r="E66" i="12"/>
  <c r="G65" i="12"/>
  <c r="F65" i="12"/>
  <c r="E65" i="12"/>
  <c r="I64" i="12"/>
  <c r="G64" i="12"/>
  <c r="L64" i="12" s="1"/>
  <c r="M64" i="12" s="1"/>
  <c r="F64" i="12"/>
  <c r="E64" i="12"/>
  <c r="G62" i="12"/>
  <c r="F62" i="12"/>
  <c r="E62" i="12"/>
  <c r="G60" i="12"/>
  <c r="F60" i="12"/>
  <c r="E60" i="12"/>
  <c r="G58" i="12"/>
  <c r="F58" i="12"/>
  <c r="E58" i="12"/>
  <c r="G56" i="12"/>
  <c r="F56" i="12"/>
  <c r="E56" i="12"/>
  <c r="G54" i="12"/>
  <c r="F54" i="12"/>
  <c r="E54" i="12"/>
  <c r="I53" i="12"/>
  <c r="G53" i="12"/>
  <c r="L53" i="12" s="1"/>
  <c r="F53" i="12"/>
  <c r="E53" i="12"/>
  <c r="L52" i="12"/>
  <c r="G52" i="12"/>
  <c r="I52" i="12" s="1"/>
  <c r="F52" i="12"/>
  <c r="E52" i="12"/>
  <c r="G51" i="12"/>
  <c r="F51" i="12"/>
  <c r="E51" i="12"/>
  <c r="G50" i="12"/>
  <c r="F50" i="12"/>
  <c r="E50" i="12"/>
  <c r="G48" i="12"/>
  <c r="F48" i="12"/>
  <c r="E48" i="12"/>
  <c r="G46" i="12"/>
  <c r="F46" i="12"/>
  <c r="E46" i="12"/>
  <c r="G45" i="12"/>
  <c r="L45" i="12" s="1"/>
  <c r="M45" i="12" s="1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I39" i="12" s="1"/>
  <c r="F39" i="12"/>
  <c r="E39" i="12"/>
  <c r="G38" i="12"/>
  <c r="F38" i="12"/>
  <c r="E38" i="12"/>
  <c r="G37" i="12"/>
  <c r="L37" i="12" s="1"/>
  <c r="M37" i="12" s="1"/>
  <c r="F37" i="12"/>
  <c r="E37" i="12"/>
  <c r="G36" i="12"/>
  <c r="F36" i="12"/>
  <c r="E36" i="12"/>
  <c r="G35" i="12"/>
  <c r="L35" i="12" s="1"/>
  <c r="M35" i="12" s="1"/>
  <c r="F35" i="12"/>
  <c r="E35" i="12"/>
  <c r="G33" i="12"/>
  <c r="I33" i="12" s="1"/>
  <c r="F33" i="12"/>
  <c r="E33" i="12"/>
  <c r="G32" i="12"/>
  <c r="F32" i="12"/>
  <c r="E32" i="12"/>
  <c r="G31" i="12"/>
  <c r="F31" i="12"/>
  <c r="E31" i="12"/>
  <c r="G30" i="12"/>
  <c r="I30" i="12" s="1"/>
  <c r="F30" i="12"/>
  <c r="E30" i="12"/>
  <c r="G29" i="12"/>
  <c r="F29" i="12"/>
  <c r="E29" i="12"/>
  <c r="I27" i="12"/>
  <c r="G27" i="12"/>
  <c r="L27" i="12" s="1"/>
  <c r="M27" i="12" s="1"/>
  <c r="F27" i="12"/>
  <c r="E27" i="12"/>
  <c r="G26" i="12"/>
  <c r="F26" i="12"/>
  <c r="E26" i="12"/>
  <c r="L25" i="12"/>
  <c r="I25" i="12"/>
  <c r="G25" i="12"/>
  <c r="F25" i="12"/>
  <c r="E25" i="12"/>
  <c r="L24" i="12"/>
  <c r="G24" i="12"/>
  <c r="I24" i="12" s="1"/>
  <c r="F24" i="12"/>
  <c r="E24" i="12"/>
  <c r="G22" i="12"/>
  <c r="L22" i="12" s="1"/>
  <c r="M22" i="12" s="1"/>
  <c r="F22" i="12"/>
  <c r="E22" i="12"/>
  <c r="G21" i="12"/>
  <c r="I21" i="12" s="1"/>
  <c r="F21" i="12"/>
  <c r="E21" i="12"/>
  <c r="G20" i="12"/>
  <c r="F20" i="12"/>
  <c r="E20" i="12"/>
  <c r="G19" i="12"/>
  <c r="F19" i="12"/>
  <c r="E19" i="12"/>
  <c r="G18" i="12"/>
  <c r="F18" i="12"/>
  <c r="E18" i="12"/>
  <c r="G17" i="12"/>
  <c r="F17" i="12"/>
  <c r="E17" i="12"/>
  <c r="G16" i="12"/>
  <c r="F16" i="12"/>
  <c r="E16" i="12"/>
  <c r="G15" i="12"/>
  <c r="F15" i="12"/>
  <c r="E15" i="12"/>
  <c r="G13" i="12"/>
  <c r="F13" i="12"/>
  <c r="E13" i="12"/>
  <c r="G12" i="12"/>
  <c r="F12" i="12"/>
  <c r="E12" i="12"/>
  <c r="G11" i="12"/>
  <c r="F11" i="12"/>
  <c r="E11" i="12"/>
  <c r="G10" i="12"/>
  <c r="F10" i="12"/>
  <c r="E10" i="12"/>
  <c r="G9" i="12"/>
  <c r="L9" i="12" s="1"/>
  <c r="M9" i="12" s="1"/>
  <c r="F9" i="12"/>
  <c r="E9" i="12"/>
  <c r="G8" i="12"/>
  <c r="F8" i="12"/>
  <c r="E8" i="12"/>
  <c r="G7" i="12"/>
  <c r="F7" i="12"/>
  <c r="E7" i="12"/>
  <c r="G6" i="12"/>
  <c r="F6" i="12"/>
  <c r="E6" i="12"/>
  <c r="I5" i="12"/>
  <c r="G5" i="12"/>
  <c r="L5" i="12" s="1"/>
  <c r="M5" i="12" s="1"/>
  <c r="F5" i="12"/>
  <c r="E5" i="12"/>
  <c r="G134" i="10"/>
  <c r="L134" i="10" s="1"/>
  <c r="M134" i="10" s="1"/>
  <c r="F134" i="10"/>
  <c r="E134" i="10"/>
  <c r="G132" i="10"/>
  <c r="I132" i="10" s="1"/>
  <c r="F132" i="10"/>
  <c r="E132" i="10"/>
  <c r="G131" i="10"/>
  <c r="L131" i="10" s="1"/>
  <c r="M131" i="10" s="1"/>
  <c r="F131" i="10"/>
  <c r="E131" i="10"/>
  <c r="G130" i="10"/>
  <c r="I130" i="10" s="1"/>
  <c r="F130" i="10"/>
  <c r="E130" i="10"/>
  <c r="G129" i="10"/>
  <c r="L129" i="10" s="1"/>
  <c r="F129" i="10"/>
  <c r="E129" i="10"/>
  <c r="G128" i="10"/>
  <c r="I128" i="10" s="1"/>
  <c r="F128" i="10"/>
  <c r="E128" i="10"/>
  <c r="G127" i="10"/>
  <c r="L127" i="10" s="1"/>
  <c r="M127" i="10" s="1"/>
  <c r="F127" i="10"/>
  <c r="E127" i="10"/>
  <c r="G125" i="10"/>
  <c r="I125" i="10" s="1"/>
  <c r="F125" i="10"/>
  <c r="E125" i="10"/>
  <c r="L124" i="10"/>
  <c r="M124" i="10" s="1"/>
  <c r="G124" i="10"/>
  <c r="I124" i="10" s="1"/>
  <c r="F124" i="10"/>
  <c r="E124" i="10"/>
  <c r="G123" i="10"/>
  <c r="I123" i="10" s="1"/>
  <c r="F123" i="10"/>
  <c r="E123" i="10"/>
  <c r="G122" i="10"/>
  <c r="F122" i="10"/>
  <c r="E122" i="10"/>
  <c r="G121" i="10"/>
  <c r="I121" i="10" s="1"/>
  <c r="F121" i="10"/>
  <c r="E121" i="10"/>
  <c r="L120" i="10"/>
  <c r="G120" i="10"/>
  <c r="I120" i="10" s="1"/>
  <c r="F120" i="10"/>
  <c r="E120" i="10"/>
  <c r="G119" i="10"/>
  <c r="I119" i="10" s="1"/>
  <c r="F119" i="10"/>
  <c r="E119" i="10"/>
  <c r="I118" i="10"/>
  <c r="G118" i="10"/>
  <c r="L118" i="10" s="1"/>
  <c r="M118" i="10" s="1"/>
  <c r="F118" i="10"/>
  <c r="E118" i="10"/>
  <c r="L117" i="10"/>
  <c r="M117" i="10" s="1"/>
  <c r="G117" i="10"/>
  <c r="I117" i="10" s="1"/>
  <c r="F117" i="10"/>
  <c r="E117" i="10"/>
  <c r="G116" i="10"/>
  <c r="I116" i="10" s="1"/>
  <c r="F116" i="10"/>
  <c r="E116" i="10"/>
  <c r="G114" i="10"/>
  <c r="I114" i="10" s="1"/>
  <c r="F114" i="10"/>
  <c r="E114" i="10"/>
  <c r="G113" i="10"/>
  <c r="F113" i="10"/>
  <c r="E113" i="10"/>
  <c r="G111" i="10"/>
  <c r="I111" i="10" s="1"/>
  <c r="F111" i="10"/>
  <c r="E111" i="10"/>
  <c r="G110" i="10"/>
  <c r="I110" i="10" s="1"/>
  <c r="F110" i="10"/>
  <c r="E110" i="10"/>
  <c r="G109" i="10"/>
  <c r="I109" i="10" s="1"/>
  <c r="F109" i="10"/>
  <c r="E109" i="10"/>
  <c r="G108" i="10"/>
  <c r="L108" i="10" s="1"/>
  <c r="M108" i="10" s="1"/>
  <c r="F108" i="10"/>
  <c r="E108" i="10"/>
  <c r="G107" i="10"/>
  <c r="I107" i="10" s="1"/>
  <c r="F107" i="10"/>
  <c r="E107" i="10"/>
  <c r="G106" i="10"/>
  <c r="L106" i="10" s="1"/>
  <c r="M106" i="10" s="1"/>
  <c r="F106" i="10"/>
  <c r="E106" i="10"/>
  <c r="G105" i="10"/>
  <c r="I105" i="10" s="1"/>
  <c r="F105" i="10"/>
  <c r="E105" i="10"/>
  <c r="G104" i="10"/>
  <c r="L104" i="10" s="1"/>
  <c r="F104" i="10"/>
  <c r="E104" i="10"/>
  <c r="G103" i="10"/>
  <c r="I103" i="10" s="1"/>
  <c r="F103" i="10"/>
  <c r="E103" i="10"/>
  <c r="G102" i="10"/>
  <c r="L102" i="10" s="1"/>
  <c r="F102" i="10"/>
  <c r="E102" i="10"/>
  <c r="G100" i="10"/>
  <c r="I100" i="10" s="1"/>
  <c r="F100" i="10"/>
  <c r="E100" i="10"/>
  <c r="G99" i="10"/>
  <c r="F99" i="10"/>
  <c r="E99" i="10"/>
  <c r="G98" i="10"/>
  <c r="F98" i="10"/>
  <c r="E98" i="10"/>
  <c r="G97" i="10"/>
  <c r="F97" i="10"/>
  <c r="E97" i="10"/>
  <c r="G96" i="10"/>
  <c r="I96" i="10" s="1"/>
  <c r="F96" i="10"/>
  <c r="E96" i="10"/>
  <c r="G95" i="10"/>
  <c r="L95" i="10" s="1"/>
  <c r="M95" i="10" s="1"/>
  <c r="F95" i="10"/>
  <c r="E95" i="10"/>
  <c r="G94" i="10"/>
  <c r="I94" i="10" s="1"/>
  <c r="F94" i="10"/>
  <c r="E94" i="10"/>
  <c r="G93" i="10"/>
  <c r="L93" i="10" s="1"/>
  <c r="F93" i="10"/>
  <c r="E93" i="10"/>
  <c r="G92" i="10"/>
  <c r="I92" i="10" s="1"/>
  <c r="F92" i="10"/>
  <c r="E92" i="10"/>
  <c r="G91" i="10"/>
  <c r="L91" i="10" s="1"/>
  <c r="M91" i="10" s="1"/>
  <c r="F91" i="10"/>
  <c r="E91" i="10"/>
  <c r="G90" i="10"/>
  <c r="I90" i="10" s="1"/>
  <c r="F90" i="10"/>
  <c r="E90" i="10"/>
  <c r="G89" i="10"/>
  <c r="I89" i="10" s="1"/>
  <c r="F89" i="10"/>
  <c r="E89" i="10"/>
  <c r="G88" i="10"/>
  <c r="I88" i="10" s="1"/>
  <c r="F88" i="10"/>
  <c r="E88" i="10"/>
  <c r="G87" i="10"/>
  <c r="L87" i="10" s="1"/>
  <c r="F87" i="10"/>
  <c r="E87" i="10"/>
  <c r="G86" i="10"/>
  <c r="I86" i="10" s="1"/>
  <c r="F86" i="10"/>
  <c r="E86" i="10"/>
  <c r="G84" i="10"/>
  <c r="F84" i="10"/>
  <c r="E84" i="10"/>
  <c r="G83" i="10"/>
  <c r="I83" i="10" s="1"/>
  <c r="F83" i="10"/>
  <c r="E83" i="10"/>
  <c r="G81" i="10"/>
  <c r="L81" i="10" s="1"/>
  <c r="M81" i="10" s="1"/>
  <c r="F81" i="10"/>
  <c r="E81" i="10"/>
  <c r="G80" i="10"/>
  <c r="I80" i="10" s="1"/>
  <c r="F80" i="10"/>
  <c r="E80" i="10"/>
  <c r="M79" i="10"/>
  <c r="I79" i="10"/>
  <c r="G79" i="10"/>
  <c r="L79" i="10" s="1"/>
  <c r="F79" i="10"/>
  <c r="E79" i="10"/>
  <c r="G78" i="10"/>
  <c r="I78" i="10" s="1"/>
  <c r="F78" i="10"/>
  <c r="E78" i="10"/>
  <c r="G77" i="10"/>
  <c r="L77" i="10" s="1"/>
  <c r="M77" i="10" s="1"/>
  <c r="F77" i="10"/>
  <c r="E77" i="10"/>
  <c r="G76" i="10"/>
  <c r="I76" i="10" s="1"/>
  <c r="F76" i="10"/>
  <c r="E76" i="10"/>
  <c r="G75" i="10"/>
  <c r="F75" i="10"/>
  <c r="E75" i="10"/>
  <c r="G74" i="10"/>
  <c r="I74" i="10" s="1"/>
  <c r="F74" i="10"/>
  <c r="E74" i="10"/>
  <c r="G73" i="10"/>
  <c r="L73" i="10" s="1"/>
  <c r="M73" i="10" s="1"/>
  <c r="F73" i="10"/>
  <c r="E73" i="10"/>
  <c r="G72" i="10"/>
  <c r="I72" i="10" s="1"/>
  <c r="F72" i="10"/>
  <c r="E72" i="10"/>
  <c r="G70" i="10"/>
  <c r="L70" i="10" s="1"/>
  <c r="M70" i="10" s="1"/>
  <c r="F70" i="10"/>
  <c r="E70" i="10"/>
  <c r="G69" i="10"/>
  <c r="I69" i="10" s="1"/>
  <c r="F69" i="10"/>
  <c r="E69" i="10"/>
  <c r="G68" i="10"/>
  <c r="L68" i="10" s="1"/>
  <c r="F68" i="10"/>
  <c r="E68" i="10"/>
  <c r="G67" i="10"/>
  <c r="I67" i="10" s="1"/>
  <c r="F67" i="10"/>
  <c r="E67" i="10"/>
  <c r="G66" i="10"/>
  <c r="L66" i="10" s="1"/>
  <c r="F66" i="10"/>
  <c r="E66" i="10"/>
  <c r="G65" i="10"/>
  <c r="I65" i="10" s="1"/>
  <c r="F65" i="10"/>
  <c r="E65" i="10"/>
  <c r="G64" i="10"/>
  <c r="L64" i="10" s="1"/>
  <c r="M64" i="10" s="1"/>
  <c r="F64" i="10"/>
  <c r="E64" i="10"/>
  <c r="G63" i="10"/>
  <c r="I63" i="10" s="1"/>
  <c r="F63" i="10"/>
  <c r="E63" i="10"/>
  <c r="G62" i="10"/>
  <c r="L62" i="10" s="1"/>
  <c r="M62" i="10" s="1"/>
  <c r="F62" i="10"/>
  <c r="E62" i="10"/>
  <c r="G61" i="10"/>
  <c r="I61" i="10" s="1"/>
  <c r="F61" i="10"/>
  <c r="E61" i="10"/>
  <c r="G59" i="10"/>
  <c r="F59" i="10"/>
  <c r="E59" i="10"/>
  <c r="G58" i="10"/>
  <c r="I58" i="10" s="1"/>
  <c r="F58" i="10"/>
  <c r="E58" i="10"/>
  <c r="G57" i="10"/>
  <c r="L57" i="10" s="1"/>
  <c r="F57" i="10"/>
  <c r="E57" i="10"/>
  <c r="G56" i="10"/>
  <c r="I56" i="10" s="1"/>
  <c r="F56" i="10"/>
  <c r="E56" i="10"/>
  <c r="G55" i="10"/>
  <c r="L55" i="10" s="1"/>
  <c r="M55" i="10" s="1"/>
  <c r="F55" i="10"/>
  <c r="E55" i="10"/>
  <c r="G54" i="10"/>
  <c r="I54" i="10" s="1"/>
  <c r="F54" i="10"/>
  <c r="E54" i="10"/>
  <c r="G53" i="10"/>
  <c r="I53" i="10" s="1"/>
  <c r="F53" i="10"/>
  <c r="E53" i="10"/>
  <c r="G52" i="10"/>
  <c r="L52" i="10" s="1"/>
  <c r="F52" i="10"/>
  <c r="E52" i="10"/>
  <c r="G50" i="10"/>
  <c r="L50" i="10" s="1"/>
  <c r="F50" i="10"/>
  <c r="E50" i="10"/>
  <c r="G49" i="10"/>
  <c r="I49" i="10" s="1"/>
  <c r="F49" i="10"/>
  <c r="E49" i="10"/>
  <c r="G47" i="10"/>
  <c r="L47" i="10" s="1"/>
  <c r="F47" i="10"/>
  <c r="E47" i="10"/>
  <c r="G46" i="10"/>
  <c r="I46" i="10" s="1"/>
  <c r="F46" i="10"/>
  <c r="E46" i="10"/>
  <c r="G45" i="10"/>
  <c r="I45" i="10" s="1"/>
  <c r="F45" i="10"/>
  <c r="E45" i="10"/>
  <c r="G44" i="10"/>
  <c r="F44" i="10"/>
  <c r="E44" i="10"/>
  <c r="G43" i="10"/>
  <c r="F43" i="10"/>
  <c r="E43" i="10"/>
  <c r="G42" i="10"/>
  <c r="I42" i="10" s="1"/>
  <c r="F42" i="10"/>
  <c r="E42" i="10"/>
  <c r="L41" i="10"/>
  <c r="M41" i="10" s="1"/>
  <c r="G41" i="10"/>
  <c r="I41" i="10" s="1"/>
  <c r="F41" i="10"/>
  <c r="E41" i="10"/>
  <c r="G40" i="10"/>
  <c r="I40" i="10" s="1"/>
  <c r="F40" i="10"/>
  <c r="E40" i="10"/>
  <c r="G39" i="10"/>
  <c r="L39" i="10" s="1"/>
  <c r="F39" i="10"/>
  <c r="E39" i="10"/>
  <c r="G37" i="10"/>
  <c r="I37" i="10" s="1"/>
  <c r="F37" i="10"/>
  <c r="E37" i="10"/>
  <c r="G36" i="10"/>
  <c r="F36" i="10"/>
  <c r="E36" i="10"/>
  <c r="G34" i="10"/>
  <c r="F34" i="10"/>
  <c r="E34" i="10"/>
  <c r="G33" i="10"/>
  <c r="F33" i="10"/>
  <c r="E33" i="10"/>
  <c r="G32" i="10"/>
  <c r="I32" i="10" s="1"/>
  <c r="F32" i="10"/>
  <c r="E32" i="10"/>
  <c r="G30" i="10"/>
  <c r="L30" i="10" s="1"/>
  <c r="F30" i="10"/>
  <c r="E30" i="10"/>
  <c r="G29" i="10"/>
  <c r="I29" i="10" s="1"/>
  <c r="F29" i="10"/>
  <c r="E29" i="10"/>
  <c r="G27" i="10"/>
  <c r="L27" i="10" s="1"/>
  <c r="F27" i="10"/>
  <c r="E27" i="10"/>
  <c r="G26" i="10"/>
  <c r="I26" i="10" s="1"/>
  <c r="F26" i="10"/>
  <c r="E26" i="10"/>
  <c r="G25" i="10"/>
  <c r="L25" i="10" s="1"/>
  <c r="M25" i="10" s="1"/>
  <c r="F25" i="10"/>
  <c r="E25" i="10"/>
  <c r="G24" i="10"/>
  <c r="I24" i="10" s="1"/>
  <c r="F24" i="10"/>
  <c r="E24" i="10"/>
  <c r="G23" i="10"/>
  <c r="L23" i="10" s="1"/>
  <c r="F23" i="10"/>
  <c r="E23" i="10"/>
  <c r="G22" i="10"/>
  <c r="I22" i="10" s="1"/>
  <c r="F22" i="10"/>
  <c r="E22" i="10"/>
  <c r="G20" i="10"/>
  <c r="I20" i="10" s="1"/>
  <c r="F20" i="10"/>
  <c r="E20" i="10"/>
  <c r="G19" i="10"/>
  <c r="I19" i="10" s="1"/>
  <c r="F19" i="10"/>
  <c r="E19" i="10"/>
  <c r="G18" i="10"/>
  <c r="L18" i="10" s="1"/>
  <c r="F18" i="10"/>
  <c r="E18" i="10"/>
  <c r="G17" i="10"/>
  <c r="I17" i="10" s="1"/>
  <c r="F17" i="10"/>
  <c r="E17" i="10"/>
  <c r="G16" i="10"/>
  <c r="L16" i="10" s="1"/>
  <c r="F16" i="10"/>
  <c r="E16" i="10"/>
  <c r="G15" i="10"/>
  <c r="I15" i="10" s="1"/>
  <c r="F15" i="10"/>
  <c r="E15" i="10"/>
  <c r="G14" i="10"/>
  <c r="L14" i="10" s="1"/>
  <c r="F14" i="10"/>
  <c r="E14" i="10"/>
  <c r="G13" i="10"/>
  <c r="I13" i="10" s="1"/>
  <c r="F13" i="10"/>
  <c r="E13" i="10"/>
  <c r="G12" i="10"/>
  <c r="L12" i="10" s="1"/>
  <c r="F12" i="10"/>
  <c r="E12" i="10"/>
  <c r="G11" i="10"/>
  <c r="I11" i="10" s="1"/>
  <c r="F11" i="10"/>
  <c r="E11" i="10"/>
  <c r="G10" i="10"/>
  <c r="L10" i="10" s="1"/>
  <c r="F10" i="10"/>
  <c r="E10" i="10"/>
  <c r="G9" i="10"/>
  <c r="I9" i="10" s="1"/>
  <c r="F9" i="10"/>
  <c r="E9" i="10"/>
  <c r="G8" i="10"/>
  <c r="L8" i="10" s="1"/>
  <c r="M8" i="10" s="1"/>
  <c r="F8" i="10"/>
  <c r="E8" i="10"/>
  <c r="G7" i="10"/>
  <c r="I7" i="10" s="1"/>
  <c r="F7" i="10"/>
  <c r="E7" i="10"/>
  <c r="G6" i="10"/>
  <c r="L6" i="10" s="1"/>
  <c r="F6" i="10"/>
  <c r="E6" i="10"/>
  <c r="G5" i="10"/>
  <c r="I5" i="10" s="1"/>
  <c r="F5" i="10"/>
  <c r="E5" i="10"/>
  <c r="G1812" i="9"/>
  <c r="I1812" i="9" s="1"/>
  <c r="F1812" i="9"/>
  <c r="E1812" i="9"/>
  <c r="G1811" i="9"/>
  <c r="F1811" i="9"/>
  <c r="E1811" i="9"/>
  <c r="G1809" i="9"/>
  <c r="F1809" i="9"/>
  <c r="E1809" i="9"/>
  <c r="G1807" i="9"/>
  <c r="F1807" i="9"/>
  <c r="E1807" i="9"/>
  <c r="G1805" i="9"/>
  <c r="F1805" i="9"/>
  <c r="E1805" i="9"/>
  <c r="G1803" i="9"/>
  <c r="F1803" i="9"/>
  <c r="E1803" i="9"/>
  <c r="G1801" i="9"/>
  <c r="F1801" i="9"/>
  <c r="E1801" i="9"/>
  <c r="G1800" i="9"/>
  <c r="F1800" i="9"/>
  <c r="E1800" i="9"/>
  <c r="G1799" i="9"/>
  <c r="F1799" i="9"/>
  <c r="E1799" i="9"/>
  <c r="G1798" i="9"/>
  <c r="L1798" i="9" s="1"/>
  <c r="M1798" i="9" s="1"/>
  <c r="F1798" i="9"/>
  <c r="E1798" i="9"/>
  <c r="G1796" i="9"/>
  <c r="L1796" i="9" s="1"/>
  <c r="F1796" i="9"/>
  <c r="E1796" i="9"/>
  <c r="G1795" i="9"/>
  <c r="F1795" i="9"/>
  <c r="E1795" i="9"/>
  <c r="G1794" i="9"/>
  <c r="F1794" i="9"/>
  <c r="E1794" i="9"/>
  <c r="G1792" i="9"/>
  <c r="F1792" i="9"/>
  <c r="E1792" i="9"/>
  <c r="G1791" i="9"/>
  <c r="F1791" i="9"/>
  <c r="E1791" i="9"/>
  <c r="G1789" i="9"/>
  <c r="L1789" i="9" s="1"/>
  <c r="F1789" i="9"/>
  <c r="E1789" i="9"/>
  <c r="G1788" i="9"/>
  <c r="F1788" i="9"/>
  <c r="E1788" i="9"/>
  <c r="G1787" i="9"/>
  <c r="I1787" i="9" s="1"/>
  <c r="F1787" i="9"/>
  <c r="E1787" i="9"/>
  <c r="G1786" i="9"/>
  <c r="L1786" i="9" s="1"/>
  <c r="M1786" i="9" s="1"/>
  <c r="F1786" i="9"/>
  <c r="E1786" i="9"/>
  <c r="G1784" i="9"/>
  <c r="I1784" i="9" s="1"/>
  <c r="F1784" i="9"/>
  <c r="E1784" i="9"/>
  <c r="G1783" i="9"/>
  <c r="I1783" i="9" s="1"/>
  <c r="F1783" i="9"/>
  <c r="E1783" i="9"/>
  <c r="G1782" i="9"/>
  <c r="I1782" i="9" s="1"/>
  <c r="F1782" i="9"/>
  <c r="E1782" i="9"/>
  <c r="G1780" i="9"/>
  <c r="F1780" i="9"/>
  <c r="E1780" i="9"/>
  <c r="G1779" i="9"/>
  <c r="F1779" i="9"/>
  <c r="E1779" i="9"/>
  <c r="G1777" i="9"/>
  <c r="I1777" i="9" s="1"/>
  <c r="F1777" i="9"/>
  <c r="E1777" i="9"/>
  <c r="G1776" i="9"/>
  <c r="L1776" i="9" s="1"/>
  <c r="M1776" i="9" s="1"/>
  <c r="F1776" i="9"/>
  <c r="E1776" i="9"/>
  <c r="G1775" i="9"/>
  <c r="I1775" i="9" s="1"/>
  <c r="F1775" i="9"/>
  <c r="E1775" i="9"/>
  <c r="G1773" i="9"/>
  <c r="F1773" i="9"/>
  <c r="E1773" i="9"/>
  <c r="G1772" i="9"/>
  <c r="L1772" i="9" s="1"/>
  <c r="M1772" i="9" s="1"/>
  <c r="F1772" i="9"/>
  <c r="E1772" i="9"/>
  <c r="G1771" i="9"/>
  <c r="I1771" i="9" s="1"/>
  <c r="F1771" i="9"/>
  <c r="E1771" i="9"/>
  <c r="G1770" i="9"/>
  <c r="F1770" i="9"/>
  <c r="E1770" i="9"/>
  <c r="G1769" i="9"/>
  <c r="F1769" i="9"/>
  <c r="E1769" i="9"/>
  <c r="G1768" i="9"/>
  <c r="F1768" i="9"/>
  <c r="E1768" i="9"/>
  <c r="G1767" i="9"/>
  <c r="F1767" i="9"/>
  <c r="E1767" i="9"/>
  <c r="G1766" i="9"/>
  <c r="F1766" i="9"/>
  <c r="E1766" i="9"/>
  <c r="G1765" i="9"/>
  <c r="I1765" i="9" s="1"/>
  <c r="F1765" i="9"/>
  <c r="E1765" i="9"/>
  <c r="G1764" i="9"/>
  <c r="I1764" i="9" s="1"/>
  <c r="F1764" i="9"/>
  <c r="E1764" i="9"/>
  <c r="G1763" i="9"/>
  <c r="I1763" i="9" s="1"/>
  <c r="F1763" i="9"/>
  <c r="E1763" i="9"/>
  <c r="G1762" i="9"/>
  <c r="F1762" i="9"/>
  <c r="E1762" i="9"/>
  <c r="G1760" i="9"/>
  <c r="I1760" i="9" s="1"/>
  <c r="F1760" i="9"/>
  <c r="E1760" i="9"/>
  <c r="G1759" i="9"/>
  <c r="F1759" i="9"/>
  <c r="E1759" i="9"/>
  <c r="G1758" i="9"/>
  <c r="F1758" i="9"/>
  <c r="E1758" i="9"/>
  <c r="G1757" i="9"/>
  <c r="L1757" i="9" s="1"/>
  <c r="M1757" i="9" s="1"/>
  <c r="F1757" i="9"/>
  <c r="E1757" i="9"/>
  <c r="G1756" i="9"/>
  <c r="I1756" i="9" s="1"/>
  <c r="F1756" i="9"/>
  <c r="E1756" i="9"/>
  <c r="G1755" i="9"/>
  <c r="L1755" i="9" s="1"/>
  <c r="M1755" i="9" s="1"/>
  <c r="F1755" i="9"/>
  <c r="E1755" i="9"/>
  <c r="G1754" i="9"/>
  <c r="I1754" i="9" s="1"/>
  <c r="F1754" i="9"/>
  <c r="E1754" i="9"/>
  <c r="G1753" i="9"/>
  <c r="L1753" i="9" s="1"/>
  <c r="F1753" i="9"/>
  <c r="E1753" i="9"/>
  <c r="G1752" i="9"/>
  <c r="F1752" i="9"/>
  <c r="E1752" i="9"/>
  <c r="G1751" i="9"/>
  <c r="L1751" i="9" s="1"/>
  <c r="F1751" i="9"/>
  <c r="E1751" i="9"/>
  <c r="G1750" i="9"/>
  <c r="I1750" i="9" s="1"/>
  <c r="F1750" i="9"/>
  <c r="E1750" i="9"/>
  <c r="G1749" i="9"/>
  <c r="F1749" i="9"/>
  <c r="E1749" i="9"/>
  <c r="G1748" i="9"/>
  <c r="F1748" i="9"/>
  <c r="E1748" i="9"/>
  <c r="G1747" i="9"/>
  <c r="F1747" i="9"/>
  <c r="E1747" i="9"/>
  <c r="G1746" i="9"/>
  <c r="F1746" i="9"/>
  <c r="E1746" i="9"/>
  <c r="G1745" i="9"/>
  <c r="F1745" i="9"/>
  <c r="E1745" i="9"/>
  <c r="G1744" i="9"/>
  <c r="I1744" i="9" s="1"/>
  <c r="F1744" i="9"/>
  <c r="E1744" i="9"/>
  <c r="G1743" i="9"/>
  <c r="L1743" i="9" s="1"/>
  <c r="F1743" i="9"/>
  <c r="E1743" i="9"/>
  <c r="G1742" i="9"/>
  <c r="I1742" i="9" s="1"/>
  <c r="F1742" i="9"/>
  <c r="E1742" i="9"/>
  <c r="G1741" i="9"/>
  <c r="L1741" i="9" s="1"/>
  <c r="M1741" i="9" s="1"/>
  <c r="F1741" i="9"/>
  <c r="E1741" i="9"/>
  <c r="G1740" i="9"/>
  <c r="I1740" i="9" s="1"/>
  <c r="F1740" i="9"/>
  <c r="E1740" i="9"/>
  <c r="G1739" i="9"/>
  <c r="L1739" i="9" s="1"/>
  <c r="F1739" i="9"/>
  <c r="E1739" i="9"/>
  <c r="G1738" i="9"/>
  <c r="I1738" i="9" s="1"/>
  <c r="F1738" i="9"/>
  <c r="E1738" i="9"/>
  <c r="G1737" i="9"/>
  <c r="F1737" i="9"/>
  <c r="E1737" i="9"/>
  <c r="G1736" i="9"/>
  <c r="F1736" i="9"/>
  <c r="E1736" i="9"/>
  <c r="G1735" i="9"/>
  <c r="L1735" i="9" s="1"/>
  <c r="M1735" i="9" s="1"/>
  <c r="F1735" i="9"/>
  <c r="E1735" i="9"/>
  <c r="G1734" i="9"/>
  <c r="I1734" i="9" s="1"/>
  <c r="F1734" i="9"/>
  <c r="E1734" i="9"/>
  <c r="G1733" i="9"/>
  <c r="L1733" i="9" s="1"/>
  <c r="F1733" i="9"/>
  <c r="E1733" i="9"/>
  <c r="G1732" i="9"/>
  <c r="I1732" i="9" s="1"/>
  <c r="F1732" i="9"/>
  <c r="E1732" i="9"/>
  <c r="G1731" i="9"/>
  <c r="F1731" i="9"/>
  <c r="E1731" i="9"/>
  <c r="G1730" i="9"/>
  <c r="F1730" i="9"/>
  <c r="E1730" i="9"/>
  <c r="G1729" i="9"/>
  <c r="F1729" i="9"/>
  <c r="E1729" i="9"/>
  <c r="G1728" i="9"/>
  <c r="I1728" i="9" s="1"/>
  <c r="F1728" i="9"/>
  <c r="E1728" i="9"/>
  <c r="G1727" i="9"/>
  <c r="L1727" i="9" s="1"/>
  <c r="F1727" i="9"/>
  <c r="E1727" i="9"/>
  <c r="G1726" i="9"/>
  <c r="I1726" i="9" s="1"/>
  <c r="F1726" i="9"/>
  <c r="E1726" i="9"/>
  <c r="G1725" i="9"/>
  <c r="F1725" i="9"/>
  <c r="E1725" i="9"/>
  <c r="G1724" i="9"/>
  <c r="I1724" i="9" s="1"/>
  <c r="F1724" i="9"/>
  <c r="E1724" i="9"/>
  <c r="G1723" i="9"/>
  <c r="L1723" i="9" s="1"/>
  <c r="M1723" i="9" s="1"/>
  <c r="F1723" i="9"/>
  <c r="E1723" i="9"/>
  <c r="G1722" i="9"/>
  <c r="I1722" i="9" s="1"/>
  <c r="F1722" i="9"/>
  <c r="E1722" i="9"/>
  <c r="G1721" i="9"/>
  <c r="L1721" i="9" s="1"/>
  <c r="F1721" i="9"/>
  <c r="E1721" i="9"/>
  <c r="G1720" i="9"/>
  <c r="F1720" i="9"/>
  <c r="E1720" i="9"/>
  <c r="G1719" i="9"/>
  <c r="L1719" i="9" s="1"/>
  <c r="F1719" i="9"/>
  <c r="E1719" i="9"/>
  <c r="G1718" i="9"/>
  <c r="I1718" i="9" s="1"/>
  <c r="F1718" i="9"/>
  <c r="E1718" i="9"/>
  <c r="G1717" i="9"/>
  <c r="F1717" i="9"/>
  <c r="E1717" i="9"/>
  <c r="G1716" i="9"/>
  <c r="F1716" i="9"/>
  <c r="E1716" i="9"/>
  <c r="G1715" i="9"/>
  <c r="F1715" i="9"/>
  <c r="E1715" i="9"/>
  <c r="G1714" i="9"/>
  <c r="F1714" i="9"/>
  <c r="E1714" i="9"/>
  <c r="G1713" i="9"/>
  <c r="F1713" i="9"/>
  <c r="E1713" i="9"/>
  <c r="G1712" i="9"/>
  <c r="I1712" i="9" s="1"/>
  <c r="F1712" i="9"/>
  <c r="E1712" i="9"/>
  <c r="G1711" i="9"/>
  <c r="L1711" i="9" s="1"/>
  <c r="F1711" i="9"/>
  <c r="E1711" i="9"/>
  <c r="G1710" i="9"/>
  <c r="I1710" i="9" s="1"/>
  <c r="F1710" i="9"/>
  <c r="E1710" i="9"/>
  <c r="G1709" i="9"/>
  <c r="F1709" i="9"/>
  <c r="E1709" i="9"/>
  <c r="G1708" i="9"/>
  <c r="I1708" i="9" s="1"/>
  <c r="F1708" i="9"/>
  <c r="E1708" i="9"/>
  <c r="G1707" i="9"/>
  <c r="L1707" i="9" s="1"/>
  <c r="F1707" i="9"/>
  <c r="E1707" i="9"/>
  <c r="G1706" i="9"/>
  <c r="I1706" i="9" s="1"/>
  <c r="F1706" i="9"/>
  <c r="E1706" i="9"/>
  <c r="G1705" i="9"/>
  <c r="L1705" i="9" s="1"/>
  <c r="F1705" i="9"/>
  <c r="E1705" i="9"/>
  <c r="G1704" i="9"/>
  <c r="F1704" i="9"/>
  <c r="E1704" i="9"/>
  <c r="G1703" i="9"/>
  <c r="L1703" i="9" s="1"/>
  <c r="M1703" i="9" s="1"/>
  <c r="F1703" i="9"/>
  <c r="E1703" i="9"/>
  <c r="G1702" i="9"/>
  <c r="I1702" i="9" s="1"/>
  <c r="F1702" i="9"/>
  <c r="E1702" i="9"/>
  <c r="G1701" i="9"/>
  <c r="L1701" i="9" s="1"/>
  <c r="F1701" i="9"/>
  <c r="E1701" i="9"/>
  <c r="G1700" i="9"/>
  <c r="I1700" i="9" s="1"/>
  <c r="F1700" i="9"/>
  <c r="E1700" i="9"/>
  <c r="G1699" i="9"/>
  <c r="F1699" i="9"/>
  <c r="E1699" i="9"/>
  <c r="G1698" i="9"/>
  <c r="F1698" i="9"/>
  <c r="E1698" i="9"/>
  <c r="G1697" i="9"/>
  <c r="F1697" i="9"/>
  <c r="E1697" i="9"/>
  <c r="G1696" i="9"/>
  <c r="I1696" i="9" s="1"/>
  <c r="F1696" i="9"/>
  <c r="E1696" i="9"/>
  <c r="G1695" i="9"/>
  <c r="F1695" i="9"/>
  <c r="E1695" i="9"/>
  <c r="G1694" i="9"/>
  <c r="F1694" i="9"/>
  <c r="E1694" i="9"/>
  <c r="G1693" i="9"/>
  <c r="L1693" i="9" s="1"/>
  <c r="M1693" i="9" s="1"/>
  <c r="F1693" i="9"/>
  <c r="E1693" i="9"/>
  <c r="G1692" i="9"/>
  <c r="I1692" i="9" s="1"/>
  <c r="F1692" i="9"/>
  <c r="E1692" i="9"/>
  <c r="G1690" i="9"/>
  <c r="I1690" i="9" s="1"/>
  <c r="F1690" i="9"/>
  <c r="E1690" i="9"/>
  <c r="G1689" i="9"/>
  <c r="F1689" i="9"/>
  <c r="E1689" i="9"/>
  <c r="G1688" i="9"/>
  <c r="F1688" i="9"/>
  <c r="E1688" i="9"/>
  <c r="G1687" i="9"/>
  <c r="F1687" i="9"/>
  <c r="E1687" i="9"/>
  <c r="G1686" i="9"/>
  <c r="L1686" i="9" s="1"/>
  <c r="F1686" i="9"/>
  <c r="E1686" i="9"/>
  <c r="G1685" i="9"/>
  <c r="L1685" i="9" s="1"/>
  <c r="F1685" i="9"/>
  <c r="E1685" i="9"/>
  <c r="G1684" i="9"/>
  <c r="F1684" i="9"/>
  <c r="E1684" i="9"/>
  <c r="G1682" i="9"/>
  <c r="L1682" i="9" s="1"/>
  <c r="F1682" i="9"/>
  <c r="E1682" i="9"/>
  <c r="G1681" i="9"/>
  <c r="F1681" i="9"/>
  <c r="E1681" i="9"/>
  <c r="G1679" i="9"/>
  <c r="I1679" i="9" s="1"/>
  <c r="F1679" i="9"/>
  <c r="E1679" i="9"/>
  <c r="G1678" i="9"/>
  <c r="L1678" i="9" s="1"/>
  <c r="F1678" i="9"/>
  <c r="E1678" i="9"/>
  <c r="G1677" i="9"/>
  <c r="F1677" i="9"/>
  <c r="E1677" i="9"/>
  <c r="G1675" i="9"/>
  <c r="F1675" i="9"/>
  <c r="E1675" i="9"/>
  <c r="G1674" i="9"/>
  <c r="L1674" i="9" s="1"/>
  <c r="F1674" i="9"/>
  <c r="E1674" i="9"/>
  <c r="G1673" i="9"/>
  <c r="F1673" i="9"/>
  <c r="E1673" i="9"/>
  <c r="G1672" i="9"/>
  <c r="L1672" i="9" s="1"/>
  <c r="F1672" i="9"/>
  <c r="E1672" i="9"/>
  <c r="G1671" i="9"/>
  <c r="F1671" i="9"/>
  <c r="E1671" i="9"/>
  <c r="G1669" i="9"/>
  <c r="L1669" i="9" s="1"/>
  <c r="F1669" i="9"/>
  <c r="E1669" i="9"/>
  <c r="G1668" i="9"/>
  <c r="I1668" i="9" s="1"/>
  <c r="F1668" i="9"/>
  <c r="E1668" i="9"/>
  <c r="G1667" i="9"/>
  <c r="F1667" i="9"/>
  <c r="E1667" i="9"/>
  <c r="G1665" i="9"/>
  <c r="L1665" i="9" s="1"/>
  <c r="F1665" i="9"/>
  <c r="E1665" i="9"/>
  <c r="G1664" i="9"/>
  <c r="F1664" i="9"/>
  <c r="E1664" i="9"/>
  <c r="G1663" i="9"/>
  <c r="L1663" i="9" s="1"/>
  <c r="F1663" i="9"/>
  <c r="E1663" i="9"/>
  <c r="G1662" i="9"/>
  <c r="F1662" i="9"/>
  <c r="E1662" i="9"/>
  <c r="G1661" i="9"/>
  <c r="L1661" i="9" s="1"/>
  <c r="F1661" i="9"/>
  <c r="E1661" i="9"/>
  <c r="G1660" i="9"/>
  <c r="I1660" i="9" s="1"/>
  <c r="F1660" i="9"/>
  <c r="E1660" i="9"/>
  <c r="G1659" i="9"/>
  <c r="L1659" i="9" s="1"/>
  <c r="F1659" i="9"/>
  <c r="E1659" i="9"/>
  <c r="G1658" i="9"/>
  <c r="F1658" i="9"/>
  <c r="E1658" i="9"/>
  <c r="G1656" i="9"/>
  <c r="F1656" i="9"/>
  <c r="E1656" i="9"/>
  <c r="G1655" i="9"/>
  <c r="F1655" i="9"/>
  <c r="E1655" i="9"/>
  <c r="G1653" i="9"/>
  <c r="L1653" i="9" s="1"/>
  <c r="M1653" i="9" s="1"/>
  <c r="F1653" i="9"/>
  <c r="E1653" i="9"/>
  <c r="G1652" i="9"/>
  <c r="L1652" i="9" s="1"/>
  <c r="F1652" i="9"/>
  <c r="E1652" i="9"/>
  <c r="G1651" i="9"/>
  <c r="L1651" i="9" s="1"/>
  <c r="F1651" i="9"/>
  <c r="E1651" i="9"/>
  <c r="G1649" i="9"/>
  <c r="F1649" i="9"/>
  <c r="E1649" i="9"/>
  <c r="G1647" i="9"/>
  <c r="F1647" i="9"/>
  <c r="E1647" i="9"/>
  <c r="G1646" i="9"/>
  <c r="F1646" i="9"/>
  <c r="E1646" i="9"/>
  <c r="G1643" i="9"/>
  <c r="I1643" i="9" s="1"/>
  <c r="F1643" i="9"/>
  <c r="E1643" i="9"/>
  <c r="G1642" i="9"/>
  <c r="F1642" i="9"/>
  <c r="E1642" i="9"/>
  <c r="G1641" i="9"/>
  <c r="F1641" i="9"/>
  <c r="E1641" i="9"/>
  <c r="G1640" i="9"/>
  <c r="L1640" i="9" s="1"/>
  <c r="F1640" i="9"/>
  <c r="E1640" i="9"/>
  <c r="G1639" i="9"/>
  <c r="I1639" i="9" s="1"/>
  <c r="F1639" i="9"/>
  <c r="E1639" i="9"/>
  <c r="G1637" i="9"/>
  <c r="I1637" i="9" s="1"/>
  <c r="F1637" i="9"/>
  <c r="E1637" i="9"/>
  <c r="G1636" i="9"/>
  <c r="F1636" i="9"/>
  <c r="E1636" i="9"/>
  <c r="G1635" i="9"/>
  <c r="L1635" i="9" s="1"/>
  <c r="F1635" i="9"/>
  <c r="E1635" i="9"/>
  <c r="G1634" i="9"/>
  <c r="F1634" i="9"/>
  <c r="E1634" i="9"/>
  <c r="G1633" i="9"/>
  <c r="L1633" i="9" s="1"/>
  <c r="F1633" i="9"/>
  <c r="E1633" i="9"/>
  <c r="G1632" i="9"/>
  <c r="F1632" i="9"/>
  <c r="E1632" i="9"/>
  <c r="G1631" i="9"/>
  <c r="L1631" i="9" s="1"/>
  <c r="M1631" i="9" s="1"/>
  <c r="F1631" i="9"/>
  <c r="E1631" i="9"/>
  <c r="G1629" i="9"/>
  <c r="L1629" i="9" s="1"/>
  <c r="M1629" i="9" s="1"/>
  <c r="F1629" i="9"/>
  <c r="E1629" i="9"/>
  <c r="G1628" i="9"/>
  <c r="F1628" i="9"/>
  <c r="E1628" i="9"/>
  <c r="G1627" i="9"/>
  <c r="F1627" i="9"/>
  <c r="E1627" i="9"/>
  <c r="G1626" i="9"/>
  <c r="F1626" i="9"/>
  <c r="E1626" i="9"/>
  <c r="G1625" i="9"/>
  <c r="L1625" i="9" s="1"/>
  <c r="M1625" i="9" s="1"/>
  <c r="F1625" i="9"/>
  <c r="E1625" i="9"/>
  <c r="G1623" i="9"/>
  <c r="F1623" i="9"/>
  <c r="E1623" i="9"/>
  <c r="G1622" i="9"/>
  <c r="F1622" i="9"/>
  <c r="E1622" i="9"/>
  <c r="G1621" i="9"/>
  <c r="F1621" i="9"/>
  <c r="E1621" i="9"/>
  <c r="G1620" i="9"/>
  <c r="L1620" i="9" s="1"/>
  <c r="F1620" i="9"/>
  <c r="E1620" i="9"/>
  <c r="G1619" i="9"/>
  <c r="L1619" i="9" s="1"/>
  <c r="F1619" i="9"/>
  <c r="E1619" i="9"/>
  <c r="G1618" i="9"/>
  <c r="I1618" i="9" s="1"/>
  <c r="F1618" i="9"/>
  <c r="E1618" i="9"/>
  <c r="G1617" i="9"/>
  <c r="F1617" i="9"/>
  <c r="E1617" i="9"/>
  <c r="G1616" i="9"/>
  <c r="L1616" i="9" s="1"/>
  <c r="M1616" i="9" s="1"/>
  <c r="F1616" i="9"/>
  <c r="E1616" i="9"/>
  <c r="G1615" i="9"/>
  <c r="F1615" i="9"/>
  <c r="E1615" i="9"/>
  <c r="G1613" i="9"/>
  <c r="L1613" i="9" s="1"/>
  <c r="F1613" i="9"/>
  <c r="E1613" i="9"/>
  <c r="G1612" i="9"/>
  <c r="I1612" i="9" s="1"/>
  <c r="F1612" i="9"/>
  <c r="E1612" i="9"/>
  <c r="G1611" i="9"/>
  <c r="L1611" i="9" s="1"/>
  <c r="F1611" i="9"/>
  <c r="E1611" i="9"/>
  <c r="G1610" i="9"/>
  <c r="F1610" i="9"/>
  <c r="E1610" i="9"/>
  <c r="G1609" i="9"/>
  <c r="L1609" i="9" s="1"/>
  <c r="M1609" i="9" s="1"/>
  <c r="F1609" i="9"/>
  <c r="E1609" i="9"/>
  <c r="G1608" i="9"/>
  <c r="L1608" i="9" s="1"/>
  <c r="F1608" i="9"/>
  <c r="E1608" i="9"/>
  <c r="G1607" i="9"/>
  <c r="F1607" i="9"/>
  <c r="E1607" i="9"/>
  <c r="G1606" i="9"/>
  <c r="F1606" i="9"/>
  <c r="E1606" i="9"/>
  <c r="G1605" i="9"/>
  <c r="L1605" i="9" s="1"/>
  <c r="F1605" i="9"/>
  <c r="E1605" i="9"/>
  <c r="G1604" i="9"/>
  <c r="L1604" i="9" s="1"/>
  <c r="F1604" i="9"/>
  <c r="E1604" i="9"/>
  <c r="G1602" i="9"/>
  <c r="F1602" i="9"/>
  <c r="E1602" i="9"/>
  <c r="G1601" i="9"/>
  <c r="F1601" i="9"/>
  <c r="E1601" i="9"/>
  <c r="G1599" i="9"/>
  <c r="L1599" i="9" s="1"/>
  <c r="M1599" i="9" s="1"/>
  <c r="F1599" i="9"/>
  <c r="E1599" i="9"/>
  <c r="G1598" i="9"/>
  <c r="F1598" i="9"/>
  <c r="E1598" i="9"/>
  <c r="G1596" i="9"/>
  <c r="L1596" i="9" s="1"/>
  <c r="F1596" i="9"/>
  <c r="E1596" i="9"/>
  <c r="G1595" i="9"/>
  <c r="F1595" i="9"/>
  <c r="E1595" i="9"/>
  <c r="G1594" i="9"/>
  <c r="F1594" i="9"/>
  <c r="E1594" i="9"/>
  <c r="G1593" i="9"/>
  <c r="F1593" i="9"/>
  <c r="E1593" i="9"/>
  <c r="G1592" i="9"/>
  <c r="L1592" i="9" s="1"/>
  <c r="M1592" i="9" s="1"/>
  <c r="F1592" i="9"/>
  <c r="E1592" i="9"/>
  <c r="G1591" i="9"/>
  <c r="I1591" i="9" s="1"/>
  <c r="F1591" i="9"/>
  <c r="E1591" i="9"/>
  <c r="G1589" i="9"/>
  <c r="F1589" i="9"/>
  <c r="E1589" i="9"/>
  <c r="G1588" i="9"/>
  <c r="F1588" i="9"/>
  <c r="E1588" i="9"/>
  <c r="G1587" i="9"/>
  <c r="F1587" i="9"/>
  <c r="E1587" i="9"/>
  <c r="G1586" i="9"/>
  <c r="L1586" i="9" s="1"/>
  <c r="M1586" i="9" s="1"/>
  <c r="F1586" i="9"/>
  <c r="E1586" i="9"/>
  <c r="G1585" i="9"/>
  <c r="I1585" i="9" s="1"/>
  <c r="F1585" i="9"/>
  <c r="E1585" i="9"/>
  <c r="G1583" i="9"/>
  <c r="L1583" i="9" s="1"/>
  <c r="M1583" i="9" s="1"/>
  <c r="F1583" i="9"/>
  <c r="E1583" i="9"/>
  <c r="G1582" i="9"/>
  <c r="L1582" i="9" s="1"/>
  <c r="F1582" i="9"/>
  <c r="E1582" i="9"/>
  <c r="G1581" i="9"/>
  <c r="F1581" i="9"/>
  <c r="E1581" i="9"/>
  <c r="G1580" i="9"/>
  <c r="F1580" i="9"/>
  <c r="E1580" i="9"/>
  <c r="G1579" i="9"/>
  <c r="L1579" i="9" s="1"/>
  <c r="M1579" i="9" s="1"/>
  <c r="F1579" i="9"/>
  <c r="E1579" i="9"/>
  <c r="G1578" i="9"/>
  <c r="F1578" i="9"/>
  <c r="E1578" i="9"/>
  <c r="G1577" i="9"/>
  <c r="I1577" i="9" s="1"/>
  <c r="F1577" i="9"/>
  <c r="E1577" i="9"/>
  <c r="G1576" i="9"/>
  <c r="F1576" i="9"/>
  <c r="E1576" i="9"/>
  <c r="G1575" i="9"/>
  <c r="L1575" i="9" s="1"/>
  <c r="M1575" i="9" s="1"/>
  <c r="F1575" i="9"/>
  <c r="E1575" i="9"/>
  <c r="G1573" i="9"/>
  <c r="L1573" i="9" s="1"/>
  <c r="M1573" i="9" s="1"/>
  <c r="F1573" i="9"/>
  <c r="E1573" i="9"/>
  <c r="G1572" i="9"/>
  <c r="F1572" i="9"/>
  <c r="E1572" i="9"/>
  <c r="G1571" i="9"/>
  <c r="L1571" i="9" s="1"/>
  <c r="F1571" i="9"/>
  <c r="E1571" i="9"/>
  <c r="G1570" i="9"/>
  <c r="F1570" i="9"/>
  <c r="E1570" i="9"/>
  <c r="G1569" i="9"/>
  <c r="L1569" i="9" s="1"/>
  <c r="M1569" i="9" s="1"/>
  <c r="F1569" i="9"/>
  <c r="E1569" i="9"/>
  <c r="G1567" i="9"/>
  <c r="L1567" i="9" s="1"/>
  <c r="M1567" i="9" s="1"/>
  <c r="F1567" i="9"/>
  <c r="E1567" i="9"/>
  <c r="G1566" i="9"/>
  <c r="F1566" i="9"/>
  <c r="E1566" i="9"/>
  <c r="G1564" i="9"/>
  <c r="L1564" i="9" s="1"/>
  <c r="M1564" i="9" s="1"/>
  <c r="F1564" i="9"/>
  <c r="E1564" i="9"/>
  <c r="G1563" i="9"/>
  <c r="F1563" i="9"/>
  <c r="E1563" i="9"/>
  <c r="G1562" i="9"/>
  <c r="I1562" i="9" s="1"/>
  <c r="F1562" i="9"/>
  <c r="E1562" i="9"/>
  <c r="G1561" i="9"/>
  <c r="F1561" i="9"/>
  <c r="E1561" i="9"/>
  <c r="G1560" i="9"/>
  <c r="F1560" i="9"/>
  <c r="E1560" i="9"/>
  <c r="G1559" i="9"/>
  <c r="L1559" i="9" s="1"/>
  <c r="M1559" i="9" s="1"/>
  <c r="F1559" i="9"/>
  <c r="E1559" i="9"/>
  <c r="G1558" i="9"/>
  <c r="I1558" i="9" s="1"/>
  <c r="F1558" i="9"/>
  <c r="E1558" i="9"/>
  <c r="G1557" i="9"/>
  <c r="L1557" i="9" s="1"/>
  <c r="F1557" i="9"/>
  <c r="E1557" i="9"/>
  <c r="G1555" i="9"/>
  <c r="F1555" i="9"/>
  <c r="E1555" i="9"/>
  <c r="G1554" i="9"/>
  <c r="L1554" i="9" s="1"/>
  <c r="M1554" i="9" s="1"/>
  <c r="F1554" i="9"/>
  <c r="E1554" i="9"/>
  <c r="G1553" i="9"/>
  <c r="I1553" i="9" s="1"/>
  <c r="F1553" i="9"/>
  <c r="E1553" i="9"/>
  <c r="G1552" i="9"/>
  <c r="L1552" i="9" s="1"/>
  <c r="F1552" i="9"/>
  <c r="E1552" i="9"/>
  <c r="G1551" i="9"/>
  <c r="F1551" i="9"/>
  <c r="E1551" i="9"/>
  <c r="G1549" i="9"/>
  <c r="I1549" i="9" s="1"/>
  <c r="F1549" i="9"/>
  <c r="E1549" i="9"/>
  <c r="G1548" i="9"/>
  <c r="L1548" i="9" s="1"/>
  <c r="F1548" i="9"/>
  <c r="E1548" i="9"/>
  <c r="G1547" i="9"/>
  <c r="F1547" i="9"/>
  <c r="E1547" i="9"/>
  <c r="G1544" i="9"/>
  <c r="F1544" i="9"/>
  <c r="E1544" i="9"/>
  <c r="G1542" i="9"/>
  <c r="L1542" i="9" s="1"/>
  <c r="F1542" i="9"/>
  <c r="E1542" i="9"/>
  <c r="G1541" i="9"/>
  <c r="I1541" i="9" s="1"/>
  <c r="F1541" i="9"/>
  <c r="E1541" i="9"/>
  <c r="G1540" i="9"/>
  <c r="F1540" i="9"/>
  <c r="E1540" i="9"/>
  <c r="G1539" i="9"/>
  <c r="F1539" i="9"/>
  <c r="E1539" i="9"/>
  <c r="G1538" i="9"/>
  <c r="F1538" i="9"/>
  <c r="E1538" i="9"/>
  <c r="G1537" i="9"/>
  <c r="I1537" i="9" s="1"/>
  <c r="F1537" i="9"/>
  <c r="E1537" i="9"/>
  <c r="G1536" i="9"/>
  <c r="L1536" i="9" s="1"/>
  <c r="M1536" i="9" s="1"/>
  <c r="F1536" i="9"/>
  <c r="E1536" i="9"/>
  <c r="G1535" i="9"/>
  <c r="I1535" i="9" s="1"/>
  <c r="F1535" i="9"/>
  <c r="E1535" i="9"/>
  <c r="G1534" i="9"/>
  <c r="F1534" i="9"/>
  <c r="E1534" i="9"/>
  <c r="G1533" i="9"/>
  <c r="I1533" i="9" s="1"/>
  <c r="F1533" i="9"/>
  <c r="E1533" i="9"/>
  <c r="G1532" i="9"/>
  <c r="I1532" i="9" s="1"/>
  <c r="F1532" i="9"/>
  <c r="E1532" i="9"/>
  <c r="G1531" i="9"/>
  <c r="I1531" i="9" s="1"/>
  <c r="F1531" i="9"/>
  <c r="E1531" i="9"/>
  <c r="G1530" i="9"/>
  <c r="L1530" i="9" s="1"/>
  <c r="F1530" i="9"/>
  <c r="E1530" i="9"/>
  <c r="G1529" i="9"/>
  <c r="F1529" i="9"/>
  <c r="E1529" i="9"/>
  <c r="G1528" i="9"/>
  <c r="F1528" i="9"/>
  <c r="E1528" i="9"/>
  <c r="G1527" i="9"/>
  <c r="I1527" i="9" s="1"/>
  <c r="F1527" i="9"/>
  <c r="E1527" i="9"/>
  <c r="G1526" i="9"/>
  <c r="F1526" i="9"/>
  <c r="E1526" i="9"/>
  <c r="G1525" i="9"/>
  <c r="F1525" i="9"/>
  <c r="E1525" i="9"/>
  <c r="G1524" i="9"/>
  <c r="F1524" i="9"/>
  <c r="E1524" i="9"/>
  <c r="G1522" i="9"/>
  <c r="F1522" i="9"/>
  <c r="E1522" i="9"/>
  <c r="G1520" i="9"/>
  <c r="F1520" i="9"/>
  <c r="E1520" i="9"/>
  <c r="G1518" i="9"/>
  <c r="I1518" i="9" s="1"/>
  <c r="F1518" i="9"/>
  <c r="E1518" i="9"/>
  <c r="G1516" i="9"/>
  <c r="F1516" i="9"/>
  <c r="E1516" i="9"/>
  <c r="G1514" i="9"/>
  <c r="F1514" i="9"/>
  <c r="E1514" i="9"/>
  <c r="G1513" i="9"/>
  <c r="F1513" i="9"/>
  <c r="E1513" i="9"/>
  <c r="G1512" i="9"/>
  <c r="I1512" i="9" s="1"/>
  <c r="F1512" i="9"/>
  <c r="E1512" i="9"/>
  <c r="G1511" i="9"/>
  <c r="F1511" i="9"/>
  <c r="E1511" i="9"/>
  <c r="G1510" i="9"/>
  <c r="F1510" i="9"/>
  <c r="E1510" i="9"/>
  <c r="G1508" i="9"/>
  <c r="F1508" i="9"/>
  <c r="E1508" i="9"/>
  <c r="G1506" i="9"/>
  <c r="I1506" i="9" s="1"/>
  <c r="F1506" i="9"/>
  <c r="E1506" i="9"/>
  <c r="G1505" i="9"/>
  <c r="L1505" i="9" s="1"/>
  <c r="M1505" i="9" s="1"/>
  <c r="F1505" i="9"/>
  <c r="E1505" i="9"/>
  <c r="G1504" i="9"/>
  <c r="F1504" i="9"/>
  <c r="E1504" i="9"/>
  <c r="G1503" i="9"/>
  <c r="L1503" i="9" s="1"/>
  <c r="M1503" i="9" s="1"/>
  <c r="F1503" i="9"/>
  <c r="E1503" i="9"/>
  <c r="G1502" i="9"/>
  <c r="F1502" i="9"/>
  <c r="E1502" i="9"/>
  <c r="G1501" i="9"/>
  <c r="F1501" i="9"/>
  <c r="E1501" i="9"/>
  <c r="G1500" i="9"/>
  <c r="F1500" i="9"/>
  <c r="E1500" i="9"/>
  <c r="G1499" i="9"/>
  <c r="L1499" i="9" s="1"/>
  <c r="M1499" i="9" s="1"/>
  <c r="F1499" i="9"/>
  <c r="E1499" i="9"/>
  <c r="G1498" i="9"/>
  <c r="I1498" i="9" s="1"/>
  <c r="F1498" i="9"/>
  <c r="E1498" i="9"/>
  <c r="G1497" i="9"/>
  <c r="L1497" i="9" s="1"/>
  <c r="F1497" i="9"/>
  <c r="E1497" i="9"/>
  <c r="G1496" i="9"/>
  <c r="I1496" i="9" s="1"/>
  <c r="F1496" i="9"/>
  <c r="E1496" i="9"/>
  <c r="G1495" i="9"/>
  <c r="L1495" i="9" s="1"/>
  <c r="F1495" i="9"/>
  <c r="E1495" i="9"/>
  <c r="G1493" i="9"/>
  <c r="I1493" i="9" s="1"/>
  <c r="F1493" i="9"/>
  <c r="E1493" i="9"/>
  <c r="G1492" i="9"/>
  <c r="L1492" i="9" s="1"/>
  <c r="F1492" i="9"/>
  <c r="E1492" i="9"/>
  <c r="G1491" i="9"/>
  <c r="F1491" i="9"/>
  <c r="E1491" i="9"/>
  <c r="G1490" i="9"/>
  <c r="F1490" i="9"/>
  <c r="E1490" i="9"/>
  <c r="G1489" i="9"/>
  <c r="F1489" i="9"/>
  <c r="E1489" i="9"/>
  <c r="G1487" i="9"/>
  <c r="L1487" i="9" s="1"/>
  <c r="M1487" i="9" s="1"/>
  <c r="F1487" i="9"/>
  <c r="E1487" i="9"/>
  <c r="G1486" i="9"/>
  <c r="I1486" i="9" s="1"/>
  <c r="F1486" i="9"/>
  <c r="E1486" i="9"/>
  <c r="G1485" i="9"/>
  <c r="F1485" i="9"/>
  <c r="E1485" i="9"/>
  <c r="G1484" i="9"/>
  <c r="F1484" i="9"/>
  <c r="E1484" i="9"/>
  <c r="G1482" i="9"/>
  <c r="F1482" i="9"/>
  <c r="E1482" i="9"/>
  <c r="G1481" i="9"/>
  <c r="F1481" i="9"/>
  <c r="E1481" i="9"/>
  <c r="G1480" i="9"/>
  <c r="F1480" i="9"/>
  <c r="E1480" i="9"/>
  <c r="G1479" i="9"/>
  <c r="F1479" i="9"/>
  <c r="E1479" i="9"/>
  <c r="G1478" i="9"/>
  <c r="F1478" i="9"/>
  <c r="E1478" i="9"/>
  <c r="G1477" i="9"/>
  <c r="I1477" i="9" s="1"/>
  <c r="F1477" i="9"/>
  <c r="E1477" i="9"/>
  <c r="G1476" i="9"/>
  <c r="L1476" i="9" s="1"/>
  <c r="F1476" i="9"/>
  <c r="E1476" i="9"/>
  <c r="G1475" i="9"/>
  <c r="I1475" i="9" s="1"/>
  <c r="F1475" i="9"/>
  <c r="E1475" i="9"/>
  <c r="G1473" i="9"/>
  <c r="I1473" i="9" s="1"/>
  <c r="F1473" i="9"/>
  <c r="E1473" i="9"/>
  <c r="G1472" i="9"/>
  <c r="L1472" i="9" s="1"/>
  <c r="M1472" i="9" s="1"/>
  <c r="F1472" i="9"/>
  <c r="E1472" i="9"/>
  <c r="G1471" i="9"/>
  <c r="F1471" i="9"/>
  <c r="E1471" i="9"/>
  <c r="G1470" i="9"/>
  <c r="L1470" i="9" s="1"/>
  <c r="M1470" i="9" s="1"/>
  <c r="F1470" i="9"/>
  <c r="E1470" i="9"/>
  <c r="G1469" i="9"/>
  <c r="F1469" i="9"/>
  <c r="E1469" i="9"/>
  <c r="G1468" i="9"/>
  <c r="F1468" i="9"/>
  <c r="E1468" i="9"/>
  <c r="G1467" i="9"/>
  <c r="F1467" i="9"/>
  <c r="E1467" i="9"/>
  <c r="G1466" i="9"/>
  <c r="F1466" i="9"/>
  <c r="E1466" i="9"/>
  <c r="G1465" i="9"/>
  <c r="F1465" i="9"/>
  <c r="E1465" i="9"/>
  <c r="G1462" i="9"/>
  <c r="F1462" i="9"/>
  <c r="E1462" i="9"/>
  <c r="G1461" i="9"/>
  <c r="I1461" i="9" s="1"/>
  <c r="F1461" i="9"/>
  <c r="E1461" i="9"/>
  <c r="G1460" i="9"/>
  <c r="L1460" i="9" s="1"/>
  <c r="F1460" i="9"/>
  <c r="E1460" i="9"/>
  <c r="G1459" i="9"/>
  <c r="I1459" i="9" s="1"/>
  <c r="F1459" i="9"/>
  <c r="E1459" i="9"/>
  <c r="G1458" i="9"/>
  <c r="F1458" i="9"/>
  <c r="E1458" i="9"/>
  <c r="G1457" i="9"/>
  <c r="F1457" i="9"/>
  <c r="E1457" i="9"/>
  <c r="G1456" i="9"/>
  <c r="F1456" i="9"/>
  <c r="E1456" i="9"/>
  <c r="G1455" i="9"/>
  <c r="F1455" i="9"/>
  <c r="E1455" i="9"/>
  <c r="G1454" i="9"/>
  <c r="I1454" i="9" s="1"/>
  <c r="F1454" i="9"/>
  <c r="E1454" i="9"/>
  <c r="G1453" i="9"/>
  <c r="F1453" i="9"/>
  <c r="E1453" i="9"/>
  <c r="G1452" i="9"/>
  <c r="F1452" i="9"/>
  <c r="E1452" i="9"/>
  <c r="G1451" i="9"/>
  <c r="I1451" i="9" s="1"/>
  <c r="F1451" i="9"/>
  <c r="E1451" i="9"/>
  <c r="G1450" i="9"/>
  <c r="I1450" i="9" s="1"/>
  <c r="F1450" i="9"/>
  <c r="E1450" i="9"/>
  <c r="G1449" i="9"/>
  <c r="I1449" i="9" s="1"/>
  <c r="F1449" i="9"/>
  <c r="E1449" i="9"/>
  <c r="G1448" i="9"/>
  <c r="L1448" i="9" s="1"/>
  <c r="F1448" i="9"/>
  <c r="E1448" i="9"/>
  <c r="G1447" i="9"/>
  <c r="F1447" i="9"/>
  <c r="E1447" i="9"/>
  <c r="G1446" i="9"/>
  <c r="F1446" i="9"/>
  <c r="E1446" i="9"/>
  <c r="G1445" i="9"/>
  <c r="I1445" i="9" s="1"/>
  <c r="F1445" i="9"/>
  <c r="E1445" i="9"/>
  <c r="G1444" i="9"/>
  <c r="F1444" i="9"/>
  <c r="E1444" i="9"/>
  <c r="G1443" i="9"/>
  <c r="F1443" i="9"/>
  <c r="E1443" i="9"/>
  <c r="G1442" i="9"/>
  <c r="F1442" i="9"/>
  <c r="E1442" i="9"/>
  <c r="G1441" i="9"/>
  <c r="F1441" i="9"/>
  <c r="E1441" i="9"/>
  <c r="G1440" i="9"/>
  <c r="L1440" i="9" s="1"/>
  <c r="M1440" i="9" s="1"/>
  <c r="F1440" i="9"/>
  <c r="E1440" i="9"/>
  <c r="G1439" i="9"/>
  <c r="I1439" i="9" s="1"/>
  <c r="F1439" i="9"/>
  <c r="E1439" i="9"/>
  <c r="G1438" i="9"/>
  <c r="F1438" i="9"/>
  <c r="E1438" i="9"/>
  <c r="G1437" i="9"/>
  <c r="F1437" i="9"/>
  <c r="E1437" i="9"/>
  <c r="G1436" i="9"/>
  <c r="L1436" i="9" s="1"/>
  <c r="M1436" i="9" s="1"/>
  <c r="F1436" i="9"/>
  <c r="E1436" i="9"/>
  <c r="G1435" i="9"/>
  <c r="I1435" i="9" s="1"/>
  <c r="F1435" i="9"/>
  <c r="E1435" i="9"/>
  <c r="G1434" i="9"/>
  <c r="F1434" i="9"/>
  <c r="E1434" i="9"/>
  <c r="G1433" i="9"/>
  <c r="F1433" i="9"/>
  <c r="E1433" i="9"/>
  <c r="G1432" i="9"/>
  <c r="F1432" i="9"/>
  <c r="E1432" i="9"/>
  <c r="G1431" i="9"/>
  <c r="F1431" i="9"/>
  <c r="E1431" i="9"/>
  <c r="G1430" i="9"/>
  <c r="F1430" i="9"/>
  <c r="E1430" i="9"/>
  <c r="G1429" i="9"/>
  <c r="I1429" i="9" s="1"/>
  <c r="F1429" i="9"/>
  <c r="E1429" i="9"/>
  <c r="G1428" i="9"/>
  <c r="L1428" i="9" s="1"/>
  <c r="F1428" i="9"/>
  <c r="E1428" i="9"/>
  <c r="G1427" i="9"/>
  <c r="I1427" i="9" s="1"/>
  <c r="F1427" i="9"/>
  <c r="E1427" i="9"/>
  <c r="G1426" i="9"/>
  <c r="L1426" i="9" s="1"/>
  <c r="M1426" i="9" s="1"/>
  <c r="F1426" i="9"/>
  <c r="E1426" i="9"/>
  <c r="G1425" i="9"/>
  <c r="F1425" i="9"/>
  <c r="E1425" i="9"/>
  <c r="G1424" i="9"/>
  <c r="F1424" i="9"/>
  <c r="E1424" i="9"/>
  <c r="G1423" i="9"/>
  <c r="I1423" i="9" s="1"/>
  <c r="F1423" i="9"/>
  <c r="E1423" i="9"/>
  <c r="G1422" i="9"/>
  <c r="F1422" i="9"/>
  <c r="E1422" i="9"/>
  <c r="G1421" i="9"/>
  <c r="F1421" i="9"/>
  <c r="E1421" i="9"/>
  <c r="G1420" i="9"/>
  <c r="F1420" i="9"/>
  <c r="E1420" i="9"/>
  <c r="G1419" i="9"/>
  <c r="I1419" i="9" s="1"/>
  <c r="F1419" i="9"/>
  <c r="E1419" i="9"/>
  <c r="G1418" i="9"/>
  <c r="I1418" i="9" s="1"/>
  <c r="F1418" i="9"/>
  <c r="E1418" i="9"/>
  <c r="G1417" i="9"/>
  <c r="I1417" i="9" s="1"/>
  <c r="F1417" i="9"/>
  <c r="E1417" i="9"/>
  <c r="G1416" i="9"/>
  <c r="L1416" i="9" s="1"/>
  <c r="F1416" i="9"/>
  <c r="E1416" i="9"/>
  <c r="G1415" i="9"/>
  <c r="F1415" i="9"/>
  <c r="E1415" i="9"/>
  <c r="G1414" i="9"/>
  <c r="F1414" i="9"/>
  <c r="E1414" i="9"/>
  <c r="G1413" i="9"/>
  <c r="I1413" i="9" s="1"/>
  <c r="F1413" i="9"/>
  <c r="E1413" i="9"/>
  <c r="G1412" i="9"/>
  <c r="F1412" i="9"/>
  <c r="E1412" i="9"/>
  <c r="G1411" i="9"/>
  <c r="F1411" i="9"/>
  <c r="E1411" i="9"/>
  <c r="G1410" i="9"/>
  <c r="F1410" i="9"/>
  <c r="E1410" i="9"/>
  <c r="G1409" i="9"/>
  <c r="F1409" i="9"/>
  <c r="E1409" i="9"/>
  <c r="G1408" i="9"/>
  <c r="L1408" i="9" s="1"/>
  <c r="M1408" i="9" s="1"/>
  <c r="N1408" i="9" s="1"/>
  <c r="F1408" i="9"/>
  <c r="E1408" i="9"/>
  <c r="G1407" i="9"/>
  <c r="F1407" i="9"/>
  <c r="E1407" i="9"/>
  <c r="G1406" i="9"/>
  <c r="F1406" i="9"/>
  <c r="E1406" i="9"/>
  <c r="G1405" i="9"/>
  <c r="F1405" i="9"/>
  <c r="E1405" i="9"/>
  <c r="G1404" i="9"/>
  <c r="L1404" i="9" s="1"/>
  <c r="M1404" i="9" s="1"/>
  <c r="N1404" i="9" s="1"/>
  <c r="F1404" i="9"/>
  <c r="E1404" i="9"/>
  <c r="G1403" i="9"/>
  <c r="F1403" i="9"/>
  <c r="E1403" i="9"/>
  <c r="G1402" i="9"/>
  <c r="F1402" i="9"/>
  <c r="E1402" i="9"/>
  <c r="G1401" i="9"/>
  <c r="F1401" i="9"/>
  <c r="E1401" i="9"/>
  <c r="G1400" i="9"/>
  <c r="L1400" i="9" s="1"/>
  <c r="M1400" i="9" s="1"/>
  <c r="N1400" i="9" s="1"/>
  <c r="F1400" i="9"/>
  <c r="E1400" i="9"/>
  <c r="G1399" i="9"/>
  <c r="F1399" i="9"/>
  <c r="E1399" i="9"/>
  <c r="G1398" i="9"/>
  <c r="F1398" i="9"/>
  <c r="E1398" i="9"/>
  <c r="G1397" i="9"/>
  <c r="F1397" i="9"/>
  <c r="E1397" i="9"/>
  <c r="G1396" i="9"/>
  <c r="L1396" i="9" s="1"/>
  <c r="M1396" i="9" s="1"/>
  <c r="N1396" i="9" s="1"/>
  <c r="F1396" i="9"/>
  <c r="E1396" i="9"/>
  <c r="G1395" i="9"/>
  <c r="F1395" i="9"/>
  <c r="E1395" i="9"/>
  <c r="G1394" i="9"/>
  <c r="L1394" i="9" s="1"/>
  <c r="F1394" i="9"/>
  <c r="E1394" i="9"/>
  <c r="G1393" i="9"/>
  <c r="F1393" i="9"/>
  <c r="E1393" i="9"/>
  <c r="G1392" i="9"/>
  <c r="F1392" i="9"/>
  <c r="E1392" i="9"/>
  <c r="G1391" i="9"/>
  <c r="F1391" i="9"/>
  <c r="E1391" i="9"/>
  <c r="G1390" i="9"/>
  <c r="F1390" i="9"/>
  <c r="E1390" i="9"/>
  <c r="G1389" i="9"/>
  <c r="F1389" i="9"/>
  <c r="E1389" i="9"/>
  <c r="G1388" i="9"/>
  <c r="L1388" i="9" s="1"/>
  <c r="M1388" i="9" s="1"/>
  <c r="N1388" i="9" s="1"/>
  <c r="F1388" i="9"/>
  <c r="E1388" i="9"/>
  <c r="G1387" i="9"/>
  <c r="F1387" i="9"/>
  <c r="E1387" i="9"/>
  <c r="G1386" i="9"/>
  <c r="L1386" i="9" s="1"/>
  <c r="F1386" i="9"/>
  <c r="E1386" i="9"/>
  <c r="G1385" i="9"/>
  <c r="F1385" i="9"/>
  <c r="E1385" i="9"/>
  <c r="G1384" i="9"/>
  <c r="L1384" i="9" s="1"/>
  <c r="M1384" i="9" s="1"/>
  <c r="N1384" i="9" s="1"/>
  <c r="F1384" i="9"/>
  <c r="E1384" i="9"/>
  <c r="G1382" i="9"/>
  <c r="F1382" i="9"/>
  <c r="E1382" i="9"/>
  <c r="G1381" i="9"/>
  <c r="F1381" i="9"/>
  <c r="E1381" i="9"/>
  <c r="G1380" i="9"/>
  <c r="F1380" i="9"/>
  <c r="E1380" i="9"/>
  <c r="G1379" i="9"/>
  <c r="L1379" i="9" s="1"/>
  <c r="M1379" i="9" s="1"/>
  <c r="N1379" i="9" s="1"/>
  <c r="F1379" i="9"/>
  <c r="E1379" i="9"/>
  <c r="G1378" i="9"/>
  <c r="F1378" i="9"/>
  <c r="E1378" i="9"/>
  <c r="G1377" i="9"/>
  <c r="F1377" i="9"/>
  <c r="E1377" i="9"/>
  <c r="G1376" i="9"/>
  <c r="F1376" i="9"/>
  <c r="E1376" i="9"/>
  <c r="G1375" i="9"/>
  <c r="L1375" i="9" s="1"/>
  <c r="M1375" i="9" s="1"/>
  <c r="N1375" i="9" s="1"/>
  <c r="F1375" i="9"/>
  <c r="E1375" i="9"/>
  <c r="G1374" i="9"/>
  <c r="F1374" i="9"/>
  <c r="E1374" i="9"/>
  <c r="G1373" i="9"/>
  <c r="F1373" i="9"/>
  <c r="E1373" i="9"/>
  <c r="G1372" i="9"/>
  <c r="F1372" i="9"/>
  <c r="E1372" i="9"/>
  <c r="G1371" i="9"/>
  <c r="L1371" i="9" s="1"/>
  <c r="M1371" i="9" s="1"/>
  <c r="N1371" i="9" s="1"/>
  <c r="F1371" i="9"/>
  <c r="E1371" i="9"/>
  <c r="G1370" i="9"/>
  <c r="F1370" i="9"/>
  <c r="E1370" i="9"/>
  <c r="G1369" i="9"/>
  <c r="F1369" i="9"/>
  <c r="E1369" i="9"/>
  <c r="G1368" i="9"/>
  <c r="F1368" i="9"/>
  <c r="E1368" i="9"/>
  <c r="G1367" i="9"/>
  <c r="L1367" i="9" s="1"/>
  <c r="M1367" i="9" s="1"/>
  <c r="N1367" i="9" s="1"/>
  <c r="F1367" i="9"/>
  <c r="E1367" i="9"/>
  <c r="G1366" i="9"/>
  <c r="F1366" i="9"/>
  <c r="E1366" i="9"/>
  <c r="G1365" i="9"/>
  <c r="L1365" i="9" s="1"/>
  <c r="F1365" i="9"/>
  <c r="E1365" i="9"/>
  <c r="G1364" i="9"/>
  <c r="F1364" i="9"/>
  <c r="E1364" i="9"/>
  <c r="G1363" i="9"/>
  <c r="L1363" i="9" s="1"/>
  <c r="M1363" i="9" s="1"/>
  <c r="N1363" i="9" s="1"/>
  <c r="F1363" i="9"/>
  <c r="E1363" i="9"/>
  <c r="G1362" i="9"/>
  <c r="F1362" i="9"/>
  <c r="E1362" i="9"/>
  <c r="G1361" i="9"/>
  <c r="F1361" i="9"/>
  <c r="E1361" i="9"/>
  <c r="G1360" i="9"/>
  <c r="F1360" i="9"/>
  <c r="E1360" i="9"/>
  <c r="G1359" i="9"/>
  <c r="L1359" i="9" s="1"/>
  <c r="M1359" i="9" s="1"/>
  <c r="N1359" i="9" s="1"/>
  <c r="F1359" i="9"/>
  <c r="E1359" i="9"/>
  <c r="G1358" i="9"/>
  <c r="F1358" i="9"/>
  <c r="E1358" i="9"/>
  <c r="G1357" i="9"/>
  <c r="F1357" i="9"/>
  <c r="E1357" i="9"/>
  <c r="G1356" i="9"/>
  <c r="L1356" i="9" s="1"/>
  <c r="F1356" i="9"/>
  <c r="E1356" i="9"/>
  <c r="G1355" i="9"/>
  <c r="I1355" i="9" s="1"/>
  <c r="F1355" i="9"/>
  <c r="E1355" i="9"/>
  <c r="G1354" i="9"/>
  <c r="F1354" i="9"/>
  <c r="E1354" i="9"/>
  <c r="G1353" i="9"/>
  <c r="F1353" i="9"/>
  <c r="E1353" i="9"/>
  <c r="G1352" i="9"/>
  <c r="L1352" i="9" s="1"/>
  <c r="F1352" i="9"/>
  <c r="E1352" i="9"/>
  <c r="G1351" i="9"/>
  <c r="F1351" i="9"/>
  <c r="E1351" i="9"/>
  <c r="G1350" i="9"/>
  <c r="F1350" i="9"/>
  <c r="E1350" i="9"/>
  <c r="G1349" i="9"/>
  <c r="F1349" i="9"/>
  <c r="E1349" i="9"/>
  <c r="G1348" i="9"/>
  <c r="L1348" i="9" s="1"/>
  <c r="M1348" i="9" s="1"/>
  <c r="F1348" i="9"/>
  <c r="E1348" i="9"/>
  <c r="G1347" i="9"/>
  <c r="I1347" i="9" s="1"/>
  <c r="F1347" i="9"/>
  <c r="E1347" i="9"/>
  <c r="G1346" i="9"/>
  <c r="I1346" i="9" s="1"/>
  <c r="F1346" i="9"/>
  <c r="E1346" i="9"/>
  <c r="G1345" i="9"/>
  <c r="F1345" i="9"/>
  <c r="E1345" i="9"/>
  <c r="G1344" i="9"/>
  <c r="L1344" i="9" s="1"/>
  <c r="M1344" i="9" s="1"/>
  <c r="F1344" i="9"/>
  <c r="E1344" i="9"/>
  <c r="G1343" i="9"/>
  <c r="F1343" i="9"/>
  <c r="E1343" i="9"/>
  <c r="G1342" i="9"/>
  <c r="F1342" i="9"/>
  <c r="E1342" i="9"/>
  <c r="G1341" i="9"/>
  <c r="F1341" i="9"/>
  <c r="E1341" i="9"/>
  <c r="G1340" i="9"/>
  <c r="L1340" i="9" s="1"/>
  <c r="F1340" i="9"/>
  <c r="E1340" i="9"/>
  <c r="G1339" i="9"/>
  <c r="F1339" i="9"/>
  <c r="E1339" i="9"/>
  <c r="G1338" i="9"/>
  <c r="F1338" i="9"/>
  <c r="E1338" i="9"/>
  <c r="G1337" i="9"/>
  <c r="F1337" i="9"/>
  <c r="E1337" i="9"/>
  <c r="G1336" i="9"/>
  <c r="L1336" i="9" s="1"/>
  <c r="F1336" i="9"/>
  <c r="E1336" i="9"/>
  <c r="G1335" i="9"/>
  <c r="F1335" i="9"/>
  <c r="E1335" i="9"/>
  <c r="G1334" i="9"/>
  <c r="F1334" i="9"/>
  <c r="E1334" i="9"/>
  <c r="G1333" i="9"/>
  <c r="F1333" i="9"/>
  <c r="E1333" i="9"/>
  <c r="G1332" i="9"/>
  <c r="F1332" i="9"/>
  <c r="E1332" i="9"/>
  <c r="G1331" i="9"/>
  <c r="F1331" i="9"/>
  <c r="E1331" i="9"/>
  <c r="G1329" i="9"/>
  <c r="L1329" i="9" s="1"/>
  <c r="F1329" i="9"/>
  <c r="E1329" i="9"/>
  <c r="G1328" i="9"/>
  <c r="L1328" i="9" s="1"/>
  <c r="M1328" i="9" s="1"/>
  <c r="F1328" i="9"/>
  <c r="E1328" i="9"/>
  <c r="G1327" i="9"/>
  <c r="F1327" i="9"/>
  <c r="E1327" i="9"/>
  <c r="G1326" i="9"/>
  <c r="F1326" i="9"/>
  <c r="E1326" i="9"/>
  <c r="G1325" i="9"/>
  <c r="F1325" i="9"/>
  <c r="E1325" i="9"/>
  <c r="G1324" i="9"/>
  <c r="F1324" i="9"/>
  <c r="E1324" i="9"/>
  <c r="G1323" i="9"/>
  <c r="F1323" i="9"/>
  <c r="E1323" i="9"/>
  <c r="G1322" i="9"/>
  <c r="I1322" i="9" s="1"/>
  <c r="F1322" i="9"/>
  <c r="E1322" i="9"/>
  <c r="G1321" i="9"/>
  <c r="F1321" i="9"/>
  <c r="E1321" i="9"/>
  <c r="G1320" i="9"/>
  <c r="F1320" i="9"/>
  <c r="E1320" i="9"/>
  <c r="G1319" i="9"/>
  <c r="F1319" i="9"/>
  <c r="E1319" i="9"/>
  <c r="G1318" i="9"/>
  <c r="I1318" i="9" s="1"/>
  <c r="F1318" i="9"/>
  <c r="E1318" i="9"/>
  <c r="G1317" i="9"/>
  <c r="F1317" i="9"/>
  <c r="E1317" i="9"/>
  <c r="G1316" i="9"/>
  <c r="L1316" i="9" s="1"/>
  <c r="M1316" i="9" s="1"/>
  <c r="F1316" i="9"/>
  <c r="E1316" i="9"/>
  <c r="G1315" i="9"/>
  <c r="F1315" i="9"/>
  <c r="E1315" i="9"/>
  <c r="G1314" i="9"/>
  <c r="F1314" i="9"/>
  <c r="E1314" i="9"/>
  <c r="G1313" i="9"/>
  <c r="I1313" i="9" s="1"/>
  <c r="F1313" i="9"/>
  <c r="E1313" i="9"/>
  <c r="G1312" i="9"/>
  <c r="L1312" i="9" s="1"/>
  <c r="F1312" i="9"/>
  <c r="E1312" i="9"/>
  <c r="G1311" i="9"/>
  <c r="F1311" i="9"/>
  <c r="E1311" i="9"/>
  <c r="G1310" i="9"/>
  <c r="I1310" i="9" s="1"/>
  <c r="F1310" i="9"/>
  <c r="E1310" i="9"/>
  <c r="G1309" i="9"/>
  <c r="I1309" i="9" s="1"/>
  <c r="F1309" i="9"/>
  <c r="E1309" i="9"/>
  <c r="G1308" i="9"/>
  <c r="L1308" i="9" s="1"/>
  <c r="M1308" i="9" s="1"/>
  <c r="F1308" i="9"/>
  <c r="E1308" i="9"/>
  <c r="G1307" i="9"/>
  <c r="F1307" i="9"/>
  <c r="E1307" i="9"/>
  <c r="G1306" i="9"/>
  <c r="I1306" i="9" s="1"/>
  <c r="F1306" i="9"/>
  <c r="E1306" i="9"/>
  <c r="G1305" i="9"/>
  <c r="L1305" i="9" s="1"/>
  <c r="F1305" i="9"/>
  <c r="E1305" i="9"/>
  <c r="G1304" i="9"/>
  <c r="F1304" i="9"/>
  <c r="E1304" i="9"/>
  <c r="G1303" i="9"/>
  <c r="F1303" i="9"/>
  <c r="E1303" i="9"/>
  <c r="G1302" i="9"/>
  <c r="I1302" i="9" s="1"/>
  <c r="F1302" i="9"/>
  <c r="E1302" i="9"/>
  <c r="G1301" i="9"/>
  <c r="F1301" i="9"/>
  <c r="E1301" i="9"/>
  <c r="G1300" i="9"/>
  <c r="F1300" i="9"/>
  <c r="E1300" i="9"/>
  <c r="G1299" i="9"/>
  <c r="F1299" i="9"/>
  <c r="E1299" i="9"/>
  <c r="G1298" i="9"/>
  <c r="F1298" i="9"/>
  <c r="E1298" i="9"/>
  <c r="G1297" i="9"/>
  <c r="L1297" i="9" s="1"/>
  <c r="F1297" i="9"/>
  <c r="E1297" i="9"/>
  <c r="G1296" i="9"/>
  <c r="L1296" i="9" s="1"/>
  <c r="M1296" i="9" s="1"/>
  <c r="F1296" i="9"/>
  <c r="E1296" i="9"/>
  <c r="G1295" i="9"/>
  <c r="F1295" i="9"/>
  <c r="E1295" i="9"/>
  <c r="G1294" i="9"/>
  <c r="F1294" i="9"/>
  <c r="E1294" i="9"/>
  <c r="G1293" i="9"/>
  <c r="F1293" i="9"/>
  <c r="E1293" i="9"/>
  <c r="G1292" i="9"/>
  <c r="L1292" i="9" s="1"/>
  <c r="M1292" i="9" s="1"/>
  <c r="F1292" i="9"/>
  <c r="E1292" i="9"/>
  <c r="G1291" i="9"/>
  <c r="F1291" i="9"/>
  <c r="E1291" i="9"/>
  <c r="G1290" i="9"/>
  <c r="I1290" i="9" s="1"/>
  <c r="F1290" i="9"/>
  <c r="E1290" i="9"/>
  <c r="G1289" i="9"/>
  <c r="L1289" i="9" s="1"/>
  <c r="F1289" i="9"/>
  <c r="E1289" i="9"/>
  <c r="G1288" i="9"/>
  <c r="L1288" i="9" s="1"/>
  <c r="M1288" i="9" s="1"/>
  <c r="F1288" i="9"/>
  <c r="E1288" i="9"/>
  <c r="G1287" i="9"/>
  <c r="F1287" i="9"/>
  <c r="E1287" i="9"/>
  <c r="G1286" i="9"/>
  <c r="I1286" i="9" s="1"/>
  <c r="F1286" i="9"/>
  <c r="E1286" i="9"/>
  <c r="G1285" i="9"/>
  <c r="L1285" i="9" s="1"/>
  <c r="F1285" i="9"/>
  <c r="E1285" i="9"/>
  <c r="G1284" i="9"/>
  <c r="L1284" i="9" s="1"/>
  <c r="M1284" i="9" s="1"/>
  <c r="F1284" i="9"/>
  <c r="E1284" i="9"/>
  <c r="G1283" i="9"/>
  <c r="F1283" i="9"/>
  <c r="E1283" i="9"/>
  <c r="G1282" i="9"/>
  <c r="I1282" i="9" s="1"/>
  <c r="F1282" i="9"/>
  <c r="E1282" i="9"/>
  <c r="G1281" i="9"/>
  <c r="L1281" i="9" s="1"/>
  <c r="F1281" i="9"/>
  <c r="E1281" i="9"/>
  <c r="G1280" i="9"/>
  <c r="L1280" i="9" s="1"/>
  <c r="M1280" i="9" s="1"/>
  <c r="F1280" i="9"/>
  <c r="E1280" i="9"/>
  <c r="G1278" i="9"/>
  <c r="F1278" i="9"/>
  <c r="E1278" i="9"/>
  <c r="G1277" i="9"/>
  <c r="I1277" i="9" s="1"/>
  <c r="F1277" i="9"/>
  <c r="E1277" i="9"/>
  <c r="G1276" i="9"/>
  <c r="L1276" i="9" s="1"/>
  <c r="F1276" i="9"/>
  <c r="E1276" i="9"/>
  <c r="G1275" i="9"/>
  <c r="L1275" i="9" s="1"/>
  <c r="M1275" i="9" s="1"/>
  <c r="F1275" i="9"/>
  <c r="E1275" i="9"/>
  <c r="G1274" i="9"/>
  <c r="F1274" i="9"/>
  <c r="E1274" i="9"/>
  <c r="G1273" i="9"/>
  <c r="I1273" i="9" s="1"/>
  <c r="F1273" i="9"/>
  <c r="E1273" i="9"/>
  <c r="G1272" i="9"/>
  <c r="L1272" i="9" s="1"/>
  <c r="F1272" i="9"/>
  <c r="E1272" i="9"/>
  <c r="G1271" i="9"/>
  <c r="L1271" i="9" s="1"/>
  <c r="M1271" i="9" s="1"/>
  <c r="F1271" i="9"/>
  <c r="E1271" i="9"/>
  <c r="G1270" i="9"/>
  <c r="F1270" i="9"/>
  <c r="E1270" i="9"/>
  <c r="G1269" i="9"/>
  <c r="I1269" i="9" s="1"/>
  <c r="F1269" i="9"/>
  <c r="E1269" i="9"/>
  <c r="G1268" i="9"/>
  <c r="L1268" i="9" s="1"/>
  <c r="F1268" i="9"/>
  <c r="E1268" i="9"/>
  <c r="G1267" i="9"/>
  <c r="L1267" i="9" s="1"/>
  <c r="M1267" i="9" s="1"/>
  <c r="F1267" i="9"/>
  <c r="E1267" i="9"/>
  <c r="G1266" i="9"/>
  <c r="F1266" i="9"/>
  <c r="E1266" i="9"/>
  <c r="G1265" i="9"/>
  <c r="I1265" i="9" s="1"/>
  <c r="F1265" i="9"/>
  <c r="E1265" i="9"/>
  <c r="G1264" i="9"/>
  <c r="L1264" i="9" s="1"/>
  <c r="F1264" i="9"/>
  <c r="E1264" i="9"/>
  <c r="G1263" i="9"/>
  <c r="L1263" i="9" s="1"/>
  <c r="M1263" i="9" s="1"/>
  <c r="F1263" i="9"/>
  <c r="E1263" i="9"/>
  <c r="G1262" i="9"/>
  <c r="F1262" i="9"/>
  <c r="E1262" i="9"/>
  <c r="G1261" i="9"/>
  <c r="I1261" i="9" s="1"/>
  <c r="F1261" i="9"/>
  <c r="E1261" i="9"/>
  <c r="G1260" i="9"/>
  <c r="L1260" i="9" s="1"/>
  <c r="F1260" i="9"/>
  <c r="E1260" i="9"/>
  <c r="G1259" i="9"/>
  <c r="L1259" i="9" s="1"/>
  <c r="M1259" i="9" s="1"/>
  <c r="F1259" i="9"/>
  <c r="E1259" i="9"/>
  <c r="G1258" i="9"/>
  <c r="F1258" i="9"/>
  <c r="E1258" i="9"/>
  <c r="G1257" i="9"/>
  <c r="I1257" i="9" s="1"/>
  <c r="F1257" i="9"/>
  <c r="E1257" i="9"/>
  <c r="G1256" i="9"/>
  <c r="L1256" i="9" s="1"/>
  <c r="F1256" i="9"/>
  <c r="E1256" i="9"/>
  <c r="G1255" i="9"/>
  <c r="L1255" i="9" s="1"/>
  <c r="M1255" i="9" s="1"/>
  <c r="F1255" i="9"/>
  <c r="E1255" i="9"/>
  <c r="G1254" i="9"/>
  <c r="F1254" i="9"/>
  <c r="E1254" i="9"/>
  <c r="G1253" i="9"/>
  <c r="I1253" i="9" s="1"/>
  <c r="F1253" i="9"/>
  <c r="E1253" i="9"/>
  <c r="G1252" i="9"/>
  <c r="L1252" i="9" s="1"/>
  <c r="F1252" i="9"/>
  <c r="E1252" i="9"/>
  <c r="G1251" i="9"/>
  <c r="L1251" i="9" s="1"/>
  <c r="M1251" i="9" s="1"/>
  <c r="F1251" i="9"/>
  <c r="E1251" i="9"/>
  <c r="G1250" i="9"/>
  <c r="F1250" i="9"/>
  <c r="E1250" i="9"/>
  <c r="G1249" i="9"/>
  <c r="I1249" i="9" s="1"/>
  <c r="F1249" i="9"/>
  <c r="E1249" i="9"/>
  <c r="G1248" i="9"/>
  <c r="L1248" i="9" s="1"/>
  <c r="F1248" i="9"/>
  <c r="E1248" i="9"/>
  <c r="G1247" i="9"/>
  <c r="L1247" i="9" s="1"/>
  <c r="M1247" i="9" s="1"/>
  <c r="F1247" i="9"/>
  <c r="E1247" i="9"/>
  <c r="G1246" i="9"/>
  <c r="F1246" i="9"/>
  <c r="E1246" i="9"/>
  <c r="G1245" i="9"/>
  <c r="I1245" i="9" s="1"/>
  <c r="F1245" i="9"/>
  <c r="E1245" i="9"/>
  <c r="G1244" i="9"/>
  <c r="L1244" i="9" s="1"/>
  <c r="F1244" i="9"/>
  <c r="E1244" i="9"/>
  <c r="G1243" i="9"/>
  <c r="L1243" i="9" s="1"/>
  <c r="M1243" i="9" s="1"/>
  <c r="F1243" i="9"/>
  <c r="E1243" i="9"/>
  <c r="G1242" i="9"/>
  <c r="F1242" i="9"/>
  <c r="E1242" i="9"/>
  <c r="G1241" i="9"/>
  <c r="I1241" i="9" s="1"/>
  <c r="F1241" i="9"/>
  <c r="E1241" i="9"/>
  <c r="G1240" i="9"/>
  <c r="L1240" i="9" s="1"/>
  <c r="F1240" i="9"/>
  <c r="E1240" i="9"/>
  <c r="G1239" i="9"/>
  <c r="L1239" i="9" s="1"/>
  <c r="M1239" i="9" s="1"/>
  <c r="F1239" i="9"/>
  <c r="E1239" i="9"/>
  <c r="G1238" i="9"/>
  <c r="F1238" i="9"/>
  <c r="E1238" i="9"/>
  <c r="G1237" i="9"/>
  <c r="I1237" i="9" s="1"/>
  <c r="F1237" i="9"/>
  <c r="E1237" i="9"/>
  <c r="G1236" i="9"/>
  <c r="L1236" i="9" s="1"/>
  <c r="F1236" i="9"/>
  <c r="E1236" i="9"/>
  <c r="G1235" i="9"/>
  <c r="L1235" i="9" s="1"/>
  <c r="M1235" i="9" s="1"/>
  <c r="F1235" i="9"/>
  <c r="E1235" i="9"/>
  <c r="G1234" i="9"/>
  <c r="F1234" i="9"/>
  <c r="E1234" i="9"/>
  <c r="G1233" i="9"/>
  <c r="I1233" i="9" s="1"/>
  <c r="F1233" i="9"/>
  <c r="E1233" i="9"/>
  <c r="G1232" i="9"/>
  <c r="L1232" i="9" s="1"/>
  <c r="F1232" i="9"/>
  <c r="E1232" i="9"/>
  <c r="G1231" i="9"/>
  <c r="L1231" i="9" s="1"/>
  <c r="M1231" i="9" s="1"/>
  <c r="F1231" i="9"/>
  <c r="E1231" i="9"/>
  <c r="G1230" i="9"/>
  <c r="F1230" i="9"/>
  <c r="E1230" i="9"/>
  <c r="G1229" i="9"/>
  <c r="I1229" i="9" s="1"/>
  <c r="F1229" i="9"/>
  <c r="E1229" i="9"/>
  <c r="G1228" i="9"/>
  <c r="L1228" i="9" s="1"/>
  <c r="F1228" i="9"/>
  <c r="E1228" i="9"/>
  <c r="G1226" i="9"/>
  <c r="L1226" i="9" s="1"/>
  <c r="M1226" i="9" s="1"/>
  <c r="F1226" i="9"/>
  <c r="E1226" i="9"/>
  <c r="G1225" i="9"/>
  <c r="F1225" i="9"/>
  <c r="E1225" i="9"/>
  <c r="G1224" i="9"/>
  <c r="I1224" i="9" s="1"/>
  <c r="F1224" i="9"/>
  <c r="E1224" i="9"/>
  <c r="G1223" i="9"/>
  <c r="L1223" i="9" s="1"/>
  <c r="F1223" i="9"/>
  <c r="E1223" i="9"/>
  <c r="G1222" i="9"/>
  <c r="L1222" i="9" s="1"/>
  <c r="M1222" i="9" s="1"/>
  <c r="F1222" i="9"/>
  <c r="E1222" i="9"/>
  <c r="G1221" i="9"/>
  <c r="F1221" i="9"/>
  <c r="E1221" i="9"/>
  <c r="G1220" i="9"/>
  <c r="I1220" i="9" s="1"/>
  <c r="F1220" i="9"/>
  <c r="E1220" i="9"/>
  <c r="G1219" i="9"/>
  <c r="L1219" i="9" s="1"/>
  <c r="F1219" i="9"/>
  <c r="E1219" i="9"/>
  <c r="G1218" i="9"/>
  <c r="L1218" i="9" s="1"/>
  <c r="M1218" i="9" s="1"/>
  <c r="F1218" i="9"/>
  <c r="E1218" i="9"/>
  <c r="G1217" i="9"/>
  <c r="F1217" i="9"/>
  <c r="E1217" i="9"/>
  <c r="G1216" i="9"/>
  <c r="I1216" i="9" s="1"/>
  <c r="F1216" i="9"/>
  <c r="E1216" i="9"/>
  <c r="G1215" i="9"/>
  <c r="L1215" i="9" s="1"/>
  <c r="F1215" i="9"/>
  <c r="E1215" i="9"/>
  <c r="G1214" i="9"/>
  <c r="L1214" i="9" s="1"/>
  <c r="M1214" i="9" s="1"/>
  <c r="F1214" i="9"/>
  <c r="E1214" i="9"/>
  <c r="G1213" i="9"/>
  <c r="F1213" i="9"/>
  <c r="E1213" i="9"/>
  <c r="G1212" i="9"/>
  <c r="I1212" i="9" s="1"/>
  <c r="F1212" i="9"/>
  <c r="E1212" i="9"/>
  <c r="G1211" i="9"/>
  <c r="L1211" i="9" s="1"/>
  <c r="F1211" i="9"/>
  <c r="E1211" i="9"/>
  <c r="G1210" i="9"/>
  <c r="L1210" i="9" s="1"/>
  <c r="M1210" i="9" s="1"/>
  <c r="F1210" i="9"/>
  <c r="E1210" i="9"/>
  <c r="G1209" i="9"/>
  <c r="F1209" i="9"/>
  <c r="E1209" i="9"/>
  <c r="G1208" i="9"/>
  <c r="I1208" i="9" s="1"/>
  <c r="F1208" i="9"/>
  <c r="E1208" i="9"/>
  <c r="G1207" i="9"/>
  <c r="L1207" i="9" s="1"/>
  <c r="F1207" i="9"/>
  <c r="E1207" i="9"/>
  <c r="G1206" i="9"/>
  <c r="L1206" i="9" s="1"/>
  <c r="M1206" i="9" s="1"/>
  <c r="F1206" i="9"/>
  <c r="E1206" i="9"/>
  <c r="G1205" i="9"/>
  <c r="F1205" i="9"/>
  <c r="E1205" i="9"/>
  <c r="G1204" i="9"/>
  <c r="I1204" i="9" s="1"/>
  <c r="F1204" i="9"/>
  <c r="E1204" i="9"/>
  <c r="G1203" i="9"/>
  <c r="L1203" i="9" s="1"/>
  <c r="F1203" i="9"/>
  <c r="E1203" i="9"/>
  <c r="G1202" i="9"/>
  <c r="L1202" i="9" s="1"/>
  <c r="M1202" i="9" s="1"/>
  <c r="F1202" i="9"/>
  <c r="E1202" i="9"/>
  <c r="G1201" i="9"/>
  <c r="F1201" i="9"/>
  <c r="E1201" i="9"/>
  <c r="G1200" i="9"/>
  <c r="I1200" i="9" s="1"/>
  <c r="F1200" i="9"/>
  <c r="E1200" i="9"/>
  <c r="G1199" i="9"/>
  <c r="L1199" i="9" s="1"/>
  <c r="F1199" i="9"/>
  <c r="E1199" i="9"/>
  <c r="G1198" i="9"/>
  <c r="L1198" i="9" s="1"/>
  <c r="M1198" i="9" s="1"/>
  <c r="F1198" i="9"/>
  <c r="E1198" i="9"/>
  <c r="G1197" i="9"/>
  <c r="F1197" i="9"/>
  <c r="E1197" i="9"/>
  <c r="G1196" i="9"/>
  <c r="I1196" i="9" s="1"/>
  <c r="F1196" i="9"/>
  <c r="E1196" i="9"/>
  <c r="G1195" i="9"/>
  <c r="L1195" i="9" s="1"/>
  <c r="F1195" i="9"/>
  <c r="E1195" i="9"/>
  <c r="G1194" i="9"/>
  <c r="L1194" i="9" s="1"/>
  <c r="M1194" i="9" s="1"/>
  <c r="F1194" i="9"/>
  <c r="E1194" i="9"/>
  <c r="G1193" i="9"/>
  <c r="F1193" i="9"/>
  <c r="E1193" i="9"/>
  <c r="G1192" i="9"/>
  <c r="I1192" i="9" s="1"/>
  <c r="F1192" i="9"/>
  <c r="E1192" i="9"/>
  <c r="G1191" i="9"/>
  <c r="L1191" i="9" s="1"/>
  <c r="F1191" i="9"/>
  <c r="E1191" i="9"/>
  <c r="G1190" i="9"/>
  <c r="L1190" i="9" s="1"/>
  <c r="M1190" i="9" s="1"/>
  <c r="F1190" i="9"/>
  <c r="E1190" i="9"/>
  <c r="G1189" i="9"/>
  <c r="F1189" i="9"/>
  <c r="E1189" i="9"/>
  <c r="G1188" i="9"/>
  <c r="I1188" i="9" s="1"/>
  <c r="F1188" i="9"/>
  <c r="E1188" i="9"/>
  <c r="G1187" i="9"/>
  <c r="L1187" i="9" s="1"/>
  <c r="F1187" i="9"/>
  <c r="E1187" i="9"/>
  <c r="G1186" i="9"/>
  <c r="L1186" i="9" s="1"/>
  <c r="M1186" i="9" s="1"/>
  <c r="F1186" i="9"/>
  <c r="E1186" i="9"/>
  <c r="G1185" i="9"/>
  <c r="F1185" i="9"/>
  <c r="E1185" i="9"/>
  <c r="G1184" i="9"/>
  <c r="I1184" i="9" s="1"/>
  <c r="F1184" i="9"/>
  <c r="E1184" i="9"/>
  <c r="G1183" i="9"/>
  <c r="L1183" i="9" s="1"/>
  <c r="F1183" i="9"/>
  <c r="E1183" i="9"/>
  <c r="G1182" i="9"/>
  <c r="L1182" i="9" s="1"/>
  <c r="M1182" i="9" s="1"/>
  <c r="F1182" i="9"/>
  <c r="E1182" i="9"/>
  <c r="G1181" i="9"/>
  <c r="F1181" i="9"/>
  <c r="E1181" i="9"/>
  <c r="G1180" i="9"/>
  <c r="I1180" i="9" s="1"/>
  <c r="F1180" i="9"/>
  <c r="E1180" i="9"/>
  <c r="G1179" i="9"/>
  <c r="L1179" i="9" s="1"/>
  <c r="F1179" i="9"/>
  <c r="E1179" i="9"/>
  <c r="G1178" i="9"/>
  <c r="L1178" i="9" s="1"/>
  <c r="M1178" i="9" s="1"/>
  <c r="F1178" i="9"/>
  <c r="E1178" i="9"/>
  <c r="G1177" i="9"/>
  <c r="F1177" i="9"/>
  <c r="E1177" i="9"/>
  <c r="G1176" i="9"/>
  <c r="I1176" i="9" s="1"/>
  <c r="F1176" i="9"/>
  <c r="E1176" i="9"/>
  <c r="G1175" i="9"/>
  <c r="L1175" i="9" s="1"/>
  <c r="F1175" i="9"/>
  <c r="E1175" i="9"/>
  <c r="G1174" i="9"/>
  <c r="L1174" i="9" s="1"/>
  <c r="M1174" i="9" s="1"/>
  <c r="F1174" i="9"/>
  <c r="E1174" i="9"/>
  <c r="G1173" i="9"/>
  <c r="F1173" i="9"/>
  <c r="E1173" i="9"/>
  <c r="G1172" i="9"/>
  <c r="I1172" i="9" s="1"/>
  <c r="F1172" i="9"/>
  <c r="E1172" i="9"/>
  <c r="G1171" i="9"/>
  <c r="L1171" i="9" s="1"/>
  <c r="F1171" i="9"/>
  <c r="E1171" i="9"/>
  <c r="G1170" i="9"/>
  <c r="L1170" i="9" s="1"/>
  <c r="F1170" i="9"/>
  <c r="E1170" i="9"/>
  <c r="G1169" i="9"/>
  <c r="F1169" i="9"/>
  <c r="E1169" i="9"/>
  <c r="G1167" i="9"/>
  <c r="I1167" i="9" s="1"/>
  <c r="F1167" i="9"/>
  <c r="E1167" i="9"/>
  <c r="G1166" i="9"/>
  <c r="F1166" i="9"/>
  <c r="E1166" i="9"/>
  <c r="G1165" i="9"/>
  <c r="L1165" i="9" s="1"/>
  <c r="F1165" i="9"/>
  <c r="E1165" i="9"/>
  <c r="G1164" i="9"/>
  <c r="F1164" i="9"/>
  <c r="E1164" i="9"/>
  <c r="G1163" i="9"/>
  <c r="I1163" i="9" s="1"/>
  <c r="F1163" i="9"/>
  <c r="E1163" i="9"/>
  <c r="G1162" i="9"/>
  <c r="F1162" i="9"/>
  <c r="E1162" i="9"/>
  <c r="G1161" i="9"/>
  <c r="L1161" i="9" s="1"/>
  <c r="F1161" i="9"/>
  <c r="E1161" i="9"/>
  <c r="G1160" i="9"/>
  <c r="F1160" i="9"/>
  <c r="E1160" i="9"/>
  <c r="G1159" i="9"/>
  <c r="I1159" i="9" s="1"/>
  <c r="F1159" i="9"/>
  <c r="E1159" i="9"/>
  <c r="G1158" i="9"/>
  <c r="F1158" i="9"/>
  <c r="E1158" i="9"/>
  <c r="G1157" i="9"/>
  <c r="L1157" i="9" s="1"/>
  <c r="F1157" i="9"/>
  <c r="E1157" i="9"/>
  <c r="G1156" i="9"/>
  <c r="F1156" i="9"/>
  <c r="E1156" i="9"/>
  <c r="G1155" i="9"/>
  <c r="I1155" i="9" s="1"/>
  <c r="F1155" i="9"/>
  <c r="E1155" i="9"/>
  <c r="G1154" i="9"/>
  <c r="F1154" i="9"/>
  <c r="E1154" i="9"/>
  <c r="G1153" i="9"/>
  <c r="L1153" i="9" s="1"/>
  <c r="F1153" i="9"/>
  <c r="E1153" i="9"/>
  <c r="G1152" i="9"/>
  <c r="F1152" i="9"/>
  <c r="E1152" i="9"/>
  <c r="G1151" i="9"/>
  <c r="I1151" i="9" s="1"/>
  <c r="F1151" i="9"/>
  <c r="E1151" i="9"/>
  <c r="G1150" i="9"/>
  <c r="F1150" i="9"/>
  <c r="E1150" i="9"/>
  <c r="G1149" i="9"/>
  <c r="L1149" i="9" s="1"/>
  <c r="F1149" i="9"/>
  <c r="E1149" i="9"/>
  <c r="G1148" i="9"/>
  <c r="F1148" i="9"/>
  <c r="E1148" i="9"/>
  <c r="G1147" i="9"/>
  <c r="I1147" i="9" s="1"/>
  <c r="F1147" i="9"/>
  <c r="E1147" i="9"/>
  <c r="G1146" i="9"/>
  <c r="F1146" i="9"/>
  <c r="E1146" i="9"/>
  <c r="G1145" i="9"/>
  <c r="L1145" i="9" s="1"/>
  <c r="F1145" i="9"/>
  <c r="E1145" i="9"/>
  <c r="G1144" i="9"/>
  <c r="F1144" i="9"/>
  <c r="E1144" i="9"/>
  <c r="G1143" i="9"/>
  <c r="I1143" i="9" s="1"/>
  <c r="F1143" i="9"/>
  <c r="E1143" i="9"/>
  <c r="G1142" i="9"/>
  <c r="F1142" i="9"/>
  <c r="E1142" i="9"/>
  <c r="G1141" i="9"/>
  <c r="L1141" i="9" s="1"/>
  <c r="F1141" i="9"/>
  <c r="E1141" i="9"/>
  <c r="G1140" i="9"/>
  <c r="F1140" i="9"/>
  <c r="E1140" i="9"/>
  <c r="G1139" i="9"/>
  <c r="I1139" i="9" s="1"/>
  <c r="F1139" i="9"/>
  <c r="E1139" i="9"/>
  <c r="G1138" i="9"/>
  <c r="F1138" i="9"/>
  <c r="E1138" i="9"/>
  <c r="G1137" i="9"/>
  <c r="L1137" i="9" s="1"/>
  <c r="F1137" i="9"/>
  <c r="E1137" i="9"/>
  <c r="G1136" i="9"/>
  <c r="F1136" i="9"/>
  <c r="E1136" i="9"/>
  <c r="G1135" i="9"/>
  <c r="I1135" i="9" s="1"/>
  <c r="F1135" i="9"/>
  <c r="E1135" i="9"/>
  <c r="G1134" i="9"/>
  <c r="F1134" i="9"/>
  <c r="E1134" i="9"/>
  <c r="G1133" i="9"/>
  <c r="L1133" i="9" s="1"/>
  <c r="F1133" i="9"/>
  <c r="E1133" i="9"/>
  <c r="G1132" i="9"/>
  <c r="F1132" i="9"/>
  <c r="E1132" i="9"/>
  <c r="G1131" i="9"/>
  <c r="F1131" i="9"/>
  <c r="E1131" i="9"/>
  <c r="G1130" i="9"/>
  <c r="F1130" i="9"/>
  <c r="E1130" i="9"/>
  <c r="G1129" i="9"/>
  <c r="L1129" i="9" s="1"/>
  <c r="M1129" i="9" s="1"/>
  <c r="F1129" i="9"/>
  <c r="E1129" i="9"/>
  <c r="G1128" i="9"/>
  <c r="L1128" i="9" s="1"/>
  <c r="F1128" i="9"/>
  <c r="E1128" i="9"/>
  <c r="G1127" i="9"/>
  <c r="L1127" i="9" s="1"/>
  <c r="M1127" i="9" s="1"/>
  <c r="F1127" i="9"/>
  <c r="E1127" i="9"/>
  <c r="G1125" i="9"/>
  <c r="L1125" i="9" s="1"/>
  <c r="F1125" i="9"/>
  <c r="E1125" i="9"/>
  <c r="G1124" i="9"/>
  <c r="F1124" i="9"/>
  <c r="E1124" i="9"/>
  <c r="G1123" i="9"/>
  <c r="F1123" i="9"/>
  <c r="E1123" i="9"/>
  <c r="G1122" i="9"/>
  <c r="F1122" i="9"/>
  <c r="E1122" i="9"/>
  <c r="G1121" i="9"/>
  <c r="F1121" i="9"/>
  <c r="E1121" i="9"/>
  <c r="G1120" i="9"/>
  <c r="F1120" i="9"/>
  <c r="E1120" i="9"/>
  <c r="G1119" i="9"/>
  <c r="L1119" i="9" s="1"/>
  <c r="M1119" i="9" s="1"/>
  <c r="F1119" i="9"/>
  <c r="E1119" i="9"/>
  <c r="G1118" i="9"/>
  <c r="L1118" i="9" s="1"/>
  <c r="F1118" i="9"/>
  <c r="E1118" i="9"/>
  <c r="G1117" i="9"/>
  <c r="L1117" i="9" s="1"/>
  <c r="M1117" i="9" s="1"/>
  <c r="F1117" i="9"/>
  <c r="E1117" i="9"/>
  <c r="G1116" i="9"/>
  <c r="F1116" i="9"/>
  <c r="E1116" i="9"/>
  <c r="G1115" i="9"/>
  <c r="F1115" i="9"/>
  <c r="E1115" i="9"/>
  <c r="G1114" i="9"/>
  <c r="F1114" i="9"/>
  <c r="E1114" i="9"/>
  <c r="G1113" i="9"/>
  <c r="L1113" i="9" s="1"/>
  <c r="F1113" i="9"/>
  <c r="E1113" i="9"/>
  <c r="G1112" i="9"/>
  <c r="F1112" i="9"/>
  <c r="E1112" i="9"/>
  <c r="G1111" i="9"/>
  <c r="F1111" i="9"/>
  <c r="E1111" i="9"/>
  <c r="G1110" i="9"/>
  <c r="L1110" i="9" s="1"/>
  <c r="F1110" i="9"/>
  <c r="E1110" i="9"/>
  <c r="G1109" i="9"/>
  <c r="F1109" i="9"/>
  <c r="E1109" i="9"/>
  <c r="G1108" i="9"/>
  <c r="F1108" i="9"/>
  <c r="E1108" i="9"/>
  <c r="G1107" i="9"/>
  <c r="L1107" i="9" s="1"/>
  <c r="F1107" i="9"/>
  <c r="E1107" i="9"/>
  <c r="G1106" i="9"/>
  <c r="F1106" i="9"/>
  <c r="E1106" i="9"/>
  <c r="G1105" i="9"/>
  <c r="F1105" i="9"/>
  <c r="E1105" i="9"/>
  <c r="G1104" i="9"/>
  <c r="F1104" i="9"/>
  <c r="E1104" i="9"/>
  <c r="G1103" i="9"/>
  <c r="F1103" i="9"/>
  <c r="E1103" i="9"/>
  <c r="G1102" i="9"/>
  <c r="L1102" i="9" s="1"/>
  <c r="F1102" i="9"/>
  <c r="E1102" i="9"/>
  <c r="G1101" i="9"/>
  <c r="F1101" i="9"/>
  <c r="E1101" i="9"/>
  <c r="G1100" i="9"/>
  <c r="F1100" i="9"/>
  <c r="E1100" i="9"/>
  <c r="G1099" i="9"/>
  <c r="F1099" i="9"/>
  <c r="E1099" i="9"/>
  <c r="G1098" i="9"/>
  <c r="L1098" i="9" s="1"/>
  <c r="F1098" i="9"/>
  <c r="E1098" i="9"/>
  <c r="G1097" i="9"/>
  <c r="F1097" i="9"/>
  <c r="E1097" i="9"/>
  <c r="G1096" i="9"/>
  <c r="F1096" i="9"/>
  <c r="E1096" i="9"/>
  <c r="G1095" i="9"/>
  <c r="F1095" i="9"/>
  <c r="E1095" i="9"/>
  <c r="G1094" i="9"/>
  <c r="L1094" i="9" s="1"/>
  <c r="M1094" i="9" s="1"/>
  <c r="F1094" i="9"/>
  <c r="E1094" i="9"/>
  <c r="G1093" i="9"/>
  <c r="F1093" i="9"/>
  <c r="E1093" i="9"/>
  <c r="G1092" i="9"/>
  <c r="F1092" i="9"/>
  <c r="E1092" i="9"/>
  <c r="G1091" i="9"/>
  <c r="L1091" i="9" s="1"/>
  <c r="F1091" i="9"/>
  <c r="E1091" i="9"/>
  <c r="G1090" i="9"/>
  <c r="F1090" i="9"/>
  <c r="E1090" i="9"/>
  <c r="G1089" i="9"/>
  <c r="F1089" i="9"/>
  <c r="E1089" i="9"/>
  <c r="G1088" i="9"/>
  <c r="F1088" i="9"/>
  <c r="E1088" i="9"/>
  <c r="G1087" i="9"/>
  <c r="I1087" i="9" s="1"/>
  <c r="F1087" i="9"/>
  <c r="E1087" i="9"/>
  <c r="G1086" i="9"/>
  <c r="L1086" i="9" s="1"/>
  <c r="M1086" i="9" s="1"/>
  <c r="F1086" i="9"/>
  <c r="E1086" i="9"/>
  <c r="G1085" i="9"/>
  <c r="F1085" i="9"/>
  <c r="E1085" i="9"/>
  <c r="G1084" i="9"/>
  <c r="F1084" i="9"/>
  <c r="E1084" i="9"/>
  <c r="G1083" i="9"/>
  <c r="F1083" i="9"/>
  <c r="E1083" i="9"/>
  <c r="G1082" i="9"/>
  <c r="L1082" i="9" s="1"/>
  <c r="F1082" i="9"/>
  <c r="E1082" i="9"/>
  <c r="G1081" i="9"/>
  <c r="F1081" i="9"/>
  <c r="E1081" i="9"/>
  <c r="G1080" i="9"/>
  <c r="L1080" i="9" s="1"/>
  <c r="F1080" i="9"/>
  <c r="E1080" i="9"/>
  <c r="G1079" i="9"/>
  <c r="F1079" i="9"/>
  <c r="E1079" i="9"/>
  <c r="G1078" i="9"/>
  <c r="L1078" i="9" s="1"/>
  <c r="M1078" i="9" s="1"/>
  <c r="F1078" i="9"/>
  <c r="E1078" i="9"/>
  <c r="G1077" i="9"/>
  <c r="F1077" i="9"/>
  <c r="E1077" i="9"/>
  <c r="G1076" i="9"/>
  <c r="L1076" i="9" s="1"/>
  <c r="F1076" i="9"/>
  <c r="E1076" i="9"/>
  <c r="G1075" i="9"/>
  <c r="F1075" i="9"/>
  <c r="E1075" i="9"/>
  <c r="G1074" i="9"/>
  <c r="F1074" i="9"/>
  <c r="E1074" i="9"/>
  <c r="G1073" i="9"/>
  <c r="I1073" i="9" s="1"/>
  <c r="F1073" i="9"/>
  <c r="E1073" i="9"/>
  <c r="G1072" i="9"/>
  <c r="I1072" i="9" s="1"/>
  <c r="F1072" i="9"/>
  <c r="E1072" i="9"/>
  <c r="G1071" i="9"/>
  <c r="F1071" i="9"/>
  <c r="E1071" i="9"/>
  <c r="G1070" i="9"/>
  <c r="F1070" i="9"/>
  <c r="E1070" i="9"/>
  <c r="G1069" i="9"/>
  <c r="I1069" i="9" s="1"/>
  <c r="F1069" i="9"/>
  <c r="E1069" i="9"/>
  <c r="G1068" i="9"/>
  <c r="L1068" i="9" s="1"/>
  <c r="F1068" i="9"/>
  <c r="E1068" i="9"/>
  <c r="G1067" i="9"/>
  <c r="L1067" i="9" s="1"/>
  <c r="M1067" i="9" s="1"/>
  <c r="F1067" i="9"/>
  <c r="E1067" i="9"/>
  <c r="G1066" i="9"/>
  <c r="F1066" i="9"/>
  <c r="E1066" i="9"/>
  <c r="G1064" i="9"/>
  <c r="F1064" i="9"/>
  <c r="E1064" i="9"/>
  <c r="G1063" i="9"/>
  <c r="F1063" i="9"/>
  <c r="E1063" i="9"/>
  <c r="G1062" i="9"/>
  <c r="F1062" i="9"/>
  <c r="E1062" i="9"/>
  <c r="G1061" i="9"/>
  <c r="F1061" i="9"/>
  <c r="E1061" i="9"/>
  <c r="G1060" i="9"/>
  <c r="F1060" i="9"/>
  <c r="E1060" i="9"/>
  <c r="G1059" i="9"/>
  <c r="F1059" i="9"/>
  <c r="E1059" i="9"/>
  <c r="G1058" i="9"/>
  <c r="L1058" i="9" s="1"/>
  <c r="F1058" i="9"/>
  <c r="E1058" i="9"/>
  <c r="G1057" i="9"/>
  <c r="F1057" i="9"/>
  <c r="E1057" i="9"/>
  <c r="G1056" i="9"/>
  <c r="F1056" i="9"/>
  <c r="E1056" i="9"/>
  <c r="G1055" i="9"/>
  <c r="L1055" i="9" s="1"/>
  <c r="F1055" i="9"/>
  <c r="E1055" i="9"/>
  <c r="G1054" i="9"/>
  <c r="L1054" i="9" s="1"/>
  <c r="M1054" i="9" s="1"/>
  <c r="F1054" i="9"/>
  <c r="E1054" i="9"/>
  <c r="G1053" i="9"/>
  <c r="F1053" i="9"/>
  <c r="E1053" i="9"/>
  <c r="G1052" i="9"/>
  <c r="I1052" i="9" s="1"/>
  <c r="F1052" i="9"/>
  <c r="E1052" i="9"/>
  <c r="G1051" i="9"/>
  <c r="I1051" i="9" s="1"/>
  <c r="F1051" i="9"/>
  <c r="E1051" i="9"/>
  <c r="G1050" i="9"/>
  <c r="L1050" i="9" s="1"/>
  <c r="M1050" i="9" s="1"/>
  <c r="F1050" i="9"/>
  <c r="E1050" i="9"/>
  <c r="G1049" i="9"/>
  <c r="F1049" i="9"/>
  <c r="E1049" i="9"/>
  <c r="G1048" i="9"/>
  <c r="I1048" i="9" s="1"/>
  <c r="F1048" i="9"/>
  <c r="E1048" i="9"/>
  <c r="G1047" i="9"/>
  <c r="I1047" i="9" s="1"/>
  <c r="F1047" i="9"/>
  <c r="E1047" i="9"/>
  <c r="G1046" i="9"/>
  <c r="L1046" i="9" s="1"/>
  <c r="M1046" i="9" s="1"/>
  <c r="F1046" i="9"/>
  <c r="E1046" i="9"/>
  <c r="G1045" i="9"/>
  <c r="F1045" i="9"/>
  <c r="E1045" i="9"/>
  <c r="G1044" i="9"/>
  <c r="I1044" i="9" s="1"/>
  <c r="F1044" i="9"/>
  <c r="E1044" i="9"/>
  <c r="G1043" i="9"/>
  <c r="I1043" i="9" s="1"/>
  <c r="F1043" i="9"/>
  <c r="E1043" i="9"/>
  <c r="G1042" i="9"/>
  <c r="L1042" i="9" s="1"/>
  <c r="M1042" i="9" s="1"/>
  <c r="F1042" i="9"/>
  <c r="E1042" i="9"/>
  <c r="G1041" i="9"/>
  <c r="F1041" i="9"/>
  <c r="E1041" i="9"/>
  <c r="G1040" i="9"/>
  <c r="I1040" i="9" s="1"/>
  <c r="F1040" i="9"/>
  <c r="E1040" i="9"/>
  <c r="G1039" i="9"/>
  <c r="I1039" i="9" s="1"/>
  <c r="F1039" i="9"/>
  <c r="E1039" i="9"/>
  <c r="G1038" i="9"/>
  <c r="L1038" i="9" s="1"/>
  <c r="M1038" i="9" s="1"/>
  <c r="F1038" i="9"/>
  <c r="E1038" i="9"/>
  <c r="G1037" i="9"/>
  <c r="F1037" i="9"/>
  <c r="E1037" i="9"/>
  <c r="G1036" i="9"/>
  <c r="I1036" i="9" s="1"/>
  <c r="F1036" i="9"/>
  <c r="E1036" i="9"/>
  <c r="G1035" i="9"/>
  <c r="I1035" i="9" s="1"/>
  <c r="F1035" i="9"/>
  <c r="E1035" i="9"/>
  <c r="G1034" i="9"/>
  <c r="L1034" i="9" s="1"/>
  <c r="M1034" i="9" s="1"/>
  <c r="F1034" i="9"/>
  <c r="E1034" i="9"/>
  <c r="G1033" i="9"/>
  <c r="F1033" i="9"/>
  <c r="E1033" i="9"/>
  <c r="G1032" i="9"/>
  <c r="I1032" i="9" s="1"/>
  <c r="F1032" i="9"/>
  <c r="E1032" i="9"/>
  <c r="G1031" i="9"/>
  <c r="I1031" i="9" s="1"/>
  <c r="F1031" i="9"/>
  <c r="E1031" i="9"/>
  <c r="G1030" i="9"/>
  <c r="L1030" i="9" s="1"/>
  <c r="M1030" i="9" s="1"/>
  <c r="F1030" i="9"/>
  <c r="E1030" i="9"/>
  <c r="G1029" i="9"/>
  <c r="F1029" i="9"/>
  <c r="E1029" i="9"/>
  <c r="G1028" i="9"/>
  <c r="I1028" i="9" s="1"/>
  <c r="F1028" i="9"/>
  <c r="E1028" i="9"/>
  <c r="G1027" i="9"/>
  <c r="I1027" i="9" s="1"/>
  <c r="F1027" i="9"/>
  <c r="E1027" i="9"/>
  <c r="G1026" i="9"/>
  <c r="L1026" i="9" s="1"/>
  <c r="M1026" i="9" s="1"/>
  <c r="F1026" i="9"/>
  <c r="E1026" i="9"/>
  <c r="G1025" i="9"/>
  <c r="F1025" i="9"/>
  <c r="E1025" i="9"/>
  <c r="G1024" i="9"/>
  <c r="I1024" i="9" s="1"/>
  <c r="F1024" i="9"/>
  <c r="E1024" i="9"/>
  <c r="G1023" i="9"/>
  <c r="I1023" i="9" s="1"/>
  <c r="F1023" i="9"/>
  <c r="E1023" i="9"/>
  <c r="G1022" i="9"/>
  <c r="L1022" i="9" s="1"/>
  <c r="M1022" i="9" s="1"/>
  <c r="F1022" i="9"/>
  <c r="E1022" i="9"/>
  <c r="G1021" i="9"/>
  <c r="F1021" i="9"/>
  <c r="E1021" i="9"/>
  <c r="G1020" i="9"/>
  <c r="I1020" i="9" s="1"/>
  <c r="F1020" i="9"/>
  <c r="E1020" i="9"/>
  <c r="G1019" i="9"/>
  <c r="I1019" i="9" s="1"/>
  <c r="F1019" i="9"/>
  <c r="E1019" i="9"/>
  <c r="G1018" i="9"/>
  <c r="L1018" i="9" s="1"/>
  <c r="M1018" i="9" s="1"/>
  <c r="F1018" i="9"/>
  <c r="E1018" i="9"/>
  <c r="G1017" i="9"/>
  <c r="F1017" i="9"/>
  <c r="E1017" i="9"/>
  <c r="G1016" i="9"/>
  <c r="F1016" i="9"/>
  <c r="E1016" i="9"/>
  <c r="G1014" i="9"/>
  <c r="F1014" i="9"/>
  <c r="E1014" i="9"/>
  <c r="G1013" i="9"/>
  <c r="L1013" i="9" s="1"/>
  <c r="M1013" i="9" s="1"/>
  <c r="F1013" i="9"/>
  <c r="E1013" i="9"/>
  <c r="G1012" i="9"/>
  <c r="F1012" i="9"/>
  <c r="E1012" i="9"/>
  <c r="G1011" i="9"/>
  <c r="I1011" i="9" s="1"/>
  <c r="F1011" i="9"/>
  <c r="E1011" i="9"/>
  <c r="G1010" i="9"/>
  <c r="I1010" i="9" s="1"/>
  <c r="F1010" i="9"/>
  <c r="E1010" i="9"/>
  <c r="G1009" i="9"/>
  <c r="L1009" i="9" s="1"/>
  <c r="M1009" i="9" s="1"/>
  <c r="F1009" i="9"/>
  <c r="E1009" i="9"/>
  <c r="G1008" i="9"/>
  <c r="F1008" i="9"/>
  <c r="E1008" i="9"/>
  <c r="G1007" i="9"/>
  <c r="F1007" i="9"/>
  <c r="E1007" i="9"/>
  <c r="G1006" i="9"/>
  <c r="F1006" i="9"/>
  <c r="E1006" i="9"/>
  <c r="G1005" i="9"/>
  <c r="L1005" i="9" s="1"/>
  <c r="M1005" i="9" s="1"/>
  <c r="F1005" i="9"/>
  <c r="E1005" i="9"/>
  <c r="G1004" i="9"/>
  <c r="F1004" i="9"/>
  <c r="E1004" i="9"/>
  <c r="G1003" i="9"/>
  <c r="F1003" i="9"/>
  <c r="E1003" i="9"/>
  <c r="G1002" i="9"/>
  <c r="F1002" i="9"/>
  <c r="E1002" i="9"/>
  <c r="G1001" i="9"/>
  <c r="I1001" i="9" s="1"/>
  <c r="F1001" i="9"/>
  <c r="E1001" i="9"/>
  <c r="G1000" i="9"/>
  <c r="I1000" i="9" s="1"/>
  <c r="F1000" i="9"/>
  <c r="E1000" i="9"/>
  <c r="G999" i="9"/>
  <c r="L999" i="9" s="1"/>
  <c r="M999" i="9" s="1"/>
  <c r="F999" i="9"/>
  <c r="E999" i="9"/>
  <c r="G998" i="9"/>
  <c r="F998" i="9"/>
  <c r="E998" i="9"/>
  <c r="G997" i="9"/>
  <c r="F997" i="9"/>
  <c r="E997" i="9"/>
  <c r="G996" i="9"/>
  <c r="F996" i="9"/>
  <c r="E996" i="9"/>
  <c r="G995" i="9"/>
  <c r="F995" i="9"/>
  <c r="E995" i="9"/>
  <c r="G994" i="9"/>
  <c r="L994" i="9" s="1"/>
  <c r="M994" i="9" s="1"/>
  <c r="F994" i="9"/>
  <c r="E994" i="9"/>
  <c r="G993" i="9"/>
  <c r="F993" i="9"/>
  <c r="E993" i="9"/>
  <c r="G992" i="9"/>
  <c r="F992" i="9"/>
  <c r="E992" i="9"/>
  <c r="G991" i="9"/>
  <c r="F991" i="9"/>
  <c r="E991" i="9"/>
  <c r="G990" i="9"/>
  <c r="F990" i="9"/>
  <c r="E990" i="9"/>
  <c r="G989" i="9"/>
  <c r="F989" i="9"/>
  <c r="E989" i="9"/>
  <c r="G988" i="9"/>
  <c r="L988" i="9" s="1"/>
  <c r="M988" i="9" s="1"/>
  <c r="F988" i="9"/>
  <c r="E988" i="9"/>
  <c r="G987" i="9"/>
  <c r="F987" i="9"/>
  <c r="E987" i="9"/>
  <c r="G986" i="9"/>
  <c r="I986" i="9" s="1"/>
  <c r="F986" i="9"/>
  <c r="E986" i="9"/>
  <c r="G985" i="9"/>
  <c r="I985" i="9" s="1"/>
  <c r="F985" i="9"/>
  <c r="E985" i="9"/>
  <c r="G984" i="9"/>
  <c r="L984" i="9" s="1"/>
  <c r="M984" i="9" s="1"/>
  <c r="F984" i="9"/>
  <c r="E984" i="9"/>
  <c r="G983" i="9"/>
  <c r="F983" i="9"/>
  <c r="E983" i="9"/>
  <c r="G982" i="9"/>
  <c r="F982" i="9"/>
  <c r="E982" i="9"/>
  <c r="G981" i="9"/>
  <c r="F981" i="9"/>
  <c r="E981" i="9"/>
  <c r="G980" i="9"/>
  <c r="L980" i="9" s="1"/>
  <c r="M980" i="9" s="1"/>
  <c r="F980" i="9"/>
  <c r="E980" i="9"/>
  <c r="G979" i="9"/>
  <c r="F979" i="9"/>
  <c r="E979" i="9"/>
  <c r="G978" i="9"/>
  <c r="I978" i="9" s="1"/>
  <c r="F978" i="9"/>
  <c r="E978" i="9"/>
  <c r="G977" i="9"/>
  <c r="I977" i="9" s="1"/>
  <c r="F977" i="9"/>
  <c r="E977" i="9"/>
  <c r="G976" i="9"/>
  <c r="L976" i="9" s="1"/>
  <c r="M976" i="9" s="1"/>
  <c r="F976" i="9"/>
  <c r="E976" i="9"/>
  <c r="G975" i="9"/>
  <c r="F975" i="9"/>
  <c r="E975" i="9"/>
  <c r="G974" i="9"/>
  <c r="F974" i="9"/>
  <c r="E974" i="9"/>
  <c r="G973" i="9"/>
  <c r="F973" i="9"/>
  <c r="E973" i="9"/>
  <c r="G972" i="9"/>
  <c r="L972" i="9" s="1"/>
  <c r="M972" i="9" s="1"/>
  <c r="F972" i="9"/>
  <c r="E972" i="9"/>
  <c r="G971" i="9"/>
  <c r="F971" i="9"/>
  <c r="E971" i="9"/>
  <c r="G970" i="9"/>
  <c r="I970" i="9" s="1"/>
  <c r="F970" i="9"/>
  <c r="E970" i="9"/>
  <c r="G969" i="9"/>
  <c r="I969" i="9" s="1"/>
  <c r="F969" i="9"/>
  <c r="E969" i="9"/>
  <c r="G968" i="9"/>
  <c r="L968" i="9" s="1"/>
  <c r="M968" i="9" s="1"/>
  <c r="F968" i="9"/>
  <c r="E968" i="9"/>
  <c r="G967" i="9"/>
  <c r="F967" i="9"/>
  <c r="E967" i="9"/>
  <c r="G966" i="9"/>
  <c r="F966" i="9"/>
  <c r="E966" i="9"/>
  <c r="G964" i="9"/>
  <c r="F964" i="9"/>
  <c r="E964" i="9"/>
  <c r="G963" i="9"/>
  <c r="F963" i="9"/>
  <c r="E963" i="9"/>
  <c r="G962" i="9"/>
  <c r="L962" i="9" s="1"/>
  <c r="M962" i="9" s="1"/>
  <c r="F962" i="9"/>
  <c r="E962" i="9"/>
  <c r="G961" i="9"/>
  <c r="F961" i="9"/>
  <c r="E961" i="9"/>
  <c r="G960" i="9"/>
  <c r="I960" i="9" s="1"/>
  <c r="F960" i="9"/>
  <c r="E960" i="9"/>
  <c r="G959" i="9"/>
  <c r="I959" i="9" s="1"/>
  <c r="F959" i="9"/>
  <c r="E959" i="9"/>
  <c r="G958" i="9"/>
  <c r="L958" i="9" s="1"/>
  <c r="M958" i="9" s="1"/>
  <c r="F958" i="9"/>
  <c r="E958" i="9"/>
  <c r="G957" i="9"/>
  <c r="F957" i="9"/>
  <c r="E957" i="9"/>
  <c r="G956" i="9"/>
  <c r="F956" i="9"/>
  <c r="E956" i="9"/>
  <c r="G955" i="9"/>
  <c r="F955" i="9"/>
  <c r="E955" i="9"/>
  <c r="G954" i="9"/>
  <c r="F954" i="9"/>
  <c r="E954" i="9"/>
  <c r="G953" i="9"/>
  <c r="L953" i="9" s="1"/>
  <c r="M953" i="9" s="1"/>
  <c r="F953" i="9"/>
  <c r="E953" i="9"/>
  <c r="G952" i="9"/>
  <c r="L952" i="9" s="1"/>
  <c r="M952" i="9" s="1"/>
  <c r="F952" i="9"/>
  <c r="E952" i="9"/>
  <c r="G951" i="9"/>
  <c r="F951" i="9"/>
  <c r="E951" i="9"/>
  <c r="G950" i="9"/>
  <c r="F950" i="9"/>
  <c r="E950" i="9"/>
  <c r="G949" i="9"/>
  <c r="F949" i="9"/>
  <c r="E949" i="9"/>
  <c r="G948" i="9"/>
  <c r="L948" i="9" s="1"/>
  <c r="M948" i="9" s="1"/>
  <c r="F948" i="9"/>
  <c r="E948" i="9"/>
  <c r="G947" i="9"/>
  <c r="F947" i="9"/>
  <c r="E947" i="9"/>
  <c r="G946" i="9"/>
  <c r="I946" i="9" s="1"/>
  <c r="F946" i="9"/>
  <c r="E946" i="9"/>
  <c r="G944" i="9"/>
  <c r="I944" i="9" s="1"/>
  <c r="F944" i="9"/>
  <c r="E944" i="9"/>
  <c r="G943" i="9"/>
  <c r="L943" i="9" s="1"/>
  <c r="M943" i="9" s="1"/>
  <c r="F943" i="9"/>
  <c r="E943" i="9"/>
  <c r="G942" i="9"/>
  <c r="F942" i="9"/>
  <c r="E942" i="9"/>
  <c r="G941" i="9"/>
  <c r="F941" i="9"/>
  <c r="E941" i="9"/>
  <c r="G940" i="9"/>
  <c r="F940" i="9"/>
  <c r="E940" i="9"/>
  <c r="G939" i="9"/>
  <c r="L939" i="9" s="1"/>
  <c r="M939" i="9" s="1"/>
  <c r="F939" i="9"/>
  <c r="E939" i="9"/>
  <c r="G938" i="9"/>
  <c r="F938" i="9"/>
  <c r="E938" i="9"/>
  <c r="G937" i="9"/>
  <c r="F937" i="9"/>
  <c r="E937" i="9"/>
  <c r="G936" i="9"/>
  <c r="F936" i="9"/>
  <c r="E936" i="9"/>
  <c r="G935" i="9"/>
  <c r="L935" i="9" s="1"/>
  <c r="M935" i="9" s="1"/>
  <c r="F935" i="9"/>
  <c r="E935" i="9"/>
  <c r="G934" i="9"/>
  <c r="F934" i="9"/>
  <c r="E934" i="9"/>
  <c r="G933" i="9"/>
  <c r="I933" i="9" s="1"/>
  <c r="F933" i="9"/>
  <c r="E933" i="9"/>
  <c r="G932" i="9"/>
  <c r="I932" i="9" s="1"/>
  <c r="F932" i="9"/>
  <c r="E932" i="9"/>
  <c r="G931" i="9"/>
  <c r="L931" i="9" s="1"/>
  <c r="M931" i="9" s="1"/>
  <c r="F931" i="9"/>
  <c r="E931" i="9"/>
  <c r="G930" i="9"/>
  <c r="F930" i="9"/>
  <c r="E930" i="9"/>
  <c r="G929" i="9"/>
  <c r="F929" i="9"/>
  <c r="E929" i="9"/>
  <c r="G928" i="9"/>
  <c r="F928" i="9"/>
  <c r="E928" i="9"/>
  <c r="G927" i="9"/>
  <c r="L927" i="9" s="1"/>
  <c r="M927" i="9" s="1"/>
  <c r="F927" i="9"/>
  <c r="E927" i="9"/>
  <c r="G926" i="9"/>
  <c r="I926" i="9" s="1"/>
  <c r="F926" i="9"/>
  <c r="E926" i="9"/>
  <c r="G925" i="9"/>
  <c r="I925" i="9" s="1"/>
  <c r="F925" i="9"/>
  <c r="E925" i="9"/>
  <c r="G924" i="9"/>
  <c r="L924" i="9" s="1"/>
  <c r="M924" i="9" s="1"/>
  <c r="F924" i="9"/>
  <c r="E924" i="9"/>
  <c r="G923" i="9"/>
  <c r="F923" i="9"/>
  <c r="E923" i="9"/>
  <c r="G922" i="9"/>
  <c r="I922" i="9" s="1"/>
  <c r="F922" i="9"/>
  <c r="E922" i="9"/>
  <c r="G921" i="9"/>
  <c r="I921" i="9" s="1"/>
  <c r="F921" i="9"/>
  <c r="E921" i="9"/>
  <c r="G920" i="9"/>
  <c r="L920" i="9" s="1"/>
  <c r="M920" i="9" s="1"/>
  <c r="F920" i="9"/>
  <c r="E920" i="9"/>
  <c r="G919" i="9"/>
  <c r="F919" i="9"/>
  <c r="E919" i="9"/>
  <c r="G918" i="9"/>
  <c r="I918" i="9" s="1"/>
  <c r="F918" i="9"/>
  <c r="E918" i="9"/>
  <c r="G917" i="9"/>
  <c r="I917" i="9" s="1"/>
  <c r="F917" i="9"/>
  <c r="E917" i="9"/>
  <c r="G916" i="9"/>
  <c r="L916" i="9" s="1"/>
  <c r="M916" i="9" s="1"/>
  <c r="F916" i="9"/>
  <c r="E916" i="9"/>
  <c r="G915" i="9"/>
  <c r="F915" i="9"/>
  <c r="E915" i="9"/>
  <c r="G914" i="9"/>
  <c r="I914" i="9" s="1"/>
  <c r="F914" i="9"/>
  <c r="E914" i="9"/>
  <c r="G913" i="9"/>
  <c r="I913" i="9" s="1"/>
  <c r="F913" i="9"/>
  <c r="E913" i="9"/>
  <c r="G912" i="9"/>
  <c r="L912" i="9" s="1"/>
  <c r="M912" i="9" s="1"/>
  <c r="F912" i="9"/>
  <c r="E912" i="9"/>
  <c r="G911" i="9"/>
  <c r="F911" i="9"/>
  <c r="E911" i="9"/>
  <c r="G910" i="9"/>
  <c r="I910" i="9" s="1"/>
  <c r="F910" i="9"/>
  <c r="E910" i="9"/>
  <c r="G909" i="9"/>
  <c r="I909" i="9" s="1"/>
  <c r="F909" i="9"/>
  <c r="E909" i="9"/>
  <c r="G908" i="9"/>
  <c r="L908" i="9" s="1"/>
  <c r="M908" i="9" s="1"/>
  <c r="F908" i="9"/>
  <c r="E908" i="9"/>
  <c r="G907" i="9"/>
  <c r="F907" i="9"/>
  <c r="E907" i="9"/>
  <c r="G906" i="9"/>
  <c r="I906" i="9" s="1"/>
  <c r="F906" i="9"/>
  <c r="E906" i="9"/>
  <c r="G905" i="9"/>
  <c r="I905" i="9" s="1"/>
  <c r="F905" i="9"/>
  <c r="E905" i="9"/>
  <c r="G904" i="9"/>
  <c r="L904" i="9" s="1"/>
  <c r="M904" i="9" s="1"/>
  <c r="F904" i="9"/>
  <c r="E904" i="9"/>
  <c r="G903" i="9"/>
  <c r="F903" i="9"/>
  <c r="E903" i="9"/>
  <c r="G902" i="9"/>
  <c r="I902" i="9" s="1"/>
  <c r="F902" i="9"/>
  <c r="E902" i="9"/>
  <c r="G901" i="9"/>
  <c r="I901" i="9" s="1"/>
  <c r="F901" i="9"/>
  <c r="E901" i="9"/>
  <c r="G900" i="9"/>
  <c r="L900" i="9" s="1"/>
  <c r="M900" i="9" s="1"/>
  <c r="F900" i="9"/>
  <c r="E900" i="9"/>
  <c r="G899" i="9"/>
  <c r="I899" i="9" s="1"/>
  <c r="F899" i="9"/>
  <c r="E899" i="9"/>
  <c r="G898" i="9"/>
  <c r="I898" i="9" s="1"/>
  <c r="F898" i="9"/>
  <c r="E898" i="9"/>
  <c r="G897" i="9"/>
  <c r="L897" i="9" s="1"/>
  <c r="M897" i="9" s="1"/>
  <c r="F897" i="9"/>
  <c r="E897" i="9"/>
  <c r="G896" i="9"/>
  <c r="F896" i="9"/>
  <c r="E896" i="9"/>
  <c r="G895" i="9"/>
  <c r="F895" i="9"/>
  <c r="E895" i="9"/>
  <c r="G894" i="9"/>
  <c r="F894" i="9"/>
  <c r="E894" i="9"/>
  <c r="G893" i="9"/>
  <c r="L893" i="9" s="1"/>
  <c r="M893" i="9" s="1"/>
  <c r="F893" i="9"/>
  <c r="E893" i="9"/>
  <c r="G892" i="9"/>
  <c r="F892" i="9"/>
  <c r="E892" i="9"/>
  <c r="G891" i="9"/>
  <c r="F891" i="9"/>
  <c r="E891" i="9"/>
  <c r="G890" i="9"/>
  <c r="F890" i="9"/>
  <c r="E890" i="9"/>
  <c r="G889" i="9"/>
  <c r="L889" i="9" s="1"/>
  <c r="M889" i="9" s="1"/>
  <c r="F889" i="9"/>
  <c r="E889" i="9"/>
  <c r="G888" i="9"/>
  <c r="F888" i="9"/>
  <c r="E888" i="9"/>
  <c r="G887" i="9"/>
  <c r="F887" i="9"/>
  <c r="E887" i="9"/>
  <c r="G886" i="9"/>
  <c r="F886" i="9"/>
  <c r="E886" i="9"/>
  <c r="G885" i="9"/>
  <c r="L885" i="9" s="1"/>
  <c r="M885" i="9" s="1"/>
  <c r="F885" i="9"/>
  <c r="E885" i="9"/>
  <c r="G884" i="9"/>
  <c r="F884" i="9"/>
  <c r="E884" i="9"/>
  <c r="G883" i="9"/>
  <c r="I883" i="9" s="1"/>
  <c r="F883" i="9"/>
  <c r="E883" i="9"/>
  <c r="G882" i="9"/>
  <c r="I882" i="9" s="1"/>
  <c r="F882" i="9"/>
  <c r="E882" i="9"/>
  <c r="G881" i="9"/>
  <c r="L881" i="9" s="1"/>
  <c r="M881" i="9" s="1"/>
  <c r="F881" i="9"/>
  <c r="E881" i="9"/>
  <c r="G880" i="9"/>
  <c r="L880" i="9" s="1"/>
  <c r="M880" i="9" s="1"/>
  <c r="N880" i="9" s="1"/>
  <c r="F880" i="9"/>
  <c r="E880" i="9"/>
  <c r="G879" i="9"/>
  <c r="I879" i="9" s="1"/>
  <c r="F879" i="9"/>
  <c r="E879" i="9"/>
  <c r="G878" i="9"/>
  <c r="L878" i="9" s="1"/>
  <c r="F878" i="9"/>
  <c r="E878" i="9"/>
  <c r="G877" i="9"/>
  <c r="L877" i="9" s="1"/>
  <c r="M877" i="9" s="1"/>
  <c r="F877" i="9"/>
  <c r="E877" i="9"/>
  <c r="G876" i="9"/>
  <c r="F876" i="9"/>
  <c r="E876" i="9"/>
  <c r="G875" i="9"/>
  <c r="I875" i="9" s="1"/>
  <c r="F875" i="9"/>
  <c r="E875" i="9"/>
  <c r="G874" i="9"/>
  <c r="F874" i="9"/>
  <c r="E874" i="9"/>
  <c r="G873" i="9"/>
  <c r="L873" i="9" s="1"/>
  <c r="F873" i="9"/>
  <c r="E873" i="9"/>
  <c r="G872" i="9"/>
  <c r="L872" i="9" s="1"/>
  <c r="M872" i="9" s="1"/>
  <c r="N872" i="9" s="1"/>
  <c r="F872" i="9"/>
  <c r="E872" i="9"/>
  <c r="G871" i="9"/>
  <c r="I871" i="9" s="1"/>
  <c r="F871" i="9"/>
  <c r="E871" i="9"/>
  <c r="G870" i="9"/>
  <c r="I870" i="9" s="1"/>
  <c r="F870" i="9"/>
  <c r="E870" i="9"/>
  <c r="G869" i="9"/>
  <c r="I869" i="9" s="1"/>
  <c r="F869" i="9"/>
  <c r="E869" i="9"/>
  <c r="G867" i="9"/>
  <c r="L867" i="9" s="1"/>
  <c r="F867" i="9"/>
  <c r="E867" i="9"/>
  <c r="G866" i="9"/>
  <c r="F866" i="9"/>
  <c r="E866" i="9"/>
  <c r="G865" i="9"/>
  <c r="F865" i="9"/>
  <c r="E865" i="9"/>
  <c r="G864" i="9"/>
  <c r="L864" i="9" s="1"/>
  <c r="M864" i="9" s="1"/>
  <c r="F864" i="9"/>
  <c r="E864" i="9"/>
  <c r="G863" i="9"/>
  <c r="I863" i="9" s="1"/>
  <c r="F863" i="9"/>
  <c r="E863" i="9"/>
  <c r="G862" i="9"/>
  <c r="F862" i="9"/>
  <c r="E862" i="9"/>
  <c r="G861" i="9"/>
  <c r="F861" i="9"/>
  <c r="E861" i="9"/>
  <c r="G860" i="9"/>
  <c r="F860" i="9"/>
  <c r="E860" i="9"/>
  <c r="G859" i="9"/>
  <c r="F859" i="9"/>
  <c r="E859" i="9"/>
  <c r="G858" i="9"/>
  <c r="L858" i="9" s="1"/>
  <c r="M858" i="9" s="1"/>
  <c r="F858" i="9"/>
  <c r="E858" i="9"/>
  <c r="G857" i="9"/>
  <c r="F857" i="9"/>
  <c r="E857" i="9"/>
  <c r="G856" i="9"/>
  <c r="I856" i="9" s="1"/>
  <c r="F856" i="9"/>
  <c r="E856" i="9"/>
  <c r="G855" i="9"/>
  <c r="F855" i="9"/>
  <c r="E855" i="9"/>
  <c r="G854" i="9"/>
  <c r="L854" i="9" s="1"/>
  <c r="F854" i="9"/>
  <c r="E854" i="9"/>
  <c r="G853" i="9"/>
  <c r="I853" i="9" s="1"/>
  <c r="F853" i="9"/>
  <c r="E853" i="9"/>
  <c r="G852" i="9"/>
  <c r="F852" i="9"/>
  <c r="E852" i="9"/>
  <c r="G851" i="9"/>
  <c r="F851" i="9"/>
  <c r="E851" i="9"/>
  <c r="G850" i="9"/>
  <c r="L850" i="9" s="1"/>
  <c r="F850" i="9"/>
  <c r="E850" i="9"/>
  <c r="G849" i="9"/>
  <c r="I849" i="9" s="1"/>
  <c r="F849" i="9"/>
  <c r="E849" i="9"/>
  <c r="G848" i="9"/>
  <c r="L848" i="9" s="1"/>
  <c r="F848" i="9"/>
  <c r="E848" i="9"/>
  <c r="G847" i="9"/>
  <c r="F847" i="9"/>
  <c r="E847" i="9"/>
  <c r="G846" i="9"/>
  <c r="L846" i="9" s="1"/>
  <c r="M846" i="9" s="1"/>
  <c r="F846" i="9"/>
  <c r="E846" i="9"/>
  <c r="G845" i="9"/>
  <c r="I845" i="9" s="1"/>
  <c r="F845" i="9"/>
  <c r="E845" i="9"/>
  <c r="G844" i="9"/>
  <c r="L844" i="9" s="1"/>
  <c r="F844" i="9"/>
  <c r="E844" i="9"/>
  <c r="G843" i="9"/>
  <c r="F843" i="9"/>
  <c r="E843" i="9"/>
  <c r="G842" i="9"/>
  <c r="L842" i="9" s="1"/>
  <c r="M842" i="9" s="1"/>
  <c r="F842" i="9"/>
  <c r="E842" i="9"/>
  <c r="G841" i="9"/>
  <c r="I841" i="9" s="1"/>
  <c r="F841" i="9"/>
  <c r="E841" i="9"/>
  <c r="G839" i="9"/>
  <c r="I839" i="9" s="1"/>
  <c r="F839" i="9"/>
  <c r="E839" i="9"/>
  <c r="G838" i="9"/>
  <c r="I838" i="9" s="1"/>
  <c r="F838" i="9"/>
  <c r="E838" i="9"/>
  <c r="G837" i="9"/>
  <c r="F837" i="9"/>
  <c r="E837" i="9"/>
  <c r="G836" i="9"/>
  <c r="L836" i="9" s="1"/>
  <c r="F836" i="9"/>
  <c r="E836" i="9"/>
  <c r="G835" i="9"/>
  <c r="F835" i="9"/>
  <c r="E835" i="9"/>
  <c r="G834" i="9"/>
  <c r="L834" i="9" s="1"/>
  <c r="F834" i="9"/>
  <c r="E834" i="9"/>
  <c r="G833" i="9"/>
  <c r="F833" i="9"/>
  <c r="E833" i="9"/>
  <c r="G832" i="9"/>
  <c r="L832" i="9" s="1"/>
  <c r="M832" i="9" s="1"/>
  <c r="F832" i="9"/>
  <c r="E832" i="9"/>
  <c r="G831" i="9"/>
  <c r="F831" i="9"/>
  <c r="E831" i="9"/>
  <c r="G830" i="9"/>
  <c r="F830" i="9"/>
  <c r="E830" i="9"/>
  <c r="G829" i="9"/>
  <c r="F829" i="9"/>
  <c r="E829" i="9"/>
  <c r="G828" i="9"/>
  <c r="L828" i="9" s="1"/>
  <c r="M828" i="9" s="1"/>
  <c r="F828" i="9"/>
  <c r="E828" i="9"/>
  <c r="G827" i="9"/>
  <c r="F827" i="9"/>
  <c r="E827" i="9"/>
  <c r="G826" i="9"/>
  <c r="L826" i="9" s="1"/>
  <c r="F826" i="9"/>
  <c r="E826" i="9"/>
  <c r="G825" i="9"/>
  <c r="F825" i="9"/>
  <c r="E825" i="9"/>
  <c r="G824" i="9"/>
  <c r="L824" i="9" s="1"/>
  <c r="F824" i="9"/>
  <c r="E824" i="9"/>
  <c r="G823" i="9"/>
  <c r="I823" i="9" s="1"/>
  <c r="F823" i="9"/>
  <c r="E823" i="9"/>
  <c r="G822" i="9"/>
  <c r="F822" i="9"/>
  <c r="E822" i="9"/>
  <c r="G821" i="9"/>
  <c r="F821" i="9"/>
  <c r="E821" i="9"/>
  <c r="G820" i="9"/>
  <c r="L820" i="9" s="1"/>
  <c r="F820" i="9"/>
  <c r="E820" i="9"/>
  <c r="G819" i="9"/>
  <c r="I819" i="9" s="1"/>
  <c r="F819" i="9"/>
  <c r="E819" i="9"/>
  <c r="G818" i="9"/>
  <c r="L818" i="9" s="1"/>
  <c r="F818" i="9"/>
  <c r="E818" i="9"/>
  <c r="G817" i="9"/>
  <c r="F817" i="9"/>
  <c r="E817" i="9"/>
  <c r="G816" i="9"/>
  <c r="L816" i="9" s="1"/>
  <c r="M816" i="9" s="1"/>
  <c r="F816" i="9"/>
  <c r="E816" i="9"/>
  <c r="G815" i="9"/>
  <c r="I815" i="9" s="1"/>
  <c r="F815" i="9"/>
  <c r="E815" i="9"/>
  <c r="G814" i="9"/>
  <c r="L814" i="9" s="1"/>
  <c r="F814" i="9"/>
  <c r="E814" i="9"/>
  <c r="G812" i="9"/>
  <c r="F812" i="9"/>
  <c r="E812" i="9"/>
  <c r="G811" i="9"/>
  <c r="I811" i="9" s="1"/>
  <c r="F811" i="9"/>
  <c r="E811" i="9"/>
  <c r="G810" i="9"/>
  <c r="L810" i="9" s="1"/>
  <c r="F810" i="9"/>
  <c r="E810" i="9"/>
  <c r="G809" i="9"/>
  <c r="L809" i="9" s="1"/>
  <c r="M809" i="9" s="1"/>
  <c r="F809" i="9"/>
  <c r="E809" i="9"/>
  <c r="G808" i="9"/>
  <c r="F808" i="9"/>
  <c r="E808" i="9"/>
  <c r="G807" i="9"/>
  <c r="I807" i="9" s="1"/>
  <c r="F807" i="9"/>
  <c r="E807" i="9"/>
  <c r="G806" i="9"/>
  <c r="L806" i="9" s="1"/>
  <c r="F806" i="9"/>
  <c r="E806" i="9"/>
  <c r="G805" i="9"/>
  <c r="L805" i="9" s="1"/>
  <c r="M805" i="9" s="1"/>
  <c r="F805" i="9"/>
  <c r="E805" i="9"/>
  <c r="G804" i="9"/>
  <c r="F804" i="9"/>
  <c r="E804" i="9"/>
  <c r="G803" i="9"/>
  <c r="I803" i="9" s="1"/>
  <c r="F803" i="9"/>
  <c r="E803" i="9"/>
  <c r="G802" i="9"/>
  <c r="L802" i="9" s="1"/>
  <c r="F802" i="9"/>
  <c r="E802" i="9"/>
  <c r="G801" i="9"/>
  <c r="L801" i="9" s="1"/>
  <c r="M801" i="9" s="1"/>
  <c r="F801" i="9"/>
  <c r="E801" i="9"/>
  <c r="G800" i="9"/>
  <c r="F800" i="9"/>
  <c r="E800" i="9"/>
  <c r="G799" i="9"/>
  <c r="I799" i="9" s="1"/>
  <c r="F799" i="9"/>
  <c r="E799" i="9"/>
  <c r="G798" i="9"/>
  <c r="L798" i="9" s="1"/>
  <c r="F798" i="9"/>
  <c r="E798" i="9"/>
  <c r="G797" i="9"/>
  <c r="L797" i="9" s="1"/>
  <c r="M797" i="9" s="1"/>
  <c r="F797" i="9"/>
  <c r="E797" i="9"/>
  <c r="G796" i="9"/>
  <c r="F796" i="9"/>
  <c r="E796" i="9"/>
  <c r="G795" i="9"/>
  <c r="I795" i="9" s="1"/>
  <c r="F795" i="9"/>
  <c r="E795" i="9"/>
  <c r="G794" i="9"/>
  <c r="L794" i="9" s="1"/>
  <c r="F794" i="9"/>
  <c r="E794" i="9"/>
  <c r="G793" i="9"/>
  <c r="L793" i="9" s="1"/>
  <c r="M793" i="9" s="1"/>
  <c r="F793" i="9"/>
  <c r="E793" i="9"/>
  <c r="G792" i="9"/>
  <c r="F792" i="9"/>
  <c r="E792" i="9"/>
  <c r="G791" i="9"/>
  <c r="I791" i="9" s="1"/>
  <c r="F791" i="9"/>
  <c r="E791" i="9"/>
  <c r="G790" i="9"/>
  <c r="L790" i="9" s="1"/>
  <c r="F790" i="9"/>
  <c r="E790" i="9"/>
  <c r="G788" i="9"/>
  <c r="L788" i="9" s="1"/>
  <c r="M788" i="9" s="1"/>
  <c r="F788" i="9"/>
  <c r="E788" i="9"/>
  <c r="G787" i="9"/>
  <c r="F787" i="9"/>
  <c r="E787" i="9"/>
  <c r="G786" i="9"/>
  <c r="I786" i="9" s="1"/>
  <c r="F786" i="9"/>
  <c r="E786" i="9"/>
  <c r="G785" i="9"/>
  <c r="L785" i="9" s="1"/>
  <c r="F785" i="9"/>
  <c r="E785" i="9"/>
  <c r="G784" i="9"/>
  <c r="L784" i="9" s="1"/>
  <c r="M784" i="9" s="1"/>
  <c r="F784" i="9"/>
  <c r="E784" i="9"/>
  <c r="G783" i="9"/>
  <c r="F783" i="9"/>
  <c r="E783" i="9"/>
  <c r="G782" i="9"/>
  <c r="I782" i="9" s="1"/>
  <c r="F782" i="9"/>
  <c r="E782" i="9"/>
  <c r="G781" i="9"/>
  <c r="L781" i="9" s="1"/>
  <c r="F781" i="9"/>
  <c r="E781" i="9"/>
  <c r="G780" i="9"/>
  <c r="L780" i="9" s="1"/>
  <c r="M780" i="9" s="1"/>
  <c r="F780" i="9"/>
  <c r="E780" i="9"/>
  <c r="G779" i="9"/>
  <c r="F779" i="9"/>
  <c r="E779" i="9"/>
  <c r="G778" i="9"/>
  <c r="I778" i="9" s="1"/>
  <c r="F778" i="9"/>
  <c r="E778" i="9"/>
  <c r="G777" i="9"/>
  <c r="L777" i="9" s="1"/>
  <c r="F777" i="9"/>
  <c r="E777" i="9"/>
  <c r="G776" i="9"/>
  <c r="L776" i="9" s="1"/>
  <c r="M776" i="9" s="1"/>
  <c r="F776" i="9"/>
  <c r="E776" i="9"/>
  <c r="G775" i="9"/>
  <c r="F775" i="9"/>
  <c r="E775" i="9"/>
  <c r="G774" i="9"/>
  <c r="I774" i="9" s="1"/>
  <c r="F774" i="9"/>
  <c r="E774" i="9"/>
  <c r="G773" i="9"/>
  <c r="F773" i="9"/>
  <c r="E773" i="9"/>
  <c r="G772" i="9"/>
  <c r="F772" i="9"/>
  <c r="E772" i="9"/>
  <c r="G771" i="9"/>
  <c r="F771" i="9"/>
  <c r="E771" i="9"/>
  <c r="G770" i="9"/>
  <c r="I770" i="9" s="1"/>
  <c r="F770" i="9"/>
  <c r="E770" i="9"/>
  <c r="G769" i="9"/>
  <c r="F769" i="9"/>
  <c r="E769" i="9"/>
  <c r="G768" i="9"/>
  <c r="L768" i="9" s="1"/>
  <c r="F768" i="9"/>
  <c r="E768" i="9"/>
  <c r="G767" i="9"/>
  <c r="F767" i="9"/>
  <c r="E767" i="9"/>
  <c r="G765" i="9"/>
  <c r="I765" i="9" s="1"/>
  <c r="F765" i="9"/>
  <c r="E765" i="9"/>
  <c r="G764" i="9"/>
  <c r="L764" i="9" s="1"/>
  <c r="F764" i="9"/>
  <c r="E764" i="9"/>
  <c r="G763" i="9"/>
  <c r="F763" i="9"/>
  <c r="E763" i="9"/>
  <c r="G762" i="9"/>
  <c r="I762" i="9" s="1"/>
  <c r="F762" i="9"/>
  <c r="E762" i="9"/>
  <c r="G760" i="9"/>
  <c r="I760" i="9" s="1"/>
  <c r="F760" i="9"/>
  <c r="E760" i="9"/>
  <c r="G759" i="9"/>
  <c r="F759" i="9"/>
  <c r="E759" i="9"/>
  <c r="G757" i="9"/>
  <c r="L757" i="9" s="1"/>
  <c r="M757" i="9" s="1"/>
  <c r="F757" i="9"/>
  <c r="E757" i="9"/>
  <c r="G756" i="9"/>
  <c r="I756" i="9" s="1"/>
  <c r="F756" i="9"/>
  <c r="E756" i="9"/>
  <c r="G755" i="9"/>
  <c r="F755" i="9"/>
  <c r="E755" i="9"/>
  <c r="G754" i="9"/>
  <c r="I754" i="9" s="1"/>
  <c r="F754" i="9"/>
  <c r="E754" i="9"/>
  <c r="G753" i="9"/>
  <c r="F753" i="9"/>
  <c r="E753" i="9"/>
  <c r="G752" i="9"/>
  <c r="F752" i="9"/>
  <c r="E752" i="9"/>
  <c r="G751" i="9"/>
  <c r="F751" i="9"/>
  <c r="E751" i="9"/>
  <c r="G750" i="9"/>
  <c r="I750" i="9" s="1"/>
  <c r="F750" i="9"/>
  <c r="E750" i="9"/>
  <c r="G749" i="9"/>
  <c r="L749" i="9" s="1"/>
  <c r="M749" i="9" s="1"/>
  <c r="F749" i="9"/>
  <c r="E749" i="9"/>
  <c r="G748" i="9"/>
  <c r="F748" i="9"/>
  <c r="E748" i="9"/>
  <c r="G747" i="9"/>
  <c r="F747" i="9"/>
  <c r="E747" i="9"/>
  <c r="G746" i="9"/>
  <c r="F746" i="9"/>
  <c r="E746" i="9"/>
  <c r="G745" i="9"/>
  <c r="I745" i="9" s="1"/>
  <c r="F745" i="9"/>
  <c r="E745" i="9"/>
  <c r="G744" i="9"/>
  <c r="L744" i="9" s="1"/>
  <c r="F744" i="9"/>
  <c r="E744" i="9"/>
  <c r="G743" i="9"/>
  <c r="F743" i="9"/>
  <c r="E743" i="9"/>
  <c r="G742" i="9"/>
  <c r="I742" i="9" s="1"/>
  <c r="F742" i="9"/>
  <c r="E742" i="9"/>
  <c r="G741" i="9"/>
  <c r="L741" i="9" s="1"/>
  <c r="M741" i="9" s="1"/>
  <c r="F741" i="9"/>
  <c r="E741" i="9"/>
  <c r="G740" i="9"/>
  <c r="I740" i="9" s="1"/>
  <c r="F740" i="9"/>
  <c r="E740" i="9"/>
  <c r="G739" i="9"/>
  <c r="F739" i="9"/>
  <c r="E739" i="9"/>
  <c r="G738" i="9"/>
  <c r="I738" i="9" s="1"/>
  <c r="F738" i="9"/>
  <c r="E738" i="9"/>
  <c r="G737" i="9"/>
  <c r="F737" i="9"/>
  <c r="E737" i="9"/>
  <c r="G736" i="9"/>
  <c r="I736" i="9" s="1"/>
  <c r="F736" i="9"/>
  <c r="E736" i="9"/>
  <c r="G735" i="9"/>
  <c r="F735" i="9"/>
  <c r="E735" i="9"/>
  <c r="G734" i="9"/>
  <c r="I734" i="9" s="1"/>
  <c r="F734" i="9"/>
  <c r="E734" i="9"/>
  <c r="G733" i="9"/>
  <c r="L733" i="9" s="1"/>
  <c r="M733" i="9" s="1"/>
  <c r="F733" i="9"/>
  <c r="E733" i="9"/>
  <c r="G732" i="9"/>
  <c r="F732" i="9"/>
  <c r="E732" i="9"/>
  <c r="G731" i="9"/>
  <c r="F731" i="9"/>
  <c r="E731" i="9"/>
  <c r="G730" i="9"/>
  <c r="F730" i="9"/>
  <c r="E730" i="9"/>
  <c r="G729" i="9"/>
  <c r="I729" i="9" s="1"/>
  <c r="F729" i="9"/>
  <c r="E729" i="9"/>
  <c r="G728" i="9"/>
  <c r="L728" i="9" s="1"/>
  <c r="F728" i="9"/>
  <c r="E728" i="9"/>
  <c r="G727" i="9"/>
  <c r="F727" i="9"/>
  <c r="E727" i="9"/>
  <c r="G726" i="9"/>
  <c r="I726" i="9" s="1"/>
  <c r="F726" i="9"/>
  <c r="E726" i="9"/>
  <c r="G725" i="9"/>
  <c r="L725" i="9" s="1"/>
  <c r="M725" i="9" s="1"/>
  <c r="F725" i="9"/>
  <c r="E725" i="9"/>
  <c r="G724" i="9"/>
  <c r="I724" i="9" s="1"/>
  <c r="F724" i="9"/>
  <c r="E724" i="9"/>
  <c r="G723" i="9"/>
  <c r="F723" i="9"/>
  <c r="E723" i="9"/>
  <c r="G721" i="9"/>
  <c r="I721" i="9" s="1"/>
  <c r="F721" i="9"/>
  <c r="E721" i="9"/>
  <c r="G720" i="9"/>
  <c r="F720" i="9"/>
  <c r="E720" i="9"/>
  <c r="G719" i="9"/>
  <c r="I719" i="9" s="1"/>
  <c r="F719" i="9"/>
  <c r="E719" i="9"/>
  <c r="G718" i="9"/>
  <c r="F718" i="9"/>
  <c r="E718" i="9"/>
  <c r="G717" i="9"/>
  <c r="F717" i="9"/>
  <c r="E717" i="9"/>
  <c r="G716" i="9"/>
  <c r="L716" i="9" s="1"/>
  <c r="F716" i="9"/>
  <c r="E716" i="9"/>
  <c r="G715" i="9"/>
  <c r="F715" i="9"/>
  <c r="E715" i="9"/>
  <c r="G714" i="9"/>
  <c r="I714" i="9" s="1"/>
  <c r="F714" i="9"/>
  <c r="E714" i="9"/>
  <c r="G713" i="9"/>
  <c r="F713" i="9"/>
  <c r="E713" i="9"/>
  <c r="G712" i="9"/>
  <c r="F712" i="9"/>
  <c r="E712" i="9"/>
  <c r="G711" i="9"/>
  <c r="F711" i="9"/>
  <c r="E711" i="9"/>
  <c r="G710" i="9"/>
  <c r="I710" i="9" s="1"/>
  <c r="F710" i="9"/>
  <c r="E710" i="9"/>
  <c r="G709" i="9"/>
  <c r="F709" i="9"/>
  <c r="E709" i="9"/>
  <c r="G708" i="9"/>
  <c r="L708" i="9" s="1"/>
  <c r="F708" i="9"/>
  <c r="E708" i="9"/>
  <c r="G707" i="9"/>
  <c r="F707" i="9"/>
  <c r="E707" i="9"/>
  <c r="G706" i="9"/>
  <c r="I706" i="9" s="1"/>
  <c r="F706" i="9"/>
  <c r="E706" i="9"/>
  <c r="G705" i="9"/>
  <c r="F705" i="9"/>
  <c r="E705" i="9"/>
  <c r="G704" i="9"/>
  <c r="F704" i="9"/>
  <c r="E704" i="9"/>
  <c r="G703" i="9"/>
  <c r="F703" i="9"/>
  <c r="E703" i="9"/>
  <c r="G702" i="9"/>
  <c r="I702" i="9" s="1"/>
  <c r="F702" i="9"/>
  <c r="E702" i="9"/>
  <c r="G701" i="9"/>
  <c r="I701" i="9" s="1"/>
  <c r="F701" i="9"/>
  <c r="E701" i="9"/>
  <c r="G700" i="9"/>
  <c r="F700" i="9"/>
  <c r="E700" i="9"/>
  <c r="G699" i="9"/>
  <c r="F699" i="9"/>
  <c r="E699" i="9"/>
  <c r="G698" i="9"/>
  <c r="F698" i="9"/>
  <c r="E698" i="9"/>
  <c r="G697" i="9"/>
  <c r="I697" i="9" s="1"/>
  <c r="F697" i="9"/>
  <c r="E697" i="9"/>
  <c r="G696" i="9"/>
  <c r="I696" i="9" s="1"/>
  <c r="F696" i="9"/>
  <c r="E696" i="9"/>
  <c r="G695" i="9"/>
  <c r="F695" i="9"/>
  <c r="E695" i="9"/>
  <c r="G693" i="9"/>
  <c r="L693" i="9" s="1"/>
  <c r="M693" i="9" s="1"/>
  <c r="F693" i="9"/>
  <c r="E693" i="9"/>
  <c r="G692" i="9"/>
  <c r="I692" i="9" s="1"/>
  <c r="F692" i="9"/>
  <c r="E692" i="9"/>
  <c r="G691" i="9"/>
  <c r="F691" i="9"/>
  <c r="E691" i="9"/>
  <c r="G690" i="9"/>
  <c r="I690" i="9" s="1"/>
  <c r="F690" i="9"/>
  <c r="E690" i="9"/>
  <c r="G689" i="9"/>
  <c r="F689" i="9"/>
  <c r="E689" i="9"/>
  <c r="G688" i="9"/>
  <c r="L688" i="9" s="1"/>
  <c r="F688" i="9"/>
  <c r="E688" i="9"/>
  <c r="G687" i="9"/>
  <c r="F687" i="9"/>
  <c r="E687" i="9"/>
  <c r="G686" i="9"/>
  <c r="I686" i="9" s="1"/>
  <c r="F686" i="9"/>
  <c r="E686" i="9"/>
  <c r="G685" i="9"/>
  <c r="F685" i="9"/>
  <c r="E685" i="9"/>
  <c r="G684" i="9"/>
  <c r="F684" i="9"/>
  <c r="E684" i="9"/>
  <c r="G683" i="9"/>
  <c r="F683" i="9"/>
  <c r="E683" i="9"/>
  <c r="G682" i="9"/>
  <c r="F682" i="9"/>
  <c r="E682" i="9"/>
  <c r="G681" i="9"/>
  <c r="F681" i="9"/>
  <c r="E681" i="9"/>
  <c r="G680" i="9"/>
  <c r="F680" i="9"/>
  <c r="E680" i="9"/>
  <c r="G679" i="9"/>
  <c r="F679" i="9"/>
  <c r="E679" i="9"/>
  <c r="G678" i="9"/>
  <c r="I678" i="9" s="1"/>
  <c r="F678" i="9"/>
  <c r="E678" i="9"/>
  <c r="G677" i="9"/>
  <c r="L677" i="9" s="1"/>
  <c r="M677" i="9" s="1"/>
  <c r="F677" i="9"/>
  <c r="E677" i="9"/>
  <c r="G676" i="9"/>
  <c r="L676" i="9" s="1"/>
  <c r="F676" i="9"/>
  <c r="E676" i="9"/>
  <c r="G675" i="9"/>
  <c r="F675" i="9"/>
  <c r="E675" i="9"/>
  <c r="G674" i="9"/>
  <c r="I674" i="9" s="1"/>
  <c r="F674" i="9"/>
  <c r="E674" i="9"/>
  <c r="G673" i="9"/>
  <c r="F673" i="9"/>
  <c r="E673" i="9"/>
  <c r="G672" i="9"/>
  <c r="F672" i="9"/>
  <c r="E672" i="9"/>
  <c r="G671" i="9"/>
  <c r="F671" i="9"/>
  <c r="E671" i="9"/>
  <c r="G670" i="9"/>
  <c r="F670" i="9"/>
  <c r="E670" i="9"/>
  <c r="G669" i="9"/>
  <c r="I669" i="9" s="1"/>
  <c r="F669" i="9"/>
  <c r="E669" i="9"/>
  <c r="G668" i="9"/>
  <c r="F668" i="9"/>
  <c r="E668" i="9"/>
  <c r="G667" i="9"/>
  <c r="F667" i="9"/>
  <c r="E667" i="9"/>
  <c r="G666" i="9"/>
  <c r="I666" i="9" s="1"/>
  <c r="F666" i="9"/>
  <c r="E666" i="9"/>
  <c r="G665" i="9"/>
  <c r="F665" i="9"/>
  <c r="E665" i="9"/>
  <c r="G664" i="9"/>
  <c r="L664" i="9" s="1"/>
  <c r="F664" i="9"/>
  <c r="E664" i="9"/>
  <c r="G662" i="9"/>
  <c r="F662" i="9"/>
  <c r="E662" i="9"/>
  <c r="G661" i="9"/>
  <c r="F661" i="9"/>
  <c r="E661" i="9"/>
  <c r="G660" i="9"/>
  <c r="L660" i="9" s="1"/>
  <c r="F660" i="9"/>
  <c r="E660" i="9"/>
  <c r="G659" i="9"/>
  <c r="F659" i="9"/>
  <c r="E659" i="9"/>
  <c r="G658" i="9"/>
  <c r="L658" i="9" s="1"/>
  <c r="M658" i="9" s="1"/>
  <c r="F658" i="9"/>
  <c r="E658" i="9"/>
  <c r="G657" i="9"/>
  <c r="I657" i="9" s="1"/>
  <c r="F657" i="9"/>
  <c r="E657" i="9"/>
  <c r="G656" i="9"/>
  <c r="F656" i="9"/>
  <c r="E656" i="9"/>
  <c r="G655" i="9"/>
  <c r="I655" i="9" s="1"/>
  <c r="F655" i="9"/>
  <c r="E655" i="9"/>
  <c r="G654" i="9"/>
  <c r="L654" i="9" s="1"/>
  <c r="M654" i="9" s="1"/>
  <c r="F654" i="9"/>
  <c r="E654" i="9"/>
  <c r="G653" i="9"/>
  <c r="I653" i="9" s="1"/>
  <c r="F653" i="9"/>
  <c r="E653" i="9"/>
  <c r="G652" i="9"/>
  <c r="F652" i="9"/>
  <c r="E652" i="9"/>
  <c r="G651" i="9"/>
  <c r="I651" i="9" s="1"/>
  <c r="F651" i="9"/>
  <c r="E651" i="9"/>
  <c r="G650" i="9"/>
  <c r="F650" i="9"/>
  <c r="E650" i="9"/>
  <c r="G649" i="9"/>
  <c r="F649" i="9"/>
  <c r="E649" i="9"/>
  <c r="G648" i="9"/>
  <c r="F648" i="9"/>
  <c r="E648" i="9"/>
  <c r="G647" i="9"/>
  <c r="I647" i="9" s="1"/>
  <c r="F647" i="9"/>
  <c r="E647" i="9"/>
  <c r="G646" i="9"/>
  <c r="I646" i="9" s="1"/>
  <c r="F646" i="9"/>
  <c r="E646" i="9"/>
  <c r="G645" i="9"/>
  <c r="F645" i="9"/>
  <c r="E645" i="9"/>
  <c r="G644" i="9"/>
  <c r="F644" i="9"/>
  <c r="E644" i="9"/>
  <c r="G642" i="9"/>
  <c r="F642" i="9"/>
  <c r="E642" i="9"/>
  <c r="G641" i="9"/>
  <c r="L641" i="9" s="1"/>
  <c r="F641" i="9"/>
  <c r="E641" i="9"/>
  <c r="G640" i="9"/>
  <c r="L640" i="9" s="1"/>
  <c r="F640" i="9"/>
  <c r="E640" i="9"/>
  <c r="G639" i="9"/>
  <c r="F639" i="9"/>
  <c r="E639" i="9"/>
  <c r="G638" i="9"/>
  <c r="I638" i="9" s="1"/>
  <c r="F638" i="9"/>
  <c r="E638" i="9"/>
  <c r="G637" i="9"/>
  <c r="F637" i="9"/>
  <c r="E637" i="9"/>
  <c r="G636" i="9"/>
  <c r="F636" i="9"/>
  <c r="E636" i="9"/>
  <c r="G635" i="9"/>
  <c r="F635" i="9"/>
  <c r="E635" i="9"/>
  <c r="G634" i="9"/>
  <c r="L634" i="9" s="1"/>
  <c r="F634" i="9"/>
  <c r="E634" i="9"/>
  <c r="G633" i="9"/>
  <c r="I633" i="9" s="1"/>
  <c r="F633" i="9"/>
  <c r="E633" i="9"/>
  <c r="G632" i="9"/>
  <c r="F632" i="9"/>
  <c r="E632" i="9"/>
  <c r="G631" i="9"/>
  <c r="F631" i="9"/>
  <c r="E631" i="9"/>
  <c r="G630" i="9"/>
  <c r="I630" i="9" s="1"/>
  <c r="F630" i="9"/>
  <c r="E630" i="9"/>
  <c r="G629" i="9"/>
  <c r="F629" i="9"/>
  <c r="E629" i="9"/>
  <c r="G628" i="9"/>
  <c r="F628" i="9"/>
  <c r="E628" i="9"/>
  <c r="G627" i="9"/>
  <c r="F627" i="9"/>
  <c r="E627" i="9"/>
  <c r="G626" i="9"/>
  <c r="F626" i="9"/>
  <c r="E626" i="9"/>
  <c r="G625" i="9"/>
  <c r="F625" i="9"/>
  <c r="E625" i="9"/>
  <c r="G624" i="9"/>
  <c r="L624" i="9" s="1"/>
  <c r="F624" i="9"/>
  <c r="E624" i="9"/>
  <c r="G623" i="9"/>
  <c r="F623" i="9"/>
  <c r="E623" i="9"/>
  <c r="G622" i="9"/>
  <c r="I622" i="9" s="1"/>
  <c r="F622" i="9"/>
  <c r="E622" i="9"/>
  <c r="G621" i="9"/>
  <c r="L621" i="9" s="1"/>
  <c r="F621" i="9"/>
  <c r="E621" i="9"/>
  <c r="G620" i="9"/>
  <c r="L620" i="9" s="1"/>
  <c r="F620" i="9"/>
  <c r="E620" i="9"/>
  <c r="G619" i="9"/>
  <c r="F619" i="9"/>
  <c r="E619" i="9"/>
  <c r="G618" i="9"/>
  <c r="F618" i="9"/>
  <c r="E618" i="9"/>
  <c r="G617" i="9"/>
  <c r="L617" i="9" s="1"/>
  <c r="F617" i="9"/>
  <c r="E617" i="9"/>
  <c r="G616" i="9"/>
  <c r="L616" i="9" s="1"/>
  <c r="F616" i="9"/>
  <c r="E616" i="9"/>
  <c r="G615" i="9"/>
  <c r="F615" i="9"/>
  <c r="E615" i="9"/>
  <c r="G614" i="9"/>
  <c r="I614" i="9" s="1"/>
  <c r="F614" i="9"/>
  <c r="E614" i="9"/>
  <c r="G613" i="9"/>
  <c r="L613" i="9" s="1"/>
  <c r="F613" i="9"/>
  <c r="E613" i="9"/>
  <c r="G612" i="9"/>
  <c r="L612" i="9" s="1"/>
  <c r="F612" i="9"/>
  <c r="E612" i="9"/>
  <c r="G611" i="9"/>
  <c r="F611" i="9"/>
  <c r="E611" i="9"/>
  <c r="G610" i="9"/>
  <c r="F610" i="9"/>
  <c r="E610" i="9"/>
  <c r="G609" i="9"/>
  <c r="F609" i="9"/>
  <c r="E609" i="9"/>
  <c r="G608" i="9"/>
  <c r="L608" i="9" s="1"/>
  <c r="F608" i="9"/>
  <c r="E608" i="9"/>
  <c r="G607" i="9"/>
  <c r="I607" i="9" s="1"/>
  <c r="F607" i="9"/>
  <c r="E607" i="9"/>
  <c r="G606" i="9"/>
  <c r="L606" i="9" s="1"/>
  <c r="F606" i="9"/>
  <c r="E606" i="9"/>
  <c r="G605" i="9"/>
  <c r="F605" i="9"/>
  <c r="E605" i="9"/>
  <c r="G604" i="9"/>
  <c r="L604" i="9" s="1"/>
  <c r="M604" i="9" s="1"/>
  <c r="F604" i="9"/>
  <c r="E604" i="9"/>
  <c r="G603" i="9"/>
  <c r="I603" i="9" s="1"/>
  <c r="F603" i="9"/>
  <c r="E603" i="9"/>
  <c r="G602" i="9"/>
  <c r="L602" i="9" s="1"/>
  <c r="F602" i="9"/>
  <c r="E602" i="9"/>
  <c r="G601" i="9"/>
  <c r="I601" i="9" s="1"/>
  <c r="F601" i="9"/>
  <c r="E601" i="9"/>
  <c r="G600" i="9"/>
  <c r="L600" i="9" s="1"/>
  <c r="F600" i="9"/>
  <c r="E600" i="9"/>
  <c r="G599" i="9"/>
  <c r="I599" i="9" s="1"/>
  <c r="F599" i="9"/>
  <c r="E599" i="9"/>
  <c r="G598" i="9"/>
  <c r="F598" i="9"/>
  <c r="E598" i="9"/>
  <c r="G597" i="9"/>
  <c r="F597" i="9"/>
  <c r="E597" i="9"/>
  <c r="G596" i="9"/>
  <c r="L596" i="9" s="1"/>
  <c r="F596" i="9"/>
  <c r="E596" i="9"/>
  <c r="G595" i="9"/>
  <c r="L595" i="9" s="1"/>
  <c r="F595" i="9"/>
  <c r="E595" i="9"/>
  <c r="G594" i="9"/>
  <c r="F594" i="9"/>
  <c r="E594" i="9"/>
  <c r="G593" i="9"/>
  <c r="L593" i="9" s="1"/>
  <c r="M593" i="9" s="1"/>
  <c r="F593" i="9"/>
  <c r="E593" i="9"/>
  <c r="G592" i="9"/>
  <c r="L592" i="9" s="1"/>
  <c r="F592" i="9"/>
  <c r="E592" i="9"/>
  <c r="G591" i="9"/>
  <c r="I591" i="9" s="1"/>
  <c r="F591" i="9"/>
  <c r="E591" i="9"/>
  <c r="G590" i="9"/>
  <c r="F590" i="9"/>
  <c r="E590" i="9"/>
  <c r="G589" i="9"/>
  <c r="L589" i="9" s="1"/>
  <c r="M589" i="9" s="1"/>
  <c r="F589" i="9"/>
  <c r="E589" i="9"/>
  <c r="G588" i="9"/>
  <c r="I588" i="9" s="1"/>
  <c r="F588" i="9"/>
  <c r="E588" i="9"/>
  <c r="G587" i="9"/>
  <c r="L587" i="9" s="1"/>
  <c r="F587" i="9"/>
  <c r="E587" i="9"/>
  <c r="G586" i="9"/>
  <c r="F586" i="9"/>
  <c r="E586" i="9"/>
  <c r="G585" i="9"/>
  <c r="L585" i="9" s="1"/>
  <c r="M585" i="9" s="1"/>
  <c r="F585" i="9"/>
  <c r="E585" i="9"/>
  <c r="G584" i="9"/>
  <c r="L584" i="9" s="1"/>
  <c r="F584" i="9"/>
  <c r="E584" i="9"/>
  <c r="G583" i="9"/>
  <c r="F583" i="9"/>
  <c r="E583" i="9"/>
  <c r="G582" i="9"/>
  <c r="F582" i="9"/>
  <c r="E582" i="9"/>
  <c r="G581" i="9"/>
  <c r="L581" i="9" s="1"/>
  <c r="M581" i="9" s="1"/>
  <c r="F581" i="9"/>
  <c r="E581" i="9"/>
  <c r="G580" i="9"/>
  <c r="F580" i="9"/>
  <c r="E580" i="9"/>
  <c r="G579" i="9"/>
  <c r="I579" i="9" s="1"/>
  <c r="F579" i="9"/>
  <c r="E579" i="9"/>
  <c r="G578" i="9"/>
  <c r="F578" i="9"/>
  <c r="E578" i="9"/>
  <c r="G576" i="9"/>
  <c r="F576" i="9"/>
  <c r="E576" i="9"/>
  <c r="G575" i="9"/>
  <c r="L575" i="9" s="1"/>
  <c r="M575" i="9" s="1"/>
  <c r="F575" i="9"/>
  <c r="E575" i="9"/>
  <c r="G574" i="9"/>
  <c r="I574" i="9" s="1"/>
  <c r="F574" i="9"/>
  <c r="E574" i="9"/>
  <c r="G573" i="9"/>
  <c r="L573" i="9" s="1"/>
  <c r="F573" i="9"/>
  <c r="E573" i="9"/>
  <c r="G572" i="9"/>
  <c r="F572" i="9"/>
  <c r="E572" i="9"/>
  <c r="G571" i="9"/>
  <c r="L571" i="9" s="1"/>
  <c r="M571" i="9" s="1"/>
  <c r="F571" i="9"/>
  <c r="E571" i="9"/>
  <c r="G570" i="9"/>
  <c r="L570" i="9" s="1"/>
  <c r="F570" i="9"/>
  <c r="E570" i="9"/>
  <c r="G569" i="9"/>
  <c r="I569" i="9" s="1"/>
  <c r="F569" i="9"/>
  <c r="E569" i="9"/>
  <c r="G568" i="9"/>
  <c r="F568" i="9"/>
  <c r="E568" i="9"/>
  <c r="G567" i="9"/>
  <c r="L567" i="9" s="1"/>
  <c r="M567" i="9" s="1"/>
  <c r="F567" i="9"/>
  <c r="E567" i="9"/>
  <c r="G566" i="9"/>
  <c r="I566" i="9" s="1"/>
  <c r="F566" i="9"/>
  <c r="E566" i="9"/>
  <c r="G565" i="9"/>
  <c r="L565" i="9" s="1"/>
  <c r="F565" i="9"/>
  <c r="E565" i="9"/>
  <c r="G564" i="9"/>
  <c r="F564" i="9"/>
  <c r="E564" i="9"/>
  <c r="G563" i="9"/>
  <c r="L563" i="9" s="1"/>
  <c r="M563" i="9" s="1"/>
  <c r="F563" i="9"/>
  <c r="E563" i="9"/>
  <c r="G562" i="9"/>
  <c r="L562" i="9" s="1"/>
  <c r="F562" i="9"/>
  <c r="E562" i="9"/>
  <c r="G561" i="9"/>
  <c r="I561" i="9" s="1"/>
  <c r="F561" i="9"/>
  <c r="E561" i="9"/>
  <c r="G560" i="9"/>
  <c r="F560" i="9"/>
  <c r="E560" i="9"/>
  <c r="G559" i="9"/>
  <c r="L559" i="9" s="1"/>
  <c r="M559" i="9" s="1"/>
  <c r="F559" i="9"/>
  <c r="E559" i="9"/>
  <c r="G558" i="9"/>
  <c r="I558" i="9" s="1"/>
  <c r="F558" i="9"/>
  <c r="E558" i="9"/>
  <c r="G557" i="9"/>
  <c r="L557" i="9" s="1"/>
  <c r="F557" i="9"/>
  <c r="E557" i="9"/>
  <c r="G556" i="9"/>
  <c r="F556" i="9"/>
  <c r="E556" i="9"/>
  <c r="G555" i="9"/>
  <c r="L555" i="9" s="1"/>
  <c r="F555" i="9"/>
  <c r="E555" i="9"/>
  <c r="G554" i="9"/>
  <c r="I554" i="9" s="1"/>
  <c r="F554" i="9"/>
  <c r="E554" i="9"/>
  <c r="G553" i="9"/>
  <c r="I553" i="9" s="1"/>
  <c r="F553" i="9"/>
  <c r="E553" i="9"/>
  <c r="G551" i="9"/>
  <c r="F551" i="9"/>
  <c r="E551" i="9"/>
  <c r="G550" i="9"/>
  <c r="F550" i="9"/>
  <c r="E550" i="9"/>
  <c r="G549" i="9"/>
  <c r="I549" i="9" s="1"/>
  <c r="F549" i="9"/>
  <c r="E549" i="9"/>
  <c r="G548" i="9"/>
  <c r="F548" i="9"/>
  <c r="E548" i="9"/>
  <c r="G547" i="9"/>
  <c r="L547" i="9" s="1"/>
  <c r="F547" i="9"/>
  <c r="E547" i="9"/>
  <c r="G546" i="9"/>
  <c r="I546" i="9" s="1"/>
  <c r="F546" i="9"/>
  <c r="E546" i="9"/>
  <c r="G545" i="9"/>
  <c r="L545" i="9" s="1"/>
  <c r="M545" i="9" s="1"/>
  <c r="F545" i="9"/>
  <c r="E545" i="9"/>
  <c r="G544" i="9"/>
  <c r="I544" i="9" s="1"/>
  <c r="F544" i="9"/>
  <c r="E544" i="9"/>
  <c r="G543" i="9"/>
  <c r="I543" i="9" s="1"/>
  <c r="F543" i="9"/>
  <c r="E543" i="9"/>
  <c r="G542" i="9"/>
  <c r="F542" i="9"/>
  <c r="E542" i="9"/>
  <c r="G541" i="9"/>
  <c r="F541" i="9"/>
  <c r="E541" i="9"/>
  <c r="G540" i="9"/>
  <c r="F540" i="9"/>
  <c r="E540" i="9"/>
  <c r="G539" i="9"/>
  <c r="I539" i="9" s="1"/>
  <c r="F539" i="9"/>
  <c r="E539" i="9"/>
  <c r="G538" i="9"/>
  <c r="F538" i="9"/>
  <c r="E538" i="9"/>
  <c r="G537" i="9"/>
  <c r="F537" i="9"/>
  <c r="E537" i="9"/>
  <c r="G536" i="9"/>
  <c r="F536" i="9"/>
  <c r="E536" i="9"/>
  <c r="G535" i="9"/>
  <c r="L535" i="9" s="1"/>
  <c r="M535" i="9" s="1"/>
  <c r="F535" i="9"/>
  <c r="E535" i="9"/>
  <c r="G534" i="9"/>
  <c r="F534" i="9"/>
  <c r="E534" i="9"/>
  <c r="G533" i="9"/>
  <c r="F533" i="9"/>
  <c r="E533" i="9"/>
  <c r="G532" i="9"/>
  <c r="F532" i="9"/>
  <c r="E532" i="9"/>
  <c r="G531" i="9"/>
  <c r="F531" i="9"/>
  <c r="E531" i="9"/>
  <c r="G530" i="9"/>
  <c r="L530" i="9" s="1"/>
  <c r="F530" i="9"/>
  <c r="E530" i="9"/>
  <c r="G529" i="9"/>
  <c r="F529" i="9"/>
  <c r="E529" i="9"/>
  <c r="G528" i="9"/>
  <c r="F528" i="9"/>
  <c r="E528" i="9"/>
  <c r="G527" i="9"/>
  <c r="F527" i="9"/>
  <c r="E527" i="9"/>
  <c r="G526" i="9"/>
  <c r="I526" i="9" s="1"/>
  <c r="F526" i="9"/>
  <c r="E526" i="9"/>
  <c r="G525" i="9"/>
  <c r="F525" i="9"/>
  <c r="E525" i="9"/>
  <c r="G524" i="9"/>
  <c r="F524" i="9"/>
  <c r="E524" i="9"/>
  <c r="G523" i="9"/>
  <c r="F523" i="9"/>
  <c r="E523" i="9"/>
  <c r="G521" i="9"/>
  <c r="F521" i="9"/>
  <c r="E521" i="9"/>
  <c r="G520" i="9"/>
  <c r="L520" i="9" s="1"/>
  <c r="M520" i="9" s="1"/>
  <c r="F520" i="9"/>
  <c r="E520" i="9"/>
  <c r="G519" i="9"/>
  <c r="F519" i="9"/>
  <c r="E519" i="9"/>
  <c r="G518" i="9"/>
  <c r="L518" i="9" s="1"/>
  <c r="M518" i="9" s="1"/>
  <c r="F518" i="9"/>
  <c r="E518" i="9"/>
  <c r="G517" i="9"/>
  <c r="I517" i="9" s="1"/>
  <c r="F517" i="9"/>
  <c r="E517" i="9"/>
  <c r="G516" i="9"/>
  <c r="F516" i="9"/>
  <c r="E516" i="9"/>
  <c r="G514" i="9"/>
  <c r="F514" i="9"/>
  <c r="E514" i="9"/>
  <c r="G513" i="9"/>
  <c r="I513" i="9" s="1"/>
  <c r="F513" i="9"/>
  <c r="E513" i="9"/>
  <c r="G512" i="9"/>
  <c r="F512" i="9"/>
  <c r="E512" i="9"/>
  <c r="G511" i="9"/>
  <c r="F511" i="9"/>
  <c r="E511" i="9"/>
  <c r="G510" i="9"/>
  <c r="I510" i="9" s="1"/>
  <c r="F510" i="9"/>
  <c r="E510" i="9"/>
  <c r="G509" i="9"/>
  <c r="F509" i="9"/>
  <c r="E509" i="9"/>
  <c r="G508" i="9"/>
  <c r="F508" i="9"/>
  <c r="E508" i="9"/>
  <c r="G506" i="9"/>
  <c r="L506" i="9" s="1"/>
  <c r="F506" i="9"/>
  <c r="E506" i="9"/>
  <c r="G505" i="9"/>
  <c r="I505" i="9" s="1"/>
  <c r="F505" i="9"/>
  <c r="E505" i="9"/>
  <c r="G504" i="9"/>
  <c r="L504" i="9" s="1"/>
  <c r="F504" i="9"/>
  <c r="E504" i="9"/>
  <c r="G503" i="9"/>
  <c r="F503" i="9"/>
  <c r="E503" i="9"/>
  <c r="G502" i="9"/>
  <c r="F502" i="9"/>
  <c r="E502" i="9"/>
  <c r="G501" i="9"/>
  <c r="L501" i="9" s="1"/>
  <c r="F501" i="9"/>
  <c r="E501" i="9"/>
  <c r="G499" i="9"/>
  <c r="I499" i="9" s="1"/>
  <c r="F499" i="9"/>
  <c r="E499" i="9"/>
  <c r="G498" i="9"/>
  <c r="F498" i="9"/>
  <c r="E498" i="9"/>
  <c r="G497" i="9"/>
  <c r="F497" i="9"/>
  <c r="E497" i="9"/>
  <c r="G496" i="9"/>
  <c r="F496" i="9"/>
  <c r="E496" i="9"/>
  <c r="G495" i="9"/>
  <c r="F495" i="9"/>
  <c r="E495" i="9"/>
  <c r="G494" i="9"/>
  <c r="I494" i="9" s="1"/>
  <c r="F494" i="9"/>
  <c r="E494" i="9"/>
  <c r="G493" i="9"/>
  <c r="F493" i="9"/>
  <c r="E493" i="9"/>
  <c r="G492" i="9"/>
  <c r="L492" i="9" s="1"/>
  <c r="F492" i="9"/>
  <c r="E492" i="9"/>
  <c r="G491" i="9"/>
  <c r="I491" i="9" s="1"/>
  <c r="F491" i="9"/>
  <c r="E491" i="9"/>
  <c r="G490" i="9"/>
  <c r="F490" i="9"/>
  <c r="E490" i="9"/>
  <c r="G489" i="9"/>
  <c r="F489" i="9"/>
  <c r="E489" i="9"/>
  <c r="G488" i="9"/>
  <c r="L488" i="9" s="1"/>
  <c r="F488" i="9"/>
  <c r="E488" i="9"/>
  <c r="G487" i="9"/>
  <c r="I487" i="9" s="1"/>
  <c r="F487" i="9"/>
  <c r="E487" i="9"/>
  <c r="G486" i="9"/>
  <c r="F486" i="9"/>
  <c r="E486" i="9"/>
  <c r="G485" i="9"/>
  <c r="F485" i="9"/>
  <c r="E485" i="9"/>
  <c r="G484" i="9"/>
  <c r="L484" i="9" s="1"/>
  <c r="F484" i="9"/>
  <c r="E484" i="9"/>
  <c r="G483" i="9"/>
  <c r="F483" i="9"/>
  <c r="E483" i="9"/>
  <c r="G482" i="9"/>
  <c r="L482" i="9" s="1"/>
  <c r="M482" i="9" s="1"/>
  <c r="F482" i="9"/>
  <c r="E482" i="9"/>
  <c r="G481" i="9"/>
  <c r="I481" i="9" s="1"/>
  <c r="F481" i="9"/>
  <c r="E481" i="9"/>
  <c r="G480" i="9"/>
  <c r="F480" i="9"/>
  <c r="E480" i="9"/>
  <c r="G479" i="9"/>
  <c r="F479" i="9"/>
  <c r="E479" i="9"/>
  <c r="G478" i="9"/>
  <c r="L478" i="9" s="1"/>
  <c r="F478" i="9"/>
  <c r="E478" i="9"/>
  <c r="G477" i="9"/>
  <c r="I477" i="9" s="1"/>
  <c r="F477" i="9"/>
  <c r="E477" i="9"/>
  <c r="G476" i="9"/>
  <c r="F476" i="9"/>
  <c r="E476" i="9"/>
  <c r="G475" i="9"/>
  <c r="F475" i="9"/>
  <c r="E475" i="9"/>
  <c r="G474" i="9"/>
  <c r="F474" i="9"/>
  <c r="E474" i="9"/>
  <c r="G473" i="9"/>
  <c r="L473" i="9" s="1"/>
  <c r="M473" i="9" s="1"/>
  <c r="F473" i="9"/>
  <c r="E473" i="9"/>
  <c r="G472" i="9"/>
  <c r="I472" i="9" s="1"/>
  <c r="F472" i="9"/>
  <c r="E472" i="9"/>
  <c r="G471" i="9"/>
  <c r="L471" i="9" s="1"/>
  <c r="F471" i="9"/>
  <c r="E471" i="9"/>
  <c r="G470" i="9"/>
  <c r="F470" i="9"/>
  <c r="E470" i="9"/>
  <c r="G469" i="9"/>
  <c r="L469" i="9" s="1"/>
  <c r="F469" i="9"/>
  <c r="E469" i="9"/>
  <c r="G468" i="9"/>
  <c r="I468" i="9" s="1"/>
  <c r="F468" i="9"/>
  <c r="E468" i="9"/>
  <c r="G467" i="9"/>
  <c r="L467" i="9" s="1"/>
  <c r="F467" i="9"/>
  <c r="E467" i="9"/>
  <c r="G466" i="9"/>
  <c r="F466" i="9"/>
  <c r="E466" i="9"/>
  <c r="G465" i="9"/>
  <c r="L465" i="9" s="1"/>
  <c r="M465" i="9" s="1"/>
  <c r="F465" i="9"/>
  <c r="E465" i="9"/>
  <c r="G464" i="9"/>
  <c r="L464" i="9" s="1"/>
  <c r="F464" i="9"/>
  <c r="E464" i="9"/>
  <c r="G463" i="9"/>
  <c r="L463" i="9" s="1"/>
  <c r="F463" i="9"/>
  <c r="E463" i="9"/>
  <c r="G462" i="9"/>
  <c r="L462" i="9" s="1"/>
  <c r="F462" i="9"/>
  <c r="E462" i="9"/>
  <c r="G461" i="9"/>
  <c r="F461" i="9"/>
  <c r="E461" i="9"/>
  <c r="G460" i="9"/>
  <c r="L460" i="9" s="1"/>
  <c r="M460" i="9" s="1"/>
  <c r="F460" i="9"/>
  <c r="E460" i="9"/>
  <c r="G459" i="9"/>
  <c r="L459" i="9" s="1"/>
  <c r="F459" i="9"/>
  <c r="E459" i="9"/>
  <c r="G458" i="9"/>
  <c r="L458" i="9" s="1"/>
  <c r="F458" i="9"/>
  <c r="E458" i="9"/>
  <c r="G457" i="9"/>
  <c r="F457" i="9"/>
  <c r="E457" i="9"/>
  <c r="G456" i="9"/>
  <c r="F456" i="9"/>
  <c r="E456" i="9"/>
  <c r="G455" i="9"/>
  <c r="L455" i="9" s="1"/>
  <c r="F455" i="9"/>
  <c r="E455" i="9"/>
  <c r="G454" i="9"/>
  <c r="L454" i="9" s="1"/>
  <c r="F454" i="9"/>
  <c r="E454" i="9"/>
  <c r="G453" i="9"/>
  <c r="F453" i="9"/>
  <c r="E453" i="9"/>
  <c r="G452" i="9"/>
  <c r="L452" i="9" s="1"/>
  <c r="M452" i="9" s="1"/>
  <c r="F452" i="9"/>
  <c r="E452" i="9"/>
  <c r="G451" i="9"/>
  <c r="L451" i="9" s="1"/>
  <c r="F451" i="9"/>
  <c r="E451" i="9"/>
  <c r="G450" i="9"/>
  <c r="L450" i="9" s="1"/>
  <c r="M450" i="9" s="1"/>
  <c r="F450" i="9"/>
  <c r="E450" i="9"/>
  <c r="G449" i="9"/>
  <c r="L449" i="9" s="1"/>
  <c r="F449" i="9"/>
  <c r="E449" i="9"/>
  <c r="G448" i="9"/>
  <c r="L448" i="9" s="1"/>
  <c r="F448" i="9"/>
  <c r="E448" i="9"/>
  <c r="G447" i="9"/>
  <c r="F447" i="9"/>
  <c r="E447" i="9"/>
  <c r="G446" i="9"/>
  <c r="F446" i="9"/>
  <c r="E446" i="9"/>
  <c r="G445" i="9"/>
  <c r="L445" i="9" s="1"/>
  <c r="F445" i="9"/>
  <c r="E445" i="9"/>
  <c r="G444" i="9"/>
  <c r="F444" i="9"/>
  <c r="E444" i="9"/>
  <c r="G443" i="9"/>
  <c r="L443" i="9" s="1"/>
  <c r="F443" i="9"/>
  <c r="E443" i="9"/>
  <c r="G442" i="9"/>
  <c r="L442" i="9" s="1"/>
  <c r="F442" i="9"/>
  <c r="E442" i="9"/>
  <c r="G441" i="9"/>
  <c r="F441" i="9"/>
  <c r="E441" i="9"/>
  <c r="G440" i="9"/>
  <c r="L440" i="9" s="1"/>
  <c r="M440" i="9" s="1"/>
  <c r="F440" i="9"/>
  <c r="E440" i="9"/>
  <c r="G439" i="9"/>
  <c r="I439" i="9" s="1"/>
  <c r="F439" i="9"/>
  <c r="E439" i="9"/>
  <c r="G438" i="9"/>
  <c r="L438" i="9" s="1"/>
  <c r="F438" i="9"/>
  <c r="E438" i="9"/>
  <c r="G437" i="9"/>
  <c r="F437" i="9"/>
  <c r="E437" i="9"/>
  <c r="G436" i="9"/>
  <c r="I436" i="9" s="1"/>
  <c r="F436" i="9"/>
  <c r="E436" i="9"/>
  <c r="G435" i="9"/>
  <c r="F435" i="9"/>
  <c r="E435" i="9"/>
  <c r="G434" i="9"/>
  <c r="L434" i="9" s="1"/>
  <c r="F434" i="9"/>
  <c r="E434" i="9"/>
  <c r="G433" i="9"/>
  <c r="F433" i="9"/>
  <c r="E433" i="9"/>
  <c r="G432" i="9"/>
  <c r="F432" i="9"/>
  <c r="E432" i="9"/>
  <c r="G431" i="9"/>
  <c r="L431" i="9" s="1"/>
  <c r="F431" i="9"/>
  <c r="E431" i="9"/>
  <c r="G430" i="9"/>
  <c r="L430" i="9" s="1"/>
  <c r="F430" i="9"/>
  <c r="E430" i="9"/>
  <c r="G429" i="9"/>
  <c r="F429" i="9"/>
  <c r="E429" i="9"/>
  <c r="G428" i="9"/>
  <c r="L428" i="9" s="1"/>
  <c r="M428" i="9" s="1"/>
  <c r="F428" i="9"/>
  <c r="E428" i="9"/>
  <c r="G427" i="9"/>
  <c r="I427" i="9" s="1"/>
  <c r="F427" i="9"/>
  <c r="E427" i="9"/>
  <c r="G426" i="9"/>
  <c r="L426" i="9" s="1"/>
  <c r="F426" i="9"/>
  <c r="E426" i="9"/>
  <c r="G425" i="9"/>
  <c r="F425" i="9"/>
  <c r="E425" i="9"/>
  <c r="G424" i="9"/>
  <c r="L424" i="9" s="1"/>
  <c r="F424" i="9"/>
  <c r="E424" i="9"/>
  <c r="G423" i="9"/>
  <c r="F423" i="9"/>
  <c r="E423" i="9"/>
  <c r="G422" i="9"/>
  <c r="L422" i="9" s="1"/>
  <c r="F422" i="9"/>
  <c r="E422" i="9"/>
  <c r="G421" i="9"/>
  <c r="F421" i="9"/>
  <c r="E421" i="9"/>
  <c r="G420" i="9"/>
  <c r="F420" i="9"/>
  <c r="E420" i="9"/>
  <c r="G419" i="9"/>
  <c r="L419" i="9" s="1"/>
  <c r="F419" i="9"/>
  <c r="E419" i="9"/>
  <c r="G418" i="9"/>
  <c r="L418" i="9" s="1"/>
  <c r="F418" i="9"/>
  <c r="E418" i="9"/>
  <c r="G417" i="9"/>
  <c r="F417" i="9"/>
  <c r="E417" i="9"/>
  <c r="G416" i="9"/>
  <c r="L416" i="9" s="1"/>
  <c r="M416" i="9" s="1"/>
  <c r="F416" i="9"/>
  <c r="E416" i="9"/>
  <c r="G414" i="9"/>
  <c r="F414" i="9"/>
  <c r="E414" i="9"/>
  <c r="G413" i="9"/>
  <c r="L413" i="9" s="1"/>
  <c r="M413" i="9" s="1"/>
  <c r="F413" i="9"/>
  <c r="E413" i="9"/>
  <c r="G412" i="9"/>
  <c r="F412" i="9"/>
  <c r="E412" i="9"/>
  <c r="G411" i="9"/>
  <c r="I411" i="9" s="1"/>
  <c r="F411" i="9"/>
  <c r="E411" i="9"/>
  <c r="G410" i="9"/>
  <c r="L410" i="9" s="1"/>
  <c r="F410" i="9"/>
  <c r="E410" i="9"/>
  <c r="G409" i="9"/>
  <c r="F409" i="9"/>
  <c r="E409" i="9"/>
  <c r="G408" i="9"/>
  <c r="F408" i="9"/>
  <c r="E408" i="9"/>
  <c r="G407" i="9"/>
  <c r="L407" i="9" s="1"/>
  <c r="F407" i="9"/>
  <c r="E407" i="9"/>
  <c r="G406" i="9"/>
  <c r="L406" i="9" s="1"/>
  <c r="F406" i="9"/>
  <c r="E406" i="9"/>
  <c r="G405" i="9"/>
  <c r="F405" i="9"/>
  <c r="E405" i="9"/>
  <c r="G404" i="9"/>
  <c r="L404" i="9" s="1"/>
  <c r="M404" i="9" s="1"/>
  <c r="F404" i="9"/>
  <c r="E404" i="9"/>
  <c r="G403" i="9"/>
  <c r="I403" i="9" s="1"/>
  <c r="F403" i="9"/>
  <c r="E403" i="9"/>
  <c r="G402" i="9"/>
  <c r="L402" i="9" s="1"/>
  <c r="F402" i="9"/>
  <c r="E402" i="9"/>
  <c r="G401" i="9"/>
  <c r="F401" i="9"/>
  <c r="E401" i="9"/>
  <c r="G400" i="9"/>
  <c r="F400" i="9"/>
  <c r="E400" i="9"/>
  <c r="G399" i="9"/>
  <c r="L399" i="9" s="1"/>
  <c r="M399" i="9" s="1"/>
  <c r="F399" i="9"/>
  <c r="E399" i="9"/>
  <c r="G398" i="9"/>
  <c r="I398" i="9" s="1"/>
  <c r="F398" i="9"/>
  <c r="E398" i="9"/>
  <c r="G397" i="9"/>
  <c r="L397" i="9" s="1"/>
  <c r="F397" i="9"/>
  <c r="E397" i="9"/>
  <c r="G396" i="9"/>
  <c r="F396" i="9"/>
  <c r="E396" i="9"/>
  <c r="G395" i="9"/>
  <c r="L395" i="9" s="1"/>
  <c r="F395" i="9"/>
  <c r="E395" i="9"/>
  <c r="G394" i="9"/>
  <c r="F394" i="9"/>
  <c r="E394" i="9"/>
  <c r="G393" i="9"/>
  <c r="L393" i="9" s="1"/>
  <c r="F393" i="9"/>
  <c r="E393" i="9"/>
  <c r="G392" i="9"/>
  <c r="F392" i="9"/>
  <c r="E392" i="9"/>
  <c r="G391" i="9"/>
  <c r="L391" i="9" s="1"/>
  <c r="F391" i="9"/>
  <c r="E391" i="9"/>
  <c r="G390" i="9"/>
  <c r="I390" i="9" s="1"/>
  <c r="F390" i="9"/>
  <c r="E390" i="9"/>
  <c r="G389" i="9"/>
  <c r="L389" i="9" s="1"/>
  <c r="F389" i="9"/>
  <c r="E389" i="9"/>
  <c r="G388" i="9"/>
  <c r="F388" i="9"/>
  <c r="E388" i="9"/>
  <c r="G387" i="9"/>
  <c r="F387" i="9"/>
  <c r="E387" i="9"/>
  <c r="G386" i="9"/>
  <c r="F386" i="9"/>
  <c r="E386" i="9"/>
  <c r="G385" i="9"/>
  <c r="F385" i="9"/>
  <c r="E385" i="9"/>
  <c r="G384" i="9"/>
  <c r="F384" i="9"/>
  <c r="E384" i="9"/>
  <c r="G383" i="9"/>
  <c r="F383" i="9"/>
  <c r="E383" i="9"/>
  <c r="G382" i="9"/>
  <c r="L382" i="9" s="1"/>
  <c r="F382" i="9"/>
  <c r="E382" i="9"/>
  <c r="G381" i="9"/>
  <c r="F381" i="9"/>
  <c r="E381" i="9"/>
  <c r="G380" i="9"/>
  <c r="L380" i="9" s="1"/>
  <c r="F380" i="9"/>
  <c r="E380" i="9"/>
  <c r="G379" i="9"/>
  <c r="I379" i="9" s="1"/>
  <c r="F379" i="9"/>
  <c r="E379" i="9"/>
  <c r="G378" i="9"/>
  <c r="L378" i="9" s="1"/>
  <c r="F378" i="9"/>
  <c r="E378" i="9"/>
  <c r="G377" i="9"/>
  <c r="F377" i="9"/>
  <c r="E377" i="9"/>
  <c r="G376" i="9"/>
  <c r="L376" i="9" s="1"/>
  <c r="M376" i="9" s="1"/>
  <c r="F376" i="9"/>
  <c r="E376" i="9"/>
  <c r="G375" i="9"/>
  <c r="F375" i="9"/>
  <c r="E375" i="9"/>
  <c r="G374" i="9"/>
  <c r="L374" i="9" s="1"/>
  <c r="M374" i="9" s="1"/>
  <c r="F374" i="9"/>
  <c r="E374" i="9"/>
  <c r="G373" i="9"/>
  <c r="I373" i="9" s="1"/>
  <c r="F373" i="9"/>
  <c r="E373" i="9"/>
  <c r="G372" i="9"/>
  <c r="L372" i="9" s="1"/>
  <c r="M372" i="9" s="1"/>
  <c r="F372" i="9"/>
  <c r="E372" i="9"/>
  <c r="G370" i="9"/>
  <c r="I370" i="9" s="1"/>
  <c r="F370" i="9"/>
  <c r="E370" i="9"/>
  <c r="G369" i="9"/>
  <c r="F369" i="9"/>
  <c r="E369" i="9"/>
  <c r="G368" i="9"/>
  <c r="L368" i="9" s="1"/>
  <c r="M368" i="9" s="1"/>
  <c r="F368" i="9"/>
  <c r="E368" i="9"/>
  <c r="G367" i="9"/>
  <c r="I367" i="9" s="1"/>
  <c r="F367" i="9"/>
  <c r="E367" i="9"/>
  <c r="G366" i="9"/>
  <c r="F366" i="9"/>
  <c r="E366" i="9"/>
  <c r="G365" i="9"/>
  <c r="F365" i="9"/>
  <c r="E365" i="9"/>
  <c r="G364" i="9"/>
  <c r="L364" i="9" s="1"/>
  <c r="F364" i="9"/>
  <c r="E364" i="9"/>
  <c r="G363" i="9"/>
  <c r="I363" i="9" s="1"/>
  <c r="F363" i="9"/>
  <c r="E363" i="9"/>
  <c r="G362" i="9"/>
  <c r="L362" i="9" s="1"/>
  <c r="M362" i="9" s="1"/>
  <c r="F362" i="9"/>
  <c r="E362" i="9"/>
  <c r="G361" i="9"/>
  <c r="F361" i="9"/>
  <c r="E361" i="9"/>
  <c r="G360" i="9"/>
  <c r="L360" i="9" s="1"/>
  <c r="M360" i="9" s="1"/>
  <c r="F360" i="9"/>
  <c r="E360" i="9"/>
  <c r="G359" i="9"/>
  <c r="I359" i="9" s="1"/>
  <c r="F359" i="9"/>
  <c r="E359" i="9"/>
  <c r="G358" i="9"/>
  <c r="L358" i="9" s="1"/>
  <c r="M358" i="9" s="1"/>
  <c r="F358" i="9"/>
  <c r="E358" i="9"/>
  <c r="G357" i="9"/>
  <c r="F357" i="9"/>
  <c r="E357" i="9"/>
  <c r="G356" i="9"/>
  <c r="L356" i="9" s="1"/>
  <c r="M356" i="9" s="1"/>
  <c r="F356" i="9"/>
  <c r="E356" i="9"/>
  <c r="G355" i="9"/>
  <c r="I355" i="9" s="1"/>
  <c r="F355" i="9"/>
  <c r="E355" i="9"/>
  <c r="G354" i="9"/>
  <c r="L354" i="9" s="1"/>
  <c r="M354" i="9" s="1"/>
  <c r="F354" i="9"/>
  <c r="E354" i="9"/>
  <c r="G353" i="9"/>
  <c r="F353" i="9"/>
  <c r="E353" i="9"/>
  <c r="G352" i="9"/>
  <c r="L352" i="9" s="1"/>
  <c r="F352" i="9"/>
  <c r="E352" i="9"/>
  <c r="G351" i="9"/>
  <c r="I351" i="9" s="1"/>
  <c r="F351" i="9"/>
  <c r="E351" i="9"/>
  <c r="G350" i="9"/>
  <c r="L350" i="9" s="1"/>
  <c r="F350" i="9"/>
  <c r="E350" i="9"/>
  <c r="G349" i="9"/>
  <c r="F349" i="9"/>
  <c r="E349" i="9"/>
  <c r="G348" i="9"/>
  <c r="F348" i="9"/>
  <c r="E348" i="9"/>
  <c r="G347" i="9"/>
  <c r="F347" i="9"/>
  <c r="E347" i="9"/>
  <c r="G346" i="9"/>
  <c r="F346" i="9"/>
  <c r="E346" i="9"/>
  <c r="G344" i="9"/>
  <c r="I344" i="9" s="1"/>
  <c r="F344" i="9"/>
  <c r="E344" i="9"/>
  <c r="G343" i="9"/>
  <c r="F343" i="9"/>
  <c r="E343" i="9"/>
  <c r="G342" i="9"/>
  <c r="F342" i="9"/>
  <c r="E342" i="9"/>
  <c r="G341" i="9"/>
  <c r="L341" i="9" s="1"/>
  <c r="F341" i="9"/>
  <c r="E341" i="9"/>
  <c r="G340" i="9"/>
  <c r="I340" i="9" s="1"/>
  <c r="F340" i="9"/>
  <c r="E340" i="9"/>
  <c r="G338" i="9"/>
  <c r="F338" i="9"/>
  <c r="E338" i="9"/>
  <c r="G337" i="9"/>
  <c r="F337" i="9"/>
  <c r="E337" i="9"/>
  <c r="G336" i="9"/>
  <c r="I336" i="9" s="1"/>
  <c r="F336" i="9"/>
  <c r="E336" i="9"/>
  <c r="G335" i="9"/>
  <c r="F335" i="9"/>
  <c r="E335" i="9"/>
  <c r="G334" i="9"/>
  <c r="F334" i="9"/>
  <c r="E334" i="9"/>
  <c r="G332" i="9"/>
  <c r="F332" i="9"/>
  <c r="E332" i="9"/>
  <c r="G331" i="9"/>
  <c r="F331" i="9"/>
  <c r="E331" i="9"/>
  <c r="G330" i="9"/>
  <c r="L330" i="9" s="1"/>
  <c r="F330" i="9"/>
  <c r="E330" i="9"/>
  <c r="G329" i="9"/>
  <c r="F329" i="9"/>
  <c r="E329" i="9"/>
  <c r="G328" i="9"/>
  <c r="L328" i="9" s="1"/>
  <c r="M328" i="9" s="1"/>
  <c r="F328" i="9"/>
  <c r="E328" i="9"/>
  <c r="G327" i="9"/>
  <c r="I327" i="9" s="1"/>
  <c r="F327" i="9"/>
  <c r="E327" i="9"/>
  <c r="G325" i="9"/>
  <c r="F325" i="9"/>
  <c r="E325" i="9"/>
  <c r="G324" i="9"/>
  <c r="L324" i="9" s="1"/>
  <c r="F324" i="9"/>
  <c r="E324" i="9"/>
  <c r="G323" i="9"/>
  <c r="I323" i="9" s="1"/>
  <c r="F323" i="9"/>
  <c r="E323" i="9"/>
  <c r="G322" i="9"/>
  <c r="L322" i="9" s="1"/>
  <c r="F322" i="9"/>
  <c r="E322" i="9"/>
  <c r="G321" i="9"/>
  <c r="F321" i="9"/>
  <c r="E321" i="9"/>
  <c r="G320" i="9"/>
  <c r="L320" i="9" s="1"/>
  <c r="M320" i="9" s="1"/>
  <c r="F320" i="9"/>
  <c r="E320" i="9"/>
  <c r="G319" i="9"/>
  <c r="I319" i="9" s="1"/>
  <c r="F319" i="9"/>
  <c r="E319" i="9"/>
  <c r="G318" i="9"/>
  <c r="L318" i="9" s="1"/>
  <c r="F318" i="9"/>
  <c r="E318" i="9"/>
  <c r="G317" i="9"/>
  <c r="F317" i="9"/>
  <c r="E317" i="9"/>
  <c r="G316" i="9"/>
  <c r="L316" i="9" s="1"/>
  <c r="M316" i="9" s="1"/>
  <c r="F316" i="9"/>
  <c r="E316" i="9"/>
  <c r="G314" i="9"/>
  <c r="F314" i="9"/>
  <c r="E314" i="9"/>
  <c r="G312" i="9"/>
  <c r="L312" i="9" s="1"/>
  <c r="F312" i="9"/>
  <c r="E312" i="9"/>
  <c r="G311" i="9"/>
  <c r="F311" i="9"/>
  <c r="E311" i="9"/>
  <c r="G310" i="9"/>
  <c r="L310" i="9" s="1"/>
  <c r="M310" i="9" s="1"/>
  <c r="F310" i="9"/>
  <c r="E310" i="9"/>
  <c r="G309" i="9"/>
  <c r="F309" i="9"/>
  <c r="E309" i="9"/>
  <c r="G308" i="9"/>
  <c r="L308" i="9" s="1"/>
  <c r="F308" i="9"/>
  <c r="E308" i="9"/>
  <c r="G307" i="9"/>
  <c r="F307" i="9"/>
  <c r="E307" i="9"/>
  <c r="G306" i="9"/>
  <c r="L306" i="9" s="1"/>
  <c r="M306" i="9" s="1"/>
  <c r="F306" i="9"/>
  <c r="E306" i="9"/>
  <c r="G305" i="9"/>
  <c r="I305" i="9" s="1"/>
  <c r="F305" i="9"/>
  <c r="E305" i="9"/>
  <c r="G304" i="9"/>
  <c r="I304" i="9" s="1"/>
  <c r="F304" i="9"/>
  <c r="E304" i="9"/>
  <c r="G302" i="9"/>
  <c r="I302" i="9" s="1"/>
  <c r="F302" i="9"/>
  <c r="E302" i="9"/>
  <c r="G301" i="9"/>
  <c r="I301" i="9" s="1"/>
  <c r="F301" i="9"/>
  <c r="E301" i="9"/>
  <c r="G300" i="9"/>
  <c r="F300" i="9"/>
  <c r="E300" i="9"/>
  <c r="G299" i="9"/>
  <c r="L299" i="9" s="1"/>
  <c r="F299" i="9"/>
  <c r="E299" i="9"/>
  <c r="G298" i="9"/>
  <c r="I298" i="9" s="1"/>
  <c r="F298" i="9"/>
  <c r="E298" i="9"/>
  <c r="G297" i="9"/>
  <c r="F297" i="9"/>
  <c r="E297" i="9"/>
  <c r="G296" i="9"/>
  <c r="F296" i="9"/>
  <c r="E296" i="9"/>
  <c r="G295" i="9"/>
  <c r="L295" i="9" s="1"/>
  <c r="M295" i="9" s="1"/>
  <c r="F295" i="9"/>
  <c r="E295" i="9"/>
  <c r="G294" i="9"/>
  <c r="I294" i="9" s="1"/>
  <c r="F294" i="9"/>
  <c r="E294" i="9"/>
  <c r="G293" i="9"/>
  <c r="L293" i="9" s="1"/>
  <c r="F293" i="9"/>
  <c r="E293" i="9"/>
  <c r="G292" i="9"/>
  <c r="F292" i="9"/>
  <c r="E292" i="9"/>
  <c r="G291" i="9"/>
  <c r="L291" i="9" s="1"/>
  <c r="F291" i="9"/>
  <c r="E291" i="9"/>
  <c r="G290" i="9"/>
  <c r="I290" i="9" s="1"/>
  <c r="F290" i="9"/>
  <c r="E290" i="9"/>
  <c r="G288" i="9"/>
  <c r="F288" i="9"/>
  <c r="E288" i="9"/>
  <c r="G287" i="9"/>
  <c r="F287" i="9"/>
  <c r="E287" i="9"/>
  <c r="G286" i="9"/>
  <c r="L286" i="9" s="1"/>
  <c r="F286" i="9"/>
  <c r="E286" i="9"/>
  <c r="G285" i="9"/>
  <c r="L285" i="9" s="1"/>
  <c r="F285" i="9"/>
  <c r="E285" i="9"/>
  <c r="G283" i="9"/>
  <c r="F283" i="9"/>
  <c r="E283" i="9"/>
  <c r="G282" i="9"/>
  <c r="L282" i="9" s="1"/>
  <c r="F282" i="9"/>
  <c r="E282" i="9"/>
  <c r="G281" i="9"/>
  <c r="I281" i="9" s="1"/>
  <c r="F281" i="9"/>
  <c r="E281" i="9"/>
  <c r="G280" i="9"/>
  <c r="I280" i="9" s="1"/>
  <c r="F280" i="9"/>
  <c r="E280" i="9"/>
  <c r="G279" i="9"/>
  <c r="F279" i="9"/>
  <c r="E279" i="9"/>
  <c r="G278" i="9"/>
  <c r="L278" i="9" s="1"/>
  <c r="M278" i="9" s="1"/>
  <c r="F278" i="9"/>
  <c r="E278" i="9"/>
  <c r="G276" i="9"/>
  <c r="I276" i="9" s="1"/>
  <c r="F276" i="9"/>
  <c r="E276" i="9"/>
  <c r="G275" i="9"/>
  <c r="I275" i="9" s="1"/>
  <c r="F275" i="9"/>
  <c r="E275" i="9"/>
  <c r="G274" i="9"/>
  <c r="F274" i="9"/>
  <c r="E274" i="9"/>
  <c r="G273" i="9"/>
  <c r="L273" i="9" s="1"/>
  <c r="M273" i="9" s="1"/>
  <c r="F273" i="9"/>
  <c r="E273" i="9"/>
  <c r="G272" i="9"/>
  <c r="I272" i="9" s="1"/>
  <c r="F272" i="9"/>
  <c r="E272" i="9"/>
  <c r="G271" i="9"/>
  <c r="L271" i="9" s="1"/>
  <c r="F271" i="9"/>
  <c r="E271" i="9"/>
  <c r="G270" i="9"/>
  <c r="F270" i="9"/>
  <c r="E270" i="9"/>
  <c r="G269" i="9"/>
  <c r="L269" i="9" s="1"/>
  <c r="M269" i="9" s="1"/>
  <c r="F269" i="9"/>
  <c r="E269" i="9"/>
  <c r="G268" i="9"/>
  <c r="I268" i="9" s="1"/>
  <c r="F268" i="9"/>
  <c r="E268" i="9"/>
  <c r="G267" i="9"/>
  <c r="L267" i="9" s="1"/>
  <c r="F267" i="9"/>
  <c r="E267" i="9"/>
  <c r="G266" i="9"/>
  <c r="F266" i="9"/>
  <c r="E266" i="9"/>
  <c r="G265" i="9"/>
  <c r="L265" i="9" s="1"/>
  <c r="F265" i="9"/>
  <c r="E265" i="9"/>
  <c r="G264" i="9"/>
  <c r="I264" i="9" s="1"/>
  <c r="F264" i="9"/>
  <c r="E264" i="9"/>
  <c r="G263" i="9"/>
  <c r="L263" i="9" s="1"/>
  <c r="F263" i="9"/>
  <c r="E263" i="9"/>
  <c r="G262" i="9"/>
  <c r="F262" i="9"/>
  <c r="E262" i="9"/>
  <c r="G261" i="9"/>
  <c r="L261" i="9" s="1"/>
  <c r="M261" i="9" s="1"/>
  <c r="F261" i="9"/>
  <c r="E261" i="9"/>
  <c r="G260" i="9"/>
  <c r="I260" i="9" s="1"/>
  <c r="F260" i="9"/>
  <c r="E260" i="9"/>
  <c r="G259" i="9"/>
  <c r="F259" i="9"/>
  <c r="E259" i="9"/>
  <c r="G258" i="9"/>
  <c r="F258" i="9"/>
  <c r="E258" i="9"/>
  <c r="G257" i="9"/>
  <c r="L257" i="9" s="1"/>
  <c r="M257" i="9" s="1"/>
  <c r="F257" i="9"/>
  <c r="E257" i="9"/>
  <c r="G255" i="9"/>
  <c r="I255" i="9" s="1"/>
  <c r="F255" i="9"/>
  <c r="E255" i="9"/>
  <c r="G253" i="9"/>
  <c r="L253" i="9" s="1"/>
  <c r="F253" i="9"/>
  <c r="E253" i="9"/>
  <c r="G252" i="9"/>
  <c r="F252" i="9"/>
  <c r="E252" i="9"/>
  <c r="G250" i="9"/>
  <c r="L250" i="9" s="1"/>
  <c r="F250" i="9"/>
  <c r="E250" i="9"/>
  <c r="G249" i="9"/>
  <c r="F249" i="9"/>
  <c r="E249" i="9"/>
  <c r="G248" i="9"/>
  <c r="L248" i="9" s="1"/>
  <c r="M248" i="9" s="1"/>
  <c r="F248" i="9"/>
  <c r="E248" i="9"/>
  <c r="G247" i="9"/>
  <c r="I247" i="9" s="1"/>
  <c r="F247" i="9"/>
  <c r="E247" i="9"/>
  <c r="G245" i="9"/>
  <c r="L245" i="9" s="1"/>
  <c r="F245" i="9"/>
  <c r="E245" i="9"/>
  <c r="G244" i="9"/>
  <c r="F244" i="9"/>
  <c r="E244" i="9"/>
  <c r="G242" i="9"/>
  <c r="L242" i="9" s="1"/>
  <c r="F242" i="9"/>
  <c r="E242" i="9"/>
  <c r="G241" i="9"/>
  <c r="L241" i="9" s="1"/>
  <c r="M241" i="9" s="1"/>
  <c r="F241" i="9"/>
  <c r="E241" i="9"/>
  <c r="G240" i="9"/>
  <c r="I240" i="9" s="1"/>
  <c r="F240" i="9"/>
  <c r="E240" i="9"/>
  <c r="G239" i="9"/>
  <c r="F239" i="9"/>
  <c r="E239" i="9"/>
  <c r="G238" i="9"/>
  <c r="F238" i="9"/>
  <c r="E238" i="9"/>
  <c r="G237" i="9"/>
  <c r="L237" i="9" s="1"/>
  <c r="M237" i="9" s="1"/>
  <c r="F237" i="9"/>
  <c r="E237" i="9"/>
  <c r="G236" i="9"/>
  <c r="I236" i="9" s="1"/>
  <c r="F236" i="9"/>
  <c r="E236" i="9"/>
  <c r="G235" i="9"/>
  <c r="L235" i="9" s="1"/>
  <c r="F235" i="9"/>
  <c r="E235" i="9"/>
  <c r="G234" i="9"/>
  <c r="F234" i="9"/>
  <c r="E234" i="9"/>
  <c r="G233" i="9"/>
  <c r="L233" i="9" s="1"/>
  <c r="M233" i="9" s="1"/>
  <c r="F233" i="9"/>
  <c r="E233" i="9"/>
  <c r="G231" i="9"/>
  <c r="L231" i="9" s="1"/>
  <c r="F231" i="9"/>
  <c r="E231" i="9"/>
  <c r="G230" i="9"/>
  <c r="F230" i="9"/>
  <c r="E230" i="9"/>
  <c r="G229" i="9"/>
  <c r="L229" i="9" s="1"/>
  <c r="F229" i="9"/>
  <c r="E229" i="9"/>
  <c r="G227" i="9"/>
  <c r="L227" i="9" s="1"/>
  <c r="F227" i="9"/>
  <c r="E227" i="9"/>
  <c r="G226" i="9"/>
  <c r="L226" i="9" s="1"/>
  <c r="M226" i="9" s="1"/>
  <c r="F226" i="9"/>
  <c r="E226" i="9"/>
  <c r="G225" i="9"/>
  <c r="I225" i="9" s="1"/>
  <c r="F225" i="9"/>
  <c r="E225" i="9"/>
  <c r="G224" i="9"/>
  <c r="L224" i="9" s="1"/>
  <c r="F224" i="9"/>
  <c r="E224" i="9"/>
  <c r="G222" i="9"/>
  <c r="I222" i="9" s="1"/>
  <c r="F222" i="9"/>
  <c r="E222" i="9"/>
  <c r="G220" i="9"/>
  <c r="L220" i="9" s="1"/>
  <c r="M220" i="9" s="1"/>
  <c r="F220" i="9"/>
  <c r="E220" i="9"/>
  <c r="G219" i="9"/>
  <c r="I219" i="9" s="1"/>
  <c r="F219" i="9"/>
  <c r="E219" i="9"/>
  <c r="G218" i="9"/>
  <c r="L218" i="9" s="1"/>
  <c r="F218" i="9"/>
  <c r="E218" i="9"/>
  <c r="G217" i="9"/>
  <c r="F217" i="9"/>
  <c r="E217" i="9"/>
  <c r="G216" i="9"/>
  <c r="L216" i="9" s="1"/>
  <c r="F216" i="9"/>
  <c r="E216" i="9"/>
  <c r="G215" i="9"/>
  <c r="I215" i="9" s="1"/>
  <c r="F215" i="9"/>
  <c r="E215" i="9"/>
  <c r="G214" i="9"/>
  <c r="F214" i="9"/>
  <c r="E214" i="9"/>
  <c r="G213" i="9"/>
  <c r="F213" i="9"/>
  <c r="E213" i="9"/>
  <c r="G212" i="9"/>
  <c r="L212" i="9" s="1"/>
  <c r="M212" i="9" s="1"/>
  <c r="F212" i="9"/>
  <c r="E212" i="9"/>
  <c r="G211" i="9"/>
  <c r="I211" i="9" s="1"/>
  <c r="F211" i="9"/>
  <c r="E211" i="9"/>
  <c r="G210" i="9"/>
  <c r="L210" i="9" s="1"/>
  <c r="F210" i="9"/>
  <c r="E210" i="9"/>
  <c r="G209" i="9"/>
  <c r="F209" i="9"/>
  <c r="E209" i="9"/>
  <c r="G208" i="9"/>
  <c r="L208" i="9" s="1"/>
  <c r="M208" i="9" s="1"/>
  <c r="F208" i="9"/>
  <c r="E208" i="9"/>
  <c r="G207" i="9"/>
  <c r="I207" i="9" s="1"/>
  <c r="F207" i="9"/>
  <c r="E207" i="9"/>
  <c r="G206" i="9"/>
  <c r="L206" i="9" s="1"/>
  <c r="F206" i="9"/>
  <c r="E206" i="9"/>
  <c r="G205" i="9"/>
  <c r="F205" i="9"/>
  <c r="E205" i="9"/>
  <c r="G204" i="9"/>
  <c r="L204" i="9" s="1"/>
  <c r="M204" i="9" s="1"/>
  <c r="F204" i="9"/>
  <c r="E204" i="9"/>
  <c r="G203" i="9"/>
  <c r="I203" i="9" s="1"/>
  <c r="F203" i="9"/>
  <c r="E203" i="9"/>
  <c r="G201" i="9"/>
  <c r="L201" i="9" s="1"/>
  <c r="F201" i="9"/>
  <c r="E201" i="9"/>
  <c r="G200" i="9"/>
  <c r="F200" i="9"/>
  <c r="E200" i="9"/>
  <c r="G199" i="9"/>
  <c r="L199" i="9" s="1"/>
  <c r="F199" i="9"/>
  <c r="E199" i="9"/>
  <c r="G197" i="9"/>
  <c r="L197" i="9" s="1"/>
  <c r="M197" i="9" s="1"/>
  <c r="F197" i="9"/>
  <c r="E197" i="9"/>
  <c r="G196" i="9"/>
  <c r="I196" i="9" s="1"/>
  <c r="F196" i="9"/>
  <c r="E196" i="9"/>
  <c r="G195" i="9"/>
  <c r="I195" i="9" s="1"/>
  <c r="F195" i="9"/>
  <c r="E195" i="9"/>
  <c r="G194" i="9"/>
  <c r="F194" i="9"/>
  <c r="E194" i="9"/>
  <c r="G193" i="9"/>
  <c r="L193" i="9" s="1"/>
  <c r="M193" i="9" s="1"/>
  <c r="F193" i="9"/>
  <c r="E193" i="9"/>
  <c r="G191" i="9"/>
  <c r="F191" i="9"/>
  <c r="E191" i="9"/>
  <c r="G190" i="9"/>
  <c r="L190" i="9" s="1"/>
  <c r="F190" i="9"/>
  <c r="E190" i="9"/>
  <c r="G189" i="9"/>
  <c r="F189" i="9"/>
  <c r="E189" i="9"/>
  <c r="G187" i="9"/>
  <c r="L187" i="9" s="1"/>
  <c r="M187" i="9" s="1"/>
  <c r="F187" i="9"/>
  <c r="E187" i="9"/>
  <c r="G186" i="9"/>
  <c r="F186" i="9"/>
  <c r="E186" i="9"/>
  <c r="G185" i="9"/>
  <c r="L185" i="9" s="1"/>
  <c r="F185" i="9"/>
  <c r="E185" i="9"/>
  <c r="G183" i="9"/>
  <c r="I183" i="9" s="1"/>
  <c r="F183" i="9"/>
  <c r="E183" i="9"/>
  <c r="G182" i="9"/>
  <c r="L182" i="9" s="1"/>
  <c r="F182" i="9"/>
  <c r="E182" i="9"/>
  <c r="G181" i="9"/>
  <c r="F181" i="9"/>
  <c r="E181" i="9"/>
  <c r="G180" i="9"/>
  <c r="L180" i="9" s="1"/>
  <c r="M180" i="9" s="1"/>
  <c r="F180" i="9"/>
  <c r="E180" i="9"/>
  <c r="G178" i="9"/>
  <c r="F178" i="9"/>
  <c r="E178" i="9"/>
  <c r="G177" i="9"/>
  <c r="L177" i="9" s="1"/>
  <c r="M177" i="9" s="1"/>
  <c r="F177" i="9"/>
  <c r="E177" i="9"/>
  <c r="G176" i="9"/>
  <c r="F176" i="9"/>
  <c r="E176" i="9"/>
  <c r="G175" i="9"/>
  <c r="I175" i="9" s="1"/>
  <c r="F175" i="9"/>
  <c r="E175" i="9"/>
  <c r="G174" i="9"/>
  <c r="F174" i="9"/>
  <c r="E174" i="9"/>
  <c r="G173" i="9"/>
  <c r="L173" i="9" s="1"/>
  <c r="F173" i="9"/>
  <c r="E173" i="9"/>
  <c r="G172" i="9"/>
  <c r="I172" i="9" s="1"/>
  <c r="F172" i="9"/>
  <c r="E172" i="9"/>
  <c r="G171" i="9"/>
  <c r="L171" i="9" s="1"/>
  <c r="F171" i="9"/>
  <c r="E171" i="9"/>
  <c r="G170" i="9"/>
  <c r="F170" i="9"/>
  <c r="E170" i="9"/>
  <c r="G169" i="9"/>
  <c r="L169" i="9" s="1"/>
  <c r="M169" i="9" s="1"/>
  <c r="F169" i="9"/>
  <c r="E169" i="9"/>
  <c r="G168" i="9"/>
  <c r="I168" i="9" s="1"/>
  <c r="F168" i="9"/>
  <c r="E168" i="9"/>
  <c r="G167" i="9"/>
  <c r="L167" i="9" s="1"/>
  <c r="F167" i="9"/>
  <c r="E167" i="9"/>
  <c r="G166" i="9"/>
  <c r="F166" i="9"/>
  <c r="E166" i="9"/>
  <c r="G165" i="9"/>
  <c r="L165" i="9" s="1"/>
  <c r="M165" i="9" s="1"/>
  <c r="F165" i="9"/>
  <c r="E165" i="9"/>
  <c r="G163" i="9"/>
  <c r="F163" i="9"/>
  <c r="E163" i="9"/>
  <c r="G162" i="9"/>
  <c r="L162" i="9" s="1"/>
  <c r="F162" i="9"/>
  <c r="E162" i="9"/>
  <c r="G161" i="9"/>
  <c r="F161" i="9"/>
  <c r="E161" i="9"/>
  <c r="G160" i="9"/>
  <c r="L160" i="9" s="1"/>
  <c r="M160" i="9" s="1"/>
  <c r="F160" i="9"/>
  <c r="E160" i="9"/>
  <c r="G159" i="9"/>
  <c r="I159" i="9" s="1"/>
  <c r="F159" i="9"/>
  <c r="E159" i="9"/>
  <c r="G158" i="9"/>
  <c r="L158" i="9" s="1"/>
  <c r="F158" i="9"/>
  <c r="E158" i="9"/>
  <c r="G157" i="9"/>
  <c r="F157" i="9"/>
  <c r="E157" i="9"/>
  <c r="G156" i="9"/>
  <c r="L156" i="9" s="1"/>
  <c r="F156" i="9"/>
  <c r="E156" i="9"/>
  <c r="G154" i="9"/>
  <c r="F154" i="9"/>
  <c r="E154" i="9"/>
  <c r="G153" i="9"/>
  <c r="L153" i="9" s="1"/>
  <c r="M153" i="9" s="1"/>
  <c r="F153" i="9"/>
  <c r="E153" i="9"/>
  <c r="G152" i="9"/>
  <c r="I152" i="9" s="1"/>
  <c r="F152" i="9"/>
  <c r="E152" i="9"/>
  <c r="G151" i="9"/>
  <c r="L151" i="9" s="1"/>
  <c r="F151" i="9"/>
  <c r="E151" i="9"/>
  <c r="G150" i="9"/>
  <c r="F150" i="9"/>
  <c r="E150" i="9"/>
  <c r="G148" i="9"/>
  <c r="I148" i="9" s="1"/>
  <c r="F148" i="9"/>
  <c r="E148" i="9"/>
  <c r="G147" i="9"/>
  <c r="L147" i="9" s="1"/>
  <c r="F147" i="9"/>
  <c r="E147" i="9"/>
  <c r="G146" i="9"/>
  <c r="F146" i="9"/>
  <c r="E146" i="9"/>
  <c r="G145" i="9"/>
  <c r="F145" i="9"/>
  <c r="E145" i="9"/>
  <c r="G144" i="9"/>
  <c r="F144" i="9"/>
  <c r="E144" i="9"/>
  <c r="G143" i="9"/>
  <c r="I143" i="9" s="1"/>
  <c r="F143" i="9"/>
  <c r="E143" i="9"/>
  <c r="G142" i="9"/>
  <c r="I142" i="9" s="1"/>
  <c r="F142" i="9"/>
  <c r="E142" i="9"/>
  <c r="G140" i="9"/>
  <c r="I140" i="9" s="1"/>
  <c r="F140" i="9"/>
  <c r="E140" i="9"/>
  <c r="G139" i="9"/>
  <c r="L139" i="9" s="1"/>
  <c r="F139" i="9"/>
  <c r="E139" i="9"/>
  <c r="G138" i="9"/>
  <c r="I138" i="9" s="1"/>
  <c r="F138" i="9"/>
  <c r="E138" i="9"/>
  <c r="G137" i="9"/>
  <c r="L137" i="9" s="1"/>
  <c r="F137" i="9"/>
  <c r="E137" i="9"/>
  <c r="G134" i="9"/>
  <c r="I134" i="9" s="1"/>
  <c r="F134" i="9"/>
  <c r="E134" i="9"/>
  <c r="G132" i="9"/>
  <c r="I132" i="9" s="1"/>
  <c r="F132" i="9"/>
  <c r="E132" i="9"/>
  <c r="G131" i="9"/>
  <c r="F131" i="9"/>
  <c r="E131" i="9"/>
  <c r="G130" i="9"/>
  <c r="L130" i="9" s="1"/>
  <c r="F130" i="9"/>
  <c r="E130" i="9"/>
  <c r="G129" i="9"/>
  <c r="F129" i="9"/>
  <c r="E129" i="9"/>
  <c r="G128" i="9"/>
  <c r="F128" i="9"/>
  <c r="E128" i="9"/>
  <c r="G127" i="9"/>
  <c r="L127" i="9" s="1"/>
  <c r="F127" i="9"/>
  <c r="E127" i="9"/>
  <c r="G125" i="9"/>
  <c r="L125" i="9" s="1"/>
  <c r="M125" i="9" s="1"/>
  <c r="N125" i="9" s="1"/>
  <c r="F125" i="9"/>
  <c r="E125" i="9"/>
  <c r="G124" i="9"/>
  <c r="I124" i="9" s="1"/>
  <c r="F124" i="9"/>
  <c r="E124" i="9"/>
  <c r="G123" i="9"/>
  <c r="L123" i="9" s="1"/>
  <c r="M123" i="9" s="1"/>
  <c r="F123" i="9"/>
  <c r="E123" i="9"/>
  <c r="G122" i="9"/>
  <c r="I122" i="9" s="1"/>
  <c r="F122" i="9"/>
  <c r="E122" i="9"/>
  <c r="G121" i="9"/>
  <c r="F121" i="9"/>
  <c r="E121" i="9"/>
  <c r="G120" i="9"/>
  <c r="F120" i="9"/>
  <c r="E120" i="9"/>
  <c r="G119" i="9"/>
  <c r="F119" i="9"/>
  <c r="E119" i="9"/>
  <c r="G118" i="9"/>
  <c r="L118" i="9" s="1"/>
  <c r="F118" i="9"/>
  <c r="E118" i="9"/>
  <c r="G117" i="9"/>
  <c r="L117" i="9" s="1"/>
  <c r="M117" i="9" s="1"/>
  <c r="N117" i="9" s="1"/>
  <c r="F117" i="9"/>
  <c r="E117" i="9"/>
  <c r="G116" i="9"/>
  <c r="I116" i="9" s="1"/>
  <c r="F116" i="9"/>
  <c r="E116" i="9"/>
  <c r="G114" i="9"/>
  <c r="I114" i="9" s="1"/>
  <c r="F114" i="9"/>
  <c r="E114" i="9"/>
  <c r="G113" i="9"/>
  <c r="L113" i="9" s="1"/>
  <c r="M113" i="9" s="1"/>
  <c r="N113" i="9" s="1"/>
  <c r="F113" i="9"/>
  <c r="E113" i="9"/>
  <c r="G111" i="9"/>
  <c r="L111" i="9" s="1"/>
  <c r="M111" i="9" s="1"/>
  <c r="F111" i="9"/>
  <c r="E111" i="9"/>
  <c r="G110" i="9"/>
  <c r="L110" i="9" s="1"/>
  <c r="M110" i="9" s="1"/>
  <c r="N110" i="9" s="1"/>
  <c r="F110" i="9"/>
  <c r="E110" i="9"/>
  <c r="G109" i="9"/>
  <c r="I109" i="9" s="1"/>
  <c r="F109" i="9"/>
  <c r="E109" i="9"/>
  <c r="G108" i="9"/>
  <c r="L108" i="9" s="1"/>
  <c r="M108" i="9" s="1"/>
  <c r="F108" i="9"/>
  <c r="E108" i="9"/>
  <c r="G107" i="9"/>
  <c r="I107" i="9" s="1"/>
  <c r="F107" i="9"/>
  <c r="E107" i="9"/>
  <c r="G106" i="9"/>
  <c r="F106" i="9"/>
  <c r="E106" i="9"/>
  <c r="G105" i="9"/>
  <c r="I105" i="9" s="1"/>
  <c r="F105" i="9"/>
  <c r="E105" i="9"/>
  <c r="G104" i="9"/>
  <c r="L104" i="9" s="1"/>
  <c r="M104" i="9" s="1"/>
  <c r="F104" i="9"/>
  <c r="E104" i="9"/>
  <c r="G103" i="9"/>
  <c r="L103" i="9" s="1"/>
  <c r="M103" i="9" s="1"/>
  <c r="F103" i="9"/>
  <c r="E103" i="9"/>
  <c r="G102" i="9"/>
  <c r="L102" i="9" s="1"/>
  <c r="M102" i="9" s="1"/>
  <c r="N102" i="9" s="1"/>
  <c r="F102" i="9"/>
  <c r="E102" i="9"/>
  <c r="G100" i="9"/>
  <c r="L100" i="9" s="1"/>
  <c r="M100" i="9" s="1"/>
  <c r="F100" i="9"/>
  <c r="E100" i="9"/>
  <c r="G99" i="9"/>
  <c r="L99" i="9" s="1"/>
  <c r="M99" i="9" s="1"/>
  <c r="N99" i="9" s="1"/>
  <c r="F99" i="9"/>
  <c r="E99" i="9"/>
  <c r="G98" i="9"/>
  <c r="L98" i="9" s="1"/>
  <c r="F98" i="9"/>
  <c r="E98" i="9"/>
  <c r="G97" i="9"/>
  <c r="I97" i="9" s="1"/>
  <c r="F97" i="9"/>
  <c r="E97" i="9"/>
  <c r="G96" i="9"/>
  <c r="L96" i="9" s="1"/>
  <c r="F96" i="9"/>
  <c r="E96" i="9"/>
  <c r="G95" i="9"/>
  <c r="L95" i="9" s="1"/>
  <c r="F95" i="9"/>
  <c r="E95" i="9"/>
  <c r="G94" i="9"/>
  <c r="L94" i="9" s="1"/>
  <c r="F94" i="9"/>
  <c r="E94" i="9"/>
  <c r="G93" i="9"/>
  <c r="L93" i="9" s="1"/>
  <c r="F93" i="9"/>
  <c r="E93" i="9"/>
  <c r="G92" i="9"/>
  <c r="F92" i="9"/>
  <c r="E92" i="9"/>
  <c r="G91" i="9"/>
  <c r="F91" i="9"/>
  <c r="E91" i="9"/>
  <c r="G90" i="9"/>
  <c r="L90" i="9" s="1"/>
  <c r="M90" i="9" s="1"/>
  <c r="F90" i="9"/>
  <c r="E90" i="9"/>
  <c r="G89" i="9"/>
  <c r="L89" i="9" s="1"/>
  <c r="F89" i="9"/>
  <c r="E89" i="9"/>
  <c r="G88" i="9"/>
  <c r="L88" i="9" s="1"/>
  <c r="F88" i="9"/>
  <c r="E88" i="9"/>
  <c r="G87" i="9"/>
  <c r="I87" i="9" s="1"/>
  <c r="F87" i="9"/>
  <c r="E87" i="9"/>
  <c r="G86" i="9"/>
  <c r="L86" i="9" s="1"/>
  <c r="F86" i="9"/>
  <c r="E86" i="9"/>
  <c r="G84" i="9"/>
  <c r="L84" i="9" s="1"/>
  <c r="F84" i="9"/>
  <c r="E84" i="9"/>
  <c r="G83" i="9"/>
  <c r="F83" i="9"/>
  <c r="E83" i="9"/>
  <c r="G81" i="9"/>
  <c r="L81" i="9" s="1"/>
  <c r="F81" i="9"/>
  <c r="E81" i="9"/>
  <c r="G80" i="9"/>
  <c r="L80" i="9" s="1"/>
  <c r="F80" i="9"/>
  <c r="E80" i="9"/>
  <c r="G79" i="9"/>
  <c r="I79" i="9" s="1"/>
  <c r="F79" i="9"/>
  <c r="E79" i="9"/>
  <c r="G78" i="9"/>
  <c r="L78" i="9" s="1"/>
  <c r="F78" i="9"/>
  <c r="E78" i="9"/>
  <c r="G77" i="9"/>
  <c r="L77" i="9" s="1"/>
  <c r="F77" i="9"/>
  <c r="E77" i="9"/>
  <c r="G76" i="9"/>
  <c r="L76" i="9" s="1"/>
  <c r="F76" i="9"/>
  <c r="E76" i="9"/>
  <c r="G75" i="9"/>
  <c r="I75" i="9" s="1"/>
  <c r="F75" i="9"/>
  <c r="E75" i="9"/>
  <c r="G74" i="9"/>
  <c r="I74" i="9" s="1"/>
  <c r="F74" i="9"/>
  <c r="E74" i="9"/>
  <c r="G73" i="9"/>
  <c r="L73" i="9" s="1"/>
  <c r="F73" i="9"/>
  <c r="E73" i="9"/>
  <c r="G72" i="9"/>
  <c r="L72" i="9" s="1"/>
  <c r="F72" i="9"/>
  <c r="E72" i="9"/>
  <c r="G70" i="9"/>
  <c r="L70" i="9" s="1"/>
  <c r="F70" i="9"/>
  <c r="E70" i="9"/>
  <c r="G69" i="9"/>
  <c r="I69" i="9" s="1"/>
  <c r="F69" i="9"/>
  <c r="E69" i="9"/>
  <c r="G68" i="9"/>
  <c r="F68" i="9"/>
  <c r="E68" i="9"/>
  <c r="G67" i="9"/>
  <c r="L67" i="9" s="1"/>
  <c r="F67" i="9"/>
  <c r="E67" i="9"/>
  <c r="G66" i="9"/>
  <c r="L66" i="9" s="1"/>
  <c r="F66" i="9"/>
  <c r="E66" i="9"/>
  <c r="G65" i="9"/>
  <c r="I65" i="9" s="1"/>
  <c r="F65" i="9"/>
  <c r="E65" i="9"/>
  <c r="G64" i="9"/>
  <c r="L64" i="9" s="1"/>
  <c r="F64" i="9"/>
  <c r="E64" i="9"/>
  <c r="G63" i="9"/>
  <c r="L63" i="9" s="1"/>
  <c r="F63" i="9"/>
  <c r="E63" i="9"/>
  <c r="G62" i="9"/>
  <c r="L62" i="9" s="1"/>
  <c r="F62" i="9"/>
  <c r="E62" i="9"/>
  <c r="G61" i="9"/>
  <c r="I61" i="9" s="1"/>
  <c r="F61" i="9"/>
  <c r="E61" i="9"/>
  <c r="G59" i="9"/>
  <c r="L59" i="9" s="1"/>
  <c r="F59" i="9"/>
  <c r="E59" i="9"/>
  <c r="G58" i="9"/>
  <c r="I58" i="9" s="1"/>
  <c r="F58" i="9"/>
  <c r="E58" i="9"/>
  <c r="G57" i="9"/>
  <c r="L57" i="9" s="1"/>
  <c r="F57" i="9"/>
  <c r="E57" i="9"/>
  <c r="G56" i="9"/>
  <c r="L56" i="9" s="1"/>
  <c r="F56" i="9"/>
  <c r="E56" i="9"/>
  <c r="G55" i="9"/>
  <c r="L55" i="9" s="1"/>
  <c r="F55" i="9"/>
  <c r="E55" i="9"/>
  <c r="G54" i="9"/>
  <c r="I54" i="9" s="1"/>
  <c r="F54" i="9"/>
  <c r="E54" i="9"/>
  <c r="G53" i="9"/>
  <c r="I53" i="9" s="1"/>
  <c r="F53" i="9"/>
  <c r="E53" i="9"/>
  <c r="G52" i="9"/>
  <c r="L52" i="9" s="1"/>
  <c r="F52" i="9"/>
  <c r="E52" i="9"/>
  <c r="G50" i="9"/>
  <c r="L50" i="9" s="1"/>
  <c r="F50" i="9"/>
  <c r="E50" i="9"/>
  <c r="G49" i="9"/>
  <c r="I49" i="9" s="1"/>
  <c r="F49" i="9"/>
  <c r="E49" i="9"/>
  <c r="G47" i="9"/>
  <c r="L47" i="9" s="1"/>
  <c r="F47" i="9"/>
  <c r="E47" i="9"/>
  <c r="G46" i="9"/>
  <c r="L46" i="9" s="1"/>
  <c r="F46" i="9"/>
  <c r="E46" i="9"/>
  <c r="G45" i="9"/>
  <c r="L45" i="9" s="1"/>
  <c r="F45" i="9"/>
  <c r="E45" i="9"/>
  <c r="G44" i="9"/>
  <c r="F44" i="9"/>
  <c r="E44" i="9"/>
  <c r="G43" i="9"/>
  <c r="L43" i="9" s="1"/>
  <c r="F43" i="9"/>
  <c r="E43" i="9"/>
  <c r="G42" i="9"/>
  <c r="L42" i="9" s="1"/>
  <c r="F42" i="9"/>
  <c r="E42" i="9"/>
  <c r="G41" i="9"/>
  <c r="L41" i="9" s="1"/>
  <c r="F41" i="9"/>
  <c r="E41" i="9"/>
  <c r="G40" i="9"/>
  <c r="I40" i="9" s="1"/>
  <c r="F40" i="9"/>
  <c r="E40" i="9"/>
  <c r="G39" i="9"/>
  <c r="I39" i="9" s="1"/>
  <c r="F39" i="9"/>
  <c r="E39" i="9"/>
  <c r="G37" i="9"/>
  <c r="L37" i="9" s="1"/>
  <c r="F37" i="9"/>
  <c r="E37" i="9"/>
  <c r="G36" i="9"/>
  <c r="L36" i="9" s="1"/>
  <c r="F36" i="9"/>
  <c r="E36" i="9"/>
  <c r="G34" i="9"/>
  <c r="L34" i="9" s="1"/>
  <c r="F34" i="9"/>
  <c r="E34" i="9"/>
  <c r="G33" i="9"/>
  <c r="I33" i="9" s="1"/>
  <c r="F33" i="9"/>
  <c r="E33" i="9"/>
  <c r="G32" i="9"/>
  <c r="I32" i="9" s="1"/>
  <c r="F32" i="9"/>
  <c r="E32" i="9"/>
  <c r="G30" i="9"/>
  <c r="F30" i="9"/>
  <c r="E30" i="9"/>
  <c r="G29" i="9"/>
  <c r="L29" i="9" s="1"/>
  <c r="F29" i="9"/>
  <c r="E29" i="9"/>
  <c r="G27" i="9"/>
  <c r="L27" i="9" s="1"/>
  <c r="F27" i="9"/>
  <c r="E27" i="9"/>
  <c r="G26" i="9"/>
  <c r="L26" i="9" s="1"/>
  <c r="F26" i="9"/>
  <c r="E26" i="9"/>
  <c r="G25" i="9"/>
  <c r="I25" i="9" s="1"/>
  <c r="F25" i="9"/>
  <c r="E25" i="9"/>
  <c r="G24" i="9"/>
  <c r="I24" i="9" s="1"/>
  <c r="F24" i="9"/>
  <c r="E24" i="9"/>
  <c r="G23" i="9"/>
  <c r="L23" i="9" s="1"/>
  <c r="F23" i="9"/>
  <c r="E23" i="9"/>
  <c r="G22" i="9"/>
  <c r="L22" i="9" s="1"/>
  <c r="F22" i="9"/>
  <c r="E22" i="9"/>
  <c r="G20" i="9"/>
  <c r="L20" i="9" s="1"/>
  <c r="F20" i="9"/>
  <c r="E20" i="9"/>
  <c r="G19" i="9"/>
  <c r="I19" i="9" s="1"/>
  <c r="F19" i="9"/>
  <c r="E19" i="9"/>
  <c r="G18" i="9"/>
  <c r="F18" i="9"/>
  <c r="E18" i="9"/>
  <c r="G17" i="9"/>
  <c r="L17" i="9" s="1"/>
  <c r="F17" i="9"/>
  <c r="E17" i="9"/>
  <c r="G16" i="9"/>
  <c r="L16" i="9" s="1"/>
  <c r="F16" i="9"/>
  <c r="E16" i="9"/>
  <c r="G15" i="9"/>
  <c r="I15" i="9" s="1"/>
  <c r="F15" i="9"/>
  <c r="E15" i="9"/>
  <c r="G14" i="9"/>
  <c r="L14" i="9" s="1"/>
  <c r="F14" i="9"/>
  <c r="E14" i="9"/>
  <c r="G13" i="9"/>
  <c r="I13" i="9" s="1"/>
  <c r="F13" i="9"/>
  <c r="E13" i="9"/>
  <c r="G12" i="9"/>
  <c r="L12" i="9" s="1"/>
  <c r="F12" i="9"/>
  <c r="E12" i="9"/>
  <c r="G11" i="9"/>
  <c r="I11" i="9" s="1"/>
  <c r="F11" i="9"/>
  <c r="E11" i="9"/>
  <c r="G10" i="9"/>
  <c r="I10" i="9" s="1"/>
  <c r="F10" i="9"/>
  <c r="E10" i="9"/>
  <c r="G9" i="9"/>
  <c r="L9" i="9" s="1"/>
  <c r="F9" i="9"/>
  <c r="E9" i="9"/>
  <c r="G8" i="9"/>
  <c r="L8" i="9" s="1"/>
  <c r="F8" i="9"/>
  <c r="E8" i="9"/>
  <c r="G7" i="9"/>
  <c r="I7" i="9" s="1"/>
  <c r="F7" i="9"/>
  <c r="E7" i="9"/>
  <c r="G6" i="9"/>
  <c r="I6" i="9" s="1"/>
  <c r="F6" i="9"/>
  <c r="E6" i="9"/>
  <c r="G5" i="9"/>
  <c r="L5" i="9" s="1"/>
  <c r="F5" i="9"/>
  <c r="E5" i="9"/>
  <c r="I37" i="12" l="1"/>
  <c r="L111" i="12"/>
  <c r="I132" i="12"/>
  <c r="L196" i="12"/>
  <c r="I198" i="12"/>
  <c r="I212" i="12"/>
  <c r="I248" i="12"/>
  <c r="I258" i="12"/>
  <c r="L259" i="12"/>
  <c r="M259" i="12" s="1"/>
  <c r="L279" i="12"/>
  <c r="M279" i="12" s="1"/>
  <c r="L288" i="12"/>
  <c r="I289" i="12"/>
  <c r="I290" i="12"/>
  <c r="L295" i="12"/>
  <c r="M295" i="12" s="1"/>
  <c r="L300" i="12"/>
  <c r="M300" i="12" s="1"/>
  <c r="I302" i="12"/>
  <c r="L30" i="12"/>
  <c r="M30" i="12" s="1"/>
  <c r="L39" i="12"/>
  <c r="M39" i="12" s="1"/>
  <c r="I66" i="12"/>
  <c r="I151" i="12"/>
  <c r="I240" i="12"/>
  <c r="L267" i="12"/>
  <c r="M267" i="12" s="1"/>
  <c r="L272" i="12"/>
  <c r="M272" i="12" s="1"/>
  <c r="N272" i="12" s="1"/>
  <c r="I273" i="12"/>
  <c r="M302" i="12"/>
  <c r="N302" i="12" s="1"/>
  <c r="I315" i="12"/>
  <c r="I76" i="12"/>
  <c r="I87" i="12"/>
  <c r="L145" i="12"/>
  <c r="M145" i="12" s="1"/>
  <c r="L192" i="12"/>
  <c r="M192" i="12" s="1"/>
  <c r="L213" i="12"/>
  <c r="M213" i="12" s="1"/>
  <c r="N213" i="12" s="1"/>
  <c r="I214" i="12"/>
  <c r="L249" i="12"/>
  <c r="I250" i="12"/>
  <c r="I251" i="12"/>
  <c r="L252" i="12"/>
  <c r="I253" i="12"/>
  <c r="I254" i="12"/>
  <c r="I255" i="12"/>
  <c r="L256" i="12"/>
  <c r="I257" i="12"/>
  <c r="I303" i="12"/>
  <c r="I304" i="12"/>
  <c r="L305" i="12"/>
  <c r="I306" i="12"/>
  <c r="N315" i="12"/>
  <c r="I336" i="12"/>
  <c r="I70" i="12"/>
  <c r="L70" i="12"/>
  <c r="M70" i="12" s="1"/>
  <c r="L142" i="12"/>
  <c r="M142" i="12" s="1"/>
  <c r="I142" i="12"/>
  <c r="L153" i="12"/>
  <c r="M153" i="12" s="1"/>
  <c r="I153" i="12"/>
  <c r="I222" i="12"/>
  <c r="L222" i="12"/>
  <c r="M222" i="12" s="1"/>
  <c r="I243" i="12"/>
  <c r="L243" i="12"/>
  <c r="M243" i="12" s="1"/>
  <c r="N243" i="12" s="1"/>
  <c r="L316" i="12"/>
  <c r="M316" i="12" s="1"/>
  <c r="I316" i="12"/>
  <c r="I343" i="12"/>
  <c r="L343" i="12"/>
  <c r="M343" i="12" s="1"/>
  <c r="I16" i="12"/>
  <c r="L16" i="12"/>
  <c r="L51" i="12"/>
  <c r="M51" i="12" s="1"/>
  <c r="I51" i="12"/>
  <c r="I226" i="12"/>
  <c r="L226" i="12"/>
  <c r="M226" i="12" s="1"/>
  <c r="N226" i="12" s="1"/>
  <c r="L232" i="12"/>
  <c r="M232" i="12" s="1"/>
  <c r="I232" i="12"/>
  <c r="I264" i="12"/>
  <c r="L264" i="12"/>
  <c r="M264" i="12" s="1"/>
  <c r="N264" i="12" s="1"/>
  <c r="L269" i="12"/>
  <c r="I269" i="12"/>
  <c r="I20" i="12"/>
  <c r="L20" i="12"/>
  <c r="M20" i="12" s="1"/>
  <c r="I107" i="12"/>
  <c r="L107" i="12"/>
  <c r="M107" i="12" s="1"/>
  <c r="N107" i="12" s="1"/>
  <c r="L113" i="12"/>
  <c r="I113" i="12"/>
  <c r="L161" i="12"/>
  <c r="I161" i="12"/>
  <c r="I181" i="12"/>
  <c r="L181" i="12"/>
  <c r="L189" i="12"/>
  <c r="I189" i="12"/>
  <c r="I205" i="12"/>
  <c r="L205" i="12"/>
  <c r="I241" i="12"/>
  <c r="L241" i="12"/>
  <c r="M241" i="12" s="1"/>
  <c r="N241" i="12" s="1"/>
  <c r="I263" i="12"/>
  <c r="L263" i="12"/>
  <c r="M263" i="12" s="1"/>
  <c r="L274" i="12"/>
  <c r="I274" i="12"/>
  <c r="L311" i="12"/>
  <c r="M311" i="12" s="1"/>
  <c r="I311" i="12"/>
  <c r="L320" i="12"/>
  <c r="M320" i="12" s="1"/>
  <c r="N320" i="12" s="1"/>
  <c r="I320" i="12"/>
  <c r="I326" i="12"/>
  <c r="L326" i="12"/>
  <c r="L13" i="12"/>
  <c r="M13" i="12" s="1"/>
  <c r="N13" i="12" s="1"/>
  <c r="I13" i="12"/>
  <c r="I106" i="12"/>
  <c r="L106" i="12"/>
  <c r="M106" i="12" s="1"/>
  <c r="I224" i="12"/>
  <c r="L224" i="12"/>
  <c r="L234" i="12"/>
  <c r="M234" i="12" s="1"/>
  <c r="I234" i="12"/>
  <c r="L266" i="12"/>
  <c r="M266" i="12" s="1"/>
  <c r="I266" i="12"/>
  <c r="L299" i="12"/>
  <c r="M299" i="12" s="1"/>
  <c r="I299" i="12"/>
  <c r="I12" i="12"/>
  <c r="L12" i="12"/>
  <c r="L18" i="12"/>
  <c r="M18" i="12" s="1"/>
  <c r="I18" i="12"/>
  <c r="I50" i="12"/>
  <c r="L50" i="12"/>
  <c r="L68" i="12"/>
  <c r="M68" i="12" s="1"/>
  <c r="I68" i="12"/>
  <c r="L103" i="12"/>
  <c r="M103" i="12" s="1"/>
  <c r="I103" i="12"/>
  <c r="I149" i="12"/>
  <c r="L149" i="12"/>
  <c r="M149" i="12" s="1"/>
  <c r="N149" i="12" s="1"/>
  <c r="L159" i="12"/>
  <c r="M159" i="12" s="1"/>
  <c r="I159" i="12"/>
  <c r="L171" i="12"/>
  <c r="M171" i="12" s="1"/>
  <c r="N171" i="12" s="1"/>
  <c r="I171" i="12"/>
  <c r="L225" i="12"/>
  <c r="I225" i="12"/>
  <c r="L242" i="12"/>
  <c r="I242" i="12"/>
  <c r="L265" i="12"/>
  <c r="M265" i="12" s="1"/>
  <c r="N265" i="12" s="1"/>
  <c r="I265" i="12"/>
  <c r="L287" i="12"/>
  <c r="M287" i="12" s="1"/>
  <c r="I287" i="12"/>
  <c r="I312" i="12"/>
  <c r="L312" i="12"/>
  <c r="M312" i="12" s="1"/>
  <c r="L322" i="12"/>
  <c r="M322" i="12" s="1"/>
  <c r="N322" i="12" s="1"/>
  <c r="I322" i="12"/>
  <c r="L341" i="12"/>
  <c r="I341" i="12"/>
  <c r="I15" i="12"/>
  <c r="L15" i="12"/>
  <c r="L109" i="12"/>
  <c r="M109" i="12" s="1"/>
  <c r="I109" i="12"/>
  <c r="I125" i="12"/>
  <c r="L125" i="12"/>
  <c r="M125" i="12" s="1"/>
  <c r="L182" i="12"/>
  <c r="M182" i="12" s="1"/>
  <c r="I182" i="12"/>
  <c r="I202" i="12"/>
  <c r="L202" i="12"/>
  <c r="M202" i="12" s="1"/>
  <c r="L219" i="12"/>
  <c r="M219" i="12" s="1"/>
  <c r="I219" i="12"/>
  <c r="L227" i="12"/>
  <c r="M227" i="12" s="1"/>
  <c r="I227" i="12"/>
  <c r="I233" i="12"/>
  <c r="L233" i="12"/>
  <c r="L238" i="12"/>
  <c r="M238" i="12" s="1"/>
  <c r="I238" i="12"/>
  <c r="I268" i="12"/>
  <c r="L268" i="12"/>
  <c r="I319" i="12"/>
  <c r="L319" i="12"/>
  <c r="M319" i="12" s="1"/>
  <c r="L345" i="12"/>
  <c r="M345" i="12" s="1"/>
  <c r="N345" i="12" s="1"/>
  <c r="I345" i="12"/>
  <c r="N273" i="12"/>
  <c r="I88" i="12"/>
  <c r="L88" i="12"/>
  <c r="I139" i="12"/>
  <c r="L139" i="12"/>
  <c r="L294" i="12"/>
  <c r="M294" i="12" s="1"/>
  <c r="N294" i="12" s="1"/>
  <c r="I294" i="12"/>
  <c r="I309" i="12"/>
  <c r="L309" i="12"/>
  <c r="M309" i="12" s="1"/>
  <c r="I327" i="12"/>
  <c r="L327" i="12"/>
  <c r="I31" i="12"/>
  <c r="L31" i="12"/>
  <c r="M31" i="12" s="1"/>
  <c r="L41" i="12"/>
  <c r="M41" i="12" s="1"/>
  <c r="N41" i="12" s="1"/>
  <c r="I41" i="12"/>
  <c r="L60" i="12"/>
  <c r="M60" i="12" s="1"/>
  <c r="I60" i="12"/>
  <c r="M82" i="12"/>
  <c r="N82" i="12" s="1"/>
  <c r="I283" i="12"/>
  <c r="L283" i="12"/>
  <c r="M283" i="12" s="1"/>
  <c r="N35" i="12"/>
  <c r="I40" i="12"/>
  <c r="L40" i="12"/>
  <c r="L72" i="12"/>
  <c r="M72" i="12" s="1"/>
  <c r="I72" i="12"/>
  <c r="L92" i="12"/>
  <c r="I92" i="12"/>
  <c r="I98" i="12"/>
  <c r="L98" i="12"/>
  <c r="I129" i="12"/>
  <c r="L129" i="12"/>
  <c r="I276" i="12"/>
  <c r="L276" i="12"/>
  <c r="L293" i="12"/>
  <c r="I293" i="12"/>
  <c r="I308" i="12"/>
  <c r="L308" i="12"/>
  <c r="M308" i="12" s="1"/>
  <c r="L7" i="12"/>
  <c r="I7" i="12"/>
  <c r="L11" i="12"/>
  <c r="M11" i="12" s="1"/>
  <c r="I11" i="12"/>
  <c r="M25" i="12"/>
  <c r="N25" i="12" s="1"/>
  <c r="L43" i="12"/>
  <c r="I43" i="12"/>
  <c r="L48" i="12"/>
  <c r="M48" i="12" s="1"/>
  <c r="I48" i="12"/>
  <c r="L56" i="12"/>
  <c r="M56" i="12" s="1"/>
  <c r="I56" i="12"/>
  <c r="I71" i="12"/>
  <c r="L71" i="12"/>
  <c r="M71" i="12" s="1"/>
  <c r="N71" i="12" s="1"/>
  <c r="L80" i="12"/>
  <c r="M80" i="12" s="1"/>
  <c r="I80" i="12"/>
  <c r="I91" i="12"/>
  <c r="L91" i="12"/>
  <c r="M91" i="12" s="1"/>
  <c r="I117" i="12"/>
  <c r="L117" i="12"/>
  <c r="I157" i="12"/>
  <c r="L157" i="12"/>
  <c r="I176" i="12"/>
  <c r="L176" i="12"/>
  <c r="I275" i="12"/>
  <c r="L275" i="12"/>
  <c r="M275" i="12" s="1"/>
  <c r="I6" i="12"/>
  <c r="L6" i="12"/>
  <c r="L32" i="12"/>
  <c r="M32" i="12" s="1"/>
  <c r="I32" i="12"/>
  <c r="I42" i="12"/>
  <c r="L42" i="12"/>
  <c r="M42" i="12" s="1"/>
  <c r="N42" i="12" s="1"/>
  <c r="N74" i="12"/>
  <c r="I79" i="12"/>
  <c r="L79" i="12"/>
  <c r="M79" i="12" s="1"/>
  <c r="N79" i="12" s="1"/>
  <c r="L89" i="12"/>
  <c r="I89" i="12"/>
  <c r="L94" i="12"/>
  <c r="I94" i="12"/>
  <c r="I116" i="12"/>
  <c r="L116" i="12"/>
  <c r="M116" i="12" s="1"/>
  <c r="I148" i="12"/>
  <c r="L148" i="12"/>
  <c r="M148" i="12" s="1"/>
  <c r="N148" i="12" s="1"/>
  <c r="I175" i="12"/>
  <c r="L175" i="12"/>
  <c r="M175" i="12" s="1"/>
  <c r="I284" i="12"/>
  <c r="L284" i="12"/>
  <c r="M284" i="12" s="1"/>
  <c r="I128" i="12"/>
  <c r="L128" i="12"/>
  <c r="I138" i="12"/>
  <c r="L138" i="12"/>
  <c r="M138" i="12" s="1"/>
  <c r="N138" i="12" s="1"/>
  <c r="L147" i="12"/>
  <c r="M147" i="12" s="1"/>
  <c r="N147" i="12" s="1"/>
  <c r="I147" i="12"/>
  <c r="I156" i="12"/>
  <c r="L156" i="12"/>
  <c r="M156" i="12" s="1"/>
  <c r="N156" i="12" s="1"/>
  <c r="L166" i="12"/>
  <c r="M166" i="12" s="1"/>
  <c r="N166" i="12" s="1"/>
  <c r="I166" i="12"/>
  <c r="L173" i="12"/>
  <c r="M173" i="12" s="1"/>
  <c r="I173" i="12"/>
  <c r="L180" i="12"/>
  <c r="M180" i="12" s="1"/>
  <c r="I180" i="12"/>
  <c r="L204" i="12"/>
  <c r="M204" i="12" s="1"/>
  <c r="I204" i="12"/>
  <c r="L246" i="12"/>
  <c r="M246" i="12" s="1"/>
  <c r="N246" i="12" s="1"/>
  <c r="I246" i="12"/>
  <c r="L281" i="12"/>
  <c r="I281" i="12"/>
  <c r="L282" i="12"/>
  <c r="M282" i="12" s="1"/>
  <c r="I282" i="12"/>
  <c r="I292" i="12"/>
  <c r="L292" i="12"/>
  <c r="M326" i="12"/>
  <c r="N326" i="12" s="1"/>
  <c r="M331" i="12"/>
  <c r="N331" i="12" s="1"/>
  <c r="L349" i="12"/>
  <c r="I349" i="12"/>
  <c r="I9" i="12"/>
  <c r="L21" i="12"/>
  <c r="I22" i="12"/>
  <c r="L33" i="12"/>
  <c r="I35" i="12"/>
  <c r="I45" i="12"/>
  <c r="M53" i="12"/>
  <c r="N53" i="12" s="1"/>
  <c r="L73" i="12"/>
  <c r="I74" i="12"/>
  <c r="L81" i="12"/>
  <c r="I82" i="12"/>
  <c r="I100" i="12"/>
  <c r="L100" i="12"/>
  <c r="M100" i="12" s="1"/>
  <c r="N100" i="12" s="1"/>
  <c r="L101" i="12"/>
  <c r="I119" i="12"/>
  <c r="L119" i="12"/>
  <c r="L120" i="12"/>
  <c r="L127" i="12"/>
  <c r="M127" i="12" s="1"/>
  <c r="I127" i="12"/>
  <c r="I146" i="12"/>
  <c r="L146" i="12"/>
  <c r="M146" i="12" s="1"/>
  <c r="N146" i="12" s="1"/>
  <c r="L163" i="12"/>
  <c r="M163" i="12" s="1"/>
  <c r="I163" i="12"/>
  <c r="I179" i="12"/>
  <c r="L179" i="12"/>
  <c r="M179" i="12" s="1"/>
  <c r="N179" i="12" s="1"/>
  <c r="I183" i="12"/>
  <c r="L183" i="12"/>
  <c r="M183" i="12" s="1"/>
  <c r="L186" i="12"/>
  <c r="L195" i="12"/>
  <c r="M195" i="12" s="1"/>
  <c r="I195" i="12"/>
  <c r="I203" i="12"/>
  <c r="L203" i="12"/>
  <c r="L209" i="12"/>
  <c r="M209" i="12" s="1"/>
  <c r="N209" i="12" s="1"/>
  <c r="I209" i="12"/>
  <c r="I215" i="12"/>
  <c r="L215" i="12"/>
  <c r="L217" i="12"/>
  <c r="N227" i="12"/>
  <c r="L229" i="12"/>
  <c r="I229" i="12"/>
  <c r="I235" i="12"/>
  <c r="L235" i="12"/>
  <c r="L236" i="12"/>
  <c r="L261" i="12"/>
  <c r="I261" i="12"/>
  <c r="L262" i="12"/>
  <c r="I262" i="12"/>
  <c r="I280" i="12"/>
  <c r="L280" i="12"/>
  <c r="L291" i="12"/>
  <c r="M291" i="12" s="1"/>
  <c r="L297" i="12"/>
  <c r="I297" i="12"/>
  <c r="L298" i="12"/>
  <c r="I298" i="12"/>
  <c r="M341" i="12"/>
  <c r="N341" i="12" s="1"/>
  <c r="L99" i="12"/>
  <c r="M99" i="12" s="1"/>
  <c r="I99" i="12"/>
  <c r="I110" i="12"/>
  <c r="L110" i="12"/>
  <c r="M111" i="12"/>
  <c r="N111" i="12" s="1"/>
  <c r="L118" i="12"/>
  <c r="I118" i="12"/>
  <c r="I126" i="12"/>
  <c r="L126" i="12"/>
  <c r="M126" i="12" s="1"/>
  <c r="N126" i="12" s="1"/>
  <c r="L177" i="12"/>
  <c r="I177" i="12"/>
  <c r="I193" i="12"/>
  <c r="L193" i="12"/>
  <c r="M193" i="12" s="1"/>
  <c r="N193" i="12" s="1"/>
  <c r="L200" i="12"/>
  <c r="M200" i="12" s="1"/>
  <c r="I200" i="12"/>
  <c r="I260" i="12"/>
  <c r="L260" i="12"/>
  <c r="M260" i="12" s="1"/>
  <c r="N260" i="12" s="1"/>
  <c r="L277" i="12"/>
  <c r="I277" i="12"/>
  <c r="L278" i="12"/>
  <c r="I278" i="12"/>
  <c r="L285" i="12"/>
  <c r="I285" i="12"/>
  <c r="L286" i="12"/>
  <c r="I286" i="12"/>
  <c r="I296" i="12"/>
  <c r="L296" i="12"/>
  <c r="M296" i="12" s="1"/>
  <c r="L310" i="12"/>
  <c r="I310" i="12"/>
  <c r="I313" i="12"/>
  <c r="L313" i="12"/>
  <c r="L328" i="12"/>
  <c r="I328" i="12"/>
  <c r="N198" i="12"/>
  <c r="N207" i="12"/>
  <c r="N244" i="12"/>
  <c r="N307" i="12"/>
  <c r="N311" i="12"/>
  <c r="N258" i="12"/>
  <c r="N290" i="12"/>
  <c r="N336" i="12"/>
  <c r="L351" i="12"/>
  <c r="M351" i="12" s="1"/>
  <c r="I352" i="12"/>
  <c r="M24" i="12"/>
  <c r="N24" i="12" s="1"/>
  <c r="I44" i="12"/>
  <c r="L44" i="12"/>
  <c r="I19" i="12"/>
  <c r="L19" i="12"/>
  <c r="M52" i="12"/>
  <c r="N52" i="12" s="1"/>
  <c r="M73" i="12"/>
  <c r="N73" i="12"/>
  <c r="I46" i="12"/>
  <c r="L46" i="12"/>
  <c r="I69" i="12"/>
  <c r="L69" i="12"/>
  <c r="I93" i="12"/>
  <c r="L93" i="12"/>
  <c r="I95" i="12"/>
  <c r="L95" i="12"/>
  <c r="I121" i="12"/>
  <c r="L121" i="12"/>
  <c r="I123" i="12"/>
  <c r="L123" i="12"/>
  <c r="M128" i="12"/>
  <c r="N128" i="12" s="1"/>
  <c r="N136" i="12"/>
  <c r="I150" i="12"/>
  <c r="L150" i="12"/>
  <c r="M176" i="12"/>
  <c r="N176" i="12" s="1"/>
  <c r="N204" i="12"/>
  <c r="I218" i="12"/>
  <c r="L218" i="12"/>
  <c r="I228" i="12"/>
  <c r="L228" i="12"/>
  <c r="N234" i="12"/>
  <c r="I239" i="12"/>
  <c r="L239" i="12"/>
  <c r="N254" i="12"/>
  <c r="M6" i="12"/>
  <c r="N6" i="12" s="1"/>
  <c r="M12" i="12"/>
  <c r="N12" i="12" s="1"/>
  <c r="I26" i="12"/>
  <c r="L26" i="12"/>
  <c r="I29" i="12"/>
  <c r="L29" i="12"/>
  <c r="M33" i="12"/>
  <c r="N33" i="12" s="1"/>
  <c r="I54" i="12"/>
  <c r="L54" i="12"/>
  <c r="I75" i="12"/>
  <c r="L75" i="12"/>
  <c r="I102" i="12"/>
  <c r="L102" i="12"/>
  <c r="I131" i="12"/>
  <c r="L131" i="12"/>
  <c r="M135" i="12"/>
  <c r="N135" i="12" s="1"/>
  <c r="I152" i="12"/>
  <c r="L152" i="12"/>
  <c r="I162" i="12"/>
  <c r="L162" i="12"/>
  <c r="I172" i="12"/>
  <c r="L172" i="12"/>
  <c r="M181" i="12"/>
  <c r="N181" i="12" s="1"/>
  <c r="M196" i="12"/>
  <c r="N196" i="12"/>
  <c r="I8" i="12"/>
  <c r="L8" i="12"/>
  <c r="I10" i="12"/>
  <c r="L10" i="12"/>
  <c r="M15" i="12"/>
  <c r="N15" i="12" s="1"/>
  <c r="N22" i="12"/>
  <c r="I36" i="12"/>
  <c r="L36" i="12"/>
  <c r="M40" i="12"/>
  <c r="N40" i="12" s="1"/>
  <c r="N51" i="12"/>
  <c r="I58" i="12"/>
  <c r="L58" i="12"/>
  <c r="I62" i="12"/>
  <c r="L62" i="12"/>
  <c r="I77" i="12"/>
  <c r="L77" i="12"/>
  <c r="M81" i="12"/>
  <c r="N81" i="12" s="1"/>
  <c r="M88" i="12"/>
  <c r="N88" i="12" s="1"/>
  <c r="I104" i="12"/>
  <c r="L104" i="12"/>
  <c r="M117" i="12"/>
  <c r="N117" i="12" s="1"/>
  <c r="N127" i="12"/>
  <c r="I133" i="12"/>
  <c r="L133" i="12"/>
  <c r="I160" i="12"/>
  <c r="L160" i="12"/>
  <c r="I169" i="12"/>
  <c r="L169" i="12"/>
  <c r="I191" i="12"/>
  <c r="L191" i="12"/>
  <c r="M205" i="12"/>
  <c r="N205" i="12" s="1"/>
  <c r="M235" i="12"/>
  <c r="N235" i="12" s="1"/>
  <c r="M256" i="12"/>
  <c r="N256" i="12" s="1"/>
  <c r="M280" i="12"/>
  <c r="N280" i="12" s="1"/>
  <c r="N5" i="12"/>
  <c r="I17" i="12"/>
  <c r="L17" i="12"/>
  <c r="M21" i="12"/>
  <c r="N21" i="12" s="1"/>
  <c r="I38" i="12"/>
  <c r="L38" i="12"/>
  <c r="M50" i="12"/>
  <c r="N50" i="12" s="1"/>
  <c r="I65" i="12"/>
  <c r="L65" i="12"/>
  <c r="I67" i="12"/>
  <c r="L67" i="12"/>
  <c r="I84" i="12"/>
  <c r="L84" i="12"/>
  <c r="M89" i="12"/>
  <c r="N89" i="12" s="1"/>
  <c r="M98" i="12"/>
  <c r="N98" i="12" s="1"/>
  <c r="I112" i="12"/>
  <c r="L112" i="12"/>
  <c r="I115" i="12"/>
  <c r="L115" i="12"/>
  <c r="M118" i="12"/>
  <c r="N118" i="12" s="1"/>
  <c r="M119" i="12"/>
  <c r="N119" i="12" s="1"/>
  <c r="I141" i="12"/>
  <c r="L141" i="12"/>
  <c r="I144" i="12"/>
  <c r="L144" i="12"/>
  <c r="I187" i="12"/>
  <c r="L187" i="12"/>
  <c r="I201" i="12"/>
  <c r="L201" i="12"/>
  <c r="M224" i="12"/>
  <c r="N224" i="12" s="1"/>
  <c r="I230" i="12"/>
  <c r="L230" i="12"/>
  <c r="M242" i="12"/>
  <c r="N242" i="12" s="1"/>
  <c r="M249" i="12"/>
  <c r="N249" i="12" s="1"/>
  <c r="N270" i="12"/>
  <c r="M278" i="12"/>
  <c r="N278" i="12" s="1"/>
  <c r="N37" i="12"/>
  <c r="N39" i="12"/>
  <c r="N64" i="12"/>
  <c r="N97" i="12"/>
  <c r="N116" i="12"/>
  <c r="N132" i="12"/>
  <c r="N134" i="12"/>
  <c r="N151" i="12"/>
  <c r="N153" i="12"/>
  <c r="L155" i="12"/>
  <c r="I155" i="12"/>
  <c r="I165" i="12"/>
  <c r="L165" i="12"/>
  <c r="I167" i="12"/>
  <c r="L167" i="12"/>
  <c r="I208" i="12"/>
  <c r="L208" i="12"/>
  <c r="I211" i="12"/>
  <c r="L211" i="12"/>
  <c r="M215" i="12"/>
  <c r="N215" i="12" s="1"/>
  <c r="I237" i="12"/>
  <c r="L237" i="12"/>
  <c r="M252" i="12"/>
  <c r="N252" i="12" s="1"/>
  <c r="M268" i="12"/>
  <c r="N268" i="12" s="1"/>
  <c r="M305" i="12"/>
  <c r="N305" i="12" s="1"/>
  <c r="M288" i="12"/>
  <c r="N288" i="12" s="1"/>
  <c r="M303" i="12"/>
  <c r="N303" i="12"/>
  <c r="N9" i="12"/>
  <c r="N27" i="12"/>
  <c r="N30" i="12"/>
  <c r="N45" i="12"/>
  <c r="N48" i="12"/>
  <c r="N60" i="12"/>
  <c r="N66" i="12"/>
  <c r="N76" i="12"/>
  <c r="N78" i="12"/>
  <c r="N87" i="12"/>
  <c r="M94" i="12"/>
  <c r="N94" i="12" s="1"/>
  <c r="N103" i="12"/>
  <c r="M113" i="12"/>
  <c r="N113" i="12" s="1"/>
  <c r="N122" i="12"/>
  <c r="N142" i="12"/>
  <c r="N145" i="12"/>
  <c r="I158" i="12"/>
  <c r="L158" i="12"/>
  <c r="I174" i="12"/>
  <c r="L174" i="12"/>
  <c r="M177" i="12"/>
  <c r="N177" i="12" s="1"/>
  <c r="N182" i="12"/>
  <c r="I199" i="12"/>
  <c r="L199" i="12"/>
  <c r="M203" i="12"/>
  <c r="N203" i="12" s="1"/>
  <c r="N214" i="12"/>
  <c r="I221" i="12"/>
  <c r="L221" i="12"/>
  <c r="M225" i="12"/>
  <c r="N225" i="12" s="1"/>
  <c r="M233" i="12"/>
  <c r="N233" i="12" s="1"/>
  <c r="I245" i="12"/>
  <c r="L245" i="12"/>
  <c r="I247" i="12"/>
  <c r="L247" i="12"/>
  <c r="N250" i="12"/>
  <c r="M276" i="12"/>
  <c r="N276" i="12" s="1"/>
  <c r="M292" i="12"/>
  <c r="N192" i="12"/>
  <c r="N212" i="12"/>
  <c r="N232" i="12"/>
  <c r="N248" i="12"/>
  <c r="M332" i="12"/>
  <c r="N332" i="12" s="1"/>
  <c r="I335" i="12"/>
  <c r="L335" i="12"/>
  <c r="N159" i="12"/>
  <c r="M161" i="12"/>
  <c r="N161" i="12" s="1"/>
  <c r="N163" i="12"/>
  <c r="N168" i="12"/>
  <c r="N173" i="12"/>
  <c r="M189" i="12"/>
  <c r="N189" i="12" s="1"/>
  <c r="N200" i="12"/>
  <c r="N238" i="12"/>
  <c r="N240" i="12"/>
  <c r="N309" i="12"/>
  <c r="N316" i="12"/>
  <c r="M323" i="12"/>
  <c r="N323" i="12" s="1"/>
  <c r="N251" i="12"/>
  <c r="N255" i="12"/>
  <c r="N259" i="12"/>
  <c r="N267" i="12"/>
  <c r="N271" i="12"/>
  <c r="N275" i="12"/>
  <c r="N279" i="12"/>
  <c r="N283" i="12"/>
  <c r="N291" i="12"/>
  <c r="N295" i="12"/>
  <c r="N299" i="12"/>
  <c r="N304" i="12"/>
  <c r="N308" i="12"/>
  <c r="N312" i="12"/>
  <c r="N317" i="12"/>
  <c r="M327" i="12"/>
  <c r="N327" i="12" s="1"/>
  <c r="I329" i="12"/>
  <c r="L329" i="12"/>
  <c r="I324" i="12"/>
  <c r="L324" i="12"/>
  <c r="N339" i="12"/>
  <c r="M352" i="12"/>
  <c r="N352" i="12" s="1"/>
  <c r="N334" i="12"/>
  <c r="M338" i="12"/>
  <c r="N338" i="12" s="1"/>
  <c r="I340" i="12"/>
  <c r="L340" i="12"/>
  <c r="I323" i="12"/>
  <c r="N343" i="12"/>
  <c r="L347" i="12"/>
  <c r="N351" i="12"/>
  <c r="I68" i="10"/>
  <c r="L80" i="10"/>
  <c r="M80" i="10" s="1"/>
  <c r="I81" i="10"/>
  <c r="L110" i="10"/>
  <c r="L53" i="10"/>
  <c r="M53" i="10" s="1"/>
  <c r="I95" i="10"/>
  <c r="I134" i="10"/>
  <c r="L36" i="10"/>
  <c r="N36" i="10" s="1"/>
  <c r="I36" i="10"/>
  <c r="L59" i="10"/>
  <c r="M59" i="10" s="1"/>
  <c r="I59" i="10"/>
  <c r="L7" i="10"/>
  <c r="M7" i="10" s="1"/>
  <c r="I8" i="10"/>
  <c r="I34" i="10"/>
  <c r="L34" i="10"/>
  <c r="L99" i="10"/>
  <c r="M99" i="10" s="1"/>
  <c r="I99" i="10"/>
  <c r="I77" i="10"/>
  <c r="L89" i="10"/>
  <c r="M89" i="10" s="1"/>
  <c r="I98" i="10"/>
  <c r="L98" i="10"/>
  <c r="M98" i="10" s="1"/>
  <c r="L122" i="10"/>
  <c r="M122" i="10" s="1"/>
  <c r="N122" i="10" s="1"/>
  <c r="I122" i="10"/>
  <c r="I14" i="10"/>
  <c r="L15" i="10"/>
  <c r="M15" i="10" s="1"/>
  <c r="I16" i="10"/>
  <c r="I23" i="10"/>
  <c r="L24" i="10"/>
  <c r="I25" i="10"/>
  <c r="L33" i="10"/>
  <c r="M33" i="10" s="1"/>
  <c r="N33" i="10" s="1"/>
  <c r="I33" i="10"/>
  <c r="I44" i="10"/>
  <c r="L44" i="10"/>
  <c r="M44" i="10" s="1"/>
  <c r="L45" i="10"/>
  <c r="I75" i="10"/>
  <c r="L75" i="10"/>
  <c r="M75" i="10" s="1"/>
  <c r="I87" i="10"/>
  <c r="L97" i="10"/>
  <c r="M97" i="10" s="1"/>
  <c r="I97" i="10"/>
  <c r="I104" i="10"/>
  <c r="L20" i="10"/>
  <c r="M20" i="10" s="1"/>
  <c r="L43" i="10"/>
  <c r="M43" i="10" s="1"/>
  <c r="N43" i="10" s="1"/>
  <c r="I43" i="10"/>
  <c r="I62" i="10"/>
  <c r="L63" i="10"/>
  <c r="M63" i="10" s="1"/>
  <c r="I64" i="10"/>
  <c r="I84" i="10"/>
  <c r="L84" i="10"/>
  <c r="L113" i="10"/>
  <c r="M113" i="10" s="1"/>
  <c r="I113" i="10"/>
  <c r="L116" i="10"/>
  <c r="M116" i="10" s="1"/>
  <c r="I131" i="10"/>
  <c r="M12" i="10"/>
  <c r="N12" i="10" s="1"/>
  <c r="M30" i="10"/>
  <c r="N30" i="10" s="1"/>
  <c r="M57" i="10"/>
  <c r="N57" i="10" s="1"/>
  <c r="M16" i="10"/>
  <c r="N16" i="10" s="1"/>
  <c r="M66" i="10"/>
  <c r="N66" i="10" s="1"/>
  <c r="M93" i="10"/>
  <c r="N93" i="10" s="1"/>
  <c r="M36" i="10"/>
  <c r="M102" i="10"/>
  <c r="N102" i="10" s="1"/>
  <c r="M129" i="10"/>
  <c r="N129" i="10" s="1"/>
  <c r="N8" i="10"/>
  <c r="I10" i="10"/>
  <c r="L11" i="10"/>
  <c r="M11" i="10" s="1"/>
  <c r="I12" i="10"/>
  <c r="N25" i="10"/>
  <c r="I27" i="10"/>
  <c r="L29" i="10"/>
  <c r="M29" i="10" s="1"/>
  <c r="I30" i="10"/>
  <c r="I47" i="10"/>
  <c r="L49" i="10"/>
  <c r="M49" i="10" s="1"/>
  <c r="I50" i="10"/>
  <c r="L54" i="10"/>
  <c r="M54" i="10" s="1"/>
  <c r="I55" i="10"/>
  <c r="L56" i="10"/>
  <c r="M56" i="10" s="1"/>
  <c r="I57" i="10"/>
  <c r="L65" i="10"/>
  <c r="M65" i="10" s="1"/>
  <c r="I66" i="10"/>
  <c r="I70" i="10"/>
  <c r="L90" i="10"/>
  <c r="I91" i="10"/>
  <c r="L92" i="10"/>
  <c r="I93" i="10"/>
  <c r="L100" i="10"/>
  <c r="I102" i="10"/>
  <c r="I106" i="10"/>
  <c r="M120" i="10"/>
  <c r="N120" i="10" s="1"/>
  <c r="L125" i="10"/>
  <c r="M125" i="10" s="1"/>
  <c r="I127" i="10"/>
  <c r="L128" i="10"/>
  <c r="M128" i="10" s="1"/>
  <c r="I129" i="10"/>
  <c r="N41" i="10"/>
  <c r="M50" i="10"/>
  <c r="N50" i="10" s="1"/>
  <c r="N20" i="10"/>
  <c r="I6" i="10"/>
  <c r="I18" i="10"/>
  <c r="L19" i="10"/>
  <c r="I39" i="10"/>
  <c r="L40" i="10"/>
  <c r="I52" i="10"/>
  <c r="L72" i="10"/>
  <c r="M72" i="10" s="1"/>
  <c r="I73" i="10"/>
  <c r="L74" i="10"/>
  <c r="M74" i="10" s="1"/>
  <c r="L83" i="10"/>
  <c r="M83" i="10" s="1"/>
  <c r="L107" i="10"/>
  <c r="M107" i="10" s="1"/>
  <c r="I108" i="10"/>
  <c r="L109" i="10"/>
  <c r="M109" i="10" s="1"/>
  <c r="L119" i="10"/>
  <c r="M119" i="10" s="1"/>
  <c r="N119" i="10" s="1"/>
  <c r="L132" i="10"/>
  <c r="M10" i="10"/>
  <c r="N10" i="10" s="1"/>
  <c r="M27" i="10"/>
  <c r="N27" i="10" s="1"/>
  <c r="M47" i="10"/>
  <c r="N47" i="10" s="1"/>
  <c r="M14" i="10"/>
  <c r="N14" i="10" s="1"/>
  <c r="M6" i="10"/>
  <c r="N6" i="10" s="1"/>
  <c r="M18" i="10"/>
  <c r="N18" i="10" s="1"/>
  <c r="M39" i="10"/>
  <c r="N39" i="10" s="1"/>
  <c r="M52" i="10"/>
  <c r="N52" i="10" s="1"/>
  <c r="M23" i="10"/>
  <c r="N23" i="10" s="1"/>
  <c r="L5" i="10"/>
  <c r="L9" i="10"/>
  <c r="N11" i="10"/>
  <c r="L13" i="10"/>
  <c r="N15" i="10"/>
  <c r="L17" i="10"/>
  <c r="L22" i="10"/>
  <c r="L26" i="10"/>
  <c r="L32" i="10"/>
  <c r="L37" i="10"/>
  <c r="L42" i="10"/>
  <c r="N44" i="10"/>
  <c r="L46" i="10"/>
  <c r="N49" i="10"/>
  <c r="N64" i="10"/>
  <c r="N81" i="10"/>
  <c r="N118" i="10"/>
  <c r="N53" i="10"/>
  <c r="N56" i="10"/>
  <c r="L61" i="10"/>
  <c r="N63" i="10"/>
  <c r="L67" i="10"/>
  <c r="N70" i="10"/>
  <c r="L78" i="10"/>
  <c r="N80" i="10"/>
  <c r="L86" i="10"/>
  <c r="N89" i="10"/>
  <c r="L96" i="10"/>
  <c r="N98" i="10"/>
  <c r="L103" i="10"/>
  <c r="N106" i="10"/>
  <c r="L114" i="10"/>
  <c r="N117" i="10"/>
  <c r="L121" i="10"/>
  <c r="N124" i="10"/>
  <c r="N128" i="10"/>
  <c r="N55" i="10"/>
  <c r="N73" i="10"/>
  <c r="N91" i="10"/>
  <c r="N108" i="10"/>
  <c r="N127" i="10"/>
  <c r="L58" i="10"/>
  <c r="N59" i="10"/>
  <c r="N62" i="10"/>
  <c r="M68" i="10"/>
  <c r="N68" i="10" s="1"/>
  <c r="L69" i="10"/>
  <c r="L76" i="10"/>
  <c r="N77" i="10"/>
  <c r="N79" i="10"/>
  <c r="N83" i="10"/>
  <c r="M87" i="10"/>
  <c r="N87" i="10" s="1"/>
  <c r="L88" i="10"/>
  <c r="L94" i="10"/>
  <c r="N95" i="10"/>
  <c r="N97" i="10"/>
  <c r="M104" i="10"/>
  <c r="N104" i="10" s="1"/>
  <c r="L105" i="10"/>
  <c r="L111" i="10"/>
  <c r="N113" i="10"/>
  <c r="N116" i="10"/>
  <c r="L123" i="10"/>
  <c r="L130" i="10"/>
  <c r="N131" i="10"/>
  <c r="N134" i="10"/>
  <c r="L275" i="9"/>
  <c r="M275" i="9" s="1"/>
  <c r="N275" i="9" s="1"/>
  <c r="I322" i="9"/>
  <c r="L1787" i="9"/>
  <c r="L327" i="9"/>
  <c r="M327" i="9" s="1"/>
  <c r="N327" i="9" s="1"/>
  <c r="N1127" i="9"/>
  <c r="I1128" i="9"/>
  <c r="I1386" i="9"/>
  <c r="I151" i="9"/>
  <c r="L207" i="9"/>
  <c r="M207" i="9" s="1"/>
  <c r="N207" i="9" s="1"/>
  <c r="I688" i="9"/>
  <c r="L195" i="9"/>
  <c r="M195" i="9" s="1"/>
  <c r="N195" i="9" s="1"/>
  <c r="L196" i="9"/>
  <c r="M196" i="9" s="1"/>
  <c r="N196" i="9" s="1"/>
  <c r="I199" i="9"/>
  <c r="I218" i="9"/>
  <c r="I330" i="9"/>
  <c r="L355" i="9"/>
  <c r="M355" i="9" s="1"/>
  <c r="N355" i="9" s="1"/>
  <c r="I356" i="9"/>
  <c r="L1700" i="9"/>
  <c r="M1700" i="9" s="1"/>
  <c r="N1700" i="9" s="1"/>
  <c r="I1701" i="9"/>
  <c r="L1710" i="9"/>
  <c r="M1710" i="9" s="1"/>
  <c r="N1710" i="9" s="1"/>
  <c r="I1711" i="9"/>
  <c r="L1764" i="9"/>
  <c r="L74" i="9"/>
  <c r="M74" i="9" s="1"/>
  <c r="N74" i="9" s="1"/>
  <c r="L75" i="9"/>
  <c r="M75" i="9" s="1"/>
  <c r="N75" i="9" s="1"/>
  <c r="I90" i="9"/>
  <c r="L122" i="9"/>
  <c r="M122" i="9" s="1"/>
  <c r="N122" i="9" s="1"/>
  <c r="I139" i="9"/>
  <c r="I565" i="9"/>
  <c r="L566" i="9"/>
  <c r="M566" i="9" s="1"/>
  <c r="N566" i="9" s="1"/>
  <c r="L630" i="9"/>
  <c r="M630" i="9" s="1"/>
  <c r="L1618" i="9"/>
  <c r="M1618" i="9" s="1"/>
  <c r="N1618" i="9" s="1"/>
  <c r="I1619" i="9"/>
  <c r="I250" i="9"/>
  <c r="L494" i="9"/>
  <c r="M494" i="9" s="1"/>
  <c r="N494" i="9" s="1"/>
  <c r="L499" i="9"/>
  <c r="M499" i="9" s="1"/>
  <c r="N499" i="9" s="1"/>
  <c r="I501" i="9"/>
  <c r="I570" i="9"/>
  <c r="L633" i="9"/>
  <c r="M633" i="9" s="1"/>
  <c r="N633" i="9" s="1"/>
  <c r="L638" i="9"/>
  <c r="M638" i="9" s="1"/>
  <c r="I1436" i="9"/>
  <c r="I1495" i="9"/>
  <c r="L1496" i="9"/>
  <c r="M1496" i="9" s="1"/>
  <c r="I1505" i="9"/>
  <c r="L1506" i="9"/>
  <c r="M1506" i="9" s="1"/>
  <c r="N1506" i="9" s="1"/>
  <c r="I1772" i="9"/>
  <c r="L114" i="9"/>
  <c r="M114" i="9" s="1"/>
  <c r="L143" i="9"/>
  <c r="M143" i="9" s="1"/>
  <c r="N143" i="9" s="1"/>
  <c r="I182" i="9"/>
  <c r="I224" i="9"/>
  <c r="I245" i="9"/>
  <c r="L370" i="9"/>
  <c r="M370" i="9" s="1"/>
  <c r="I595" i="9"/>
  <c r="L905" i="9"/>
  <c r="M905" i="9" s="1"/>
  <c r="N905" i="9" s="1"/>
  <c r="L906" i="9"/>
  <c r="M906" i="9" s="1"/>
  <c r="N906" i="9" s="1"/>
  <c r="L977" i="9"/>
  <c r="M977" i="9" s="1"/>
  <c r="N977" i="9" s="1"/>
  <c r="L978" i="9"/>
  <c r="M978" i="9" s="1"/>
  <c r="N978" i="9" s="1"/>
  <c r="N1117" i="9"/>
  <c r="I1118" i="9"/>
  <c r="L1585" i="9"/>
  <c r="M1585" i="9" s="1"/>
  <c r="N1585" i="9" s="1"/>
  <c r="I1693" i="9"/>
  <c r="L1783" i="9"/>
  <c r="M1783" i="9" s="1"/>
  <c r="L719" i="9"/>
  <c r="M719" i="9" s="1"/>
  <c r="N719" i="9" s="1"/>
  <c r="L734" i="9"/>
  <c r="M734" i="9" s="1"/>
  <c r="L870" i="9"/>
  <c r="M870" i="9" s="1"/>
  <c r="N870" i="9" s="1"/>
  <c r="L1346" i="9"/>
  <c r="L1347" i="9"/>
  <c r="M1347" i="9" s="1"/>
  <c r="N1347" i="9" s="1"/>
  <c r="I1365" i="9"/>
  <c r="I1408" i="9"/>
  <c r="I1472" i="9"/>
  <c r="L1473" i="9"/>
  <c r="M1473" i="9" s="1"/>
  <c r="N1473" i="9" s="1"/>
  <c r="L1475" i="9"/>
  <c r="M1475" i="9" s="1"/>
  <c r="N1475" i="9" s="1"/>
  <c r="I1476" i="9"/>
  <c r="L1726" i="9"/>
  <c r="I1727" i="9"/>
  <c r="I1753" i="9"/>
  <c r="L1763" i="9"/>
  <c r="M1763" i="9" s="1"/>
  <c r="N1763" i="9" s="1"/>
  <c r="L304" i="9"/>
  <c r="M304" i="9" s="1"/>
  <c r="N304" i="9" s="1"/>
  <c r="L398" i="9"/>
  <c r="M398" i="9" s="1"/>
  <c r="N398" i="9" s="1"/>
  <c r="N1316" i="9"/>
  <c r="L11" i="9"/>
  <c r="M11" i="9" s="1"/>
  <c r="N11" i="9" s="1"/>
  <c r="L25" i="9"/>
  <c r="M25" i="9" s="1"/>
  <c r="N25" i="9" s="1"/>
  <c r="L32" i="9"/>
  <c r="M32" i="9" s="1"/>
  <c r="N32" i="9" s="1"/>
  <c r="L33" i="9"/>
  <c r="M33" i="9" s="1"/>
  <c r="N33" i="9" s="1"/>
  <c r="L54" i="9"/>
  <c r="M54" i="9" s="1"/>
  <c r="N54" i="9" s="1"/>
  <c r="I104" i="9"/>
  <c r="L105" i="9"/>
  <c r="M105" i="9" s="1"/>
  <c r="N105" i="9" s="1"/>
  <c r="L290" i="9"/>
  <c r="M290" i="9" s="1"/>
  <c r="N290" i="9" s="1"/>
  <c r="I308" i="9"/>
  <c r="L373" i="9"/>
  <c r="M373" i="9" s="1"/>
  <c r="N373" i="9" s="1"/>
  <c r="I374" i="9"/>
  <c r="L439" i="9"/>
  <c r="M439" i="9" s="1"/>
  <c r="N439" i="9" s="1"/>
  <c r="I440" i="9"/>
  <c r="I465" i="9"/>
  <c r="L517" i="9"/>
  <c r="M517" i="9" s="1"/>
  <c r="N517" i="9" s="1"/>
  <c r="I518" i="9"/>
  <c r="I520" i="9"/>
  <c r="L526" i="9"/>
  <c r="M526" i="9" s="1"/>
  <c r="N526" i="9" s="1"/>
  <c r="L543" i="9"/>
  <c r="M543" i="9" s="1"/>
  <c r="N543" i="9" s="1"/>
  <c r="L553" i="9"/>
  <c r="M553" i="9" s="1"/>
  <c r="L574" i="9"/>
  <c r="M574" i="9" s="1"/>
  <c r="N574" i="9" s="1"/>
  <c r="I676" i="9"/>
  <c r="L756" i="9"/>
  <c r="M756" i="9" s="1"/>
  <c r="N756" i="9" s="1"/>
  <c r="I757" i="9"/>
  <c r="L869" i="9"/>
  <c r="M869" i="9" s="1"/>
  <c r="N869" i="9" s="1"/>
  <c r="I872" i="9"/>
  <c r="L882" i="9"/>
  <c r="M882" i="9" s="1"/>
  <c r="N882" i="9" s="1"/>
  <c r="L883" i="9"/>
  <c r="M883" i="9" s="1"/>
  <c r="N883" i="9" s="1"/>
  <c r="L1010" i="9"/>
  <c r="M1010" i="9" s="1"/>
  <c r="N1010" i="9" s="1"/>
  <c r="L1011" i="9"/>
  <c r="M1011" i="9" s="1"/>
  <c r="N1011" i="9" s="1"/>
  <c r="L1023" i="9"/>
  <c r="M1023" i="9" s="1"/>
  <c r="N1023" i="9" s="1"/>
  <c r="L1024" i="9"/>
  <c r="M1024" i="9" s="1"/>
  <c r="N1024" i="9" s="1"/>
  <c r="L1031" i="9"/>
  <c r="M1031" i="9" s="1"/>
  <c r="N1031" i="9" s="1"/>
  <c r="L1032" i="9"/>
  <c r="L1039" i="9"/>
  <c r="M1039" i="9" s="1"/>
  <c r="N1039" i="9" s="1"/>
  <c r="L1040" i="9"/>
  <c r="M1040" i="9" s="1"/>
  <c r="N1040" i="9" s="1"/>
  <c r="L1047" i="9"/>
  <c r="M1047" i="9" s="1"/>
  <c r="N1047" i="9" s="1"/>
  <c r="L1048" i="9"/>
  <c r="M1048" i="9" s="1"/>
  <c r="N1048" i="9" s="1"/>
  <c r="L1072" i="9"/>
  <c r="M1072" i="9" s="1"/>
  <c r="N1072" i="9" s="1"/>
  <c r="L1313" i="9"/>
  <c r="M1313" i="9" s="1"/>
  <c r="N1313" i="9" s="1"/>
  <c r="I1448" i="9"/>
  <c r="L1449" i="9"/>
  <c r="M1449" i="9" s="1"/>
  <c r="L1450" i="9"/>
  <c r="M1450" i="9" s="1"/>
  <c r="N1450" i="9" s="1"/>
  <c r="L1459" i="9"/>
  <c r="M1459" i="9" s="1"/>
  <c r="N1459" i="9" s="1"/>
  <c r="I1460" i="9"/>
  <c r="L1553" i="9"/>
  <c r="M1553" i="9" s="1"/>
  <c r="N1553" i="9" s="1"/>
  <c r="L1637" i="9"/>
  <c r="M1637" i="9" s="1"/>
  <c r="N1637" i="9" s="1"/>
  <c r="L1639" i="9"/>
  <c r="M1639" i="9" s="1"/>
  <c r="N1639" i="9" s="1"/>
  <c r="L1668" i="9"/>
  <c r="M1668" i="9" s="1"/>
  <c r="N1668" i="9" s="1"/>
  <c r="I1741" i="9"/>
  <c r="I113" i="9"/>
  <c r="I263" i="9"/>
  <c r="L301" i="9"/>
  <c r="M301" i="9" s="1"/>
  <c r="N301" i="9" s="1"/>
  <c r="L302" i="9"/>
  <c r="M302" i="9" s="1"/>
  <c r="N302" i="9" s="1"/>
  <c r="I397" i="9"/>
  <c r="I624" i="9"/>
  <c r="L697" i="9"/>
  <c r="M697" i="9" s="1"/>
  <c r="L1019" i="9"/>
  <c r="M1019" i="9" s="1"/>
  <c r="N1019" i="9" s="1"/>
  <c r="L1020" i="9"/>
  <c r="M1020" i="9" s="1"/>
  <c r="N1020" i="9" s="1"/>
  <c r="L1027" i="9"/>
  <c r="M1027" i="9" s="1"/>
  <c r="N1027" i="9" s="1"/>
  <c r="L1028" i="9"/>
  <c r="M1028" i="9" s="1"/>
  <c r="N1028" i="9" s="1"/>
  <c r="L1035" i="9"/>
  <c r="M1035" i="9" s="1"/>
  <c r="N1035" i="9" s="1"/>
  <c r="L1036" i="9"/>
  <c r="M1036" i="9" s="1"/>
  <c r="N1036" i="9" s="1"/>
  <c r="L1043" i="9"/>
  <c r="M1043" i="9" s="1"/>
  <c r="N1043" i="9" s="1"/>
  <c r="L1044" i="9"/>
  <c r="M1044" i="9" s="1"/>
  <c r="N1044" i="9" s="1"/>
  <c r="L1051" i="9"/>
  <c r="M1051" i="9" s="1"/>
  <c r="N1051" i="9" s="1"/>
  <c r="L1052" i="9"/>
  <c r="M1052" i="9" s="1"/>
  <c r="N1052" i="9" s="1"/>
  <c r="L1087" i="9"/>
  <c r="M1087" i="9" s="1"/>
  <c r="N1087" i="9" s="1"/>
  <c r="L1309" i="9"/>
  <c r="M1309" i="9" s="1"/>
  <c r="N1309" i="9" s="1"/>
  <c r="L1310" i="9"/>
  <c r="M1310" i="9" s="1"/>
  <c r="N1310" i="9" s="1"/>
  <c r="I1316" i="9"/>
  <c r="I1394" i="9"/>
  <c r="I1416" i="9"/>
  <c r="L1417" i="9"/>
  <c r="M1417" i="9" s="1"/>
  <c r="L1418" i="9"/>
  <c r="M1418" i="9" s="1"/>
  <c r="N1418" i="9" s="1"/>
  <c r="L1427" i="9"/>
  <c r="M1427" i="9" s="1"/>
  <c r="N1427" i="9" s="1"/>
  <c r="I1428" i="9"/>
  <c r="I1492" i="9"/>
  <c r="L1518" i="9"/>
  <c r="M1518" i="9" s="1"/>
  <c r="N1518" i="9" s="1"/>
  <c r="I1530" i="9"/>
  <c r="L1531" i="9"/>
  <c r="M1531" i="9" s="1"/>
  <c r="N1531" i="9" s="1"/>
  <c r="L1532" i="9"/>
  <c r="M1532" i="9" s="1"/>
  <c r="N1532" i="9" s="1"/>
  <c r="L1537" i="9"/>
  <c r="M1537" i="9" s="1"/>
  <c r="N1537" i="9" s="1"/>
  <c r="L1549" i="9"/>
  <c r="M1549" i="9" s="1"/>
  <c r="N1549" i="9" s="1"/>
  <c r="L1558" i="9"/>
  <c r="M1558" i="9" s="1"/>
  <c r="N1558" i="9" s="1"/>
  <c r="L1660" i="9"/>
  <c r="M1660" i="9" s="1"/>
  <c r="N1660" i="9" s="1"/>
  <c r="I717" i="9"/>
  <c r="L717" i="9"/>
  <c r="M717" i="9" s="1"/>
  <c r="I890" i="9"/>
  <c r="L890" i="9"/>
  <c r="M890" i="9" s="1"/>
  <c r="N890" i="9" s="1"/>
  <c r="I955" i="9"/>
  <c r="L955" i="9"/>
  <c r="M955" i="9" s="1"/>
  <c r="N955" i="9" s="1"/>
  <c r="I966" i="9"/>
  <c r="L966" i="9"/>
  <c r="M966" i="9" s="1"/>
  <c r="N966" i="9" s="1"/>
  <c r="I982" i="9"/>
  <c r="L982" i="9"/>
  <c r="M982" i="9" s="1"/>
  <c r="N982" i="9" s="1"/>
  <c r="M1312" i="9"/>
  <c r="N1312" i="9" s="1"/>
  <c r="L1392" i="9"/>
  <c r="M1392" i="9" s="1"/>
  <c r="N1392" i="9" s="1"/>
  <c r="I1392" i="9"/>
  <c r="L1410" i="9"/>
  <c r="M1410" i="9" s="1"/>
  <c r="I1410" i="9"/>
  <c r="L1432" i="9"/>
  <c r="M1432" i="9" s="1"/>
  <c r="N1432" i="9" s="1"/>
  <c r="I1432" i="9"/>
  <c r="L1452" i="9"/>
  <c r="M1452" i="9" s="1"/>
  <c r="I1452" i="9"/>
  <c r="I1673" i="9"/>
  <c r="L1673" i="9"/>
  <c r="M1673" i="9" s="1"/>
  <c r="N1673" i="9" s="1"/>
  <c r="L1737" i="9"/>
  <c r="M1737" i="9" s="1"/>
  <c r="N1737" i="9" s="1"/>
  <c r="I1737" i="9"/>
  <c r="I47" i="9"/>
  <c r="L49" i="9"/>
  <c r="M49" i="9" s="1"/>
  <c r="N49" i="9" s="1"/>
  <c r="L61" i="9"/>
  <c r="M61" i="9" s="1"/>
  <c r="N61" i="9" s="1"/>
  <c r="L97" i="9"/>
  <c r="M97" i="9" s="1"/>
  <c r="N97" i="9" s="1"/>
  <c r="I98" i="9"/>
  <c r="I99" i="9"/>
  <c r="I100" i="9"/>
  <c r="L116" i="9"/>
  <c r="M116" i="9" s="1"/>
  <c r="N116" i="9" s="1"/>
  <c r="I117" i="9"/>
  <c r="I118" i="9"/>
  <c r="L219" i="9"/>
  <c r="M219" i="9" s="1"/>
  <c r="N219" i="9" s="1"/>
  <c r="L225" i="9"/>
  <c r="M225" i="9" s="1"/>
  <c r="N225" i="9" s="1"/>
  <c r="I227" i="9"/>
  <c r="I253" i="9"/>
  <c r="L280" i="9"/>
  <c r="M280" i="9" s="1"/>
  <c r="N280" i="9" s="1"/>
  <c r="I309" i="9"/>
  <c r="L309" i="9"/>
  <c r="M309" i="9" s="1"/>
  <c r="N309" i="9" s="1"/>
  <c r="L340" i="9"/>
  <c r="M340" i="9" s="1"/>
  <c r="N340" i="9" s="1"/>
  <c r="I341" i="9"/>
  <c r="L346" i="9"/>
  <c r="M346" i="9" s="1"/>
  <c r="N346" i="9" s="1"/>
  <c r="I346" i="9"/>
  <c r="I362" i="9"/>
  <c r="L363" i="9"/>
  <c r="M363" i="9" s="1"/>
  <c r="N363" i="9" s="1"/>
  <c r="I364" i="9"/>
  <c r="I382" i="9"/>
  <c r="I471" i="9"/>
  <c r="L472" i="9"/>
  <c r="M472" i="9" s="1"/>
  <c r="N472" i="9" s="1"/>
  <c r="I473" i="9"/>
  <c r="L591" i="9"/>
  <c r="M591" i="9" s="1"/>
  <c r="N591" i="9" s="1"/>
  <c r="I592" i="9"/>
  <c r="I626" i="9"/>
  <c r="L626" i="9"/>
  <c r="M626" i="9" s="1"/>
  <c r="N626" i="9" s="1"/>
  <c r="L653" i="9"/>
  <c r="M653" i="9" s="1"/>
  <c r="N653" i="9" s="1"/>
  <c r="I668" i="9"/>
  <c r="L668" i="9"/>
  <c r="M668" i="9" s="1"/>
  <c r="L669" i="9"/>
  <c r="M669" i="9" s="1"/>
  <c r="L692" i="9"/>
  <c r="M692" i="9" s="1"/>
  <c r="N692" i="9" s="1"/>
  <c r="I693" i="9"/>
  <c r="I708" i="9"/>
  <c r="I768" i="9"/>
  <c r="L898" i="9"/>
  <c r="M898" i="9" s="1"/>
  <c r="N898" i="9" s="1"/>
  <c r="L899" i="9"/>
  <c r="M899" i="9" s="1"/>
  <c r="N899" i="9" s="1"/>
  <c r="L932" i="9"/>
  <c r="M932" i="9" s="1"/>
  <c r="N932" i="9" s="1"/>
  <c r="L933" i="9"/>
  <c r="M933" i="9" s="1"/>
  <c r="N933" i="9" s="1"/>
  <c r="I954" i="9"/>
  <c r="L954" i="9"/>
  <c r="M954" i="9" s="1"/>
  <c r="N954" i="9" s="1"/>
  <c r="L959" i="9"/>
  <c r="M959" i="9" s="1"/>
  <c r="N959" i="9" s="1"/>
  <c r="L960" i="9"/>
  <c r="M960" i="9" s="1"/>
  <c r="N960" i="9" s="1"/>
  <c r="I964" i="9"/>
  <c r="L964" i="9"/>
  <c r="M964" i="9" s="1"/>
  <c r="N964" i="9" s="1"/>
  <c r="I981" i="9"/>
  <c r="L981" i="9"/>
  <c r="M981" i="9" s="1"/>
  <c r="N981" i="9" s="1"/>
  <c r="I1064" i="9"/>
  <c r="L1064" i="9"/>
  <c r="M1064" i="9" s="1"/>
  <c r="N1064" i="9" s="1"/>
  <c r="I1115" i="9"/>
  <c r="L1115" i="9"/>
  <c r="M1115" i="9" s="1"/>
  <c r="N1115" i="9" s="1"/>
  <c r="L1300" i="9"/>
  <c r="I1300" i="9"/>
  <c r="L1373" i="9"/>
  <c r="M1373" i="9" s="1"/>
  <c r="N1373" i="9" s="1"/>
  <c r="I1373" i="9"/>
  <c r="L1420" i="9"/>
  <c r="M1420" i="9" s="1"/>
  <c r="I1420" i="9"/>
  <c r="L1444" i="9"/>
  <c r="M1444" i="9" s="1"/>
  <c r="N1444" i="9" s="1"/>
  <c r="I1444" i="9"/>
  <c r="I1455" i="9"/>
  <c r="L1455" i="9"/>
  <c r="M1455" i="9" s="1"/>
  <c r="N1455" i="9" s="1"/>
  <c r="I1462" i="9"/>
  <c r="L1462" i="9"/>
  <c r="M1462" i="9" s="1"/>
  <c r="N1462" i="9" s="1"/>
  <c r="I1481" i="9"/>
  <c r="L1481" i="9"/>
  <c r="M1481" i="9" s="1"/>
  <c r="N1481" i="9" s="1"/>
  <c r="I1491" i="9"/>
  <c r="L1491" i="9"/>
  <c r="I1561" i="9"/>
  <c r="L1561" i="9"/>
  <c r="M1561" i="9" s="1"/>
  <c r="N1561" i="9" s="1"/>
  <c r="L1562" i="9"/>
  <c r="M1562" i="9" s="1"/>
  <c r="N1562" i="9" s="1"/>
  <c r="L1591" i="9"/>
  <c r="M1591" i="9" s="1"/>
  <c r="N1591" i="9" s="1"/>
  <c r="I1615" i="9"/>
  <c r="L1615" i="9"/>
  <c r="M1615" i="9" s="1"/>
  <c r="N1615" i="9" s="1"/>
  <c r="L1770" i="9"/>
  <c r="M1770" i="9" s="1"/>
  <c r="N1770" i="9" s="1"/>
  <c r="I1770" i="9"/>
  <c r="M118" i="9"/>
  <c r="N118" i="9" s="1"/>
  <c r="I557" i="9"/>
  <c r="L558" i="9"/>
  <c r="L599" i="9"/>
  <c r="M599" i="9" s="1"/>
  <c r="N599" i="9" s="1"/>
  <c r="I600" i="9"/>
  <c r="L646" i="9"/>
  <c r="M646" i="9" s="1"/>
  <c r="L651" i="9"/>
  <c r="M651" i="9" s="1"/>
  <c r="L657" i="9"/>
  <c r="M657" i="9" s="1"/>
  <c r="N657" i="9" s="1"/>
  <c r="I658" i="9"/>
  <c r="I662" i="9"/>
  <c r="L662" i="9"/>
  <c r="M662" i="9" s="1"/>
  <c r="I685" i="9"/>
  <c r="L685" i="9"/>
  <c r="M685" i="9" s="1"/>
  <c r="L736" i="9"/>
  <c r="M736" i="9" s="1"/>
  <c r="N736" i="9" s="1"/>
  <c r="L765" i="9"/>
  <c r="M765" i="9" s="1"/>
  <c r="I830" i="9"/>
  <c r="L830" i="9"/>
  <c r="M830" i="9" s="1"/>
  <c r="N830" i="9" s="1"/>
  <c r="L856" i="9"/>
  <c r="M856" i="9" s="1"/>
  <c r="N856" i="9" s="1"/>
  <c r="L921" i="9"/>
  <c r="M921" i="9" s="1"/>
  <c r="N921" i="9" s="1"/>
  <c r="L922" i="9"/>
  <c r="M922" i="9" s="1"/>
  <c r="N922" i="9" s="1"/>
  <c r="I940" i="9"/>
  <c r="L940" i="9"/>
  <c r="I963" i="9"/>
  <c r="L963" i="9"/>
  <c r="M963" i="9" s="1"/>
  <c r="N963" i="9" s="1"/>
  <c r="L969" i="9"/>
  <c r="L970" i="9"/>
  <c r="M970" i="9" s="1"/>
  <c r="N970" i="9" s="1"/>
  <c r="I974" i="9"/>
  <c r="L974" i="9"/>
  <c r="M974" i="9" s="1"/>
  <c r="N974" i="9" s="1"/>
  <c r="L985" i="9"/>
  <c r="M985" i="9" s="1"/>
  <c r="N985" i="9" s="1"/>
  <c r="L986" i="9"/>
  <c r="M986" i="9" s="1"/>
  <c r="N986" i="9" s="1"/>
  <c r="I990" i="9"/>
  <c r="L990" i="9"/>
  <c r="M990" i="9" s="1"/>
  <c r="N990" i="9" s="1"/>
  <c r="L1132" i="9"/>
  <c r="M1132" i="9" s="1"/>
  <c r="N1132" i="9" s="1"/>
  <c r="I1132" i="9"/>
  <c r="L1321" i="9"/>
  <c r="M1321" i="9" s="1"/>
  <c r="N1321" i="9" s="1"/>
  <c r="I1321" i="9"/>
  <c r="I1335" i="9"/>
  <c r="L1335" i="9"/>
  <c r="M1335" i="9" s="1"/>
  <c r="N1335" i="9" s="1"/>
  <c r="I1343" i="9"/>
  <c r="L1343" i="9"/>
  <c r="M1343" i="9" s="1"/>
  <c r="N1343" i="9" s="1"/>
  <c r="L1354" i="9"/>
  <c r="M1354" i="9" s="1"/>
  <c r="N1354" i="9" s="1"/>
  <c r="I1354" i="9"/>
  <c r="L1412" i="9"/>
  <c r="M1412" i="9" s="1"/>
  <c r="N1412" i="9" s="1"/>
  <c r="I1412" i="9"/>
  <c r="I1434" i="9"/>
  <c r="L1434" i="9"/>
  <c r="I1443" i="9"/>
  <c r="L1443" i="9"/>
  <c r="M1443" i="9" s="1"/>
  <c r="N1443" i="9" s="1"/>
  <c r="L1458" i="9"/>
  <c r="M1458" i="9" s="1"/>
  <c r="I1458" i="9"/>
  <c r="L1480" i="9"/>
  <c r="M1480" i="9" s="1"/>
  <c r="N1480" i="9" s="1"/>
  <c r="I1480" i="9"/>
  <c r="L1490" i="9"/>
  <c r="M1490" i="9" s="1"/>
  <c r="N1490" i="9" s="1"/>
  <c r="I1490" i="9"/>
  <c r="I1511" i="9"/>
  <c r="L1511" i="9"/>
  <c r="L1577" i="9"/>
  <c r="M1577" i="9" s="1"/>
  <c r="N1577" i="9" s="1"/>
  <c r="L1717" i="9"/>
  <c r="M1717" i="9" s="1"/>
  <c r="N1717" i="9" s="1"/>
  <c r="I1717" i="9"/>
  <c r="I1769" i="9"/>
  <c r="L1769" i="9"/>
  <c r="M1769" i="9" s="1"/>
  <c r="N1769" i="9" s="1"/>
  <c r="L1807" i="9"/>
  <c r="M1807" i="9" s="1"/>
  <c r="I1807" i="9"/>
  <c r="L119" i="9"/>
  <c r="M119" i="9" s="1"/>
  <c r="I119" i="9"/>
  <c r="I176" i="9"/>
  <c r="L176" i="9"/>
  <c r="M176" i="9" s="1"/>
  <c r="N176" i="9" s="1"/>
  <c r="I347" i="9"/>
  <c r="L347" i="9"/>
  <c r="M347" i="9" s="1"/>
  <c r="N347" i="9" s="1"/>
  <c r="I490" i="9"/>
  <c r="L490" i="9"/>
  <c r="M490" i="9" s="1"/>
  <c r="L632" i="9"/>
  <c r="M632" i="9" s="1"/>
  <c r="N632" i="9" s="1"/>
  <c r="I632" i="9"/>
  <c r="L121" i="9"/>
  <c r="M121" i="9" s="1"/>
  <c r="N121" i="9" s="1"/>
  <c r="I121" i="9"/>
  <c r="L337" i="9"/>
  <c r="M337" i="9" s="1"/>
  <c r="I337" i="9"/>
  <c r="L106" i="9"/>
  <c r="M106" i="9" s="1"/>
  <c r="N106" i="9" s="1"/>
  <c r="I106" i="9"/>
  <c r="L107" i="9"/>
  <c r="M107" i="9" s="1"/>
  <c r="I120" i="9"/>
  <c r="L120" i="9"/>
  <c r="M120" i="9" s="1"/>
  <c r="N120" i="9" s="1"/>
  <c r="I312" i="9"/>
  <c r="L348" i="9"/>
  <c r="M348" i="9" s="1"/>
  <c r="N348" i="9" s="1"/>
  <c r="I348" i="9"/>
  <c r="I891" i="9"/>
  <c r="L891" i="9"/>
  <c r="M891" i="9" s="1"/>
  <c r="N891" i="9" s="1"/>
  <c r="I956" i="9"/>
  <c r="L956" i="9"/>
  <c r="M956" i="9" s="1"/>
  <c r="N956" i="9" s="1"/>
  <c r="I973" i="9"/>
  <c r="L973" i="9"/>
  <c r="M973" i="9" s="1"/>
  <c r="N973" i="9" s="1"/>
  <c r="I989" i="9"/>
  <c r="L989" i="9"/>
  <c r="M989" i="9" s="1"/>
  <c r="N989" i="9" s="1"/>
  <c r="L1333" i="9"/>
  <c r="I1333" i="9"/>
  <c r="I1342" i="9"/>
  <c r="L1342" i="9"/>
  <c r="M1342" i="9" s="1"/>
  <c r="N1342" i="9" s="1"/>
  <c r="L1402" i="9"/>
  <c r="M1402" i="9" s="1"/>
  <c r="N1402" i="9" s="1"/>
  <c r="I1402" i="9"/>
  <c r="I1411" i="9"/>
  <c r="L1411" i="9"/>
  <c r="M1411" i="9" s="1"/>
  <c r="N1411" i="9" s="1"/>
  <c r="I1433" i="9"/>
  <c r="L1433" i="9"/>
  <c r="M1433" i="9" s="1"/>
  <c r="L1510" i="9"/>
  <c r="M1510" i="9" s="1"/>
  <c r="N1510" i="9" s="1"/>
  <c r="I1510" i="9"/>
  <c r="I1716" i="9"/>
  <c r="L1716" i="9"/>
  <c r="M1716" i="9" s="1"/>
  <c r="N1716" i="9" s="1"/>
  <c r="L1725" i="9"/>
  <c r="M1725" i="9" s="1"/>
  <c r="I1725" i="9"/>
  <c r="I1805" i="9"/>
  <c r="L1805" i="9"/>
  <c r="M1805" i="9" s="1"/>
  <c r="I1789" i="9"/>
  <c r="L68" i="9"/>
  <c r="I68" i="9"/>
  <c r="L131" i="9"/>
  <c r="M131" i="9" s="1"/>
  <c r="N131" i="9" s="1"/>
  <c r="I131" i="9"/>
  <c r="I186" i="9"/>
  <c r="L186" i="9"/>
  <c r="M186" i="9" s="1"/>
  <c r="I332" i="9"/>
  <c r="L332" i="9"/>
  <c r="M332" i="9" s="1"/>
  <c r="N332" i="9" s="1"/>
  <c r="L497" i="9"/>
  <c r="M497" i="9" s="1"/>
  <c r="I497" i="9"/>
  <c r="L524" i="9"/>
  <c r="M524" i="9" s="1"/>
  <c r="I524" i="9"/>
  <c r="L537" i="9"/>
  <c r="M537" i="9" s="1"/>
  <c r="N537" i="9" s="1"/>
  <c r="I537" i="9"/>
  <c r="L598" i="9"/>
  <c r="M598" i="9" s="1"/>
  <c r="N598" i="9" s="1"/>
  <c r="I598" i="9"/>
  <c r="I680" i="9"/>
  <c r="L680" i="9"/>
  <c r="M680" i="9" s="1"/>
  <c r="N680" i="9" s="1"/>
  <c r="L713" i="9"/>
  <c r="M713" i="9" s="1"/>
  <c r="I713" i="9"/>
  <c r="L860" i="9"/>
  <c r="M860" i="9" s="1"/>
  <c r="N860" i="9" s="1"/>
  <c r="I860" i="9"/>
  <c r="I894" i="9"/>
  <c r="L894" i="9"/>
  <c r="M894" i="9" s="1"/>
  <c r="N894" i="9" s="1"/>
  <c r="L1466" i="9"/>
  <c r="M1466" i="9" s="1"/>
  <c r="N1466" i="9" s="1"/>
  <c r="I1466" i="9"/>
  <c r="I1664" i="9"/>
  <c r="L1664" i="9"/>
  <c r="M1664" i="9" s="1"/>
  <c r="N1664" i="9" s="1"/>
  <c r="I1799" i="9"/>
  <c r="L1799" i="9"/>
  <c r="M1799" i="9" s="1"/>
  <c r="L10" i="9"/>
  <c r="M10" i="9" s="1"/>
  <c r="N10" i="9" s="1"/>
  <c r="I29" i="9"/>
  <c r="L79" i="9"/>
  <c r="M79" i="9" s="1"/>
  <c r="N79" i="9" s="1"/>
  <c r="I110" i="9"/>
  <c r="I267" i="9"/>
  <c r="I271" i="9"/>
  <c r="L281" i="9"/>
  <c r="M281" i="9" s="1"/>
  <c r="N281" i="9" s="1"/>
  <c r="L305" i="9"/>
  <c r="M305" i="9" s="1"/>
  <c r="N305" i="9" s="1"/>
  <c r="I386" i="9"/>
  <c r="L386" i="9"/>
  <c r="M386" i="9" s="1"/>
  <c r="N386" i="9" s="1"/>
  <c r="L554" i="9"/>
  <c r="I555" i="9"/>
  <c r="I606" i="9"/>
  <c r="I618" i="9"/>
  <c r="L618" i="9"/>
  <c r="M618" i="9" s="1"/>
  <c r="N618" i="9" s="1"/>
  <c r="L701" i="9"/>
  <c r="M701" i="9" s="1"/>
  <c r="L706" i="9"/>
  <c r="M706" i="9" s="1"/>
  <c r="I725" i="9"/>
  <c r="I929" i="9"/>
  <c r="L929" i="9"/>
  <c r="M929" i="9" s="1"/>
  <c r="N929" i="9" s="1"/>
  <c r="I992" i="9"/>
  <c r="L992" i="9"/>
  <c r="M992" i="9" s="1"/>
  <c r="N992" i="9" s="1"/>
  <c r="L1406" i="9"/>
  <c r="M1406" i="9" s="1"/>
  <c r="N1406" i="9" s="1"/>
  <c r="I1406" i="9"/>
  <c r="I1469" i="9"/>
  <c r="L1469" i="9"/>
  <c r="M1469" i="9" s="1"/>
  <c r="L1526" i="9"/>
  <c r="M1526" i="9" s="1"/>
  <c r="N1526" i="9" s="1"/>
  <c r="I1526" i="9"/>
  <c r="I1589" i="9"/>
  <c r="L1589" i="9"/>
  <c r="M1589" i="9" s="1"/>
  <c r="N1589" i="9" s="1"/>
  <c r="I1633" i="9"/>
  <c r="I1748" i="9"/>
  <c r="L1748" i="9"/>
  <c r="M1748" i="9" s="1"/>
  <c r="N1748" i="9" s="1"/>
  <c r="I1758" i="9"/>
  <c r="L1758" i="9"/>
  <c r="M1758" i="9" s="1"/>
  <c r="N1758" i="9" s="1"/>
  <c r="L1784" i="9"/>
  <c r="M1784" i="9" s="1"/>
  <c r="I1792" i="9"/>
  <c r="L1792" i="9"/>
  <c r="M1792" i="9" s="1"/>
  <c r="L39" i="9"/>
  <c r="M39" i="9" s="1"/>
  <c r="N39" i="9" s="1"/>
  <c r="L53" i="9"/>
  <c r="M53" i="9" s="1"/>
  <c r="N53" i="9" s="1"/>
  <c r="L83" i="9"/>
  <c r="M83" i="9" s="1"/>
  <c r="N83" i="9" s="1"/>
  <c r="I83" i="9"/>
  <c r="I102" i="9"/>
  <c r="I128" i="9"/>
  <c r="L128" i="9"/>
  <c r="M128" i="9" s="1"/>
  <c r="N128" i="9" s="1"/>
  <c r="L152" i="9"/>
  <c r="M152" i="9" s="1"/>
  <c r="N152" i="9" s="1"/>
  <c r="I242" i="9"/>
  <c r="L268" i="9"/>
  <c r="M268" i="9" s="1"/>
  <c r="N268" i="9" s="1"/>
  <c r="I286" i="9"/>
  <c r="L385" i="9"/>
  <c r="M385" i="9" s="1"/>
  <c r="I385" i="9"/>
  <c r="I406" i="9"/>
  <c r="I407" i="9"/>
  <c r="I416" i="9"/>
  <c r="I430" i="9"/>
  <c r="I431" i="9"/>
  <c r="L436" i="9"/>
  <c r="M436" i="9" s="1"/>
  <c r="I450" i="9"/>
  <c r="I452" i="9"/>
  <c r="L481" i="9"/>
  <c r="M481" i="9" s="1"/>
  <c r="N481" i="9" s="1"/>
  <c r="I482" i="9"/>
  <c r="I535" i="9"/>
  <c r="L549" i="9"/>
  <c r="M549" i="9" s="1"/>
  <c r="N549" i="9" s="1"/>
  <c r="L579" i="9"/>
  <c r="M579" i="9" s="1"/>
  <c r="N579" i="9" s="1"/>
  <c r="L601" i="9"/>
  <c r="L603" i="9"/>
  <c r="M603" i="9" s="1"/>
  <c r="N603" i="9" s="1"/>
  <c r="L607" i="9"/>
  <c r="M607" i="9" s="1"/>
  <c r="N607" i="9" s="1"/>
  <c r="L913" i="9"/>
  <c r="M913" i="9" s="1"/>
  <c r="N913" i="9" s="1"/>
  <c r="L914" i="9"/>
  <c r="M914" i="9" s="1"/>
  <c r="N914" i="9" s="1"/>
  <c r="I928" i="9"/>
  <c r="L928" i="9"/>
  <c r="M928" i="9" s="1"/>
  <c r="N928" i="9" s="1"/>
  <c r="L944" i="9"/>
  <c r="M944" i="9" s="1"/>
  <c r="L946" i="9"/>
  <c r="M946" i="9" s="1"/>
  <c r="N946" i="9" s="1"/>
  <c r="I950" i="9"/>
  <c r="L950" i="9"/>
  <c r="M950" i="9" s="1"/>
  <c r="N950" i="9" s="1"/>
  <c r="I995" i="9"/>
  <c r="L995" i="9"/>
  <c r="M995" i="9" s="1"/>
  <c r="N995" i="9" s="1"/>
  <c r="I1003" i="9"/>
  <c r="L1003" i="9"/>
  <c r="M1003" i="9" s="1"/>
  <c r="N1003" i="9" s="1"/>
  <c r="L1324" i="9"/>
  <c r="M1324" i="9" s="1"/>
  <c r="I1324" i="9"/>
  <c r="I1338" i="9"/>
  <c r="L1338" i="9"/>
  <c r="M1338" i="9" s="1"/>
  <c r="N1338" i="9" s="1"/>
  <c r="I1369" i="9"/>
  <c r="L1369" i="9"/>
  <c r="I1384" i="9"/>
  <c r="I1400" i="9"/>
  <c r="L1442" i="9"/>
  <c r="M1442" i="9" s="1"/>
  <c r="I1442" i="9"/>
  <c r="I1687" i="9"/>
  <c r="L1687" i="9"/>
  <c r="M1687" i="9" s="1"/>
  <c r="N1687" i="9" s="1"/>
  <c r="I1721" i="9"/>
  <c r="L1732" i="9"/>
  <c r="M1732" i="9" s="1"/>
  <c r="N1732" i="9" s="1"/>
  <c r="I1733" i="9"/>
  <c r="L1742" i="9"/>
  <c r="M1742" i="9" s="1"/>
  <c r="N1742" i="9" s="1"/>
  <c r="I1743" i="9"/>
  <c r="I1757" i="9"/>
  <c r="L1762" i="9"/>
  <c r="M1762" i="9" s="1"/>
  <c r="I1762" i="9"/>
  <c r="L1779" i="9"/>
  <c r="M1779" i="9" s="1"/>
  <c r="I1779" i="9"/>
  <c r="I1801" i="9"/>
  <c r="L1801" i="9"/>
  <c r="M1801" i="9" s="1"/>
  <c r="N1801" i="9" s="1"/>
  <c r="I30" i="9"/>
  <c r="L30" i="9"/>
  <c r="M30" i="9" s="1"/>
  <c r="N30" i="9" s="1"/>
  <c r="I91" i="9"/>
  <c r="L91" i="9"/>
  <c r="M91" i="9" s="1"/>
  <c r="N91" i="9" s="1"/>
  <c r="M130" i="9"/>
  <c r="N130" i="9" s="1"/>
  <c r="L145" i="9"/>
  <c r="M145" i="9" s="1"/>
  <c r="N145" i="9" s="1"/>
  <c r="I145" i="9"/>
  <c r="L239" i="9"/>
  <c r="M239" i="9" s="1"/>
  <c r="N239" i="9" s="1"/>
  <c r="I239" i="9"/>
  <c r="L387" i="9"/>
  <c r="M387" i="9" s="1"/>
  <c r="N387" i="9" s="1"/>
  <c r="I387" i="9"/>
  <c r="I772" i="9"/>
  <c r="L772" i="9"/>
  <c r="M772" i="9" s="1"/>
  <c r="N772" i="9" s="1"/>
  <c r="I936" i="9"/>
  <c r="L936" i="9"/>
  <c r="M936" i="9" s="1"/>
  <c r="N936" i="9" s="1"/>
  <c r="L1095" i="9"/>
  <c r="M1095" i="9" s="1"/>
  <c r="I1095" i="9"/>
  <c r="L1103" i="9"/>
  <c r="M1103" i="9" s="1"/>
  <c r="N1103" i="9" s="1"/>
  <c r="I1103" i="9"/>
  <c r="L1424" i="9"/>
  <c r="M1424" i="9" s="1"/>
  <c r="I1424" i="9"/>
  <c r="I1502" i="9"/>
  <c r="L1502" i="9"/>
  <c r="M1502" i="9" s="1"/>
  <c r="I1572" i="9"/>
  <c r="L1572" i="9"/>
  <c r="M1572" i="9" s="1"/>
  <c r="N1572" i="9" s="1"/>
  <c r="I1623" i="9"/>
  <c r="L1623" i="9"/>
  <c r="M1623" i="9" s="1"/>
  <c r="I1647" i="9"/>
  <c r="L1647" i="9"/>
  <c r="M1647" i="9" s="1"/>
  <c r="N1647" i="9" s="1"/>
  <c r="I86" i="9"/>
  <c r="L87" i="9"/>
  <c r="M87" i="9" s="1"/>
  <c r="N87" i="9" s="1"/>
  <c r="I88" i="9"/>
  <c r="I108" i="9"/>
  <c r="L109" i="9"/>
  <c r="M109" i="9" s="1"/>
  <c r="I111" i="9"/>
  <c r="I130" i="9"/>
  <c r="I167" i="9"/>
  <c r="L183" i="9"/>
  <c r="I185" i="9"/>
  <c r="I191" i="9"/>
  <c r="L191" i="9"/>
  <c r="M191" i="9" s="1"/>
  <c r="N191" i="9" s="1"/>
  <c r="L276" i="9"/>
  <c r="I318" i="9"/>
  <c r="I343" i="9"/>
  <c r="L343" i="9"/>
  <c r="I372" i="9"/>
  <c r="I484" i="9"/>
  <c r="L505" i="9"/>
  <c r="M505" i="9" s="1"/>
  <c r="N505" i="9" s="1"/>
  <c r="I506" i="9"/>
  <c r="L513" i="9"/>
  <c r="M513" i="9" s="1"/>
  <c r="N513" i="9" s="1"/>
  <c r="I523" i="9"/>
  <c r="L523" i="9"/>
  <c r="M523" i="9" s="1"/>
  <c r="N523" i="9" s="1"/>
  <c r="I530" i="9"/>
  <c r="I536" i="9"/>
  <c r="L536" i="9"/>
  <c r="I673" i="9"/>
  <c r="L673" i="9"/>
  <c r="L686" i="9"/>
  <c r="M686" i="9" s="1"/>
  <c r="I712" i="9"/>
  <c r="L712" i="9"/>
  <c r="M712" i="9" s="1"/>
  <c r="N712" i="9" s="1"/>
  <c r="L724" i="9"/>
  <c r="M724" i="9" s="1"/>
  <c r="N724" i="9" s="1"/>
  <c r="I826" i="9"/>
  <c r="I887" i="9"/>
  <c r="L887" i="9"/>
  <c r="M887" i="9" s="1"/>
  <c r="N887" i="9" s="1"/>
  <c r="I996" i="9"/>
  <c r="L996" i="9"/>
  <c r="M996" i="9" s="1"/>
  <c r="N996" i="9" s="1"/>
  <c r="I1014" i="9"/>
  <c r="L1014" i="9"/>
  <c r="M1014" i="9" s="1"/>
  <c r="N1014" i="9" s="1"/>
  <c r="M1102" i="9"/>
  <c r="N1102" i="9" s="1"/>
  <c r="L1390" i="9"/>
  <c r="M1390" i="9" s="1"/>
  <c r="N1390" i="9" s="1"/>
  <c r="I1390" i="9"/>
  <c r="L1486" i="9"/>
  <c r="I1497" i="9"/>
  <c r="L1612" i="9"/>
  <c r="M1612" i="9" s="1"/>
  <c r="N1612" i="9" s="1"/>
  <c r="I1622" i="9"/>
  <c r="L1622" i="9"/>
  <c r="M1622" i="9" s="1"/>
  <c r="N1622" i="9" s="1"/>
  <c r="L15" i="9"/>
  <c r="M15" i="9" s="1"/>
  <c r="L40" i="9"/>
  <c r="M40" i="9" s="1"/>
  <c r="N40" i="9" s="1"/>
  <c r="I44" i="9"/>
  <c r="L44" i="9"/>
  <c r="M44" i="9" s="1"/>
  <c r="N44" i="9" s="1"/>
  <c r="I94" i="9"/>
  <c r="N100" i="9"/>
  <c r="I103" i="9"/>
  <c r="N111" i="9"/>
  <c r="M137" i="9"/>
  <c r="N137" i="9" s="1"/>
  <c r="L142" i="9"/>
  <c r="M142" i="9" s="1"/>
  <c r="N142" i="9" s="1"/>
  <c r="L159" i="9"/>
  <c r="M159" i="9" s="1"/>
  <c r="N159" i="9" s="1"/>
  <c r="I171" i="9"/>
  <c r="I190" i="9"/>
  <c r="L203" i="9"/>
  <c r="M203" i="9" s="1"/>
  <c r="N203" i="9" s="1"/>
  <c r="I210" i="9"/>
  <c r="L214" i="9"/>
  <c r="M214" i="9" s="1"/>
  <c r="N214" i="9" s="1"/>
  <c r="I214" i="9"/>
  <c r="L247" i="9"/>
  <c r="M247" i="9" s="1"/>
  <c r="L255" i="9"/>
  <c r="L272" i="9"/>
  <c r="I293" i="9"/>
  <c r="L297" i="9"/>
  <c r="M297" i="9" s="1"/>
  <c r="N297" i="9" s="1"/>
  <c r="I297" i="9"/>
  <c r="I366" i="9"/>
  <c r="L366" i="9"/>
  <c r="M366" i="9" s="1"/>
  <c r="L403" i="9"/>
  <c r="M403" i="9" s="1"/>
  <c r="N403" i="9" s="1"/>
  <c r="I404" i="9"/>
  <c r="I413" i="9"/>
  <c r="I418" i="9"/>
  <c r="I419" i="9"/>
  <c r="I435" i="9"/>
  <c r="L435" i="9"/>
  <c r="M435" i="9" s="1"/>
  <c r="N435" i="9" s="1"/>
  <c r="I445" i="9"/>
  <c r="I454" i="9"/>
  <c r="I455" i="9"/>
  <c r="I462" i="9"/>
  <c r="L546" i="9"/>
  <c r="M546" i="9" s="1"/>
  <c r="N546" i="9" s="1"/>
  <c r="I547" i="9"/>
  <c r="I562" i="9"/>
  <c r="I602" i="9"/>
  <c r="I612" i="9"/>
  <c r="I613" i="9"/>
  <c r="L642" i="9"/>
  <c r="I642" i="9"/>
  <c r="L665" i="9"/>
  <c r="M665" i="9" s="1"/>
  <c r="I665" i="9"/>
  <c r="L740" i="9"/>
  <c r="M740" i="9" s="1"/>
  <c r="N740" i="9" s="1"/>
  <c r="I741" i="9"/>
  <c r="I886" i="9"/>
  <c r="L886" i="9"/>
  <c r="M886" i="9" s="1"/>
  <c r="L6" i="9"/>
  <c r="M6" i="9" s="1"/>
  <c r="N6" i="9" s="1"/>
  <c r="L7" i="9"/>
  <c r="M7" i="9" s="1"/>
  <c r="N7" i="9" s="1"/>
  <c r="L18" i="9"/>
  <c r="M18" i="9" s="1"/>
  <c r="N18" i="9" s="1"/>
  <c r="I18" i="9"/>
  <c r="L24" i="9"/>
  <c r="M24" i="9" s="1"/>
  <c r="N24" i="9" s="1"/>
  <c r="L58" i="9"/>
  <c r="M58" i="9" s="1"/>
  <c r="N58" i="9" s="1"/>
  <c r="L65" i="9"/>
  <c r="M65" i="9" s="1"/>
  <c r="N65" i="9" s="1"/>
  <c r="L92" i="9"/>
  <c r="M92" i="9" s="1"/>
  <c r="N92" i="9" s="1"/>
  <c r="I92" i="9"/>
  <c r="N103" i="9"/>
  <c r="I123" i="9"/>
  <c r="L124" i="9"/>
  <c r="M124" i="9" s="1"/>
  <c r="N124" i="9" s="1"/>
  <c r="I125" i="9"/>
  <c r="I127" i="9"/>
  <c r="L134" i="9"/>
  <c r="M134" i="9" s="1"/>
  <c r="N134" i="9" s="1"/>
  <c r="I137" i="9"/>
  <c r="L138" i="9"/>
  <c r="M138" i="9" s="1"/>
  <c r="N138" i="9" s="1"/>
  <c r="I147" i="9"/>
  <c r="I163" i="9"/>
  <c r="L163" i="9"/>
  <c r="M163" i="9" s="1"/>
  <c r="N163" i="9" s="1"/>
  <c r="L175" i="9"/>
  <c r="M175" i="9" s="1"/>
  <c r="N175" i="9" s="1"/>
  <c r="I200" i="9"/>
  <c r="L200" i="9"/>
  <c r="M200" i="9" s="1"/>
  <c r="N200" i="9" s="1"/>
  <c r="L236" i="9"/>
  <c r="M236" i="9" s="1"/>
  <c r="N236" i="9" s="1"/>
  <c r="L259" i="9"/>
  <c r="M259" i="9" s="1"/>
  <c r="N259" i="9" s="1"/>
  <c r="I259" i="9"/>
  <c r="L334" i="9"/>
  <c r="I334" i="9"/>
  <c r="L336" i="9"/>
  <c r="M336" i="9" s="1"/>
  <c r="I354" i="9"/>
  <c r="I358" i="9"/>
  <c r="I378" i="9"/>
  <c r="I389" i="9"/>
  <c r="L390" i="9"/>
  <c r="M390" i="9" s="1"/>
  <c r="N390" i="9" s="1"/>
  <c r="L411" i="9"/>
  <c r="M411" i="9" s="1"/>
  <c r="N411" i="9" s="1"/>
  <c r="L427" i="9"/>
  <c r="M427" i="9" s="1"/>
  <c r="N427" i="9" s="1"/>
  <c r="I428" i="9"/>
  <c r="I442" i="9"/>
  <c r="I443" i="9"/>
  <c r="I460" i="9"/>
  <c r="L487" i="9"/>
  <c r="M487" i="9" s="1"/>
  <c r="N487" i="9" s="1"/>
  <c r="I488" i="9"/>
  <c r="L491" i="9"/>
  <c r="M491" i="9" s="1"/>
  <c r="N491" i="9" s="1"/>
  <c r="I492" i="9"/>
  <c r="L510" i="9"/>
  <c r="M510" i="9" s="1"/>
  <c r="N510" i="9" s="1"/>
  <c r="L539" i="9"/>
  <c r="L569" i="9"/>
  <c r="I587" i="9"/>
  <c r="L588" i="9"/>
  <c r="L625" i="9"/>
  <c r="I625" i="9"/>
  <c r="I640" i="9"/>
  <c r="I641" i="9"/>
  <c r="I660" i="9"/>
  <c r="I664" i="9"/>
  <c r="L681" i="9"/>
  <c r="M681" i="9" s="1"/>
  <c r="I681" i="9"/>
  <c r="L752" i="9"/>
  <c r="M752" i="9" s="1"/>
  <c r="N752" i="9" s="1"/>
  <c r="I752" i="9"/>
  <c r="L773" i="9"/>
  <c r="M773" i="9" s="1"/>
  <c r="I773" i="9"/>
  <c r="I834" i="9"/>
  <c r="I895" i="9"/>
  <c r="L895" i="9"/>
  <c r="M895" i="9" s="1"/>
  <c r="N895" i="9" s="1"/>
  <c r="I937" i="9"/>
  <c r="L937" i="9"/>
  <c r="M937" i="9" s="1"/>
  <c r="N937" i="9" s="1"/>
  <c r="L1104" i="9"/>
  <c r="I1104" i="9"/>
  <c r="N1296" i="9"/>
  <c r="I1297" i="9"/>
  <c r="N1328" i="9"/>
  <c r="I1329" i="9"/>
  <c r="I1351" i="9"/>
  <c r="L1351" i="9"/>
  <c r="M1351" i="9" s="1"/>
  <c r="N1351" i="9" s="1"/>
  <c r="L1381" i="9"/>
  <c r="M1381" i="9" s="1"/>
  <c r="N1381" i="9" s="1"/>
  <c r="I1381" i="9"/>
  <c r="L1398" i="9"/>
  <c r="M1398" i="9" s="1"/>
  <c r="N1398" i="9" s="1"/>
  <c r="I1398" i="9"/>
  <c r="I1426" i="9"/>
  <c r="L1679" i="9"/>
  <c r="M1679" i="9" s="1"/>
  <c r="N1679" i="9" s="1"/>
  <c r="I1686" i="9"/>
  <c r="L1800" i="9"/>
  <c r="M1800" i="9" s="1"/>
  <c r="I1800" i="9"/>
  <c r="M1796" i="9"/>
  <c r="N1796" i="9" s="1"/>
  <c r="I949" i="9"/>
  <c r="L949" i="9"/>
  <c r="M949" i="9" s="1"/>
  <c r="N949" i="9" s="1"/>
  <c r="I1007" i="9"/>
  <c r="L1007" i="9"/>
  <c r="M1007" i="9" s="1"/>
  <c r="N1007" i="9" s="1"/>
  <c r="I1294" i="9"/>
  <c r="L1294" i="9"/>
  <c r="M1294" i="9" s="1"/>
  <c r="N1294" i="9" s="1"/>
  <c r="I1326" i="9"/>
  <c r="L1326" i="9"/>
  <c r="M1326" i="9" s="1"/>
  <c r="N1326" i="9" s="1"/>
  <c r="I1350" i="9"/>
  <c r="L1350" i="9"/>
  <c r="M1350" i="9" s="1"/>
  <c r="N1350" i="9" s="1"/>
  <c r="I1525" i="9"/>
  <c r="L1525" i="9"/>
  <c r="M1525" i="9" s="1"/>
  <c r="N1525" i="9" s="1"/>
  <c r="I1588" i="9"/>
  <c r="L1588" i="9"/>
  <c r="M1588" i="9" s="1"/>
  <c r="N1588" i="9" s="1"/>
  <c r="L1626" i="9"/>
  <c r="M1626" i="9" s="1"/>
  <c r="I1626" i="9"/>
  <c r="I1677" i="9"/>
  <c r="L1677" i="9"/>
  <c r="M1677" i="9" s="1"/>
  <c r="N1677" i="9" s="1"/>
  <c r="I1689" i="9"/>
  <c r="L1689" i="9"/>
  <c r="M1689" i="9" s="1"/>
  <c r="I1695" i="9"/>
  <c r="L1695" i="9"/>
  <c r="M1695" i="9" s="1"/>
  <c r="N1695" i="9" s="1"/>
  <c r="L690" i="9"/>
  <c r="M690" i="9" s="1"/>
  <c r="L696" i="9"/>
  <c r="M696" i="9" s="1"/>
  <c r="N696" i="9" s="1"/>
  <c r="L729" i="9"/>
  <c r="M729" i="9" s="1"/>
  <c r="L745" i="9"/>
  <c r="L750" i="9"/>
  <c r="L762" i="9"/>
  <c r="M762" i="9" s="1"/>
  <c r="L838" i="9"/>
  <c r="M838" i="9" s="1"/>
  <c r="N838" i="9" s="1"/>
  <c r="L839" i="9"/>
  <c r="M839" i="9" s="1"/>
  <c r="L901" i="9"/>
  <c r="M901" i="9" s="1"/>
  <c r="N901" i="9" s="1"/>
  <c r="L902" i="9"/>
  <c r="M902" i="9" s="1"/>
  <c r="N902" i="9" s="1"/>
  <c r="L909" i="9"/>
  <c r="M909" i="9" s="1"/>
  <c r="N909" i="9" s="1"/>
  <c r="L910" i="9"/>
  <c r="M910" i="9" s="1"/>
  <c r="N910" i="9" s="1"/>
  <c r="L917" i="9"/>
  <c r="M917" i="9" s="1"/>
  <c r="N917" i="9" s="1"/>
  <c r="L918" i="9"/>
  <c r="M918" i="9" s="1"/>
  <c r="N918" i="9" s="1"/>
  <c r="L925" i="9"/>
  <c r="L926" i="9"/>
  <c r="M926" i="9" s="1"/>
  <c r="N926" i="9" s="1"/>
  <c r="I941" i="9"/>
  <c r="L941" i="9"/>
  <c r="M941" i="9" s="1"/>
  <c r="N941" i="9" s="1"/>
  <c r="L1000" i="9"/>
  <c r="L1001" i="9"/>
  <c r="M1001" i="9" s="1"/>
  <c r="N1001" i="9" s="1"/>
  <c r="I1006" i="9"/>
  <c r="L1006" i="9"/>
  <c r="M1006" i="9" s="1"/>
  <c r="N1006" i="9" s="1"/>
  <c r="L1073" i="9"/>
  <c r="M1073" i="9" s="1"/>
  <c r="N1086" i="9"/>
  <c r="I1100" i="9"/>
  <c r="L1100" i="9"/>
  <c r="M1100" i="9" s="1"/>
  <c r="N1100" i="9" s="1"/>
  <c r="I1293" i="9"/>
  <c r="L1293" i="9"/>
  <c r="M1293" i="9" s="1"/>
  <c r="I1325" i="9"/>
  <c r="L1325" i="9"/>
  <c r="M1325" i="9" s="1"/>
  <c r="N1325" i="9" s="1"/>
  <c r="I1388" i="9"/>
  <c r="I1396" i="9"/>
  <c r="I1404" i="9"/>
  <c r="I1440" i="9"/>
  <c r="I1467" i="9"/>
  <c r="L1467" i="9"/>
  <c r="I1482" i="9"/>
  <c r="L1482" i="9"/>
  <c r="M1482" i="9" s="1"/>
  <c r="N1482" i="9" s="1"/>
  <c r="L1524" i="9"/>
  <c r="M1524" i="9" s="1"/>
  <c r="I1524" i="9"/>
  <c r="I1594" i="9"/>
  <c r="L1594" i="9"/>
  <c r="M1594" i="9" s="1"/>
  <c r="N1594" i="9" s="1"/>
  <c r="I1651" i="9"/>
  <c r="I1694" i="9"/>
  <c r="L1694" i="9"/>
  <c r="M1694" i="9" s="1"/>
  <c r="N1694" i="9" s="1"/>
  <c r="I1705" i="9"/>
  <c r="L1709" i="9"/>
  <c r="M1709" i="9" s="1"/>
  <c r="I1709" i="9"/>
  <c r="L1749" i="9"/>
  <c r="M1749" i="9" s="1"/>
  <c r="I1749" i="9"/>
  <c r="I1759" i="9"/>
  <c r="L1759" i="9"/>
  <c r="M1759" i="9" s="1"/>
  <c r="N1759" i="9" s="1"/>
  <c r="I1796" i="9"/>
  <c r="M330" i="9"/>
  <c r="N330" i="9" s="1"/>
  <c r="M96" i="9"/>
  <c r="N96" i="9" s="1"/>
  <c r="M350" i="9"/>
  <c r="N350" i="9" s="1"/>
  <c r="M86" i="9"/>
  <c r="N86" i="9" s="1"/>
  <c r="L636" i="9"/>
  <c r="I636" i="9"/>
  <c r="L1566" i="9"/>
  <c r="M1566" i="9" s="1"/>
  <c r="I1566" i="9"/>
  <c r="L1595" i="9"/>
  <c r="M1595" i="9" s="1"/>
  <c r="N1595" i="9" s="1"/>
  <c r="I1595" i="9"/>
  <c r="I1634" i="9"/>
  <c r="L1634" i="9"/>
  <c r="M1634" i="9" s="1"/>
  <c r="N1634" i="9" s="1"/>
  <c r="L1795" i="9"/>
  <c r="I1795" i="9"/>
  <c r="I5" i="9"/>
  <c r="I14" i="9"/>
  <c r="L19" i="9"/>
  <c r="M19" i="9" s="1"/>
  <c r="N19" i="9" s="1"/>
  <c r="I43" i="9"/>
  <c r="I57" i="9"/>
  <c r="I64" i="9"/>
  <c r="L69" i="9"/>
  <c r="M69" i="9" s="1"/>
  <c r="N69" i="9" s="1"/>
  <c r="I78" i="9"/>
  <c r="I96" i="9"/>
  <c r="L132" i="9"/>
  <c r="M132" i="9" s="1"/>
  <c r="N132" i="9" s="1"/>
  <c r="L140" i="9"/>
  <c r="M140" i="9" s="1"/>
  <c r="N140" i="9" s="1"/>
  <c r="L148" i="9"/>
  <c r="I158" i="9"/>
  <c r="I162" i="9"/>
  <c r="L168" i="9"/>
  <c r="M168" i="9" s="1"/>
  <c r="N168" i="9" s="1"/>
  <c r="L172" i="9"/>
  <c r="I206" i="9"/>
  <c r="L211" i="9"/>
  <c r="M211" i="9" s="1"/>
  <c r="N211" i="9" s="1"/>
  <c r="L215" i="9"/>
  <c r="L222" i="9"/>
  <c r="M222" i="9" s="1"/>
  <c r="I231" i="9"/>
  <c r="I235" i="9"/>
  <c r="L240" i="9"/>
  <c r="M240" i="9" s="1"/>
  <c r="N240" i="9" s="1"/>
  <c r="L260" i="9"/>
  <c r="M260" i="9" s="1"/>
  <c r="L264" i="9"/>
  <c r="M264" i="9" s="1"/>
  <c r="N264" i="9" s="1"/>
  <c r="I285" i="9"/>
  <c r="L294" i="9"/>
  <c r="M294" i="9" s="1"/>
  <c r="N294" i="9" s="1"/>
  <c r="L298" i="9"/>
  <c r="L344" i="9"/>
  <c r="M344" i="9" s="1"/>
  <c r="N344" i="9" s="1"/>
  <c r="I350" i="9"/>
  <c r="N354" i="9"/>
  <c r="L359" i="9"/>
  <c r="M359" i="9" s="1"/>
  <c r="N359" i="9" s="1"/>
  <c r="I360" i="9"/>
  <c r="L367" i="9"/>
  <c r="M367" i="9" s="1"/>
  <c r="N367" i="9" s="1"/>
  <c r="I368" i="9"/>
  <c r="L384" i="9"/>
  <c r="M384" i="9" s="1"/>
  <c r="N384" i="9" s="1"/>
  <c r="I384" i="9"/>
  <c r="L400" i="9"/>
  <c r="I400" i="9"/>
  <c r="L444" i="9"/>
  <c r="I444" i="9"/>
  <c r="L475" i="9"/>
  <c r="I475" i="9"/>
  <c r="M484" i="9"/>
  <c r="N484" i="9" s="1"/>
  <c r="L486" i="9"/>
  <c r="I486" i="9"/>
  <c r="L528" i="9"/>
  <c r="M528" i="9" s="1"/>
  <c r="N528" i="9" s="1"/>
  <c r="I528" i="9"/>
  <c r="L541" i="9"/>
  <c r="I541" i="9"/>
  <c r="L580" i="9"/>
  <c r="M580" i="9" s="1"/>
  <c r="N580" i="9" s="1"/>
  <c r="I580" i="9"/>
  <c r="I611" i="9"/>
  <c r="L611" i="9"/>
  <c r="M611" i="9" s="1"/>
  <c r="N611" i="9" s="1"/>
  <c r="L650" i="9"/>
  <c r="M650" i="9" s="1"/>
  <c r="I650" i="9"/>
  <c r="L705" i="9"/>
  <c r="M705" i="9" s="1"/>
  <c r="I705" i="9"/>
  <c r="L732" i="9"/>
  <c r="M732" i="9" s="1"/>
  <c r="N732" i="9" s="1"/>
  <c r="I732" i="9"/>
  <c r="N358" i="9"/>
  <c r="L456" i="9"/>
  <c r="I456" i="9"/>
  <c r="L480" i="9"/>
  <c r="I480" i="9"/>
  <c r="I495" i="9"/>
  <c r="L495" i="9"/>
  <c r="M495" i="9" s="1"/>
  <c r="N495" i="9" s="1"/>
  <c r="I531" i="9"/>
  <c r="L531" i="9"/>
  <c r="M531" i="9" s="1"/>
  <c r="N531" i="9" s="1"/>
  <c r="L533" i="9"/>
  <c r="M533" i="9" s="1"/>
  <c r="I533" i="9"/>
  <c r="N376" i="9"/>
  <c r="I383" i="9"/>
  <c r="L383" i="9"/>
  <c r="M383" i="9" s="1"/>
  <c r="N383" i="9" s="1"/>
  <c r="I394" i="9"/>
  <c r="L394" i="9"/>
  <c r="M394" i="9" s="1"/>
  <c r="N394" i="9" s="1"/>
  <c r="L408" i="9"/>
  <c r="I408" i="9"/>
  <c r="L446" i="9"/>
  <c r="I446" i="9"/>
  <c r="I474" i="9"/>
  <c r="L474" i="9"/>
  <c r="M474" i="9" s="1"/>
  <c r="N474" i="9" s="1"/>
  <c r="L502" i="9"/>
  <c r="M502" i="9" s="1"/>
  <c r="I502" i="9"/>
  <c r="L508" i="9"/>
  <c r="M508" i="9" s="1"/>
  <c r="N508" i="9" s="1"/>
  <c r="I508" i="9"/>
  <c r="L512" i="9"/>
  <c r="I512" i="9"/>
  <c r="I527" i="9"/>
  <c r="L527" i="9"/>
  <c r="M527" i="9" s="1"/>
  <c r="N527" i="9" s="1"/>
  <c r="I540" i="9"/>
  <c r="L540" i="9"/>
  <c r="M540" i="9" s="1"/>
  <c r="N540" i="9" s="1"/>
  <c r="L583" i="9"/>
  <c r="M583" i="9" s="1"/>
  <c r="N583" i="9" s="1"/>
  <c r="I583" i="9"/>
  <c r="L649" i="9"/>
  <c r="M649" i="9" s="1"/>
  <c r="N649" i="9" s="1"/>
  <c r="I649" i="9"/>
  <c r="L704" i="9"/>
  <c r="M704" i="9" s="1"/>
  <c r="N704" i="9" s="1"/>
  <c r="I704" i="9"/>
  <c r="L769" i="9"/>
  <c r="M769" i="9" s="1"/>
  <c r="I769" i="9"/>
  <c r="L822" i="9"/>
  <c r="M822" i="9" s="1"/>
  <c r="N822" i="9" s="1"/>
  <c r="I822" i="9"/>
  <c r="L852" i="9"/>
  <c r="M852" i="9" s="1"/>
  <c r="N852" i="9" s="1"/>
  <c r="I852" i="9"/>
  <c r="L862" i="9"/>
  <c r="M862" i="9" s="1"/>
  <c r="N862" i="9" s="1"/>
  <c r="I862" i="9"/>
  <c r="L874" i="9"/>
  <c r="M874" i="9" s="1"/>
  <c r="N874" i="9" s="1"/>
  <c r="I874" i="9"/>
  <c r="L1079" i="9"/>
  <c r="M1079" i="9" s="1"/>
  <c r="N1079" i="9" s="1"/>
  <c r="I1079" i="9"/>
  <c r="L1083" i="9"/>
  <c r="M1083" i="9" s="1"/>
  <c r="N1083" i="9" s="1"/>
  <c r="I1083" i="9"/>
  <c r="L1099" i="9"/>
  <c r="I1099" i="9"/>
  <c r="I1437" i="9"/>
  <c r="L1437" i="9"/>
  <c r="M1437" i="9" s="1"/>
  <c r="N1437" i="9" s="1"/>
  <c r="N90" i="9"/>
  <c r="L319" i="9"/>
  <c r="M319" i="9" s="1"/>
  <c r="N319" i="9" s="1"/>
  <c r="L323" i="9"/>
  <c r="M323" i="9" s="1"/>
  <c r="N323" i="9" s="1"/>
  <c r="L351" i="9"/>
  <c r="M351" i="9" s="1"/>
  <c r="I352" i="9"/>
  <c r="N362" i="9"/>
  <c r="N372" i="9"/>
  <c r="I376" i="9"/>
  <c r="M378" i="9"/>
  <c r="N378" i="9" s="1"/>
  <c r="L379" i="9"/>
  <c r="M379" i="9" s="1"/>
  <c r="N379" i="9" s="1"/>
  <c r="I380" i="9"/>
  <c r="M382" i="9"/>
  <c r="N382" i="9" s="1"/>
  <c r="I393" i="9"/>
  <c r="L412" i="9"/>
  <c r="I412" i="9"/>
  <c r="L420" i="9"/>
  <c r="I420" i="9"/>
  <c r="L432" i="9"/>
  <c r="I432" i="9"/>
  <c r="M469" i="9"/>
  <c r="N469" i="9" s="1"/>
  <c r="L496" i="9"/>
  <c r="M496" i="9" s="1"/>
  <c r="I496" i="9"/>
  <c r="M504" i="9"/>
  <c r="N504" i="9" s="1"/>
  <c r="L753" i="9"/>
  <c r="M753" i="9" s="1"/>
  <c r="I753" i="9"/>
  <c r="M530" i="9"/>
  <c r="N530" i="9" s="1"/>
  <c r="L610" i="9"/>
  <c r="I610" i="9"/>
  <c r="L629" i="9"/>
  <c r="M629" i="9" s="1"/>
  <c r="N629" i="9" s="1"/>
  <c r="I629" i="9"/>
  <c r="M634" i="9"/>
  <c r="N634" i="9" s="1"/>
  <c r="L645" i="9"/>
  <c r="M645" i="9" s="1"/>
  <c r="N645" i="9" s="1"/>
  <c r="I645" i="9"/>
  <c r="L672" i="9"/>
  <c r="M672" i="9" s="1"/>
  <c r="N672" i="9" s="1"/>
  <c r="I672" i="9"/>
  <c r="I682" i="9"/>
  <c r="L682" i="9"/>
  <c r="L700" i="9"/>
  <c r="M700" i="9" s="1"/>
  <c r="N700" i="9" s="1"/>
  <c r="I700" i="9"/>
  <c r="L709" i="9"/>
  <c r="I709" i="9"/>
  <c r="I718" i="9"/>
  <c r="L718" i="9"/>
  <c r="L748" i="9"/>
  <c r="M748" i="9" s="1"/>
  <c r="N748" i="9" s="1"/>
  <c r="I748" i="9"/>
  <c r="I827" i="9"/>
  <c r="L827" i="9"/>
  <c r="M827" i="9" s="1"/>
  <c r="N827" i="9" s="1"/>
  <c r="I835" i="9"/>
  <c r="L835" i="9"/>
  <c r="I857" i="9"/>
  <c r="L857" i="9"/>
  <c r="M857" i="9" s="1"/>
  <c r="N857" i="9" s="1"/>
  <c r="M873" i="9"/>
  <c r="N873" i="9" s="1"/>
  <c r="I1060" i="9"/>
  <c r="L1060" i="9"/>
  <c r="M1060" i="9" s="1"/>
  <c r="N1060" i="9" s="1"/>
  <c r="M1082" i="9"/>
  <c r="N1082" i="9" s="1"/>
  <c r="L1122" i="9"/>
  <c r="M1122" i="9" s="1"/>
  <c r="I1122" i="9"/>
  <c r="L1301" i="9"/>
  <c r="M1301" i="9" s="1"/>
  <c r="N1301" i="9" s="1"/>
  <c r="I1301" i="9"/>
  <c r="I1314" i="9"/>
  <c r="L1314" i="9"/>
  <c r="M1314" i="9" s="1"/>
  <c r="N1314" i="9" s="1"/>
  <c r="L1320" i="9"/>
  <c r="I1320" i="9"/>
  <c r="L1334" i="9"/>
  <c r="M1334" i="9" s="1"/>
  <c r="N1334" i="9" s="1"/>
  <c r="I1334" i="9"/>
  <c r="L1358" i="9"/>
  <c r="M1358" i="9" s="1"/>
  <c r="N1358" i="9" s="1"/>
  <c r="I1358" i="9"/>
  <c r="L1377" i="9"/>
  <c r="I1377" i="9"/>
  <c r="M1497" i="9"/>
  <c r="N1497" i="9" s="1"/>
  <c r="I402" i="9"/>
  <c r="I410" i="9"/>
  <c r="I422" i="9"/>
  <c r="I424" i="9"/>
  <c r="I426" i="9"/>
  <c r="I434" i="9"/>
  <c r="I438" i="9"/>
  <c r="I448" i="9"/>
  <c r="I449" i="9"/>
  <c r="I451" i="9"/>
  <c r="I458" i="9"/>
  <c r="I459" i="9"/>
  <c r="I463" i="9"/>
  <c r="I464" i="9"/>
  <c r="I467" i="9"/>
  <c r="L468" i="9"/>
  <c r="M468" i="9" s="1"/>
  <c r="N468" i="9" s="1"/>
  <c r="I469" i="9"/>
  <c r="L477" i="9"/>
  <c r="I478" i="9"/>
  <c r="I504" i="9"/>
  <c r="L544" i="9"/>
  <c r="M544" i="9" s="1"/>
  <c r="N544" i="9" s="1"/>
  <c r="I545" i="9"/>
  <c r="L551" i="9"/>
  <c r="M551" i="9" s="1"/>
  <c r="N551" i="9" s="1"/>
  <c r="I551" i="9"/>
  <c r="L561" i="9"/>
  <c r="M561" i="9" s="1"/>
  <c r="N561" i="9" s="1"/>
  <c r="I573" i="9"/>
  <c r="I584" i="9"/>
  <c r="L614" i="9"/>
  <c r="I616" i="9"/>
  <c r="I617" i="9"/>
  <c r="I620" i="9"/>
  <c r="I621" i="9"/>
  <c r="L622" i="9"/>
  <c r="M622" i="9" s="1"/>
  <c r="L628" i="9"/>
  <c r="M628" i="9" s="1"/>
  <c r="I628" i="9"/>
  <c r="I634" i="9"/>
  <c r="L644" i="9"/>
  <c r="M644" i="9" s="1"/>
  <c r="N644" i="9" s="1"/>
  <c r="I644" i="9"/>
  <c r="L647" i="9"/>
  <c r="I654" i="9"/>
  <c r="L661" i="9"/>
  <c r="M661" i="9" s="1"/>
  <c r="I661" i="9"/>
  <c r="L674" i="9"/>
  <c r="I677" i="9"/>
  <c r="L689" i="9"/>
  <c r="M689" i="9" s="1"/>
  <c r="I689" i="9"/>
  <c r="L702" i="9"/>
  <c r="L720" i="9"/>
  <c r="M720" i="9" s="1"/>
  <c r="I720" i="9"/>
  <c r="I730" i="9"/>
  <c r="L730" i="9"/>
  <c r="L759" i="9"/>
  <c r="M759" i="9" s="1"/>
  <c r="I759" i="9"/>
  <c r="L876" i="9"/>
  <c r="M876" i="9" s="1"/>
  <c r="N876" i="9" s="1"/>
  <c r="I876" i="9"/>
  <c r="L1059" i="9"/>
  <c r="M1059" i="9" s="1"/>
  <c r="N1059" i="9" s="1"/>
  <c r="I1059" i="9"/>
  <c r="L1088" i="9"/>
  <c r="M1088" i="9" s="1"/>
  <c r="I1088" i="9"/>
  <c r="M1113" i="9"/>
  <c r="N1113" i="9" s="1"/>
  <c r="L532" i="9"/>
  <c r="M532" i="9" s="1"/>
  <c r="N532" i="9" s="1"/>
  <c r="I532" i="9"/>
  <c r="N535" i="9"/>
  <c r="I550" i="9"/>
  <c r="L550" i="9"/>
  <c r="M550" i="9" s="1"/>
  <c r="N550" i="9" s="1"/>
  <c r="L637" i="9"/>
  <c r="I637" i="9"/>
  <c r="I670" i="9"/>
  <c r="L670" i="9"/>
  <c r="L684" i="9"/>
  <c r="M684" i="9" s="1"/>
  <c r="N684" i="9" s="1"/>
  <c r="I684" i="9"/>
  <c r="I698" i="9"/>
  <c r="L698" i="9"/>
  <c r="L737" i="9"/>
  <c r="M737" i="9" s="1"/>
  <c r="I737" i="9"/>
  <c r="I746" i="9"/>
  <c r="L746" i="9"/>
  <c r="I831" i="9"/>
  <c r="L831" i="9"/>
  <c r="I861" i="9"/>
  <c r="L861" i="9"/>
  <c r="M861" i="9" s="1"/>
  <c r="N861" i="9" s="1"/>
  <c r="M1058" i="9"/>
  <c r="N1058" i="9" s="1"/>
  <c r="I1084" i="9"/>
  <c r="L1084" i="9"/>
  <c r="M1084" i="9" s="1"/>
  <c r="N1084" i="9" s="1"/>
  <c r="L1071" i="9"/>
  <c r="I1071" i="9"/>
  <c r="M1098" i="9"/>
  <c r="N1098" i="9" s="1"/>
  <c r="L1108" i="9"/>
  <c r="M1108" i="9" s="1"/>
  <c r="N1108" i="9" s="1"/>
  <c r="I1108" i="9"/>
  <c r="L1123" i="9"/>
  <c r="M1123" i="9" s="1"/>
  <c r="N1123" i="9" s="1"/>
  <c r="I1123" i="9"/>
  <c r="L1134" i="9"/>
  <c r="M1134" i="9" s="1"/>
  <c r="N1134" i="9" s="1"/>
  <c r="I1134" i="9"/>
  <c r="L1138" i="9"/>
  <c r="M1138" i="9" s="1"/>
  <c r="I1138" i="9"/>
  <c r="L1142" i="9"/>
  <c r="M1142" i="9" s="1"/>
  <c r="N1142" i="9" s="1"/>
  <c r="I1142" i="9"/>
  <c r="L1146" i="9"/>
  <c r="I1146" i="9"/>
  <c r="L1150" i="9"/>
  <c r="M1150" i="9" s="1"/>
  <c r="N1150" i="9" s="1"/>
  <c r="I1150" i="9"/>
  <c r="L1154" i="9"/>
  <c r="I1154" i="9"/>
  <c r="L1158" i="9"/>
  <c r="M1158" i="9" s="1"/>
  <c r="N1158" i="9" s="1"/>
  <c r="I1158" i="9"/>
  <c r="L1162" i="9"/>
  <c r="M1162" i="9" s="1"/>
  <c r="I1162" i="9"/>
  <c r="L1166" i="9"/>
  <c r="M1166" i="9" s="1"/>
  <c r="N1166" i="9" s="1"/>
  <c r="I1166" i="9"/>
  <c r="I1298" i="9"/>
  <c r="L1298" i="9"/>
  <c r="M1298" i="9" s="1"/>
  <c r="N1298" i="9" s="1"/>
  <c r="L1304" i="9"/>
  <c r="I1304" i="9"/>
  <c r="I1331" i="9"/>
  <c r="L1331" i="9"/>
  <c r="M1331" i="9" s="1"/>
  <c r="N1331" i="9" s="1"/>
  <c r="L1414" i="9"/>
  <c r="I1414" i="9"/>
  <c r="L1520" i="9"/>
  <c r="M1520" i="9" s="1"/>
  <c r="I1520" i="9"/>
  <c r="L714" i="9"/>
  <c r="M714" i="9" s="1"/>
  <c r="I716" i="9"/>
  <c r="L726" i="9"/>
  <c r="M726" i="9" s="1"/>
  <c r="I728" i="9"/>
  <c r="I733" i="9"/>
  <c r="L742" i="9"/>
  <c r="M742" i="9" s="1"/>
  <c r="I744" i="9"/>
  <c r="I749" i="9"/>
  <c r="I764" i="9"/>
  <c r="L774" i="9"/>
  <c r="M774" i="9" s="1"/>
  <c r="N776" i="9"/>
  <c r="I777" i="9"/>
  <c r="N780" i="9"/>
  <c r="I781" i="9"/>
  <c r="N784" i="9"/>
  <c r="I785" i="9"/>
  <c r="N788" i="9"/>
  <c r="I790" i="9"/>
  <c r="N793" i="9"/>
  <c r="I794" i="9"/>
  <c r="N797" i="9"/>
  <c r="I798" i="9"/>
  <c r="N801" i="9"/>
  <c r="I802" i="9"/>
  <c r="N805" i="9"/>
  <c r="I806" i="9"/>
  <c r="N809" i="9"/>
  <c r="I810" i="9"/>
  <c r="I814" i="9"/>
  <c r="I818" i="9"/>
  <c r="L823" i="9"/>
  <c r="M823" i="9" s="1"/>
  <c r="N823" i="9" s="1"/>
  <c r="I844" i="9"/>
  <c r="I848" i="9"/>
  <c r="L853" i="9"/>
  <c r="M853" i="9" s="1"/>
  <c r="N853" i="9" s="1"/>
  <c r="L863" i="9"/>
  <c r="N877" i="9"/>
  <c r="I878" i="9"/>
  <c r="I880" i="9"/>
  <c r="I1056" i="9"/>
  <c r="L1056" i="9"/>
  <c r="M1056" i="9" s="1"/>
  <c r="N1056" i="9" s="1"/>
  <c r="I1080" i="9"/>
  <c r="L1092" i="9"/>
  <c r="M1092" i="9" s="1"/>
  <c r="N1092" i="9" s="1"/>
  <c r="I1092" i="9"/>
  <c r="I1107" i="9"/>
  <c r="L1111" i="9"/>
  <c r="M1111" i="9" s="1"/>
  <c r="N1111" i="9" s="1"/>
  <c r="I1111" i="9"/>
  <c r="I1129" i="9"/>
  <c r="M1133" i="9"/>
  <c r="N1133" i="9" s="1"/>
  <c r="M1137" i="9"/>
  <c r="N1137" i="9" s="1"/>
  <c r="M1141" i="9"/>
  <c r="N1141" i="9" s="1"/>
  <c r="M1145" i="9"/>
  <c r="N1145" i="9" s="1"/>
  <c r="M1149" i="9"/>
  <c r="N1149" i="9" s="1"/>
  <c r="M1153" i="9"/>
  <c r="N1153" i="9" s="1"/>
  <c r="M1157" i="9"/>
  <c r="N1157" i="9" s="1"/>
  <c r="M1161" i="9"/>
  <c r="N1161" i="9" s="1"/>
  <c r="M1165" i="9"/>
  <c r="N1165" i="9" s="1"/>
  <c r="M1170" i="9"/>
  <c r="N1170" i="9" s="1"/>
  <c r="I1339" i="9"/>
  <c r="L1339" i="9"/>
  <c r="M1339" i="9" s="1"/>
  <c r="N1339" i="9" s="1"/>
  <c r="L1361" i="9"/>
  <c r="M1361" i="9" s="1"/>
  <c r="N1361" i="9" s="1"/>
  <c r="I1361" i="9"/>
  <c r="L1422" i="9"/>
  <c r="M1422" i="9" s="1"/>
  <c r="I1422" i="9"/>
  <c r="L1430" i="9"/>
  <c r="I1430" i="9"/>
  <c r="I1514" i="9"/>
  <c r="L1514" i="9"/>
  <c r="L1538" i="9"/>
  <c r="M1538" i="9" s="1"/>
  <c r="I1538" i="9"/>
  <c r="L655" i="9"/>
  <c r="L666" i="9"/>
  <c r="L678" i="9"/>
  <c r="L710" i="9"/>
  <c r="L721" i="9"/>
  <c r="L738" i="9"/>
  <c r="L754" i="9"/>
  <c r="L760" i="9"/>
  <c r="L770" i="9"/>
  <c r="L778" i="9"/>
  <c r="M778" i="9" s="1"/>
  <c r="N778" i="9" s="1"/>
  <c r="L782" i="9"/>
  <c r="M782" i="9" s="1"/>
  <c r="N782" i="9" s="1"/>
  <c r="L786" i="9"/>
  <c r="M786" i="9" s="1"/>
  <c r="N786" i="9" s="1"/>
  <c r="L791" i="9"/>
  <c r="M791" i="9" s="1"/>
  <c r="N791" i="9" s="1"/>
  <c r="L795" i="9"/>
  <c r="M795" i="9" s="1"/>
  <c r="N795" i="9" s="1"/>
  <c r="L799" i="9"/>
  <c r="M799" i="9" s="1"/>
  <c r="N799" i="9" s="1"/>
  <c r="L803" i="9"/>
  <c r="M803" i="9" s="1"/>
  <c r="N803" i="9" s="1"/>
  <c r="L807" i="9"/>
  <c r="M807" i="9" s="1"/>
  <c r="N807" i="9" s="1"/>
  <c r="L811" i="9"/>
  <c r="M811" i="9" s="1"/>
  <c r="N811" i="9" s="1"/>
  <c r="L815" i="9"/>
  <c r="M815" i="9" s="1"/>
  <c r="N815" i="9" s="1"/>
  <c r="L819" i="9"/>
  <c r="L841" i="9"/>
  <c r="M841" i="9" s="1"/>
  <c r="N841" i="9" s="1"/>
  <c r="L845" i="9"/>
  <c r="M845" i="9" s="1"/>
  <c r="N845" i="9" s="1"/>
  <c r="L849" i="9"/>
  <c r="M849" i="9" s="1"/>
  <c r="N849" i="9" s="1"/>
  <c r="N881" i="9"/>
  <c r="N885" i="9"/>
  <c r="N889" i="9"/>
  <c r="N893" i="9"/>
  <c r="N897" i="9"/>
  <c r="N900" i="9"/>
  <c r="N904" i="9"/>
  <c r="N908" i="9"/>
  <c r="N912" i="9"/>
  <c r="N916" i="9"/>
  <c r="N920" i="9"/>
  <c r="N924" i="9"/>
  <c r="N927" i="9"/>
  <c r="N931" i="9"/>
  <c r="N935" i="9"/>
  <c r="N939" i="9"/>
  <c r="N943" i="9"/>
  <c r="N948" i="9"/>
  <c r="N952" i="9"/>
  <c r="N953" i="9"/>
  <c r="N958" i="9"/>
  <c r="N962" i="9"/>
  <c r="N968" i="9"/>
  <c r="N972" i="9"/>
  <c r="N976" i="9"/>
  <c r="N980" i="9"/>
  <c r="N984" i="9"/>
  <c r="N988" i="9"/>
  <c r="N994" i="9"/>
  <c r="N999" i="9"/>
  <c r="N1005" i="9"/>
  <c r="N1009" i="9"/>
  <c r="N1013" i="9"/>
  <c r="N1018" i="9"/>
  <c r="N1022" i="9"/>
  <c r="N1026" i="9"/>
  <c r="N1030" i="9"/>
  <c r="N1034" i="9"/>
  <c r="N1038" i="9"/>
  <c r="N1042" i="9"/>
  <c r="N1046" i="9"/>
  <c r="N1050" i="9"/>
  <c r="N1054" i="9"/>
  <c r="I1055" i="9"/>
  <c r="N1067" i="9"/>
  <c r="I1068" i="9"/>
  <c r="L1069" i="9"/>
  <c r="M1069" i="9" s="1"/>
  <c r="N1069" i="9" s="1"/>
  <c r="I1076" i="9"/>
  <c r="I1091" i="9"/>
  <c r="L1096" i="9"/>
  <c r="M1096" i="9" s="1"/>
  <c r="N1096" i="9" s="1"/>
  <c r="I1096" i="9"/>
  <c r="I1110" i="9"/>
  <c r="L1114" i="9"/>
  <c r="M1114" i="9" s="1"/>
  <c r="N1114" i="9" s="1"/>
  <c r="I1114" i="9"/>
  <c r="I1119" i="9"/>
  <c r="M1125" i="9"/>
  <c r="N1125" i="9" s="1"/>
  <c r="L1317" i="9"/>
  <c r="M1317" i="9" s="1"/>
  <c r="N1317" i="9" s="1"/>
  <c r="I1317" i="9"/>
  <c r="I1421" i="9"/>
  <c r="L1421" i="9"/>
  <c r="M1421" i="9" s="1"/>
  <c r="N1421" i="9" s="1"/>
  <c r="L1438" i="9"/>
  <c r="M1438" i="9" s="1"/>
  <c r="I1438" i="9"/>
  <c r="L1446" i="9"/>
  <c r="I1446" i="9"/>
  <c r="L1456" i="9"/>
  <c r="M1456" i="9" s="1"/>
  <c r="I1456" i="9"/>
  <c r="L1513" i="9"/>
  <c r="M1513" i="9" s="1"/>
  <c r="I1513" i="9"/>
  <c r="L1468" i="9"/>
  <c r="M1468" i="9" s="1"/>
  <c r="I1468" i="9"/>
  <c r="L1485" i="9"/>
  <c r="M1485" i="9" s="1"/>
  <c r="I1485" i="9"/>
  <c r="L1501" i="9"/>
  <c r="M1501" i="9" s="1"/>
  <c r="I1501" i="9"/>
  <c r="L1563" i="9"/>
  <c r="M1563" i="9" s="1"/>
  <c r="N1563" i="9" s="1"/>
  <c r="I1563" i="9"/>
  <c r="I1171" i="9"/>
  <c r="N1174" i="9"/>
  <c r="I1175" i="9"/>
  <c r="N1178" i="9"/>
  <c r="I1179" i="9"/>
  <c r="N1182" i="9"/>
  <c r="I1183" i="9"/>
  <c r="N1186" i="9"/>
  <c r="I1187" i="9"/>
  <c r="N1190" i="9"/>
  <c r="I1191" i="9"/>
  <c r="N1194" i="9"/>
  <c r="I1195" i="9"/>
  <c r="N1198" i="9"/>
  <c r="I1199" i="9"/>
  <c r="N1202" i="9"/>
  <c r="I1203" i="9"/>
  <c r="N1206" i="9"/>
  <c r="I1207" i="9"/>
  <c r="N1210" i="9"/>
  <c r="I1211" i="9"/>
  <c r="N1214" i="9"/>
  <c r="I1215" i="9"/>
  <c r="N1218" i="9"/>
  <c r="I1219" i="9"/>
  <c r="N1222" i="9"/>
  <c r="I1223" i="9"/>
  <c r="N1226" i="9"/>
  <c r="I1228" i="9"/>
  <c r="N1231" i="9"/>
  <c r="I1232" i="9"/>
  <c r="N1235" i="9"/>
  <c r="I1236" i="9"/>
  <c r="N1239" i="9"/>
  <c r="I1240" i="9"/>
  <c r="N1243" i="9"/>
  <c r="I1244" i="9"/>
  <c r="N1247" i="9"/>
  <c r="I1248" i="9"/>
  <c r="N1251" i="9"/>
  <c r="I1252" i="9"/>
  <c r="N1255" i="9"/>
  <c r="I1256" i="9"/>
  <c r="N1259" i="9"/>
  <c r="I1260" i="9"/>
  <c r="N1263" i="9"/>
  <c r="I1264" i="9"/>
  <c r="N1267" i="9"/>
  <c r="I1268" i="9"/>
  <c r="N1271" i="9"/>
  <c r="I1272" i="9"/>
  <c r="N1275" i="9"/>
  <c r="I1276" i="9"/>
  <c r="N1280" i="9"/>
  <c r="I1281" i="9"/>
  <c r="N1284" i="9"/>
  <c r="I1285" i="9"/>
  <c r="N1288" i="9"/>
  <c r="I1289" i="9"/>
  <c r="I1292" i="9"/>
  <c r="L1302" i="9"/>
  <c r="M1302" i="9" s="1"/>
  <c r="N1302" i="9" s="1"/>
  <c r="I1305" i="9"/>
  <c r="I1308" i="9"/>
  <c r="L1318" i="9"/>
  <c r="M1318" i="9" s="1"/>
  <c r="L1478" i="9"/>
  <c r="I1478" i="9"/>
  <c r="I1484" i="9"/>
  <c r="L1484" i="9"/>
  <c r="M1484" i="9" s="1"/>
  <c r="N1484" i="9" s="1"/>
  <c r="M1492" i="9"/>
  <c r="N1492" i="9" s="1"/>
  <c r="I1500" i="9"/>
  <c r="L1500" i="9"/>
  <c r="M1500" i="9" s="1"/>
  <c r="N1500" i="9" s="1"/>
  <c r="L1528" i="9"/>
  <c r="I1528" i="9"/>
  <c r="L1534" i="9"/>
  <c r="M1534" i="9" s="1"/>
  <c r="I1534" i="9"/>
  <c r="L1540" i="9"/>
  <c r="M1540" i="9" s="1"/>
  <c r="I1540" i="9"/>
  <c r="L1578" i="9"/>
  <c r="M1578" i="9" s="1"/>
  <c r="N1578" i="9" s="1"/>
  <c r="I1578" i="9"/>
  <c r="L1598" i="9"/>
  <c r="M1598" i="9" s="1"/>
  <c r="N1598" i="9" s="1"/>
  <c r="I1598" i="9"/>
  <c r="L1656" i="9"/>
  <c r="M1656" i="9" s="1"/>
  <c r="N1656" i="9" s="1"/>
  <c r="I1656" i="9"/>
  <c r="I1086" i="9"/>
  <c r="I1102" i="9"/>
  <c r="I1117" i="9"/>
  <c r="I1127" i="9"/>
  <c r="L1135" i="9"/>
  <c r="M1135" i="9" s="1"/>
  <c r="N1135" i="9" s="1"/>
  <c r="L1139" i="9"/>
  <c r="L1143" i="9"/>
  <c r="M1143" i="9" s="1"/>
  <c r="N1143" i="9" s="1"/>
  <c r="L1147" i="9"/>
  <c r="M1147" i="9" s="1"/>
  <c r="N1147" i="9" s="1"/>
  <c r="L1151" i="9"/>
  <c r="M1151" i="9" s="1"/>
  <c r="N1151" i="9" s="1"/>
  <c r="L1155" i="9"/>
  <c r="M1155" i="9" s="1"/>
  <c r="L1159" i="9"/>
  <c r="M1159" i="9" s="1"/>
  <c r="N1159" i="9" s="1"/>
  <c r="L1163" i="9"/>
  <c r="M1163" i="9" s="1"/>
  <c r="N1163" i="9" s="1"/>
  <c r="L1167" i="9"/>
  <c r="M1167" i="9" s="1"/>
  <c r="N1167" i="9" s="1"/>
  <c r="L1172" i="9"/>
  <c r="M1172" i="9" s="1"/>
  <c r="N1172" i="9" s="1"/>
  <c r="L1176" i="9"/>
  <c r="M1176" i="9" s="1"/>
  <c r="N1176" i="9" s="1"/>
  <c r="L1180" i="9"/>
  <c r="M1180" i="9" s="1"/>
  <c r="N1180" i="9" s="1"/>
  <c r="L1184" i="9"/>
  <c r="M1184" i="9" s="1"/>
  <c r="N1184" i="9" s="1"/>
  <c r="L1188" i="9"/>
  <c r="L1192" i="9"/>
  <c r="M1192" i="9" s="1"/>
  <c r="N1192" i="9" s="1"/>
  <c r="L1196" i="9"/>
  <c r="M1196" i="9" s="1"/>
  <c r="N1196" i="9" s="1"/>
  <c r="L1200" i="9"/>
  <c r="M1200" i="9" s="1"/>
  <c r="N1200" i="9" s="1"/>
  <c r="L1204" i="9"/>
  <c r="L1208" i="9"/>
  <c r="M1208" i="9" s="1"/>
  <c r="N1208" i="9" s="1"/>
  <c r="L1212" i="9"/>
  <c r="M1212" i="9" s="1"/>
  <c r="N1212" i="9" s="1"/>
  <c r="L1216" i="9"/>
  <c r="M1216" i="9" s="1"/>
  <c r="N1216" i="9" s="1"/>
  <c r="L1220" i="9"/>
  <c r="M1220" i="9" s="1"/>
  <c r="L1224" i="9"/>
  <c r="M1224" i="9" s="1"/>
  <c r="N1224" i="9" s="1"/>
  <c r="L1229" i="9"/>
  <c r="M1229" i="9" s="1"/>
  <c r="N1229" i="9" s="1"/>
  <c r="L1233" i="9"/>
  <c r="M1233" i="9" s="1"/>
  <c r="N1233" i="9" s="1"/>
  <c r="L1237" i="9"/>
  <c r="M1237" i="9" s="1"/>
  <c r="N1237" i="9" s="1"/>
  <c r="L1241" i="9"/>
  <c r="M1241" i="9" s="1"/>
  <c r="N1241" i="9" s="1"/>
  <c r="L1245" i="9"/>
  <c r="M1245" i="9" s="1"/>
  <c r="N1245" i="9" s="1"/>
  <c r="L1249" i="9"/>
  <c r="M1249" i="9" s="1"/>
  <c r="N1249" i="9" s="1"/>
  <c r="L1253" i="9"/>
  <c r="L1257" i="9"/>
  <c r="M1257" i="9" s="1"/>
  <c r="N1257" i="9" s="1"/>
  <c r="L1261" i="9"/>
  <c r="M1261" i="9" s="1"/>
  <c r="N1261" i="9" s="1"/>
  <c r="L1265" i="9"/>
  <c r="M1265" i="9" s="1"/>
  <c r="N1265" i="9" s="1"/>
  <c r="L1269" i="9"/>
  <c r="L1273" i="9"/>
  <c r="M1273" i="9" s="1"/>
  <c r="N1273" i="9" s="1"/>
  <c r="L1277" i="9"/>
  <c r="M1277" i="9" s="1"/>
  <c r="N1277" i="9" s="1"/>
  <c r="L1282" i="9"/>
  <c r="M1282" i="9" s="1"/>
  <c r="N1282" i="9" s="1"/>
  <c r="L1286" i="9"/>
  <c r="M1286" i="9" s="1"/>
  <c r="L1290" i="9"/>
  <c r="M1290" i="9" s="1"/>
  <c r="N1290" i="9" s="1"/>
  <c r="N1292" i="9"/>
  <c r="I1296" i="9"/>
  <c r="L1306" i="9"/>
  <c r="M1306" i="9" s="1"/>
  <c r="N1306" i="9" s="1"/>
  <c r="N1308" i="9"/>
  <c r="I1312" i="9"/>
  <c r="L1322" i="9"/>
  <c r="I1328" i="9"/>
  <c r="L1355" i="9"/>
  <c r="M1355" i="9" s="1"/>
  <c r="N1355" i="9" s="1"/>
  <c r="N1417" i="9"/>
  <c r="L1423" i="9"/>
  <c r="L1439" i="9"/>
  <c r="I1453" i="9"/>
  <c r="L1453" i="9"/>
  <c r="M1453" i="9" s="1"/>
  <c r="N1453" i="9" s="1"/>
  <c r="L1454" i="9"/>
  <c r="M1454" i="9" s="1"/>
  <c r="I1470" i="9"/>
  <c r="I1487" i="9"/>
  <c r="I1499" i="9"/>
  <c r="I1503" i="9"/>
  <c r="L1516" i="9"/>
  <c r="M1516" i="9" s="1"/>
  <c r="I1516" i="9"/>
  <c r="L1581" i="9"/>
  <c r="M1581" i="9" s="1"/>
  <c r="N1581" i="9" s="1"/>
  <c r="I1581" i="9"/>
  <c r="L1602" i="9"/>
  <c r="M1602" i="9" s="1"/>
  <c r="N1602" i="9" s="1"/>
  <c r="I1602" i="9"/>
  <c r="L1607" i="9"/>
  <c r="M1607" i="9" s="1"/>
  <c r="N1607" i="9" s="1"/>
  <c r="I1607" i="9"/>
  <c r="L1642" i="9"/>
  <c r="M1642" i="9" s="1"/>
  <c r="N1642" i="9" s="1"/>
  <c r="I1642" i="9"/>
  <c r="L1699" i="9"/>
  <c r="M1699" i="9" s="1"/>
  <c r="I1699" i="9"/>
  <c r="L1713" i="9"/>
  <c r="M1713" i="9" s="1"/>
  <c r="I1713" i="9"/>
  <c r="L1731" i="9"/>
  <c r="M1731" i="9" s="1"/>
  <c r="I1731" i="9"/>
  <c r="L1745" i="9"/>
  <c r="M1745" i="9" s="1"/>
  <c r="I1745" i="9"/>
  <c r="L1766" i="9"/>
  <c r="M1766" i="9" s="1"/>
  <c r="I1766" i="9"/>
  <c r="L1535" i="9"/>
  <c r="M1535" i="9" s="1"/>
  <c r="N1535" i="9" s="1"/>
  <c r="I1536" i="9"/>
  <c r="I1548" i="9"/>
  <c r="I1552" i="9"/>
  <c r="I1557" i="9"/>
  <c r="I1571" i="9"/>
  <c r="I1582" i="9"/>
  <c r="I1604" i="9"/>
  <c r="I1608" i="9"/>
  <c r="I1611" i="9"/>
  <c r="M1707" i="9"/>
  <c r="N1707" i="9" s="1"/>
  <c r="M1719" i="9"/>
  <c r="N1719" i="9" s="1"/>
  <c r="M1739" i="9"/>
  <c r="N1739" i="9" s="1"/>
  <c r="M1751" i="9"/>
  <c r="N1751" i="9" s="1"/>
  <c r="I1773" i="9"/>
  <c r="L1773" i="9"/>
  <c r="M1773" i="9" s="1"/>
  <c r="L1541" i="9"/>
  <c r="M1541" i="9" s="1"/>
  <c r="N1541" i="9" s="1"/>
  <c r="I1542" i="9"/>
  <c r="I1627" i="9"/>
  <c r="L1627" i="9"/>
  <c r="M1627" i="9" s="1"/>
  <c r="N1627" i="9" s="1"/>
  <c r="I1652" i="9"/>
  <c r="L1697" i="9"/>
  <c r="M1697" i="9" s="1"/>
  <c r="I1697" i="9"/>
  <c r="N1703" i="9"/>
  <c r="L1715" i="9"/>
  <c r="M1715" i="9" s="1"/>
  <c r="I1715" i="9"/>
  <c r="N1723" i="9"/>
  <c r="L1729" i="9"/>
  <c r="M1729" i="9" s="1"/>
  <c r="I1729" i="9"/>
  <c r="N1735" i="9"/>
  <c r="L1747" i="9"/>
  <c r="M1747" i="9" s="1"/>
  <c r="I1747" i="9"/>
  <c r="N1755" i="9"/>
  <c r="L1768" i="9"/>
  <c r="M1768" i="9" s="1"/>
  <c r="I1768" i="9"/>
  <c r="N1776" i="9"/>
  <c r="I1780" i="9"/>
  <c r="L1780" i="9"/>
  <c r="M1780" i="9" s="1"/>
  <c r="N1780" i="9" s="1"/>
  <c r="I1791" i="9"/>
  <c r="L1791" i="9"/>
  <c r="M1791" i="9" s="1"/>
  <c r="I1794" i="9"/>
  <c r="L1794" i="9"/>
  <c r="M1794" i="9" s="1"/>
  <c r="N1794" i="9" s="1"/>
  <c r="L1803" i="9"/>
  <c r="M1803" i="9" s="1"/>
  <c r="I1803" i="9"/>
  <c r="L1811" i="9"/>
  <c r="M1811" i="9" s="1"/>
  <c r="N1811" i="9" s="1"/>
  <c r="I1811" i="9"/>
  <c r="I1659" i="9"/>
  <c r="I1663" i="9"/>
  <c r="I1672" i="9"/>
  <c r="I1678" i="9"/>
  <c r="I1682" i="9"/>
  <c r="I1685" i="9"/>
  <c r="L1690" i="9"/>
  <c r="M1690" i="9" s="1"/>
  <c r="N1690" i="9" s="1"/>
  <c r="I1703" i="9"/>
  <c r="I1707" i="9"/>
  <c r="M1711" i="9"/>
  <c r="N1711" i="9" s="1"/>
  <c r="I1719" i="9"/>
  <c r="I1723" i="9"/>
  <c r="M1727" i="9"/>
  <c r="N1727" i="9" s="1"/>
  <c r="I1735" i="9"/>
  <c r="I1739" i="9"/>
  <c r="M1743" i="9"/>
  <c r="N1743" i="9" s="1"/>
  <c r="I1751" i="9"/>
  <c r="I1755" i="9"/>
  <c r="M1764" i="9"/>
  <c r="N1764" i="9" s="1"/>
  <c r="L1775" i="9"/>
  <c r="M1775" i="9" s="1"/>
  <c r="N1775" i="9" s="1"/>
  <c r="I1776" i="9"/>
  <c r="I1786" i="9"/>
  <c r="I1798" i="9"/>
  <c r="L1809" i="9"/>
  <c r="M1809" i="9" s="1"/>
  <c r="N1809" i="9" s="1"/>
  <c r="I1809" i="9"/>
  <c r="L1643" i="9"/>
  <c r="M1643" i="9" s="1"/>
  <c r="N1643" i="9" s="1"/>
  <c r="L1788" i="9"/>
  <c r="M1788" i="9" s="1"/>
  <c r="I1788" i="9"/>
  <c r="M34" i="9"/>
  <c r="N34" i="9" s="1"/>
  <c r="M20" i="9"/>
  <c r="N20" i="9" s="1"/>
  <c r="M46" i="9"/>
  <c r="N46" i="9" s="1"/>
  <c r="M67" i="9"/>
  <c r="N67" i="9" s="1"/>
  <c r="M70" i="9"/>
  <c r="N70" i="9" s="1"/>
  <c r="M81" i="9"/>
  <c r="N81" i="9" s="1"/>
  <c r="M26" i="9"/>
  <c r="N26" i="9" s="1"/>
  <c r="M36" i="9"/>
  <c r="N36" i="9" s="1"/>
  <c r="M93" i="9"/>
  <c r="N93" i="9" s="1"/>
  <c r="M77" i="9"/>
  <c r="N77" i="9" s="1"/>
  <c r="M80" i="9"/>
  <c r="N80" i="9" s="1"/>
  <c r="M84" i="9"/>
  <c r="N84" i="9" s="1"/>
  <c r="M88" i="9"/>
  <c r="N88" i="9" s="1"/>
  <c r="M89" i="9"/>
  <c r="N89" i="9" s="1"/>
  <c r="M94" i="9"/>
  <c r="N94" i="9" s="1"/>
  <c r="M95" i="9"/>
  <c r="N95" i="9" s="1"/>
  <c r="M8" i="9"/>
  <c r="N8" i="9" s="1"/>
  <c r="M23" i="9"/>
  <c r="N23" i="9" s="1"/>
  <c r="M72" i="9"/>
  <c r="N72" i="9" s="1"/>
  <c r="M17" i="9"/>
  <c r="N17" i="9" s="1"/>
  <c r="M22" i="9"/>
  <c r="N22" i="9" s="1"/>
  <c r="M16" i="9"/>
  <c r="N16" i="9" s="1"/>
  <c r="M42" i="9"/>
  <c r="N42" i="9" s="1"/>
  <c r="M45" i="9"/>
  <c r="N45" i="9" s="1"/>
  <c r="M50" i="9"/>
  <c r="N50" i="9" s="1"/>
  <c r="M56" i="9"/>
  <c r="N56" i="9" s="1"/>
  <c r="M59" i="9"/>
  <c r="N59" i="9" s="1"/>
  <c r="M63" i="9"/>
  <c r="N63" i="9" s="1"/>
  <c r="M66" i="9"/>
  <c r="N66" i="9" s="1"/>
  <c r="M9" i="9"/>
  <c r="N9" i="9" s="1"/>
  <c r="M12" i="9"/>
  <c r="N12" i="9" s="1"/>
  <c r="M27" i="9"/>
  <c r="N27" i="9" s="1"/>
  <c r="M37" i="9"/>
  <c r="N37" i="9" s="1"/>
  <c r="M41" i="9"/>
  <c r="N41" i="9" s="1"/>
  <c r="M52" i="9"/>
  <c r="N52" i="9" s="1"/>
  <c r="M55" i="9"/>
  <c r="N55" i="9" s="1"/>
  <c r="M62" i="9"/>
  <c r="N62" i="9" s="1"/>
  <c r="M73" i="9"/>
  <c r="N73" i="9" s="1"/>
  <c r="M76" i="9"/>
  <c r="N76" i="9" s="1"/>
  <c r="M98" i="9"/>
  <c r="N98" i="9" s="1"/>
  <c r="L150" i="9"/>
  <c r="I150" i="9"/>
  <c r="L166" i="9"/>
  <c r="I166" i="9"/>
  <c r="L194" i="9"/>
  <c r="I194" i="9"/>
  <c r="L238" i="9"/>
  <c r="I238" i="9"/>
  <c r="L307" i="9"/>
  <c r="I307" i="9"/>
  <c r="L329" i="9"/>
  <c r="I329" i="9"/>
  <c r="L357" i="9"/>
  <c r="I357" i="9"/>
  <c r="M464" i="9"/>
  <c r="N464" i="9" s="1"/>
  <c r="I17" i="9"/>
  <c r="I23" i="9"/>
  <c r="I27" i="9"/>
  <c r="I37" i="9"/>
  <c r="I42" i="9"/>
  <c r="I46" i="9"/>
  <c r="I52" i="9"/>
  <c r="I56" i="9"/>
  <c r="I63" i="9"/>
  <c r="I67" i="9"/>
  <c r="I73" i="9"/>
  <c r="I77" i="9"/>
  <c r="I81" i="9"/>
  <c r="I84" i="9"/>
  <c r="I89" i="9"/>
  <c r="I93" i="9"/>
  <c r="I95" i="9"/>
  <c r="L146" i="9"/>
  <c r="I146" i="9"/>
  <c r="N153" i="9"/>
  <c r="L154" i="9"/>
  <c r="I154" i="9"/>
  <c r="N169" i="9"/>
  <c r="L170" i="9"/>
  <c r="I170" i="9"/>
  <c r="N197" i="9"/>
  <c r="N212" i="9"/>
  <c r="L213" i="9"/>
  <c r="I213" i="9"/>
  <c r="N226" i="9"/>
  <c r="N241" i="9"/>
  <c r="L252" i="9"/>
  <c r="I252" i="9"/>
  <c r="N261" i="9"/>
  <c r="L262" i="9"/>
  <c r="I262" i="9"/>
  <c r="N278" i="9"/>
  <c r="L279" i="9"/>
  <c r="I279" i="9"/>
  <c r="L288" i="9"/>
  <c r="I288" i="9"/>
  <c r="M291" i="9"/>
  <c r="N291" i="9" s="1"/>
  <c r="N295" i="9"/>
  <c r="L296" i="9"/>
  <c r="I296" i="9"/>
  <c r="N310" i="9"/>
  <c r="L311" i="9"/>
  <c r="I311" i="9"/>
  <c r="N320" i="9"/>
  <c r="L321" i="9"/>
  <c r="I321" i="9"/>
  <c r="L353" i="9"/>
  <c r="I353" i="9"/>
  <c r="L369" i="9"/>
  <c r="I369" i="9"/>
  <c r="M424" i="9"/>
  <c r="N424" i="9" s="1"/>
  <c r="L447" i="9"/>
  <c r="I447" i="9"/>
  <c r="M458" i="9"/>
  <c r="N458" i="9" s="1"/>
  <c r="L483" i="9"/>
  <c r="I483" i="9"/>
  <c r="L514" i="9"/>
  <c r="I514" i="9"/>
  <c r="M555" i="9"/>
  <c r="N555" i="9" s="1"/>
  <c r="M570" i="9"/>
  <c r="N570" i="9" s="1"/>
  <c r="M584" i="9"/>
  <c r="N584" i="9" s="1"/>
  <c r="N180" i="9"/>
  <c r="L209" i="9"/>
  <c r="I209" i="9"/>
  <c r="N257" i="9"/>
  <c r="L274" i="9"/>
  <c r="I274" i="9"/>
  <c r="N306" i="9"/>
  <c r="L317" i="9"/>
  <c r="I317" i="9"/>
  <c r="L437" i="9"/>
  <c r="I437" i="9"/>
  <c r="M448" i="9"/>
  <c r="N448" i="9" s="1"/>
  <c r="L516" i="9"/>
  <c r="I516" i="9"/>
  <c r="M612" i="9"/>
  <c r="N612" i="9" s="1"/>
  <c r="M1789" i="9"/>
  <c r="N1789" i="9" s="1"/>
  <c r="M5" i="9"/>
  <c r="N5" i="9" s="1"/>
  <c r="I8" i="9"/>
  <c r="L13" i="9"/>
  <c r="I16" i="9"/>
  <c r="I22" i="9"/>
  <c r="I26" i="9"/>
  <c r="M29" i="9"/>
  <c r="N29" i="9" s="1"/>
  <c r="I34" i="9"/>
  <c r="I36" i="9"/>
  <c r="I41" i="9"/>
  <c r="M43" i="9"/>
  <c r="N43" i="9" s="1"/>
  <c r="I45" i="9"/>
  <c r="M47" i="9"/>
  <c r="N47" i="9" s="1"/>
  <c r="I50" i="9"/>
  <c r="I55" i="9"/>
  <c r="M57" i="9"/>
  <c r="N57" i="9" s="1"/>
  <c r="I59" i="9"/>
  <c r="I62" i="9"/>
  <c r="M64" i="9"/>
  <c r="N64" i="9" s="1"/>
  <c r="I66" i="9"/>
  <c r="M68" i="9"/>
  <c r="N68" i="9" s="1"/>
  <c r="I70" i="9"/>
  <c r="I72" i="9"/>
  <c r="I76" i="9"/>
  <c r="M78" i="9"/>
  <c r="N78" i="9" s="1"/>
  <c r="I80" i="9"/>
  <c r="M127" i="9"/>
  <c r="N127" i="9" s="1"/>
  <c r="L129" i="9"/>
  <c r="I129" i="9"/>
  <c r="M139" i="9"/>
  <c r="N139" i="9" s="1"/>
  <c r="L144" i="9"/>
  <c r="I144" i="9"/>
  <c r="L157" i="9"/>
  <c r="I157" i="9"/>
  <c r="L174" i="9"/>
  <c r="I174" i="9"/>
  <c r="L217" i="9"/>
  <c r="I217" i="9"/>
  <c r="L230" i="9"/>
  <c r="I230" i="9"/>
  <c r="L244" i="9"/>
  <c r="I244" i="9"/>
  <c r="L266" i="9"/>
  <c r="I266" i="9"/>
  <c r="L283" i="9"/>
  <c r="I283" i="9"/>
  <c r="L300" i="9"/>
  <c r="I300" i="9"/>
  <c r="L325" i="9"/>
  <c r="I325" i="9"/>
  <c r="L342" i="9"/>
  <c r="I342" i="9"/>
  <c r="L349" i="9"/>
  <c r="I349" i="9"/>
  <c r="M352" i="9"/>
  <c r="N352" i="9" s="1"/>
  <c r="N360" i="9"/>
  <c r="L365" i="9"/>
  <c r="I365" i="9"/>
  <c r="N374" i="9"/>
  <c r="L381" i="9"/>
  <c r="I381" i="9"/>
  <c r="M410" i="9"/>
  <c r="N410" i="9" s="1"/>
  <c r="L423" i="9"/>
  <c r="I423" i="9"/>
  <c r="M426" i="9"/>
  <c r="N426" i="9" s="1"/>
  <c r="L457" i="9"/>
  <c r="I457" i="9"/>
  <c r="M467" i="9"/>
  <c r="N467" i="9" s="1"/>
  <c r="M492" i="9"/>
  <c r="N492" i="9" s="1"/>
  <c r="L503" i="9"/>
  <c r="I503" i="9"/>
  <c r="M506" i="9"/>
  <c r="N506" i="9" s="1"/>
  <c r="L511" i="9"/>
  <c r="I511" i="9"/>
  <c r="M562" i="9"/>
  <c r="N562" i="9" s="1"/>
  <c r="M620" i="9"/>
  <c r="N620" i="9" s="1"/>
  <c r="L656" i="9"/>
  <c r="I656" i="9"/>
  <c r="L667" i="9"/>
  <c r="I667" i="9"/>
  <c r="L679" i="9"/>
  <c r="I679" i="9"/>
  <c r="L695" i="9"/>
  <c r="I695" i="9"/>
  <c r="L711" i="9"/>
  <c r="I711" i="9"/>
  <c r="M716" i="9"/>
  <c r="N716" i="9" s="1"/>
  <c r="L723" i="9"/>
  <c r="I723" i="9"/>
  <c r="M728" i="9"/>
  <c r="N728" i="9" s="1"/>
  <c r="L739" i="9"/>
  <c r="I739" i="9"/>
  <c r="M744" i="9"/>
  <c r="N744" i="9" s="1"/>
  <c r="L755" i="9"/>
  <c r="I755" i="9"/>
  <c r="M764" i="9"/>
  <c r="N764" i="9" s="1"/>
  <c r="L771" i="9"/>
  <c r="I771" i="9"/>
  <c r="M777" i="9"/>
  <c r="N777" i="9" s="1"/>
  <c r="M781" i="9"/>
  <c r="N781" i="9" s="1"/>
  <c r="M785" i="9"/>
  <c r="N785" i="9" s="1"/>
  <c r="M790" i="9"/>
  <c r="N790" i="9" s="1"/>
  <c r="M794" i="9"/>
  <c r="N794" i="9" s="1"/>
  <c r="M798" i="9"/>
  <c r="N798" i="9" s="1"/>
  <c r="M802" i="9"/>
  <c r="N802" i="9" s="1"/>
  <c r="M806" i="9"/>
  <c r="N806" i="9" s="1"/>
  <c r="M810" i="9"/>
  <c r="N810" i="9" s="1"/>
  <c r="M814" i="9"/>
  <c r="N814" i="9" s="1"/>
  <c r="M820" i="9"/>
  <c r="N820" i="9" s="1"/>
  <c r="L1109" i="9"/>
  <c r="I1109" i="9"/>
  <c r="M1110" i="9"/>
  <c r="N1110" i="9" s="1"/>
  <c r="N165" i="9"/>
  <c r="L181" i="9"/>
  <c r="I181" i="9"/>
  <c r="N193" i="9"/>
  <c r="N208" i="9"/>
  <c r="N237" i="9"/>
  <c r="L258" i="9"/>
  <c r="I258" i="9"/>
  <c r="N273" i="9"/>
  <c r="L292" i="9"/>
  <c r="I292" i="9"/>
  <c r="L314" i="9"/>
  <c r="I314" i="9"/>
  <c r="N316" i="9"/>
  <c r="N328" i="9"/>
  <c r="L335" i="9"/>
  <c r="I335" i="9"/>
  <c r="N368" i="9"/>
  <c r="M592" i="9"/>
  <c r="N592" i="9" s="1"/>
  <c r="L635" i="9"/>
  <c r="I635" i="9"/>
  <c r="I1752" i="9"/>
  <c r="L1752" i="9"/>
  <c r="I9" i="9"/>
  <c r="I12" i="9"/>
  <c r="M14" i="9"/>
  <c r="N14" i="9" s="1"/>
  <c r="I20" i="9"/>
  <c r="N104" i="9"/>
  <c r="N108" i="9"/>
  <c r="N123" i="9"/>
  <c r="M156" i="9"/>
  <c r="N156" i="9" s="1"/>
  <c r="N160" i="9"/>
  <c r="L161" i="9"/>
  <c r="I161" i="9"/>
  <c r="M173" i="9"/>
  <c r="N173" i="9" s="1"/>
  <c r="N177" i="9"/>
  <c r="L178" i="9"/>
  <c r="I178" i="9"/>
  <c r="N187" i="9"/>
  <c r="L189" i="9"/>
  <c r="I189" i="9"/>
  <c r="M201" i="9"/>
  <c r="N201" i="9" s="1"/>
  <c r="N204" i="9"/>
  <c r="L205" i="9"/>
  <c r="I205" i="9"/>
  <c r="M216" i="9"/>
  <c r="N216" i="9" s="1"/>
  <c r="N220" i="9"/>
  <c r="M229" i="9"/>
  <c r="N229" i="9" s="1"/>
  <c r="N233" i="9"/>
  <c r="L234" i="9"/>
  <c r="I234" i="9"/>
  <c r="N248" i="9"/>
  <c r="L249" i="9"/>
  <c r="I249" i="9"/>
  <c r="M265" i="9"/>
  <c r="N265" i="9" s="1"/>
  <c r="N269" i="9"/>
  <c r="L270" i="9"/>
  <c r="I270" i="9"/>
  <c r="M282" i="9"/>
  <c r="N282" i="9" s="1"/>
  <c r="L287" i="9"/>
  <c r="I287" i="9"/>
  <c r="M299" i="9"/>
  <c r="N299" i="9" s="1"/>
  <c r="M324" i="9"/>
  <c r="N324" i="9" s="1"/>
  <c r="L331" i="9"/>
  <c r="I331" i="9"/>
  <c r="L338" i="9"/>
  <c r="I338" i="9"/>
  <c r="M341" i="9"/>
  <c r="N341" i="9" s="1"/>
  <c r="N356" i="9"/>
  <c r="L361" i="9"/>
  <c r="I361" i="9"/>
  <c r="M364" i="9"/>
  <c r="N364" i="9" s="1"/>
  <c r="L375" i="9"/>
  <c r="I375" i="9"/>
  <c r="L377" i="9"/>
  <c r="I377" i="9"/>
  <c r="M380" i="9"/>
  <c r="N380" i="9" s="1"/>
  <c r="L409" i="9"/>
  <c r="I409" i="9"/>
  <c r="L425" i="9"/>
  <c r="I425" i="9"/>
  <c r="M438" i="9"/>
  <c r="N438" i="9" s="1"/>
  <c r="M451" i="9"/>
  <c r="N451" i="9" s="1"/>
  <c r="L466" i="9"/>
  <c r="I466" i="9"/>
  <c r="M478" i="9"/>
  <c r="N478" i="9" s="1"/>
  <c r="L521" i="9"/>
  <c r="I521" i="9"/>
  <c r="M617" i="9"/>
  <c r="N617" i="9" s="1"/>
  <c r="L619" i="9"/>
  <c r="I619" i="9"/>
  <c r="N404" i="9"/>
  <c r="L405" i="9"/>
  <c r="I405" i="9"/>
  <c r="M406" i="9"/>
  <c r="N406" i="9" s="1"/>
  <c r="N413" i="9"/>
  <c r="L414" i="9"/>
  <c r="I414" i="9"/>
  <c r="M419" i="9"/>
  <c r="N419" i="9" s="1"/>
  <c r="M431" i="9"/>
  <c r="N431" i="9" s="1"/>
  <c r="M443" i="9"/>
  <c r="N443" i="9" s="1"/>
  <c r="N452" i="9"/>
  <c r="L453" i="9"/>
  <c r="I453" i="9"/>
  <c r="M454" i="9"/>
  <c r="N454" i="9" s="1"/>
  <c r="N465" i="9"/>
  <c r="L479" i="9"/>
  <c r="I479" i="9"/>
  <c r="L493" i="9"/>
  <c r="I493" i="9"/>
  <c r="L542" i="9"/>
  <c r="I542" i="9"/>
  <c r="M554" i="9"/>
  <c r="N554" i="9" s="1"/>
  <c r="L556" i="9"/>
  <c r="I556" i="9"/>
  <c r="M557" i="9"/>
  <c r="N557" i="9" s="1"/>
  <c r="N559" i="9"/>
  <c r="L560" i="9"/>
  <c r="I560" i="9"/>
  <c r="N567" i="9"/>
  <c r="L568" i="9"/>
  <c r="I568" i="9"/>
  <c r="N581" i="9"/>
  <c r="L582" i="9"/>
  <c r="I582" i="9"/>
  <c r="N589" i="9"/>
  <c r="L590" i="9"/>
  <c r="I590" i="9"/>
  <c r="M602" i="9"/>
  <c r="N602" i="9" s="1"/>
  <c r="N604" i="9"/>
  <c r="L605" i="9"/>
  <c r="I605" i="9"/>
  <c r="M606" i="9"/>
  <c r="N606" i="9" s="1"/>
  <c r="L631" i="9"/>
  <c r="I631" i="9"/>
  <c r="M641" i="9"/>
  <c r="N641" i="9" s="1"/>
  <c r="L652" i="9"/>
  <c r="I652" i="9"/>
  <c r="L691" i="9"/>
  <c r="I691" i="9"/>
  <c r="L707" i="9"/>
  <c r="I707" i="9"/>
  <c r="L735" i="9"/>
  <c r="I735" i="9"/>
  <c r="L751" i="9"/>
  <c r="I751" i="9"/>
  <c r="L767" i="9"/>
  <c r="I767" i="9"/>
  <c r="L851" i="9"/>
  <c r="I851" i="9"/>
  <c r="M147" i="9"/>
  <c r="N147" i="9" s="1"/>
  <c r="M151" i="9"/>
  <c r="N151" i="9" s="1"/>
  <c r="I153" i="9"/>
  <c r="I156" i="9"/>
  <c r="M158" i="9"/>
  <c r="N158" i="9" s="1"/>
  <c r="I160" i="9"/>
  <c r="M162" i="9"/>
  <c r="N162" i="9" s="1"/>
  <c r="I165" i="9"/>
  <c r="M167" i="9"/>
  <c r="N167" i="9" s="1"/>
  <c r="I169" i="9"/>
  <c r="M171" i="9"/>
  <c r="N171" i="9" s="1"/>
  <c r="I173" i="9"/>
  <c r="I177" i="9"/>
  <c r="I180" i="9"/>
  <c r="M182" i="9"/>
  <c r="N182" i="9" s="1"/>
  <c r="M185" i="9"/>
  <c r="N185" i="9" s="1"/>
  <c r="I187" i="9"/>
  <c r="M190" i="9"/>
  <c r="N190" i="9" s="1"/>
  <c r="I193" i="9"/>
  <c r="I197" i="9"/>
  <c r="M199" i="9"/>
  <c r="N199" i="9" s="1"/>
  <c r="I201" i="9"/>
  <c r="I204" i="9"/>
  <c r="M206" i="9"/>
  <c r="N206" i="9" s="1"/>
  <c r="I208" i="9"/>
  <c r="M210" i="9"/>
  <c r="N210" i="9" s="1"/>
  <c r="I212" i="9"/>
  <c r="I216" i="9"/>
  <c r="M218" i="9"/>
  <c r="N218" i="9" s="1"/>
  <c r="I220" i="9"/>
  <c r="M224" i="9"/>
  <c r="N224" i="9" s="1"/>
  <c r="I226" i="9"/>
  <c r="M227" i="9"/>
  <c r="N227" i="9" s="1"/>
  <c r="I229" i="9"/>
  <c r="M231" i="9"/>
  <c r="N231" i="9" s="1"/>
  <c r="I233" i="9"/>
  <c r="M235" i="9"/>
  <c r="N235" i="9" s="1"/>
  <c r="I237" i="9"/>
  <c r="I241" i="9"/>
  <c r="M242" i="9"/>
  <c r="N242" i="9" s="1"/>
  <c r="M245" i="9"/>
  <c r="N245" i="9" s="1"/>
  <c r="I248" i="9"/>
  <c r="M250" i="9"/>
  <c r="N250" i="9" s="1"/>
  <c r="M253" i="9"/>
  <c r="N253" i="9" s="1"/>
  <c r="I257" i="9"/>
  <c r="I261" i="9"/>
  <c r="M263" i="9"/>
  <c r="N263" i="9" s="1"/>
  <c r="I265" i="9"/>
  <c r="M267" i="9"/>
  <c r="N267" i="9" s="1"/>
  <c r="I269" i="9"/>
  <c r="M271" i="9"/>
  <c r="N271" i="9" s="1"/>
  <c r="I273" i="9"/>
  <c r="I278" i="9"/>
  <c r="I282" i="9"/>
  <c r="M285" i="9"/>
  <c r="N285" i="9" s="1"/>
  <c r="M286" i="9"/>
  <c r="N286" i="9" s="1"/>
  <c r="I291" i="9"/>
  <c r="M293" i="9"/>
  <c r="N293" i="9" s="1"/>
  <c r="I295" i="9"/>
  <c r="I299" i="9"/>
  <c r="I306" i="9"/>
  <c r="M308" i="9"/>
  <c r="N308" i="9" s="1"/>
  <c r="I310" i="9"/>
  <c r="M312" i="9"/>
  <c r="N312" i="9" s="1"/>
  <c r="I316" i="9"/>
  <c r="M318" i="9"/>
  <c r="N318" i="9" s="1"/>
  <c r="I320" i="9"/>
  <c r="M322" i="9"/>
  <c r="N322" i="9" s="1"/>
  <c r="I324" i="9"/>
  <c r="I328" i="9"/>
  <c r="L388" i="9"/>
  <c r="I388" i="9"/>
  <c r="M389" i="9"/>
  <c r="N389" i="9" s="1"/>
  <c r="L392" i="9"/>
  <c r="I392" i="9"/>
  <c r="M393" i="9"/>
  <c r="N393" i="9" s="1"/>
  <c r="L396" i="9"/>
  <c r="I396" i="9"/>
  <c r="M397" i="9"/>
  <c r="N397" i="9" s="1"/>
  <c r="L401" i="9"/>
  <c r="I401" i="9"/>
  <c r="M402" i="9"/>
  <c r="N402" i="9" s="1"/>
  <c r="L421" i="9"/>
  <c r="I421" i="9"/>
  <c r="M422" i="9"/>
  <c r="N422" i="9" s="1"/>
  <c r="L433" i="9"/>
  <c r="I433" i="9"/>
  <c r="M434" i="9"/>
  <c r="N434" i="9" s="1"/>
  <c r="M449" i="9"/>
  <c r="N449" i="9" s="1"/>
  <c r="M459" i="9"/>
  <c r="N459" i="9" s="1"/>
  <c r="M463" i="9"/>
  <c r="N463" i="9" s="1"/>
  <c r="L470" i="9"/>
  <c r="I470" i="9"/>
  <c r="M471" i="9"/>
  <c r="N471" i="9" s="1"/>
  <c r="N473" i="9"/>
  <c r="L476" i="9"/>
  <c r="I476" i="9"/>
  <c r="L489" i="9"/>
  <c r="I489" i="9"/>
  <c r="L509" i="9"/>
  <c r="I509" i="9"/>
  <c r="N518" i="9"/>
  <c r="L529" i="9"/>
  <c r="I529" i="9"/>
  <c r="L538" i="9"/>
  <c r="I538" i="9"/>
  <c r="L548" i="9"/>
  <c r="I548" i="9"/>
  <c r="L597" i="9"/>
  <c r="I597" i="9"/>
  <c r="L609" i="9"/>
  <c r="I609" i="9"/>
  <c r="M613" i="9"/>
  <c r="N613" i="9" s="1"/>
  <c r="L615" i="9"/>
  <c r="I615" i="9"/>
  <c r="M616" i="9"/>
  <c r="N616" i="9" s="1"/>
  <c r="M621" i="9"/>
  <c r="N621" i="9" s="1"/>
  <c r="L627" i="9"/>
  <c r="I627" i="9"/>
  <c r="L648" i="9"/>
  <c r="I648" i="9"/>
  <c r="L659" i="9"/>
  <c r="I659" i="9"/>
  <c r="M664" i="9"/>
  <c r="N664" i="9" s="1"/>
  <c r="L675" i="9"/>
  <c r="I675" i="9"/>
  <c r="M676" i="9"/>
  <c r="N676" i="9" s="1"/>
  <c r="L687" i="9"/>
  <c r="I687" i="9"/>
  <c r="L703" i="9"/>
  <c r="I703" i="9"/>
  <c r="M708" i="9"/>
  <c r="N708" i="9" s="1"/>
  <c r="L731" i="9"/>
  <c r="I731" i="9"/>
  <c r="L747" i="9"/>
  <c r="I747" i="9"/>
  <c r="M768" i="9"/>
  <c r="N768" i="9" s="1"/>
  <c r="L837" i="9"/>
  <c r="I837" i="9"/>
  <c r="M850" i="9"/>
  <c r="N850" i="9" s="1"/>
  <c r="M867" i="9"/>
  <c r="N867" i="9" s="1"/>
  <c r="L1077" i="9"/>
  <c r="I1077" i="9"/>
  <c r="M391" i="9"/>
  <c r="N391" i="9" s="1"/>
  <c r="M395" i="9"/>
  <c r="N395" i="9" s="1"/>
  <c r="N399" i="9"/>
  <c r="M407" i="9"/>
  <c r="N407" i="9" s="1"/>
  <c r="N416" i="9"/>
  <c r="L417" i="9"/>
  <c r="I417" i="9"/>
  <c r="M418" i="9"/>
  <c r="N418" i="9" s="1"/>
  <c r="N428" i="9"/>
  <c r="L429" i="9"/>
  <c r="I429" i="9"/>
  <c r="M430" i="9"/>
  <c r="N430" i="9" s="1"/>
  <c r="N440" i="9"/>
  <c r="L441" i="9"/>
  <c r="I441" i="9"/>
  <c r="M442" i="9"/>
  <c r="N442" i="9" s="1"/>
  <c r="M445" i="9"/>
  <c r="N445" i="9" s="1"/>
  <c r="N450" i="9"/>
  <c r="M455" i="9"/>
  <c r="N455" i="9" s="1"/>
  <c r="N460" i="9"/>
  <c r="L461" i="9"/>
  <c r="I461" i="9"/>
  <c r="M462" i="9"/>
  <c r="N462" i="9" s="1"/>
  <c r="N482" i="9"/>
  <c r="L485" i="9"/>
  <c r="I485" i="9"/>
  <c r="M488" i="9"/>
  <c r="N488" i="9" s="1"/>
  <c r="L498" i="9"/>
  <c r="I498" i="9"/>
  <c r="M501" i="9"/>
  <c r="N501" i="9" s="1"/>
  <c r="L519" i="9"/>
  <c r="I519" i="9"/>
  <c r="N520" i="9"/>
  <c r="L525" i="9"/>
  <c r="I525" i="9"/>
  <c r="L534" i="9"/>
  <c r="I534" i="9"/>
  <c r="N545" i="9"/>
  <c r="M547" i="9"/>
  <c r="N547" i="9" s="1"/>
  <c r="N563" i="9"/>
  <c r="L564" i="9"/>
  <c r="I564" i="9"/>
  <c r="N571" i="9"/>
  <c r="L572" i="9"/>
  <c r="I572" i="9"/>
  <c r="N575" i="9"/>
  <c r="L576" i="9"/>
  <c r="I576" i="9"/>
  <c r="L578" i="9"/>
  <c r="I578" i="9"/>
  <c r="N585" i="9"/>
  <c r="L586" i="9"/>
  <c r="I586" i="9"/>
  <c r="N593" i="9"/>
  <c r="L594" i="9"/>
  <c r="I594" i="9"/>
  <c r="M595" i="9"/>
  <c r="N595" i="9" s="1"/>
  <c r="M596" i="9"/>
  <c r="N596" i="9" s="1"/>
  <c r="M608" i="9"/>
  <c r="N608" i="9" s="1"/>
  <c r="L623" i="9"/>
  <c r="I623" i="9"/>
  <c r="M624" i="9"/>
  <c r="N624" i="9" s="1"/>
  <c r="L639" i="9"/>
  <c r="I639" i="9"/>
  <c r="M640" i="9"/>
  <c r="N640" i="9" s="1"/>
  <c r="M660" i="9"/>
  <c r="N660" i="9" s="1"/>
  <c r="L671" i="9"/>
  <c r="I671" i="9"/>
  <c r="L683" i="9"/>
  <c r="I683" i="9"/>
  <c r="M688" i="9"/>
  <c r="N688" i="9" s="1"/>
  <c r="L699" i="9"/>
  <c r="I699" i="9"/>
  <c r="L715" i="9"/>
  <c r="I715" i="9"/>
  <c r="L727" i="9"/>
  <c r="I727" i="9"/>
  <c r="L743" i="9"/>
  <c r="I743" i="9"/>
  <c r="L763" i="9"/>
  <c r="I763" i="9"/>
  <c r="L775" i="9"/>
  <c r="I775" i="9"/>
  <c r="L779" i="9"/>
  <c r="I779" i="9"/>
  <c r="L783" i="9"/>
  <c r="I783" i="9"/>
  <c r="L787" i="9"/>
  <c r="I787" i="9"/>
  <c r="L792" i="9"/>
  <c r="I792" i="9"/>
  <c r="L796" i="9"/>
  <c r="I796" i="9"/>
  <c r="L800" i="9"/>
  <c r="I800" i="9"/>
  <c r="L804" i="9"/>
  <c r="I804" i="9"/>
  <c r="L808" i="9"/>
  <c r="I808" i="9"/>
  <c r="L812" i="9"/>
  <c r="I812" i="9"/>
  <c r="L821" i="9"/>
  <c r="I821" i="9"/>
  <c r="M836" i="9"/>
  <c r="N836" i="9" s="1"/>
  <c r="L825" i="9"/>
  <c r="I825" i="9"/>
  <c r="L855" i="9"/>
  <c r="I855" i="9"/>
  <c r="L1063" i="9"/>
  <c r="I1063" i="9"/>
  <c r="M1076" i="9"/>
  <c r="N1076" i="9" s="1"/>
  <c r="L1090" i="9"/>
  <c r="I1090" i="9"/>
  <c r="L1121" i="9"/>
  <c r="I1121" i="9"/>
  <c r="L1353" i="9"/>
  <c r="I1353" i="9"/>
  <c r="I391" i="9"/>
  <c r="I395" i="9"/>
  <c r="I399" i="9"/>
  <c r="I559" i="9"/>
  <c r="I563" i="9"/>
  <c r="M565" i="9"/>
  <c r="N565" i="9" s="1"/>
  <c r="I567" i="9"/>
  <c r="I571" i="9"/>
  <c r="M573" i="9"/>
  <c r="N573" i="9" s="1"/>
  <c r="I575" i="9"/>
  <c r="I581" i="9"/>
  <c r="I585" i="9"/>
  <c r="M587" i="9"/>
  <c r="N587" i="9" s="1"/>
  <c r="I589" i="9"/>
  <c r="I593" i="9"/>
  <c r="I596" i="9"/>
  <c r="M600" i="9"/>
  <c r="N600" i="9" s="1"/>
  <c r="I604" i="9"/>
  <c r="I608" i="9"/>
  <c r="N654" i="9"/>
  <c r="N658" i="9"/>
  <c r="N677" i="9"/>
  <c r="N693" i="9"/>
  <c r="N725" i="9"/>
  <c r="N733" i="9"/>
  <c r="N741" i="9"/>
  <c r="N749" i="9"/>
  <c r="N757" i="9"/>
  <c r="I776" i="9"/>
  <c r="I780" i="9"/>
  <c r="I784" i="9"/>
  <c r="I788" i="9"/>
  <c r="I793" i="9"/>
  <c r="I797" i="9"/>
  <c r="I801" i="9"/>
  <c r="I805" i="9"/>
  <c r="I809" i="9"/>
  <c r="M824" i="9"/>
  <c r="N824" i="9" s="1"/>
  <c r="N828" i="9"/>
  <c r="L829" i="9"/>
  <c r="I829" i="9"/>
  <c r="N842" i="9"/>
  <c r="L843" i="9"/>
  <c r="I843" i="9"/>
  <c r="M854" i="9"/>
  <c r="N854" i="9" s="1"/>
  <c r="N858" i="9"/>
  <c r="L859" i="9"/>
  <c r="I859" i="9"/>
  <c r="N864" i="9"/>
  <c r="L865" i="9"/>
  <c r="I865" i="9"/>
  <c r="L1093" i="9"/>
  <c r="I1093" i="9"/>
  <c r="L1337" i="9"/>
  <c r="I1337" i="9"/>
  <c r="M1352" i="9"/>
  <c r="N1352" i="9" s="1"/>
  <c r="L1368" i="9"/>
  <c r="I1368" i="9"/>
  <c r="I1370" i="9"/>
  <c r="L1370" i="9"/>
  <c r="N816" i="9"/>
  <c r="L817" i="9"/>
  <c r="I817" i="9"/>
  <c r="N832" i="9"/>
  <c r="L833" i="9"/>
  <c r="I833" i="9"/>
  <c r="N846" i="9"/>
  <c r="L847" i="9"/>
  <c r="I847" i="9"/>
  <c r="L866" i="9"/>
  <c r="I866" i="9"/>
  <c r="L1075" i="9"/>
  <c r="I1075" i="9"/>
  <c r="L1106" i="9"/>
  <c r="I1106" i="9"/>
  <c r="L1131" i="9"/>
  <c r="I1131" i="9"/>
  <c r="M1336" i="9"/>
  <c r="N1336" i="9" s="1"/>
  <c r="L884" i="9"/>
  <c r="I884" i="9"/>
  <c r="L888" i="9"/>
  <c r="I888" i="9"/>
  <c r="L892" i="9"/>
  <c r="I892" i="9"/>
  <c r="L896" i="9"/>
  <c r="I896" i="9"/>
  <c r="L903" i="9"/>
  <c r="I903" i="9"/>
  <c r="L907" i="9"/>
  <c r="I907" i="9"/>
  <c r="L911" i="9"/>
  <c r="I911" i="9"/>
  <c r="L915" i="9"/>
  <c r="I915" i="9"/>
  <c r="L919" i="9"/>
  <c r="I919" i="9"/>
  <c r="L923" i="9"/>
  <c r="I923" i="9"/>
  <c r="L930" i="9"/>
  <c r="I930" i="9"/>
  <c r="L934" i="9"/>
  <c r="I934" i="9"/>
  <c r="L938" i="9"/>
  <c r="I938" i="9"/>
  <c r="L942" i="9"/>
  <c r="I942" i="9"/>
  <c r="L947" i="9"/>
  <c r="I947" i="9"/>
  <c r="L951" i="9"/>
  <c r="I951" i="9"/>
  <c r="L957" i="9"/>
  <c r="I957" i="9"/>
  <c r="L961" i="9"/>
  <c r="I961" i="9"/>
  <c r="L967" i="9"/>
  <c r="I967" i="9"/>
  <c r="M969" i="9"/>
  <c r="N969" i="9" s="1"/>
  <c r="L971" i="9"/>
  <c r="I971" i="9"/>
  <c r="L975" i="9"/>
  <c r="I975" i="9"/>
  <c r="L979" i="9"/>
  <c r="I979" i="9"/>
  <c r="L983" i="9"/>
  <c r="I983" i="9"/>
  <c r="L987" i="9"/>
  <c r="I987" i="9"/>
  <c r="L991" i="9"/>
  <c r="I991" i="9"/>
  <c r="L993" i="9"/>
  <c r="I993" i="9"/>
  <c r="L997" i="9"/>
  <c r="I997" i="9"/>
  <c r="L998" i="9"/>
  <c r="I998" i="9"/>
  <c r="L1002" i="9"/>
  <c r="I1002" i="9"/>
  <c r="L1004" i="9"/>
  <c r="I1004" i="9"/>
  <c r="L1008" i="9"/>
  <c r="I1008" i="9"/>
  <c r="L1012" i="9"/>
  <c r="I1012" i="9"/>
  <c r="L1016" i="9"/>
  <c r="I1016" i="9"/>
  <c r="L1017" i="9"/>
  <c r="I1017" i="9"/>
  <c r="L1021" i="9"/>
  <c r="I1021" i="9"/>
  <c r="L1025" i="9"/>
  <c r="I1025" i="9"/>
  <c r="L1029" i="9"/>
  <c r="I1029" i="9"/>
  <c r="L1033" i="9"/>
  <c r="I1033" i="9"/>
  <c r="L1037" i="9"/>
  <c r="I1037" i="9"/>
  <c r="L1041" i="9"/>
  <c r="I1041" i="9"/>
  <c r="L1045" i="9"/>
  <c r="I1045" i="9"/>
  <c r="L1049" i="9"/>
  <c r="I1049" i="9"/>
  <c r="L1053" i="9"/>
  <c r="I1053" i="9"/>
  <c r="M1055" i="9"/>
  <c r="N1055" i="9" s="1"/>
  <c r="L1057" i="9"/>
  <c r="I1057" i="9"/>
  <c r="L1066" i="9"/>
  <c r="I1066" i="9"/>
  <c r="M1068" i="9"/>
  <c r="N1068" i="9" s="1"/>
  <c r="L1081" i="9"/>
  <c r="I1081" i="9"/>
  <c r="L1097" i="9"/>
  <c r="I1097" i="9"/>
  <c r="M1099" i="9"/>
  <c r="N1099" i="9" s="1"/>
  <c r="L1112" i="9"/>
  <c r="I1112" i="9"/>
  <c r="L1124" i="9"/>
  <c r="I1124" i="9"/>
  <c r="L1136" i="9"/>
  <c r="I1136" i="9"/>
  <c r="L1140" i="9"/>
  <c r="I1140" i="9"/>
  <c r="L1144" i="9"/>
  <c r="I1144" i="9"/>
  <c r="L1148" i="9"/>
  <c r="I1148" i="9"/>
  <c r="L1152" i="9"/>
  <c r="I1152" i="9"/>
  <c r="L1156" i="9"/>
  <c r="I1156" i="9"/>
  <c r="L1160" i="9"/>
  <c r="I1160" i="9"/>
  <c r="L1164" i="9"/>
  <c r="I1164" i="9"/>
  <c r="L1169" i="9"/>
  <c r="I1169" i="9"/>
  <c r="M1171" i="9"/>
  <c r="N1171" i="9" s="1"/>
  <c r="L1173" i="9"/>
  <c r="I1173" i="9"/>
  <c r="M1175" i="9"/>
  <c r="N1175" i="9" s="1"/>
  <c r="L1177" i="9"/>
  <c r="I1177" i="9"/>
  <c r="M1179" i="9"/>
  <c r="N1179" i="9" s="1"/>
  <c r="L1181" i="9"/>
  <c r="I1181" i="9"/>
  <c r="M1183" i="9"/>
  <c r="N1183" i="9" s="1"/>
  <c r="L1185" i="9"/>
  <c r="I1185" i="9"/>
  <c r="M1187" i="9"/>
  <c r="N1187" i="9" s="1"/>
  <c r="L1189" i="9"/>
  <c r="I1189" i="9"/>
  <c r="M1191" i="9"/>
  <c r="N1191" i="9" s="1"/>
  <c r="L1193" i="9"/>
  <c r="I1193" i="9"/>
  <c r="M1195" i="9"/>
  <c r="N1195" i="9" s="1"/>
  <c r="L1197" i="9"/>
  <c r="I1197" i="9"/>
  <c r="M1199" i="9"/>
  <c r="N1199" i="9" s="1"/>
  <c r="L1201" i="9"/>
  <c r="I1201" i="9"/>
  <c r="M1203" i="9"/>
  <c r="N1203" i="9" s="1"/>
  <c r="L1205" i="9"/>
  <c r="I1205" i="9"/>
  <c r="M1207" i="9"/>
  <c r="N1207" i="9" s="1"/>
  <c r="L1209" i="9"/>
  <c r="I1209" i="9"/>
  <c r="M1211" i="9"/>
  <c r="N1211" i="9" s="1"/>
  <c r="L1213" i="9"/>
  <c r="I1213" i="9"/>
  <c r="M1215" i="9"/>
  <c r="N1215" i="9" s="1"/>
  <c r="L1217" i="9"/>
  <c r="I1217" i="9"/>
  <c r="M1219" i="9"/>
  <c r="N1219" i="9" s="1"/>
  <c r="L1221" i="9"/>
  <c r="I1221" i="9"/>
  <c r="M1223" i="9"/>
  <c r="N1223" i="9" s="1"/>
  <c r="L1225" i="9"/>
  <c r="I1225" i="9"/>
  <c r="M1228" i="9"/>
  <c r="N1228" i="9" s="1"/>
  <c r="L1230" i="9"/>
  <c r="I1230" i="9"/>
  <c r="M1232" i="9"/>
  <c r="N1232" i="9" s="1"/>
  <c r="L1234" i="9"/>
  <c r="I1234" i="9"/>
  <c r="M1236" i="9"/>
  <c r="N1236" i="9" s="1"/>
  <c r="L1238" i="9"/>
  <c r="I1238" i="9"/>
  <c r="M1240" i="9"/>
  <c r="N1240" i="9" s="1"/>
  <c r="L1242" i="9"/>
  <c r="I1242" i="9"/>
  <c r="M1244" i="9"/>
  <c r="N1244" i="9" s="1"/>
  <c r="L1246" i="9"/>
  <c r="I1246" i="9"/>
  <c r="M1248" i="9"/>
  <c r="N1248" i="9" s="1"/>
  <c r="L1250" i="9"/>
  <c r="I1250" i="9"/>
  <c r="M1252" i="9"/>
  <c r="N1252" i="9" s="1"/>
  <c r="L1254" i="9"/>
  <c r="I1254" i="9"/>
  <c r="M1256" i="9"/>
  <c r="N1256" i="9" s="1"/>
  <c r="L1258" i="9"/>
  <c r="I1258" i="9"/>
  <c r="M1260" i="9"/>
  <c r="N1260" i="9" s="1"/>
  <c r="L1262" i="9"/>
  <c r="I1262" i="9"/>
  <c r="M1264" i="9"/>
  <c r="N1264" i="9" s="1"/>
  <c r="L1266" i="9"/>
  <c r="I1266" i="9"/>
  <c r="M1268" i="9"/>
  <c r="N1268" i="9" s="1"/>
  <c r="L1270" i="9"/>
  <c r="I1270" i="9"/>
  <c r="M1272" i="9"/>
  <c r="N1272" i="9" s="1"/>
  <c r="L1274" i="9"/>
  <c r="I1274" i="9"/>
  <c r="M1276" i="9"/>
  <c r="N1276" i="9" s="1"/>
  <c r="L1278" i="9"/>
  <c r="I1278" i="9"/>
  <c r="M1281" i="9"/>
  <c r="N1281" i="9" s="1"/>
  <c r="L1283" i="9"/>
  <c r="I1283" i="9"/>
  <c r="M1285" i="9"/>
  <c r="N1285" i="9" s="1"/>
  <c r="L1287" i="9"/>
  <c r="I1287" i="9"/>
  <c r="M1289" i="9"/>
  <c r="N1289" i="9" s="1"/>
  <c r="L1291" i="9"/>
  <c r="I1291" i="9"/>
  <c r="L1295" i="9"/>
  <c r="I1295" i="9"/>
  <c r="M1297" i="9"/>
  <c r="N1297" i="9" s="1"/>
  <c r="L1299" i="9"/>
  <c r="I1299" i="9"/>
  <c r="L1303" i="9"/>
  <c r="I1303" i="9"/>
  <c r="M1305" i="9"/>
  <c r="N1305" i="9" s="1"/>
  <c r="L1307" i="9"/>
  <c r="I1307" i="9"/>
  <c r="L1311" i="9"/>
  <c r="I1311" i="9"/>
  <c r="L1315" i="9"/>
  <c r="I1315" i="9"/>
  <c r="L1319" i="9"/>
  <c r="I1319" i="9"/>
  <c r="L1323" i="9"/>
  <c r="I1323" i="9"/>
  <c r="L1327" i="9"/>
  <c r="I1327" i="9"/>
  <c r="M1329" i="9"/>
  <c r="N1329" i="9" s="1"/>
  <c r="L1332" i="9"/>
  <c r="I1332" i="9"/>
  <c r="L1341" i="9"/>
  <c r="I1341" i="9"/>
  <c r="L1357" i="9"/>
  <c r="I1357" i="9"/>
  <c r="L1364" i="9"/>
  <c r="I1364" i="9"/>
  <c r="I1366" i="9"/>
  <c r="L1366" i="9"/>
  <c r="L1380" i="9"/>
  <c r="I1380" i="9"/>
  <c r="I1382" i="9"/>
  <c r="L1382" i="9"/>
  <c r="L1385" i="9"/>
  <c r="I1385" i="9"/>
  <c r="I1387" i="9"/>
  <c r="L1387" i="9"/>
  <c r="L1389" i="9"/>
  <c r="I1389" i="9"/>
  <c r="I1391" i="9"/>
  <c r="L1391" i="9"/>
  <c r="L1393" i="9"/>
  <c r="I1393" i="9"/>
  <c r="I1395" i="9"/>
  <c r="L1395" i="9"/>
  <c r="L1397" i="9"/>
  <c r="I1397" i="9"/>
  <c r="I1399" i="9"/>
  <c r="L1399" i="9"/>
  <c r="L1401" i="9"/>
  <c r="I1401" i="9"/>
  <c r="I1403" i="9"/>
  <c r="L1403" i="9"/>
  <c r="L1405" i="9"/>
  <c r="I1405" i="9"/>
  <c r="I1407" i="9"/>
  <c r="L1407" i="9"/>
  <c r="I1409" i="9"/>
  <c r="L1409" i="9"/>
  <c r="I1425" i="9"/>
  <c r="L1425" i="9"/>
  <c r="I1441" i="9"/>
  <c r="L1441" i="9"/>
  <c r="I1457" i="9"/>
  <c r="L1457" i="9"/>
  <c r="I1471" i="9"/>
  <c r="L1471" i="9"/>
  <c r="I1504" i="9"/>
  <c r="L1504" i="9"/>
  <c r="I1522" i="9"/>
  <c r="L1522" i="9"/>
  <c r="I1539" i="9"/>
  <c r="L1539" i="9"/>
  <c r="I816" i="9"/>
  <c r="M818" i="9"/>
  <c r="N818" i="9" s="1"/>
  <c r="I820" i="9"/>
  <c r="I824" i="9"/>
  <c r="M826" i="9"/>
  <c r="N826" i="9" s="1"/>
  <c r="I828" i="9"/>
  <c r="I832" i="9"/>
  <c r="M834" i="9"/>
  <c r="N834" i="9" s="1"/>
  <c r="I836" i="9"/>
  <c r="I842" i="9"/>
  <c r="M844" i="9"/>
  <c r="N844" i="9" s="1"/>
  <c r="I846" i="9"/>
  <c r="M848" i="9"/>
  <c r="N848" i="9" s="1"/>
  <c r="I850" i="9"/>
  <c r="I854" i="9"/>
  <c r="I858" i="9"/>
  <c r="I864" i="9"/>
  <c r="I867" i="9"/>
  <c r="L871" i="9"/>
  <c r="I873" i="9"/>
  <c r="L875" i="9"/>
  <c r="I877" i="9"/>
  <c r="M878" i="9"/>
  <c r="N878" i="9" s="1"/>
  <c r="L879" i="9"/>
  <c r="I881" i="9"/>
  <c r="M1032" i="9"/>
  <c r="N1032" i="9" s="1"/>
  <c r="L1061" i="9"/>
  <c r="I1061" i="9"/>
  <c r="L1070" i="9"/>
  <c r="I1070" i="9"/>
  <c r="I1078" i="9"/>
  <c r="M1080" i="9"/>
  <c r="N1080" i="9" s="1"/>
  <c r="L1085" i="9"/>
  <c r="I1085" i="9"/>
  <c r="I1094" i="9"/>
  <c r="L1101" i="9"/>
  <c r="I1101" i="9"/>
  <c r="L1116" i="9"/>
  <c r="I1116" i="9"/>
  <c r="M1118" i="9"/>
  <c r="N1118" i="9" s="1"/>
  <c r="M1128" i="9"/>
  <c r="N1128" i="9" s="1"/>
  <c r="M1340" i="9"/>
  <c r="N1340" i="9" s="1"/>
  <c r="N1344" i="9"/>
  <c r="L1345" i="9"/>
  <c r="I1345" i="9"/>
  <c r="M1356" i="9"/>
  <c r="N1356" i="9" s="1"/>
  <c r="L1360" i="9"/>
  <c r="I1360" i="9"/>
  <c r="I1362" i="9"/>
  <c r="L1362" i="9"/>
  <c r="M1365" i="9"/>
  <c r="N1365" i="9" s="1"/>
  <c r="L1376" i="9"/>
  <c r="I1376" i="9"/>
  <c r="I1378" i="9"/>
  <c r="L1378" i="9"/>
  <c r="M1386" i="9"/>
  <c r="N1386" i="9" s="1"/>
  <c r="M1394" i="9"/>
  <c r="N1394" i="9" s="1"/>
  <c r="M1428" i="9"/>
  <c r="N1428" i="9" s="1"/>
  <c r="M1460" i="9"/>
  <c r="N1460" i="9" s="1"/>
  <c r="M1476" i="9"/>
  <c r="N1476" i="9" s="1"/>
  <c r="M1542" i="9"/>
  <c r="N1542" i="9" s="1"/>
  <c r="I885" i="9"/>
  <c r="I889" i="9"/>
  <c r="I893" i="9"/>
  <c r="I897" i="9"/>
  <c r="I900" i="9"/>
  <c r="I904" i="9"/>
  <c r="I908" i="9"/>
  <c r="I912" i="9"/>
  <c r="I916" i="9"/>
  <c r="I920" i="9"/>
  <c r="I924" i="9"/>
  <c r="I927" i="9"/>
  <c r="I931" i="9"/>
  <c r="I935" i="9"/>
  <c r="I939" i="9"/>
  <c r="I943" i="9"/>
  <c r="I948" i="9"/>
  <c r="I952" i="9"/>
  <c r="I953" i="9"/>
  <c r="I958" i="9"/>
  <c r="I962" i="9"/>
  <c r="I968" i="9"/>
  <c r="I972" i="9"/>
  <c r="I976" i="9"/>
  <c r="I980" i="9"/>
  <c r="I984" i="9"/>
  <c r="I988" i="9"/>
  <c r="I994" i="9"/>
  <c r="I999" i="9"/>
  <c r="I1005" i="9"/>
  <c r="I1009" i="9"/>
  <c r="I1013" i="9"/>
  <c r="I1018" i="9"/>
  <c r="I1022" i="9"/>
  <c r="I1026" i="9"/>
  <c r="I1030" i="9"/>
  <c r="I1034" i="9"/>
  <c r="I1038" i="9"/>
  <c r="I1042" i="9"/>
  <c r="I1046" i="9"/>
  <c r="I1050" i="9"/>
  <c r="I1054" i="9"/>
  <c r="I1058" i="9"/>
  <c r="L1062" i="9"/>
  <c r="I1062" i="9"/>
  <c r="I1067" i="9"/>
  <c r="L1074" i="9"/>
  <c r="I1074" i="9"/>
  <c r="N1078" i="9"/>
  <c r="I1082" i="9"/>
  <c r="L1089" i="9"/>
  <c r="I1089" i="9"/>
  <c r="M1091" i="9"/>
  <c r="N1091" i="9" s="1"/>
  <c r="N1094" i="9"/>
  <c r="I1098" i="9"/>
  <c r="L1105" i="9"/>
  <c r="I1105" i="9"/>
  <c r="M1107" i="9"/>
  <c r="N1107" i="9" s="1"/>
  <c r="I1113" i="9"/>
  <c r="N1119" i="9"/>
  <c r="L1120" i="9"/>
  <c r="I1120" i="9"/>
  <c r="I1125" i="9"/>
  <c r="N1129" i="9"/>
  <c r="L1130" i="9"/>
  <c r="I1130" i="9"/>
  <c r="I1133" i="9"/>
  <c r="I1137" i="9"/>
  <c r="I1141" i="9"/>
  <c r="I1145" i="9"/>
  <c r="I1149" i="9"/>
  <c r="I1153" i="9"/>
  <c r="I1157" i="9"/>
  <c r="I1161" i="9"/>
  <c r="I1165" i="9"/>
  <c r="I1170" i="9"/>
  <c r="I1174" i="9"/>
  <c r="I1178" i="9"/>
  <c r="I1182" i="9"/>
  <c r="I1186" i="9"/>
  <c r="I1190" i="9"/>
  <c r="I1194" i="9"/>
  <c r="I1198" i="9"/>
  <c r="I1202" i="9"/>
  <c r="I1206" i="9"/>
  <c r="I1210" i="9"/>
  <c r="I1214" i="9"/>
  <c r="I1218" i="9"/>
  <c r="I1222" i="9"/>
  <c r="I1226" i="9"/>
  <c r="I1231" i="9"/>
  <c r="I1235" i="9"/>
  <c r="I1239" i="9"/>
  <c r="I1243" i="9"/>
  <c r="I1247" i="9"/>
  <c r="I1251" i="9"/>
  <c r="I1255" i="9"/>
  <c r="I1259" i="9"/>
  <c r="I1263" i="9"/>
  <c r="I1267" i="9"/>
  <c r="I1271" i="9"/>
  <c r="I1275" i="9"/>
  <c r="I1280" i="9"/>
  <c r="I1284" i="9"/>
  <c r="I1288" i="9"/>
  <c r="N1348" i="9"/>
  <c r="L1349" i="9"/>
  <c r="I1349" i="9"/>
  <c r="L1372" i="9"/>
  <c r="I1372" i="9"/>
  <c r="I1374" i="9"/>
  <c r="L1374" i="9"/>
  <c r="I1415" i="9"/>
  <c r="L1415" i="9"/>
  <c r="I1431" i="9"/>
  <c r="L1431" i="9"/>
  <c r="I1447" i="9"/>
  <c r="L1447" i="9"/>
  <c r="I1465" i="9"/>
  <c r="L1465" i="9"/>
  <c r="I1479" i="9"/>
  <c r="L1479" i="9"/>
  <c r="I1489" i="9"/>
  <c r="L1489" i="9"/>
  <c r="I1508" i="9"/>
  <c r="L1508" i="9"/>
  <c r="I1529" i="9"/>
  <c r="L1529" i="9"/>
  <c r="L1544" i="9"/>
  <c r="I1544" i="9"/>
  <c r="I1336" i="9"/>
  <c r="I1340" i="9"/>
  <c r="I1344" i="9"/>
  <c r="M1346" i="9"/>
  <c r="N1346" i="9" s="1"/>
  <c r="I1348" i="9"/>
  <c r="I1352" i="9"/>
  <c r="I1356" i="9"/>
  <c r="L1413" i="9"/>
  <c r="L1419" i="9"/>
  <c r="L1429" i="9"/>
  <c r="L1435" i="9"/>
  <c r="N1436" i="9"/>
  <c r="L1445" i="9"/>
  <c r="L1451" i="9"/>
  <c r="L1461" i="9"/>
  <c r="L1477" i="9"/>
  <c r="L1493" i="9"/>
  <c r="L1498" i="9"/>
  <c r="N1499" i="9"/>
  <c r="L1512" i="9"/>
  <c r="L1527" i="9"/>
  <c r="L1533" i="9"/>
  <c r="N1536" i="9"/>
  <c r="I1359" i="9"/>
  <c r="I1363" i="9"/>
  <c r="I1367" i="9"/>
  <c r="I1371" i="9"/>
  <c r="I1375" i="9"/>
  <c r="I1379" i="9"/>
  <c r="M1416" i="9"/>
  <c r="N1416" i="9" s="1"/>
  <c r="N1426" i="9"/>
  <c r="N1440" i="9"/>
  <c r="M1448" i="9"/>
  <c r="N1448" i="9" s="1"/>
  <c r="N1470" i="9"/>
  <c r="N1472" i="9"/>
  <c r="N1487" i="9"/>
  <c r="M1495" i="9"/>
  <c r="N1495" i="9" s="1"/>
  <c r="N1503" i="9"/>
  <c r="N1505" i="9"/>
  <c r="M1530" i="9"/>
  <c r="N1530" i="9" s="1"/>
  <c r="N1538" i="9"/>
  <c r="M1582" i="9"/>
  <c r="N1582" i="9" s="1"/>
  <c r="M1608" i="9"/>
  <c r="N1608" i="9" s="1"/>
  <c r="L1628" i="9"/>
  <c r="I1628" i="9"/>
  <c r="N1554" i="9"/>
  <c r="L1555" i="9"/>
  <c r="I1555" i="9"/>
  <c r="N1559" i="9"/>
  <c r="L1560" i="9"/>
  <c r="I1560" i="9"/>
  <c r="N1564" i="9"/>
  <c r="N1567" i="9"/>
  <c r="N1573" i="9"/>
  <c r="N1579" i="9"/>
  <c r="L1580" i="9"/>
  <c r="I1580" i="9"/>
  <c r="L1606" i="9"/>
  <c r="I1606" i="9"/>
  <c r="L1621" i="9"/>
  <c r="I1621" i="9"/>
  <c r="L1662" i="9"/>
  <c r="I1662" i="9"/>
  <c r="L1671" i="9"/>
  <c r="I1671" i="9"/>
  <c r="M1596" i="9"/>
  <c r="N1596" i="9" s="1"/>
  <c r="M1604" i="9"/>
  <c r="N1604" i="9" s="1"/>
  <c r="M1605" i="9"/>
  <c r="N1605" i="9" s="1"/>
  <c r="M1613" i="9"/>
  <c r="N1613" i="9" s="1"/>
  <c r="M1619" i="9"/>
  <c r="N1619" i="9" s="1"/>
  <c r="M1620" i="9"/>
  <c r="N1620" i="9" s="1"/>
  <c r="L1636" i="9"/>
  <c r="I1636" i="9"/>
  <c r="L1649" i="9"/>
  <c r="I1649" i="9"/>
  <c r="M1661" i="9"/>
  <c r="N1661" i="9" s="1"/>
  <c r="M1669" i="9"/>
  <c r="N1669" i="9" s="1"/>
  <c r="I1698" i="9"/>
  <c r="L1698" i="9"/>
  <c r="L1547" i="9"/>
  <c r="I1547" i="9"/>
  <c r="L1551" i="9"/>
  <c r="I1551" i="9"/>
  <c r="N1569" i="9"/>
  <c r="L1570" i="9"/>
  <c r="I1570" i="9"/>
  <c r="N1575" i="9"/>
  <c r="L1576" i="9"/>
  <c r="I1576" i="9"/>
  <c r="N1583" i="9"/>
  <c r="N1586" i="9"/>
  <c r="L1587" i="9"/>
  <c r="I1587" i="9"/>
  <c r="N1592" i="9"/>
  <c r="L1593" i="9"/>
  <c r="I1593" i="9"/>
  <c r="N1599" i="9"/>
  <c r="L1601" i="9"/>
  <c r="I1601" i="9"/>
  <c r="N1609" i="9"/>
  <c r="L1610" i="9"/>
  <c r="I1610" i="9"/>
  <c r="N1616" i="9"/>
  <c r="L1617" i="9"/>
  <c r="I1617" i="9"/>
  <c r="M1635" i="9"/>
  <c r="N1635" i="9" s="1"/>
  <c r="L1641" i="9"/>
  <c r="I1641" i="9"/>
  <c r="M1686" i="9"/>
  <c r="N1686" i="9" s="1"/>
  <c r="M1548" i="9"/>
  <c r="N1548" i="9" s="1"/>
  <c r="M1552" i="9"/>
  <c r="N1552" i="9" s="1"/>
  <c r="I1554" i="9"/>
  <c r="M1557" i="9"/>
  <c r="N1557" i="9" s="1"/>
  <c r="I1559" i="9"/>
  <c r="I1564" i="9"/>
  <c r="I1567" i="9"/>
  <c r="I1569" i="9"/>
  <c r="M1571" i="9"/>
  <c r="N1571" i="9" s="1"/>
  <c r="I1573" i="9"/>
  <c r="I1575" i="9"/>
  <c r="I1579" i="9"/>
  <c r="I1583" i="9"/>
  <c r="I1586" i="9"/>
  <c r="I1592" i="9"/>
  <c r="I1596" i="9"/>
  <c r="I1599" i="9"/>
  <c r="I1605" i="9"/>
  <c r="I1609" i="9"/>
  <c r="M1611" i="9"/>
  <c r="N1611" i="9" s="1"/>
  <c r="I1613" i="9"/>
  <c r="I1616" i="9"/>
  <c r="I1620" i="9"/>
  <c r="I1625" i="9"/>
  <c r="I1629" i="9"/>
  <c r="M1640" i="9"/>
  <c r="N1640" i="9" s="1"/>
  <c r="L1646" i="9"/>
  <c r="I1646" i="9"/>
  <c r="N1653" i="9"/>
  <c r="L1655" i="9"/>
  <c r="I1655" i="9"/>
  <c r="L1658" i="9"/>
  <c r="I1658" i="9"/>
  <c r="L1667" i="9"/>
  <c r="I1667" i="9"/>
  <c r="L1675" i="9"/>
  <c r="I1675" i="9"/>
  <c r="L1681" i="9"/>
  <c r="I1681" i="9"/>
  <c r="L1684" i="9"/>
  <c r="I1684" i="9"/>
  <c r="L1688" i="9"/>
  <c r="I1688" i="9"/>
  <c r="I1720" i="9"/>
  <c r="L1720" i="9"/>
  <c r="I1730" i="9"/>
  <c r="L1730" i="9"/>
  <c r="N1625" i="9"/>
  <c r="N1629" i="9"/>
  <c r="N1631" i="9"/>
  <c r="L1632" i="9"/>
  <c r="I1632" i="9"/>
  <c r="M1652" i="9"/>
  <c r="N1652" i="9" s="1"/>
  <c r="M1665" i="9"/>
  <c r="N1665" i="9" s="1"/>
  <c r="M1674" i="9"/>
  <c r="N1674" i="9" s="1"/>
  <c r="M1701" i="9"/>
  <c r="N1701" i="9" s="1"/>
  <c r="M1733" i="9"/>
  <c r="N1733" i="9" s="1"/>
  <c r="M1787" i="9"/>
  <c r="N1787" i="9" s="1"/>
  <c r="I1631" i="9"/>
  <c r="M1633" i="9"/>
  <c r="N1633" i="9" s="1"/>
  <c r="I1635" i="9"/>
  <c r="I1640" i="9"/>
  <c r="M1651" i="9"/>
  <c r="N1651" i="9" s="1"/>
  <c r="I1653" i="9"/>
  <c r="M1659" i="9"/>
  <c r="N1659" i="9" s="1"/>
  <c r="I1661" i="9"/>
  <c r="M1663" i="9"/>
  <c r="N1663" i="9" s="1"/>
  <c r="I1665" i="9"/>
  <c r="I1669" i="9"/>
  <c r="M1672" i="9"/>
  <c r="N1672" i="9" s="1"/>
  <c r="I1674" i="9"/>
  <c r="M1678" i="9"/>
  <c r="N1678" i="9" s="1"/>
  <c r="M1682" i="9"/>
  <c r="N1682" i="9" s="1"/>
  <c r="M1685" i="9"/>
  <c r="N1685" i="9" s="1"/>
  <c r="I1704" i="9"/>
  <c r="L1704" i="9"/>
  <c r="I1714" i="9"/>
  <c r="L1714" i="9"/>
  <c r="M1726" i="9"/>
  <c r="N1726" i="9" s="1"/>
  <c r="I1736" i="9"/>
  <c r="L1736" i="9"/>
  <c r="I1746" i="9"/>
  <c r="L1746" i="9"/>
  <c r="I1767" i="9"/>
  <c r="L1767" i="9"/>
  <c r="N1772" i="9"/>
  <c r="N1783" i="9"/>
  <c r="L1692" i="9"/>
  <c r="N1693" i="9"/>
  <c r="L1702" i="9"/>
  <c r="L1708" i="9"/>
  <c r="L1718" i="9"/>
  <c r="L1724" i="9"/>
  <c r="L1734" i="9"/>
  <c r="L1740" i="9"/>
  <c r="N1741" i="9"/>
  <c r="L1750" i="9"/>
  <c r="L1756" i="9"/>
  <c r="N1757" i="9"/>
  <c r="L1696" i="9"/>
  <c r="M1705" i="9"/>
  <c r="N1705" i="9" s="1"/>
  <c r="L1706" i="9"/>
  <c r="L1712" i="9"/>
  <c r="M1721" i="9"/>
  <c r="N1721" i="9" s="1"/>
  <c r="L1722" i="9"/>
  <c r="L1728" i="9"/>
  <c r="L1738" i="9"/>
  <c r="L1744" i="9"/>
  <c r="M1753" i="9"/>
  <c r="N1753" i="9" s="1"/>
  <c r="L1754" i="9"/>
  <c r="L1760" i="9"/>
  <c r="L1765" i="9"/>
  <c r="L1771" i="9"/>
  <c r="L1777" i="9"/>
  <c r="L1782" i="9"/>
  <c r="N1786" i="9"/>
  <c r="N1798" i="9"/>
  <c r="L1812" i="9"/>
  <c r="I47" i="13" l="1"/>
  <c r="W5" i="11"/>
  <c r="W779" i="11" s="1"/>
  <c r="V5" i="11"/>
  <c r="V779" i="11" s="1"/>
  <c r="T5" i="11"/>
  <c r="T779" i="11" s="1"/>
  <c r="U5" i="11"/>
  <c r="U779" i="11" s="1"/>
  <c r="L47" i="13"/>
  <c r="R92" i="14"/>
  <c r="T92" i="14" s="1"/>
  <c r="N222" i="12"/>
  <c r="N106" i="12"/>
  <c r="N20" i="12"/>
  <c r="N292" i="12"/>
  <c r="M16" i="12"/>
  <c r="N16" i="12" s="1"/>
  <c r="N300" i="12"/>
  <c r="N125" i="12"/>
  <c r="N91" i="12"/>
  <c r="N99" i="12"/>
  <c r="N263" i="12"/>
  <c r="N202" i="12"/>
  <c r="N319" i="12"/>
  <c r="N195" i="12"/>
  <c r="N32" i="12"/>
  <c r="M328" i="12"/>
  <c r="N328" i="12" s="1"/>
  <c r="M229" i="12"/>
  <c r="N229" i="12" s="1"/>
  <c r="N56" i="12"/>
  <c r="N18" i="12"/>
  <c r="M274" i="12"/>
  <c r="N274" i="12" s="1"/>
  <c r="N266" i="12"/>
  <c r="N284" i="12"/>
  <c r="N70" i="12"/>
  <c r="N109" i="12"/>
  <c r="N183" i="12"/>
  <c r="N287" i="12"/>
  <c r="N219" i="12"/>
  <c r="N68" i="12"/>
  <c r="M110" i="12"/>
  <c r="N110" i="12" s="1"/>
  <c r="N72" i="12"/>
  <c r="M269" i="12"/>
  <c r="N269" i="12" s="1"/>
  <c r="M313" i="12"/>
  <c r="N313" i="12" s="1"/>
  <c r="M349" i="12"/>
  <c r="N349" i="12" s="1"/>
  <c r="M293" i="12"/>
  <c r="N293" i="12" s="1"/>
  <c r="N11" i="12"/>
  <c r="N296" i="12"/>
  <c r="N31" i="12"/>
  <c r="M285" i="12"/>
  <c r="N285" i="12" s="1"/>
  <c r="M277" i="12"/>
  <c r="N277" i="12" s="1"/>
  <c r="M262" i="12"/>
  <c r="N262" i="12" s="1"/>
  <c r="N101" i="12"/>
  <c r="M101" i="12"/>
  <c r="M157" i="12"/>
  <c r="N157" i="12" s="1"/>
  <c r="N43" i="12"/>
  <c r="M43" i="12"/>
  <c r="M298" i="12"/>
  <c r="N298" i="12" s="1"/>
  <c r="M217" i="12"/>
  <c r="N217" i="12" s="1"/>
  <c r="M120" i="12"/>
  <c r="N120" i="12" s="1"/>
  <c r="M281" i="12"/>
  <c r="N281" i="12" s="1"/>
  <c r="M7" i="12"/>
  <c r="N7" i="12" s="1"/>
  <c r="M297" i="12"/>
  <c r="N297" i="12" s="1"/>
  <c r="N236" i="12"/>
  <c r="M236" i="12"/>
  <c r="M92" i="12"/>
  <c r="N92" i="12" s="1"/>
  <c r="N175" i="12"/>
  <c r="N282" i="12"/>
  <c r="N180" i="12"/>
  <c r="N80" i="12"/>
  <c r="M310" i="12"/>
  <c r="N310" i="12" s="1"/>
  <c r="M286" i="12"/>
  <c r="N286" i="12" s="1"/>
  <c r="M261" i="12"/>
  <c r="N261" i="12" s="1"/>
  <c r="N186" i="12"/>
  <c r="M186" i="12"/>
  <c r="M129" i="12"/>
  <c r="N129" i="12" s="1"/>
  <c r="N139" i="12"/>
  <c r="M139" i="12"/>
  <c r="M340" i="12"/>
  <c r="N340" i="12" s="1"/>
  <c r="M245" i="12"/>
  <c r="N245" i="12" s="1"/>
  <c r="M199" i="12"/>
  <c r="N199" i="12" s="1"/>
  <c r="M158" i="12"/>
  <c r="N158" i="12" s="1"/>
  <c r="M211" i="12"/>
  <c r="N211" i="12" s="1"/>
  <c r="M187" i="12"/>
  <c r="N187" i="12" s="1"/>
  <c r="M141" i="12"/>
  <c r="N141" i="12" s="1"/>
  <c r="M84" i="12"/>
  <c r="N84" i="12" s="1"/>
  <c r="M67" i="12"/>
  <c r="N67" i="12" s="1"/>
  <c r="M191" i="12"/>
  <c r="N191" i="12" s="1"/>
  <c r="M160" i="12"/>
  <c r="N160" i="12" s="1"/>
  <c r="M77" i="12"/>
  <c r="N77" i="12" s="1"/>
  <c r="M75" i="12"/>
  <c r="N75" i="12" s="1"/>
  <c r="M239" i="12"/>
  <c r="N239" i="12" s="1"/>
  <c r="M150" i="12"/>
  <c r="N150" i="12"/>
  <c r="M95" i="12"/>
  <c r="N95" i="12" s="1"/>
  <c r="M167" i="12"/>
  <c r="N167" i="12" s="1"/>
  <c r="M230" i="12"/>
  <c r="N230" i="12" s="1"/>
  <c r="M201" i="12"/>
  <c r="N201" i="12" s="1"/>
  <c r="M112" i="12"/>
  <c r="N112" i="12" s="1"/>
  <c r="M38" i="12"/>
  <c r="N38" i="12" s="1"/>
  <c r="M104" i="12"/>
  <c r="N104" i="12" s="1"/>
  <c r="M58" i="12"/>
  <c r="N58" i="12" s="1"/>
  <c r="M8" i="12"/>
  <c r="N8" i="12" s="1"/>
  <c r="M172" i="12"/>
  <c r="N172" i="12" s="1"/>
  <c r="M152" i="12"/>
  <c r="N152" i="12" s="1"/>
  <c r="M26" i="12"/>
  <c r="N26" i="12" s="1"/>
  <c r="M218" i="12"/>
  <c r="N218" i="12" s="1"/>
  <c r="M123" i="12"/>
  <c r="N123" i="12" s="1"/>
  <c r="M69" i="12"/>
  <c r="N69" i="12" s="1"/>
  <c r="M347" i="12"/>
  <c r="N347" i="12" s="1"/>
  <c r="M335" i="12"/>
  <c r="N335" i="12" s="1"/>
  <c r="M247" i="12"/>
  <c r="N247" i="12" s="1"/>
  <c r="M174" i="12"/>
  <c r="N174" i="12" s="1"/>
  <c r="M208" i="12"/>
  <c r="N208" i="12" s="1"/>
  <c r="M155" i="12"/>
  <c r="N155" i="12" s="1"/>
  <c r="M144" i="12"/>
  <c r="N144" i="12" s="1"/>
  <c r="M65" i="12"/>
  <c r="N65" i="12" s="1"/>
  <c r="M17" i="12"/>
  <c r="N17" i="12" s="1"/>
  <c r="M169" i="12"/>
  <c r="N169" i="12" s="1"/>
  <c r="M133" i="12"/>
  <c r="N133" i="12" s="1"/>
  <c r="M36" i="12"/>
  <c r="N36" i="12" s="1"/>
  <c r="M131" i="12"/>
  <c r="N131" i="12" s="1"/>
  <c r="M54" i="12"/>
  <c r="N54" i="12" s="1"/>
  <c r="M93" i="12"/>
  <c r="N93" i="12" s="1"/>
  <c r="M324" i="12"/>
  <c r="N324" i="12" s="1"/>
  <c r="M329" i="12"/>
  <c r="N329" i="12" s="1"/>
  <c r="M221" i="12"/>
  <c r="N221" i="12" s="1"/>
  <c r="M237" i="12"/>
  <c r="N237" i="12" s="1"/>
  <c r="M165" i="12"/>
  <c r="N165" i="12" s="1"/>
  <c r="M115" i="12"/>
  <c r="N115" i="12" s="1"/>
  <c r="M62" i="12"/>
  <c r="N62" i="12" s="1"/>
  <c r="M10" i="12"/>
  <c r="N10" i="12" s="1"/>
  <c r="M162" i="12"/>
  <c r="N162" i="12" s="1"/>
  <c r="M102" i="12"/>
  <c r="N102" i="12" s="1"/>
  <c r="M29" i="12"/>
  <c r="N29" i="12" s="1"/>
  <c r="M228" i="12"/>
  <c r="N228" i="12" s="1"/>
  <c r="M121" i="12"/>
  <c r="N121" i="12" s="1"/>
  <c r="M46" i="12"/>
  <c r="N46" i="12" s="1"/>
  <c r="M19" i="12"/>
  <c r="N19" i="12" s="1"/>
  <c r="M44" i="12"/>
  <c r="N44" i="12" s="1"/>
  <c r="M110" i="10"/>
  <c r="N110" i="10" s="1"/>
  <c r="N29" i="10"/>
  <c r="N7" i="10"/>
  <c r="M40" i="10"/>
  <c r="N40" i="10"/>
  <c r="M100" i="10"/>
  <c r="N100" i="10" s="1"/>
  <c r="M90" i="10"/>
  <c r="N90" i="10" s="1"/>
  <c r="M84" i="10"/>
  <c r="N84" i="10" s="1"/>
  <c r="M45" i="10"/>
  <c r="N45" i="10" s="1"/>
  <c r="M34" i="10"/>
  <c r="N34" i="10" s="1"/>
  <c r="N107" i="10"/>
  <c r="N72" i="10"/>
  <c r="N75" i="10"/>
  <c r="N109" i="10"/>
  <c r="M19" i="10"/>
  <c r="N19" i="10" s="1"/>
  <c r="M92" i="10"/>
  <c r="N92" i="10" s="1"/>
  <c r="M24" i="10"/>
  <c r="N24" i="10" s="1"/>
  <c r="N74" i="10"/>
  <c r="N99" i="10"/>
  <c r="M132" i="10"/>
  <c r="N132" i="10" s="1"/>
  <c r="N125" i="10"/>
  <c r="N65" i="10"/>
  <c r="N54" i="10"/>
  <c r="M130" i="10"/>
  <c r="N130" i="10"/>
  <c r="M88" i="10"/>
  <c r="N88" i="10"/>
  <c r="M58" i="10"/>
  <c r="N58" i="10"/>
  <c r="M105" i="10"/>
  <c r="N105" i="10" s="1"/>
  <c r="M76" i="10"/>
  <c r="N76" i="10" s="1"/>
  <c r="M121" i="10"/>
  <c r="N121" i="10" s="1"/>
  <c r="M96" i="10"/>
  <c r="N96" i="10" s="1"/>
  <c r="M86" i="10"/>
  <c r="N86" i="10" s="1"/>
  <c r="M61" i="10"/>
  <c r="N61" i="10" s="1"/>
  <c r="M42" i="10"/>
  <c r="N42" i="10" s="1"/>
  <c r="M32" i="10"/>
  <c r="N32" i="10" s="1"/>
  <c r="M22" i="10"/>
  <c r="N22" i="10" s="1"/>
  <c r="M13" i="10"/>
  <c r="N13" i="10" s="1"/>
  <c r="M5" i="10"/>
  <c r="N5" i="10" s="1"/>
  <c r="M123" i="10"/>
  <c r="N123" i="10" s="1"/>
  <c r="M94" i="10"/>
  <c r="N94" i="10" s="1"/>
  <c r="M111" i="10"/>
  <c r="N111" i="10" s="1"/>
  <c r="M69" i="10"/>
  <c r="N69" i="10" s="1"/>
  <c r="M114" i="10"/>
  <c r="N114" i="10" s="1"/>
  <c r="M103" i="10"/>
  <c r="N103" i="10" s="1"/>
  <c r="M78" i="10"/>
  <c r="N78" i="10" s="1"/>
  <c r="M67" i="10"/>
  <c r="N67" i="10" s="1"/>
  <c r="M46" i="10"/>
  <c r="N46" i="10" s="1"/>
  <c r="M37" i="10"/>
  <c r="N37" i="10" s="1"/>
  <c r="M26" i="10"/>
  <c r="N26" i="10" s="1"/>
  <c r="M17" i="10"/>
  <c r="N17" i="10" s="1"/>
  <c r="M9" i="10"/>
  <c r="N9" i="10" s="1"/>
  <c r="N1799" i="9"/>
  <c r="N1449" i="9"/>
  <c r="N1749" i="9"/>
  <c r="N701" i="9"/>
  <c r="N1689" i="9"/>
  <c r="N762" i="9"/>
  <c r="N1433" i="9"/>
  <c r="N1454" i="9"/>
  <c r="N646" i="9"/>
  <c r="N1438" i="9"/>
  <c r="N370" i="9"/>
  <c r="N553" i="9"/>
  <c r="N1803" i="9"/>
  <c r="N337" i="9"/>
  <c r="N669" i="9"/>
  <c r="N661" i="9"/>
  <c r="N622" i="9"/>
  <c r="N689" i="9"/>
  <c r="N1747" i="9"/>
  <c r="N706" i="9"/>
  <c r="N690" i="9"/>
  <c r="N107" i="9"/>
  <c r="N524" i="9"/>
  <c r="N366" i="9"/>
  <c r="N1805" i="9"/>
  <c r="N1626" i="9"/>
  <c r="N436" i="9"/>
  <c r="N119" i="9"/>
  <c r="N662" i="9"/>
  <c r="N651" i="9"/>
  <c r="N944" i="9"/>
  <c r="N705" i="9"/>
  <c r="N774" i="9"/>
  <c r="N502" i="9"/>
  <c r="N497" i="9"/>
  <c r="N729" i="9"/>
  <c r="N1788" i="9"/>
  <c r="N1784" i="9"/>
  <c r="N714" i="9"/>
  <c r="M558" i="9"/>
  <c r="N558" i="9" s="1"/>
  <c r="N734" i="9"/>
  <c r="N1324" i="9"/>
  <c r="N717" i="9"/>
  <c r="N638" i="9"/>
  <c r="N490" i="9"/>
  <c r="N1768" i="9"/>
  <c r="N1779" i="9"/>
  <c r="N1766" i="9"/>
  <c r="N1442" i="9"/>
  <c r="N765" i="9"/>
  <c r="N1458" i="9"/>
  <c r="N759" i="9"/>
  <c r="N737" i="9"/>
  <c r="N742" i="9"/>
  <c r="N1469" i="9"/>
  <c r="N1496" i="9"/>
  <c r="N1792" i="9"/>
  <c r="N1422" i="9"/>
  <c r="N1162" i="9"/>
  <c r="N685" i="9"/>
  <c r="N630" i="9"/>
  <c r="N385" i="9"/>
  <c r="N114" i="9"/>
  <c r="N1791" i="9"/>
  <c r="N1725" i="9"/>
  <c r="N1420" i="9"/>
  <c r="N697" i="9"/>
  <c r="M636" i="9"/>
  <c r="N636" i="9" s="1"/>
  <c r="N1800" i="9"/>
  <c r="N1773" i="9"/>
  <c r="N1516" i="9"/>
  <c r="N1452" i="9"/>
  <c r="N1729" i="9"/>
  <c r="N1095" i="9"/>
  <c r="M625" i="9"/>
  <c r="N625" i="9" s="1"/>
  <c r="N1502" i="9"/>
  <c r="N1318" i="9"/>
  <c r="M539" i="9"/>
  <c r="N539" i="9" s="1"/>
  <c r="N686" i="9"/>
  <c r="N1424" i="9"/>
  <c r="N1745" i="9"/>
  <c r="N1713" i="9"/>
  <c r="N1623" i="9"/>
  <c r="N1410" i="9"/>
  <c r="N665" i="9"/>
  <c r="N650" i="9"/>
  <c r="M475" i="9"/>
  <c r="N475" i="9" s="1"/>
  <c r="M1333" i="9"/>
  <c r="N1333" i="9" s="1"/>
  <c r="N1762" i="9"/>
  <c r="N1073" i="9"/>
  <c r="M940" i="9"/>
  <c r="N940" i="9" s="1"/>
  <c r="M925" i="9"/>
  <c r="N925" i="9" s="1"/>
  <c r="N726" i="9"/>
  <c r="M536" i="9"/>
  <c r="N536" i="9" s="1"/>
  <c r="N1807" i="9"/>
  <c r="N1715" i="9"/>
  <c r="N1524" i="9"/>
  <c r="N1122" i="9"/>
  <c r="M1000" i="9"/>
  <c r="N1000" i="9" s="1"/>
  <c r="M588" i="9"/>
  <c r="N588" i="9" s="1"/>
  <c r="N668" i="9"/>
  <c r="M272" i="9"/>
  <c r="N272" i="9" s="1"/>
  <c r="M1434" i="9"/>
  <c r="N1434" i="9" s="1"/>
  <c r="M1511" i="9"/>
  <c r="N1511" i="9" s="1"/>
  <c r="M1300" i="9"/>
  <c r="N1300" i="9" s="1"/>
  <c r="N1699" i="9"/>
  <c r="N1709" i="9"/>
  <c r="N1520" i="9"/>
  <c r="N1456" i="9"/>
  <c r="N15" i="9"/>
  <c r="N336" i="9"/>
  <c r="M1491" i="9"/>
  <c r="N1491" i="9" s="1"/>
  <c r="N1513" i="9"/>
  <c r="M541" i="9"/>
  <c r="N541" i="9" s="1"/>
  <c r="M1514" i="9"/>
  <c r="N1514" i="9" s="1"/>
  <c r="N222" i="9"/>
  <c r="M601" i="9"/>
  <c r="N601" i="9" s="1"/>
  <c r="N1540" i="9"/>
  <c r="N1485" i="9"/>
  <c r="M1369" i="9"/>
  <c r="N1369" i="9" s="1"/>
  <c r="N681" i="9"/>
  <c r="M637" i="9"/>
  <c r="N637" i="9" s="1"/>
  <c r="M255" i="9"/>
  <c r="N255" i="9" s="1"/>
  <c r="N109" i="9"/>
  <c r="M1154" i="9"/>
  <c r="N1154" i="9" s="1"/>
  <c r="M1146" i="9"/>
  <c r="N1146" i="9" s="1"/>
  <c r="N1138" i="9"/>
  <c r="M698" i="9"/>
  <c r="N698" i="9" s="1"/>
  <c r="M670" i="9"/>
  <c r="N670" i="9" s="1"/>
  <c r="M835" i="9"/>
  <c r="N835" i="9" s="1"/>
  <c r="M682" i="9"/>
  <c r="N682" i="9" s="1"/>
  <c r="N351" i="9"/>
  <c r="M750" i="9"/>
  <c r="N750" i="9" s="1"/>
  <c r="M1104" i="9"/>
  <c r="N1104" i="9" s="1"/>
  <c r="M569" i="9"/>
  <c r="N569" i="9" s="1"/>
  <c r="M334" i="9"/>
  <c r="N334" i="9" s="1"/>
  <c r="N886" i="9"/>
  <c r="N247" i="9"/>
  <c r="M1486" i="9"/>
  <c r="N1486" i="9" s="1"/>
  <c r="M673" i="9"/>
  <c r="N673" i="9" s="1"/>
  <c r="M343" i="9"/>
  <c r="N343" i="9" s="1"/>
  <c r="N186" i="9"/>
  <c r="N260" i="9"/>
  <c r="M642" i="9"/>
  <c r="N642" i="9" s="1"/>
  <c r="N1566" i="9"/>
  <c r="M1322" i="9"/>
  <c r="N1322" i="9" s="1"/>
  <c r="N773" i="9"/>
  <c r="N753" i="9"/>
  <c r="N713" i="9"/>
  <c r="N628" i="9"/>
  <c r="M276" i="9"/>
  <c r="N276" i="9" s="1"/>
  <c r="M183" i="9"/>
  <c r="N183" i="9" s="1"/>
  <c r="M1377" i="9"/>
  <c r="N1377" i="9" s="1"/>
  <c r="M709" i="9"/>
  <c r="N709" i="9" s="1"/>
  <c r="M1467" i="9"/>
  <c r="N1467" i="9" s="1"/>
  <c r="N1293" i="9"/>
  <c r="N839" i="9"/>
  <c r="M745" i="9"/>
  <c r="N745" i="9" s="1"/>
  <c r="M1423" i="9"/>
  <c r="N1423" i="9" s="1"/>
  <c r="M1446" i="9"/>
  <c r="N1446" i="9" s="1"/>
  <c r="M770" i="9"/>
  <c r="N770" i="9" s="1"/>
  <c r="M746" i="9"/>
  <c r="N746" i="9" s="1"/>
  <c r="M614" i="9"/>
  <c r="N614" i="9" s="1"/>
  <c r="M512" i="9"/>
  <c r="N512" i="9" s="1"/>
  <c r="M446" i="9"/>
  <c r="N446" i="9" s="1"/>
  <c r="N1697" i="9"/>
  <c r="N1286" i="9"/>
  <c r="N1220" i="9"/>
  <c r="N1155" i="9"/>
  <c r="M863" i="9"/>
  <c r="N863" i="9" s="1"/>
  <c r="M819" i="9"/>
  <c r="N819" i="9" s="1"/>
  <c r="M610" i="9"/>
  <c r="N610" i="9" s="1"/>
  <c r="N533" i="9"/>
  <c r="M215" i="9"/>
  <c r="N215" i="9" s="1"/>
  <c r="M738" i="9"/>
  <c r="N738" i="9" s="1"/>
  <c r="M678" i="9"/>
  <c r="N678" i="9" s="1"/>
  <c r="M1414" i="9"/>
  <c r="N1414" i="9" s="1"/>
  <c r="M1304" i="9"/>
  <c r="N1304" i="9" s="1"/>
  <c r="M1071" i="9"/>
  <c r="N1071" i="9" s="1"/>
  <c r="M730" i="9"/>
  <c r="N730" i="9" s="1"/>
  <c r="M702" i="9"/>
  <c r="N702" i="9" s="1"/>
  <c r="M674" i="9"/>
  <c r="N674" i="9" s="1"/>
  <c r="M647" i="9"/>
  <c r="N647" i="9" s="1"/>
  <c r="M1320" i="9"/>
  <c r="N1320" i="9" s="1"/>
  <c r="M420" i="9"/>
  <c r="N420" i="9" s="1"/>
  <c r="M480" i="9"/>
  <c r="N480" i="9" s="1"/>
  <c r="M754" i="9"/>
  <c r="N754" i="9" s="1"/>
  <c r="M718" i="9"/>
  <c r="N718" i="9" s="1"/>
  <c r="M400" i="9"/>
  <c r="N400" i="9" s="1"/>
  <c r="N1731" i="9"/>
  <c r="N1501" i="9"/>
  <c r="N1468" i="9"/>
  <c r="N1088" i="9"/>
  <c r="M1269" i="9"/>
  <c r="N1269" i="9" s="1"/>
  <c r="M1253" i="9"/>
  <c r="N1253" i="9" s="1"/>
  <c r="M1204" i="9"/>
  <c r="N1204" i="9" s="1"/>
  <c r="M1188" i="9"/>
  <c r="N1188" i="9" s="1"/>
  <c r="M1139" i="9"/>
  <c r="N1139" i="9" s="1"/>
  <c r="N769" i="9"/>
  <c r="N720" i="9"/>
  <c r="M831" i="9"/>
  <c r="N831" i="9" s="1"/>
  <c r="M477" i="9"/>
  <c r="N477" i="9" s="1"/>
  <c r="M298" i="9"/>
  <c r="N298" i="9" s="1"/>
  <c r="M172" i="9"/>
  <c r="N172" i="9" s="1"/>
  <c r="M148" i="9"/>
  <c r="N148" i="9" s="1"/>
  <c r="M1439" i="9"/>
  <c r="N1439" i="9" s="1"/>
  <c r="M1528" i="9"/>
  <c r="N1528" i="9" s="1"/>
  <c r="M1478" i="9"/>
  <c r="N1478" i="9" s="1"/>
  <c r="M760" i="9"/>
  <c r="N760" i="9" s="1"/>
  <c r="M721" i="9"/>
  <c r="N721" i="9" s="1"/>
  <c r="M666" i="9"/>
  <c r="N666" i="9" s="1"/>
  <c r="M408" i="9"/>
  <c r="N408" i="9" s="1"/>
  <c r="M486" i="9"/>
  <c r="N486" i="9" s="1"/>
  <c r="M444" i="9"/>
  <c r="N444" i="9" s="1"/>
  <c r="N1534" i="9"/>
  <c r="N496" i="9"/>
  <c r="M710" i="9"/>
  <c r="N710" i="9" s="1"/>
  <c r="M655" i="9"/>
  <c r="N655" i="9" s="1"/>
  <c r="M1430" i="9"/>
  <c r="N1430" i="9" s="1"/>
  <c r="M432" i="9"/>
  <c r="N432" i="9" s="1"/>
  <c r="M412" i="9"/>
  <c r="N412" i="9" s="1"/>
  <c r="M456" i="9"/>
  <c r="N456" i="9" s="1"/>
  <c r="M1795" i="9"/>
  <c r="N1795" i="9" s="1"/>
  <c r="M1555" i="9"/>
  <c r="N1555" i="9" s="1"/>
  <c r="M1498" i="9"/>
  <c r="N1498" i="9" s="1"/>
  <c r="M1451" i="9"/>
  <c r="N1451" i="9" s="1"/>
  <c r="M1372" i="9"/>
  <c r="N1372" i="9" s="1"/>
  <c r="M1362" i="9"/>
  <c r="N1362" i="9" s="1"/>
  <c r="M1405" i="9"/>
  <c r="N1405" i="9" s="1"/>
  <c r="M1393" i="9"/>
  <c r="N1393" i="9" s="1"/>
  <c r="M1315" i="9"/>
  <c r="N1315" i="9" s="1"/>
  <c r="M1266" i="9"/>
  <c r="N1266" i="9" s="1"/>
  <c r="M1234" i="9"/>
  <c r="N1234" i="9" s="1"/>
  <c r="M1136" i="9"/>
  <c r="N1136" i="9" s="1"/>
  <c r="M915" i="9"/>
  <c r="N915" i="9" s="1"/>
  <c r="M715" i="9"/>
  <c r="N715" i="9" s="1"/>
  <c r="M429" i="9"/>
  <c r="N429" i="9" s="1"/>
  <c r="M837" i="9"/>
  <c r="N837" i="9" s="1"/>
  <c r="M731" i="9"/>
  <c r="N731" i="9" s="1"/>
  <c r="M687" i="9"/>
  <c r="N687" i="9" s="1"/>
  <c r="M615" i="9"/>
  <c r="N615" i="9" s="1"/>
  <c r="M476" i="9"/>
  <c r="N476" i="9" s="1"/>
  <c r="M392" i="9"/>
  <c r="N392" i="9" s="1"/>
  <c r="M707" i="9"/>
  <c r="N707" i="9" s="1"/>
  <c r="M542" i="9"/>
  <c r="N542" i="9" s="1"/>
  <c r="M619" i="9"/>
  <c r="N619" i="9" s="1"/>
  <c r="M314" i="9"/>
  <c r="N314" i="9" s="1"/>
  <c r="M307" i="9"/>
  <c r="N307" i="9" s="1"/>
  <c r="M238" i="9"/>
  <c r="N238" i="9" s="1"/>
  <c r="M1754" i="9"/>
  <c r="N1754" i="9" s="1"/>
  <c r="M1744" i="9"/>
  <c r="N1744" i="9" s="1"/>
  <c r="M1756" i="9"/>
  <c r="N1756" i="9" s="1"/>
  <c r="M1734" i="9"/>
  <c r="N1734" i="9" s="1"/>
  <c r="M1692" i="9"/>
  <c r="N1692" i="9" s="1"/>
  <c r="M1767" i="9"/>
  <c r="N1767" i="9" s="1"/>
  <c r="M1746" i="9"/>
  <c r="N1746" i="9" s="1"/>
  <c r="M1714" i="9"/>
  <c r="N1714" i="9" s="1"/>
  <c r="M1632" i="9"/>
  <c r="N1632" i="9" s="1"/>
  <c r="M1641" i="9"/>
  <c r="N1641" i="9" s="1"/>
  <c r="M1671" i="9"/>
  <c r="N1671" i="9" s="1"/>
  <c r="M1628" i="9"/>
  <c r="N1628" i="9" s="1"/>
  <c r="M1527" i="9"/>
  <c r="N1527" i="9" s="1"/>
  <c r="M1477" i="9"/>
  <c r="N1477" i="9" s="1"/>
  <c r="M1461" i="9"/>
  <c r="N1461" i="9" s="1"/>
  <c r="M1445" i="9"/>
  <c r="N1445" i="9" s="1"/>
  <c r="M1429" i="9"/>
  <c r="N1429" i="9" s="1"/>
  <c r="M1413" i="9"/>
  <c r="N1413" i="9" s="1"/>
  <c r="M1374" i="9"/>
  <c r="N1374" i="9" s="1"/>
  <c r="M1349" i="9"/>
  <c r="N1349" i="9" s="1"/>
  <c r="M1130" i="9"/>
  <c r="N1130" i="9" s="1"/>
  <c r="M1120" i="9"/>
  <c r="N1120" i="9" s="1"/>
  <c r="M1105" i="9"/>
  <c r="N1105" i="9" s="1"/>
  <c r="M1089" i="9"/>
  <c r="N1089" i="9" s="1"/>
  <c r="M1074" i="9"/>
  <c r="N1074" i="9" s="1"/>
  <c r="M1062" i="9"/>
  <c r="N1062" i="9" s="1"/>
  <c r="M1376" i="9"/>
  <c r="N1376" i="9" s="1"/>
  <c r="M1345" i="9"/>
  <c r="N1345" i="9" s="1"/>
  <c r="M1070" i="9"/>
  <c r="N1070" i="9" s="1"/>
  <c r="M879" i="9"/>
  <c r="N879" i="9" s="1"/>
  <c r="M1539" i="9"/>
  <c r="N1539" i="9" s="1"/>
  <c r="M1504" i="9"/>
  <c r="N1504" i="9" s="1"/>
  <c r="M1471" i="9"/>
  <c r="N1471" i="9" s="1"/>
  <c r="M1457" i="9"/>
  <c r="N1457" i="9" s="1"/>
  <c r="M1425" i="9"/>
  <c r="N1425" i="9" s="1"/>
  <c r="M1407" i="9"/>
  <c r="N1407" i="9" s="1"/>
  <c r="M1403" i="9"/>
  <c r="N1403" i="9" s="1"/>
  <c r="M1399" i="9"/>
  <c r="N1399" i="9" s="1"/>
  <c r="M1395" i="9"/>
  <c r="N1395" i="9" s="1"/>
  <c r="M1391" i="9"/>
  <c r="N1391" i="9" s="1"/>
  <c r="M1387" i="9"/>
  <c r="N1387" i="9" s="1"/>
  <c r="M1382" i="9"/>
  <c r="N1382" i="9" s="1"/>
  <c r="M1327" i="9"/>
  <c r="N1327" i="9" s="1"/>
  <c r="M1311" i="9"/>
  <c r="N1311" i="9" s="1"/>
  <c r="M1295" i="9"/>
  <c r="N1295" i="9" s="1"/>
  <c r="M1278" i="9"/>
  <c r="N1278" i="9" s="1"/>
  <c r="M1262" i="9"/>
  <c r="N1262" i="9" s="1"/>
  <c r="M1246" i="9"/>
  <c r="N1246" i="9" s="1"/>
  <c r="M1230" i="9"/>
  <c r="N1230" i="9" s="1"/>
  <c r="M1213" i="9"/>
  <c r="N1213" i="9" s="1"/>
  <c r="M1197" i="9"/>
  <c r="N1197" i="9" s="1"/>
  <c r="M1181" i="9"/>
  <c r="N1181" i="9" s="1"/>
  <c r="M1164" i="9"/>
  <c r="N1164" i="9" s="1"/>
  <c r="M1148" i="9"/>
  <c r="N1148" i="9" s="1"/>
  <c r="M1081" i="9"/>
  <c r="N1081" i="9" s="1"/>
  <c r="M1049" i="9"/>
  <c r="N1049" i="9" s="1"/>
  <c r="M1033" i="9"/>
  <c r="N1033" i="9" s="1"/>
  <c r="M1017" i="9"/>
  <c r="N1017" i="9" s="1"/>
  <c r="M1008" i="9"/>
  <c r="N1008" i="9" s="1"/>
  <c r="M1002" i="9"/>
  <c r="N1002" i="9" s="1"/>
  <c r="M991" i="9"/>
  <c r="N991" i="9" s="1"/>
  <c r="M975" i="9"/>
  <c r="N975" i="9" s="1"/>
  <c r="M938" i="9"/>
  <c r="N938" i="9" s="1"/>
  <c r="M911" i="9"/>
  <c r="N911" i="9" s="1"/>
  <c r="M896" i="9"/>
  <c r="N896" i="9" s="1"/>
  <c r="M1131" i="9"/>
  <c r="N1131" i="9" s="1"/>
  <c r="M1106" i="9"/>
  <c r="N1106" i="9" s="1"/>
  <c r="M1075" i="9"/>
  <c r="N1075" i="9" s="1"/>
  <c r="M1368" i="9"/>
  <c r="N1368" i="9" s="1"/>
  <c r="M859" i="9"/>
  <c r="N859" i="9" s="1"/>
  <c r="M1353" i="9"/>
  <c r="N1353" i="9" s="1"/>
  <c r="M1121" i="9"/>
  <c r="N1121" i="9" s="1"/>
  <c r="M1090" i="9"/>
  <c r="N1090" i="9" s="1"/>
  <c r="M1063" i="9"/>
  <c r="N1063" i="9" s="1"/>
  <c r="M855" i="9"/>
  <c r="N855" i="9" s="1"/>
  <c r="M825" i="9"/>
  <c r="N825" i="9" s="1"/>
  <c r="M808" i="9"/>
  <c r="N808" i="9" s="1"/>
  <c r="M800" i="9"/>
  <c r="N800" i="9" s="1"/>
  <c r="M792" i="9"/>
  <c r="N792" i="9" s="1"/>
  <c r="M783" i="9"/>
  <c r="N783" i="9" s="1"/>
  <c r="M775" i="9"/>
  <c r="N775" i="9" s="1"/>
  <c r="M699" i="9"/>
  <c r="N699" i="9" s="1"/>
  <c r="M525" i="9"/>
  <c r="N525" i="9" s="1"/>
  <c r="M485" i="9"/>
  <c r="N485" i="9" s="1"/>
  <c r="M441" i="9"/>
  <c r="N441" i="9" s="1"/>
  <c r="M529" i="9"/>
  <c r="N529" i="9" s="1"/>
  <c r="M433" i="9"/>
  <c r="N433" i="9" s="1"/>
  <c r="M421" i="9"/>
  <c r="N421" i="9" s="1"/>
  <c r="M388" i="9"/>
  <c r="N388" i="9" s="1"/>
  <c r="M851" i="9"/>
  <c r="N851" i="9" s="1"/>
  <c r="M767" i="9"/>
  <c r="N767" i="9" s="1"/>
  <c r="M751" i="9"/>
  <c r="N751" i="9" s="1"/>
  <c r="M691" i="9"/>
  <c r="N691" i="9" s="1"/>
  <c r="M590" i="9"/>
  <c r="N590" i="9" s="1"/>
  <c r="M582" i="9"/>
  <c r="N582" i="9" s="1"/>
  <c r="M568" i="9"/>
  <c r="N568" i="9" s="1"/>
  <c r="M560" i="9"/>
  <c r="N560" i="9" s="1"/>
  <c r="M405" i="9"/>
  <c r="N405" i="9" s="1"/>
  <c r="M375" i="9"/>
  <c r="N375" i="9" s="1"/>
  <c r="M361" i="9"/>
  <c r="N361" i="9" s="1"/>
  <c r="M331" i="9"/>
  <c r="N331" i="9" s="1"/>
  <c r="M1752" i="9"/>
  <c r="N1752" i="9" s="1"/>
  <c r="M511" i="9"/>
  <c r="N511" i="9" s="1"/>
  <c r="M423" i="9"/>
  <c r="N423" i="9" s="1"/>
  <c r="M365" i="9"/>
  <c r="N365" i="9" s="1"/>
  <c r="M300" i="9"/>
  <c r="N300" i="9" s="1"/>
  <c r="M266" i="9"/>
  <c r="N266" i="9" s="1"/>
  <c r="M244" i="9"/>
  <c r="N244" i="9" s="1"/>
  <c r="M217" i="9"/>
  <c r="N217" i="9" s="1"/>
  <c r="M174" i="9"/>
  <c r="N174" i="9" s="1"/>
  <c r="M274" i="9"/>
  <c r="N274" i="9" s="1"/>
  <c r="M209" i="9"/>
  <c r="N209" i="9" s="1"/>
  <c r="M514" i="9"/>
  <c r="N514" i="9" s="1"/>
  <c r="M483" i="9"/>
  <c r="N483" i="9" s="1"/>
  <c r="M288" i="9"/>
  <c r="N288" i="9" s="1"/>
  <c r="M279" i="9"/>
  <c r="N279" i="9" s="1"/>
  <c r="M252" i="9"/>
  <c r="N252" i="9" s="1"/>
  <c r="M154" i="9"/>
  <c r="N154" i="9" s="1"/>
  <c r="M357" i="9"/>
  <c r="N357" i="9" s="1"/>
  <c r="M329" i="9"/>
  <c r="N329" i="9" s="1"/>
  <c r="M1777" i="9"/>
  <c r="N1777" i="9" s="1"/>
  <c r="M1706" i="9"/>
  <c r="N1706" i="9" s="1"/>
  <c r="M1740" i="9"/>
  <c r="N1740" i="9" s="1"/>
  <c r="M1698" i="9"/>
  <c r="N1698" i="9" s="1"/>
  <c r="M1533" i="9"/>
  <c r="N1533" i="9" s="1"/>
  <c r="M1493" i="9"/>
  <c r="N1493" i="9" s="1"/>
  <c r="M1435" i="9"/>
  <c r="N1435" i="9" s="1"/>
  <c r="M1061" i="9"/>
  <c r="N1061" i="9" s="1"/>
  <c r="M875" i="9"/>
  <c r="N875" i="9" s="1"/>
  <c r="M1397" i="9"/>
  <c r="N1397" i="9" s="1"/>
  <c r="M1380" i="9"/>
  <c r="N1380" i="9" s="1"/>
  <c r="M1283" i="9"/>
  <c r="N1283" i="9" s="1"/>
  <c r="M1250" i="9"/>
  <c r="N1250" i="9" s="1"/>
  <c r="M1185" i="9"/>
  <c r="N1185" i="9" s="1"/>
  <c r="M1169" i="9"/>
  <c r="N1169" i="9" s="1"/>
  <c r="M1097" i="9"/>
  <c r="N1097" i="9" s="1"/>
  <c r="M1037" i="9"/>
  <c r="N1037" i="9" s="1"/>
  <c r="M1021" i="9"/>
  <c r="N1021" i="9" s="1"/>
  <c r="M979" i="9"/>
  <c r="N979" i="9" s="1"/>
  <c r="M957" i="9"/>
  <c r="N957" i="9" s="1"/>
  <c r="M942" i="9"/>
  <c r="N942" i="9" s="1"/>
  <c r="M884" i="9"/>
  <c r="N884" i="9" s="1"/>
  <c r="M833" i="9"/>
  <c r="N833" i="9" s="1"/>
  <c r="M1337" i="9"/>
  <c r="N1337" i="9" s="1"/>
  <c r="M747" i="9"/>
  <c r="N747" i="9" s="1"/>
  <c r="M703" i="9"/>
  <c r="N703" i="9" s="1"/>
  <c r="M659" i="9"/>
  <c r="N659" i="9" s="1"/>
  <c r="M538" i="9"/>
  <c r="N538" i="9" s="1"/>
  <c r="M479" i="9"/>
  <c r="N479" i="9" s="1"/>
  <c r="M453" i="9"/>
  <c r="N453" i="9" s="1"/>
  <c r="M521" i="9"/>
  <c r="N521" i="9" s="1"/>
  <c r="M425" i="9"/>
  <c r="N425" i="9" s="1"/>
  <c r="M287" i="9"/>
  <c r="N287" i="9" s="1"/>
  <c r="M249" i="9"/>
  <c r="N249" i="9" s="1"/>
  <c r="M317" i="9"/>
  <c r="N317" i="9" s="1"/>
  <c r="M1812" i="9"/>
  <c r="N1812" i="9" s="1"/>
  <c r="M1771" i="9"/>
  <c r="N1771" i="9" s="1"/>
  <c r="M1738" i="9"/>
  <c r="N1738" i="9" s="1"/>
  <c r="M1728" i="9"/>
  <c r="N1728" i="9" s="1"/>
  <c r="M1750" i="9"/>
  <c r="N1750" i="9" s="1"/>
  <c r="M1708" i="9"/>
  <c r="N1708" i="9" s="1"/>
  <c r="M1730" i="9"/>
  <c r="N1730" i="9" s="1"/>
  <c r="M1688" i="9"/>
  <c r="N1688" i="9" s="1"/>
  <c r="M1684" i="9"/>
  <c r="N1684" i="9" s="1"/>
  <c r="M1681" i="9"/>
  <c r="N1681" i="9" s="1"/>
  <c r="M1675" i="9"/>
  <c r="N1675" i="9" s="1"/>
  <c r="M1667" i="9"/>
  <c r="N1667" i="9" s="1"/>
  <c r="M1658" i="9"/>
  <c r="N1658" i="9" s="1"/>
  <c r="M1655" i="9"/>
  <c r="N1655" i="9" s="1"/>
  <c r="M1646" i="9"/>
  <c r="N1646" i="9" s="1"/>
  <c r="M1649" i="9"/>
  <c r="N1649" i="9" s="1"/>
  <c r="M1378" i="9"/>
  <c r="N1378" i="9" s="1"/>
  <c r="M1085" i="9"/>
  <c r="N1085" i="9" s="1"/>
  <c r="M1364" i="9"/>
  <c r="N1364" i="9" s="1"/>
  <c r="M1341" i="9"/>
  <c r="N1341" i="9" s="1"/>
  <c r="M1323" i="9"/>
  <c r="N1323" i="9" s="1"/>
  <c r="M1307" i="9"/>
  <c r="N1307" i="9" s="1"/>
  <c r="M1291" i="9"/>
  <c r="N1291" i="9" s="1"/>
  <c r="M1274" i="9"/>
  <c r="N1274" i="9" s="1"/>
  <c r="M1258" i="9"/>
  <c r="N1258" i="9" s="1"/>
  <c r="M1242" i="9"/>
  <c r="N1242" i="9" s="1"/>
  <c r="M1225" i="9"/>
  <c r="N1225" i="9" s="1"/>
  <c r="M1209" i="9"/>
  <c r="N1209" i="9" s="1"/>
  <c r="M1193" i="9"/>
  <c r="N1193" i="9" s="1"/>
  <c r="M1177" i="9"/>
  <c r="N1177" i="9" s="1"/>
  <c r="M1160" i="9"/>
  <c r="N1160" i="9" s="1"/>
  <c r="M1144" i="9"/>
  <c r="N1144" i="9" s="1"/>
  <c r="M1124" i="9"/>
  <c r="N1124" i="9" s="1"/>
  <c r="M1066" i="9"/>
  <c r="N1066" i="9" s="1"/>
  <c r="M1045" i="9"/>
  <c r="N1045" i="9" s="1"/>
  <c r="M1029" i="9"/>
  <c r="N1029" i="9" s="1"/>
  <c r="M1004" i="9"/>
  <c r="N1004" i="9" s="1"/>
  <c r="M998" i="9"/>
  <c r="N998" i="9" s="1"/>
  <c r="M987" i="9"/>
  <c r="N987" i="9" s="1"/>
  <c r="M971" i="9"/>
  <c r="N971" i="9" s="1"/>
  <c r="M951" i="9"/>
  <c r="N951" i="9" s="1"/>
  <c r="M934" i="9"/>
  <c r="N934" i="9" s="1"/>
  <c r="M923" i="9"/>
  <c r="N923" i="9" s="1"/>
  <c r="M907" i="9"/>
  <c r="N907" i="9" s="1"/>
  <c r="M892" i="9"/>
  <c r="N892" i="9" s="1"/>
  <c r="M866" i="9"/>
  <c r="N866" i="9" s="1"/>
  <c r="M847" i="9"/>
  <c r="N847" i="9" s="1"/>
  <c r="M817" i="9"/>
  <c r="N817" i="9" s="1"/>
  <c r="M1370" i="9"/>
  <c r="N1370" i="9" s="1"/>
  <c r="M763" i="9"/>
  <c r="N763" i="9" s="1"/>
  <c r="M743" i="9"/>
  <c r="N743" i="9" s="1"/>
  <c r="M683" i="9"/>
  <c r="N683" i="9" s="1"/>
  <c r="M623" i="9"/>
  <c r="N623" i="9" s="1"/>
  <c r="M594" i="9"/>
  <c r="N594" i="9" s="1"/>
  <c r="M586" i="9"/>
  <c r="N586" i="9" s="1"/>
  <c r="M578" i="9"/>
  <c r="N578" i="9" s="1"/>
  <c r="M576" i="9"/>
  <c r="N576" i="9" s="1"/>
  <c r="M572" i="9"/>
  <c r="N572" i="9" s="1"/>
  <c r="M564" i="9"/>
  <c r="N564" i="9" s="1"/>
  <c r="M417" i="9"/>
  <c r="N417" i="9" s="1"/>
  <c r="M1077" i="9"/>
  <c r="N1077" i="9" s="1"/>
  <c r="M627" i="9"/>
  <c r="N627" i="9" s="1"/>
  <c r="M609" i="9"/>
  <c r="N609" i="9" s="1"/>
  <c r="M509" i="9"/>
  <c r="N509" i="9" s="1"/>
  <c r="M735" i="9"/>
  <c r="N735" i="9" s="1"/>
  <c r="M605" i="9"/>
  <c r="N605" i="9" s="1"/>
  <c r="M556" i="9"/>
  <c r="N556" i="9" s="1"/>
  <c r="M414" i="9"/>
  <c r="N414" i="9" s="1"/>
  <c r="M466" i="9"/>
  <c r="N466" i="9" s="1"/>
  <c r="M409" i="9"/>
  <c r="N409" i="9" s="1"/>
  <c r="M270" i="9"/>
  <c r="N270" i="9" s="1"/>
  <c r="M189" i="9"/>
  <c r="N189" i="9" s="1"/>
  <c r="M335" i="9"/>
  <c r="N335" i="9" s="1"/>
  <c r="M381" i="9"/>
  <c r="N381" i="9" s="1"/>
  <c r="M13" i="9"/>
  <c r="N13" i="9" s="1"/>
  <c r="M516" i="9"/>
  <c r="N516" i="9" s="1"/>
  <c r="M296" i="9"/>
  <c r="N296" i="9" s="1"/>
  <c r="M194" i="9"/>
  <c r="N194" i="9" s="1"/>
  <c r="M1760" i="9"/>
  <c r="N1760" i="9" s="1"/>
  <c r="M1696" i="9"/>
  <c r="N1696" i="9" s="1"/>
  <c r="M1718" i="9"/>
  <c r="N1718" i="9" s="1"/>
  <c r="M1720" i="9"/>
  <c r="N1720" i="9" s="1"/>
  <c r="M1621" i="9"/>
  <c r="N1621" i="9" s="1"/>
  <c r="M1606" i="9"/>
  <c r="N1606" i="9" s="1"/>
  <c r="M1580" i="9"/>
  <c r="N1580" i="9" s="1"/>
  <c r="M1560" i="9"/>
  <c r="N1560" i="9" s="1"/>
  <c r="M1512" i="9"/>
  <c r="N1512" i="9" s="1"/>
  <c r="M1419" i="9"/>
  <c r="N1419" i="9" s="1"/>
  <c r="M1116" i="9"/>
  <c r="N1116" i="9" s="1"/>
  <c r="M1401" i="9"/>
  <c r="N1401" i="9" s="1"/>
  <c r="M1389" i="9"/>
  <c r="N1389" i="9" s="1"/>
  <c r="M1385" i="9"/>
  <c r="N1385" i="9" s="1"/>
  <c r="M1357" i="9"/>
  <c r="N1357" i="9" s="1"/>
  <c r="M1332" i="9"/>
  <c r="N1332" i="9" s="1"/>
  <c r="M1299" i="9"/>
  <c r="N1299" i="9" s="1"/>
  <c r="M1217" i="9"/>
  <c r="N1217" i="9" s="1"/>
  <c r="M1201" i="9"/>
  <c r="N1201" i="9" s="1"/>
  <c r="M1152" i="9"/>
  <c r="N1152" i="9" s="1"/>
  <c r="M1053" i="9"/>
  <c r="N1053" i="9" s="1"/>
  <c r="M1012" i="9"/>
  <c r="N1012" i="9" s="1"/>
  <c r="M993" i="9"/>
  <c r="N993" i="9" s="1"/>
  <c r="M1093" i="9"/>
  <c r="N1093" i="9" s="1"/>
  <c r="M843" i="9"/>
  <c r="N843" i="9" s="1"/>
  <c r="M675" i="9"/>
  <c r="N675" i="9" s="1"/>
  <c r="M648" i="9"/>
  <c r="N648" i="9" s="1"/>
  <c r="M652" i="9"/>
  <c r="N652" i="9" s="1"/>
  <c r="M178" i="9"/>
  <c r="N178" i="9" s="1"/>
  <c r="M258" i="9"/>
  <c r="N258" i="9" s="1"/>
  <c r="M342" i="9"/>
  <c r="N342" i="9" s="1"/>
  <c r="M437" i="9"/>
  <c r="N437" i="9" s="1"/>
  <c r="M353" i="9"/>
  <c r="N353" i="9" s="1"/>
  <c r="M311" i="9"/>
  <c r="N311" i="9" s="1"/>
  <c r="M1782" i="9"/>
  <c r="N1782" i="9" s="1"/>
  <c r="M1765" i="9"/>
  <c r="N1765" i="9" s="1"/>
  <c r="M1722" i="9"/>
  <c r="N1722" i="9" s="1"/>
  <c r="M1712" i="9"/>
  <c r="N1712" i="9" s="1"/>
  <c r="M1724" i="9"/>
  <c r="N1724" i="9" s="1"/>
  <c r="M1702" i="9"/>
  <c r="N1702" i="9" s="1"/>
  <c r="M1736" i="9"/>
  <c r="N1736" i="9" s="1"/>
  <c r="M1704" i="9"/>
  <c r="N1704" i="9" s="1"/>
  <c r="M1617" i="9"/>
  <c r="N1617" i="9" s="1"/>
  <c r="M1610" i="9"/>
  <c r="N1610" i="9" s="1"/>
  <c r="M1601" i="9"/>
  <c r="N1601" i="9" s="1"/>
  <c r="M1593" i="9"/>
  <c r="N1593" i="9" s="1"/>
  <c r="M1587" i="9"/>
  <c r="N1587" i="9" s="1"/>
  <c r="M1576" i="9"/>
  <c r="N1576" i="9" s="1"/>
  <c r="M1570" i="9"/>
  <c r="N1570" i="9" s="1"/>
  <c r="M1551" i="9"/>
  <c r="N1551" i="9" s="1"/>
  <c r="M1547" i="9"/>
  <c r="N1547" i="9" s="1"/>
  <c r="M1636" i="9"/>
  <c r="N1636" i="9" s="1"/>
  <c r="M1662" i="9"/>
  <c r="N1662" i="9" s="1"/>
  <c r="M1544" i="9"/>
  <c r="N1544" i="9" s="1"/>
  <c r="M1529" i="9"/>
  <c r="N1529" i="9" s="1"/>
  <c r="M1508" i="9"/>
  <c r="N1508" i="9" s="1"/>
  <c r="M1489" i="9"/>
  <c r="N1489" i="9" s="1"/>
  <c r="M1479" i="9"/>
  <c r="N1479" i="9" s="1"/>
  <c r="M1465" i="9"/>
  <c r="N1465" i="9" s="1"/>
  <c r="M1447" i="9"/>
  <c r="N1447" i="9" s="1"/>
  <c r="M1431" i="9"/>
  <c r="N1431" i="9" s="1"/>
  <c r="M1415" i="9"/>
  <c r="N1415" i="9" s="1"/>
  <c r="M1360" i="9"/>
  <c r="N1360" i="9" s="1"/>
  <c r="M1101" i="9"/>
  <c r="N1101" i="9" s="1"/>
  <c r="M871" i="9"/>
  <c r="N871" i="9" s="1"/>
  <c r="M1522" i="9"/>
  <c r="N1522" i="9" s="1"/>
  <c r="M1441" i="9"/>
  <c r="N1441" i="9" s="1"/>
  <c r="M1409" i="9"/>
  <c r="N1409" i="9" s="1"/>
  <c r="M1366" i="9"/>
  <c r="N1366" i="9" s="1"/>
  <c r="M1319" i="9"/>
  <c r="N1319" i="9" s="1"/>
  <c r="M1303" i="9"/>
  <c r="N1303" i="9" s="1"/>
  <c r="M1287" i="9"/>
  <c r="N1287" i="9" s="1"/>
  <c r="M1270" i="9"/>
  <c r="N1270" i="9" s="1"/>
  <c r="M1254" i="9"/>
  <c r="N1254" i="9" s="1"/>
  <c r="M1238" i="9"/>
  <c r="N1238" i="9" s="1"/>
  <c r="M1221" i="9"/>
  <c r="N1221" i="9" s="1"/>
  <c r="M1205" i="9"/>
  <c r="N1205" i="9" s="1"/>
  <c r="M1189" i="9"/>
  <c r="N1189" i="9" s="1"/>
  <c r="M1173" i="9"/>
  <c r="N1173" i="9" s="1"/>
  <c r="M1156" i="9"/>
  <c r="N1156" i="9" s="1"/>
  <c r="M1140" i="9"/>
  <c r="N1140" i="9" s="1"/>
  <c r="M1112" i="9"/>
  <c r="N1112" i="9" s="1"/>
  <c r="M1057" i="9"/>
  <c r="N1057" i="9" s="1"/>
  <c r="M1041" i="9"/>
  <c r="N1041" i="9" s="1"/>
  <c r="M1025" i="9"/>
  <c r="N1025" i="9" s="1"/>
  <c r="M1016" i="9"/>
  <c r="N1016" i="9" s="1"/>
  <c r="M997" i="9"/>
  <c r="N997" i="9" s="1"/>
  <c r="M983" i="9"/>
  <c r="N983" i="9" s="1"/>
  <c r="M967" i="9"/>
  <c r="N967" i="9" s="1"/>
  <c r="M961" i="9"/>
  <c r="N961" i="9" s="1"/>
  <c r="M947" i="9"/>
  <c r="N947" i="9" s="1"/>
  <c r="M930" i="9"/>
  <c r="N930" i="9" s="1"/>
  <c r="M919" i="9"/>
  <c r="N919" i="9" s="1"/>
  <c r="M903" i="9"/>
  <c r="N903" i="9" s="1"/>
  <c r="M888" i="9"/>
  <c r="N888" i="9" s="1"/>
  <c r="M865" i="9"/>
  <c r="N865" i="9" s="1"/>
  <c r="M829" i="9"/>
  <c r="N829" i="9" s="1"/>
  <c r="M821" i="9"/>
  <c r="N821" i="9" s="1"/>
  <c r="M812" i="9"/>
  <c r="N812" i="9" s="1"/>
  <c r="M804" i="9"/>
  <c r="N804" i="9" s="1"/>
  <c r="M796" i="9"/>
  <c r="N796" i="9" s="1"/>
  <c r="M787" i="9"/>
  <c r="N787" i="9" s="1"/>
  <c r="M779" i="9"/>
  <c r="N779" i="9" s="1"/>
  <c r="M727" i="9"/>
  <c r="N727" i="9" s="1"/>
  <c r="M671" i="9"/>
  <c r="N671" i="9" s="1"/>
  <c r="M639" i="9"/>
  <c r="N639" i="9" s="1"/>
  <c r="M534" i="9"/>
  <c r="N534" i="9" s="1"/>
  <c r="M519" i="9"/>
  <c r="N519" i="9" s="1"/>
  <c r="M498" i="9"/>
  <c r="N498" i="9" s="1"/>
  <c r="M461" i="9"/>
  <c r="N461" i="9" s="1"/>
  <c r="M597" i="9"/>
  <c r="N597" i="9" s="1"/>
  <c r="M548" i="9"/>
  <c r="N548" i="9" s="1"/>
  <c r="M489" i="9"/>
  <c r="N489" i="9" s="1"/>
  <c r="M470" i="9"/>
  <c r="N470" i="9" s="1"/>
  <c r="M401" i="9"/>
  <c r="N401" i="9" s="1"/>
  <c r="M396" i="9"/>
  <c r="N396" i="9" s="1"/>
  <c r="M631" i="9"/>
  <c r="N631" i="9" s="1"/>
  <c r="M493" i="9"/>
  <c r="N493" i="9" s="1"/>
  <c r="M377" i="9"/>
  <c r="N377" i="9" s="1"/>
  <c r="M338" i="9"/>
  <c r="N338" i="9" s="1"/>
  <c r="M234" i="9"/>
  <c r="N234" i="9" s="1"/>
  <c r="M205" i="9"/>
  <c r="N205" i="9" s="1"/>
  <c r="M161" i="9"/>
  <c r="N161" i="9" s="1"/>
  <c r="M635" i="9"/>
  <c r="N635" i="9" s="1"/>
  <c r="M292" i="9"/>
  <c r="N292" i="9" s="1"/>
  <c r="M181" i="9"/>
  <c r="N181" i="9" s="1"/>
  <c r="M1109" i="9"/>
  <c r="N1109" i="9" s="1"/>
  <c r="M771" i="9"/>
  <c r="N771" i="9" s="1"/>
  <c r="M755" i="9"/>
  <c r="N755" i="9" s="1"/>
  <c r="M739" i="9"/>
  <c r="N739" i="9" s="1"/>
  <c r="M723" i="9"/>
  <c r="N723" i="9" s="1"/>
  <c r="M711" i="9"/>
  <c r="N711" i="9" s="1"/>
  <c r="M695" i="9"/>
  <c r="N695" i="9" s="1"/>
  <c r="M679" i="9"/>
  <c r="N679" i="9" s="1"/>
  <c r="M667" i="9"/>
  <c r="N667" i="9" s="1"/>
  <c r="M656" i="9"/>
  <c r="N656" i="9" s="1"/>
  <c r="M503" i="9"/>
  <c r="N503" i="9" s="1"/>
  <c r="M457" i="9"/>
  <c r="N457" i="9" s="1"/>
  <c r="M349" i="9"/>
  <c r="N349" i="9" s="1"/>
  <c r="M325" i="9"/>
  <c r="N325" i="9" s="1"/>
  <c r="M283" i="9"/>
  <c r="N283" i="9" s="1"/>
  <c r="M230" i="9"/>
  <c r="N230" i="9" s="1"/>
  <c r="M157" i="9"/>
  <c r="N157" i="9" s="1"/>
  <c r="M144" i="9"/>
  <c r="N144" i="9" s="1"/>
  <c r="M129" i="9"/>
  <c r="N129" i="9" s="1"/>
  <c r="M447" i="9"/>
  <c r="N447" i="9" s="1"/>
  <c r="M369" i="9"/>
  <c r="N369" i="9" s="1"/>
  <c r="M321" i="9"/>
  <c r="N321" i="9" s="1"/>
  <c r="M262" i="9"/>
  <c r="N262" i="9" s="1"/>
  <c r="M213" i="9"/>
  <c r="N213" i="9" s="1"/>
  <c r="M170" i="9"/>
  <c r="N170" i="9" s="1"/>
  <c r="M146" i="9"/>
  <c r="N146" i="9" s="1"/>
  <c r="M166" i="9"/>
  <c r="N166" i="9" s="1"/>
  <c r="M150" i="9"/>
  <c r="N150" i="9" s="1"/>
  <c r="U780" i="11" l="1"/>
  <c r="U781" i="11"/>
  <c r="R102" i="14"/>
  <c r="T102" i="14" s="1"/>
  <c r="R92" i="15"/>
  <c r="T92" i="15" s="1"/>
  <c r="R71" i="14"/>
  <c r="T71" i="14" s="1"/>
  <c r="M47" i="13"/>
  <c r="F2" i="16" s="1"/>
  <c r="F9" i="16" s="1"/>
  <c r="R88" i="14"/>
  <c r="T88" i="14" s="1"/>
  <c r="R61" i="14"/>
  <c r="S61" i="14" s="1"/>
  <c r="H4017" i="4"/>
  <c r="G4017" i="4"/>
  <c r="F4017" i="4"/>
  <c r="H4016" i="4"/>
  <c r="G4016" i="4"/>
  <c r="F4016" i="4"/>
  <c r="H4015" i="4"/>
  <c r="G4015" i="4"/>
  <c r="F4015" i="4"/>
  <c r="H4013" i="4"/>
  <c r="G4013" i="4"/>
  <c r="F4013" i="4"/>
  <c r="H4012" i="4"/>
  <c r="G4012" i="4"/>
  <c r="F4012" i="4"/>
  <c r="H4010" i="4"/>
  <c r="G4010" i="4"/>
  <c r="F4010" i="4"/>
  <c r="H4009" i="4"/>
  <c r="G4009" i="4"/>
  <c r="F4009" i="4"/>
  <c r="H4008" i="4"/>
  <c r="G4008" i="4"/>
  <c r="F4008" i="4"/>
  <c r="H4007" i="4"/>
  <c r="G4007" i="4"/>
  <c r="F4007" i="4"/>
  <c r="H4004" i="4"/>
  <c r="G4004" i="4"/>
  <c r="F4004" i="4"/>
  <c r="H4003" i="4"/>
  <c r="G4003" i="4"/>
  <c r="F4003" i="4"/>
  <c r="H4002" i="4"/>
  <c r="G4002" i="4"/>
  <c r="F4002" i="4"/>
  <c r="H4000" i="4"/>
  <c r="G4000" i="4"/>
  <c r="F4000" i="4"/>
  <c r="H3999" i="4"/>
  <c r="G3999" i="4"/>
  <c r="F3999" i="4"/>
  <c r="H3998" i="4"/>
  <c r="G3998" i="4"/>
  <c r="F3998" i="4"/>
  <c r="H3997" i="4"/>
  <c r="G3997" i="4"/>
  <c r="F3997" i="4"/>
  <c r="H3996" i="4"/>
  <c r="G3996" i="4"/>
  <c r="F3996" i="4"/>
  <c r="H3995" i="4"/>
  <c r="G3995" i="4"/>
  <c r="F3995" i="4"/>
  <c r="H3994" i="4"/>
  <c r="G3994" i="4"/>
  <c r="F3994" i="4"/>
  <c r="H3993" i="4"/>
  <c r="G3993" i="4"/>
  <c r="F3993" i="4"/>
  <c r="H3992" i="4"/>
  <c r="G3992" i="4"/>
  <c r="F3992" i="4"/>
  <c r="H3991" i="4"/>
  <c r="G3991" i="4"/>
  <c r="F3991" i="4"/>
  <c r="H3988" i="4"/>
  <c r="G3988" i="4"/>
  <c r="F3988" i="4"/>
  <c r="H3987" i="4"/>
  <c r="G3987" i="4"/>
  <c r="F3987" i="4"/>
  <c r="H3986" i="4"/>
  <c r="G3986" i="4"/>
  <c r="F3986" i="4"/>
  <c r="H3985" i="4"/>
  <c r="G3985" i="4"/>
  <c r="F3985" i="4"/>
  <c r="H3983" i="4"/>
  <c r="G3983" i="4"/>
  <c r="F3983" i="4"/>
  <c r="H3982" i="4"/>
  <c r="G3982" i="4"/>
  <c r="F3982" i="4"/>
  <c r="H3981" i="4"/>
  <c r="G3981" i="4"/>
  <c r="F3981" i="4"/>
  <c r="H3979" i="4"/>
  <c r="G3979" i="4"/>
  <c r="F3979" i="4"/>
  <c r="H3978" i="4"/>
  <c r="G3978" i="4"/>
  <c r="F3978" i="4"/>
  <c r="H3977" i="4"/>
  <c r="G3977" i="4"/>
  <c r="F3977" i="4"/>
  <c r="H3976" i="4"/>
  <c r="G3976" i="4"/>
  <c r="F3976" i="4"/>
  <c r="H3975" i="4"/>
  <c r="G3975" i="4"/>
  <c r="F3975" i="4"/>
  <c r="H3974" i="4"/>
  <c r="G3974" i="4"/>
  <c r="F3974" i="4"/>
  <c r="H3973" i="4"/>
  <c r="G3973" i="4"/>
  <c r="F3973" i="4"/>
  <c r="H3970" i="4"/>
  <c r="G3970" i="4"/>
  <c r="F3970" i="4"/>
  <c r="H3969" i="4"/>
  <c r="G3969" i="4"/>
  <c r="F3969" i="4"/>
  <c r="H3968" i="4"/>
  <c r="G3968" i="4"/>
  <c r="F3968" i="4"/>
  <c r="H3966" i="4"/>
  <c r="G3966" i="4"/>
  <c r="F3966" i="4"/>
  <c r="H3965" i="4"/>
  <c r="G3965" i="4"/>
  <c r="F3965" i="4"/>
  <c r="H3964" i="4"/>
  <c r="G3964" i="4"/>
  <c r="F3964" i="4"/>
  <c r="H3963" i="4"/>
  <c r="G3963" i="4"/>
  <c r="F3963" i="4"/>
  <c r="H3962" i="4"/>
  <c r="G3962" i="4"/>
  <c r="F3962" i="4"/>
  <c r="H3959" i="4"/>
  <c r="G3959" i="4"/>
  <c r="F3959" i="4"/>
  <c r="H3958" i="4"/>
  <c r="G3958" i="4"/>
  <c r="F3958" i="4"/>
  <c r="H3957" i="4"/>
  <c r="G3957" i="4"/>
  <c r="F3957" i="4"/>
  <c r="H3954" i="4"/>
  <c r="G3954" i="4"/>
  <c r="F3954" i="4"/>
  <c r="H3951" i="4"/>
  <c r="G3951" i="4"/>
  <c r="F3951" i="4"/>
  <c r="H3950" i="4"/>
  <c r="G3950" i="4"/>
  <c r="F3950" i="4"/>
  <c r="H3949" i="4"/>
  <c r="G3949" i="4"/>
  <c r="F3949" i="4"/>
  <c r="H3948" i="4"/>
  <c r="G3948" i="4"/>
  <c r="F3948" i="4"/>
  <c r="H3947" i="4"/>
  <c r="G3947" i="4"/>
  <c r="F3947" i="4"/>
  <c r="H3946" i="4"/>
  <c r="G3946" i="4"/>
  <c r="F3946" i="4"/>
  <c r="H3945" i="4"/>
  <c r="G3945" i="4"/>
  <c r="F3945" i="4"/>
  <c r="H3944" i="4"/>
  <c r="G3944" i="4"/>
  <c r="F3944" i="4"/>
  <c r="H3943" i="4"/>
  <c r="G3943" i="4"/>
  <c r="F3943" i="4"/>
  <c r="H3942" i="4"/>
  <c r="G3942" i="4"/>
  <c r="F3942" i="4"/>
  <c r="H3941" i="4"/>
  <c r="G3941" i="4"/>
  <c r="F3941" i="4"/>
  <c r="H3940" i="4"/>
  <c r="G3940" i="4"/>
  <c r="F3940" i="4"/>
  <c r="H3939" i="4"/>
  <c r="G3939" i="4"/>
  <c r="F3939" i="4"/>
  <c r="H3938" i="4"/>
  <c r="G3938" i="4"/>
  <c r="F3938" i="4"/>
  <c r="H3937" i="4"/>
  <c r="G3937" i="4"/>
  <c r="F3937" i="4"/>
  <c r="H3936" i="4"/>
  <c r="G3936" i="4"/>
  <c r="F3936" i="4"/>
  <c r="H3935" i="4"/>
  <c r="G3935" i="4"/>
  <c r="F3935" i="4"/>
  <c r="H3934" i="4"/>
  <c r="G3934" i="4"/>
  <c r="F3934" i="4"/>
  <c r="H3933" i="4"/>
  <c r="G3933" i="4"/>
  <c r="F3933" i="4"/>
  <c r="H3932" i="4"/>
  <c r="G3932" i="4"/>
  <c r="F3932" i="4"/>
  <c r="H3931" i="4"/>
  <c r="G3931" i="4"/>
  <c r="F3931" i="4"/>
  <c r="H3930" i="4"/>
  <c r="G3930" i="4"/>
  <c r="F3930" i="4"/>
  <c r="H3929" i="4"/>
  <c r="G3929" i="4"/>
  <c r="F3929" i="4"/>
  <c r="H3928" i="4"/>
  <c r="G3928" i="4"/>
  <c r="F3928" i="4"/>
  <c r="H3927" i="4"/>
  <c r="G3927" i="4"/>
  <c r="F3927" i="4"/>
  <c r="H3926" i="4"/>
  <c r="G3926" i="4"/>
  <c r="F3926" i="4"/>
  <c r="H3925" i="4"/>
  <c r="G3925" i="4"/>
  <c r="F3925" i="4"/>
  <c r="H3924" i="4"/>
  <c r="G3924" i="4"/>
  <c r="F3924" i="4"/>
  <c r="H3923" i="4"/>
  <c r="G3923" i="4"/>
  <c r="F3923" i="4"/>
  <c r="H3922" i="4"/>
  <c r="G3922" i="4"/>
  <c r="F3922" i="4"/>
  <c r="H3921" i="4"/>
  <c r="G3921" i="4"/>
  <c r="F3921" i="4"/>
  <c r="H3920" i="4"/>
  <c r="G3920" i="4"/>
  <c r="F3920" i="4"/>
  <c r="H3919" i="4"/>
  <c r="G3919" i="4"/>
  <c r="F3919" i="4"/>
  <c r="H3918" i="4"/>
  <c r="G3918" i="4"/>
  <c r="F3918" i="4"/>
  <c r="H3917" i="4"/>
  <c r="G3917" i="4"/>
  <c r="F3917" i="4"/>
  <c r="H3916" i="4"/>
  <c r="G3916" i="4"/>
  <c r="F3916" i="4"/>
  <c r="H3915" i="4"/>
  <c r="G3915" i="4"/>
  <c r="F3915" i="4"/>
  <c r="H3914" i="4"/>
  <c r="G3914" i="4"/>
  <c r="F3914" i="4"/>
  <c r="H3913" i="4"/>
  <c r="G3913" i="4"/>
  <c r="F3913" i="4"/>
  <c r="H3912" i="4"/>
  <c r="G3912" i="4"/>
  <c r="F3912" i="4"/>
  <c r="H3911" i="4"/>
  <c r="G3911" i="4"/>
  <c r="F3911" i="4"/>
  <c r="H3910" i="4"/>
  <c r="G3910" i="4"/>
  <c r="F3910" i="4"/>
  <c r="H3909" i="4"/>
  <c r="G3909" i="4"/>
  <c r="F3909" i="4"/>
  <c r="H3908" i="4"/>
  <c r="G3908" i="4"/>
  <c r="F3908" i="4"/>
  <c r="H3907" i="4"/>
  <c r="G3907" i="4"/>
  <c r="F3907" i="4"/>
  <c r="H3906" i="4"/>
  <c r="G3906" i="4"/>
  <c r="F3906" i="4"/>
  <c r="H3905" i="4"/>
  <c r="G3905" i="4"/>
  <c r="F3905" i="4"/>
  <c r="H3904" i="4"/>
  <c r="G3904" i="4"/>
  <c r="F3904" i="4"/>
  <c r="H3902" i="4"/>
  <c r="G3902" i="4"/>
  <c r="F3902" i="4"/>
  <c r="H3901" i="4"/>
  <c r="G3901" i="4"/>
  <c r="F3901" i="4"/>
  <c r="H3900" i="4"/>
  <c r="G3900" i="4"/>
  <c r="F3900" i="4"/>
  <c r="H3899" i="4"/>
  <c r="G3899" i="4"/>
  <c r="F3899" i="4"/>
  <c r="H3898" i="4"/>
  <c r="G3898" i="4"/>
  <c r="F3898" i="4"/>
  <c r="H3897" i="4"/>
  <c r="G3897" i="4"/>
  <c r="F3897" i="4"/>
  <c r="H3896" i="4"/>
  <c r="G3896" i="4"/>
  <c r="F3896" i="4"/>
  <c r="H3895" i="4"/>
  <c r="G3895" i="4"/>
  <c r="F3895" i="4"/>
  <c r="H3894" i="4"/>
  <c r="G3894" i="4"/>
  <c r="F3894" i="4"/>
  <c r="H3893" i="4"/>
  <c r="G3893" i="4"/>
  <c r="F3893" i="4"/>
  <c r="H3892" i="4"/>
  <c r="G3892" i="4"/>
  <c r="F3892" i="4"/>
  <c r="H3891" i="4"/>
  <c r="G3891" i="4"/>
  <c r="F3891" i="4"/>
  <c r="H3890" i="4"/>
  <c r="G3890" i="4"/>
  <c r="F3890" i="4"/>
  <c r="H3889" i="4"/>
  <c r="G3889" i="4"/>
  <c r="F3889" i="4"/>
  <c r="H3888" i="4"/>
  <c r="G3888" i="4"/>
  <c r="F3888" i="4"/>
  <c r="H3887" i="4"/>
  <c r="G3887" i="4"/>
  <c r="F3887" i="4"/>
  <c r="H3886" i="4"/>
  <c r="G3886" i="4"/>
  <c r="F3886" i="4"/>
  <c r="H3885" i="4"/>
  <c r="G3885" i="4"/>
  <c r="F3885" i="4"/>
  <c r="H3884" i="4"/>
  <c r="G3884" i="4"/>
  <c r="F3884" i="4"/>
  <c r="H3883" i="4"/>
  <c r="G3883" i="4"/>
  <c r="F3883" i="4"/>
  <c r="H3882" i="4"/>
  <c r="G3882" i="4"/>
  <c r="F3882" i="4"/>
  <c r="H3881" i="4"/>
  <c r="G3881" i="4"/>
  <c r="F3881" i="4"/>
  <c r="H3880" i="4"/>
  <c r="G3880" i="4"/>
  <c r="F3880" i="4"/>
  <c r="H3879" i="4"/>
  <c r="G3879" i="4"/>
  <c r="F3879" i="4"/>
  <c r="H3878" i="4"/>
  <c r="G3878" i="4"/>
  <c r="F3878" i="4"/>
  <c r="H3877" i="4"/>
  <c r="G3877" i="4"/>
  <c r="F3877" i="4"/>
  <c r="H3876" i="4"/>
  <c r="G3876" i="4"/>
  <c r="F3876" i="4"/>
  <c r="H3875" i="4"/>
  <c r="G3875" i="4"/>
  <c r="F3875" i="4"/>
  <c r="H3874" i="4"/>
  <c r="G3874" i="4"/>
  <c r="F3874" i="4"/>
  <c r="H3873" i="4"/>
  <c r="G3873" i="4"/>
  <c r="F3873" i="4"/>
  <c r="H3872" i="4"/>
  <c r="G3872" i="4"/>
  <c r="F3872" i="4"/>
  <c r="H3871" i="4"/>
  <c r="G3871" i="4"/>
  <c r="F3871" i="4"/>
  <c r="H3870" i="4"/>
  <c r="G3870" i="4"/>
  <c r="F3870" i="4"/>
  <c r="H3869" i="4"/>
  <c r="G3869" i="4"/>
  <c r="F3869" i="4"/>
  <c r="H3868" i="4"/>
  <c r="G3868" i="4"/>
  <c r="F3868" i="4"/>
  <c r="H3867" i="4"/>
  <c r="G3867" i="4"/>
  <c r="F3867" i="4"/>
  <c r="H3865" i="4"/>
  <c r="G3865" i="4"/>
  <c r="F3865" i="4"/>
  <c r="H3864" i="4"/>
  <c r="G3864" i="4"/>
  <c r="F3864" i="4"/>
  <c r="H3863" i="4"/>
  <c r="G3863" i="4"/>
  <c r="F3863" i="4"/>
  <c r="H3862" i="4"/>
  <c r="G3862" i="4"/>
  <c r="F3862" i="4"/>
  <c r="H3861" i="4"/>
  <c r="G3861" i="4"/>
  <c r="F3861" i="4"/>
  <c r="H3857" i="4"/>
  <c r="G3857" i="4"/>
  <c r="F3857" i="4"/>
  <c r="H3856" i="4"/>
  <c r="G3856" i="4"/>
  <c r="F3856" i="4"/>
  <c r="H3855" i="4"/>
  <c r="G3855" i="4"/>
  <c r="F3855" i="4"/>
  <c r="H3853" i="4"/>
  <c r="G3853" i="4"/>
  <c r="F3853" i="4"/>
  <c r="H3852" i="4"/>
  <c r="G3852" i="4"/>
  <c r="F3852" i="4"/>
  <c r="H3851" i="4"/>
  <c r="G3851" i="4"/>
  <c r="F3851" i="4"/>
  <c r="H3848" i="4"/>
  <c r="G3848" i="4"/>
  <c r="F3848" i="4"/>
  <c r="H3847" i="4"/>
  <c r="G3847" i="4"/>
  <c r="F3847" i="4"/>
  <c r="H3846" i="4"/>
  <c r="G3846" i="4"/>
  <c r="F3846" i="4"/>
  <c r="H3845" i="4"/>
  <c r="G3845" i="4"/>
  <c r="F3845" i="4"/>
  <c r="H3843" i="4"/>
  <c r="G3843" i="4"/>
  <c r="F3843" i="4"/>
  <c r="H3842" i="4"/>
  <c r="G3842" i="4"/>
  <c r="F3842" i="4"/>
  <c r="H3841" i="4"/>
  <c r="G3841" i="4"/>
  <c r="F3841" i="4"/>
  <c r="H3840" i="4"/>
  <c r="G3840" i="4"/>
  <c r="F3840" i="4"/>
  <c r="H3837" i="4"/>
  <c r="G3837" i="4"/>
  <c r="F3837" i="4"/>
  <c r="H3836" i="4"/>
  <c r="G3836" i="4"/>
  <c r="F3836" i="4"/>
  <c r="H3834" i="4"/>
  <c r="G3834" i="4"/>
  <c r="F3834" i="4"/>
  <c r="H3833" i="4"/>
  <c r="G3833" i="4"/>
  <c r="F3833" i="4"/>
  <c r="H3830" i="4"/>
  <c r="G3830" i="4"/>
  <c r="F3830" i="4"/>
  <c r="H3828" i="4"/>
  <c r="G3828" i="4"/>
  <c r="F3828" i="4"/>
  <c r="H3825" i="4"/>
  <c r="G3825" i="4"/>
  <c r="F3825" i="4"/>
  <c r="H3824" i="4"/>
  <c r="G3824" i="4"/>
  <c r="F3824" i="4"/>
  <c r="H3822" i="4"/>
  <c r="G3822" i="4"/>
  <c r="F3822" i="4"/>
  <c r="H3821" i="4"/>
  <c r="G3821" i="4"/>
  <c r="F3821" i="4"/>
  <c r="H3818" i="4"/>
  <c r="G3818" i="4"/>
  <c r="F3818" i="4"/>
  <c r="H3817" i="4"/>
  <c r="G3817" i="4"/>
  <c r="F3817" i="4"/>
  <c r="H3815" i="4"/>
  <c r="G3815" i="4"/>
  <c r="F3815" i="4"/>
  <c r="H3814" i="4"/>
  <c r="G3814" i="4"/>
  <c r="F3814" i="4"/>
  <c r="H3813" i="4"/>
  <c r="G3813" i="4"/>
  <c r="F3813" i="4"/>
  <c r="H3810" i="4"/>
  <c r="G3810" i="4"/>
  <c r="F3810" i="4"/>
  <c r="H3809" i="4"/>
  <c r="G3809" i="4"/>
  <c r="F3809" i="4"/>
  <c r="H3808" i="4"/>
  <c r="G3808" i="4"/>
  <c r="F3808" i="4"/>
  <c r="H3807" i="4"/>
  <c r="G3807" i="4"/>
  <c r="F3807" i="4"/>
  <c r="H3806" i="4"/>
  <c r="G3806" i="4"/>
  <c r="F3806" i="4"/>
  <c r="H3804" i="4"/>
  <c r="G3804" i="4"/>
  <c r="F3804" i="4"/>
  <c r="H3801" i="4"/>
  <c r="G3801" i="4"/>
  <c r="F3801" i="4"/>
  <c r="H3800" i="4"/>
  <c r="G3800" i="4"/>
  <c r="F3800" i="4"/>
  <c r="H3799" i="4"/>
  <c r="G3799" i="4"/>
  <c r="F3799" i="4"/>
  <c r="H3798" i="4"/>
  <c r="G3798" i="4"/>
  <c r="F3798" i="4"/>
  <c r="H3796" i="4"/>
  <c r="G3796" i="4"/>
  <c r="F3796" i="4"/>
  <c r="H3794" i="4"/>
  <c r="G3794" i="4"/>
  <c r="F3794" i="4"/>
  <c r="H3792" i="4"/>
  <c r="G3792" i="4"/>
  <c r="F3792" i="4"/>
  <c r="H3791" i="4"/>
  <c r="G3791" i="4"/>
  <c r="F3791" i="4"/>
  <c r="H3790" i="4"/>
  <c r="G3790" i="4"/>
  <c r="F3790" i="4"/>
  <c r="H3789" i="4"/>
  <c r="G3789" i="4"/>
  <c r="F3789" i="4"/>
  <c r="H3788" i="4"/>
  <c r="G3788" i="4"/>
  <c r="F3788" i="4"/>
  <c r="H3783" i="4"/>
  <c r="G3783" i="4"/>
  <c r="F3783" i="4"/>
  <c r="H3782" i="4"/>
  <c r="G3782" i="4"/>
  <c r="F3782" i="4"/>
  <c r="H3780" i="4"/>
  <c r="G3780" i="4"/>
  <c r="F3780" i="4"/>
  <c r="H3777" i="4"/>
  <c r="G3777" i="4"/>
  <c r="F3777" i="4"/>
  <c r="H3774" i="4"/>
  <c r="G3774" i="4"/>
  <c r="F3774" i="4"/>
  <c r="H3772" i="4"/>
  <c r="G3772" i="4"/>
  <c r="F3772" i="4"/>
  <c r="H3770" i="4"/>
  <c r="G3770" i="4"/>
  <c r="F3770" i="4"/>
  <c r="H3767" i="4"/>
  <c r="G3767" i="4"/>
  <c r="F3767" i="4"/>
  <c r="H3766" i="4"/>
  <c r="G3766" i="4"/>
  <c r="F3766" i="4"/>
  <c r="H3765" i="4"/>
  <c r="G3765" i="4"/>
  <c r="F3765" i="4"/>
  <c r="H3764" i="4"/>
  <c r="G3764" i="4"/>
  <c r="F3764" i="4"/>
  <c r="H3763" i="4"/>
  <c r="G3763" i="4"/>
  <c r="F3763" i="4"/>
  <c r="H3762" i="4"/>
  <c r="G3762" i="4"/>
  <c r="F3762" i="4"/>
  <c r="H3761" i="4"/>
  <c r="G3761" i="4"/>
  <c r="F3761" i="4"/>
  <c r="H3757" i="4"/>
  <c r="G3757" i="4"/>
  <c r="F3757" i="4"/>
  <c r="H3756" i="4"/>
  <c r="G3756" i="4"/>
  <c r="F3756" i="4"/>
  <c r="H3755" i="4"/>
  <c r="G3755" i="4"/>
  <c r="F3755" i="4"/>
  <c r="H3752" i="4"/>
  <c r="G3752" i="4"/>
  <c r="F3752" i="4"/>
  <c r="H3751" i="4"/>
  <c r="G3751" i="4"/>
  <c r="F3751" i="4"/>
  <c r="H3750" i="4"/>
  <c r="G3750" i="4"/>
  <c r="F3750" i="4"/>
  <c r="H3749" i="4"/>
  <c r="G3749" i="4"/>
  <c r="F3749" i="4"/>
  <c r="H3748" i="4"/>
  <c r="G3748" i="4"/>
  <c r="F3748" i="4"/>
  <c r="H3747" i="4"/>
  <c r="G3747" i="4"/>
  <c r="F3747" i="4"/>
  <c r="H3746" i="4"/>
  <c r="G3746" i="4"/>
  <c r="F3746" i="4"/>
  <c r="H3745" i="4"/>
  <c r="G3745" i="4"/>
  <c r="F3745" i="4"/>
  <c r="H3743" i="4"/>
  <c r="G3743" i="4"/>
  <c r="F3743" i="4"/>
  <c r="H3741" i="4"/>
  <c r="G3741" i="4"/>
  <c r="F3741" i="4"/>
  <c r="H3740" i="4"/>
  <c r="G3740" i="4"/>
  <c r="F3740" i="4"/>
  <c r="H3739" i="4"/>
  <c r="G3739" i="4"/>
  <c r="F3739" i="4"/>
  <c r="H3738" i="4"/>
  <c r="G3738" i="4"/>
  <c r="F3738" i="4"/>
  <c r="H3737" i="4"/>
  <c r="G3737" i="4"/>
  <c r="F3737" i="4"/>
  <c r="H3736" i="4"/>
  <c r="G3736" i="4"/>
  <c r="F3736" i="4"/>
  <c r="H3735" i="4"/>
  <c r="G3735" i="4"/>
  <c r="F3735" i="4"/>
  <c r="H3734" i="4"/>
  <c r="G3734" i="4"/>
  <c r="F3734" i="4"/>
  <c r="H3733" i="4"/>
  <c r="G3733" i="4"/>
  <c r="F3733" i="4"/>
  <c r="H3732" i="4"/>
  <c r="G3732" i="4"/>
  <c r="F3732" i="4"/>
  <c r="H3731" i="4"/>
  <c r="G3731" i="4"/>
  <c r="F3731" i="4"/>
  <c r="H3730" i="4"/>
  <c r="G3730" i="4"/>
  <c r="F3730" i="4"/>
  <c r="H3729" i="4"/>
  <c r="G3729" i="4"/>
  <c r="F3729" i="4"/>
  <c r="H3728" i="4"/>
  <c r="G3728" i="4"/>
  <c r="F3728" i="4"/>
  <c r="H3727" i="4"/>
  <c r="G3727" i="4"/>
  <c r="F3727" i="4"/>
  <c r="H3726" i="4"/>
  <c r="G3726" i="4"/>
  <c r="F3726" i="4"/>
  <c r="H3724" i="4"/>
  <c r="G3724" i="4"/>
  <c r="F3724" i="4"/>
  <c r="H3723" i="4"/>
  <c r="G3723" i="4"/>
  <c r="F3723" i="4"/>
  <c r="H3722" i="4"/>
  <c r="G3722" i="4"/>
  <c r="F3722" i="4"/>
  <c r="H3721" i="4"/>
  <c r="G3721" i="4"/>
  <c r="F3721" i="4"/>
  <c r="H3720" i="4"/>
  <c r="G3720" i="4"/>
  <c r="F3720" i="4"/>
  <c r="H3719" i="4"/>
  <c r="G3719" i="4"/>
  <c r="F3719" i="4"/>
  <c r="H3716" i="4"/>
  <c r="G3716" i="4"/>
  <c r="F3716" i="4"/>
  <c r="H3715" i="4"/>
  <c r="G3715" i="4"/>
  <c r="F3715" i="4"/>
  <c r="H3714" i="4"/>
  <c r="G3714" i="4"/>
  <c r="F3714" i="4"/>
  <c r="H3713" i="4"/>
  <c r="G3713" i="4"/>
  <c r="F3713" i="4"/>
  <c r="H3712" i="4"/>
  <c r="G3712" i="4"/>
  <c r="F3712" i="4"/>
  <c r="H3711" i="4"/>
  <c r="G3711" i="4"/>
  <c r="F3711" i="4"/>
  <c r="H3710" i="4"/>
  <c r="G3710" i="4"/>
  <c r="F3710" i="4"/>
  <c r="H3709" i="4"/>
  <c r="G3709" i="4"/>
  <c r="F3709" i="4"/>
  <c r="H3708" i="4"/>
  <c r="G3708" i="4"/>
  <c r="F3708" i="4"/>
  <c r="H3707" i="4"/>
  <c r="G3707" i="4"/>
  <c r="F3707" i="4"/>
  <c r="H3706" i="4"/>
  <c r="G3706" i="4"/>
  <c r="F3706" i="4"/>
  <c r="H3705" i="4"/>
  <c r="G3705" i="4"/>
  <c r="F3705" i="4"/>
  <c r="H3704" i="4"/>
  <c r="G3704" i="4"/>
  <c r="F3704" i="4"/>
  <c r="H3703" i="4"/>
  <c r="G3703" i="4"/>
  <c r="F3703" i="4"/>
  <c r="H3702" i="4"/>
  <c r="G3702" i="4"/>
  <c r="F3702" i="4"/>
  <c r="H3701" i="4"/>
  <c r="G3701" i="4"/>
  <c r="F3701" i="4"/>
  <c r="H3700" i="4"/>
  <c r="G3700" i="4"/>
  <c r="F3700" i="4"/>
  <c r="H3699" i="4"/>
  <c r="G3699" i="4"/>
  <c r="F3699" i="4"/>
  <c r="H3698" i="4"/>
  <c r="G3698" i="4"/>
  <c r="F3698" i="4"/>
  <c r="H3696" i="4"/>
  <c r="G3696" i="4"/>
  <c r="F3696" i="4"/>
  <c r="H3694" i="4"/>
  <c r="G3694" i="4"/>
  <c r="F3694" i="4"/>
  <c r="H3693" i="4"/>
  <c r="G3693" i="4"/>
  <c r="F3693" i="4"/>
  <c r="H3692" i="4"/>
  <c r="G3692" i="4"/>
  <c r="F3692" i="4"/>
  <c r="H3691" i="4"/>
  <c r="G3691" i="4"/>
  <c r="F3691" i="4"/>
  <c r="H3690" i="4"/>
  <c r="G3690" i="4"/>
  <c r="F3690" i="4"/>
  <c r="H3689" i="4"/>
  <c r="G3689" i="4"/>
  <c r="F3689" i="4"/>
  <c r="H3688" i="4"/>
  <c r="G3688" i="4"/>
  <c r="F3688" i="4"/>
  <c r="H3685" i="4"/>
  <c r="G3685" i="4"/>
  <c r="F3685" i="4"/>
  <c r="H3684" i="4"/>
  <c r="G3684" i="4"/>
  <c r="F3684" i="4"/>
  <c r="H3683" i="4"/>
  <c r="G3683" i="4"/>
  <c r="F3683" i="4"/>
  <c r="H3682" i="4"/>
  <c r="G3682" i="4"/>
  <c r="F3682" i="4"/>
  <c r="H3681" i="4"/>
  <c r="G3681" i="4"/>
  <c r="F3681" i="4"/>
  <c r="H3680" i="4"/>
  <c r="G3680" i="4"/>
  <c r="F3680" i="4"/>
  <c r="H3679" i="4"/>
  <c r="G3679" i="4"/>
  <c r="F3679" i="4"/>
  <c r="H3678" i="4"/>
  <c r="G3678" i="4"/>
  <c r="F3678" i="4"/>
  <c r="H3677" i="4"/>
  <c r="G3677" i="4"/>
  <c r="F3677" i="4"/>
  <c r="H3676" i="4"/>
  <c r="G3676" i="4"/>
  <c r="F3676" i="4"/>
  <c r="H3674" i="4"/>
  <c r="G3674" i="4"/>
  <c r="F3674" i="4"/>
  <c r="H3673" i="4"/>
  <c r="G3673" i="4"/>
  <c r="F3673" i="4"/>
  <c r="H3672" i="4"/>
  <c r="G3672" i="4"/>
  <c r="F3672" i="4"/>
  <c r="H3671" i="4"/>
  <c r="G3671" i="4"/>
  <c r="F3671" i="4"/>
  <c r="H3670" i="4"/>
  <c r="G3670" i="4"/>
  <c r="F3670" i="4"/>
  <c r="H3668" i="4"/>
  <c r="G3668" i="4"/>
  <c r="F3668" i="4"/>
  <c r="H3667" i="4"/>
  <c r="G3667" i="4"/>
  <c r="F3667" i="4"/>
  <c r="H3665" i="4"/>
  <c r="G3665" i="4"/>
  <c r="F3665" i="4"/>
  <c r="H3663" i="4"/>
  <c r="G3663" i="4"/>
  <c r="F3663" i="4"/>
  <c r="H3662" i="4"/>
  <c r="G3662" i="4"/>
  <c r="F3662" i="4"/>
  <c r="H3661" i="4"/>
  <c r="G3661" i="4"/>
  <c r="F3661" i="4"/>
  <c r="H3659" i="4"/>
  <c r="G3659" i="4"/>
  <c r="F3659" i="4"/>
  <c r="H3656" i="4"/>
  <c r="G3656" i="4"/>
  <c r="F3656" i="4"/>
  <c r="H3655" i="4"/>
  <c r="G3655" i="4"/>
  <c r="F3655" i="4"/>
  <c r="H3654" i="4"/>
  <c r="G3654" i="4"/>
  <c r="F3654" i="4"/>
  <c r="H3653" i="4"/>
  <c r="G3653" i="4"/>
  <c r="F3653" i="4"/>
  <c r="H3649" i="4"/>
  <c r="G3649" i="4"/>
  <c r="F3649" i="4"/>
  <c r="H3648" i="4"/>
  <c r="G3648" i="4"/>
  <c r="F3648" i="4"/>
  <c r="H3647" i="4"/>
  <c r="G3647" i="4"/>
  <c r="F3647" i="4"/>
  <c r="H3646" i="4"/>
  <c r="G3646" i="4"/>
  <c r="F3646" i="4"/>
  <c r="H3645" i="4"/>
  <c r="G3645" i="4"/>
  <c r="F3645" i="4"/>
  <c r="H3644" i="4"/>
  <c r="G3644" i="4"/>
  <c r="F3644" i="4"/>
  <c r="H3643" i="4"/>
  <c r="G3643" i="4"/>
  <c r="F3643" i="4"/>
  <c r="H3642" i="4"/>
  <c r="G3642" i="4"/>
  <c r="F3642" i="4"/>
  <c r="H3641" i="4"/>
  <c r="G3641" i="4"/>
  <c r="F3641" i="4"/>
  <c r="H3640" i="4"/>
  <c r="G3640" i="4"/>
  <c r="F3640" i="4"/>
  <c r="H3639" i="4"/>
  <c r="G3639" i="4"/>
  <c r="F3639" i="4"/>
  <c r="H3638" i="4"/>
  <c r="G3638" i="4"/>
  <c r="F3638" i="4"/>
  <c r="H3637" i="4"/>
  <c r="G3637" i="4"/>
  <c r="F3637" i="4"/>
  <c r="H3636" i="4"/>
  <c r="G3636" i="4"/>
  <c r="F3636" i="4"/>
  <c r="H3635" i="4"/>
  <c r="G3635" i="4"/>
  <c r="F3635" i="4"/>
  <c r="H3634" i="4"/>
  <c r="G3634" i="4"/>
  <c r="F3634" i="4"/>
  <c r="H3633" i="4"/>
  <c r="G3633" i="4"/>
  <c r="F3633" i="4"/>
  <c r="H3632" i="4"/>
  <c r="G3632" i="4"/>
  <c r="F3632" i="4"/>
  <c r="H3631" i="4"/>
  <c r="G3631" i="4"/>
  <c r="F3631" i="4"/>
  <c r="H3630" i="4"/>
  <c r="G3630" i="4"/>
  <c r="F3630" i="4"/>
  <c r="H3629" i="4"/>
  <c r="G3629" i="4"/>
  <c r="F3629" i="4"/>
  <c r="H3628" i="4"/>
  <c r="G3628" i="4"/>
  <c r="F3628" i="4"/>
  <c r="H3627" i="4"/>
  <c r="G3627" i="4"/>
  <c r="F3627" i="4"/>
  <c r="H3626" i="4"/>
  <c r="G3626" i="4"/>
  <c r="F3626" i="4"/>
  <c r="H3625" i="4"/>
  <c r="G3625" i="4"/>
  <c r="F3625" i="4"/>
  <c r="H3624" i="4"/>
  <c r="G3624" i="4"/>
  <c r="F3624" i="4"/>
  <c r="H3623" i="4"/>
  <c r="G3623" i="4"/>
  <c r="F3623" i="4"/>
  <c r="H3622" i="4"/>
  <c r="G3622" i="4"/>
  <c r="F3622" i="4"/>
  <c r="H3620" i="4"/>
  <c r="G3620" i="4"/>
  <c r="F3620" i="4"/>
  <c r="H3619" i="4"/>
  <c r="G3619" i="4"/>
  <c r="F3619" i="4"/>
  <c r="H3618" i="4"/>
  <c r="G3618" i="4"/>
  <c r="F3618" i="4"/>
  <c r="H3617" i="4"/>
  <c r="G3617" i="4"/>
  <c r="F3617" i="4"/>
  <c r="H3616" i="4"/>
  <c r="G3616" i="4"/>
  <c r="F3616" i="4"/>
  <c r="H3615" i="4"/>
  <c r="G3615" i="4"/>
  <c r="F3615" i="4"/>
  <c r="H3614" i="4"/>
  <c r="G3614" i="4"/>
  <c r="F3614" i="4"/>
  <c r="H3613" i="4"/>
  <c r="G3613" i="4"/>
  <c r="F3613" i="4"/>
  <c r="H3612" i="4"/>
  <c r="G3612" i="4"/>
  <c r="F3612" i="4"/>
  <c r="H3611" i="4"/>
  <c r="G3611" i="4"/>
  <c r="F3611" i="4"/>
  <c r="H3610" i="4"/>
  <c r="G3610" i="4"/>
  <c r="F3610" i="4"/>
  <c r="H3609" i="4"/>
  <c r="G3609" i="4"/>
  <c r="F3609" i="4"/>
  <c r="H3608" i="4"/>
  <c r="G3608" i="4"/>
  <c r="F3608" i="4"/>
  <c r="H3607" i="4"/>
  <c r="G3607" i="4"/>
  <c r="F3607" i="4"/>
  <c r="H3606" i="4"/>
  <c r="G3606" i="4"/>
  <c r="F3606" i="4"/>
  <c r="H3605" i="4"/>
  <c r="G3605" i="4"/>
  <c r="F3605" i="4"/>
  <c r="H3604" i="4"/>
  <c r="G3604" i="4"/>
  <c r="F3604" i="4"/>
  <c r="H3603" i="4"/>
  <c r="G3603" i="4"/>
  <c r="F3603" i="4"/>
  <c r="H3602" i="4"/>
  <c r="G3602" i="4"/>
  <c r="F3602" i="4"/>
  <c r="H3601" i="4"/>
  <c r="G3601" i="4"/>
  <c r="F3601" i="4"/>
  <c r="H3600" i="4"/>
  <c r="G3600" i="4"/>
  <c r="F3600" i="4"/>
  <c r="H3599" i="4"/>
  <c r="G3599" i="4"/>
  <c r="F3599" i="4"/>
  <c r="H3598" i="4"/>
  <c r="G3598" i="4"/>
  <c r="F3598" i="4"/>
  <c r="H3597" i="4"/>
  <c r="G3597" i="4"/>
  <c r="F3597" i="4"/>
  <c r="H3596" i="4"/>
  <c r="G3596" i="4"/>
  <c r="F3596" i="4"/>
  <c r="H3595" i="4"/>
  <c r="G3595" i="4"/>
  <c r="F3595" i="4"/>
  <c r="H3594" i="4"/>
  <c r="G3594" i="4"/>
  <c r="F3594" i="4"/>
  <c r="H3593" i="4"/>
  <c r="G3593" i="4"/>
  <c r="F3593" i="4"/>
  <c r="H3592" i="4"/>
  <c r="G3592" i="4"/>
  <c r="F3592" i="4"/>
  <c r="H3591" i="4"/>
  <c r="G3591" i="4"/>
  <c r="F3591" i="4"/>
  <c r="H3590" i="4"/>
  <c r="G3590" i="4"/>
  <c r="F3590" i="4"/>
  <c r="H3589" i="4"/>
  <c r="G3589" i="4"/>
  <c r="F3589" i="4"/>
  <c r="H3588" i="4"/>
  <c r="G3588" i="4"/>
  <c r="F3588" i="4"/>
  <c r="H3587" i="4"/>
  <c r="G3587" i="4"/>
  <c r="F3587" i="4"/>
  <c r="H3586" i="4"/>
  <c r="G3586" i="4"/>
  <c r="F3586" i="4"/>
  <c r="H3585" i="4"/>
  <c r="G3585" i="4"/>
  <c r="F3585" i="4"/>
  <c r="H3584" i="4"/>
  <c r="G3584" i="4"/>
  <c r="F3584" i="4"/>
  <c r="H3583" i="4"/>
  <c r="G3583" i="4"/>
  <c r="F3583" i="4"/>
  <c r="H3582" i="4"/>
  <c r="G3582" i="4"/>
  <c r="F3582" i="4"/>
  <c r="H3581" i="4"/>
  <c r="G3581" i="4"/>
  <c r="F3581" i="4"/>
  <c r="H3580" i="4"/>
  <c r="G3580" i="4"/>
  <c r="F3580" i="4"/>
  <c r="H3579" i="4"/>
  <c r="G3579" i="4"/>
  <c r="F3579" i="4"/>
  <c r="H3578" i="4"/>
  <c r="G3578" i="4"/>
  <c r="F3578" i="4"/>
  <c r="H3577" i="4"/>
  <c r="G3577" i="4"/>
  <c r="F3577" i="4"/>
  <c r="H3576" i="4"/>
  <c r="G3576" i="4"/>
  <c r="F3576" i="4"/>
  <c r="H3575" i="4"/>
  <c r="G3575" i="4"/>
  <c r="F3575" i="4"/>
  <c r="H3574" i="4"/>
  <c r="G3574" i="4"/>
  <c r="F3574" i="4"/>
  <c r="H3573" i="4"/>
  <c r="G3573" i="4"/>
  <c r="F3573" i="4"/>
  <c r="H3572" i="4"/>
  <c r="G3572" i="4"/>
  <c r="F3572" i="4"/>
  <c r="H3571" i="4"/>
  <c r="G3571" i="4"/>
  <c r="F3571" i="4"/>
  <c r="H3570" i="4"/>
  <c r="G3570" i="4"/>
  <c r="F3570" i="4"/>
  <c r="H3569" i="4"/>
  <c r="G3569" i="4"/>
  <c r="F3569" i="4"/>
  <c r="H3568" i="4"/>
  <c r="G3568" i="4"/>
  <c r="F3568" i="4"/>
  <c r="H3567" i="4"/>
  <c r="G3567" i="4"/>
  <c r="F3567" i="4"/>
  <c r="H3566" i="4"/>
  <c r="G3566" i="4"/>
  <c r="F3566" i="4"/>
  <c r="H3565" i="4"/>
  <c r="G3565" i="4"/>
  <c r="F3565" i="4"/>
  <c r="H3564" i="4"/>
  <c r="G3564" i="4"/>
  <c r="F3564" i="4"/>
  <c r="H3563" i="4"/>
  <c r="G3563" i="4"/>
  <c r="F3563" i="4"/>
  <c r="H3562" i="4"/>
  <c r="G3562" i="4"/>
  <c r="F3562" i="4"/>
  <c r="H3561" i="4"/>
  <c r="G3561" i="4"/>
  <c r="F3561" i="4"/>
  <c r="H3560" i="4"/>
  <c r="G3560" i="4"/>
  <c r="F3560" i="4"/>
  <c r="H3559" i="4"/>
  <c r="G3559" i="4"/>
  <c r="F3559" i="4"/>
  <c r="H3558" i="4"/>
  <c r="G3558" i="4"/>
  <c r="F3558" i="4"/>
  <c r="H3557" i="4"/>
  <c r="G3557" i="4"/>
  <c r="F3557" i="4"/>
  <c r="H3556" i="4"/>
  <c r="G3556" i="4"/>
  <c r="F3556" i="4"/>
  <c r="H3555" i="4"/>
  <c r="G3555" i="4"/>
  <c r="F3555" i="4"/>
  <c r="H3554" i="4"/>
  <c r="G3554" i="4"/>
  <c r="F3554" i="4"/>
  <c r="H3553" i="4"/>
  <c r="G3553" i="4"/>
  <c r="F3553" i="4"/>
  <c r="H3552" i="4"/>
  <c r="G3552" i="4"/>
  <c r="F3552" i="4"/>
  <c r="H3551" i="4"/>
  <c r="G3551" i="4"/>
  <c r="F3551" i="4"/>
  <c r="H3550" i="4"/>
  <c r="G3550" i="4"/>
  <c r="F3550" i="4"/>
  <c r="H3549" i="4"/>
  <c r="G3549" i="4"/>
  <c r="F3549" i="4"/>
  <c r="H3548" i="4"/>
  <c r="G3548" i="4"/>
  <c r="F3548" i="4"/>
  <c r="H3547" i="4"/>
  <c r="G3547" i="4"/>
  <c r="F3547" i="4"/>
  <c r="H3546" i="4"/>
  <c r="G3546" i="4"/>
  <c r="F3546" i="4"/>
  <c r="H3545" i="4"/>
  <c r="G3545" i="4"/>
  <c r="F3545" i="4"/>
  <c r="H3544" i="4"/>
  <c r="G3544" i="4"/>
  <c r="F3544" i="4"/>
  <c r="H3543" i="4"/>
  <c r="G3543" i="4"/>
  <c r="F3543" i="4"/>
  <c r="H3542" i="4"/>
  <c r="G3542" i="4"/>
  <c r="F3542" i="4"/>
  <c r="H3541" i="4"/>
  <c r="G3541" i="4"/>
  <c r="F3541" i="4"/>
  <c r="H3540" i="4"/>
  <c r="G3540" i="4"/>
  <c r="F3540" i="4"/>
  <c r="H3539" i="4"/>
  <c r="G3539" i="4"/>
  <c r="F3539" i="4"/>
  <c r="H3538" i="4"/>
  <c r="G3538" i="4"/>
  <c r="F3538" i="4"/>
  <c r="H3537" i="4"/>
  <c r="G3537" i="4"/>
  <c r="F3537" i="4"/>
  <c r="H3536" i="4"/>
  <c r="G3536" i="4"/>
  <c r="F3536" i="4"/>
  <c r="H3535" i="4"/>
  <c r="G3535" i="4"/>
  <c r="F3535" i="4"/>
  <c r="H3534" i="4"/>
  <c r="G3534" i="4"/>
  <c r="F3534" i="4"/>
  <c r="H3533" i="4"/>
  <c r="G3533" i="4"/>
  <c r="F3533" i="4"/>
  <c r="H3532" i="4"/>
  <c r="G3532" i="4"/>
  <c r="F3532" i="4"/>
  <c r="H3531" i="4"/>
  <c r="G3531" i="4"/>
  <c r="F3531" i="4"/>
  <c r="H3530" i="4"/>
  <c r="G3530" i="4"/>
  <c r="F3530" i="4"/>
  <c r="H3529" i="4"/>
  <c r="G3529" i="4"/>
  <c r="F3529" i="4"/>
  <c r="H3528" i="4"/>
  <c r="G3528" i="4"/>
  <c r="F3528" i="4"/>
  <c r="H3527" i="4"/>
  <c r="G3527" i="4"/>
  <c r="F3527" i="4"/>
  <c r="H3526" i="4"/>
  <c r="G3526" i="4"/>
  <c r="F3526" i="4"/>
  <c r="H3525" i="4"/>
  <c r="G3525" i="4"/>
  <c r="F3525" i="4"/>
  <c r="H3524" i="4"/>
  <c r="G3524" i="4"/>
  <c r="F3524" i="4"/>
  <c r="H3523" i="4"/>
  <c r="G3523" i="4"/>
  <c r="F3523" i="4"/>
  <c r="H3522" i="4"/>
  <c r="G3522" i="4"/>
  <c r="F3522" i="4"/>
  <c r="H3521" i="4"/>
  <c r="G3521" i="4"/>
  <c r="F3521" i="4"/>
  <c r="H3520" i="4"/>
  <c r="G3520" i="4"/>
  <c r="F3520" i="4"/>
  <c r="H3519" i="4"/>
  <c r="G3519" i="4"/>
  <c r="F3519" i="4"/>
  <c r="H3518" i="4"/>
  <c r="G3518" i="4"/>
  <c r="F3518" i="4"/>
  <c r="H3517" i="4"/>
  <c r="G3517" i="4"/>
  <c r="F3517" i="4"/>
  <c r="H3516" i="4"/>
  <c r="G3516" i="4"/>
  <c r="F3516" i="4"/>
  <c r="H3515" i="4"/>
  <c r="G3515" i="4"/>
  <c r="F3515" i="4"/>
  <c r="H3514" i="4"/>
  <c r="G3514" i="4"/>
  <c r="F3514" i="4"/>
  <c r="H3513" i="4"/>
  <c r="G3513" i="4"/>
  <c r="F3513" i="4"/>
  <c r="H3512" i="4"/>
  <c r="G3512" i="4"/>
  <c r="F3512" i="4"/>
  <c r="H3511" i="4"/>
  <c r="G3511" i="4"/>
  <c r="F3511" i="4"/>
  <c r="H3510" i="4"/>
  <c r="G3510" i="4"/>
  <c r="F3510" i="4"/>
  <c r="H3509" i="4"/>
  <c r="G3509" i="4"/>
  <c r="F3509" i="4"/>
  <c r="H3508" i="4"/>
  <c r="G3508" i="4"/>
  <c r="F3508" i="4"/>
  <c r="H3507" i="4"/>
  <c r="G3507" i="4"/>
  <c r="F3507" i="4"/>
  <c r="H3506" i="4"/>
  <c r="G3506" i="4"/>
  <c r="F3506" i="4"/>
  <c r="H3505" i="4"/>
  <c r="G3505" i="4"/>
  <c r="F3505" i="4"/>
  <c r="H3504" i="4"/>
  <c r="G3504" i="4"/>
  <c r="F3504" i="4"/>
  <c r="H3503" i="4"/>
  <c r="G3503" i="4"/>
  <c r="F3503" i="4"/>
  <c r="H3502" i="4"/>
  <c r="G3502" i="4"/>
  <c r="F3502" i="4"/>
  <c r="H3501" i="4"/>
  <c r="G3501" i="4"/>
  <c r="F3501" i="4"/>
  <c r="H3500" i="4"/>
  <c r="G3500" i="4"/>
  <c r="F3500" i="4"/>
  <c r="H3499" i="4"/>
  <c r="G3499" i="4"/>
  <c r="F3499" i="4"/>
  <c r="H3498" i="4"/>
  <c r="G3498" i="4"/>
  <c r="F3498" i="4"/>
  <c r="H3497" i="4"/>
  <c r="G3497" i="4"/>
  <c r="F3497" i="4"/>
  <c r="H3496" i="4"/>
  <c r="G3496" i="4"/>
  <c r="F3496" i="4"/>
  <c r="H3495" i="4"/>
  <c r="G3495" i="4"/>
  <c r="F3495" i="4"/>
  <c r="H3494" i="4"/>
  <c r="G3494" i="4"/>
  <c r="F3494" i="4"/>
  <c r="H3493" i="4"/>
  <c r="G3493" i="4"/>
  <c r="F3493" i="4"/>
  <c r="H3492" i="4"/>
  <c r="G3492" i="4"/>
  <c r="F3492" i="4"/>
  <c r="H3491" i="4"/>
  <c r="G3491" i="4"/>
  <c r="F3491" i="4"/>
  <c r="H3490" i="4"/>
  <c r="G3490" i="4"/>
  <c r="F3490" i="4"/>
  <c r="H3489" i="4"/>
  <c r="G3489" i="4"/>
  <c r="F3489" i="4"/>
  <c r="H3488" i="4"/>
  <c r="G3488" i="4"/>
  <c r="F3488" i="4"/>
  <c r="H3487" i="4"/>
  <c r="G3487" i="4"/>
  <c r="F3487" i="4"/>
  <c r="H3486" i="4"/>
  <c r="G3486" i="4"/>
  <c r="F3486" i="4"/>
  <c r="H3485" i="4"/>
  <c r="G3485" i="4"/>
  <c r="F3485" i="4"/>
  <c r="H3484" i="4"/>
  <c r="G3484" i="4"/>
  <c r="F3484" i="4"/>
  <c r="H3483" i="4"/>
  <c r="G3483" i="4"/>
  <c r="F3483" i="4"/>
  <c r="H3482" i="4"/>
  <c r="G3482" i="4"/>
  <c r="F3482" i="4"/>
  <c r="H3481" i="4"/>
  <c r="G3481" i="4"/>
  <c r="F3481" i="4"/>
  <c r="H3480" i="4"/>
  <c r="G3480" i="4"/>
  <c r="F3480" i="4"/>
  <c r="H3479" i="4"/>
  <c r="G3479" i="4"/>
  <c r="F3479" i="4"/>
  <c r="H3478" i="4"/>
  <c r="G3478" i="4"/>
  <c r="F3478" i="4"/>
  <c r="H3477" i="4"/>
  <c r="G3477" i="4"/>
  <c r="F3477" i="4"/>
  <c r="H3476" i="4"/>
  <c r="G3476" i="4"/>
  <c r="F3476" i="4"/>
  <c r="H3475" i="4"/>
  <c r="G3475" i="4"/>
  <c r="F3475" i="4"/>
  <c r="H3474" i="4"/>
  <c r="G3474" i="4"/>
  <c r="F3474" i="4"/>
  <c r="H3473" i="4"/>
  <c r="G3473" i="4"/>
  <c r="F3473" i="4"/>
  <c r="H3472" i="4"/>
  <c r="G3472" i="4"/>
  <c r="F3472" i="4"/>
  <c r="H3471" i="4"/>
  <c r="G3471" i="4"/>
  <c r="F3471" i="4"/>
  <c r="H3470" i="4"/>
  <c r="G3470" i="4"/>
  <c r="F3470" i="4"/>
  <c r="H3469" i="4"/>
  <c r="G3469" i="4"/>
  <c r="F3469" i="4"/>
  <c r="H3468" i="4"/>
  <c r="G3468" i="4"/>
  <c r="F3468" i="4"/>
  <c r="H3467" i="4"/>
  <c r="G3467" i="4"/>
  <c r="F3467" i="4"/>
  <c r="H3466" i="4"/>
  <c r="G3466" i="4"/>
  <c r="F3466" i="4"/>
  <c r="H3465" i="4"/>
  <c r="G3465" i="4"/>
  <c r="F3465" i="4"/>
  <c r="H3463" i="4"/>
  <c r="G3463" i="4"/>
  <c r="F3463" i="4"/>
  <c r="H3462" i="4"/>
  <c r="G3462" i="4"/>
  <c r="F3462" i="4"/>
  <c r="H3461" i="4"/>
  <c r="G3461" i="4"/>
  <c r="F3461" i="4"/>
  <c r="H3460" i="4"/>
  <c r="G3460" i="4"/>
  <c r="F3460" i="4"/>
  <c r="H3459" i="4"/>
  <c r="G3459" i="4"/>
  <c r="F3459" i="4"/>
  <c r="H3458" i="4"/>
  <c r="G3458" i="4"/>
  <c r="F3458" i="4"/>
  <c r="H3457" i="4"/>
  <c r="G3457" i="4"/>
  <c r="F3457" i="4"/>
  <c r="H3456" i="4"/>
  <c r="G3456" i="4"/>
  <c r="F3456" i="4"/>
  <c r="H3455" i="4"/>
  <c r="G3455" i="4"/>
  <c r="F3455" i="4"/>
  <c r="H3454" i="4"/>
  <c r="G3454" i="4"/>
  <c r="F3454" i="4"/>
  <c r="H3453" i="4"/>
  <c r="G3453" i="4"/>
  <c r="F3453" i="4"/>
  <c r="H3452" i="4"/>
  <c r="G3452" i="4"/>
  <c r="F3452" i="4"/>
  <c r="H3451" i="4"/>
  <c r="G3451" i="4"/>
  <c r="F3451" i="4"/>
  <c r="H3450" i="4"/>
  <c r="G3450" i="4"/>
  <c r="F3450" i="4"/>
  <c r="H3449" i="4"/>
  <c r="G3449" i="4"/>
  <c r="F3449" i="4"/>
  <c r="H3448" i="4"/>
  <c r="G3448" i="4"/>
  <c r="F3448" i="4"/>
  <c r="H3447" i="4"/>
  <c r="G3447" i="4"/>
  <c r="F3447" i="4"/>
  <c r="H3446" i="4"/>
  <c r="G3446" i="4"/>
  <c r="F3446" i="4"/>
  <c r="H3445" i="4"/>
  <c r="G3445" i="4"/>
  <c r="F3445" i="4"/>
  <c r="H3444" i="4"/>
  <c r="G3444" i="4"/>
  <c r="F3444" i="4"/>
  <c r="H3443" i="4"/>
  <c r="G3443" i="4"/>
  <c r="F3443" i="4"/>
  <c r="H3442" i="4"/>
  <c r="G3442" i="4"/>
  <c r="F3442" i="4"/>
  <c r="H3441" i="4"/>
  <c r="G3441" i="4"/>
  <c r="F3441" i="4"/>
  <c r="H3440" i="4"/>
  <c r="G3440" i="4"/>
  <c r="F3440" i="4"/>
  <c r="H3439" i="4"/>
  <c r="G3439" i="4"/>
  <c r="F3439" i="4"/>
  <c r="H3438" i="4"/>
  <c r="G3438" i="4"/>
  <c r="F3438" i="4"/>
  <c r="H3437" i="4"/>
  <c r="G3437" i="4"/>
  <c r="F3437" i="4"/>
  <c r="H3436" i="4"/>
  <c r="G3436" i="4"/>
  <c r="F3436" i="4"/>
  <c r="H3435" i="4"/>
  <c r="G3435" i="4"/>
  <c r="F3435" i="4"/>
  <c r="H3434" i="4"/>
  <c r="G3434" i="4"/>
  <c r="F3434" i="4"/>
  <c r="H3433" i="4"/>
  <c r="G3433" i="4"/>
  <c r="F3433" i="4"/>
  <c r="H3432" i="4"/>
  <c r="G3432" i="4"/>
  <c r="F3432" i="4"/>
  <c r="H3431" i="4"/>
  <c r="G3431" i="4"/>
  <c r="F3431" i="4"/>
  <c r="H3430" i="4"/>
  <c r="G3430" i="4"/>
  <c r="F3430" i="4"/>
  <c r="H3429" i="4"/>
  <c r="G3429" i="4"/>
  <c r="F3429" i="4"/>
  <c r="H3428" i="4"/>
  <c r="G3428" i="4"/>
  <c r="F3428" i="4"/>
  <c r="H3427" i="4"/>
  <c r="G3427" i="4"/>
  <c r="F3427" i="4"/>
  <c r="H3426" i="4"/>
  <c r="G3426" i="4"/>
  <c r="F3426" i="4"/>
  <c r="H3422" i="4"/>
  <c r="G3422" i="4"/>
  <c r="F3422" i="4"/>
  <c r="H3420" i="4"/>
  <c r="G3420" i="4"/>
  <c r="F3420" i="4"/>
  <c r="H3419" i="4"/>
  <c r="G3419" i="4"/>
  <c r="F3419" i="4"/>
  <c r="H3418" i="4"/>
  <c r="G3418" i="4"/>
  <c r="F3418" i="4"/>
  <c r="H3416" i="4"/>
  <c r="G3416" i="4"/>
  <c r="F3416" i="4"/>
  <c r="H3415" i="4"/>
  <c r="G3415" i="4"/>
  <c r="F3415" i="4"/>
  <c r="H3414" i="4"/>
  <c r="G3414" i="4"/>
  <c r="F3414" i="4"/>
  <c r="H3413" i="4"/>
  <c r="G3413" i="4"/>
  <c r="F3413" i="4"/>
  <c r="H3412" i="4"/>
  <c r="G3412" i="4"/>
  <c r="F3412" i="4"/>
  <c r="H3411" i="4"/>
  <c r="G3411" i="4"/>
  <c r="F3411" i="4"/>
  <c r="H3409" i="4"/>
  <c r="G3409" i="4"/>
  <c r="F3409" i="4"/>
  <c r="H3408" i="4"/>
  <c r="G3408" i="4"/>
  <c r="F3408" i="4"/>
  <c r="H3407" i="4"/>
  <c r="G3407" i="4"/>
  <c r="F3407" i="4"/>
  <c r="H3406" i="4"/>
  <c r="G3406" i="4"/>
  <c r="F3406" i="4"/>
  <c r="H3405" i="4"/>
  <c r="G3405" i="4"/>
  <c r="F3405" i="4"/>
  <c r="H3402" i="4"/>
  <c r="G3402" i="4"/>
  <c r="F3402" i="4"/>
  <c r="H3401" i="4"/>
  <c r="G3401" i="4"/>
  <c r="F3401" i="4"/>
  <c r="H3400" i="4"/>
  <c r="G3400" i="4"/>
  <c r="F3400" i="4"/>
  <c r="H3399" i="4"/>
  <c r="G3399" i="4"/>
  <c r="F3399" i="4"/>
  <c r="H3396" i="4"/>
  <c r="G3396" i="4"/>
  <c r="F3396" i="4"/>
  <c r="H3395" i="4"/>
  <c r="G3395" i="4"/>
  <c r="F3395" i="4"/>
  <c r="H3394" i="4"/>
  <c r="G3394" i="4"/>
  <c r="F3394" i="4"/>
  <c r="H3393" i="4"/>
  <c r="G3393" i="4"/>
  <c r="F3393" i="4"/>
  <c r="H3392" i="4"/>
  <c r="G3392" i="4"/>
  <c r="F3392" i="4"/>
  <c r="H3391" i="4"/>
  <c r="G3391" i="4"/>
  <c r="F3391" i="4"/>
  <c r="H3390" i="4"/>
  <c r="G3390" i="4"/>
  <c r="F3390" i="4"/>
  <c r="H3389" i="4"/>
  <c r="G3389" i="4"/>
  <c r="F3389" i="4"/>
  <c r="H3387" i="4"/>
  <c r="G3387" i="4"/>
  <c r="F3387" i="4"/>
  <c r="H3386" i="4"/>
  <c r="G3386" i="4"/>
  <c r="F3386" i="4"/>
  <c r="H3383" i="4"/>
  <c r="G3383" i="4"/>
  <c r="F3383" i="4"/>
  <c r="H3382" i="4"/>
  <c r="G3382" i="4"/>
  <c r="F3382" i="4"/>
  <c r="H3381" i="4"/>
  <c r="G3381" i="4"/>
  <c r="F3381" i="4"/>
  <c r="H3380" i="4"/>
  <c r="G3380" i="4"/>
  <c r="F3380" i="4"/>
  <c r="H3377" i="4"/>
  <c r="G3377" i="4"/>
  <c r="F3377" i="4"/>
  <c r="H3376" i="4"/>
  <c r="G3376" i="4"/>
  <c r="F3376" i="4"/>
  <c r="H3375" i="4"/>
  <c r="G3375" i="4"/>
  <c r="F3375" i="4"/>
  <c r="H3374" i="4"/>
  <c r="G3374" i="4"/>
  <c r="F3374" i="4"/>
  <c r="H3371" i="4"/>
  <c r="G3371" i="4"/>
  <c r="F3371" i="4"/>
  <c r="H3370" i="4"/>
  <c r="G3370" i="4"/>
  <c r="F3370" i="4"/>
  <c r="H3369" i="4"/>
  <c r="G3369" i="4"/>
  <c r="F3369" i="4"/>
  <c r="H3368" i="4"/>
  <c r="G3368" i="4"/>
  <c r="F3368" i="4"/>
  <c r="H3367" i="4"/>
  <c r="G3367" i="4"/>
  <c r="F3367" i="4"/>
  <c r="H3366" i="4"/>
  <c r="G3366" i="4"/>
  <c r="F3366" i="4"/>
  <c r="H3363" i="4"/>
  <c r="G3363" i="4"/>
  <c r="F3363" i="4"/>
  <c r="H3362" i="4"/>
  <c r="G3362" i="4"/>
  <c r="F3362" i="4"/>
  <c r="H3361" i="4"/>
  <c r="G3361" i="4"/>
  <c r="F3361" i="4"/>
  <c r="H3359" i="4"/>
  <c r="G3359" i="4"/>
  <c r="F3359" i="4"/>
  <c r="H3358" i="4"/>
  <c r="G3358" i="4"/>
  <c r="F3358" i="4"/>
  <c r="H3357" i="4"/>
  <c r="G3357" i="4"/>
  <c r="F3357" i="4"/>
  <c r="H3355" i="4"/>
  <c r="G3355" i="4"/>
  <c r="F3355" i="4"/>
  <c r="H3354" i="4"/>
  <c r="G3354" i="4"/>
  <c r="F3354" i="4"/>
  <c r="H3352" i="4"/>
  <c r="G3352" i="4"/>
  <c r="F3352" i="4"/>
  <c r="H3351" i="4"/>
  <c r="G3351" i="4"/>
  <c r="F3351" i="4"/>
  <c r="H3349" i="4"/>
  <c r="G3349" i="4"/>
  <c r="F3349" i="4"/>
  <c r="H3345" i="4"/>
  <c r="G3345" i="4"/>
  <c r="F3345" i="4"/>
  <c r="H3344" i="4"/>
  <c r="G3344" i="4"/>
  <c r="F3344" i="4"/>
  <c r="H3342" i="4"/>
  <c r="G3342" i="4"/>
  <c r="F3342" i="4"/>
  <c r="H3341" i="4"/>
  <c r="G3341" i="4"/>
  <c r="F3341" i="4"/>
  <c r="H3340" i="4"/>
  <c r="G3340" i="4"/>
  <c r="F3340" i="4"/>
  <c r="H3339" i="4"/>
  <c r="G3339" i="4"/>
  <c r="F3339" i="4"/>
  <c r="H3337" i="4"/>
  <c r="G3337" i="4"/>
  <c r="F3337" i="4"/>
  <c r="H3332" i="4"/>
  <c r="G3332" i="4"/>
  <c r="F3332" i="4"/>
  <c r="H3331" i="4"/>
  <c r="G3331" i="4"/>
  <c r="F3331" i="4"/>
  <c r="H3330" i="4"/>
  <c r="G3330" i="4"/>
  <c r="F3330" i="4"/>
  <c r="H3329" i="4"/>
  <c r="G3329" i="4"/>
  <c r="F3329" i="4"/>
  <c r="H3328" i="4"/>
  <c r="G3328" i="4"/>
  <c r="F3328" i="4"/>
  <c r="H3327" i="4"/>
  <c r="G3327" i="4"/>
  <c r="F3327" i="4"/>
  <c r="H3326" i="4"/>
  <c r="G3326" i="4"/>
  <c r="F3326" i="4"/>
  <c r="H3325" i="4"/>
  <c r="G3325" i="4"/>
  <c r="F3325" i="4"/>
  <c r="H3324" i="4"/>
  <c r="G3324" i="4"/>
  <c r="F3324" i="4"/>
  <c r="H3323" i="4"/>
  <c r="G3323" i="4"/>
  <c r="F3323" i="4"/>
  <c r="H3322" i="4"/>
  <c r="G3322" i="4"/>
  <c r="F3322" i="4"/>
  <c r="H3321" i="4"/>
  <c r="G3321" i="4"/>
  <c r="F3321" i="4"/>
  <c r="H3319" i="4"/>
  <c r="G3319" i="4"/>
  <c r="F3319" i="4"/>
  <c r="H3318" i="4"/>
  <c r="G3318" i="4"/>
  <c r="F3318" i="4"/>
  <c r="H3317" i="4"/>
  <c r="G3317" i="4"/>
  <c r="F3317" i="4"/>
  <c r="H3316" i="4"/>
  <c r="G3316" i="4"/>
  <c r="F3316" i="4"/>
  <c r="H3315" i="4"/>
  <c r="G3315" i="4"/>
  <c r="F3315" i="4"/>
  <c r="H3314" i="4"/>
  <c r="G3314" i="4"/>
  <c r="F3314" i="4"/>
  <c r="H3313" i="4"/>
  <c r="G3313" i="4"/>
  <c r="F3313" i="4"/>
  <c r="H3312" i="4"/>
  <c r="G3312" i="4"/>
  <c r="F3312" i="4"/>
  <c r="H3311" i="4"/>
  <c r="G3311" i="4"/>
  <c r="F3311" i="4"/>
  <c r="H3310" i="4"/>
  <c r="G3310" i="4"/>
  <c r="F3310" i="4"/>
  <c r="H3308" i="4"/>
  <c r="G3308" i="4"/>
  <c r="F3308" i="4"/>
  <c r="H3307" i="4"/>
  <c r="G3307" i="4"/>
  <c r="F3307" i="4"/>
  <c r="H3306" i="4"/>
  <c r="G3306" i="4"/>
  <c r="F3306" i="4"/>
  <c r="H3305" i="4"/>
  <c r="G3305" i="4"/>
  <c r="F3305" i="4"/>
  <c r="H3304" i="4"/>
  <c r="G3304" i="4"/>
  <c r="F3304" i="4"/>
  <c r="H3303" i="4"/>
  <c r="G3303" i="4"/>
  <c r="F3303" i="4"/>
  <c r="H3302" i="4"/>
  <c r="G3302" i="4"/>
  <c r="F3302" i="4"/>
  <c r="H3301" i="4"/>
  <c r="G3301" i="4"/>
  <c r="F3301" i="4"/>
  <c r="H3300" i="4"/>
  <c r="G3300" i="4"/>
  <c r="F3300" i="4"/>
  <c r="H3299" i="4"/>
  <c r="G3299" i="4"/>
  <c r="F3299" i="4"/>
  <c r="H3298" i="4"/>
  <c r="G3298" i="4"/>
  <c r="F3298" i="4"/>
  <c r="H3295" i="4"/>
  <c r="G3295" i="4"/>
  <c r="F3295" i="4"/>
  <c r="H3294" i="4"/>
  <c r="G3294" i="4"/>
  <c r="F3294" i="4"/>
  <c r="H3293" i="4"/>
  <c r="G3293" i="4"/>
  <c r="F3293" i="4"/>
  <c r="H3292" i="4"/>
  <c r="G3292" i="4"/>
  <c r="F3292" i="4"/>
  <c r="H3291" i="4"/>
  <c r="G3291" i="4"/>
  <c r="F3291" i="4"/>
  <c r="H3290" i="4"/>
  <c r="G3290" i="4"/>
  <c r="F3290" i="4"/>
  <c r="H3289" i="4"/>
  <c r="G3289" i="4"/>
  <c r="F3289" i="4"/>
  <c r="H3288" i="4"/>
  <c r="G3288" i="4"/>
  <c r="F3288" i="4"/>
  <c r="H3287" i="4"/>
  <c r="G3287" i="4"/>
  <c r="F3287" i="4"/>
  <c r="H3286" i="4"/>
  <c r="G3286" i="4"/>
  <c r="F3286" i="4"/>
  <c r="H3285" i="4"/>
  <c r="G3285" i="4"/>
  <c r="F3285" i="4"/>
  <c r="H3283" i="4"/>
  <c r="G3283" i="4"/>
  <c r="F3283" i="4"/>
  <c r="H3282" i="4"/>
  <c r="G3282" i="4"/>
  <c r="F3282" i="4"/>
  <c r="H3281" i="4"/>
  <c r="G3281" i="4"/>
  <c r="F3281" i="4"/>
  <c r="H3280" i="4"/>
  <c r="G3280" i="4"/>
  <c r="F3280" i="4"/>
  <c r="H3279" i="4"/>
  <c r="G3279" i="4"/>
  <c r="F3279" i="4"/>
  <c r="H3278" i="4"/>
  <c r="G3278" i="4"/>
  <c r="F3278" i="4"/>
  <c r="H3277" i="4"/>
  <c r="G3277" i="4"/>
  <c r="F3277" i="4"/>
  <c r="H3276" i="4"/>
  <c r="G3276" i="4"/>
  <c r="F3276" i="4"/>
  <c r="H3275" i="4"/>
  <c r="G3275" i="4"/>
  <c r="F3275" i="4"/>
  <c r="H3274" i="4"/>
  <c r="G3274" i="4"/>
  <c r="F3274" i="4"/>
  <c r="H3271" i="4"/>
  <c r="G3271" i="4"/>
  <c r="F3271" i="4"/>
  <c r="H3270" i="4"/>
  <c r="G3270" i="4"/>
  <c r="F3270" i="4"/>
  <c r="H3268" i="4"/>
  <c r="G3268" i="4"/>
  <c r="F3268" i="4"/>
  <c r="H3267" i="4"/>
  <c r="G3267" i="4"/>
  <c r="F3267" i="4"/>
  <c r="H3265" i="4"/>
  <c r="G3265" i="4"/>
  <c r="F3265" i="4"/>
  <c r="H3264" i="4"/>
  <c r="G3264" i="4"/>
  <c r="F3264" i="4"/>
  <c r="H3261" i="4"/>
  <c r="G3261" i="4"/>
  <c r="F3261" i="4"/>
  <c r="H3260" i="4"/>
  <c r="G3260" i="4"/>
  <c r="F3260" i="4"/>
  <c r="H3259" i="4"/>
  <c r="G3259" i="4"/>
  <c r="F3259" i="4"/>
  <c r="H3258" i="4"/>
  <c r="G3258" i="4"/>
  <c r="F3258" i="4"/>
  <c r="H3257" i="4"/>
  <c r="G3257" i="4"/>
  <c r="F3257" i="4"/>
  <c r="H3256" i="4"/>
  <c r="G3256" i="4"/>
  <c r="F3256" i="4"/>
  <c r="H3254" i="4"/>
  <c r="G3254" i="4"/>
  <c r="F3254" i="4"/>
  <c r="H3253" i="4"/>
  <c r="G3253" i="4"/>
  <c r="F3253" i="4"/>
  <c r="H3252" i="4"/>
  <c r="G3252" i="4"/>
  <c r="F3252" i="4"/>
  <c r="H3251" i="4"/>
  <c r="G3251" i="4"/>
  <c r="F3251" i="4"/>
  <c r="H3250" i="4"/>
  <c r="G3250" i="4"/>
  <c r="F3250" i="4"/>
  <c r="H3249" i="4"/>
  <c r="G3249" i="4"/>
  <c r="F3249" i="4"/>
  <c r="H3245" i="4"/>
  <c r="G3245" i="4"/>
  <c r="F3245" i="4"/>
  <c r="H3244" i="4"/>
  <c r="G3244" i="4"/>
  <c r="F3244" i="4"/>
  <c r="H3243" i="4"/>
  <c r="G3243" i="4"/>
  <c r="F3243" i="4"/>
  <c r="H3242" i="4"/>
  <c r="G3242" i="4"/>
  <c r="F3242" i="4"/>
  <c r="H3241" i="4"/>
  <c r="G3241" i="4"/>
  <c r="F3241" i="4"/>
  <c r="H3240" i="4"/>
  <c r="G3240" i="4"/>
  <c r="F3240" i="4"/>
  <c r="H3239" i="4"/>
  <c r="G3239" i="4"/>
  <c r="F3239" i="4"/>
  <c r="H3238" i="4"/>
  <c r="G3238" i="4"/>
  <c r="F3238" i="4"/>
  <c r="H3237" i="4"/>
  <c r="G3237" i="4"/>
  <c r="F3237" i="4"/>
  <c r="H3236" i="4"/>
  <c r="G3236" i="4"/>
  <c r="F3236" i="4"/>
  <c r="H3235" i="4"/>
  <c r="G3235" i="4"/>
  <c r="F3235" i="4"/>
  <c r="H3234" i="4"/>
  <c r="G3234" i="4"/>
  <c r="F3234" i="4"/>
  <c r="H3233" i="4"/>
  <c r="G3233" i="4"/>
  <c r="F3233" i="4"/>
  <c r="H3232" i="4"/>
  <c r="G3232" i="4"/>
  <c r="F3232" i="4"/>
  <c r="H3231" i="4"/>
  <c r="G3231" i="4"/>
  <c r="F3231" i="4"/>
  <c r="H3230" i="4"/>
  <c r="G3230" i="4"/>
  <c r="F3230" i="4"/>
  <c r="H3229" i="4"/>
  <c r="G3229" i="4"/>
  <c r="F3229" i="4"/>
  <c r="H3228" i="4"/>
  <c r="G3228" i="4"/>
  <c r="F3228" i="4"/>
  <c r="H3227" i="4"/>
  <c r="G3227" i="4"/>
  <c r="F3227" i="4"/>
  <c r="H3226" i="4"/>
  <c r="G3226" i="4"/>
  <c r="F3226" i="4"/>
  <c r="H3224" i="4"/>
  <c r="G3224" i="4"/>
  <c r="F3224" i="4"/>
  <c r="H3223" i="4"/>
  <c r="G3223" i="4"/>
  <c r="F3223" i="4"/>
  <c r="H3222" i="4"/>
  <c r="G3222" i="4"/>
  <c r="F3222" i="4"/>
  <c r="H3221" i="4"/>
  <c r="G3221" i="4"/>
  <c r="F3221" i="4"/>
  <c r="H3220" i="4"/>
  <c r="G3220" i="4"/>
  <c r="F3220" i="4"/>
  <c r="H3219" i="4"/>
  <c r="G3219" i="4"/>
  <c r="F3219" i="4"/>
  <c r="H3218" i="4"/>
  <c r="G3218" i="4"/>
  <c r="F3218" i="4"/>
  <c r="H3217" i="4"/>
  <c r="G3217" i="4"/>
  <c r="F3217" i="4"/>
  <c r="H3216" i="4"/>
  <c r="G3216" i="4"/>
  <c r="F3216" i="4"/>
  <c r="H3214" i="4"/>
  <c r="G3214" i="4"/>
  <c r="F3214" i="4"/>
  <c r="H3213" i="4"/>
  <c r="G3213" i="4"/>
  <c r="F3213" i="4"/>
  <c r="H3212" i="4"/>
  <c r="G3212" i="4"/>
  <c r="F3212" i="4"/>
  <c r="H3211" i="4"/>
  <c r="G3211" i="4"/>
  <c r="F3211" i="4"/>
  <c r="H3210" i="4"/>
  <c r="G3210" i="4"/>
  <c r="F3210" i="4"/>
  <c r="H3208" i="4"/>
  <c r="G3208" i="4"/>
  <c r="F3208" i="4"/>
  <c r="H3207" i="4"/>
  <c r="G3207" i="4"/>
  <c r="F3207" i="4"/>
  <c r="H3206" i="4"/>
  <c r="G3206" i="4"/>
  <c r="F3206" i="4"/>
  <c r="H3205" i="4"/>
  <c r="G3205" i="4"/>
  <c r="F3205" i="4"/>
  <c r="H3204" i="4"/>
  <c r="G3204" i="4"/>
  <c r="F3204" i="4"/>
  <c r="H3203" i="4"/>
  <c r="G3203" i="4"/>
  <c r="F3203" i="4"/>
  <c r="H3202" i="4"/>
  <c r="G3202" i="4"/>
  <c r="F3202" i="4"/>
  <c r="H3201" i="4"/>
  <c r="G3201" i="4"/>
  <c r="F3201" i="4"/>
  <c r="H3200" i="4"/>
  <c r="G3200" i="4"/>
  <c r="F3200" i="4"/>
  <c r="H3199" i="4"/>
  <c r="G3199" i="4"/>
  <c r="F3199" i="4"/>
  <c r="H3198" i="4"/>
  <c r="G3198" i="4"/>
  <c r="F3198" i="4"/>
  <c r="H3197" i="4"/>
  <c r="G3197" i="4"/>
  <c r="F3197" i="4"/>
  <c r="H3196" i="4"/>
  <c r="G3196" i="4"/>
  <c r="F3196" i="4"/>
  <c r="H3195" i="4"/>
  <c r="G3195" i="4"/>
  <c r="F3195" i="4"/>
  <c r="H3194" i="4"/>
  <c r="G3194" i="4"/>
  <c r="F3194" i="4"/>
  <c r="H3191" i="4"/>
  <c r="G3191" i="4"/>
  <c r="F3191" i="4"/>
  <c r="H3190" i="4"/>
  <c r="G3190" i="4"/>
  <c r="F3190" i="4"/>
  <c r="H3189" i="4"/>
  <c r="G3189" i="4"/>
  <c r="F3189" i="4"/>
  <c r="H3188" i="4"/>
  <c r="G3188" i="4"/>
  <c r="F3188" i="4"/>
  <c r="H3187" i="4"/>
  <c r="G3187" i="4"/>
  <c r="F3187" i="4"/>
  <c r="H3186" i="4"/>
  <c r="G3186" i="4"/>
  <c r="F3186" i="4"/>
  <c r="H3185" i="4"/>
  <c r="G3185" i="4"/>
  <c r="F3185" i="4"/>
  <c r="H3184" i="4"/>
  <c r="G3184" i="4"/>
  <c r="F3184" i="4"/>
  <c r="H3183" i="4"/>
  <c r="G3183" i="4"/>
  <c r="F3183" i="4"/>
  <c r="H3182" i="4"/>
  <c r="G3182" i="4"/>
  <c r="F3182" i="4"/>
  <c r="H3181" i="4"/>
  <c r="G3181" i="4"/>
  <c r="F3181" i="4"/>
  <c r="H3180" i="4"/>
  <c r="G3180" i="4"/>
  <c r="F3180" i="4"/>
  <c r="H3179" i="4"/>
  <c r="G3179" i="4"/>
  <c r="F3179" i="4"/>
  <c r="H3178" i="4"/>
  <c r="G3178" i="4"/>
  <c r="F3178" i="4"/>
  <c r="H3177" i="4"/>
  <c r="G3177" i="4"/>
  <c r="F3177" i="4"/>
  <c r="H3176" i="4"/>
  <c r="G3176" i="4"/>
  <c r="F3176" i="4"/>
  <c r="H3175" i="4"/>
  <c r="G3175" i="4"/>
  <c r="F3175" i="4"/>
  <c r="H3174" i="4"/>
  <c r="G3174" i="4"/>
  <c r="F3174" i="4"/>
  <c r="H3173" i="4"/>
  <c r="G3173" i="4"/>
  <c r="F3173" i="4"/>
  <c r="H3172" i="4"/>
  <c r="G3172" i="4"/>
  <c r="F3172" i="4"/>
  <c r="H3171" i="4"/>
  <c r="G3171" i="4"/>
  <c r="F3171" i="4"/>
  <c r="H3170" i="4"/>
  <c r="G3170" i="4"/>
  <c r="F3170" i="4"/>
  <c r="H3169" i="4"/>
  <c r="G3169" i="4"/>
  <c r="F3169" i="4"/>
  <c r="H3168" i="4"/>
  <c r="G3168" i="4"/>
  <c r="F3168" i="4"/>
  <c r="H3167" i="4"/>
  <c r="G3167" i="4"/>
  <c r="F3167" i="4"/>
  <c r="H3166" i="4"/>
  <c r="G3166" i="4"/>
  <c r="F3166" i="4"/>
  <c r="H3165" i="4"/>
  <c r="G3165" i="4"/>
  <c r="F3165" i="4"/>
  <c r="H3164" i="4"/>
  <c r="G3164" i="4"/>
  <c r="F3164" i="4"/>
  <c r="H3163" i="4"/>
  <c r="G3163" i="4"/>
  <c r="F3163" i="4"/>
  <c r="H3162" i="4"/>
  <c r="G3162" i="4"/>
  <c r="F3162" i="4"/>
  <c r="H3161" i="4"/>
  <c r="G3161" i="4"/>
  <c r="F3161" i="4"/>
  <c r="H3160" i="4"/>
  <c r="G3160" i="4"/>
  <c r="F3160" i="4"/>
  <c r="H3159" i="4"/>
  <c r="G3159" i="4"/>
  <c r="F3159" i="4"/>
  <c r="H3158" i="4"/>
  <c r="G3158" i="4"/>
  <c r="F3158" i="4"/>
  <c r="H3157" i="4"/>
  <c r="G3157" i="4"/>
  <c r="F3157" i="4"/>
  <c r="H3156" i="4"/>
  <c r="G3156" i="4"/>
  <c r="F3156" i="4"/>
  <c r="H3155" i="4"/>
  <c r="G3155" i="4"/>
  <c r="F3155" i="4"/>
  <c r="H3154" i="4"/>
  <c r="G3154" i="4"/>
  <c r="F3154" i="4"/>
  <c r="H3153" i="4"/>
  <c r="G3153" i="4"/>
  <c r="F3153" i="4"/>
  <c r="H3150" i="4"/>
  <c r="G3150" i="4"/>
  <c r="F3150" i="4"/>
  <c r="H3149" i="4"/>
  <c r="G3149" i="4"/>
  <c r="F3149" i="4"/>
  <c r="H3148" i="4"/>
  <c r="G3148" i="4"/>
  <c r="F3148" i="4"/>
  <c r="H3147" i="4"/>
  <c r="G3147" i="4"/>
  <c r="F3147" i="4"/>
  <c r="H3146" i="4"/>
  <c r="G3146" i="4"/>
  <c r="F3146" i="4"/>
  <c r="H3145" i="4"/>
  <c r="G3145" i="4"/>
  <c r="F3145" i="4"/>
  <c r="H3144" i="4"/>
  <c r="G3144" i="4"/>
  <c r="F3144" i="4"/>
  <c r="H3143" i="4"/>
  <c r="G3143" i="4"/>
  <c r="F3143" i="4"/>
  <c r="H3142" i="4"/>
  <c r="G3142" i="4"/>
  <c r="F3142" i="4"/>
  <c r="H3141" i="4"/>
  <c r="G3141" i="4"/>
  <c r="F3141" i="4"/>
  <c r="H3140" i="4"/>
  <c r="G3140" i="4"/>
  <c r="F3140" i="4"/>
  <c r="H3139" i="4"/>
  <c r="G3139" i="4"/>
  <c r="F3139" i="4"/>
  <c r="H3138" i="4"/>
  <c r="G3138" i="4"/>
  <c r="F3138" i="4"/>
  <c r="H3137" i="4"/>
  <c r="G3137" i="4"/>
  <c r="F3137" i="4"/>
  <c r="H3136" i="4"/>
  <c r="G3136" i="4"/>
  <c r="F3136" i="4"/>
  <c r="H3135" i="4"/>
  <c r="G3135" i="4"/>
  <c r="F3135" i="4"/>
  <c r="H3134" i="4"/>
  <c r="G3134" i="4"/>
  <c r="F3134" i="4"/>
  <c r="H3133" i="4"/>
  <c r="G3133" i="4"/>
  <c r="F3133" i="4"/>
  <c r="H3132" i="4"/>
  <c r="G3132" i="4"/>
  <c r="F3132" i="4"/>
  <c r="H3130" i="4"/>
  <c r="G3130" i="4"/>
  <c r="F3130" i="4"/>
  <c r="H3129" i="4"/>
  <c r="G3129" i="4"/>
  <c r="F3129" i="4"/>
  <c r="H3128" i="4"/>
  <c r="G3128" i="4"/>
  <c r="F3128" i="4"/>
  <c r="H3127" i="4"/>
  <c r="G3127" i="4"/>
  <c r="F3127" i="4"/>
  <c r="H3126" i="4"/>
  <c r="G3126" i="4"/>
  <c r="F3126" i="4"/>
  <c r="H3125" i="4"/>
  <c r="G3125" i="4"/>
  <c r="F3125" i="4"/>
  <c r="H3124" i="4"/>
  <c r="G3124" i="4"/>
  <c r="F3124" i="4"/>
  <c r="H3123" i="4"/>
  <c r="G3123" i="4"/>
  <c r="F3123" i="4"/>
  <c r="H3122" i="4"/>
  <c r="G3122" i="4"/>
  <c r="F3122" i="4"/>
  <c r="H3121" i="4"/>
  <c r="G3121" i="4"/>
  <c r="F3121" i="4"/>
  <c r="H3120" i="4"/>
  <c r="G3120" i="4"/>
  <c r="F3120" i="4"/>
  <c r="H3119" i="4"/>
  <c r="G3119" i="4"/>
  <c r="F3119" i="4"/>
  <c r="H3118" i="4"/>
  <c r="G3118" i="4"/>
  <c r="F3118" i="4"/>
  <c r="H3117" i="4"/>
  <c r="G3117" i="4"/>
  <c r="F3117" i="4"/>
  <c r="H3116" i="4"/>
  <c r="G3116" i="4"/>
  <c r="F3116" i="4"/>
  <c r="H3115" i="4"/>
  <c r="G3115" i="4"/>
  <c r="F3115" i="4"/>
  <c r="H3114" i="4"/>
  <c r="G3114" i="4"/>
  <c r="F3114" i="4"/>
  <c r="H3113" i="4"/>
  <c r="G3113" i="4"/>
  <c r="F3113" i="4"/>
  <c r="H3112" i="4"/>
  <c r="G3112" i="4"/>
  <c r="F3112" i="4"/>
  <c r="H3111" i="4"/>
  <c r="G3111" i="4"/>
  <c r="F3111" i="4"/>
  <c r="H3110" i="4"/>
  <c r="G3110" i="4"/>
  <c r="F3110" i="4"/>
  <c r="H3109" i="4"/>
  <c r="G3109" i="4"/>
  <c r="F3109" i="4"/>
  <c r="H3108" i="4"/>
  <c r="G3108" i="4"/>
  <c r="F3108" i="4"/>
  <c r="H3107" i="4"/>
  <c r="G3107" i="4"/>
  <c r="F3107" i="4"/>
  <c r="H3104" i="4"/>
  <c r="G3104" i="4"/>
  <c r="F3104" i="4"/>
  <c r="H3103" i="4"/>
  <c r="G3103" i="4"/>
  <c r="F3103" i="4"/>
  <c r="H3102" i="4"/>
  <c r="G3102" i="4"/>
  <c r="F3102" i="4"/>
  <c r="H3101" i="4"/>
  <c r="G3101" i="4"/>
  <c r="F3101" i="4"/>
  <c r="H3100" i="4"/>
  <c r="G3100" i="4"/>
  <c r="F3100" i="4"/>
  <c r="H3097" i="4"/>
  <c r="G3097" i="4"/>
  <c r="F3097" i="4"/>
  <c r="H3096" i="4"/>
  <c r="G3096" i="4"/>
  <c r="F3096" i="4"/>
  <c r="H3095" i="4"/>
  <c r="G3095" i="4"/>
  <c r="F3095" i="4"/>
  <c r="H3094" i="4"/>
  <c r="G3094" i="4"/>
  <c r="F3094" i="4"/>
  <c r="H3093" i="4"/>
  <c r="G3093" i="4"/>
  <c r="F3093" i="4"/>
  <c r="H3092" i="4"/>
  <c r="G3092" i="4"/>
  <c r="F3092" i="4"/>
  <c r="H3091" i="4"/>
  <c r="G3091" i="4"/>
  <c r="F3091" i="4"/>
  <c r="H3090" i="4"/>
  <c r="G3090" i="4"/>
  <c r="F3090" i="4"/>
  <c r="H3089" i="4"/>
  <c r="G3089" i="4"/>
  <c r="F3089" i="4"/>
  <c r="H3087" i="4"/>
  <c r="G3087" i="4"/>
  <c r="F3087" i="4"/>
  <c r="H3086" i="4"/>
  <c r="G3086" i="4"/>
  <c r="F3086" i="4"/>
  <c r="H3085" i="4"/>
  <c r="G3085" i="4"/>
  <c r="F3085" i="4"/>
  <c r="H3084" i="4"/>
  <c r="G3084" i="4"/>
  <c r="F3084" i="4"/>
  <c r="H3083" i="4"/>
  <c r="G3083" i="4"/>
  <c r="F3083" i="4"/>
  <c r="H3082" i="4"/>
  <c r="G3082" i="4"/>
  <c r="F3082" i="4"/>
  <c r="H3081" i="4"/>
  <c r="G3081" i="4"/>
  <c r="F3081" i="4"/>
  <c r="H3080" i="4"/>
  <c r="G3080" i="4"/>
  <c r="F3080" i="4"/>
  <c r="H3079" i="4"/>
  <c r="G3079" i="4"/>
  <c r="F3079" i="4"/>
  <c r="H3078" i="4"/>
  <c r="G3078" i="4"/>
  <c r="F3078" i="4"/>
  <c r="H3077" i="4"/>
  <c r="G3077" i="4"/>
  <c r="F3077" i="4"/>
  <c r="H3076" i="4"/>
  <c r="G3076" i="4"/>
  <c r="F3076" i="4"/>
  <c r="H3075" i="4"/>
  <c r="G3075" i="4"/>
  <c r="F3075" i="4"/>
  <c r="H3074" i="4"/>
  <c r="G3074" i="4"/>
  <c r="F3074" i="4"/>
  <c r="H3073" i="4"/>
  <c r="G3073" i="4"/>
  <c r="F3073" i="4"/>
  <c r="H3072" i="4"/>
  <c r="G3072" i="4"/>
  <c r="F3072" i="4"/>
  <c r="H3067" i="4"/>
  <c r="G3067" i="4"/>
  <c r="F3067" i="4"/>
  <c r="H3066" i="4"/>
  <c r="G3066" i="4"/>
  <c r="F3066" i="4"/>
  <c r="H3065" i="4"/>
  <c r="G3065" i="4"/>
  <c r="F3065" i="4"/>
  <c r="H3063" i="4"/>
  <c r="G3063" i="4"/>
  <c r="F3063" i="4"/>
  <c r="H3062" i="4"/>
  <c r="G3062" i="4"/>
  <c r="F3062" i="4"/>
  <c r="H3061" i="4"/>
  <c r="G3061" i="4"/>
  <c r="F3061" i="4"/>
  <c r="H3060" i="4"/>
  <c r="G3060" i="4"/>
  <c r="F3060" i="4"/>
  <c r="H3059" i="4"/>
  <c r="G3059" i="4"/>
  <c r="F3059" i="4"/>
  <c r="H3058" i="4"/>
  <c r="G3058" i="4"/>
  <c r="F3058" i="4"/>
  <c r="H3057" i="4"/>
  <c r="G3057" i="4"/>
  <c r="F3057" i="4"/>
  <c r="H3056" i="4"/>
  <c r="G3056" i="4"/>
  <c r="F3056" i="4"/>
  <c r="H3054" i="4"/>
  <c r="G3054" i="4"/>
  <c r="F3054" i="4"/>
  <c r="H3053" i="4"/>
  <c r="G3053" i="4"/>
  <c r="F3053" i="4"/>
  <c r="H3052" i="4"/>
  <c r="G3052" i="4"/>
  <c r="F3052" i="4"/>
  <c r="H3051" i="4"/>
  <c r="G3051" i="4"/>
  <c r="F3051" i="4"/>
  <c r="H3050" i="4"/>
  <c r="G3050" i="4"/>
  <c r="F3050" i="4"/>
  <c r="H3049" i="4"/>
  <c r="G3049" i="4"/>
  <c r="F3049" i="4"/>
  <c r="H3048" i="4"/>
  <c r="G3048" i="4"/>
  <c r="F3048" i="4"/>
  <c r="H3047" i="4"/>
  <c r="G3047" i="4"/>
  <c r="F3047" i="4"/>
  <c r="H3046" i="4"/>
  <c r="G3046" i="4"/>
  <c r="F3046" i="4"/>
  <c r="H3043" i="4"/>
  <c r="G3043" i="4"/>
  <c r="F3043" i="4"/>
  <c r="H3042" i="4"/>
  <c r="G3042" i="4"/>
  <c r="F3042" i="4"/>
  <c r="H3041" i="4"/>
  <c r="G3041" i="4"/>
  <c r="F3041" i="4"/>
  <c r="H3040" i="4"/>
  <c r="G3040" i="4"/>
  <c r="F3040" i="4"/>
  <c r="H3039" i="4"/>
  <c r="G3039" i="4"/>
  <c r="F3039" i="4"/>
  <c r="H3038" i="4"/>
  <c r="G3038" i="4"/>
  <c r="F3038" i="4"/>
  <c r="H3037" i="4"/>
  <c r="G3037" i="4"/>
  <c r="F3037" i="4"/>
  <c r="H3036" i="4"/>
  <c r="G3036" i="4"/>
  <c r="F3036" i="4"/>
  <c r="H3035" i="4"/>
  <c r="G3035" i="4"/>
  <c r="F3035" i="4"/>
  <c r="H3034" i="4"/>
  <c r="G3034" i="4"/>
  <c r="F3034" i="4"/>
  <c r="H3033" i="4"/>
  <c r="G3033" i="4"/>
  <c r="F3033" i="4"/>
  <c r="H3032" i="4"/>
  <c r="G3032" i="4"/>
  <c r="F3032" i="4"/>
  <c r="H3031" i="4"/>
  <c r="G3031" i="4"/>
  <c r="F3031" i="4"/>
  <c r="H3030" i="4"/>
  <c r="G3030" i="4"/>
  <c r="F3030" i="4"/>
  <c r="H3029" i="4"/>
  <c r="G3029" i="4"/>
  <c r="F3029" i="4"/>
  <c r="H3028" i="4"/>
  <c r="G3028" i="4"/>
  <c r="F3028" i="4"/>
  <c r="H3027" i="4"/>
  <c r="G3027" i="4"/>
  <c r="F3027" i="4"/>
  <c r="H3026" i="4"/>
  <c r="G3026" i="4"/>
  <c r="F3026" i="4"/>
  <c r="H3025" i="4"/>
  <c r="G3025" i="4"/>
  <c r="F3025" i="4"/>
  <c r="H3024" i="4"/>
  <c r="G3024" i="4"/>
  <c r="F3024" i="4"/>
  <c r="H3023" i="4"/>
  <c r="G3023" i="4"/>
  <c r="F3023" i="4"/>
  <c r="H3021" i="4"/>
  <c r="G3021" i="4"/>
  <c r="F3021" i="4"/>
  <c r="H3020" i="4"/>
  <c r="G3020" i="4"/>
  <c r="F3020" i="4"/>
  <c r="H3019" i="4"/>
  <c r="G3019" i="4"/>
  <c r="F3019" i="4"/>
  <c r="H3018" i="4"/>
  <c r="G3018" i="4"/>
  <c r="F3018" i="4"/>
  <c r="H3017" i="4"/>
  <c r="G3017" i="4"/>
  <c r="F3017" i="4"/>
  <c r="H3016" i="4"/>
  <c r="G3016" i="4"/>
  <c r="F3016" i="4"/>
  <c r="H3015" i="4"/>
  <c r="G3015" i="4"/>
  <c r="F3015" i="4"/>
  <c r="H3014" i="4"/>
  <c r="G3014" i="4"/>
  <c r="F3014" i="4"/>
  <c r="H3013" i="4"/>
  <c r="G3013" i="4"/>
  <c r="F3013" i="4"/>
  <c r="H3010" i="4"/>
  <c r="G3010" i="4"/>
  <c r="F3010" i="4"/>
  <c r="H3009" i="4"/>
  <c r="G3009" i="4"/>
  <c r="F3009" i="4"/>
  <c r="H3008" i="4"/>
  <c r="G3008" i="4"/>
  <c r="F3008" i="4"/>
  <c r="H3007" i="4"/>
  <c r="G3007" i="4"/>
  <c r="F3007" i="4"/>
  <c r="H3006" i="4"/>
  <c r="G3006" i="4"/>
  <c r="F3006" i="4"/>
  <c r="H3005" i="4"/>
  <c r="G3005" i="4"/>
  <c r="F3005" i="4"/>
  <c r="H3004" i="4"/>
  <c r="G3004" i="4"/>
  <c r="F3004" i="4"/>
  <c r="H3003" i="4"/>
  <c r="G3003" i="4"/>
  <c r="F3003" i="4"/>
  <c r="H3001" i="4"/>
  <c r="G3001" i="4"/>
  <c r="F3001" i="4"/>
  <c r="H3000" i="4"/>
  <c r="G3000" i="4"/>
  <c r="F3000" i="4"/>
  <c r="H2999" i="4"/>
  <c r="G2999" i="4"/>
  <c r="F2999" i="4"/>
  <c r="H2998" i="4"/>
  <c r="G2998" i="4"/>
  <c r="F2998" i="4"/>
  <c r="H2997" i="4"/>
  <c r="G2997" i="4"/>
  <c r="F2997" i="4"/>
  <c r="H2996" i="4"/>
  <c r="G2996" i="4"/>
  <c r="F2996" i="4"/>
  <c r="H2995" i="4"/>
  <c r="G2995" i="4"/>
  <c r="F2995" i="4"/>
  <c r="H2994" i="4"/>
  <c r="G2994" i="4"/>
  <c r="F2994" i="4"/>
  <c r="H2993" i="4"/>
  <c r="G2993" i="4"/>
  <c r="F2993" i="4"/>
  <c r="H2992" i="4"/>
  <c r="G2992" i="4"/>
  <c r="F2992" i="4"/>
  <c r="H2989" i="4"/>
  <c r="G2989" i="4"/>
  <c r="F2989" i="4"/>
  <c r="H2988" i="4"/>
  <c r="G2988" i="4"/>
  <c r="F2988" i="4"/>
  <c r="H2987" i="4"/>
  <c r="G2987" i="4"/>
  <c r="F2987" i="4"/>
  <c r="H2985" i="4"/>
  <c r="G2985" i="4"/>
  <c r="F2985" i="4"/>
  <c r="H2984" i="4"/>
  <c r="G2984" i="4"/>
  <c r="F2984" i="4"/>
  <c r="H2982" i="4"/>
  <c r="G2982" i="4"/>
  <c r="F2982" i="4"/>
  <c r="H2981" i="4"/>
  <c r="G2981" i="4"/>
  <c r="F2981" i="4"/>
  <c r="H2980" i="4"/>
  <c r="G2980" i="4"/>
  <c r="F2980" i="4"/>
  <c r="H2979" i="4"/>
  <c r="G2979" i="4"/>
  <c r="F2979" i="4"/>
  <c r="H2978" i="4"/>
  <c r="G2978" i="4"/>
  <c r="F2978" i="4"/>
  <c r="H2977" i="4"/>
  <c r="G2977" i="4"/>
  <c r="F2977" i="4"/>
  <c r="H2976" i="4"/>
  <c r="G2976" i="4"/>
  <c r="F2976" i="4"/>
  <c r="H2975" i="4"/>
  <c r="G2975" i="4"/>
  <c r="F2975" i="4"/>
  <c r="H2973" i="4"/>
  <c r="G2973" i="4"/>
  <c r="F2973" i="4"/>
  <c r="H2972" i="4"/>
  <c r="G2972" i="4"/>
  <c r="F2972" i="4"/>
  <c r="H2971" i="4"/>
  <c r="G2971" i="4"/>
  <c r="F2971" i="4"/>
  <c r="H2970" i="4"/>
  <c r="G2970" i="4"/>
  <c r="F2970" i="4"/>
  <c r="H2969" i="4"/>
  <c r="G2969" i="4"/>
  <c r="F2969" i="4"/>
  <c r="H2968" i="4"/>
  <c r="G2968" i="4"/>
  <c r="F2968" i="4"/>
  <c r="H2967" i="4"/>
  <c r="G2967" i="4"/>
  <c r="F2967" i="4"/>
  <c r="H2966" i="4"/>
  <c r="G2966" i="4"/>
  <c r="F2966" i="4"/>
  <c r="H2965" i="4"/>
  <c r="G2965" i="4"/>
  <c r="F2965" i="4"/>
  <c r="H2962" i="4"/>
  <c r="G2962" i="4"/>
  <c r="F2962" i="4"/>
  <c r="H2961" i="4"/>
  <c r="G2961" i="4"/>
  <c r="F2961" i="4"/>
  <c r="H2960" i="4"/>
  <c r="G2960" i="4"/>
  <c r="F2960" i="4"/>
  <c r="H2958" i="4"/>
  <c r="G2958" i="4"/>
  <c r="F2958" i="4"/>
  <c r="H2957" i="4"/>
  <c r="G2957" i="4"/>
  <c r="F2957" i="4"/>
  <c r="H2956" i="4"/>
  <c r="G2956" i="4"/>
  <c r="F2956" i="4"/>
  <c r="H2955" i="4"/>
  <c r="G2955" i="4"/>
  <c r="F2955" i="4"/>
  <c r="H2954" i="4"/>
  <c r="G2954" i="4"/>
  <c r="F2954" i="4"/>
  <c r="H2953" i="4"/>
  <c r="G2953" i="4"/>
  <c r="F2953" i="4"/>
  <c r="H2952" i="4"/>
  <c r="G2952" i="4"/>
  <c r="F2952" i="4"/>
  <c r="H2951" i="4"/>
  <c r="G2951" i="4"/>
  <c r="F2951" i="4"/>
  <c r="H2950" i="4"/>
  <c r="G2950" i="4"/>
  <c r="F2950" i="4"/>
  <c r="H2949" i="4"/>
  <c r="G2949" i="4"/>
  <c r="F2949" i="4"/>
  <c r="H2948" i="4"/>
  <c r="G2948" i="4"/>
  <c r="F2948" i="4"/>
  <c r="H2947" i="4"/>
  <c r="G2947" i="4"/>
  <c r="F2947" i="4"/>
  <c r="H2946" i="4"/>
  <c r="G2946" i="4"/>
  <c r="F2946" i="4"/>
  <c r="H2945" i="4"/>
  <c r="G2945" i="4"/>
  <c r="F2945" i="4"/>
  <c r="H2944" i="4"/>
  <c r="G2944" i="4"/>
  <c r="F2944" i="4"/>
  <c r="H2942" i="4"/>
  <c r="G2942" i="4"/>
  <c r="F2942" i="4"/>
  <c r="H2941" i="4"/>
  <c r="G2941" i="4"/>
  <c r="F2941" i="4"/>
  <c r="H2934" i="4"/>
  <c r="G2934" i="4"/>
  <c r="F2934" i="4"/>
  <c r="H2932" i="4"/>
  <c r="G2932" i="4"/>
  <c r="F2932" i="4"/>
  <c r="H2931" i="4"/>
  <c r="G2931" i="4"/>
  <c r="F2931" i="4"/>
  <c r="H2930" i="4"/>
  <c r="G2930" i="4"/>
  <c r="F2930" i="4"/>
  <c r="H2929" i="4"/>
  <c r="G2929" i="4"/>
  <c r="F2929" i="4"/>
  <c r="H2928" i="4"/>
  <c r="G2928" i="4"/>
  <c r="F2928" i="4"/>
  <c r="H2927" i="4"/>
  <c r="G2927" i="4"/>
  <c r="F2927" i="4"/>
  <c r="H2926" i="4"/>
  <c r="G2926" i="4"/>
  <c r="F2926" i="4"/>
  <c r="H2925" i="4"/>
  <c r="G2925" i="4"/>
  <c r="F2925" i="4"/>
  <c r="H2924" i="4"/>
  <c r="G2924" i="4"/>
  <c r="F2924" i="4"/>
  <c r="H2923" i="4"/>
  <c r="G2923" i="4"/>
  <c r="F2923" i="4"/>
  <c r="H2922" i="4"/>
  <c r="G2922" i="4"/>
  <c r="F2922" i="4"/>
  <c r="H2921" i="4"/>
  <c r="G2921" i="4"/>
  <c r="F2921" i="4"/>
  <c r="H2920" i="4"/>
  <c r="G2920" i="4"/>
  <c r="F2920" i="4"/>
  <c r="H2919" i="4"/>
  <c r="G2919" i="4"/>
  <c r="F2919" i="4"/>
  <c r="H2918" i="4"/>
  <c r="G2918" i="4"/>
  <c r="F2918" i="4"/>
  <c r="H2917" i="4"/>
  <c r="G2917" i="4"/>
  <c r="F2917" i="4"/>
  <c r="H2916" i="4"/>
  <c r="G2916" i="4"/>
  <c r="F2916" i="4"/>
  <c r="H2915" i="4"/>
  <c r="G2915" i="4"/>
  <c r="F2915" i="4"/>
  <c r="H2914" i="4"/>
  <c r="G2914" i="4"/>
  <c r="F2914" i="4"/>
  <c r="H2912" i="4"/>
  <c r="G2912" i="4"/>
  <c r="F2912" i="4"/>
  <c r="H2910" i="4"/>
  <c r="G2910" i="4"/>
  <c r="F2910" i="4"/>
  <c r="H2908" i="4"/>
  <c r="G2908" i="4"/>
  <c r="F2908" i="4"/>
  <c r="H2906" i="4"/>
  <c r="G2906" i="4"/>
  <c r="F2906" i="4"/>
  <c r="H2902" i="4"/>
  <c r="G2902" i="4"/>
  <c r="F2902" i="4"/>
  <c r="H2901" i="4"/>
  <c r="G2901" i="4"/>
  <c r="F2901" i="4"/>
  <c r="H2900" i="4"/>
  <c r="G2900" i="4"/>
  <c r="F2900" i="4"/>
  <c r="H2899" i="4"/>
  <c r="G2899" i="4"/>
  <c r="F2899" i="4"/>
  <c r="H2898" i="4"/>
  <c r="G2898" i="4"/>
  <c r="F2898" i="4"/>
  <c r="H2897" i="4"/>
  <c r="G2897" i="4"/>
  <c r="F2897" i="4"/>
  <c r="H2895" i="4"/>
  <c r="G2895" i="4"/>
  <c r="F2895" i="4"/>
  <c r="H2894" i="4"/>
  <c r="G2894" i="4"/>
  <c r="F2894" i="4"/>
  <c r="H2893" i="4"/>
  <c r="G2893" i="4"/>
  <c r="F2893" i="4"/>
  <c r="H2891" i="4"/>
  <c r="G2891" i="4"/>
  <c r="F2891" i="4"/>
  <c r="H2887" i="4"/>
  <c r="G2887" i="4"/>
  <c r="F2887" i="4"/>
  <c r="H2886" i="4"/>
  <c r="G2886" i="4"/>
  <c r="F2886" i="4"/>
  <c r="H2885" i="4"/>
  <c r="G2885" i="4"/>
  <c r="F2885" i="4"/>
  <c r="H2884" i="4"/>
  <c r="G2884" i="4"/>
  <c r="F2884" i="4"/>
  <c r="H2883" i="4"/>
  <c r="G2883" i="4"/>
  <c r="F2883" i="4"/>
  <c r="H2882" i="4"/>
  <c r="G2882" i="4"/>
  <c r="F2882" i="4"/>
  <c r="H2881" i="4"/>
  <c r="G2881" i="4"/>
  <c r="F2881" i="4"/>
  <c r="H2880" i="4"/>
  <c r="G2880" i="4"/>
  <c r="F2880" i="4"/>
  <c r="H2879" i="4"/>
  <c r="G2879" i="4"/>
  <c r="F2879" i="4"/>
  <c r="H2878" i="4"/>
  <c r="G2878" i="4"/>
  <c r="F2878" i="4"/>
  <c r="H2877" i="4"/>
  <c r="G2877" i="4"/>
  <c r="F2877" i="4"/>
  <c r="H2876" i="4"/>
  <c r="G2876" i="4"/>
  <c r="F2876" i="4"/>
  <c r="H2874" i="4"/>
  <c r="G2874" i="4"/>
  <c r="F2874" i="4"/>
  <c r="H2873" i="4"/>
  <c r="G2873" i="4"/>
  <c r="F2873" i="4"/>
  <c r="H2872" i="4"/>
  <c r="G2872" i="4"/>
  <c r="F2872" i="4"/>
  <c r="H2871" i="4"/>
  <c r="G2871" i="4"/>
  <c r="F2871" i="4"/>
  <c r="H2870" i="4"/>
  <c r="G2870" i="4"/>
  <c r="F2870" i="4"/>
  <c r="H2869" i="4"/>
  <c r="G2869" i="4"/>
  <c r="F2869" i="4"/>
  <c r="H2868" i="4"/>
  <c r="G2868" i="4"/>
  <c r="F2868" i="4"/>
  <c r="H2867" i="4"/>
  <c r="G2867" i="4"/>
  <c r="F2867" i="4"/>
  <c r="H2865" i="4"/>
  <c r="G2865" i="4"/>
  <c r="F2865" i="4"/>
  <c r="H2864" i="4"/>
  <c r="G2864" i="4"/>
  <c r="F2864" i="4"/>
  <c r="H2863" i="4"/>
  <c r="G2863" i="4"/>
  <c r="F2863" i="4"/>
  <c r="H2862" i="4"/>
  <c r="G2862" i="4"/>
  <c r="F2862" i="4"/>
  <c r="H2859" i="4"/>
  <c r="G2859" i="4"/>
  <c r="F2859" i="4"/>
  <c r="H2858" i="4"/>
  <c r="G2858" i="4"/>
  <c r="F2858" i="4"/>
  <c r="H2857" i="4"/>
  <c r="G2857" i="4"/>
  <c r="F2857" i="4"/>
  <c r="H2856" i="4"/>
  <c r="G2856" i="4"/>
  <c r="F2856" i="4"/>
  <c r="H2855" i="4"/>
  <c r="G2855" i="4"/>
  <c r="F2855" i="4"/>
  <c r="H2853" i="4"/>
  <c r="G2853" i="4"/>
  <c r="F2853" i="4"/>
  <c r="H2852" i="4"/>
  <c r="G2852" i="4"/>
  <c r="F2852" i="4"/>
  <c r="H2851" i="4"/>
  <c r="G2851" i="4"/>
  <c r="F2851" i="4"/>
  <c r="H2850" i="4"/>
  <c r="G2850" i="4"/>
  <c r="F2850" i="4"/>
  <c r="H2848" i="4"/>
  <c r="G2848" i="4"/>
  <c r="F2848" i="4"/>
  <c r="H2847" i="4"/>
  <c r="G2847" i="4"/>
  <c r="F2847" i="4"/>
  <c r="H2844" i="4"/>
  <c r="G2844" i="4"/>
  <c r="F2844" i="4"/>
  <c r="H2843" i="4"/>
  <c r="G2843" i="4"/>
  <c r="F2843" i="4"/>
  <c r="H2842" i="4"/>
  <c r="G2842" i="4"/>
  <c r="F2842" i="4"/>
  <c r="H2841" i="4"/>
  <c r="G2841" i="4"/>
  <c r="F2841" i="4"/>
  <c r="H2839" i="4"/>
  <c r="G2839" i="4"/>
  <c r="F2839" i="4"/>
  <c r="H2837" i="4"/>
  <c r="G2837" i="4"/>
  <c r="F2837" i="4"/>
  <c r="H2834" i="4"/>
  <c r="G2834" i="4"/>
  <c r="F2834" i="4"/>
  <c r="H2833" i="4"/>
  <c r="G2833" i="4"/>
  <c r="F2833" i="4"/>
  <c r="H2832" i="4"/>
  <c r="G2832" i="4"/>
  <c r="F2832" i="4"/>
  <c r="H2831" i="4"/>
  <c r="G2831" i="4"/>
  <c r="F2831" i="4"/>
  <c r="H2830" i="4"/>
  <c r="G2830" i="4"/>
  <c r="F2830" i="4"/>
  <c r="H2829" i="4"/>
  <c r="G2829" i="4"/>
  <c r="F2829" i="4"/>
  <c r="H2828" i="4"/>
  <c r="G2828" i="4"/>
  <c r="F2828" i="4"/>
  <c r="H2827" i="4"/>
  <c r="G2827" i="4"/>
  <c r="F2827" i="4"/>
  <c r="H2825" i="4"/>
  <c r="G2825" i="4"/>
  <c r="F2825" i="4"/>
  <c r="H2824" i="4"/>
  <c r="G2824" i="4"/>
  <c r="F2824" i="4"/>
  <c r="H2822" i="4"/>
  <c r="G2822" i="4"/>
  <c r="F2822" i="4"/>
  <c r="H2820" i="4"/>
  <c r="G2820" i="4"/>
  <c r="F2820" i="4"/>
  <c r="H2819" i="4"/>
  <c r="G2819" i="4"/>
  <c r="F2819" i="4"/>
  <c r="H2818" i="4"/>
  <c r="G2818" i="4"/>
  <c r="F2818" i="4"/>
  <c r="H2817" i="4"/>
  <c r="G2817" i="4"/>
  <c r="F2817" i="4"/>
  <c r="H2816" i="4"/>
  <c r="G2816" i="4"/>
  <c r="F2816" i="4"/>
  <c r="H2815" i="4"/>
  <c r="G2815" i="4"/>
  <c r="F2815" i="4"/>
  <c r="H2812" i="4"/>
  <c r="G2812" i="4"/>
  <c r="F2812" i="4"/>
  <c r="H2811" i="4"/>
  <c r="G2811" i="4"/>
  <c r="F2811" i="4"/>
  <c r="H2808" i="4"/>
  <c r="G2808" i="4"/>
  <c r="F2808" i="4"/>
  <c r="H2807" i="4"/>
  <c r="G2807" i="4"/>
  <c r="F2807" i="4"/>
  <c r="H2806" i="4"/>
  <c r="G2806" i="4"/>
  <c r="F2806" i="4"/>
  <c r="H2805" i="4"/>
  <c r="G2805" i="4"/>
  <c r="F2805" i="4"/>
  <c r="H2803" i="4"/>
  <c r="G2803" i="4"/>
  <c r="F2803" i="4"/>
  <c r="H2802" i="4"/>
  <c r="G2802" i="4"/>
  <c r="F2802" i="4"/>
  <c r="H2801" i="4"/>
  <c r="G2801" i="4"/>
  <c r="F2801" i="4"/>
  <c r="H2800" i="4"/>
  <c r="G2800" i="4"/>
  <c r="F2800" i="4"/>
  <c r="H2799" i="4"/>
  <c r="G2799" i="4"/>
  <c r="F2799" i="4"/>
  <c r="H2798" i="4"/>
  <c r="G2798" i="4"/>
  <c r="F2798" i="4"/>
  <c r="H2797" i="4"/>
  <c r="G2797" i="4"/>
  <c r="F2797" i="4"/>
  <c r="H2796" i="4"/>
  <c r="G2796" i="4"/>
  <c r="F2796" i="4"/>
  <c r="H2795" i="4"/>
  <c r="G2795" i="4"/>
  <c r="F2795" i="4"/>
  <c r="H2794" i="4"/>
  <c r="G2794" i="4"/>
  <c r="F2794" i="4"/>
  <c r="H2793" i="4"/>
  <c r="G2793" i="4"/>
  <c r="F2793" i="4"/>
  <c r="H2792" i="4"/>
  <c r="G2792" i="4"/>
  <c r="F2792" i="4"/>
  <c r="H2791" i="4"/>
  <c r="G2791" i="4"/>
  <c r="F2791" i="4"/>
  <c r="H2790" i="4"/>
  <c r="G2790" i="4"/>
  <c r="F2790" i="4"/>
  <c r="H2789" i="4"/>
  <c r="G2789" i="4"/>
  <c r="F2789" i="4"/>
  <c r="H2788" i="4"/>
  <c r="G2788" i="4"/>
  <c r="F2788" i="4"/>
  <c r="H2786" i="4"/>
  <c r="G2786" i="4"/>
  <c r="F2786" i="4"/>
  <c r="H2785" i="4"/>
  <c r="G2785" i="4"/>
  <c r="F2785" i="4"/>
  <c r="H2784" i="4"/>
  <c r="G2784" i="4"/>
  <c r="F2784" i="4"/>
  <c r="H2783" i="4"/>
  <c r="G2783" i="4"/>
  <c r="F2783" i="4"/>
  <c r="H2782" i="4"/>
  <c r="G2782" i="4"/>
  <c r="F2782" i="4"/>
  <c r="H2781" i="4"/>
  <c r="G2781" i="4"/>
  <c r="F2781" i="4"/>
  <c r="H2780" i="4"/>
  <c r="G2780" i="4"/>
  <c r="F2780" i="4"/>
  <c r="H2779" i="4"/>
  <c r="G2779" i="4"/>
  <c r="F2779" i="4"/>
  <c r="H2778" i="4"/>
  <c r="G2778" i="4"/>
  <c r="F2778" i="4"/>
  <c r="H2777" i="4"/>
  <c r="G2777" i="4"/>
  <c r="F2777" i="4"/>
  <c r="H2776" i="4"/>
  <c r="G2776" i="4"/>
  <c r="F2776" i="4"/>
  <c r="H2775" i="4"/>
  <c r="G2775" i="4"/>
  <c r="F2775" i="4"/>
  <c r="H2774" i="4"/>
  <c r="G2774" i="4"/>
  <c r="F2774" i="4"/>
  <c r="H2767" i="4"/>
  <c r="G2767" i="4"/>
  <c r="F2767" i="4"/>
  <c r="H2766" i="4"/>
  <c r="G2766" i="4"/>
  <c r="F2766" i="4"/>
  <c r="H2765" i="4"/>
  <c r="G2765" i="4"/>
  <c r="F2765" i="4"/>
  <c r="H2764" i="4"/>
  <c r="G2764" i="4"/>
  <c r="F2764" i="4"/>
  <c r="H2763" i="4"/>
  <c r="G2763" i="4"/>
  <c r="F2763" i="4"/>
  <c r="H2762" i="4"/>
  <c r="G2762" i="4"/>
  <c r="F2762" i="4"/>
  <c r="H2761" i="4"/>
  <c r="G2761" i="4"/>
  <c r="F2761" i="4"/>
  <c r="H2760" i="4"/>
  <c r="G2760" i="4"/>
  <c r="F2760" i="4"/>
  <c r="H2759" i="4"/>
  <c r="G2759" i="4"/>
  <c r="F2759" i="4"/>
  <c r="H2758" i="4"/>
  <c r="G2758" i="4"/>
  <c r="F2758" i="4"/>
  <c r="H2757" i="4"/>
  <c r="G2757" i="4"/>
  <c r="F2757" i="4"/>
  <c r="H2756" i="4"/>
  <c r="G2756" i="4"/>
  <c r="F2756" i="4"/>
  <c r="H2755" i="4"/>
  <c r="G2755" i="4"/>
  <c r="F2755" i="4"/>
  <c r="H2754" i="4"/>
  <c r="G2754" i="4"/>
  <c r="F2754" i="4"/>
  <c r="H2753" i="4"/>
  <c r="G2753" i="4"/>
  <c r="F2753" i="4"/>
  <c r="H2752" i="4"/>
  <c r="G2752" i="4"/>
  <c r="F2752" i="4"/>
  <c r="H2751" i="4"/>
  <c r="G2751" i="4"/>
  <c r="F2751" i="4"/>
  <c r="H2750" i="4"/>
  <c r="G2750" i="4"/>
  <c r="F2750" i="4"/>
  <c r="H2749" i="4"/>
  <c r="G2749" i="4"/>
  <c r="F2749" i="4"/>
  <c r="H2748" i="4"/>
  <c r="G2748" i="4"/>
  <c r="F2748" i="4"/>
  <c r="H2747" i="4"/>
  <c r="G2747" i="4"/>
  <c r="F2747" i="4"/>
  <c r="H2746" i="4"/>
  <c r="G2746" i="4"/>
  <c r="F2746" i="4"/>
  <c r="H2745" i="4"/>
  <c r="G2745" i="4"/>
  <c r="F2745" i="4"/>
  <c r="H2744" i="4"/>
  <c r="G2744" i="4"/>
  <c r="F2744" i="4"/>
  <c r="H2743" i="4"/>
  <c r="G2743" i="4"/>
  <c r="F2743" i="4"/>
  <c r="H2742" i="4"/>
  <c r="G2742" i="4"/>
  <c r="F2742" i="4"/>
  <c r="H2741" i="4"/>
  <c r="G2741" i="4"/>
  <c r="F2741" i="4"/>
  <c r="H2740" i="4"/>
  <c r="G2740" i="4"/>
  <c r="F2740" i="4"/>
  <c r="H2739" i="4"/>
  <c r="G2739" i="4"/>
  <c r="F2739" i="4"/>
  <c r="H2738" i="4"/>
  <c r="G2738" i="4"/>
  <c r="F2738" i="4"/>
  <c r="H2737" i="4"/>
  <c r="G2737" i="4"/>
  <c r="F2737" i="4"/>
  <c r="H2736" i="4"/>
  <c r="G2736" i="4"/>
  <c r="F2736" i="4"/>
  <c r="H2735" i="4"/>
  <c r="G2735" i="4"/>
  <c r="F2735" i="4"/>
  <c r="H2734" i="4"/>
  <c r="G2734" i="4"/>
  <c r="F2734" i="4"/>
  <c r="H2733" i="4"/>
  <c r="G2733" i="4"/>
  <c r="F2733" i="4"/>
  <c r="H2732" i="4"/>
  <c r="G2732" i="4"/>
  <c r="F2732" i="4"/>
  <c r="H2731" i="4"/>
  <c r="G2731" i="4"/>
  <c r="F2731" i="4"/>
  <c r="H2730" i="4"/>
  <c r="G2730" i="4"/>
  <c r="F2730" i="4"/>
  <c r="H2729" i="4"/>
  <c r="G2729" i="4"/>
  <c r="F2729" i="4"/>
  <c r="H2728" i="4"/>
  <c r="G2728" i="4"/>
  <c r="F2728" i="4"/>
  <c r="H2727" i="4"/>
  <c r="G2727" i="4"/>
  <c r="F2727" i="4"/>
  <c r="H2726" i="4"/>
  <c r="G2726" i="4"/>
  <c r="F2726" i="4"/>
  <c r="H2725" i="4"/>
  <c r="G2725" i="4"/>
  <c r="F2725" i="4"/>
  <c r="H2724" i="4"/>
  <c r="G2724" i="4"/>
  <c r="F2724" i="4"/>
  <c r="H2723" i="4"/>
  <c r="G2723" i="4"/>
  <c r="F2723" i="4"/>
  <c r="H2722" i="4"/>
  <c r="G2722" i="4"/>
  <c r="F2722" i="4"/>
  <c r="H2721" i="4"/>
  <c r="G2721" i="4"/>
  <c r="F2721" i="4"/>
  <c r="H2720" i="4"/>
  <c r="G2720" i="4"/>
  <c r="F2720" i="4"/>
  <c r="H2719" i="4"/>
  <c r="G2719" i="4"/>
  <c r="F2719" i="4"/>
  <c r="H2718" i="4"/>
  <c r="G2718" i="4"/>
  <c r="F2718" i="4"/>
  <c r="H2717" i="4"/>
  <c r="G2717" i="4"/>
  <c r="F2717" i="4"/>
  <c r="H2716" i="4"/>
  <c r="G2716" i="4"/>
  <c r="F2716" i="4"/>
  <c r="H2715" i="4"/>
  <c r="G2715" i="4"/>
  <c r="F2715" i="4"/>
  <c r="H2714" i="4"/>
  <c r="G2714" i="4"/>
  <c r="F2714" i="4"/>
  <c r="H2713" i="4"/>
  <c r="G2713" i="4"/>
  <c r="F2713" i="4"/>
  <c r="H2712" i="4"/>
  <c r="G2712" i="4"/>
  <c r="F2712" i="4"/>
  <c r="H2711" i="4"/>
  <c r="G2711" i="4"/>
  <c r="F2711" i="4"/>
  <c r="H2710" i="4"/>
  <c r="G2710" i="4"/>
  <c r="F2710" i="4"/>
  <c r="H2709" i="4"/>
  <c r="G2709" i="4"/>
  <c r="F2709" i="4"/>
  <c r="H2708" i="4"/>
  <c r="G2708" i="4"/>
  <c r="F2708" i="4"/>
  <c r="H2707" i="4"/>
  <c r="G2707" i="4"/>
  <c r="F2707" i="4"/>
  <c r="H2706" i="4"/>
  <c r="G2706" i="4"/>
  <c r="F2706" i="4"/>
  <c r="H2705" i="4"/>
  <c r="G2705" i="4"/>
  <c r="F2705" i="4"/>
  <c r="H2704" i="4"/>
  <c r="G2704" i="4"/>
  <c r="F2704" i="4"/>
  <c r="H2703" i="4"/>
  <c r="G2703" i="4"/>
  <c r="F2703" i="4"/>
  <c r="H2702" i="4"/>
  <c r="G2702" i="4"/>
  <c r="F2702" i="4"/>
  <c r="H2701" i="4"/>
  <c r="G2701" i="4"/>
  <c r="F2701" i="4"/>
  <c r="H2700" i="4"/>
  <c r="G2700" i="4"/>
  <c r="F2700" i="4"/>
  <c r="H2699" i="4"/>
  <c r="G2699" i="4"/>
  <c r="F2699" i="4"/>
  <c r="H2698" i="4"/>
  <c r="G2698" i="4"/>
  <c r="F2698" i="4"/>
  <c r="H2697" i="4"/>
  <c r="G2697" i="4"/>
  <c r="F2697" i="4"/>
  <c r="H2696" i="4"/>
  <c r="G2696" i="4"/>
  <c r="F2696" i="4"/>
  <c r="H2695" i="4"/>
  <c r="G2695" i="4"/>
  <c r="F2695" i="4"/>
  <c r="H2694" i="4"/>
  <c r="G2694" i="4"/>
  <c r="F2694" i="4"/>
  <c r="H2693" i="4"/>
  <c r="G2693" i="4"/>
  <c r="F2693" i="4"/>
  <c r="H2692" i="4"/>
  <c r="G2692" i="4"/>
  <c r="F2692" i="4"/>
  <c r="H2691" i="4"/>
  <c r="G2691" i="4"/>
  <c r="F2691" i="4"/>
  <c r="H2690" i="4"/>
  <c r="G2690" i="4"/>
  <c r="F2690" i="4"/>
  <c r="H2689" i="4"/>
  <c r="G2689" i="4"/>
  <c r="F2689" i="4"/>
  <c r="H2687" i="4"/>
  <c r="G2687" i="4"/>
  <c r="F2687" i="4"/>
  <c r="H2686" i="4"/>
  <c r="G2686" i="4"/>
  <c r="F2686" i="4"/>
  <c r="H2685" i="4"/>
  <c r="G2685" i="4"/>
  <c r="F2685" i="4"/>
  <c r="H2684" i="4"/>
  <c r="G2684" i="4"/>
  <c r="F2684" i="4"/>
  <c r="H2683" i="4"/>
  <c r="G2683" i="4"/>
  <c r="F2683" i="4"/>
  <c r="H2682" i="4"/>
  <c r="G2682" i="4"/>
  <c r="F2682" i="4"/>
  <c r="H2681" i="4"/>
  <c r="G2681" i="4"/>
  <c r="F2681" i="4"/>
  <c r="H2680" i="4"/>
  <c r="G2680" i="4"/>
  <c r="F2680" i="4"/>
  <c r="H2679" i="4"/>
  <c r="G2679" i="4"/>
  <c r="F2679" i="4"/>
  <c r="H2678" i="4"/>
  <c r="G2678" i="4"/>
  <c r="F2678" i="4"/>
  <c r="H2677" i="4"/>
  <c r="G2677" i="4"/>
  <c r="F2677" i="4"/>
  <c r="H2676" i="4"/>
  <c r="G2676" i="4"/>
  <c r="F2676" i="4"/>
  <c r="H2675" i="4"/>
  <c r="G2675" i="4"/>
  <c r="F2675" i="4"/>
  <c r="H2674" i="4"/>
  <c r="G2674" i="4"/>
  <c r="F2674" i="4"/>
  <c r="H2673" i="4"/>
  <c r="G2673" i="4"/>
  <c r="F2673" i="4"/>
  <c r="H2672" i="4"/>
  <c r="G2672" i="4"/>
  <c r="F2672" i="4"/>
  <c r="H2671" i="4"/>
  <c r="G2671" i="4"/>
  <c r="F2671" i="4"/>
  <c r="H2670" i="4"/>
  <c r="G2670" i="4"/>
  <c r="F2670" i="4"/>
  <c r="H2669" i="4"/>
  <c r="G2669" i="4"/>
  <c r="F2669" i="4"/>
  <c r="H2668" i="4"/>
  <c r="G2668" i="4"/>
  <c r="F2668" i="4"/>
  <c r="H2667" i="4"/>
  <c r="G2667" i="4"/>
  <c r="F2667" i="4"/>
  <c r="H2666" i="4"/>
  <c r="G2666" i="4"/>
  <c r="F2666" i="4"/>
  <c r="H2665" i="4"/>
  <c r="G2665" i="4"/>
  <c r="F2665" i="4"/>
  <c r="H2664" i="4"/>
  <c r="G2664" i="4"/>
  <c r="F2664" i="4"/>
  <c r="H2663" i="4"/>
  <c r="G2663" i="4"/>
  <c r="F2663" i="4"/>
  <c r="H2662" i="4"/>
  <c r="G2662" i="4"/>
  <c r="F2662" i="4"/>
  <c r="H2661" i="4"/>
  <c r="G2661" i="4"/>
  <c r="F2661" i="4"/>
  <c r="H2660" i="4"/>
  <c r="G2660" i="4"/>
  <c r="F2660" i="4"/>
  <c r="H2659" i="4"/>
  <c r="G2659" i="4"/>
  <c r="F2659" i="4"/>
  <c r="H2658" i="4"/>
  <c r="G2658" i="4"/>
  <c r="F2658" i="4"/>
  <c r="H2657" i="4"/>
  <c r="G2657" i="4"/>
  <c r="F2657" i="4"/>
  <c r="H2656" i="4"/>
  <c r="G2656" i="4"/>
  <c r="F2656" i="4"/>
  <c r="H2655" i="4"/>
  <c r="G2655" i="4"/>
  <c r="F2655" i="4"/>
  <c r="H2654" i="4"/>
  <c r="G2654" i="4"/>
  <c r="F2654" i="4"/>
  <c r="H2653" i="4"/>
  <c r="G2653" i="4"/>
  <c r="F2653" i="4"/>
  <c r="H2652" i="4"/>
  <c r="G2652" i="4"/>
  <c r="F2652" i="4"/>
  <c r="H2651" i="4"/>
  <c r="G2651" i="4"/>
  <c r="F2651" i="4"/>
  <c r="H2650" i="4"/>
  <c r="G2650" i="4"/>
  <c r="F2650" i="4"/>
  <c r="H2649" i="4"/>
  <c r="G2649" i="4"/>
  <c r="F2649" i="4"/>
  <c r="H2648" i="4"/>
  <c r="G2648" i="4"/>
  <c r="F2648" i="4"/>
  <c r="H2647" i="4"/>
  <c r="G2647" i="4"/>
  <c r="F2647" i="4"/>
  <c r="H2646" i="4"/>
  <c r="G2646" i="4"/>
  <c r="F2646" i="4"/>
  <c r="H2645" i="4"/>
  <c r="G2645" i="4"/>
  <c r="F2645" i="4"/>
  <c r="H2644" i="4"/>
  <c r="G2644" i="4"/>
  <c r="F2644" i="4"/>
  <c r="H2643" i="4"/>
  <c r="G2643" i="4"/>
  <c r="F2643" i="4"/>
  <c r="H2642" i="4"/>
  <c r="G2642" i="4"/>
  <c r="F2642" i="4"/>
  <c r="H2641" i="4"/>
  <c r="G2641" i="4"/>
  <c r="F2641" i="4"/>
  <c r="H2640" i="4"/>
  <c r="G2640" i="4"/>
  <c r="F2640" i="4"/>
  <c r="H2639" i="4"/>
  <c r="G2639" i="4"/>
  <c r="F2639" i="4"/>
  <c r="H2638" i="4"/>
  <c r="G2638" i="4"/>
  <c r="F2638" i="4"/>
  <c r="H2637" i="4"/>
  <c r="G2637" i="4"/>
  <c r="F2637" i="4"/>
  <c r="H2636" i="4"/>
  <c r="G2636" i="4"/>
  <c r="F2636" i="4"/>
  <c r="H2634" i="4"/>
  <c r="G2634" i="4"/>
  <c r="F2634" i="4"/>
  <c r="H2633" i="4"/>
  <c r="G2633" i="4"/>
  <c r="F2633" i="4"/>
  <c r="H2632" i="4"/>
  <c r="G2632" i="4"/>
  <c r="F2632" i="4"/>
  <c r="H2631" i="4"/>
  <c r="G2631" i="4"/>
  <c r="F2631" i="4"/>
  <c r="H2630" i="4"/>
  <c r="G2630" i="4"/>
  <c r="F2630" i="4"/>
  <c r="H2629" i="4"/>
  <c r="G2629" i="4"/>
  <c r="F2629" i="4"/>
  <c r="H2628" i="4"/>
  <c r="G2628" i="4"/>
  <c r="F2628" i="4"/>
  <c r="H2627" i="4"/>
  <c r="G2627" i="4"/>
  <c r="F2627" i="4"/>
  <c r="H2626" i="4"/>
  <c r="G2626" i="4"/>
  <c r="F2626" i="4"/>
  <c r="H2625" i="4"/>
  <c r="G2625" i="4"/>
  <c r="F2625" i="4"/>
  <c r="H2624" i="4"/>
  <c r="G2624" i="4"/>
  <c r="F2624" i="4"/>
  <c r="H2623" i="4"/>
  <c r="G2623" i="4"/>
  <c r="F2623" i="4"/>
  <c r="H2622" i="4"/>
  <c r="G2622" i="4"/>
  <c r="F2622" i="4"/>
  <c r="H2621" i="4"/>
  <c r="G2621" i="4"/>
  <c r="F2621" i="4"/>
  <c r="H2620" i="4"/>
  <c r="G2620" i="4"/>
  <c r="F2620" i="4"/>
  <c r="H2619" i="4"/>
  <c r="G2619" i="4"/>
  <c r="F2619" i="4"/>
  <c r="H2618" i="4"/>
  <c r="G2618" i="4"/>
  <c r="F2618" i="4"/>
  <c r="H2617" i="4"/>
  <c r="G2617" i="4"/>
  <c r="F2617" i="4"/>
  <c r="H2616" i="4"/>
  <c r="G2616" i="4"/>
  <c r="F2616" i="4"/>
  <c r="H2615" i="4"/>
  <c r="G2615" i="4"/>
  <c r="F2615" i="4"/>
  <c r="H2614" i="4"/>
  <c r="G2614" i="4"/>
  <c r="F2614" i="4"/>
  <c r="H2613" i="4"/>
  <c r="G2613" i="4"/>
  <c r="F2613" i="4"/>
  <c r="H2612" i="4"/>
  <c r="G2612" i="4"/>
  <c r="F2612" i="4"/>
  <c r="H2611" i="4"/>
  <c r="G2611" i="4"/>
  <c r="F2611" i="4"/>
  <c r="H2610" i="4"/>
  <c r="G2610" i="4"/>
  <c r="F2610" i="4"/>
  <c r="H2609" i="4"/>
  <c r="G2609" i="4"/>
  <c r="F2609" i="4"/>
  <c r="H2608" i="4"/>
  <c r="G2608" i="4"/>
  <c r="F2608" i="4"/>
  <c r="H2607" i="4"/>
  <c r="G2607" i="4"/>
  <c r="F2607" i="4"/>
  <c r="H2606" i="4"/>
  <c r="G2606" i="4"/>
  <c r="F2606" i="4"/>
  <c r="H2605" i="4"/>
  <c r="G2605" i="4"/>
  <c r="F2605" i="4"/>
  <c r="H2604" i="4"/>
  <c r="G2604" i="4"/>
  <c r="F2604" i="4"/>
  <c r="H2603" i="4"/>
  <c r="G2603" i="4"/>
  <c r="F2603" i="4"/>
  <c r="H2602" i="4"/>
  <c r="G2602" i="4"/>
  <c r="F2602" i="4"/>
  <c r="H2601" i="4"/>
  <c r="G2601" i="4"/>
  <c r="F2601" i="4"/>
  <c r="H2600" i="4"/>
  <c r="G2600" i="4"/>
  <c r="F2600" i="4"/>
  <c r="H2599" i="4"/>
  <c r="G2599" i="4"/>
  <c r="F2599" i="4"/>
  <c r="H2598" i="4"/>
  <c r="G2598" i="4"/>
  <c r="F2598" i="4"/>
  <c r="H2597" i="4"/>
  <c r="G2597" i="4"/>
  <c r="F2597" i="4"/>
  <c r="H2596" i="4"/>
  <c r="G2596" i="4"/>
  <c r="F2596" i="4"/>
  <c r="H2595" i="4"/>
  <c r="G2595" i="4"/>
  <c r="F2595" i="4"/>
  <c r="H2594" i="4"/>
  <c r="G2594" i="4"/>
  <c r="F2594" i="4"/>
  <c r="H2593" i="4"/>
  <c r="G2593" i="4"/>
  <c r="F2593" i="4"/>
  <c r="H2592" i="4"/>
  <c r="G2592" i="4"/>
  <c r="F2592" i="4"/>
  <c r="H2591" i="4"/>
  <c r="G2591" i="4"/>
  <c r="F2591" i="4"/>
  <c r="H2590" i="4"/>
  <c r="G2590" i="4"/>
  <c r="F2590" i="4"/>
  <c r="H2589" i="4"/>
  <c r="G2589" i="4"/>
  <c r="F2589" i="4"/>
  <c r="H2588" i="4"/>
  <c r="G2588" i="4"/>
  <c r="F2588" i="4"/>
  <c r="H2587" i="4"/>
  <c r="G2587" i="4"/>
  <c r="F2587" i="4"/>
  <c r="H2586" i="4"/>
  <c r="G2586" i="4"/>
  <c r="F2586" i="4"/>
  <c r="H2585" i="4"/>
  <c r="G2585" i="4"/>
  <c r="F2585" i="4"/>
  <c r="H2583" i="4"/>
  <c r="G2583" i="4"/>
  <c r="F2583" i="4"/>
  <c r="H2582" i="4"/>
  <c r="G2582" i="4"/>
  <c r="F2582" i="4"/>
  <c r="H2581" i="4"/>
  <c r="G2581" i="4"/>
  <c r="F2581" i="4"/>
  <c r="H2580" i="4"/>
  <c r="G2580" i="4"/>
  <c r="F2580" i="4"/>
  <c r="H2579" i="4"/>
  <c r="G2579" i="4"/>
  <c r="F2579" i="4"/>
  <c r="H2578" i="4"/>
  <c r="G2578" i="4"/>
  <c r="F2578" i="4"/>
  <c r="H2577" i="4"/>
  <c r="G2577" i="4"/>
  <c r="F2577" i="4"/>
  <c r="H2576" i="4"/>
  <c r="G2576" i="4"/>
  <c r="F2576" i="4"/>
  <c r="H2575" i="4"/>
  <c r="G2575" i="4"/>
  <c r="F2575" i="4"/>
  <c r="H2574" i="4"/>
  <c r="G2574" i="4"/>
  <c r="F2574" i="4"/>
  <c r="H2573" i="4"/>
  <c r="G2573" i="4"/>
  <c r="F2573" i="4"/>
  <c r="H2572" i="4"/>
  <c r="G2572" i="4"/>
  <c r="F2572" i="4"/>
  <c r="H2571" i="4"/>
  <c r="G2571" i="4"/>
  <c r="F2571" i="4"/>
  <c r="H2570" i="4"/>
  <c r="G2570" i="4"/>
  <c r="F2570" i="4"/>
  <c r="H2569" i="4"/>
  <c r="G2569" i="4"/>
  <c r="F2569" i="4"/>
  <c r="H2568" i="4"/>
  <c r="G2568" i="4"/>
  <c r="F2568" i="4"/>
  <c r="H2567" i="4"/>
  <c r="G2567" i="4"/>
  <c r="F2567" i="4"/>
  <c r="H2566" i="4"/>
  <c r="G2566" i="4"/>
  <c r="F2566" i="4"/>
  <c r="H2565" i="4"/>
  <c r="G2565" i="4"/>
  <c r="F2565" i="4"/>
  <c r="H2564" i="4"/>
  <c r="G2564" i="4"/>
  <c r="F2564" i="4"/>
  <c r="H2563" i="4"/>
  <c r="G2563" i="4"/>
  <c r="F2563" i="4"/>
  <c r="H2562" i="4"/>
  <c r="G2562" i="4"/>
  <c r="F2562" i="4"/>
  <c r="H2561" i="4"/>
  <c r="G2561" i="4"/>
  <c r="F2561" i="4"/>
  <c r="H2560" i="4"/>
  <c r="G2560" i="4"/>
  <c r="F2560" i="4"/>
  <c r="H2559" i="4"/>
  <c r="G2559" i="4"/>
  <c r="F2559" i="4"/>
  <c r="H2558" i="4"/>
  <c r="G2558" i="4"/>
  <c r="F2558" i="4"/>
  <c r="H2557" i="4"/>
  <c r="G2557" i="4"/>
  <c r="F2557" i="4"/>
  <c r="H2556" i="4"/>
  <c r="G2556" i="4"/>
  <c r="F2556" i="4"/>
  <c r="H2555" i="4"/>
  <c r="G2555" i="4"/>
  <c r="F2555" i="4"/>
  <c r="H2554" i="4"/>
  <c r="G2554" i="4"/>
  <c r="F2554" i="4"/>
  <c r="H2553" i="4"/>
  <c r="G2553" i="4"/>
  <c r="F2553" i="4"/>
  <c r="H2552" i="4"/>
  <c r="G2552" i="4"/>
  <c r="F2552" i="4"/>
  <c r="H2551" i="4"/>
  <c r="G2551" i="4"/>
  <c r="F2551" i="4"/>
  <c r="H2550" i="4"/>
  <c r="G2550" i="4"/>
  <c r="F2550" i="4"/>
  <c r="H2549" i="4"/>
  <c r="G2549" i="4"/>
  <c r="F2549" i="4"/>
  <c r="H2548" i="4"/>
  <c r="G2548" i="4"/>
  <c r="F2548" i="4"/>
  <c r="H2547" i="4"/>
  <c r="G2547" i="4"/>
  <c r="F2547" i="4"/>
  <c r="H2546" i="4"/>
  <c r="G2546" i="4"/>
  <c r="F2546" i="4"/>
  <c r="H2545" i="4"/>
  <c r="G2545" i="4"/>
  <c r="F2545" i="4"/>
  <c r="H2544" i="4"/>
  <c r="G2544" i="4"/>
  <c r="F2544" i="4"/>
  <c r="H2543" i="4"/>
  <c r="G2543" i="4"/>
  <c r="F2543" i="4"/>
  <c r="H2542" i="4"/>
  <c r="G2542" i="4"/>
  <c r="F2542" i="4"/>
  <c r="H2541" i="4"/>
  <c r="G2541" i="4"/>
  <c r="F2541" i="4"/>
  <c r="H2540" i="4"/>
  <c r="G2540" i="4"/>
  <c r="F2540" i="4"/>
  <c r="H2539" i="4"/>
  <c r="G2539" i="4"/>
  <c r="F2539" i="4"/>
  <c r="H2538" i="4"/>
  <c r="G2538" i="4"/>
  <c r="F2538" i="4"/>
  <c r="H2537" i="4"/>
  <c r="G2537" i="4"/>
  <c r="F2537" i="4"/>
  <c r="H2536" i="4"/>
  <c r="G2536" i="4"/>
  <c r="F2536" i="4"/>
  <c r="H2535" i="4"/>
  <c r="G2535" i="4"/>
  <c r="F2535" i="4"/>
  <c r="H2534" i="4"/>
  <c r="G2534" i="4"/>
  <c r="F2534" i="4"/>
  <c r="H2533" i="4"/>
  <c r="G2533" i="4"/>
  <c r="F2533" i="4"/>
  <c r="H2531" i="4"/>
  <c r="G2531" i="4"/>
  <c r="F2531" i="4"/>
  <c r="H2530" i="4"/>
  <c r="G2530" i="4"/>
  <c r="F2530" i="4"/>
  <c r="H2529" i="4"/>
  <c r="G2529" i="4"/>
  <c r="F2529" i="4"/>
  <c r="H2528" i="4"/>
  <c r="G2528" i="4"/>
  <c r="F2528" i="4"/>
  <c r="H2527" i="4"/>
  <c r="G2527" i="4"/>
  <c r="F2527" i="4"/>
  <c r="H2526" i="4"/>
  <c r="G2526" i="4"/>
  <c r="F2526" i="4"/>
  <c r="H2525" i="4"/>
  <c r="G2525" i="4"/>
  <c r="F2525" i="4"/>
  <c r="H2524" i="4"/>
  <c r="G2524" i="4"/>
  <c r="F2524" i="4"/>
  <c r="H2523" i="4"/>
  <c r="G2523" i="4"/>
  <c r="F2523" i="4"/>
  <c r="H2522" i="4"/>
  <c r="G2522" i="4"/>
  <c r="F2522" i="4"/>
  <c r="H2521" i="4"/>
  <c r="G2521" i="4"/>
  <c r="F2521" i="4"/>
  <c r="H2520" i="4"/>
  <c r="G2520" i="4"/>
  <c r="F2520" i="4"/>
  <c r="H2519" i="4"/>
  <c r="G2519" i="4"/>
  <c r="F2519" i="4"/>
  <c r="H2518" i="4"/>
  <c r="G2518" i="4"/>
  <c r="F2518" i="4"/>
  <c r="H2517" i="4"/>
  <c r="G2517" i="4"/>
  <c r="F2517" i="4"/>
  <c r="H2516" i="4"/>
  <c r="G2516" i="4"/>
  <c r="F2516" i="4"/>
  <c r="H2515" i="4"/>
  <c r="G2515" i="4"/>
  <c r="F2515" i="4"/>
  <c r="H2514" i="4"/>
  <c r="G2514" i="4"/>
  <c r="F2514" i="4"/>
  <c r="H2513" i="4"/>
  <c r="G2513" i="4"/>
  <c r="F2513" i="4"/>
  <c r="H2512" i="4"/>
  <c r="G2512" i="4"/>
  <c r="F2512" i="4"/>
  <c r="H2511" i="4"/>
  <c r="G2511" i="4"/>
  <c r="F2511" i="4"/>
  <c r="H2510" i="4"/>
  <c r="G2510" i="4"/>
  <c r="F2510" i="4"/>
  <c r="H2509" i="4"/>
  <c r="G2509" i="4"/>
  <c r="F2509" i="4"/>
  <c r="H2508" i="4"/>
  <c r="G2508" i="4"/>
  <c r="F2508" i="4"/>
  <c r="H2507" i="4"/>
  <c r="G2507" i="4"/>
  <c r="F2507" i="4"/>
  <c r="H2506" i="4"/>
  <c r="G2506" i="4"/>
  <c r="F2506" i="4"/>
  <c r="H2505" i="4"/>
  <c r="G2505" i="4"/>
  <c r="F2505" i="4"/>
  <c r="H2504" i="4"/>
  <c r="G2504" i="4"/>
  <c r="F2504" i="4"/>
  <c r="H2503" i="4"/>
  <c r="G2503" i="4"/>
  <c r="F2503" i="4"/>
  <c r="H2502" i="4"/>
  <c r="G2502" i="4"/>
  <c r="F2502" i="4"/>
  <c r="H2501" i="4"/>
  <c r="G2501" i="4"/>
  <c r="F2501" i="4"/>
  <c r="H2500" i="4"/>
  <c r="G2500" i="4"/>
  <c r="F2500" i="4"/>
  <c r="H2499" i="4"/>
  <c r="G2499" i="4"/>
  <c r="F2499" i="4"/>
  <c r="H2498" i="4"/>
  <c r="G2498" i="4"/>
  <c r="F2498" i="4"/>
  <c r="H2497" i="4"/>
  <c r="G2497" i="4"/>
  <c r="F2497" i="4"/>
  <c r="H2496" i="4"/>
  <c r="G2496" i="4"/>
  <c r="F2496" i="4"/>
  <c r="H2495" i="4"/>
  <c r="G2495" i="4"/>
  <c r="F2495" i="4"/>
  <c r="H2494" i="4"/>
  <c r="G2494" i="4"/>
  <c r="F2494" i="4"/>
  <c r="H2493" i="4"/>
  <c r="G2493" i="4"/>
  <c r="F2493" i="4"/>
  <c r="H2492" i="4"/>
  <c r="G2492" i="4"/>
  <c r="F2492" i="4"/>
  <c r="H2491" i="4"/>
  <c r="G2491" i="4"/>
  <c r="F2491" i="4"/>
  <c r="H2490" i="4"/>
  <c r="G2490" i="4"/>
  <c r="F2490" i="4"/>
  <c r="H2489" i="4"/>
  <c r="G2489" i="4"/>
  <c r="F2489" i="4"/>
  <c r="H2488" i="4"/>
  <c r="G2488" i="4"/>
  <c r="F2488" i="4"/>
  <c r="H2487" i="4"/>
  <c r="G2487" i="4"/>
  <c r="F2487" i="4"/>
  <c r="H2486" i="4"/>
  <c r="G2486" i="4"/>
  <c r="F2486" i="4"/>
  <c r="H2485" i="4"/>
  <c r="G2485" i="4"/>
  <c r="F2485" i="4"/>
  <c r="H2484" i="4"/>
  <c r="G2484" i="4"/>
  <c r="F2484" i="4"/>
  <c r="H2483" i="4"/>
  <c r="G2483" i="4"/>
  <c r="F2483" i="4"/>
  <c r="H2482" i="4"/>
  <c r="G2482" i="4"/>
  <c r="F2482" i="4"/>
  <c r="H2481" i="4"/>
  <c r="G2481" i="4"/>
  <c r="F2481" i="4"/>
  <c r="H2480" i="4"/>
  <c r="G2480" i="4"/>
  <c r="F2480" i="4"/>
  <c r="H2479" i="4"/>
  <c r="G2479" i="4"/>
  <c r="F2479" i="4"/>
  <c r="H2478" i="4"/>
  <c r="G2478" i="4"/>
  <c r="F2478" i="4"/>
  <c r="H2477" i="4"/>
  <c r="G2477" i="4"/>
  <c r="F2477" i="4"/>
  <c r="H2476" i="4"/>
  <c r="G2476" i="4"/>
  <c r="F2476" i="4"/>
  <c r="H2475" i="4"/>
  <c r="G2475" i="4"/>
  <c r="F2475" i="4"/>
  <c r="H2474" i="4"/>
  <c r="G2474" i="4"/>
  <c r="F2474" i="4"/>
  <c r="H2472" i="4"/>
  <c r="G2472" i="4"/>
  <c r="F2472" i="4"/>
  <c r="H2471" i="4"/>
  <c r="G2471" i="4"/>
  <c r="F2471" i="4"/>
  <c r="H2470" i="4"/>
  <c r="G2470" i="4"/>
  <c r="F2470" i="4"/>
  <c r="H2469" i="4"/>
  <c r="G2469" i="4"/>
  <c r="F2469" i="4"/>
  <c r="H2468" i="4"/>
  <c r="G2468" i="4"/>
  <c r="F2468" i="4"/>
  <c r="H2467" i="4"/>
  <c r="G2467" i="4"/>
  <c r="F2467" i="4"/>
  <c r="H2466" i="4"/>
  <c r="G2466" i="4"/>
  <c r="F2466" i="4"/>
  <c r="H2465" i="4"/>
  <c r="G2465" i="4"/>
  <c r="F2465" i="4"/>
  <c r="H2464" i="4"/>
  <c r="G2464" i="4"/>
  <c r="F2464" i="4"/>
  <c r="H2463" i="4"/>
  <c r="G2463" i="4"/>
  <c r="F2463" i="4"/>
  <c r="H2462" i="4"/>
  <c r="G2462" i="4"/>
  <c r="F2462" i="4"/>
  <c r="H2461" i="4"/>
  <c r="G2461" i="4"/>
  <c r="F2461" i="4"/>
  <c r="H2460" i="4"/>
  <c r="G2460" i="4"/>
  <c r="F2460" i="4"/>
  <c r="H2459" i="4"/>
  <c r="G2459" i="4"/>
  <c r="F2459" i="4"/>
  <c r="H2458" i="4"/>
  <c r="G2458" i="4"/>
  <c r="F2458" i="4"/>
  <c r="H2457" i="4"/>
  <c r="G2457" i="4"/>
  <c r="F2457" i="4"/>
  <c r="H2456" i="4"/>
  <c r="G2456" i="4"/>
  <c r="F2456" i="4"/>
  <c r="H2455" i="4"/>
  <c r="G2455" i="4"/>
  <c r="F2455" i="4"/>
  <c r="H2454" i="4"/>
  <c r="G2454" i="4"/>
  <c r="F2454" i="4"/>
  <c r="H2453" i="4"/>
  <c r="G2453" i="4"/>
  <c r="F2453" i="4"/>
  <c r="H2452" i="4"/>
  <c r="G2452" i="4"/>
  <c r="F2452" i="4"/>
  <c r="H2451" i="4"/>
  <c r="G2451" i="4"/>
  <c r="F2451" i="4"/>
  <c r="H2450" i="4"/>
  <c r="G2450" i="4"/>
  <c r="F2450" i="4"/>
  <c r="H2449" i="4"/>
  <c r="G2449" i="4"/>
  <c r="F2449" i="4"/>
  <c r="H2448" i="4"/>
  <c r="G2448" i="4"/>
  <c r="F2448" i="4"/>
  <c r="H2447" i="4"/>
  <c r="G2447" i="4"/>
  <c r="F2447" i="4"/>
  <c r="H2446" i="4"/>
  <c r="G2446" i="4"/>
  <c r="F2446" i="4"/>
  <c r="H2445" i="4"/>
  <c r="G2445" i="4"/>
  <c r="F2445" i="4"/>
  <c r="H2444" i="4"/>
  <c r="G2444" i="4"/>
  <c r="F2444" i="4"/>
  <c r="H2443" i="4"/>
  <c r="G2443" i="4"/>
  <c r="F2443" i="4"/>
  <c r="H2442" i="4"/>
  <c r="G2442" i="4"/>
  <c r="F2442" i="4"/>
  <c r="H2441" i="4"/>
  <c r="G2441" i="4"/>
  <c r="F2441" i="4"/>
  <c r="H2440" i="4"/>
  <c r="G2440" i="4"/>
  <c r="F2440" i="4"/>
  <c r="H2439" i="4"/>
  <c r="G2439" i="4"/>
  <c r="F2439" i="4"/>
  <c r="H2438" i="4"/>
  <c r="G2438" i="4"/>
  <c r="F2438" i="4"/>
  <c r="H2437" i="4"/>
  <c r="G2437" i="4"/>
  <c r="F2437" i="4"/>
  <c r="H2436" i="4"/>
  <c r="G2436" i="4"/>
  <c r="F2436" i="4"/>
  <c r="H2435" i="4"/>
  <c r="G2435" i="4"/>
  <c r="F2435" i="4"/>
  <c r="H2434" i="4"/>
  <c r="G2434" i="4"/>
  <c r="F2434" i="4"/>
  <c r="H2433" i="4"/>
  <c r="G2433" i="4"/>
  <c r="F2433" i="4"/>
  <c r="H2432" i="4"/>
  <c r="G2432" i="4"/>
  <c r="F2432" i="4"/>
  <c r="H2431" i="4"/>
  <c r="G2431" i="4"/>
  <c r="F2431" i="4"/>
  <c r="H2430" i="4"/>
  <c r="G2430" i="4"/>
  <c r="F2430" i="4"/>
  <c r="H2429" i="4"/>
  <c r="G2429" i="4"/>
  <c r="F2429" i="4"/>
  <c r="H2428" i="4"/>
  <c r="G2428" i="4"/>
  <c r="F2428" i="4"/>
  <c r="H2427" i="4"/>
  <c r="G2427" i="4"/>
  <c r="F2427" i="4"/>
  <c r="H2426" i="4"/>
  <c r="G2426" i="4"/>
  <c r="F2426" i="4"/>
  <c r="H2425" i="4"/>
  <c r="G2425" i="4"/>
  <c r="F2425" i="4"/>
  <c r="H2424" i="4"/>
  <c r="G2424" i="4"/>
  <c r="F2424" i="4"/>
  <c r="H2423" i="4"/>
  <c r="G2423" i="4"/>
  <c r="F2423" i="4"/>
  <c r="H2421" i="4"/>
  <c r="G2421" i="4"/>
  <c r="F2421" i="4"/>
  <c r="H2420" i="4"/>
  <c r="G2420" i="4"/>
  <c r="F2420" i="4"/>
  <c r="H2419" i="4"/>
  <c r="G2419" i="4"/>
  <c r="F2419" i="4"/>
  <c r="H2418" i="4"/>
  <c r="G2418" i="4"/>
  <c r="F2418" i="4"/>
  <c r="H2417" i="4"/>
  <c r="G2417" i="4"/>
  <c r="F2417" i="4"/>
  <c r="H2416" i="4"/>
  <c r="G2416" i="4"/>
  <c r="F2416" i="4"/>
  <c r="H2415" i="4"/>
  <c r="G2415" i="4"/>
  <c r="F2415" i="4"/>
  <c r="H2414" i="4"/>
  <c r="G2414" i="4"/>
  <c r="F2414" i="4"/>
  <c r="H2413" i="4"/>
  <c r="G2413" i="4"/>
  <c r="F2413" i="4"/>
  <c r="H2412" i="4"/>
  <c r="G2412" i="4"/>
  <c r="F2412" i="4"/>
  <c r="H2411" i="4"/>
  <c r="G2411" i="4"/>
  <c r="F2411" i="4"/>
  <c r="H2410" i="4"/>
  <c r="G2410" i="4"/>
  <c r="F2410" i="4"/>
  <c r="H2409" i="4"/>
  <c r="G2409" i="4"/>
  <c r="F2409" i="4"/>
  <c r="H2408" i="4"/>
  <c r="G2408" i="4"/>
  <c r="F2408" i="4"/>
  <c r="H2407" i="4"/>
  <c r="G2407" i="4"/>
  <c r="F2407" i="4"/>
  <c r="H2406" i="4"/>
  <c r="G2406" i="4"/>
  <c r="F2406" i="4"/>
  <c r="H2405" i="4"/>
  <c r="G2405" i="4"/>
  <c r="F2405" i="4"/>
  <c r="H2404" i="4"/>
  <c r="G2404" i="4"/>
  <c r="F2404" i="4"/>
  <c r="H2403" i="4"/>
  <c r="G2403" i="4"/>
  <c r="F2403" i="4"/>
  <c r="H2402" i="4"/>
  <c r="G2402" i="4"/>
  <c r="F2402" i="4"/>
  <c r="H2401" i="4"/>
  <c r="G2401" i="4"/>
  <c r="F2401" i="4"/>
  <c r="H2400" i="4"/>
  <c r="G2400" i="4"/>
  <c r="F2400" i="4"/>
  <c r="H2399" i="4"/>
  <c r="G2399" i="4"/>
  <c r="F2399" i="4"/>
  <c r="H2398" i="4"/>
  <c r="G2398" i="4"/>
  <c r="F2398" i="4"/>
  <c r="H2397" i="4"/>
  <c r="G2397" i="4"/>
  <c r="F2397" i="4"/>
  <c r="H2396" i="4"/>
  <c r="G2396" i="4"/>
  <c r="F2396" i="4"/>
  <c r="H2395" i="4"/>
  <c r="G2395" i="4"/>
  <c r="F2395" i="4"/>
  <c r="H2394" i="4"/>
  <c r="G2394" i="4"/>
  <c r="F2394" i="4"/>
  <c r="H2393" i="4"/>
  <c r="G2393" i="4"/>
  <c r="F2393" i="4"/>
  <c r="H2392" i="4"/>
  <c r="G2392" i="4"/>
  <c r="F2392" i="4"/>
  <c r="H2391" i="4"/>
  <c r="G2391" i="4"/>
  <c r="F2391" i="4"/>
  <c r="H2390" i="4"/>
  <c r="G2390" i="4"/>
  <c r="F2390" i="4"/>
  <c r="H2389" i="4"/>
  <c r="G2389" i="4"/>
  <c r="F2389" i="4"/>
  <c r="H2388" i="4"/>
  <c r="G2388" i="4"/>
  <c r="F2388" i="4"/>
  <c r="H2387" i="4"/>
  <c r="G2387" i="4"/>
  <c r="F2387" i="4"/>
  <c r="H2386" i="4"/>
  <c r="G2386" i="4"/>
  <c r="F2386" i="4"/>
  <c r="H2385" i="4"/>
  <c r="G2385" i="4"/>
  <c r="F2385" i="4"/>
  <c r="H2384" i="4"/>
  <c r="G2384" i="4"/>
  <c r="F2384" i="4"/>
  <c r="H2383" i="4"/>
  <c r="G2383" i="4"/>
  <c r="F2383" i="4"/>
  <c r="H2382" i="4"/>
  <c r="G2382" i="4"/>
  <c r="F2382" i="4"/>
  <c r="H2381" i="4"/>
  <c r="G2381" i="4"/>
  <c r="F2381" i="4"/>
  <c r="H2380" i="4"/>
  <c r="G2380" i="4"/>
  <c r="F2380" i="4"/>
  <c r="H2379" i="4"/>
  <c r="G2379" i="4"/>
  <c r="F2379" i="4"/>
  <c r="H2378" i="4"/>
  <c r="G2378" i="4"/>
  <c r="F2378" i="4"/>
  <c r="H2377" i="4"/>
  <c r="G2377" i="4"/>
  <c r="F2377" i="4"/>
  <c r="H2376" i="4"/>
  <c r="G2376" i="4"/>
  <c r="F2376" i="4"/>
  <c r="H2375" i="4"/>
  <c r="G2375" i="4"/>
  <c r="F2375" i="4"/>
  <c r="H2374" i="4"/>
  <c r="G2374" i="4"/>
  <c r="F2374" i="4"/>
  <c r="H2373" i="4"/>
  <c r="G2373" i="4"/>
  <c r="F2373" i="4"/>
  <c r="H2372" i="4"/>
  <c r="G2372" i="4"/>
  <c r="F2372" i="4"/>
  <c r="H2371" i="4"/>
  <c r="G2371" i="4"/>
  <c r="F2371" i="4"/>
  <c r="H2370" i="4"/>
  <c r="G2370" i="4"/>
  <c r="F2370" i="4"/>
  <c r="H2369" i="4"/>
  <c r="G2369" i="4"/>
  <c r="F2369" i="4"/>
  <c r="H2368" i="4"/>
  <c r="G2368" i="4"/>
  <c r="F2368" i="4"/>
  <c r="H2367" i="4"/>
  <c r="G2367" i="4"/>
  <c r="F2367" i="4"/>
  <c r="H2366" i="4"/>
  <c r="G2366" i="4"/>
  <c r="F2366" i="4"/>
  <c r="H2365" i="4"/>
  <c r="G2365" i="4"/>
  <c r="F2365" i="4"/>
  <c r="H2364" i="4"/>
  <c r="G2364" i="4"/>
  <c r="F2364" i="4"/>
  <c r="H2363" i="4"/>
  <c r="G2363" i="4"/>
  <c r="F2363" i="4"/>
  <c r="H2362" i="4"/>
  <c r="G2362" i="4"/>
  <c r="F2362" i="4"/>
  <c r="H2361" i="4"/>
  <c r="G2361" i="4"/>
  <c r="F2361" i="4"/>
  <c r="H2360" i="4"/>
  <c r="G2360" i="4"/>
  <c r="F2360" i="4"/>
  <c r="H2359" i="4"/>
  <c r="G2359" i="4"/>
  <c r="F2359" i="4"/>
  <c r="H2358" i="4"/>
  <c r="G2358" i="4"/>
  <c r="F2358" i="4"/>
  <c r="H2357" i="4"/>
  <c r="G2357" i="4"/>
  <c r="F2357" i="4"/>
  <c r="H2356" i="4"/>
  <c r="G2356" i="4"/>
  <c r="F2356" i="4"/>
  <c r="H2354" i="4"/>
  <c r="G2354" i="4"/>
  <c r="F2354" i="4"/>
  <c r="H2353" i="4"/>
  <c r="G2353" i="4"/>
  <c r="F2353" i="4"/>
  <c r="H2352" i="4"/>
  <c r="G2352" i="4"/>
  <c r="F2352" i="4"/>
  <c r="H2351" i="4"/>
  <c r="G2351" i="4"/>
  <c r="F2351" i="4"/>
  <c r="H2350" i="4"/>
  <c r="G2350" i="4"/>
  <c r="F2350" i="4"/>
  <c r="H2349" i="4"/>
  <c r="G2349" i="4"/>
  <c r="F2349" i="4"/>
  <c r="H2348" i="4"/>
  <c r="G2348" i="4"/>
  <c r="F2348" i="4"/>
  <c r="H2347" i="4"/>
  <c r="G2347" i="4"/>
  <c r="F2347" i="4"/>
  <c r="H2346" i="4"/>
  <c r="G2346" i="4"/>
  <c r="F2346" i="4"/>
  <c r="H2345" i="4"/>
  <c r="G2345" i="4"/>
  <c r="F2345" i="4"/>
  <c r="H2344" i="4"/>
  <c r="G2344" i="4"/>
  <c r="F2344" i="4"/>
  <c r="H2343" i="4"/>
  <c r="G2343" i="4"/>
  <c r="F2343" i="4"/>
  <c r="H2342" i="4"/>
  <c r="G2342" i="4"/>
  <c r="F2342" i="4"/>
  <c r="H2341" i="4"/>
  <c r="G2341" i="4"/>
  <c r="F2341" i="4"/>
  <c r="H2340" i="4"/>
  <c r="G2340" i="4"/>
  <c r="F2340" i="4"/>
  <c r="H2339" i="4"/>
  <c r="G2339" i="4"/>
  <c r="F2339" i="4"/>
  <c r="H2338" i="4"/>
  <c r="G2338" i="4"/>
  <c r="F2338" i="4"/>
  <c r="H2337" i="4"/>
  <c r="G2337" i="4"/>
  <c r="F2337" i="4"/>
  <c r="H2336" i="4"/>
  <c r="G2336" i="4"/>
  <c r="F2336" i="4"/>
  <c r="H2335" i="4"/>
  <c r="G2335" i="4"/>
  <c r="F2335" i="4"/>
  <c r="H2334" i="4"/>
  <c r="G2334" i="4"/>
  <c r="F2334" i="4"/>
  <c r="H2333" i="4"/>
  <c r="G2333" i="4"/>
  <c r="F2333" i="4"/>
  <c r="H2332" i="4"/>
  <c r="G2332" i="4"/>
  <c r="F2332" i="4"/>
  <c r="H2331" i="4"/>
  <c r="G2331" i="4"/>
  <c r="F2331" i="4"/>
  <c r="H2330" i="4"/>
  <c r="G2330" i="4"/>
  <c r="F2330" i="4"/>
  <c r="H2329" i="4"/>
  <c r="G2329" i="4"/>
  <c r="F2329" i="4"/>
  <c r="H2328" i="4"/>
  <c r="G2328" i="4"/>
  <c r="F2328" i="4"/>
  <c r="H2327" i="4"/>
  <c r="G2327" i="4"/>
  <c r="F2327" i="4"/>
  <c r="H2326" i="4"/>
  <c r="G2326" i="4"/>
  <c r="F2326" i="4"/>
  <c r="H2325" i="4"/>
  <c r="G2325" i="4"/>
  <c r="F2325" i="4"/>
  <c r="H2324" i="4"/>
  <c r="G2324" i="4"/>
  <c r="F2324" i="4"/>
  <c r="H2323" i="4"/>
  <c r="G2323" i="4"/>
  <c r="F2323" i="4"/>
  <c r="H2322" i="4"/>
  <c r="G2322" i="4"/>
  <c r="F2322" i="4"/>
  <c r="H2321" i="4"/>
  <c r="G2321" i="4"/>
  <c r="F2321" i="4"/>
  <c r="H2320" i="4"/>
  <c r="G2320" i="4"/>
  <c r="F2320" i="4"/>
  <c r="H2319" i="4"/>
  <c r="G2319" i="4"/>
  <c r="F2319" i="4"/>
  <c r="H2318" i="4"/>
  <c r="G2318" i="4"/>
  <c r="F2318" i="4"/>
  <c r="H2317" i="4"/>
  <c r="G2317" i="4"/>
  <c r="F2317" i="4"/>
  <c r="H2316" i="4"/>
  <c r="G2316" i="4"/>
  <c r="F2316" i="4"/>
  <c r="H2315" i="4"/>
  <c r="G2315" i="4"/>
  <c r="F2315" i="4"/>
  <c r="H2314" i="4"/>
  <c r="G2314" i="4"/>
  <c r="F2314" i="4"/>
  <c r="H2313" i="4"/>
  <c r="G2313" i="4"/>
  <c r="F2313" i="4"/>
  <c r="H2312" i="4"/>
  <c r="G2312" i="4"/>
  <c r="F2312" i="4"/>
  <c r="H2311" i="4"/>
  <c r="G2311" i="4"/>
  <c r="F2311" i="4"/>
  <c r="H2310" i="4"/>
  <c r="G2310" i="4"/>
  <c r="F2310" i="4"/>
  <c r="H2309" i="4"/>
  <c r="G2309" i="4"/>
  <c r="F2309" i="4"/>
  <c r="H2308" i="4"/>
  <c r="G2308" i="4"/>
  <c r="F2308" i="4"/>
  <c r="H2307" i="4"/>
  <c r="G2307" i="4"/>
  <c r="F2307" i="4"/>
  <c r="H2306" i="4"/>
  <c r="G2306" i="4"/>
  <c r="F2306" i="4"/>
  <c r="H2305" i="4"/>
  <c r="G2305" i="4"/>
  <c r="F2305" i="4"/>
  <c r="H2304" i="4"/>
  <c r="G2304" i="4"/>
  <c r="F2304" i="4"/>
  <c r="H2303" i="4"/>
  <c r="G2303" i="4"/>
  <c r="F2303" i="4"/>
  <c r="H2302" i="4"/>
  <c r="G2302" i="4"/>
  <c r="F2302" i="4"/>
  <c r="H2301" i="4"/>
  <c r="G2301" i="4"/>
  <c r="F2301" i="4"/>
  <c r="H2300" i="4"/>
  <c r="G2300" i="4"/>
  <c r="F2300" i="4"/>
  <c r="H2299" i="4"/>
  <c r="G2299" i="4"/>
  <c r="F2299" i="4"/>
  <c r="H2298" i="4"/>
  <c r="G2298" i="4"/>
  <c r="F2298" i="4"/>
  <c r="H2297" i="4"/>
  <c r="G2297" i="4"/>
  <c r="F2297" i="4"/>
  <c r="H2296" i="4"/>
  <c r="G2296" i="4"/>
  <c r="F2296" i="4"/>
  <c r="H2295" i="4"/>
  <c r="G2295" i="4"/>
  <c r="F2295" i="4"/>
  <c r="H2294" i="4"/>
  <c r="G2294" i="4"/>
  <c r="F2294" i="4"/>
  <c r="H2293" i="4"/>
  <c r="G2293" i="4"/>
  <c r="F2293" i="4"/>
  <c r="H2292" i="4"/>
  <c r="G2292" i="4"/>
  <c r="F2292" i="4"/>
  <c r="H2291" i="4"/>
  <c r="G2291" i="4"/>
  <c r="F2291" i="4"/>
  <c r="H2290" i="4"/>
  <c r="G2290" i="4"/>
  <c r="F2290" i="4"/>
  <c r="H2288" i="4"/>
  <c r="G2288" i="4"/>
  <c r="F2288" i="4"/>
  <c r="H2287" i="4"/>
  <c r="G2287" i="4"/>
  <c r="F2287" i="4"/>
  <c r="H2286" i="4"/>
  <c r="G2286" i="4"/>
  <c r="F2286" i="4"/>
  <c r="H2285" i="4"/>
  <c r="G2285" i="4"/>
  <c r="F2285" i="4"/>
  <c r="H2284" i="4"/>
  <c r="G2284" i="4"/>
  <c r="F2284" i="4"/>
  <c r="H2283" i="4"/>
  <c r="G2283" i="4"/>
  <c r="F2283" i="4"/>
  <c r="H2282" i="4"/>
  <c r="G2282" i="4"/>
  <c r="F2282" i="4"/>
  <c r="H2281" i="4"/>
  <c r="G2281" i="4"/>
  <c r="F2281" i="4"/>
  <c r="H2280" i="4"/>
  <c r="G2280" i="4"/>
  <c r="F2280" i="4"/>
  <c r="H2279" i="4"/>
  <c r="G2279" i="4"/>
  <c r="F2279" i="4"/>
  <c r="H2278" i="4"/>
  <c r="G2278" i="4"/>
  <c r="F2278" i="4"/>
  <c r="H2277" i="4"/>
  <c r="G2277" i="4"/>
  <c r="F2277" i="4"/>
  <c r="H2276" i="4"/>
  <c r="G2276" i="4"/>
  <c r="F2276" i="4"/>
  <c r="H2275" i="4"/>
  <c r="G2275" i="4"/>
  <c r="F2275" i="4"/>
  <c r="H2274" i="4"/>
  <c r="G2274" i="4"/>
  <c r="F2274" i="4"/>
  <c r="H2273" i="4"/>
  <c r="G2273" i="4"/>
  <c r="F2273" i="4"/>
  <c r="H2272" i="4"/>
  <c r="G2272" i="4"/>
  <c r="F2272" i="4"/>
  <c r="H2271" i="4"/>
  <c r="G2271" i="4"/>
  <c r="F2271" i="4"/>
  <c r="H2270" i="4"/>
  <c r="G2270" i="4"/>
  <c r="F2270" i="4"/>
  <c r="H2269" i="4"/>
  <c r="G2269" i="4"/>
  <c r="F2269" i="4"/>
  <c r="H2268" i="4"/>
  <c r="G2268" i="4"/>
  <c r="F2268" i="4"/>
  <c r="H2267" i="4"/>
  <c r="G2267" i="4"/>
  <c r="F2267" i="4"/>
  <c r="H2266" i="4"/>
  <c r="G2266" i="4"/>
  <c r="F2266" i="4"/>
  <c r="H2265" i="4"/>
  <c r="G2265" i="4"/>
  <c r="F2265" i="4"/>
  <c r="H2264" i="4"/>
  <c r="G2264" i="4"/>
  <c r="F2264" i="4"/>
  <c r="H2263" i="4"/>
  <c r="G2263" i="4"/>
  <c r="F2263" i="4"/>
  <c r="H2262" i="4"/>
  <c r="G2262" i="4"/>
  <c r="F2262" i="4"/>
  <c r="H2261" i="4"/>
  <c r="G2261" i="4"/>
  <c r="F2261" i="4"/>
  <c r="H2260" i="4"/>
  <c r="G2260" i="4"/>
  <c r="F2260" i="4"/>
  <c r="H2259" i="4"/>
  <c r="G2259" i="4"/>
  <c r="F2259" i="4"/>
  <c r="H2258" i="4"/>
  <c r="G2258" i="4"/>
  <c r="F2258" i="4"/>
  <c r="H2257" i="4"/>
  <c r="G2257" i="4"/>
  <c r="F2257" i="4"/>
  <c r="H2256" i="4"/>
  <c r="G2256" i="4"/>
  <c r="F2256" i="4"/>
  <c r="H2255" i="4"/>
  <c r="G2255" i="4"/>
  <c r="F2255" i="4"/>
  <c r="H2254" i="4"/>
  <c r="G2254" i="4"/>
  <c r="F2254" i="4"/>
  <c r="H2253" i="4"/>
  <c r="G2253" i="4"/>
  <c r="F2253" i="4"/>
  <c r="H2252" i="4"/>
  <c r="G2252" i="4"/>
  <c r="F2252" i="4"/>
  <c r="H2251" i="4"/>
  <c r="G2251" i="4"/>
  <c r="F2251" i="4"/>
  <c r="H2250" i="4"/>
  <c r="G2250" i="4"/>
  <c r="F2250" i="4"/>
  <c r="H2249" i="4"/>
  <c r="G2249" i="4"/>
  <c r="F2249" i="4"/>
  <c r="H2248" i="4"/>
  <c r="G2248" i="4"/>
  <c r="F2248" i="4"/>
  <c r="H2247" i="4"/>
  <c r="G2247" i="4"/>
  <c r="F2247" i="4"/>
  <c r="H2246" i="4"/>
  <c r="G2246" i="4"/>
  <c r="F2246" i="4"/>
  <c r="H2245" i="4"/>
  <c r="G2245" i="4"/>
  <c r="F2245" i="4"/>
  <c r="H2244" i="4"/>
  <c r="G2244" i="4"/>
  <c r="F2244" i="4"/>
  <c r="H2243" i="4"/>
  <c r="G2243" i="4"/>
  <c r="F2243" i="4"/>
  <c r="H2242" i="4"/>
  <c r="G2242" i="4"/>
  <c r="F2242" i="4"/>
  <c r="H2241" i="4"/>
  <c r="G2241" i="4"/>
  <c r="F2241" i="4"/>
  <c r="H2240" i="4"/>
  <c r="G2240" i="4"/>
  <c r="F2240" i="4"/>
  <c r="H2239" i="4"/>
  <c r="G2239" i="4"/>
  <c r="F2239" i="4"/>
  <c r="H2238" i="4"/>
  <c r="G2238" i="4"/>
  <c r="F2238" i="4"/>
  <c r="H2237" i="4"/>
  <c r="G2237" i="4"/>
  <c r="F2237" i="4"/>
  <c r="H2236" i="4"/>
  <c r="G2236" i="4"/>
  <c r="F2236" i="4"/>
  <c r="H2235" i="4"/>
  <c r="G2235" i="4"/>
  <c r="F2235" i="4"/>
  <c r="H2234" i="4"/>
  <c r="G2234" i="4"/>
  <c r="F2234" i="4"/>
  <c r="H2233" i="4"/>
  <c r="G2233" i="4"/>
  <c r="F2233" i="4"/>
  <c r="H2232" i="4"/>
  <c r="G2232" i="4"/>
  <c r="F2232" i="4"/>
  <c r="H2231" i="4"/>
  <c r="G2231" i="4"/>
  <c r="F2231" i="4"/>
  <c r="H2230" i="4"/>
  <c r="G2230" i="4"/>
  <c r="F2230" i="4"/>
  <c r="H2229" i="4"/>
  <c r="G2229" i="4"/>
  <c r="F2229" i="4"/>
  <c r="H2228" i="4"/>
  <c r="G2228" i="4"/>
  <c r="F2228" i="4"/>
  <c r="H2227" i="4"/>
  <c r="G2227" i="4"/>
  <c r="F2227" i="4"/>
  <c r="H2226" i="4"/>
  <c r="G2226" i="4"/>
  <c r="F2226" i="4"/>
  <c r="H2225" i="4"/>
  <c r="G2225" i="4"/>
  <c r="F2225" i="4"/>
  <c r="H2224" i="4"/>
  <c r="G2224" i="4"/>
  <c r="F2224" i="4"/>
  <c r="H2223" i="4"/>
  <c r="G2223" i="4"/>
  <c r="F2223" i="4"/>
  <c r="H2222" i="4"/>
  <c r="G2222" i="4"/>
  <c r="F2222" i="4"/>
  <c r="H2221" i="4"/>
  <c r="G2221" i="4"/>
  <c r="F2221" i="4"/>
  <c r="H2220" i="4"/>
  <c r="G2220" i="4"/>
  <c r="F2220" i="4"/>
  <c r="H2219" i="4"/>
  <c r="G2219" i="4"/>
  <c r="F2219" i="4"/>
  <c r="H2218" i="4"/>
  <c r="G2218" i="4"/>
  <c r="F2218" i="4"/>
  <c r="H2217" i="4"/>
  <c r="G2217" i="4"/>
  <c r="F2217" i="4"/>
  <c r="H2216" i="4"/>
  <c r="G2216" i="4"/>
  <c r="F2216" i="4"/>
  <c r="H2215" i="4"/>
  <c r="G2215" i="4"/>
  <c r="F2215" i="4"/>
  <c r="H2214" i="4"/>
  <c r="G2214" i="4"/>
  <c r="F2214" i="4"/>
  <c r="H2212" i="4"/>
  <c r="G2212" i="4"/>
  <c r="F2212" i="4"/>
  <c r="H2211" i="4"/>
  <c r="G2211" i="4"/>
  <c r="F2211" i="4"/>
  <c r="H2210" i="4"/>
  <c r="G2210" i="4"/>
  <c r="F2210" i="4"/>
  <c r="H2209" i="4"/>
  <c r="G2209" i="4"/>
  <c r="F2209" i="4"/>
  <c r="H2208" i="4"/>
  <c r="G2208" i="4"/>
  <c r="F2208" i="4"/>
  <c r="H2207" i="4"/>
  <c r="G2207" i="4"/>
  <c r="F2207" i="4"/>
  <c r="H2206" i="4"/>
  <c r="G2206" i="4"/>
  <c r="F2206" i="4"/>
  <c r="H2205" i="4"/>
  <c r="G2205" i="4"/>
  <c r="F2205" i="4"/>
  <c r="H2204" i="4"/>
  <c r="G2204" i="4"/>
  <c r="F2204" i="4"/>
  <c r="H2203" i="4"/>
  <c r="G2203" i="4"/>
  <c r="F2203" i="4"/>
  <c r="H2202" i="4"/>
  <c r="G2202" i="4"/>
  <c r="F2202" i="4"/>
  <c r="H2201" i="4"/>
  <c r="G2201" i="4"/>
  <c r="F2201" i="4"/>
  <c r="H2200" i="4"/>
  <c r="G2200" i="4"/>
  <c r="F2200" i="4"/>
  <c r="H2199" i="4"/>
  <c r="G2199" i="4"/>
  <c r="F2199" i="4"/>
  <c r="H2198" i="4"/>
  <c r="G2198" i="4"/>
  <c r="F2198" i="4"/>
  <c r="H2197" i="4"/>
  <c r="G2197" i="4"/>
  <c r="F2197" i="4"/>
  <c r="H2196" i="4"/>
  <c r="G2196" i="4"/>
  <c r="F2196" i="4"/>
  <c r="H2195" i="4"/>
  <c r="G2195" i="4"/>
  <c r="F2195" i="4"/>
  <c r="H2194" i="4"/>
  <c r="G2194" i="4"/>
  <c r="F2194" i="4"/>
  <c r="H2193" i="4"/>
  <c r="G2193" i="4"/>
  <c r="F2193" i="4"/>
  <c r="H2192" i="4"/>
  <c r="G2192" i="4"/>
  <c r="F2192" i="4"/>
  <c r="H2191" i="4"/>
  <c r="G2191" i="4"/>
  <c r="F2191" i="4"/>
  <c r="H2190" i="4"/>
  <c r="G2190" i="4"/>
  <c r="F2190" i="4"/>
  <c r="H2189" i="4"/>
  <c r="G2189" i="4"/>
  <c r="F2189" i="4"/>
  <c r="H2188" i="4"/>
  <c r="G2188" i="4"/>
  <c r="F2188" i="4"/>
  <c r="H2187" i="4"/>
  <c r="G2187" i="4"/>
  <c r="F2187" i="4"/>
  <c r="H2186" i="4"/>
  <c r="G2186" i="4"/>
  <c r="F2186" i="4"/>
  <c r="H2185" i="4"/>
  <c r="G2185" i="4"/>
  <c r="F2185" i="4"/>
  <c r="H2184" i="4"/>
  <c r="G2184" i="4"/>
  <c r="F2184" i="4"/>
  <c r="H2183" i="4"/>
  <c r="G2183" i="4"/>
  <c r="F2183" i="4"/>
  <c r="H2182" i="4"/>
  <c r="G2182" i="4"/>
  <c r="F2182" i="4"/>
  <c r="H2181" i="4"/>
  <c r="G2181" i="4"/>
  <c r="F2181" i="4"/>
  <c r="H2180" i="4"/>
  <c r="G2180" i="4"/>
  <c r="F2180" i="4"/>
  <c r="H2179" i="4"/>
  <c r="G2179" i="4"/>
  <c r="F2179" i="4"/>
  <c r="H2178" i="4"/>
  <c r="G2178" i="4"/>
  <c r="F2178" i="4"/>
  <c r="H2177" i="4"/>
  <c r="G2177" i="4"/>
  <c r="F2177" i="4"/>
  <c r="H2176" i="4"/>
  <c r="G2176" i="4"/>
  <c r="F2176" i="4"/>
  <c r="H2175" i="4"/>
  <c r="G2175" i="4"/>
  <c r="F2175" i="4"/>
  <c r="H2174" i="4"/>
  <c r="G2174" i="4"/>
  <c r="F2174" i="4"/>
  <c r="H2173" i="4"/>
  <c r="G2173" i="4"/>
  <c r="F2173" i="4"/>
  <c r="H2172" i="4"/>
  <c r="G2172" i="4"/>
  <c r="F2172" i="4"/>
  <c r="H2171" i="4"/>
  <c r="G2171" i="4"/>
  <c r="F2171" i="4"/>
  <c r="H2170" i="4"/>
  <c r="G2170" i="4"/>
  <c r="F2170" i="4"/>
  <c r="H2169" i="4"/>
  <c r="G2169" i="4"/>
  <c r="F2169" i="4"/>
  <c r="H2168" i="4"/>
  <c r="G2168" i="4"/>
  <c r="F2168" i="4"/>
  <c r="H2167" i="4"/>
  <c r="G2167" i="4"/>
  <c r="F2167" i="4"/>
  <c r="H2166" i="4"/>
  <c r="G2166" i="4"/>
  <c r="F2166" i="4"/>
  <c r="H2165" i="4"/>
  <c r="G2165" i="4"/>
  <c r="F2165" i="4"/>
  <c r="H2164" i="4"/>
  <c r="G2164" i="4"/>
  <c r="F2164" i="4"/>
  <c r="H2163" i="4"/>
  <c r="G2163" i="4"/>
  <c r="F2163" i="4"/>
  <c r="H2162" i="4"/>
  <c r="G2162" i="4"/>
  <c r="F2162" i="4"/>
  <c r="H2161" i="4"/>
  <c r="G2161" i="4"/>
  <c r="F2161" i="4"/>
  <c r="H2160" i="4"/>
  <c r="G2160" i="4"/>
  <c r="F2160" i="4"/>
  <c r="H2158" i="4"/>
  <c r="G2158" i="4"/>
  <c r="F2158" i="4"/>
  <c r="H2157" i="4"/>
  <c r="G2157" i="4"/>
  <c r="F2157" i="4"/>
  <c r="H2156" i="4"/>
  <c r="G2156" i="4"/>
  <c r="F2156" i="4"/>
  <c r="H2155" i="4"/>
  <c r="G2155" i="4"/>
  <c r="F2155" i="4"/>
  <c r="H2154" i="4"/>
  <c r="G2154" i="4"/>
  <c r="F2154" i="4"/>
  <c r="H2153" i="4"/>
  <c r="G2153" i="4"/>
  <c r="F2153" i="4"/>
  <c r="H2152" i="4"/>
  <c r="G2152" i="4"/>
  <c r="F2152" i="4"/>
  <c r="H2151" i="4"/>
  <c r="G2151" i="4"/>
  <c r="F2151" i="4"/>
  <c r="H2150" i="4"/>
  <c r="G2150" i="4"/>
  <c r="F2150" i="4"/>
  <c r="H2149" i="4"/>
  <c r="G2149" i="4"/>
  <c r="F2149" i="4"/>
  <c r="H2148" i="4"/>
  <c r="G2148" i="4"/>
  <c r="F2148" i="4"/>
  <c r="H2147" i="4"/>
  <c r="G2147" i="4"/>
  <c r="F2147" i="4"/>
  <c r="H2146" i="4"/>
  <c r="G2146" i="4"/>
  <c r="F2146" i="4"/>
  <c r="H2145" i="4"/>
  <c r="G2145" i="4"/>
  <c r="F2145" i="4"/>
  <c r="H2144" i="4"/>
  <c r="G2144" i="4"/>
  <c r="F2144" i="4"/>
  <c r="H2143" i="4"/>
  <c r="G2143" i="4"/>
  <c r="F2143" i="4"/>
  <c r="H2142" i="4"/>
  <c r="G2142" i="4"/>
  <c r="F2142" i="4"/>
  <c r="H2141" i="4"/>
  <c r="G2141" i="4"/>
  <c r="F2141" i="4"/>
  <c r="H2140" i="4"/>
  <c r="G2140" i="4"/>
  <c r="F2140" i="4"/>
  <c r="H2139" i="4"/>
  <c r="G2139" i="4"/>
  <c r="F2139" i="4"/>
  <c r="H2138" i="4"/>
  <c r="G2138" i="4"/>
  <c r="F2138" i="4"/>
  <c r="H2137" i="4"/>
  <c r="G2137" i="4"/>
  <c r="F2137" i="4"/>
  <c r="H2136" i="4"/>
  <c r="G2136" i="4"/>
  <c r="F2136" i="4"/>
  <c r="H2135" i="4"/>
  <c r="G2135" i="4"/>
  <c r="F2135" i="4"/>
  <c r="H2134" i="4"/>
  <c r="G2134" i="4"/>
  <c r="F2134" i="4"/>
  <c r="H2133" i="4"/>
  <c r="G2133" i="4"/>
  <c r="F2133" i="4"/>
  <c r="H2132" i="4"/>
  <c r="G2132" i="4"/>
  <c r="F2132" i="4"/>
  <c r="H2131" i="4"/>
  <c r="G2131" i="4"/>
  <c r="F2131" i="4"/>
  <c r="H2130" i="4"/>
  <c r="G2130" i="4"/>
  <c r="F2130" i="4"/>
  <c r="H2129" i="4"/>
  <c r="G2129" i="4"/>
  <c r="F2129" i="4"/>
  <c r="H2128" i="4"/>
  <c r="G2128" i="4"/>
  <c r="F2128" i="4"/>
  <c r="H2127" i="4"/>
  <c r="G2127" i="4"/>
  <c r="F2127" i="4"/>
  <c r="H2126" i="4"/>
  <c r="G2126" i="4"/>
  <c r="F2126" i="4"/>
  <c r="H2125" i="4"/>
  <c r="G2125" i="4"/>
  <c r="F2125" i="4"/>
  <c r="H2124" i="4"/>
  <c r="G2124" i="4"/>
  <c r="F2124" i="4"/>
  <c r="H2123" i="4"/>
  <c r="G2123" i="4"/>
  <c r="F2123" i="4"/>
  <c r="H2122" i="4"/>
  <c r="G2122" i="4"/>
  <c r="F2122" i="4"/>
  <c r="H2121" i="4"/>
  <c r="G2121" i="4"/>
  <c r="F2121" i="4"/>
  <c r="H2120" i="4"/>
  <c r="G2120" i="4"/>
  <c r="F2120" i="4"/>
  <c r="H2119" i="4"/>
  <c r="G2119" i="4"/>
  <c r="F2119" i="4"/>
  <c r="H2118" i="4"/>
  <c r="G2118" i="4"/>
  <c r="F2118" i="4"/>
  <c r="H2117" i="4"/>
  <c r="G2117" i="4"/>
  <c r="F2117" i="4"/>
  <c r="H2116" i="4"/>
  <c r="G2116" i="4"/>
  <c r="F2116" i="4"/>
  <c r="H2115" i="4"/>
  <c r="G2115" i="4"/>
  <c r="F2115" i="4"/>
  <c r="H2114" i="4"/>
  <c r="G2114" i="4"/>
  <c r="F2114" i="4"/>
  <c r="H2113" i="4"/>
  <c r="G2113" i="4"/>
  <c r="F2113" i="4"/>
  <c r="H2112" i="4"/>
  <c r="G2112" i="4"/>
  <c r="F2112" i="4"/>
  <c r="H2111" i="4"/>
  <c r="G2111" i="4"/>
  <c r="F2111" i="4"/>
  <c r="H2110" i="4"/>
  <c r="G2110" i="4"/>
  <c r="F2110" i="4"/>
  <c r="H2109" i="4"/>
  <c r="G2109" i="4"/>
  <c r="F2109" i="4"/>
  <c r="H2108" i="4"/>
  <c r="G2108" i="4"/>
  <c r="F2108" i="4"/>
  <c r="H2107" i="4"/>
  <c r="G2107" i="4"/>
  <c r="F2107" i="4"/>
  <c r="H2106" i="4"/>
  <c r="G2106" i="4"/>
  <c r="F2106" i="4"/>
  <c r="H2105" i="4"/>
  <c r="G2105" i="4"/>
  <c r="F2105" i="4"/>
  <c r="H2104" i="4"/>
  <c r="G2104" i="4"/>
  <c r="F2104" i="4"/>
  <c r="H2103" i="4"/>
  <c r="G2103" i="4"/>
  <c r="F2103" i="4"/>
  <c r="H2102" i="4"/>
  <c r="G2102" i="4"/>
  <c r="F2102" i="4"/>
  <c r="H2101" i="4"/>
  <c r="G2101" i="4"/>
  <c r="F2101" i="4"/>
  <c r="H2100" i="4"/>
  <c r="G2100" i="4"/>
  <c r="F2100" i="4"/>
  <c r="H2099" i="4"/>
  <c r="G2099" i="4"/>
  <c r="F2099" i="4"/>
  <c r="H2098" i="4"/>
  <c r="G2098" i="4"/>
  <c r="F2098" i="4"/>
  <c r="H2097" i="4"/>
  <c r="G2097" i="4"/>
  <c r="F2097" i="4"/>
  <c r="H2096" i="4"/>
  <c r="G2096" i="4"/>
  <c r="F2096" i="4"/>
  <c r="H2095" i="4"/>
  <c r="G2095" i="4"/>
  <c r="F2095" i="4"/>
  <c r="H2094" i="4"/>
  <c r="G2094" i="4"/>
  <c r="F2094" i="4"/>
  <c r="H2093" i="4"/>
  <c r="G2093" i="4"/>
  <c r="F2093" i="4"/>
  <c r="H2092" i="4"/>
  <c r="G2092" i="4"/>
  <c r="F2092" i="4"/>
  <c r="H2091" i="4"/>
  <c r="G2091" i="4"/>
  <c r="F2091" i="4"/>
  <c r="H2090" i="4"/>
  <c r="G2090" i="4"/>
  <c r="F2090" i="4"/>
  <c r="H2089" i="4"/>
  <c r="G2089" i="4"/>
  <c r="F2089" i="4"/>
  <c r="H2088" i="4"/>
  <c r="G2088" i="4"/>
  <c r="F2088" i="4"/>
  <c r="H2087" i="4"/>
  <c r="G2087" i="4"/>
  <c r="F2087" i="4"/>
  <c r="H2086" i="4"/>
  <c r="G2086" i="4"/>
  <c r="F2086" i="4"/>
  <c r="H2085" i="4"/>
  <c r="G2085" i="4"/>
  <c r="F2085" i="4"/>
  <c r="H2084" i="4"/>
  <c r="G2084" i="4"/>
  <c r="F2084" i="4"/>
  <c r="H2083" i="4"/>
  <c r="G2083" i="4"/>
  <c r="F2083" i="4"/>
  <c r="H2082" i="4"/>
  <c r="G2082" i="4"/>
  <c r="F2082" i="4"/>
  <c r="H2081" i="4"/>
  <c r="G2081" i="4"/>
  <c r="F2081" i="4"/>
  <c r="H2080" i="4"/>
  <c r="G2080" i="4"/>
  <c r="F2080" i="4"/>
  <c r="H2079" i="4"/>
  <c r="G2079" i="4"/>
  <c r="F2079" i="4"/>
  <c r="H2078" i="4"/>
  <c r="G2078" i="4"/>
  <c r="F2078" i="4"/>
  <c r="H2077" i="4"/>
  <c r="G2077" i="4"/>
  <c r="F2077" i="4"/>
  <c r="H2076" i="4"/>
  <c r="G2076" i="4"/>
  <c r="F2076" i="4"/>
  <c r="H2075" i="4"/>
  <c r="G2075" i="4"/>
  <c r="F2075" i="4"/>
  <c r="H2074" i="4"/>
  <c r="G2074" i="4"/>
  <c r="F2074" i="4"/>
  <c r="H2072" i="4"/>
  <c r="G2072" i="4"/>
  <c r="F2072" i="4"/>
  <c r="H2071" i="4"/>
  <c r="G2071" i="4"/>
  <c r="F2071" i="4"/>
  <c r="H2070" i="4"/>
  <c r="G2070" i="4"/>
  <c r="F2070" i="4"/>
  <c r="H2069" i="4"/>
  <c r="G2069" i="4"/>
  <c r="F2069" i="4"/>
  <c r="H2068" i="4"/>
  <c r="G2068" i="4"/>
  <c r="F2068" i="4"/>
  <c r="H2067" i="4"/>
  <c r="G2067" i="4"/>
  <c r="F2067" i="4"/>
  <c r="H2066" i="4"/>
  <c r="G2066" i="4"/>
  <c r="F2066" i="4"/>
  <c r="H2065" i="4"/>
  <c r="G2065" i="4"/>
  <c r="F2065" i="4"/>
  <c r="H2064" i="4"/>
  <c r="G2064" i="4"/>
  <c r="F2064" i="4"/>
  <c r="H2063" i="4"/>
  <c r="G2063" i="4"/>
  <c r="F2063" i="4"/>
  <c r="H2062" i="4"/>
  <c r="G2062" i="4"/>
  <c r="F2062" i="4"/>
  <c r="H2061" i="4"/>
  <c r="G2061" i="4"/>
  <c r="F2061" i="4"/>
  <c r="H2060" i="4"/>
  <c r="G2060" i="4"/>
  <c r="F2060" i="4"/>
  <c r="H2059" i="4"/>
  <c r="G2059" i="4"/>
  <c r="F2059" i="4"/>
  <c r="H2058" i="4"/>
  <c r="G2058" i="4"/>
  <c r="F2058" i="4"/>
  <c r="H2057" i="4"/>
  <c r="G2057" i="4"/>
  <c r="F2057" i="4"/>
  <c r="H2056" i="4"/>
  <c r="G2056" i="4"/>
  <c r="F2056" i="4"/>
  <c r="H2055" i="4"/>
  <c r="G2055" i="4"/>
  <c r="F2055" i="4"/>
  <c r="H2054" i="4"/>
  <c r="G2054" i="4"/>
  <c r="F2054" i="4"/>
  <c r="H2053" i="4"/>
  <c r="G2053" i="4"/>
  <c r="F2053" i="4"/>
  <c r="H2051" i="4"/>
  <c r="G2051" i="4"/>
  <c r="F2051" i="4"/>
  <c r="H2050" i="4"/>
  <c r="G2050" i="4"/>
  <c r="F2050" i="4"/>
  <c r="H2049" i="4"/>
  <c r="G2049" i="4"/>
  <c r="F2049" i="4"/>
  <c r="H2048" i="4"/>
  <c r="G2048" i="4"/>
  <c r="F2048" i="4"/>
  <c r="H2047" i="4"/>
  <c r="G2047" i="4"/>
  <c r="F2047" i="4"/>
  <c r="H2046" i="4"/>
  <c r="G2046" i="4"/>
  <c r="F2046" i="4"/>
  <c r="H2045" i="4"/>
  <c r="G2045" i="4"/>
  <c r="F2045" i="4"/>
  <c r="H2044" i="4"/>
  <c r="G2044" i="4"/>
  <c r="F2044" i="4"/>
  <c r="H2042" i="4"/>
  <c r="G2042" i="4"/>
  <c r="F2042" i="4"/>
  <c r="H2041" i="4"/>
  <c r="G2041" i="4"/>
  <c r="F2041" i="4"/>
  <c r="H2040" i="4"/>
  <c r="G2040" i="4"/>
  <c r="F2040" i="4"/>
  <c r="H2039" i="4"/>
  <c r="G2039" i="4"/>
  <c r="F2039" i="4"/>
  <c r="H2038" i="4"/>
  <c r="G2038" i="4"/>
  <c r="F2038" i="4"/>
  <c r="H2037" i="4"/>
  <c r="G2037" i="4"/>
  <c r="F2037" i="4"/>
  <c r="H2036" i="4"/>
  <c r="G2036" i="4"/>
  <c r="F2036" i="4"/>
  <c r="H2035" i="4"/>
  <c r="G2035" i="4"/>
  <c r="F2035" i="4"/>
  <c r="H2034" i="4"/>
  <c r="G2034" i="4"/>
  <c r="F2034" i="4"/>
  <c r="H2033" i="4"/>
  <c r="G2033" i="4"/>
  <c r="F2033" i="4"/>
  <c r="H2032" i="4"/>
  <c r="G2032" i="4"/>
  <c r="F2032" i="4"/>
  <c r="H2031" i="4"/>
  <c r="G2031" i="4"/>
  <c r="F2031" i="4"/>
  <c r="H2030" i="4"/>
  <c r="G2030" i="4"/>
  <c r="F2030" i="4"/>
  <c r="H2029" i="4"/>
  <c r="G2029" i="4"/>
  <c r="F2029" i="4"/>
  <c r="H2028" i="4"/>
  <c r="G2028" i="4"/>
  <c r="F2028" i="4"/>
  <c r="H2027" i="4"/>
  <c r="G2027" i="4"/>
  <c r="F2027" i="4"/>
  <c r="H2026" i="4"/>
  <c r="G2026" i="4"/>
  <c r="F2026" i="4"/>
  <c r="H2025" i="4"/>
  <c r="G2025" i="4"/>
  <c r="F2025" i="4"/>
  <c r="H2024" i="4"/>
  <c r="G2024" i="4"/>
  <c r="F2024" i="4"/>
  <c r="H2023" i="4"/>
  <c r="G2023" i="4"/>
  <c r="F2023" i="4"/>
  <c r="H2022" i="4"/>
  <c r="G2022" i="4"/>
  <c r="F2022" i="4"/>
  <c r="H2021" i="4"/>
  <c r="G2021" i="4"/>
  <c r="F2021" i="4"/>
  <c r="H2020" i="4"/>
  <c r="G2020" i="4"/>
  <c r="F2020" i="4"/>
  <c r="H2019" i="4"/>
  <c r="G2019" i="4"/>
  <c r="F2019" i="4"/>
  <c r="H2018" i="4"/>
  <c r="G2018" i="4"/>
  <c r="F2018" i="4"/>
  <c r="H2017" i="4"/>
  <c r="G2017" i="4"/>
  <c r="F2017" i="4"/>
  <c r="H2016" i="4"/>
  <c r="G2016" i="4"/>
  <c r="F2016" i="4"/>
  <c r="H2015" i="4"/>
  <c r="G2015" i="4"/>
  <c r="F2015" i="4"/>
  <c r="H2014" i="4"/>
  <c r="G2014" i="4"/>
  <c r="F2014" i="4"/>
  <c r="H2013" i="4"/>
  <c r="G2013" i="4"/>
  <c r="F2013" i="4"/>
  <c r="H2012" i="4"/>
  <c r="G2012" i="4"/>
  <c r="F2012" i="4"/>
  <c r="H2011" i="4"/>
  <c r="G2011" i="4"/>
  <c r="F2011" i="4"/>
  <c r="H2010" i="4"/>
  <c r="G2010" i="4"/>
  <c r="F2010" i="4"/>
  <c r="H2009" i="4"/>
  <c r="G2009" i="4"/>
  <c r="F2009" i="4"/>
  <c r="H2008" i="4"/>
  <c r="G2008" i="4"/>
  <c r="F2008" i="4"/>
  <c r="H2007" i="4"/>
  <c r="G2007" i="4"/>
  <c r="F2007" i="4"/>
  <c r="H2006" i="4"/>
  <c r="G2006" i="4"/>
  <c r="F2006" i="4"/>
  <c r="H2005" i="4"/>
  <c r="G2005" i="4"/>
  <c r="F2005" i="4"/>
  <c r="H2004" i="4"/>
  <c r="G2004" i="4"/>
  <c r="F2004" i="4"/>
  <c r="H2003" i="4"/>
  <c r="G2003" i="4"/>
  <c r="F2003" i="4"/>
  <c r="H2002" i="4"/>
  <c r="G2002" i="4"/>
  <c r="F2002" i="4"/>
  <c r="H2001" i="4"/>
  <c r="G2001" i="4"/>
  <c r="F2001" i="4"/>
  <c r="H2000" i="4"/>
  <c r="G2000" i="4"/>
  <c r="F2000" i="4"/>
  <c r="H1999" i="4"/>
  <c r="G1999" i="4"/>
  <c r="F1999" i="4"/>
  <c r="H1998" i="4"/>
  <c r="G1998" i="4"/>
  <c r="F1998" i="4"/>
  <c r="H1997" i="4"/>
  <c r="G1997" i="4"/>
  <c r="F1997" i="4"/>
  <c r="H1996" i="4"/>
  <c r="G1996" i="4"/>
  <c r="F1996" i="4"/>
  <c r="H1995" i="4"/>
  <c r="G1995" i="4"/>
  <c r="F1995" i="4"/>
  <c r="H1994" i="4"/>
  <c r="G1994" i="4"/>
  <c r="F1994" i="4"/>
  <c r="H1993" i="4"/>
  <c r="G1993" i="4"/>
  <c r="F1993" i="4"/>
  <c r="H1992" i="4"/>
  <c r="G1992" i="4"/>
  <c r="F1992" i="4"/>
  <c r="H1991" i="4"/>
  <c r="G1991" i="4"/>
  <c r="F1991" i="4"/>
  <c r="H1990" i="4"/>
  <c r="G1990" i="4"/>
  <c r="F1990" i="4"/>
  <c r="H1989" i="4"/>
  <c r="G1989" i="4"/>
  <c r="F1989" i="4"/>
  <c r="H1988" i="4"/>
  <c r="G1988" i="4"/>
  <c r="F1988" i="4"/>
  <c r="H1987" i="4"/>
  <c r="G1987" i="4"/>
  <c r="F1987" i="4"/>
  <c r="H1986" i="4"/>
  <c r="G1986" i="4"/>
  <c r="F1986" i="4"/>
  <c r="H1985" i="4"/>
  <c r="G1985" i="4"/>
  <c r="F1985" i="4"/>
  <c r="H1984" i="4"/>
  <c r="G1984" i="4"/>
  <c r="F1984" i="4"/>
  <c r="H1983" i="4"/>
  <c r="G1983" i="4"/>
  <c r="F1983" i="4"/>
  <c r="H1982" i="4"/>
  <c r="G1982" i="4"/>
  <c r="F1982" i="4"/>
  <c r="H1981" i="4"/>
  <c r="G1981" i="4"/>
  <c r="F1981" i="4"/>
  <c r="H1980" i="4"/>
  <c r="G1980" i="4"/>
  <c r="F1980" i="4"/>
  <c r="H1979" i="4"/>
  <c r="G1979" i="4"/>
  <c r="F1979" i="4"/>
  <c r="H1978" i="4"/>
  <c r="G1978" i="4"/>
  <c r="F1978" i="4"/>
  <c r="H1977" i="4"/>
  <c r="G1977" i="4"/>
  <c r="F1977" i="4"/>
  <c r="H1976" i="4"/>
  <c r="G1976" i="4"/>
  <c r="F1976" i="4"/>
  <c r="H1975" i="4"/>
  <c r="G1975" i="4"/>
  <c r="F1975" i="4"/>
  <c r="H1974" i="4"/>
  <c r="G1974" i="4"/>
  <c r="F1974" i="4"/>
  <c r="H1973" i="4"/>
  <c r="G1973" i="4"/>
  <c r="F1973" i="4"/>
  <c r="H1972" i="4"/>
  <c r="G1972" i="4"/>
  <c r="F1972" i="4"/>
  <c r="H1971" i="4"/>
  <c r="G1971" i="4"/>
  <c r="F1971" i="4"/>
  <c r="H1970" i="4"/>
  <c r="G1970" i="4"/>
  <c r="F1970" i="4"/>
  <c r="H1969" i="4"/>
  <c r="G1969" i="4"/>
  <c r="F1969" i="4"/>
  <c r="H1968" i="4"/>
  <c r="G1968" i="4"/>
  <c r="F1968" i="4"/>
  <c r="H1967" i="4"/>
  <c r="G1967" i="4"/>
  <c r="F1967" i="4"/>
  <c r="H1966" i="4"/>
  <c r="G1966" i="4"/>
  <c r="F1966" i="4"/>
  <c r="H1964" i="4"/>
  <c r="G1964" i="4"/>
  <c r="F1964" i="4"/>
  <c r="H1963" i="4"/>
  <c r="G1963" i="4"/>
  <c r="F1963" i="4"/>
  <c r="H1962" i="4"/>
  <c r="G1962" i="4"/>
  <c r="F1962" i="4"/>
  <c r="H1961" i="4"/>
  <c r="G1961" i="4"/>
  <c r="F1961" i="4"/>
  <c r="H1960" i="4"/>
  <c r="G1960" i="4"/>
  <c r="F1960" i="4"/>
  <c r="H1959" i="4"/>
  <c r="G1959" i="4"/>
  <c r="F1959" i="4"/>
  <c r="H1958" i="4"/>
  <c r="G1958" i="4"/>
  <c r="F1958" i="4"/>
  <c r="H1957" i="4"/>
  <c r="G1957" i="4"/>
  <c r="F1957" i="4"/>
  <c r="H1956" i="4"/>
  <c r="G1956" i="4"/>
  <c r="F1956" i="4"/>
  <c r="H1955" i="4"/>
  <c r="G1955" i="4"/>
  <c r="F1955" i="4"/>
  <c r="H1954" i="4"/>
  <c r="G1954" i="4"/>
  <c r="F1954" i="4"/>
  <c r="H1953" i="4"/>
  <c r="G1953" i="4"/>
  <c r="F1953" i="4"/>
  <c r="H1952" i="4"/>
  <c r="G1952" i="4"/>
  <c r="F1952" i="4"/>
  <c r="H1951" i="4"/>
  <c r="G1951" i="4"/>
  <c r="F1951" i="4"/>
  <c r="H1950" i="4"/>
  <c r="G1950" i="4"/>
  <c r="F1950" i="4"/>
  <c r="H1949" i="4"/>
  <c r="G1949" i="4"/>
  <c r="F1949" i="4"/>
  <c r="H1948" i="4"/>
  <c r="G1948" i="4"/>
  <c r="F1948" i="4"/>
  <c r="H1947" i="4"/>
  <c r="G1947" i="4"/>
  <c r="F1947" i="4"/>
  <c r="H1946" i="4"/>
  <c r="G1946" i="4"/>
  <c r="F1946" i="4"/>
  <c r="H1945" i="4"/>
  <c r="G1945" i="4"/>
  <c r="F1945" i="4"/>
  <c r="H1944" i="4"/>
  <c r="G1944" i="4"/>
  <c r="F1944" i="4"/>
  <c r="H1943" i="4"/>
  <c r="G1943" i="4"/>
  <c r="F1943" i="4"/>
  <c r="H1942" i="4"/>
  <c r="G1942" i="4"/>
  <c r="F1942" i="4"/>
  <c r="H1941" i="4"/>
  <c r="G1941" i="4"/>
  <c r="F1941" i="4"/>
  <c r="H1940" i="4"/>
  <c r="G1940" i="4"/>
  <c r="F1940" i="4"/>
  <c r="H1939" i="4"/>
  <c r="G1939" i="4"/>
  <c r="F1939" i="4"/>
  <c r="H1937" i="4"/>
  <c r="G1937" i="4"/>
  <c r="F1937" i="4"/>
  <c r="H1936" i="4"/>
  <c r="G1936" i="4"/>
  <c r="F1936" i="4"/>
  <c r="H1935" i="4"/>
  <c r="G1935" i="4"/>
  <c r="F1935" i="4"/>
  <c r="H1934" i="4"/>
  <c r="G1934" i="4"/>
  <c r="F1934" i="4"/>
  <c r="H1933" i="4"/>
  <c r="G1933" i="4"/>
  <c r="F1933" i="4"/>
  <c r="H1932" i="4"/>
  <c r="G1932" i="4"/>
  <c r="F1932" i="4"/>
  <c r="H1931" i="4"/>
  <c r="G1931" i="4"/>
  <c r="F1931" i="4"/>
  <c r="H1930" i="4"/>
  <c r="G1930" i="4"/>
  <c r="F1930" i="4"/>
  <c r="H1929" i="4"/>
  <c r="G1929" i="4"/>
  <c r="F1929" i="4"/>
  <c r="H1928" i="4"/>
  <c r="G1928" i="4"/>
  <c r="F1928" i="4"/>
  <c r="H1927" i="4"/>
  <c r="G1927" i="4"/>
  <c r="F1927" i="4"/>
  <c r="H1926" i="4"/>
  <c r="G1926" i="4"/>
  <c r="F1926" i="4"/>
  <c r="H1925" i="4"/>
  <c r="G1925" i="4"/>
  <c r="F1925" i="4"/>
  <c r="H1924" i="4"/>
  <c r="G1924" i="4"/>
  <c r="F1924" i="4"/>
  <c r="H1923" i="4"/>
  <c r="G1923" i="4"/>
  <c r="F1923" i="4"/>
  <c r="H1922" i="4"/>
  <c r="G1922" i="4"/>
  <c r="F1922" i="4"/>
  <c r="H1921" i="4"/>
  <c r="G1921" i="4"/>
  <c r="F1921" i="4"/>
  <c r="H1920" i="4"/>
  <c r="G1920" i="4"/>
  <c r="F1920" i="4"/>
  <c r="H1919" i="4"/>
  <c r="G1919" i="4"/>
  <c r="F1919" i="4"/>
  <c r="H1918" i="4"/>
  <c r="G1918" i="4"/>
  <c r="F1918" i="4"/>
  <c r="H1917" i="4"/>
  <c r="G1917" i="4"/>
  <c r="F1917" i="4"/>
  <c r="H1916" i="4"/>
  <c r="G1916" i="4"/>
  <c r="F1916" i="4"/>
  <c r="H1915" i="4"/>
  <c r="G1915" i="4"/>
  <c r="F1915" i="4"/>
  <c r="H1914" i="4"/>
  <c r="G1914" i="4"/>
  <c r="F1914" i="4"/>
  <c r="H1913" i="4"/>
  <c r="G1913" i="4"/>
  <c r="F1913" i="4"/>
  <c r="H1912" i="4"/>
  <c r="G1912" i="4"/>
  <c r="F1912" i="4"/>
  <c r="H1911" i="4"/>
  <c r="G1911" i="4"/>
  <c r="F1911" i="4"/>
  <c r="H1910" i="4"/>
  <c r="G1910" i="4"/>
  <c r="F1910" i="4"/>
  <c r="H1908" i="4"/>
  <c r="G1908" i="4"/>
  <c r="F1908" i="4"/>
  <c r="H1907" i="4"/>
  <c r="G1907" i="4"/>
  <c r="F1907" i="4"/>
  <c r="H1906" i="4"/>
  <c r="G1906" i="4"/>
  <c r="F1906" i="4"/>
  <c r="H1905" i="4"/>
  <c r="G1905" i="4"/>
  <c r="F1905" i="4"/>
  <c r="H1904" i="4"/>
  <c r="G1904" i="4"/>
  <c r="F1904" i="4"/>
  <c r="H1903" i="4"/>
  <c r="G1903" i="4"/>
  <c r="F1903" i="4"/>
  <c r="H1902" i="4"/>
  <c r="G1902" i="4"/>
  <c r="F1902" i="4"/>
  <c r="H1901" i="4"/>
  <c r="G1901" i="4"/>
  <c r="F1901" i="4"/>
  <c r="H1900" i="4"/>
  <c r="G1900" i="4"/>
  <c r="F1900" i="4"/>
  <c r="H1899" i="4"/>
  <c r="G1899" i="4"/>
  <c r="F1899" i="4"/>
  <c r="H1898" i="4"/>
  <c r="G1898" i="4"/>
  <c r="F1898" i="4"/>
  <c r="H1897" i="4"/>
  <c r="G1897" i="4"/>
  <c r="F1897" i="4"/>
  <c r="H1896" i="4"/>
  <c r="G1896" i="4"/>
  <c r="F1896" i="4"/>
  <c r="H1895" i="4"/>
  <c r="G1895" i="4"/>
  <c r="F1895" i="4"/>
  <c r="H1894" i="4"/>
  <c r="G1894" i="4"/>
  <c r="F1894" i="4"/>
  <c r="H1893" i="4"/>
  <c r="G1893" i="4"/>
  <c r="F1893" i="4"/>
  <c r="H1892" i="4"/>
  <c r="G1892" i="4"/>
  <c r="F1892" i="4"/>
  <c r="H1891" i="4"/>
  <c r="G1891" i="4"/>
  <c r="F1891" i="4"/>
  <c r="H1890" i="4"/>
  <c r="G1890" i="4"/>
  <c r="F1890" i="4"/>
  <c r="H1889" i="4"/>
  <c r="G1889" i="4"/>
  <c r="F1889" i="4"/>
  <c r="H1888" i="4"/>
  <c r="G1888" i="4"/>
  <c r="F1888" i="4"/>
  <c r="H1887" i="4"/>
  <c r="G1887" i="4"/>
  <c r="F1887" i="4"/>
  <c r="H1886" i="4"/>
  <c r="G1886" i="4"/>
  <c r="F1886" i="4"/>
  <c r="H1885" i="4"/>
  <c r="G1885" i="4"/>
  <c r="F1885" i="4"/>
  <c r="H1884" i="4"/>
  <c r="G1884" i="4"/>
  <c r="F1884" i="4"/>
  <c r="H1883" i="4"/>
  <c r="G1883" i="4"/>
  <c r="F1883" i="4"/>
  <c r="H1882" i="4"/>
  <c r="G1882" i="4"/>
  <c r="F1882" i="4"/>
  <c r="H1880" i="4"/>
  <c r="G1880" i="4"/>
  <c r="F1880" i="4"/>
  <c r="H1879" i="4"/>
  <c r="G1879" i="4"/>
  <c r="F1879" i="4"/>
  <c r="H1878" i="4"/>
  <c r="G1878" i="4"/>
  <c r="F1878" i="4"/>
  <c r="H1877" i="4"/>
  <c r="G1877" i="4"/>
  <c r="F1877" i="4"/>
  <c r="H1876" i="4"/>
  <c r="G1876" i="4"/>
  <c r="F1876" i="4"/>
  <c r="H1875" i="4"/>
  <c r="G1875" i="4"/>
  <c r="F1875" i="4"/>
  <c r="H1874" i="4"/>
  <c r="G1874" i="4"/>
  <c r="F1874" i="4"/>
  <c r="H1873" i="4"/>
  <c r="G1873" i="4"/>
  <c r="F1873" i="4"/>
  <c r="H1872" i="4"/>
  <c r="G1872" i="4"/>
  <c r="F1872" i="4"/>
  <c r="H1871" i="4"/>
  <c r="G1871" i="4"/>
  <c r="F1871" i="4"/>
  <c r="H1870" i="4"/>
  <c r="G1870" i="4"/>
  <c r="F1870" i="4"/>
  <c r="H1869" i="4"/>
  <c r="G1869" i="4"/>
  <c r="F1869" i="4"/>
  <c r="H1868" i="4"/>
  <c r="G1868" i="4"/>
  <c r="F1868" i="4"/>
  <c r="H1867" i="4"/>
  <c r="G1867" i="4"/>
  <c r="F1867" i="4"/>
  <c r="H1866" i="4"/>
  <c r="G1866" i="4"/>
  <c r="F1866" i="4"/>
  <c r="H1865" i="4"/>
  <c r="G1865" i="4"/>
  <c r="F1865" i="4"/>
  <c r="H1864" i="4"/>
  <c r="G1864" i="4"/>
  <c r="F1864" i="4"/>
  <c r="H1863" i="4"/>
  <c r="G1863" i="4"/>
  <c r="F1863" i="4"/>
  <c r="H1862" i="4"/>
  <c r="G1862" i="4"/>
  <c r="F1862" i="4"/>
  <c r="H1861" i="4"/>
  <c r="G1861" i="4"/>
  <c r="F1861" i="4"/>
  <c r="H1860" i="4"/>
  <c r="G1860" i="4"/>
  <c r="F1860" i="4"/>
  <c r="H1859" i="4"/>
  <c r="G1859" i="4"/>
  <c r="F1859" i="4"/>
  <c r="H1858" i="4"/>
  <c r="G1858" i="4"/>
  <c r="F1858" i="4"/>
  <c r="H1856" i="4"/>
  <c r="G1856" i="4"/>
  <c r="F1856" i="4"/>
  <c r="H1855" i="4"/>
  <c r="G1855" i="4"/>
  <c r="F1855" i="4"/>
  <c r="H1854" i="4"/>
  <c r="G1854" i="4"/>
  <c r="F1854" i="4"/>
  <c r="H1853" i="4"/>
  <c r="G1853" i="4"/>
  <c r="F1853" i="4"/>
  <c r="H1852" i="4"/>
  <c r="G1852" i="4"/>
  <c r="F1852" i="4"/>
  <c r="H1851" i="4"/>
  <c r="G1851" i="4"/>
  <c r="F1851" i="4"/>
  <c r="H1850" i="4"/>
  <c r="G1850" i="4"/>
  <c r="F1850" i="4"/>
  <c r="H1849" i="4"/>
  <c r="G1849" i="4"/>
  <c r="F1849" i="4"/>
  <c r="H1848" i="4"/>
  <c r="G1848" i="4"/>
  <c r="F1848" i="4"/>
  <c r="H1847" i="4"/>
  <c r="G1847" i="4"/>
  <c r="F1847" i="4"/>
  <c r="H1846" i="4"/>
  <c r="G1846" i="4"/>
  <c r="F1846" i="4"/>
  <c r="H1845" i="4"/>
  <c r="G1845" i="4"/>
  <c r="F1845" i="4"/>
  <c r="H1844" i="4"/>
  <c r="G1844" i="4"/>
  <c r="F1844" i="4"/>
  <c r="H1843" i="4"/>
  <c r="G1843" i="4"/>
  <c r="F1843" i="4"/>
  <c r="H1842" i="4"/>
  <c r="G1842" i="4"/>
  <c r="F1842" i="4"/>
  <c r="H1841" i="4"/>
  <c r="G1841" i="4"/>
  <c r="F1841" i="4"/>
  <c r="H1840" i="4"/>
  <c r="G1840" i="4"/>
  <c r="F1840" i="4"/>
  <c r="H1839" i="4"/>
  <c r="G1839" i="4"/>
  <c r="F1839" i="4"/>
  <c r="H1838" i="4"/>
  <c r="G1838" i="4"/>
  <c r="F1838" i="4"/>
  <c r="H1837" i="4"/>
  <c r="G1837" i="4"/>
  <c r="F1837" i="4"/>
  <c r="H1836" i="4"/>
  <c r="G1836" i="4"/>
  <c r="F1836" i="4"/>
  <c r="H1835" i="4"/>
  <c r="G1835" i="4"/>
  <c r="F1835" i="4"/>
  <c r="H1834" i="4"/>
  <c r="G1834" i="4"/>
  <c r="F1834" i="4"/>
  <c r="H1833" i="4"/>
  <c r="G1833" i="4"/>
  <c r="F1833" i="4"/>
  <c r="H1831" i="4"/>
  <c r="G1831" i="4"/>
  <c r="F1831" i="4"/>
  <c r="H1830" i="4"/>
  <c r="G1830" i="4"/>
  <c r="F1830" i="4"/>
  <c r="H1829" i="4"/>
  <c r="G1829" i="4"/>
  <c r="F1829" i="4"/>
  <c r="H1828" i="4"/>
  <c r="G1828" i="4"/>
  <c r="F1828" i="4"/>
  <c r="H1827" i="4"/>
  <c r="G1827" i="4"/>
  <c r="F1827" i="4"/>
  <c r="H1825" i="4"/>
  <c r="G1825" i="4"/>
  <c r="F1825" i="4"/>
  <c r="H1824" i="4"/>
  <c r="G1824" i="4"/>
  <c r="F1824" i="4"/>
  <c r="H1823" i="4"/>
  <c r="G1823" i="4"/>
  <c r="F1823" i="4"/>
  <c r="H1822" i="4"/>
  <c r="G1822" i="4"/>
  <c r="F1822" i="4"/>
  <c r="H1821" i="4"/>
  <c r="G1821" i="4"/>
  <c r="F1821" i="4"/>
  <c r="H1820" i="4"/>
  <c r="G1820" i="4"/>
  <c r="F1820" i="4"/>
  <c r="H1819" i="4"/>
  <c r="G1819" i="4"/>
  <c r="F1819" i="4"/>
  <c r="H1818" i="4"/>
  <c r="G1818" i="4"/>
  <c r="F1818" i="4"/>
  <c r="H1817" i="4"/>
  <c r="G1817" i="4"/>
  <c r="F1817" i="4"/>
  <c r="H1816" i="4"/>
  <c r="G1816" i="4"/>
  <c r="F1816" i="4"/>
  <c r="H1815" i="4"/>
  <c r="G1815" i="4"/>
  <c r="F1815" i="4"/>
  <c r="H1814" i="4"/>
  <c r="G1814" i="4"/>
  <c r="F1814" i="4"/>
  <c r="H1813" i="4"/>
  <c r="G1813" i="4"/>
  <c r="F1813" i="4"/>
  <c r="H1812" i="4"/>
  <c r="G1812" i="4"/>
  <c r="F1812" i="4"/>
  <c r="H1811" i="4"/>
  <c r="G1811" i="4"/>
  <c r="F1811" i="4"/>
  <c r="H1810" i="4"/>
  <c r="G1810" i="4"/>
  <c r="F1810" i="4"/>
  <c r="H1809" i="4"/>
  <c r="G1809" i="4"/>
  <c r="F1809" i="4"/>
  <c r="H1808" i="4"/>
  <c r="G1808" i="4"/>
  <c r="F1808" i="4"/>
  <c r="H1807" i="4"/>
  <c r="G1807" i="4"/>
  <c r="F1807" i="4"/>
  <c r="H1806" i="4"/>
  <c r="G1806" i="4"/>
  <c r="F1806" i="4"/>
  <c r="H1805" i="4"/>
  <c r="G1805" i="4"/>
  <c r="F1805" i="4"/>
  <c r="H1804" i="4"/>
  <c r="G1804" i="4"/>
  <c r="F1804" i="4"/>
  <c r="H1803" i="4"/>
  <c r="G1803" i="4"/>
  <c r="F1803" i="4"/>
  <c r="H1802" i="4"/>
  <c r="G1802" i="4"/>
  <c r="F1802" i="4"/>
  <c r="H1801" i="4"/>
  <c r="G1801" i="4"/>
  <c r="F1801" i="4"/>
  <c r="H1800" i="4"/>
  <c r="G1800" i="4"/>
  <c r="F1800" i="4"/>
  <c r="H1799" i="4"/>
  <c r="G1799" i="4"/>
  <c r="F1799" i="4"/>
  <c r="H1798" i="4"/>
  <c r="G1798" i="4"/>
  <c r="F1798" i="4"/>
  <c r="H1797" i="4"/>
  <c r="G1797" i="4"/>
  <c r="F1797" i="4"/>
  <c r="H1796" i="4"/>
  <c r="G1796" i="4"/>
  <c r="F1796" i="4"/>
  <c r="H1795" i="4"/>
  <c r="G1795" i="4"/>
  <c r="F1795" i="4"/>
  <c r="H1794" i="4"/>
  <c r="G1794" i="4"/>
  <c r="F1794" i="4"/>
  <c r="H1793" i="4"/>
  <c r="G1793" i="4"/>
  <c r="F1793" i="4"/>
  <c r="H1792" i="4"/>
  <c r="G1792" i="4"/>
  <c r="F1792" i="4"/>
  <c r="H1791" i="4"/>
  <c r="G1791" i="4"/>
  <c r="F1791" i="4"/>
  <c r="H1789" i="4"/>
  <c r="G1789" i="4"/>
  <c r="F1789" i="4"/>
  <c r="H1788" i="4"/>
  <c r="G1788" i="4"/>
  <c r="F1788" i="4"/>
  <c r="H1787" i="4"/>
  <c r="G1787" i="4"/>
  <c r="F1787" i="4"/>
  <c r="H1786" i="4"/>
  <c r="G1786" i="4"/>
  <c r="F1786" i="4"/>
  <c r="H1785" i="4"/>
  <c r="G1785" i="4"/>
  <c r="F1785" i="4"/>
  <c r="H1784" i="4"/>
  <c r="G1784" i="4"/>
  <c r="F1784" i="4"/>
  <c r="H1783" i="4"/>
  <c r="G1783" i="4"/>
  <c r="F1783" i="4"/>
  <c r="H1782" i="4"/>
  <c r="G1782" i="4"/>
  <c r="F1782" i="4"/>
  <c r="H1781" i="4"/>
  <c r="G1781" i="4"/>
  <c r="F1781" i="4"/>
  <c r="H1780" i="4"/>
  <c r="G1780" i="4"/>
  <c r="F1780" i="4"/>
  <c r="H1779" i="4"/>
  <c r="G1779" i="4"/>
  <c r="F1779" i="4"/>
  <c r="H1778" i="4"/>
  <c r="G1778" i="4"/>
  <c r="F1778" i="4"/>
  <c r="H1777" i="4"/>
  <c r="G1777" i="4"/>
  <c r="F1777" i="4"/>
  <c r="H1776" i="4"/>
  <c r="G1776" i="4"/>
  <c r="F1776" i="4"/>
  <c r="H1775" i="4"/>
  <c r="G1775" i="4"/>
  <c r="F1775" i="4"/>
  <c r="H1774" i="4"/>
  <c r="G1774" i="4"/>
  <c r="F1774" i="4"/>
  <c r="H1773" i="4"/>
  <c r="G1773" i="4"/>
  <c r="F1773" i="4"/>
  <c r="H1772" i="4"/>
  <c r="G1772" i="4"/>
  <c r="F1772" i="4"/>
  <c r="H1771" i="4"/>
  <c r="G1771" i="4"/>
  <c r="F1771" i="4"/>
  <c r="H1770" i="4"/>
  <c r="G1770" i="4"/>
  <c r="F1770" i="4"/>
  <c r="H1769" i="4"/>
  <c r="G1769" i="4"/>
  <c r="F1769" i="4"/>
  <c r="H1768" i="4"/>
  <c r="G1768" i="4"/>
  <c r="F1768" i="4"/>
  <c r="H1767" i="4"/>
  <c r="G1767" i="4"/>
  <c r="F1767" i="4"/>
  <c r="H1766" i="4"/>
  <c r="G1766" i="4"/>
  <c r="F1766" i="4"/>
  <c r="H1765" i="4"/>
  <c r="G1765" i="4"/>
  <c r="F1765" i="4"/>
  <c r="H1764" i="4"/>
  <c r="G1764" i="4"/>
  <c r="F1764" i="4"/>
  <c r="H1763" i="4"/>
  <c r="G1763" i="4"/>
  <c r="F1763" i="4"/>
  <c r="H1762" i="4"/>
  <c r="G1762" i="4"/>
  <c r="F1762" i="4"/>
  <c r="H1761" i="4"/>
  <c r="G1761" i="4"/>
  <c r="F1761" i="4"/>
  <c r="H1760" i="4"/>
  <c r="G1760" i="4"/>
  <c r="F1760" i="4"/>
  <c r="H1759" i="4"/>
  <c r="G1759" i="4"/>
  <c r="F1759" i="4"/>
  <c r="H1758" i="4"/>
  <c r="G1758" i="4"/>
  <c r="F1758" i="4"/>
  <c r="H1757" i="4"/>
  <c r="G1757" i="4"/>
  <c r="F1757" i="4"/>
  <c r="H1755" i="4"/>
  <c r="G1755" i="4"/>
  <c r="F1755" i="4"/>
  <c r="H1754" i="4"/>
  <c r="G1754" i="4"/>
  <c r="F1754" i="4"/>
  <c r="H1753" i="4"/>
  <c r="G1753" i="4"/>
  <c r="F1753" i="4"/>
  <c r="H1752" i="4"/>
  <c r="G1752" i="4"/>
  <c r="F1752" i="4"/>
  <c r="H1751" i="4"/>
  <c r="G1751" i="4"/>
  <c r="F1751" i="4"/>
  <c r="H1750" i="4"/>
  <c r="G1750" i="4"/>
  <c r="F1750" i="4"/>
  <c r="H1749" i="4"/>
  <c r="G1749" i="4"/>
  <c r="F1749" i="4"/>
  <c r="H1748" i="4"/>
  <c r="G1748" i="4"/>
  <c r="F1748" i="4"/>
  <c r="H1747" i="4"/>
  <c r="G1747" i="4"/>
  <c r="F1747" i="4"/>
  <c r="H1746" i="4"/>
  <c r="G1746" i="4"/>
  <c r="F1746" i="4"/>
  <c r="H1745" i="4"/>
  <c r="G1745" i="4"/>
  <c r="F1745" i="4"/>
  <c r="H1744" i="4"/>
  <c r="G1744" i="4"/>
  <c r="F1744" i="4"/>
  <c r="H1743" i="4"/>
  <c r="G1743" i="4"/>
  <c r="F1743" i="4"/>
  <c r="H1742" i="4"/>
  <c r="G1742" i="4"/>
  <c r="F1742" i="4"/>
  <c r="H1741" i="4"/>
  <c r="G1741" i="4"/>
  <c r="F1741" i="4"/>
  <c r="H1740" i="4"/>
  <c r="G1740" i="4"/>
  <c r="F1740" i="4"/>
  <c r="H1739" i="4"/>
  <c r="G1739" i="4"/>
  <c r="F1739" i="4"/>
  <c r="H1738" i="4"/>
  <c r="G1738" i="4"/>
  <c r="F1738" i="4"/>
  <c r="H1737" i="4"/>
  <c r="G1737" i="4"/>
  <c r="F1737" i="4"/>
  <c r="H1736" i="4"/>
  <c r="G1736" i="4"/>
  <c r="F1736" i="4"/>
  <c r="H1735" i="4"/>
  <c r="G1735" i="4"/>
  <c r="F1735" i="4"/>
  <c r="H1734" i="4"/>
  <c r="G1734" i="4"/>
  <c r="F1734" i="4"/>
  <c r="H1733" i="4"/>
  <c r="G1733" i="4"/>
  <c r="F1733" i="4"/>
  <c r="H1732" i="4"/>
  <c r="G1732" i="4"/>
  <c r="F1732" i="4"/>
  <c r="H1731" i="4"/>
  <c r="G1731" i="4"/>
  <c r="F1731" i="4"/>
  <c r="H1730" i="4"/>
  <c r="G1730" i="4"/>
  <c r="F1730" i="4"/>
  <c r="H1729" i="4"/>
  <c r="G1729" i="4"/>
  <c r="F1729" i="4"/>
  <c r="H1728" i="4"/>
  <c r="G1728" i="4"/>
  <c r="F1728" i="4"/>
  <c r="H1727" i="4"/>
  <c r="G1727" i="4"/>
  <c r="F1727" i="4"/>
  <c r="H1726" i="4"/>
  <c r="G1726" i="4"/>
  <c r="F1726" i="4"/>
  <c r="H1725" i="4"/>
  <c r="G1725" i="4"/>
  <c r="F1725" i="4"/>
  <c r="H1724" i="4"/>
  <c r="G1724" i="4"/>
  <c r="F1724" i="4"/>
  <c r="H1723" i="4"/>
  <c r="G1723" i="4"/>
  <c r="F1723" i="4"/>
  <c r="H1722" i="4"/>
  <c r="G1722" i="4"/>
  <c r="F1722" i="4"/>
  <c r="H1721" i="4"/>
  <c r="G1721" i="4"/>
  <c r="F1721" i="4"/>
  <c r="H1719" i="4"/>
  <c r="G1719" i="4"/>
  <c r="F1719" i="4"/>
  <c r="H1718" i="4"/>
  <c r="G1718" i="4"/>
  <c r="F1718" i="4"/>
  <c r="H1717" i="4"/>
  <c r="G1717" i="4"/>
  <c r="F1717" i="4"/>
  <c r="H1716" i="4"/>
  <c r="G1716" i="4"/>
  <c r="F1716" i="4"/>
  <c r="H1715" i="4"/>
  <c r="G1715" i="4"/>
  <c r="F1715" i="4"/>
  <c r="H1714" i="4"/>
  <c r="G1714" i="4"/>
  <c r="F1714" i="4"/>
  <c r="H1713" i="4"/>
  <c r="G1713" i="4"/>
  <c r="F1713" i="4"/>
  <c r="H1712" i="4"/>
  <c r="G1712" i="4"/>
  <c r="F1712" i="4"/>
  <c r="H1711" i="4"/>
  <c r="G1711" i="4"/>
  <c r="F1711" i="4"/>
  <c r="H1710" i="4"/>
  <c r="G1710" i="4"/>
  <c r="F1710" i="4"/>
  <c r="H1709" i="4"/>
  <c r="G1709" i="4"/>
  <c r="F1709" i="4"/>
  <c r="H1708" i="4"/>
  <c r="G1708" i="4"/>
  <c r="F1708" i="4"/>
  <c r="H1707" i="4"/>
  <c r="G1707" i="4"/>
  <c r="F1707" i="4"/>
  <c r="H1706" i="4"/>
  <c r="G1706" i="4"/>
  <c r="F1706" i="4"/>
  <c r="H1705" i="4"/>
  <c r="G1705" i="4"/>
  <c r="F1705" i="4"/>
  <c r="H1704" i="4"/>
  <c r="G1704" i="4"/>
  <c r="F1704" i="4"/>
  <c r="H1703" i="4"/>
  <c r="G1703" i="4"/>
  <c r="F1703" i="4"/>
  <c r="H1702" i="4"/>
  <c r="G1702" i="4"/>
  <c r="F1702" i="4"/>
  <c r="H1701" i="4"/>
  <c r="G1701" i="4"/>
  <c r="F1701" i="4"/>
  <c r="H1700" i="4"/>
  <c r="G1700" i="4"/>
  <c r="F1700" i="4"/>
  <c r="H1699" i="4"/>
  <c r="G1699" i="4"/>
  <c r="F1699" i="4"/>
  <c r="H1698" i="4"/>
  <c r="G1698" i="4"/>
  <c r="F1698" i="4"/>
  <c r="H1697" i="4"/>
  <c r="G1697" i="4"/>
  <c r="F1697" i="4"/>
  <c r="H1696" i="4"/>
  <c r="G1696" i="4"/>
  <c r="F1696" i="4"/>
  <c r="H1695" i="4"/>
  <c r="G1695" i="4"/>
  <c r="F1695" i="4"/>
  <c r="H1693" i="4"/>
  <c r="G1693" i="4"/>
  <c r="F1693" i="4"/>
  <c r="H1692" i="4"/>
  <c r="G1692" i="4"/>
  <c r="F1692" i="4"/>
  <c r="H1691" i="4"/>
  <c r="G1691" i="4"/>
  <c r="F1691" i="4"/>
  <c r="H1690" i="4"/>
  <c r="G1690" i="4"/>
  <c r="F1690" i="4"/>
  <c r="H1689" i="4"/>
  <c r="G1689" i="4"/>
  <c r="F1689" i="4"/>
  <c r="H1688" i="4"/>
  <c r="G1688" i="4"/>
  <c r="F1688" i="4"/>
  <c r="H1687" i="4"/>
  <c r="G1687" i="4"/>
  <c r="F1687" i="4"/>
  <c r="H1686" i="4"/>
  <c r="G1686" i="4"/>
  <c r="F1686" i="4"/>
  <c r="H1685" i="4"/>
  <c r="G1685" i="4"/>
  <c r="F1685" i="4"/>
  <c r="H1684" i="4"/>
  <c r="G1684" i="4"/>
  <c r="F1684" i="4"/>
  <c r="H1683" i="4"/>
  <c r="G1683" i="4"/>
  <c r="F1683" i="4"/>
  <c r="H1682" i="4"/>
  <c r="G1682" i="4"/>
  <c r="F1682" i="4"/>
  <c r="H1681" i="4"/>
  <c r="G1681" i="4"/>
  <c r="F1681" i="4"/>
  <c r="H1680" i="4"/>
  <c r="G1680" i="4"/>
  <c r="F1680" i="4"/>
  <c r="H1679" i="4"/>
  <c r="G1679" i="4"/>
  <c r="F1679" i="4"/>
  <c r="H1678" i="4"/>
  <c r="G1678" i="4"/>
  <c r="F1678" i="4"/>
  <c r="H1677" i="4"/>
  <c r="G1677" i="4"/>
  <c r="F1677" i="4"/>
  <c r="H1676" i="4"/>
  <c r="G1676" i="4"/>
  <c r="F1676" i="4"/>
  <c r="H1675" i="4"/>
  <c r="G1675" i="4"/>
  <c r="F1675" i="4"/>
  <c r="H1674" i="4"/>
  <c r="G1674" i="4"/>
  <c r="F1674" i="4"/>
  <c r="H1673" i="4"/>
  <c r="G1673" i="4"/>
  <c r="F1673" i="4"/>
  <c r="H1672" i="4"/>
  <c r="G1672" i="4"/>
  <c r="F1672" i="4"/>
  <c r="H1671" i="4"/>
  <c r="G1671" i="4"/>
  <c r="F1671" i="4"/>
  <c r="H1670" i="4"/>
  <c r="G1670" i="4"/>
  <c r="F1670" i="4"/>
  <c r="H1669" i="4"/>
  <c r="G1669" i="4"/>
  <c r="F1669" i="4"/>
  <c r="H1668" i="4"/>
  <c r="G1668" i="4"/>
  <c r="F1668" i="4"/>
  <c r="H1667" i="4"/>
  <c r="G1667" i="4"/>
  <c r="F1667" i="4"/>
  <c r="H1666" i="4"/>
  <c r="G1666" i="4"/>
  <c r="F1666" i="4"/>
  <c r="H1665" i="4"/>
  <c r="G1665" i="4"/>
  <c r="F1665" i="4"/>
  <c r="H1664" i="4"/>
  <c r="G1664" i="4"/>
  <c r="F1664" i="4"/>
  <c r="H1663" i="4"/>
  <c r="G1663" i="4"/>
  <c r="F1663" i="4"/>
  <c r="H1662" i="4"/>
  <c r="G1662" i="4"/>
  <c r="F1662" i="4"/>
  <c r="H1661" i="4"/>
  <c r="G1661" i="4"/>
  <c r="F1661" i="4"/>
  <c r="H1660" i="4"/>
  <c r="G1660" i="4"/>
  <c r="F1660" i="4"/>
  <c r="H1659" i="4"/>
  <c r="G1659" i="4"/>
  <c r="F1659" i="4"/>
  <c r="H1658" i="4"/>
  <c r="G1658" i="4"/>
  <c r="F1658" i="4"/>
  <c r="H1657" i="4"/>
  <c r="G1657" i="4"/>
  <c r="F1657" i="4"/>
  <c r="H1656" i="4"/>
  <c r="G1656" i="4"/>
  <c r="F1656" i="4"/>
  <c r="H1655" i="4"/>
  <c r="G1655" i="4"/>
  <c r="F1655" i="4"/>
  <c r="H1654" i="4"/>
  <c r="G1654" i="4"/>
  <c r="F1654" i="4"/>
  <c r="H1653" i="4"/>
  <c r="G1653" i="4"/>
  <c r="F1653" i="4"/>
  <c r="H1652" i="4"/>
  <c r="G1652" i="4"/>
  <c r="F1652" i="4"/>
  <c r="H1651" i="4"/>
  <c r="G1651" i="4"/>
  <c r="F1651" i="4"/>
  <c r="H1650" i="4"/>
  <c r="G1650" i="4"/>
  <c r="F1650" i="4"/>
  <c r="H1649" i="4"/>
  <c r="G1649" i="4"/>
  <c r="F1649" i="4"/>
  <c r="H1648" i="4"/>
  <c r="G1648" i="4"/>
  <c r="F1648" i="4"/>
  <c r="H1647" i="4"/>
  <c r="G1647" i="4"/>
  <c r="F1647" i="4"/>
  <c r="H1646" i="4"/>
  <c r="G1646" i="4"/>
  <c r="F1646" i="4"/>
  <c r="H1645" i="4"/>
  <c r="G1645" i="4"/>
  <c r="F1645" i="4"/>
  <c r="H1644" i="4"/>
  <c r="G1644" i="4"/>
  <c r="F1644" i="4"/>
  <c r="H1643" i="4"/>
  <c r="G1643" i="4"/>
  <c r="F1643" i="4"/>
  <c r="H1642" i="4"/>
  <c r="G1642" i="4"/>
  <c r="F1642" i="4"/>
  <c r="H1641" i="4"/>
  <c r="G1641" i="4"/>
  <c r="F1641" i="4"/>
  <c r="H1640" i="4"/>
  <c r="G1640" i="4"/>
  <c r="F1640" i="4"/>
  <c r="H1639" i="4"/>
  <c r="G1639" i="4"/>
  <c r="F1639" i="4"/>
  <c r="H1638" i="4"/>
  <c r="G1638" i="4"/>
  <c r="F1638" i="4"/>
  <c r="H1637" i="4"/>
  <c r="G1637" i="4"/>
  <c r="F1637" i="4"/>
  <c r="H1636" i="4"/>
  <c r="G1636" i="4"/>
  <c r="F1636" i="4"/>
  <c r="H1635" i="4"/>
  <c r="G1635" i="4"/>
  <c r="F1635" i="4"/>
  <c r="H1634" i="4"/>
  <c r="G1634" i="4"/>
  <c r="F1634" i="4"/>
  <c r="H1633" i="4"/>
  <c r="G1633" i="4"/>
  <c r="F1633" i="4"/>
  <c r="H1632" i="4"/>
  <c r="G1632" i="4"/>
  <c r="F1632" i="4"/>
  <c r="H1631" i="4"/>
  <c r="G1631" i="4"/>
  <c r="F1631" i="4"/>
  <c r="H1630" i="4"/>
  <c r="G1630" i="4"/>
  <c r="F1630" i="4"/>
  <c r="H1629" i="4"/>
  <c r="G1629" i="4"/>
  <c r="F1629" i="4"/>
  <c r="H1628" i="4"/>
  <c r="G1628" i="4"/>
  <c r="F1628" i="4"/>
  <c r="H1627" i="4"/>
  <c r="G1627" i="4"/>
  <c r="F1627" i="4"/>
  <c r="H1626" i="4"/>
  <c r="G1626" i="4"/>
  <c r="F1626" i="4"/>
  <c r="H1625" i="4"/>
  <c r="G1625" i="4"/>
  <c r="F1625" i="4"/>
  <c r="H1624" i="4"/>
  <c r="G1624" i="4"/>
  <c r="F1624" i="4"/>
  <c r="H1623" i="4"/>
  <c r="G1623" i="4"/>
  <c r="F1623" i="4"/>
  <c r="H1622" i="4"/>
  <c r="G1622" i="4"/>
  <c r="F1622" i="4"/>
  <c r="H1621" i="4"/>
  <c r="G1621" i="4"/>
  <c r="F1621" i="4"/>
  <c r="H1620" i="4"/>
  <c r="G1620" i="4"/>
  <c r="F1620" i="4"/>
  <c r="H1619" i="4"/>
  <c r="G1619" i="4"/>
  <c r="F1619" i="4"/>
  <c r="H1618" i="4"/>
  <c r="G1618" i="4"/>
  <c r="F1618" i="4"/>
  <c r="H1616" i="4"/>
  <c r="G1616" i="4"/>
  <c r="F1616" i="4"/>
  <c r="H1615" i="4"/>
  <c r="G1615" i="4"/>
  <c r="F1615" i="4"/>
  <c r="H1614" i="4"/>
  <c r="G1614" i="4"/>
  <c r="F1614" i="4"/>
  <c r="H1613" i="4"/>
  <c r="G1613" i="4"/>
  <c r="F1613" i="4"/>
  <c r="H1612" i="4"/>
  <c r="G1612" i="4"/>
  <c r="F1612" i="4"/>
  <c r="H1611" i="4"/>
  <c r="G1611" i="4"/>
  <c r="F1611" i="4"/>
  <c r="H1610" i="4"/>
  <c r="G1610" i="4"/>
  <c r="F1610" i="4"/>
  <c r="H1609" i="4"/>
  <c r="G1609" i="4"/>
  <c r="F1609" i="4"/>
  <c r="H1608" i="4"/>
  <c r="G1608" i="4"/>
  <c r="F1608" i="4"/>
  <c r="H1607" i="4"/>
  <c r="G1607" i="4"/>
  <c r="F1607" i="4"/>
  <c r="H1606" i="4"/>
  <c r="G1606" i="4"/>
  <c r="F1606" i="4"/>
  <c r="H1605" i="4"/>
  <c r="G1605" i="4"/>
  <c r="F1605" i="4"/>
  <c r="H1604" i="4"/>
  <c r="G1604" i="4"/>
  <c r="F1604" i="4"/>
  <c r="H1603" i="4"/>
  <c r="G1603" i="4"/>
  <c r="F1603" i="4"/>
  <c r="H1602" i="4"/>
  <c r="G1602" i="4"/>
  <c r="F1602" i="4"/>
  <c r="H1601" i="4"/>
  <c r="G1601" i="4"/>
  <c r="F1601" i="4"/>
  <c r="H1600" i="4"/>
  <c r="G1600" i="4"/>
  <c r="F1600" i="4"/>
  <c r="H1599" i="4"/>
  <c r="G1599" i="4"/>
  <c r="F1599" i="4"/>
  <c r="H1598" i="4"/>
  <c r="G1598" i="4"/>
  <c r="F1598" i="4"/>
  <c r="H1597" i="4"/>
  <c r="G1597" i="4"/>
  <c r="F1597" i="4"/>
  <c r="H1596" i="4"/>
  <c r="G1596" i="4"/>
  <c r="F1596" i="4"/>
  <c r="H1595" i="4"/>
  <c r="G1595" i="4"/>
  <c r="F1595" i="4"/>
  <c r="H1594" i="4"/>
  <c r="G1594" i="4"/>
  <c r="F1594" i="4"/>
  <c r="H1593" i="4"/>
  <c r="G1593" i="4"/>
  <c r="F1593" i="4"/>
  <c r="H1592" i="4"/>
  <c r="G1592" i="4"/>
  <c r="F1592" i="4"/>
  <c r="H1591" i="4"/>
  <c r="G1591" i="4"/>
  <c r="F1591" i="4"/>
  <c r="H1590" i="4"/>
  <c r="G1590" i="4"/>
  <c r="F1590" i="4"/>
  <c r="H1589" i="4"/>
  <c r="G1589" i="4"/>
  <c r="F1589" i="4"/>
  <c r="H1588" i="4"/>
  <c r="G1588" i="4"/>
  <c r="F1588" i="4"/>
  <c r="H1587" i="4"/>
  <c r="G1587" i="4"/>
  <c r="F1587" i="4"/>
  <c r="H1586" i="4"/>
  <c r="G1586" i="4"/>
  <c r="F1586" i="4"/>
  <c r="H1585" i="4"/>
  <c r="G1585" i="4"/>
  <c r="F1585" i="4"/>
  <c r="H1584" i="4"/>
  <c r="G1584" i="4"/>
  <c r="F1584" i="4"/>
  <c r="H1583" i="4"/>
  <c r="G1583" i="4"/>
  <c r="F1583" i="4"/>
  <c r="H1582" i="4"/>
  <c r="G1582" i="4"/>
  <c r="F1582" i="4"/>
  <c r="H1581" i="4"/>
  <c r="G1581" i="4"/>
  <c r="F1581" i="4"/>
  <c r="H1580" i="4"/>
  <c r="G1580" i="4"/>
  <c r="F1580" i="4"/>
  <c r="H1579" i="4"/>
  <c r="G1579" i="4"/>
  <c r="F1579" i="4"/>
  <c r="H1578" i="4"/>
  <c r="G1578" i="4"/>
  <c r="F1578" i="4"/>
  <c r="H1577" i="4"/>
  <c r="G1577" i="4"/>
  <c r="F1577" i="4"/>
  <c r="H1576" i="4"/>
  <c r="G1576" i="4"/>
  <c r="F1576" i="4"/>
  <c r="H1575" i="4"/>
  <c r="G1575" i="4"/>
  <c r="F1575" i="4"/>
  <c r="H1574" i="4"/>
  <c r="G1574" i="4"/>
  <c r="F1574" i="4"/>
  <c r="H1572" i="4"/>
  <c r="G1572" i="4"/>
  <c r="F1572" i="4"/>
  <c r="H1571" i="4"/>
  <c r="G1571" i="4"/>
  <c r="F1571" i="4"/>
  <c r="H1570" i="4"/>
  <c r="G1570" i="4"/>
  <c r="F1570" i="4"/>
  <c r="H1569" i="4"/>
  <c r="G1569" i="4"/>
  <c r="F1569" i="4"/>
  <c r="H1568" i="4"/>
  <c r="G1568" i="4"/>
  <c r="F1568" i="4"/>
  <c r="H1567" i="4"/>
  <c r="G1567" i="4"/>
  <c r="F1567" i="4"/>
  <c r="H1566" i="4"/>
  <c r="G1566" i="4"/>
  <c r="F1566" i="4"/>
  <c r="H1565" i="4"/>
  <c r="G1565" i="4"/>
  <c r="F1565" i="4"/>
  <c r="H1564" i="4"/>
  <c r="G1564" i="4"/>
  <c r="F1564" i="4"/>
  <c r="H1563" i="4"/>
  <c r="G1563" i="4"/>
  <c r="F1563" i="4"/>
  <c r="H1562" i="4"/>
  <c r="G1562" i="4"/>
  <c r="F1562" i="4"/>
  <c r="H1561" i="4"/>
  <c r="G1561" i="4"/>
  <c r="F1561" i="4"/>
  <c r="H1560" i="4"/>
  <c r="G1560" i="4"/>
  <c r="F1560" i="4"/>
  <c r="H1559" i="4"/>
  <c r="G1559" i="4"/>
  <c r="F1559" i="4"/>
  <c r="H1558" i="4"/>
  <c r="G1558" i="4"/>
  <c r="F1558" i="4"/>
  <c r="H1557" i="4"/>
  <c r="G1557" i="4"/>
  <c r="F1557" i="4"/>
  <c r="H1556" i="4"/>
  <c r="G1556" i="4"/>
  <c r="F1556" i="4"/>
  <c r="H1555" i="4"/>
  <c r="G1555" i="4"/>
  <c r="F1555" i="4"/>
  <c r="H1554" i="4"/>
  <c r="G1554" i="4"/>
  <c r="F1554" i="4"/>
  <c r="H1553" i="4"/>
  <c r="G1553" i="4"/>
  <c r="F1553" i="4"/>
  <c r="H1552" i="4"/>
  <c r="G1552" i="4"/>
  <c r="F1552" i="4"/>
  <c r="H1551" i="4"/>
  <c r="G1551" i="4"/>
  <c r="F1551" i="4"/>
  <c r="H1550" i="4"/>
  <c r="G1550" i="4"/>
  <c r="F1550" i="4"/>
  <c r="H1549" i="4"/>
  <c r="G1549" i="4"/>
  <c r="F1549" i="4"/>
  <c r="H1548" i="4"/>
  <c r="G1548" i="4"/>
  <c r="F1548" i="4"/>
  <c r="H1547" i="4"/>
  <c r="G1547" i="4"/>
  <c r="F1547" i="4"/>
  <c r="H1546" i="4"/>
  <c r="G1546" i="4"/>
  <c r="F1546" i="4"/>
  <c r="H1545" i="4"/>
  <c r="G1545" i="4"/>
  <c r="F1545" i="4"/>
  <c r="H1544" i="4"/>
  <c r="G1544" i="4"/>
  <c r="F1544" i="4"/>
  <c r="H1543" i="4"/>
  <c r="G1543" i="4"/>
  <c r="F1543" i="4"/>
  <c r="H1542" i="4"/>
  <c r="G1542" i="4"/>
  <c r="F1542" i="4"/>
  <c r="H1541" i="4"/>
  <c r="G1541" i="4"/>
  <c r="F1541" i="4"/>
  <c r="H1540" i="4"/>
  <c r="G1540" i="4"/>
  <c r="F1540" i="4"/>
  <c r="H1539" i="4"/>
  <c r="G1539" i="4"/>
  <c r="F1539" i="4"/>
  <c r="H1538" i="4"/>
  <c r="G1538" i="4"/>
  <c r="F1538" i="4"/>
  <c r="H1537" i="4"/>
  <c r="G1537" i="4"/>
  <c r="F1537" i="4"/>
  <c r="H1536" i="4"/>
  <c r="G1536" i="4"/>
  <c r="F1536" i="4"/>
  <c r="H1535" i="4"/>
  <c r="G1535" i="4"/>
  <c r="F1535" i="4"/>
  <c r="H1534" i="4"/>
  <c r="G1534" i="4"/>
  <c r="F1534" i="4"/>
  <c r="H1533" i="4"/>
  <c r="G1533" i="4"/>
  <c r="F1533" i="4"/>
  <c r="H1532" i="4"/>
  <c r="G1532" i="4"/>
  <c r="F1532" i="4"/>
  <c r="H1531" i="4"/>
  <c r="G1531" i="4"/>
  <c r="F1531" i="4"/>
  <c r="H1530" i="4"/>
  <c r="G1530" i="4"/>
  <c r="F1530" i="4"/>
  <c r="H1529" i="4"/>
  <c r="G1529" i="4"/>
  <c r="F1529" i="4"/>
  <c r="H1528" i="4"/>
  <c r="G1528" i="4"/>
  <c r="F1528" i="4"/>
  <c r="H1527" i="4"/>
  <c r="G1527" i="4"/>
  <c r="F1527" i="4"/>
  <c r="H1526" i="4"/>
  <c r="G1526" i="4"/>
  <c r="F1526" i="4"/>
  <c r="H1525" i="4"/>
  <c r="G1525" i="4"/>
  <c r="F1525" i="4"/>
  <c r="H1524" i="4"/>
  <c r="G1524" i="4"/>
  <c r="F1524" i="4"/>
  <c r="H1523" i="4"/>
  <c r="G1523" i="4"/>
  <c r="F1523" i="4"/>
  <c r="H1522" i="4"/>
  <c r="G1522" i="4"/>
  <c r="F1522" i="4"/>
  <c r="H1521" i="4"/>
  <c r="G1521" i="4"/>
  <c r="F1521" i="4"/>
  <c r="H1520" i="4"/>
  <c r="G1520" i="4"/>
  <c r="F1520" i="4"/>
  <c r="H1519" i="4"/>
  <c r="G1519" i="4"/>
  <c r="F1519" i="4"/>
  <c r="H1518" i="4"/>
  <c r="G1518" i="4"/>
  <c r="F1518" i="4"/>
  <c r="H1517" i="4"/>
  <c r="G1517" i="4"/>
  <c r="F1517" i="4"/>
  <c r="H1515" i="4"/>
  <c r="G1515" i="4"/>
  <c r="F1515" i="4"/>
  <c r="H1514" i="4"/>
  <c r="G1514" i="4"/>
  <c r="F1514" i="4"/>
  <c r="H1513" i="4"/>
  <c r="G1513" i="4"/>
  <c r="F1513" i="4"/>
  <c r="H1512" i="4"/>
  <c r="G1512" i="4"/>
  <c r="F1512" i="4"/>
  <c r="H1511" i="4"/>
  <c r="G1511" i="4"/>
  <c r="F1511" i="4"/>
  <c r="H1510" i="4"/>
  <c r="G1510" i="4"/>
  <c r="F1510" i="4"/>
  <c r="H1509" i="4"/>
  <c r="G1509" i="4"/>
  <c r="F1509" i="4"/>
  <c r="H1508" i="4"/>
  <c r="G1508" i="4"/>
  <c r="F1508" i="4"/>
  <c r="H1507" i="4"/>
  <c r="G1507" i="4"/>
  <c r="F1507" i="4"/>
  <c r="H1506" i="4"/>
  <c r="G1506" i="4"/>
  <c r="F1506" i="4"/>
  <c r="H1505" i="4"/>
  <c r="G1505" i="4"/>
  <c r="F1505" i="4"/>
  <c r="H1504" i="4"/>
  <c r="G1504" i="4"/>
  <c r="F1504" i="4"/>
  <c r="H1503" i="4"/>
  <c r="G1503" i="4"/>
  <c r="F1503" i="4"/>
  <c r="H1502" i="4"/>
  <c r="G1502" i="4"/>
  <c r="F1502" i="4"/>
  <c r="H1501" i="4"/>
  <c r="G1501" i="4"/>
  <c r="F1501" i="4"/>
  <c r="H1500" i="4"/>
  <c r="G1500" i="4"/>
  <c r="F1500" i="4"/>
  <c r="H1499" i="4"/>
  <c r="G1499" i="4"/>
  <c r="F1499" i="4"/>
  <c r="H1498" i="4"/>
  <c r="G1498" i="4"/>
  <c r="F1498" i="4"/>
  <c r="H1497" i="4"/>
  <c r="G1497" i="4"/>
  <c r="F1497" i="4"/>
  <c r="H1496" i="4"/>
  <c r="G1496" i="4"/>
  <c r="F1496" i="4"/>
  <c r="H1495" i="4"/>
  <c r="G1495" i="4"/>
  <c r="F1495" i="4"/>
  <c r="H1494" i="4"/>
  <c r="G1494" i="4"/>
  <c r="F1494" i="4"/>
  <c r="H1493" i="4"/>
  <c r="G1493" i="4"/>
  <c r="F1493" i="4"/>
  <c r="H1492" i="4"/>
  <c r="G1492" i="4"/>
  <c r="F1492" i="4"/>
  <c r="H1491" i="4"/>
  <c r="G1491" i="4"/>
  <c r="F1491" i="4"/>
  <c r="H1490" i="4"/>
  <c r="G1490" i="4"/>
  <c r="F1490" i="4"/>
  <c r="H1489" i="4"/>
  <c r="G1489" i="4"/>
  <c r="F1489" i="4"/>
  <c r="H1488" i="4"/>
  <c r="G1488" i="4"/>
  <c r="F1488" i="4"/>
  <c r="H1486" i="4"/>
  <c r="G1486" i="4"/>
  <c r="F1486" i="4"/>
  <c r="H1485" i="4"/>
  <c r="G1485" i="4"/>
  <c r="F1485" i="4"/>
  <c r="H1484" i="4"/>
  <c r="G1484" i="4"/>
  <c r="F1484" i="4"/>
  <c r="H1483" i="4"/>
  <c r="G1483" i="4"/>
  <c r="F1483" i="4"/>
  <c r="H1480" i="4"/>
  <c r="G1480" i="4"/>
  <c r="F1480" i="4"/>
  <c r="H1479" i="4"/>
  <c r="G1479" i="4"/>
  <c r="F1479" i="4"/>
  <c r="H1478" i="4"/>
  <c r="G1478" i="4"/>
  <c r="F1478" i="4"/>
  <c r="H1477" i="4"/>
  <c r="G1477" i="4"/>
  <c r="F1477" i="4"/>
  <c r="H1476" i="4"/>
  <c r="G1476" i="4"/>
  <c r="F1476" i="4"/>
  <c r="H1475" i="4"/>
  <c r="G1475" i="4"/>
  <c r="F1475" i="4"/>
  <c r="H1474" i="4"/>
  <c r="G1474" i="4"/>
  <c r="F1474" i="4"/>
  <c r="H1473" i="4"/>
  <c r="G1473" i="4"/>
  <c r="F1473" i="4"/>
  <c r="H1472" i="4"/>
  <c r="G1472" i="4"/>
  <c r="F1472" i="4"/>
  <c r="H1471" i="4"/>
  <c r="G1471" i="4"/>
  <c r="F1471" i="4"/>
  <c r="H1470" i="4"/>
  <c r="G1470" i="4"/>
  <c r="F1470" i="4"/>
  <c r="H1469" i="4"/>
  <c r="G1469" i="4"/>
  <c r="F1469" i="4"/>
  <c r="H1468" i="4"/>
  <c r="G1468" i="4"/>
  <c r="F1468" i="4"/>
  <c r="H1467" i="4"/>
  <c r="G1467" i="4"/>
  <c r="F1467" i="4"/>
  <c r="H1466" i="4"/>
  <c r="G1466" i="4"/>
  <c r="F1466" i="4"/>
  <c r="H1465" i="4"/>
  <c r="G1465" i="4"/>
  <c r="F1465" i="4"/>
  <c r="H1464" i="4"/>
  <c r="G1464" i="4"/>
  <c r="F1464" i="4"/>
  <c r="H1463" i="4"/>
  <c r="G1463" i="4"/>
  <c r="F1463" i="4"/>
  <c r="H1462" i="4"/>
  <c r="G1462" i="4"/>
  <c r="F1462" i="4"/>
  <c r="H1461" i="4"/>
  <c r="G1461" i="4"/>
  <c r="F1461" i="4"/>
  <c r="H1460" i="4"/>
  <c r="G1460" i="4"/>
  <c r="F1460" i="4"/>
  <c r="H1459" i="4"/>
  <c r="G1459" i="4"/>
  <c r="F1459" i="4"/>
  <c r="H1458" i="4"/>
  <c r="G1458" i="4"/>
  <c r="F1458" i="4"/>
  <c r="H1457" i="4"/>
  <c r="G1457" i="4"/>
  <c r="F1457" i="4"/>
  <c r="H1456" i="4"/>
  <c r="G1456" i="4"/>
  <c r="F1456" i="4"/>
  <c r="H1455" i="4"/>
  <c r="G1455" i="4"/>
  <c r="F1455" i="4"/>
  <c r="H1454" i="4"/>
  <c r="G1454" i="4"/>
  <c r="F1454" i="4"/>
  <c r="H1453" i="4"/>
  <c r="G1453" i="4"/>
  <c r="F1453" i="4"/>
  <c r="H1452" i="4"/>
  <c r="G1452" i="4"/>
  <c r="F1452" i="4"/>
  <c r="H1451" i="4"/>
  <c r="G1451" i="4"/>
  <c r="F1451" i="4"/>
  <c r="H1450" i="4"/>
  <c r="G1450" i="4"/>
  <c r="F1450" i="4"/>
  <c r="H1449" i="4"/>
  <c r="G1449" i="4"/>
  <c r="F1449" i="4"/>
  <c r="H1448" i="4"/>
  <c r="G1448" i="4"/>
  <c r="F1448" i="4"/>
  <c r="H1447" i="4"/>
  <c r="G1447" i="4"/>
  <c r="F1447" i="4"/>
  <c r="H1446" i="4"/>
  <c r="G1446" i="4"/>
  <c r="F1446" i="4"/>
  <c r="H1445" i="4"/>
  <c r="G1445" i="4"/>
  <c r="F1445" i="4"/>
  <c r="H1444" i="4"/>
  <c r="G1444" i="4"/>
  <c r="F1444" i="4"/>
  <c r="H1443" i="4"/>
  <c r="G1443" i="4"/>
  <c r="F1443" i="4"/>
  <c r="H1442" i="4"/>
  <c r="G1442" i="4"/>
  <c r="F1442" i="4"/>
  <c r="H1441" i="4"/>
  <c r="G1441" i="4"/>
  <c r="F1441" i="4"/>
  <c r="H1440" i="4"/>
  <c r="G1440" i="4"/>
  <c r="F1440" i="4"/>
  <c r="H1439" i="4"/>
  <c r="G1439" i="4"/>
  <c r="F1439" i="4"/>
  <c r="H1438" i="4"/>
  <c r="G1438" i="4"/>
  <c r="F1438" i="4"/>
  <c r="H1437" i="4"/>
  <c r="G1437" i="4"/>
  <c r="F1437" i="4"/>
  <c r="H1436" i="4"/>
  <c r="G1436" i="4"/>
  <c r="F1436" i="4"/>
  <c r="H1435" i="4"/>
  <c r="G1435" i="4"/>
  <c r="F1435" i="4"/>
  <c r="H1434" i="4"/>
  <c r="G1434" i="4"/>
  <c r="F1434" i="4"/>
  <c r="H1433" i="4"/>
  <c r="G1433" i="4"/>
  <c r="F1433" i="4"/>
  <c r="H1432" i="4"/>
  <c r="G1432" i="4"/>
  <c r="F1432" i="4"/>
  <c r="H1431" i="4"/>
  <c r="G1431" i="4"/>
  <c r="F1431" i="4"/>
  <c r="H1430" i="4"/>
  <c r="G1430" i="4"/>
  <c r="F1430" i="4"/>
  <c r="H1429" i="4"/>
  <c r="G1429" i="4"/>
  <c r="F1429" i="4"/>
  <c r="H1427" i="4"/>
  <c r="G1427" i="4"/>
  <c r="F1427" i="4"/>
  <c r="H1426" i="4"/>
  <c r="G1426" i="4"/>
  <c r="F1426" i="4"/>
  <c r="H1425" i="4"/>
  <c r="G1425" i="4"/>
  <c r="F1425" i="4"/>
  <c r="H1424" i="4"/>
  <c r="G1424" i="4"/>
  <c r="F1424" i="4"/>
  <c r="H1423" i="4"/>
  <c r="G1423" i="4"/>
  <c r="F1423" i="4"/>
  <c r="H1422" i="4"/>
  <c r="G1422" i="4"/>
  <c r="F1422" i="4"/>
  <c r="H1421" i="4"/>
  <c r="G1421" i="4"/>
  <c r="F1421" i="4"/>
  <c r="H1420" i="4"/>
  <c r="G1420" i="4"/>
  <c r="F1420" i="4"/>
  <c r="H1419" i="4"/>
  <c r="G1419" i="4"/>
  <c r="F1419" i="4"/>
  <c r="H1418" i="4"/>
  <c r="G1418" i="4"/>
  <c r="F1418" i="4"/>
  <c r="H1417" i="4"/>
  <c r="G1417" i="4"/>
  <c r="F1417" i="4"/>
  <c r="H1416" i="4"/>
  <c r="G1416" i="4"/>
  <c r="F1416" i="4"/>
  <c r="H1415" i="4"/>
  <c r="G1415" i="4"/>
  <c r="F1415" i="4"/>
  <c r="H1414" i="4"/>
  <c r="G1414" i="4"/>
  <c r="F1414" i="4"/>
  <c r="H1413" i="4"/>
  <c r="G1413" i="4"/>
  <c r="F1413" i="4"/>
  <c r="H1412" i="4"/>
  <c r="G1412" i="4"/>
  <c r="F1412" i="4"/>
  <c r="H1411" i="4"/>
  <c r="G1411" i="4"/>
  <c r="F1411" i="4"/>
  <c r="H1410" i="4"/>
  <c r="G1410" i="4"/>
  <c r="F1410" i="4"/>
  <c r="H1409" i="4"/>
  <c r="G1409" i="4"/>
  <c r="F1409" i="4"/>
  <c r="H1408" i="4"/>
  <c r="G1408" i="4"/>
  <c r="F1408" i="4"/>
  <c r="H1407" i="4"/>
  <c r="G1407" i="4"/>
  <c r="F1407" i="4"/>
  <c r="H1406" i="4"/>
  <c r="G1406" i="4"/>
  <c r="F1406" i="4"/>
  <c r="H1405" i="4"/>
  <c r="G1405" i="4"/>
  <c r="F1405" i="4"/>
  <c r="H1404" i="4"/>
  <c r="G1404" i="4"/>
  <c r="F1404" i="4"/>
  <c r="H1403" i="4"/>
  <c r="G1403" i="4"/>
  <c r="F1403" i="4"/>
  <c r="H1402" i="4"/>
  <c r="G1402" i="4"/>
  <c r="F1402" i="4"/>
  <c r="H1401" i="4"/>
  <c r="G1401" i="4"/>
  <c r="F1401" i="4"/>
  <c r="H1400" i="4"/>
  <c r="G1400" i="4"/>
  <c r="F1400" i="4"/>
  <c r="H1399" i="4"/>
  <c r="G1399" i="4"/>
  <c r="F1399" i="4"/>
  <c r="H1398" i="4"/>
  <c r="G1398" i="4"/>
  <c r="F1398" i="4"/>
  <c r="H1397" i="4"/>
  <c r="G1397" i="4"/>
  <c r="F1397" i="4"/>
  <c r="H1396" i="4"/>
  <c r="G1396" i="4"/>
  <c r="F1396" i="4"/>
  <c r="H1395" i="4"/>
  <c r="G1395" i="4"/>
  <c r="F1395" i="4"/>
  <c r="H1394" i="4"/>
  <c r="G1394" i="4"/>
  <c r="F1394" i="4"/>
  <c r="H1393" i="4"/>
  <c r="G1393" i="4"/>
  <c r="F1393" i="4"/>
  <c r="H1392" i="4"/>
  <c r="G1392" i="4"/>
  <c r="F1392" i="4"/>
  <c r="H1391" i="4"/>
  <c r="G1391" i="4"/>
  <c r="F1391" i="4"/>
  <c r="H1390" i="4"/>
  <c r="G1390" i="4"/>
  <c r="F1390" i="4"/>
  <c r="H1389" i="4"/>
  <c r="G1389" i="4"/>
  <c r="F1389" i="4"/>
  <c r="H1388" i="4"/>
  <c r="G1388" i="4"/>
  <c r="F1388" i="4"/>
  <c r="H1387" i="4"/>
  <c r="G1387" i="4"/>
  <c r="F1387" i="4"/>
  <c r="H1386" i="4"/>
  <c r="G1386" i="4"/>
  <c r="F1386" i="4"/>
  <c r="H1385" i="4"/>
  <c r="G1385" i="4"/>
  <c r="F1385" i="4"/>
  <c r="H1384" i="4"/>
  <c r="G1384" i="4"/>
  <c r="F1384" i="4"/>
  <c r="H1383" i="4"/>
  <c r="G1383" i="4"/>
  <c r="F1383" i="4"/>
  <c r="H1382" i="4"/>
  <c r="G1382" i="4"/>
  <c r="F1382" i="4"/>
  <c r="H1381" i="4"/>
  <c r="G1381" i="4"/>
  <c r="F1381" i="4"/>
  <c r="H1380" i="4"/>
  <c r="G1380" i="4"/>
  <c r="F1380" i="4"/>
  <c r="H1378" i="4"/>
  <c r="G1378" i="4"/>
  <c r="F1378" i="4"/>
  <c r="H1377" i="4"/>
  <c r="G1377" i="4"/>
  <c r="F1377" i="4"/>
  <c r="H1376" i="4"/>
  <c r="G1376" i="4"/>
  <c r="F1376" i="4"/>
  <c r="H1375" i="4"/>
  <c r="G1375" i="4"/>
  <c r="F1375" i="4"/>
  <c r="H1374" i="4"/>
  <c r="G1374" i="4"/>
  <c r="F1374" i="4"/>
  <c r="H1373" i="4"/>
  <c r="G1373" i="4"/>
  <c r="F1373" i="4"/>
  <c r="H1372" i="4"/>
  <c r="G1372" i="4"/>
  <c r="F1372" i="4"/>
  <c r="H1370" i="4"/>
  <c r="G1370" i="4"/>
  <c r="F1370" i="4"/>
  <c r="H1369" i="4"/>
  <c r="G1369" i="4"/>
  <c r="F1369" i="4"/>
  <c r="H1368" i="4"/>
  <c r="G1368" i="4"/>
  <c r="F1368" i="4"/>
  <c r="H1367" i="4"/>
  <c r="G1367" i="4"/>
  <c r="F1367" i="4"/>
  <c r="H1366" i="4"/>
  <c r="G1366" i="4"/>
  <c r="F1366" i="4"/>
  <c r="H1365" i="4"/>
  <c r="G1365" i="4"/>
  <c r="F1365" i="4"/>
  <c r="H1364" i="4"/>
  <c r="G1364" i="4"/>
  <c r="F1364" i="4"/>
  <c r="H1363" i="4"/>
  <c r="G1363" i="4"/>
  <c r="F1363" i="4"/>
  <c r="H1362" i="4"/>
  <c r="G1362" i="4"/>
  <c r="F1362" i="4"/>
  <c r="H1361" i="4"/>
  <c r="G1361" i="4"/>
  <c r="F1361" i="4"/>
  <c r="H1360" i="4"/>
  <c r="G1360" i="4"/>
  <c r="F1360" i="4"/>
  <c r="H1359" i="4"/>
  <c r="G1359" i="4"/>
  <c r="F1359" i="4"/>
  <c r="H1358" i="4"/>
  <c r="G1358" i="4"/>
  <c r="F1358" i="4"/>
  <c r="H1357" i="4"/>
  <c r="G1357" i="4"/>
  <c r="F1357" i="4"/>
  <c r="H1356" i="4"/>
  <c r="G1356" i="4"/>
  <c r="F1356" i="4"/>
  <c r="H1355" i="4"/>
  <c r="G1355" i="4"/>
  <c r="F1355" i="4"/>
  <c r="H1354" i="4"/>
  <c r="G1354" i="4"/>
  <c r="F1354" i="4"/>
  <c r="H1353" i="4"/>
  <c r="G1353" i="4"/>
  <c r="F1353" i="4"/>
  <c r="H1352" i="4"/>
  <c r="G1352" i="4"/>
  <c r="F1352" i="4"/>
  <c r="H1351" i="4"/>
  <c r="G1351" i="4"/>
  <c r="F1351" i="4"/>
  <c r="H1350" i="4"/>
  <c r="G1350" i="4"/>
  <c r="F1350" i="4"/>
  <c r="H1349" i="4"/>
  <c r="G1349" i="4"/>
  <c r="F1349" i="4"/>
  <c r="H1348" i="4"/>
  <c r="G1348" i="4"/>
  <c r="F1348" i="4"/>
  <c r="H1347" i="4"/>
  <c r="G1347" i="4"/>
  <c r="F1347" i="4"/>
  <c r="H1346" i="4"/>
  <c r="G1346" i="4"/>
  <c r="F1346" i="4"/>
  <c r="H1345" i="4"/>
  <c r="G1345" i="4"/>
  <c r="F1345" i="4"/>
  <c r="H1344" i="4"/>
  <c r="G1344" i="4"/>
  <c r="F1344" i="4"/>
  <c r="H1343" i="4"/>
  <c r="G1343" i="4"/>
  <c r="F1343" i="4"/>
  <c r="H1342" i="4"/>
  <c r="G1342" i="4"/>
  <c r="F1342" i="4"/>
  <c r="H1341" i="4"/>
  <c r="G1341" i="4"/>
  <c r="F1341" i="4"/>
  <c r="H1340" i="4"/>
  <c r="G1340" i="4"/>
  <c r="F1340" i="4"/>
  <c r="H1339" i="4"/>
  <c r="G1339" i="4"/>
  <c r="F1339" i="4"/>
  <c r="H1338" i="4"/>
  <c r="G1338" i="4"/>
  <c r="F1338" i="4"/>
  <c r="H1337" i="4"/>
  <c r="G1337" i="4"/>
  <c r="F1337" i="4"/>
  <c r="H1336" i="4"/>
  <c r="G1336" i="4"/>
  <c r="F1336" i="4"/>
  <c r="H1335" i="4"/>
  <c r="G1335" i="4"/>
  <c r="F1335" i="4"/>
  <c r="H1334" i="4"/>
  <c r="G1334" i="4"/>
  <c r="F1334" i="4"/>
  <c r="H1333" i="4"/>
  <c r="G1333" i="4"/>
  <c r="F1333" i="4"/>
  <c r="H1332" i="4"/>
  <c r="G1332" i="4"/>
  <c r="F1332" i="4"/>
  <c r="H1331" i="4"/>
  <c r="G1331" i="4"/>
  <c r="F1331" i="4"/>
  <c r="H1330" i="4"/>
  <c r="G1330" i="4"/>
  <c r="F1330" i="4"/>
  <c r="H1329" i="4"/>
  <c r="G1329" i="4"/>
  <c r="F1329" i="4"/>
  <c r="H1328" i="4"/>
  <c r="G1328" i="4"/>
  <c r="F1328" i="4"/>
  <c r="H1327" i="4"/>
  <c r="G1327" i="4"/>
  <c r="F1327" i="4"/>
  <c r="H1326" i="4"/>
  <c r="G1326" i="4"/>
  <c r="F1326" i="4"/>
  <c r="H1325" i="4"/>
  <c r="G1325" i="4"/>
  <c r="F1325" i="4"/>
  <c r="H1324" i="4"/>
  <c r="G1324" i="4"/>
  <c r="F1324" i="4"/>
  <c r="H1323" i="4"/>
  <c r="G1323" i="4"/>
  <c r="F1323" i="4"/>
  <c r="H1322" i="4"/>
  <c r="G1322" i="4"/>
  <c r="F1322" i="4"/>
  <c r="H1321" i="4"/>
  <c r="G1321" i="4"/>
  <c r="F1321" i="4"/>
  <c r="H1320" i="4"/>
  <c r="G1320" i="4"/>
  <c r="F1320" i="4"/>
  <c r="H1319" i="4"/>
  <c r="G1319" i="4"/>
  <c r="F1319" i="4"/>
  <c r="H1318" i="4"/>
  <c r="G1318" i="4"/>
  <c r="F1318" i="4"/>
  <c r="H1317" i="4"/>
  <c r="G1317" i="4"/>
  <c r="F1317" i="4"/>
  <c r="H1316" i="4"/>
  <c r="G1316" i="4"/>
  <c r="F1316" i="4"/>
  <c r="H1315" i="4"/>
  <c r="G1315" i="4"/>
  <c r="F1315" i="4"/>
  <c r="H1314" i="4"/>
  <c r="G1314" i="4"/>
  <c r="F1314" i="4"/>
  <c r="H1313" i="4"/>
  <c r="G1313" i="4"/>
  <c r="F1313" i="4"/>
  <c r="H1312" i="4"/>
  <c r="G1312" i="4"/>
  <c r="F1312" i="4"/>
  <c r="H1311" i="4"/>
  <c r="G1311" i="4"/>
  <c r="F1311" i="4"/>
  <c r="H1310" i="4"/>
  <c r="G1310" i="4"/>
  <c r="F1310" i="4"/>
  <c r="H1309" i="4"/>
  <c r="G1309" i="4"/>
  <c r="F1309" i="4"/>
  <c r="H1308" i="4"/>
  <c r="G1308" i="4"/>
  <c r="F1308" i="4"/>
  <c r="H1307" i="4"/>
  <c r="G1307" i="4"/>
  <c r="F1307" i="4"/>
  <c r="H1306" i="4"/>
  <c r="G1306" i="4"/>
  <c r="F1306" i="4"/>
  <c r="H1305" i="4"/>
  <c r="G1305" i="4"/>
  <c r="F1305" i="4"/>
  <c r="H1304" i="4"/>
  <c r="G1304" i="4"/>
  <c r="F1304" i="4"/>
  <c r="H1303" i="4"/>
  <c r="G1303" i="4"/>
  <c r="F1303" i="4"/>
  <c r="H1302" i="4"/>
  <c r="G1302" i="4"/>
  <c r="F1302" i="4"/>
  <c r="H1301" i="4"/>
  <c r="G1301" i="4"/>
  <c r="F1301" i="4"/>
  <c r="H1300" i="4"/>
  <c r="G1300" i="4"/>
  <c r="F1300" i="4"/>
  <c r="H1299" i="4"/>
  <c r="G1299" i="4"/>
  <c r="F1299" i="4"/>
  <c r="H1298" i="4"/>
  <c r="G1298" i="4"/>
  <c r="F1298" i="4"/>
  <c r="H1297" i="4"/>
  <c r="G1297" i="4"/>
  <c r="F1297" i="4"/>
  <c r="H1296" i="4"/>
  <c r="G1296" i="4"/>
  <c r="F1296" i="4"/>
  <c r="H1295" i="4"/>
  <c r="G1295" i="4"/>
  <c r="F1295" i="4"/>
  <c r="H1294" i="4"/>
  <c r="G1294" i="4"/>
  <c r="F1294" i="4"/>
  <c r="H1293" i="4"/>
  <c r="G1293" i="4"/>
  <c r="F1293" i="4"/>
  <c r="H1292" i="4"/>
  <c r="G1292" i="4"/>
  <c r="F1292" i="4"/>
  <c r="H1291" i="4"/>
  <c r="G1291" i="4"/>
  <c r="F1291" i="4"/>
  <c r="H1290" i="4"/>
  <c r="G1290" i="4"/>
  <c r="F1290" i="4"/>
  <c r="H1289" i="4"/>
  <c r="G1289" i="4"/>
  <c r="F1289" i="4"/>
  <c r="H1288" i="4"/>
  <c r="G1288" i="4"/>
  <c r="F1288" i="4"/>
  <c r="H1287" i="4"/>
  <c r="G1287" i="4"/>
  <c r="F1287" i="4"/>
  <c r="H1286" i="4"/>
  <c r="G1286" i="4"/>
  <c r="F1286" i="4"/>
  <c r="H1285" i="4"/>
  <c r="G1285" i="4"/>
  <c r="F1285" i="4"/>
  <c r="H1284" i="4"/>
  <c r="G1284" i="4"/>
  <c r="F1284" i="4"/>
  <c r="H1283" i="4"/>
  <c r="G1283" i="4"/>
  <c r="F1283" i="4"/>
  <c r="H1282" i="4"/>
  <c r="G1282" i="4"/>
  <c r="F1282" i="4"/>
  <c r="H1281" i="4"/>
  <c r="G1281" i="4"/>
  <c r="F1281" i="4"/>
  <c r="H1280" i="4"/>
  <c r="G1280" i="4"/>
  <c r="F1280" i="4"/>
  <c r="H1279" i="4"/>
  <c r="G1279" i="4"/>
  <c r="F1279" i="4"/>
  <c r="H1278" i="4"/>
  <c r="G1278" i="4"/>
  <c r="F1278" i="4"/>
  <c r="H1277" i="4"/>
  <c r="G1277" i="4"/>
  <c r="F1277" i="4"/>
  <c r="H1276" i="4"/>
  <c r="G1276" i="4"/>
  <c r="F1276" i="4"/>
  <c r="H1275" i="4"/>
  <c r="G1275" i="4"/>
  <c r="F1275" i="4"/>
  <c r="H1274" i="4"/>
  <c r="G1274" i="4"/>
  <c r="F1274" i="4"/>
  <c r="H1273" i="4"/>
  <c r="G1273" i="4"/>
  <c r="F1273" i="4"/>
  <c r="H1272" i="4"/>
  <c r="G1272" i="4"/>
  <c r="F1272" i="4"/>
  <c r="H1271" i="4"/>
  <c r="G1271" i="4"/>
  <c r="F1271" i="4"/>
  <c r="H1270" i="4"/>
  <c r="G1270" i="4"/>
  <c r="F1270" i="4"/>
  <c r="H1269" i="4"/>
  <c r="G1269" i="4"/>
  <c r="F1269" i="4"/>
  <c r="H1268" i="4"/>
  <c r="G1268" i="4"/>
  <c r="F1268" i="4"/>
  <c r="H1267" i="4"/>
  <c r="G1267" i="4"/>
  <c r="F1267" i="4"/>
  <c r="H1266" i="4"/>
  <c r="G1266" i="4"/>
  <c r="F1266" i="4"/>
  <c r="H1265" i="4"/>
  <c r="G1265" i="4"/>
  <c r="F1265" i="4"/>
  <c r="H1264" i="4"/>
  <c r="G1264" i="4"/>
  <c r="F1264" i="4"/>
  <c r="H1263" i="4"/>
  <c r="G1263" i="4"/>
  <c r="F1263" i="4"/>
  <c r="H1262" i="4"/>
  <c r="G1262" i="4"/>
  <c r="F1262" i="4"/>
  <c r="H1261" i="4"/>
  <c r="G1261" i="4"/>
  <c r="F1261" i="4"/>
  <c r="H1260" i="4"/>
  <c r="G1260" i="4"/>
  <c r="F1260" i="4"/>
  <c r="H1259" i="4"/>
  <c r="G1259" i="4"/>
  <c r="F1259" i="4"/>
  <c r="H1258" i="4"/>
  <c r="G1258" i="4"/>
  <c r="F1258" i="4"/>
  <c r="H1257" i="4"/>
  <c r="G1257" i="4"/>
  <c r="F1257" i="4"/>
  <c r="H1256" i="4"/>
  <c r="G1256" i="4"/>
  <c r="F1256" i="4"/>
  <c r="H1255" i="4"/>
  <c r="G1255" i="4"/>
  <c r="F1255" i="4"/>
  <c r="H1254" i="4"/>
  <c r="G1254" i="4"/>
  <c r="F1254" i="4"/>
  <c r="H1253" i="4"/>
  <c r="G1253" i="4"/>
  <c r="F1253" i="4"/>
  <c r="H1252" i="4"/>
  <c r="G1252" i="4"/>
  <c r="F1252" i="4"/>
  <c r="H1251" i="4"/>
  <c r="G1251" i="4"/>
  <c r="F1251" i="4"/>
  <c r="H1250" i="4"/>
  <c r="G1250" i="4"/>
  <c r="F1250" i="4"/>
  <c r="H1249" i="4"/>
  <c r="G1249" i="4"/>
  <c r="F1249" i="4"/>
  <c r="H1248" i="4"/>
  <c r="G1248" i="4"/>
  <c r="F1248" i="4"/>
  <c r="H1247" i="4"/>
  <c r="G1247" i="4"/>
  <c r="F1247" i="4"/>
  <c r="H1246" i="4"/>
  <c r="G1246" i="4"/>
  <c r="F1246" i="4"/>
  <c r="H1245" i="4"/>
  <c r="G1245" i="4"/>
  <c r="F1245" i="4"/>
  <c r="H1244" i="4"/>
  <c r="G1244" i="4"/>
  <c r="F1244" i="4"/>
  <c r="H1243" i="4"/>
  <c r="G1243" i="4"/>
  <c r="F1243" i="4"/>
  <c r="H1242" i="4"/>
  <c r="G1242" i="4"/>
  <c r="F1242" i="4"/>
  <c r="H1241" i="4"/>
  <c r="G1241" i="4"/>
  <c r="F1241" i="4"/>
  <c r="H1240" i="4"/>
  <c r="G1240" i="4"/>
  <c r="F1240" i="4"/>
  <c r="H1239" i="4"/>
  <c r="G1239" i="4"/>
  <c r="F1239" i="4"/>
  <c r="H1238" i="4"/>
  <c r="G1238" i="4"/>
  <c r="F1238" i="4"/>
  <c r="H1237" i="4"/>
  <c r="G1237" i="4"/>
  <c r="F1237" i="4"/>
  <c r="H1236" i="4"/>
  <c r="G1236" i="4"/>
  <c r="F1236" i="4"/>
  <c r="H1235" i="4"/>
  <c r="G1235" i="4"/>
  <c r="F1235" i="4"/>
  <c r="H1234" i="4"/>
  <c r="G1234" i="4"/>
  <c r="F1234" i="4"/>
  <c r="H1233" i="4"/>
  <c r="G1233" i="4"/>
  <c r="F1233" i="4"/>
  <c r="H1232" i="4"/>
  <c r="G1232" i="4"/>
  <c r="F1232" i="4"/>
  <c r="H1231" i="4"/>
  <c r="G1231" i="4"/>
  <c r="F1231" i="4"/>
  <c r="H1230" i="4"/>
  <c r="G1230" i="4"/>
  <c r="F1230" i="4"/>
  <c r="H1229" i="4"/>
  <c r="G1229" i="4"/>
  <c r="F1229" i="4"/>
  <c r="H1228" i="4"/>
  <c r="G1228" i="4"/>
  <c r="F1228" i="4"/>
  <c r="H1226" i="4"/>
  <c r="G1226" i="4"/>
  <c r="F1226" i="4"/>
  <c r="H1225" i="4"/>
  <c r="G1225" i="4"/>
  <c r="F1225" i="4"/>
  <c r="H1224" i="4"/>
  <c r="G1224" i="4"/>
  <c r="F1224" i="4"/>
  <c r="H1223" i="4"/>
  <c r="G1223" i="4"/>
  <c r="F1223" i="4"/>
  <c r="H1222" i="4"/>
  <c r="G1222" i="4"/>
  <c r="F1222" i="4"/>
  <c r="H1221" i="4"/>
  <c r="G1221" i="4"/>
  <c r="F1221" i="4"/>
  <c r="H1220" i="4"/>
  <c r="G1220" i="4"/>
  <c r="F1220" i="4"/>
  <c r="H1219" i="4"/>
  <c r="G1219" i="4"/>
  <c r="F1219" i="4"/>
  <c r="H1218" i="4"/>
  <c r="G1218" i="4"/>
  <c r="F1218" i="4"/>
  <c r="H1217" i="4"/>
  <c r="G1217" i="4"/>
  <c r="F1217" i="4"/>
  <c r="H1216" i="4"/>
  <c r="G1216" i="4"/>
  <c r="F1216" i="4"/>
  <c r="H1215" i="4"/>
  <c r="G1215" i="4"/>
  <c r="F1215" i="4"/>
  <c r="H1214" i="4"/>
  <c r="G1214" i="4"/>
  <c r="F1214" i="4"/>
  <c r="H1213" i="4"/>
  <c r="G1213" i="4"/>
  <c r="F1213" i="4"/>
  <c r="H1212" i="4"/>
  <c r="G1212" i="4"/>
  <c r="F1212" i="4"/>
  <c r="H1211" i="4"/>
  <c r="G1211" i="4"/>
  <c r="F1211" i="4"/>
  <c r="H1210" i="4"/>
  <c r="G1210" i="4"/>
  <c r="F1210" i="4"/>
  <c r="H1209" i="4"/>
  <c r="G1209" i="4"/>
  <c r="F1209" i="4"/>
  <c r="H1208" i="4"/>
  <c r="G1208" i="4"/>
  <c r="F1208" i="4"/>
  <c r="H1207" i="4"/>
  <c r="G1207" i="4"/>
  <c r="F1207" i="4"/>
  <c r="H1206" i="4"/>
  <c r="G1206" i="4"/>
  <c r="F1206" i="4"/>
  <c r="H1205" i="4"/>
  <c r="G1205" i="4"/>
  <c r="F1205" i="4"/>
  <c r="H1204" i="4"/>
  <c r="G1204" i="4"/>
  <c r="F1204" i="4"/>
  <c r="H1203" i="4"/>
  <c r="G1203" i="4"/>
  <c r="F1203" i="4"/>
  <c r="H1202" i="4"/>
  <c r="G1202" i="4"/>
  <c r="F1202" i="4"/>
  <c r="H1201" i="4"/>
  <c r="G1201" i="4"/>
  <c r="F1201" i="4"/>
  <c r="H1200" i="4"/>
  <c r="G1200" i="4"/>
  <c r="F1200" i="4"/>
  <c r="H1199" i="4"/>
  <c r="G1199" i="4"/>
  <c r="F1199" i="4"/>
  <c r="H1198" i="4"/>
  <c r="G1198" i="4"/>
  <c r="F1198" i="4"/>
  <c r="H1197" i="4"/>
  <c r="G1197" i="4"/>
  <c r="F1197" i="4"/>
  <c r="H1196" i="4"/>
  <c r="G1196" i="4"/>
  <c r="F1196" i="4"/>
  <c r="H1195" i="4"/>
  <c r="G1195" i="4"/>
  <c r="F1195" i="4"/>
  <c r="H1194" i="4"/>
  <c r="G1194" i="4"/>
  <c r="F1194" i="4"/>
  <c r="H1193" i="4"/>
  <c r="G1193" i="4"/>
  <c r="F1193" i="4"/>
  <c r="H1192" i="4"/>
  <c r="G1192" i="4"/>
  <c r="F1192" i="4"/>
  <c r="H1191" i="4"/>
  <c r="G1191" i="4"/>
  <c r="F1191" i="4"/>
  <c r="H1190" i="4"/>
  <c r="G1190" i="4"/>
  <c r="F1190" i="4"/>
  <c r="H1189" i="4"/>
  <c r="G1189" i="4"/>
  <c r="F1189" i="4"/>
  <c r="H1188" i="4"/>
  <c r="G1188" i="4"/>
  <c r="F1188" i="4"/>
  <c r="H1187" i="4"/>
  <c r="G1187" i="4"/>
  <c r="F1187" i="4"/>
  <c r="H1186" i="4"/>
  <c r="G1186" i="4"/>
  <c r="F1186" i="4"/>
  <c r="H1185" i="4"/>
  <c r="G1185" i="4"/>
  <c r="F1185" i="4"/>
  <c r="H1184" i="4"/>
  <c r="G1184" i="4"/>
  <c r="F1184" i="4"/>
  <c r="H1183" i="4"/>
  <c r="G1183" i="4"/>
  <c r="F1183" i="4"/>
  <c r="H1182" i="4"/>
  <c r="G1182" i="4"/>
  <c r="F1182" i="4"/>
  <c r="H1181" i="4"/>
  <c r="G1181" i="4"/>
  <c r="F1181" i="4"/>
  <c r="H1180" i="4"/>
  <c r="G1180" i="4"/>
  <c r="F1180" i="4"/>
  <c r="H1179" i="4"/>
  <c r="G1179" i="4"/>
  <c r="F1179" i="4"/>
  <c r="H1178" i="4"/>
  <c r="G1178" i="4"/>
  <c r="F1178" i="4"/>
  <c r="H1177" i="4"/>
  <c r="G1177" i="4"/>
  <c r="F1177" i="4"/>
  <c r="H1176" i="4"/>
  <c r="G1176" i="4"/>
  <c r="F1176" i="4"/>
  <c r="H1175" i="4"/>
  <c r="G1175" i="4"/>
  <c r="F1175" i="4"/>
  <c r="H1174" i="4"/>
  <c r="G1174" i="4"/>
  <c r="F1174" i="4"/>
  <c r="H1173" i="4"/>
  <c r="G1173" i="4"/>
  <c r="F1173" i="4"/>
  <c r="H1172" i="4"/>
  <c r="G1172" i="4"/>
  <c r="F1172" i="4"/>
  <c r="H1171" i="4"/>
  <c r="G1171" i="4"/>
  <c r="F1171" i="4"/>
  <c r="H1170" i="4"/>
  <c r="G1170" i="4"/>
  <c r="F1170" i="4"/>
  <c r="H1169" i="4"/>
  <c r="G1169" i="4"/>
  <c r="F1169" i="4"/>
  <c r="H1168" i="4"/>
  <c r="G1168" i="4"/>
  <c r="F1168" i="4"/>
  <c r="H1167" i="4"/>
  <c r="G1167" i="4"/>
  <c r="F1167" i="4"/>
  <c r="H1166" i="4"/>
  <c r="G1166" i="4"/>
  <c r="F1166" i="4"/>
  <c r="H1165" i="4"/>
  <c r="G1165" i="4"/>
  <c r="F1165" i="4"/>
  <c r="H1164" i="4"/>
  <c r="G1164" i="4"/>
  <c r="F1164" i="4"/>
  <c r="H1163" i="4"/>
  <c r="G1163" i="4"/>
  <c r="F1163" i="4"/>
  <c r="H1162" i="4"/>
  <c r="G1162" i="4"/>
  <c r="F1162" i="4"/>
  <c r="H1161" i="4"/>
  <c r="G1161" i="4"/>
  <c r="F1161" i="4"/>
  <c r="H1160" i="4"/>
  <c r="G1160" i="4"/>
  <c r="F1160" i="4"/>
  <c r="H1159" i="4"/>
  <c r="G1159" i="4"/>
  <c r="F1159" i="4"/>
  <c r="H1158" i="4"/>
  <c r="G1158" i="4"/>
  <c r="F1158" i="4"/>
  <c r="H1157" i="4"/>
  <c r="G1157" i="4"/>
  <c r="F1157" i="4"/>
  <c r="H1156" i="4"/>
  <c r="G1156" i="4"/>
  <c r="F1156" i="4"/>
  <c r="H1155" i="4"/>
  <c r="G1155" i="4"/>
  <c r="F1155" i="4"/>
  <c r="H1154" i="4"/>
  <c r="G1154" i="4"/>
  <c r="F1154" i="4"/>
  <c r="H1153" i="4"/>
  <c r="G1153" i="4"/>
  <c r="F1153" i="4"/>
  <c r="H1152" i="4"/>
  <c r="G1152" i="4"/>
  <c r="F1152" i="4"/>
  <c r="H1151" i="4"/>
  <c r="G1151" i="4"/>
  <c r="F1151" i="4"/>
  <c r="H1150" i="4"/>
  <c r="G1150" i="4"/>
  <c r="F1150" i="4"/>
  <c r="H1149" i="4"/>
  <c r="G1149" i="4"/>
  <c r="F1149" i="4"/>
  <c r="H1148" i="4"/>
  <c r="G1148" i="4"/>
  <c r="F1148" i="4"/>
  <c r="H1147" i="4"/>
  <c r="G1147" i="4"/>
  <c r="F1147" i="4"/>
  <c r="H1146" i="4"/>
  <c r="G1146" i="4"/>
  <c r="F1146" i="4"/>
  <c r="H1145" i="4"/>
  <c r="G1145" i="4"/>
  <c r="F1145" i="4"/>
  <c r="H1144" i="4"/>
  <c r="G1144" i="4"/>
  <c r="F1144" i="4"/>
  <c r="H1143" i="4"/>
  <c r="G1143" i="4"/>
  <c r="F1143" i="4"/>
  <c r="H1142" i="4"/>
  <c r="G1142" i="4"/>
  <c r="F1142" i="4"/>
  <c r="H1141" i="4"/>
  <c r="G1141" i="4"/>
  <c r="F1141" i="4"/>
  <c r="H1140" i="4"/>
  <c r="G1140" i="4"/>
  <c r="F1140" i="4"/>
  <c r="H1139" i="4"/>
  <c r="G1139" i="4"/>
  <c r="F1139" i="4"/>
  <c r="H1138" i="4"/>
  <c r="G1138" i="4"/>
  <c r="F1138" i="4"/>
  <c r="H1137" i="4"/>
  <c r="G1137" i="4"/>
  <c r="F1137" i="4"/>
  <c r="H1136" i="4"/>
  <c r="G1136" i="4"/>
  <c r="F1136" i="4"/>
  <c r="H1135" i="4"/>
  <c r="G1135" i="4"/>
  <c r="F1135" i="4"/>
  <c r="H1134" i="4"/>
  <c r="G1134" i="4"/>
  <c r="F1134" i="4"/>
  <c r="H1133" i="4"/>
  <c r="G1133" i="4"/>
  <c r="F1133" i="4"/>
  <c r="H1132" i="4"/>
  <c r="G1132" i="4"/>
  <c r="F1132" i="4"/>
  <c r="H1131" i="4"/>
  <c r="G1131" i="4"/>
  <c r="F1131" i="4"/>
  <c r="H1130" i="4"/>
  <c r="G1130" i="4"/>
  <c r="F1130" i="4"/>
  <c r="H1129" i="4"/>
  <c r="G1129" i="4"/>
  <c r="F1129" i="4"/>
  <c r="H1128" i="4"/>
  <c r="G1128" i="4"/>
  <c r="F1128" i="4"/>
  <c r="H1127" i="4"/>
  <c r="G1127" i="4"/>
  <c r="F1127" i="4"/>
  <c r="H1126" i="4"/>
  <c r="G1126" i="4"/>
  <c r="F1126" i="4"/>
  <c r="H1125" i="4"/>
  <c r="G1125" i="4"/>
  <c r="F1125" i="4"/>
  <c r="H1124" i="4"/>
  <c r="G1124" i="4"/>
  <c r="F1124" i="4"/>
  <c r="H1123" i="4"/>
  <c r="G1123" i="4"/>
  <c r="F1123" i="4"/>
  <c r="H1122" i="4"/>
  <c r="G1122" i="4"/>
  <c r="F1122" i="4"/>
  <c r="H1121" i="4"/>
  <c r="G1121" i="4"/>
  <c r="F1121" i="4"/>
  <c r="H1120" i="4"/>
  <c r="G1120" i="4"/>
  <c r="F1120" i="4"/>
  <c r="H1119" i="4"/>
  <c r="G1119" i="4"/>
  <c r="F1119" i="4"/>
  <c r="H1118" i="4"/>
  <c r="G1118" i="4"/>
  <c r="F1118" i="4"/>
  <c r="H1117" i="4"/>
  <c r="G1117" i="4"/>
  <c r="F1117" i="4"/>
  <c r="H1116" i="4"/>
  <c r="G1116" i="4"/>
  <c r="F1116" i="4"/>
  <c r="H1115" i="4"/>
  <c r="G1115" i="4"/>
  <c r="F1115" i="4"/>
  <c r="H1114" i="4"/>
  <c r="G1114" i="4"/>
  <c r="F1114" i="4"/>
  <c r="H1113" i="4"/>
  <c r="G1113" i="4"/>
  <c r="F1113" i="4"/>
  <c r="H1112" i="4"/>
  <c r="G1112" i="4"/>
  <c r="F1112" i="4"/>
  <c r="H1111" i="4"/>
  <c r="G1111" i="4"/>
  <c r="F1111" i="4"/>
  <c r="H1110" i="4"/>
  <c r="G1110" i="4"/>
  <c r="F1110" i="4"/>
  <c r="H1109" i="4"/>
  <c r="G1109" i="4"/>
  <c r="F1109" i="4"/>
  <c r="H1108" i="4"/>
  <c r="G1108" i="4"/>
  <c r="F1108" i="4"/>
  <c r="H1107" i="4"/>
  <c r="G1107" i="4"/>
  <c r="F1107" i="4"/>
  <c r="H1106" i="4"/>
  <c r="G1106" i="4"/>
  <c r="F1106" i="4"/>
  <c r="H1105" i="4"/>
  <c r="G1105" i="4"/>
  <c r="F1105" i="4"/>
  <c r="H1104" i="4"/>
  <c r="G1104" i="4"/>
  <c r="F1104" i="4"/>
  <c r="H1103" i="4"/>
  <c r="G1103" i="4"/>
  <c r="F1103" i="4"/>
  <c r="H1102" i="4"/>
  <c r="G1102" i="4"/>
  <c r="F1102" i="4"/>
  <c r="H1101" i="4"/>
  <c r="G1101" i="4"/>
  <c r="F1101" i="4"/>
  <c r="H1100" i="4"/>
  <c r="G1100" i="4"/>
  <c r="F1100" i="4"/>
  <c r="H1099" i="4"/>
  <c r="G1099" i="4"/>
  <c r="F1099" i="4"/>
  <c r="H1098" i="4"/>
  <c r="G1098" i="4"/>
  <c r="F1098" i="4"/>
  <c r="H1097" i="4"/>
  <c r="G1097" i="4"/>
  <c r="F1097" i="4"/>
  <c r="H1096" i="4"/>
  <c r="G1096" i="4"/>
  <c r="F1096" i="4"/>
  <c r="H1095" i="4"/>
  <c r="G1095" i="4"/>
  <c r="F1095" i="4"/>
  <c r="H1094" i="4"/>
  <c r="G1094" i="4"/>
  <c r="F1094" i="4"/>
  <c r="H1093" i="4"/>
  <c r="G1093" i="4"/>
  <c r="F1093" i="4"/>
  <c r="H1092" i="4"/>
  <c r="G1092" i="4"/>
  <c r="F1092" i="4"/>
  <c r="H1091" i="4"/>
  <c r="G1091" i="4"/>
  <c r="F1091" i="4"/>
  <c r="H1090" i="4"/>
  <c r="G1090" i="4"/>
  <c r="F1090" i="4"/>
  <c r="H1089" i="4"/>
  <c r="G1089" i="4"/>
  <c r="F1089" i="4"/>
  <c r="H1088" i="4"/>
  <c r="G1088" i="4"/>
  <c r="F1088" i="4"/>
  <c r="H1087" i="4"/>
  <c r="G1087" i="4"/>
  <c r="F1087" i="4"/>
  <c r="H1086" i="4"/>
  <c r="G1086" i="4"/>
  <c r="F1086" i="4"/>
  <c r="H1085" i="4"/>
  <c r="G1085" i="4"/>
  <c r="F1085" i="4"/>
  <c r="H1084" i="4"/>
  <c r="G1084" i="4"/>
  <c r="F1084" i="4"/>
  <c r="H1083" i="4"/>
  <c r="G1083" i="4"/>
  <c r="F1083" i="4"/>
  <c r="H1082" i="4"/>
  <c r="G1082" i="4"/>
  <c r="F1082" i="4"/>
  <c r="H1081" i="4"/>
  <c r="G1081" i="4"/>
  <c r="F1081" i="4"/>
  <c r="H1080" i="4"/>
  <c r="G1080" i="4"/>
  <c r="F1080" i="4"/>
  <c r="H1079" i="4"/>
  <c r="G1079" i="4"/>
  <c r="F1079" i="4"/>
  <c r="H1078" i="4"/>
  <c r="G1078" i="4"/>
  <c r="F1078" i="4"/>
  <c r="H1077" i="4"/>
  <c r="G1077" i="4"/>
  <c r="F1077" i="4"/>
  <c r="H1076" i="4"/>
  <c r="G1076" i="4"/>
  <c r="F1076" i="4"/>
  <c r="H1073" i="4"/>
  <c r="G1073" i="4"/>
  <c r="F1073" i="4"/>
  <c r="H1072" i="4"/>
  <c r="G1072" i="4"/>
  <c r="F1072" i="4"/>
  <c r="H1071" i="4"/>
  <c r="G1071" i="4"/>
  <c r="F1071" i="4"/>
  <c r="H1070" i="4"/>
  <c r="G1070" i="4"/>
  <c r="F1070" i="4"/>
  <c r="H1069" i="4"/>
  <c r="G1069" i="4"/>
  <c r="F1069" i="4"/>
  <c r="H1068" i="4"/>
  <c r="G1068" i="4"/>
  <c r="F1068" i="4"/>
  <c r="H1067" i="4"/>
  <c r="G1067" i="4"/>
  <c r="F1067" i="4"/>
  <c r="H1066" i="4"/>
  <c r="G1066" i="4"/>
  <c r="F1066" i="4"/>
  <c r="H1065" i="4"/>
  <c r="G1065" i="4"/>
  <c r="F1065" i="4"/>
  <c r="H1064" i="4"/>
  <c r="G1064" i="4"/>
  <c r="F1064" i="4"/>
  <c r="H1063" i="4"/>
  <c r="G1063" i="4"/>
  <c r="F1063" i="4"/>
  <c r="H1062" i="4"/>
  <c r="G1062" i="4"/>
  <c r="F1062" i="4"/>
  <c r="H1061" i="4"/>
  <c r="G1061" i="4"/>
  <c r="F1061" i="4"/>
  <c r="H1060" i="4"/>
  <c r="G1060" i="4"/>
  <c r="F1060" i="4"/>
  <c r="H1059" i="4"/>
  <c r="G1059" i="4"/>
  <c r="F1059" i="4"/>
  <c r="H1058" i="4"/>
  <c r="G1058" i="4"/>
  <c r="F1058" i="4"/>
  <c r="H1057" i="4"/>
  <c r="G1057" i="4"/>
  <c r="F1057" i="4"/>
  <c r="H1056" i="4"/>
  <c r="G1056" i="4"/>
  <c r="F1056" i="4"/>
  <c r="H1055" i="4"/>
  <c r="G1055" i="4"/>
  <c r="F1055" i="4"/>
  <c r="H1054" i="4"/>
  <c r="G1054" i="4"/>
  <c r="F1054" i="4"/>
  <c r="H1053" i="4"/>
  <c r="G1053" i="4"/>
  <c r="F1053" i="4"/>
  <c r="H1052" i="4"/>
  <c r="G1052" i="4"/>
  <c r="F1052" i="4"/>
  <c r="H1051" i="4"/>
  <c r="G1051" i="4"/>
  <c r="F1051" i="4"/>
  <c r="H1050" i="4"/>
  <c r="G1050" i="4"/>
  <c r="F1050" i="4"/>
  <c r="H1049" i="4"/>
  <c r="G1049" i="4"/>
  <c r="F1049" i="4"/>
  <c r="H1048" i="4"/>
  <c r="G1048" i="4"/>
  <c r="F1048" i="4"/>
  <c r="H1047" i="4"/>
  <c r="G1047" i="4"/>
  <c r="F1047" i="4"/>
  <c r="H1045" i="4"/>
  <c r="G1045" i="4"/>
  <c r="F1045" i="4"/>
  <c r="H1044" i="4"/>
  <c r="G1044" i="4"/>
  <c r="F1044" i="4"/>
  <c r="H1043" i="4"/>
  <c r="G1043" i="4"/>
  <c r="F1043" i="4"/>
  <c r="H1042" i="4"/>
  <c r="G1042" i="4"/>
  <c r="F1042" i="4"/>
  <c r="H1041" i="4"/>
  <c r="G1041" i="4"/>
  <c r="F1041" i="4"/>
  <c r="H1040" i="4"/>
  <c r="G1040" i="4"/>
  <c r="F1040" i="4"/>
  <c r="H1039" i="4"/>
  <c r="G1039" i="4"/>
  <c r="F1039" i="4"/>
  <c r="H1038" i="4"/>
  <c r="G1038" i="4"/>
  <c r="F1038" i="4"/>
  <c r="H1037" i="4"/>
  <c r="G1037" i="4"/>
  <c r="F1037" i="4"/>
  <c r="H1036" i="4"/>
  <c r="G1036" i="4"/>
  <c r="F1036" i="4"/>
  <c r="H1035" i="4"/>
  <c r="G1035" i="4"/>
  <c r="F1035" i="4"/>
  <c r="H1034" i="4"/>
  <c r="G1034" i="4"/>
  <c r="F1034" i="4"/>
  <c r="H1033" i="4"/>
  <c r="G1033" i="4"/>
  <c r="F1033" i="4"/>
  <c r="H1032" i="4"/>
  <c r="G1032" i="4"/>
  <c r="F1032" i="4"/>
  <c r="H1031" i="4"/>
  <c r="G1031" i="4"/>
  <c r="F1031" i="4"/>
  <c r="H1030" i="4"/>
  <c r="G1030" i="4"/>
  <c r="F1030" i="4"/>
  <c r="H1029" i="4"/>
  <c r="G1029" i="4"/>
  <c r="F1029" i="4"/>
  <c r="H1028" i="4"/>
  <c r="G1028" i="4"/>
  <c r="F1028" i="4"/>
  <c r="H1027" i="4"/>
  <c r="G1027" i="4"/>
  <c r="F1027" i="4"/>
  <c r="H1025" i="4"/>
  <c r="G1025" i="4"/>
  <c r="F1025" i="4"/>
  <c r="H1024" i="4"/>
  <c r="G1024" i="4"/>
  <c r="F1024" i="4"/>
  <c r="H1023" i="4"/>
  <c r="G1023" i="4"/>
  <c r="F1023" i="4"/>
  <c r="H1022" i="4"/>
  <c r="G1022" i="4"/>
  <c r="F1022" i="4"/>
  <c r="H1021" i="4"/>
  <c r="G1021" i="4"/>
  <c r="F1021" i="4"/>
  <c r="H1020" i="4"/>
  <c r="G1020" i="4"/>
  <c r="F1020" i="4"/>
  <c r="H1019" i="4"/>
  <c r="G1019" i="4"/>
  <c r="F1019" i="4"/>
  <c r="H1018" i="4"/>
  <c r="G1018" i="4"/>
  <c r="F1018" i="4"/>
  <c r="H1017" i="4"/>
  <c r="G1017" i="4"/>
  <c r="F1017" i="4"/>
  <c r="H1015" i="4"/>
  <c r="G1015" i="4"/>
  <c r="F1015" i="4"/>
  <c r="H1014" i="4"/>
  <c r="G1014" i="4"/>
  <c r="F1014" i="4"/>
  <c r="H1013" i="4"/>
  <c r="G1013" i="4"/>
  <c r="F1013" i="4"/>
  <c r="H1012" i="4"/>
  <c r="G1012" i="4"/>
  <c r="F1012" i="4"/>
  <c r="H1010" i="4"/>
  <c r="G1010" i="4"/>
  <c r="F1010" i="4"/>
  <c r="H1009" i="4"/>
  <c r="G1009" i="4"/>
  <c r="F1009" i="4"/>
  <c r="H1008" i="4"/>
  <c r="G1008" i="4"/>
  <c r="F1008" i="4"/>
  <c r="H1007" i="4"/>
  <c r="G1007" i="4"/>
  <c r="F1007" i="4"/>
  <c r="H1006" i="4"/>
  <c r="G1006" i="4"/>
  <c r="F1006" i="4"/>
  <c r="H1005" i="4"/>
  <c r="G1005" i="4"/>
  <c r="F1005" i="4"/>
  <c r="H1004" i="4"/>
  <c r="G1004" i="4"/>
  <c r="F1004" i="4"/>
  <c r="H1003" i="4"/>
  <c r="G1003" i="4"/>
  <c r="F1003" i="4"/>
  <c r="H1001" i="4"/>
  <c r="G1001" i="4"/>
  <c r="F1001" i="4"/>
  <c r="H998" i="4"/>
  <c r="G998" i="4"/>
  <c r="F998" i="4"/>
  <c r="H997" i="4"/>
  <c r="G997" i="4"/>
  <c r="F997" i="4"/>
  <c r="H996" i="4"/>
  <c r="G996" i="4"/>
  <c r="F996" i="4"/>
  <c r="H995" i="4"/>
  <c r="G995" i="4"/>
  <c r="F995" i="4"/>
  <c r="H994" i="4"/>
  <c r="G994" i="4"/>
  <c r="F994" i="4"/>
  <c r="H993" i="4"/>
  <c r="G993" i="4"/>
  <c r="F993" i="4"/>
  <c r="H992" i="4"/>
  <c r="G992" i="4"/>
  <c r="F992" i="4"/>
  <c r="H991" i="4"/>
  <c r="G991" i="4"/>
  <c r="F991" i="4"/>
  <c r="H990" i="4"/>
  <c r="G990" i="4"/>
  <c r="F990" i="4"/>
  <c r="H989" i="4"/>
  <c r="G989" i="4"/>
  <c r="F989" i="4"/>
  <c r="H988" i="4"/>
  <c r="G988" i="4"/>
  <c r="F988" i="4"/>
  <c r="H987" i="4"/>
  <c r="G987" i="4"/>
  <c r="F987" i="4"/>
  <c r="H986" i="4"/>
  <c r="G986" i="4"/>
  <c r="F986" i="4"/>
  <c r="H985" i="4"/>
  <c r="G985" i="4"/>
  <c r="F985" i="4"/>
  <c r="H984" i="4"/>
  <c r="G984" i="4"/>
  <c r="F984" i="4"/>
  <c r="H983" i="4"/>
  <c r="G983" i="4"/>
  <c r="F983" i="4"/>
  <c r="H982" i="4"/>
  <c r="G982" i="4"/>
  <c r="F982" i="4"/>
  <c r="H981" i="4"/>
  <c r="G981" i="4"/>
  <c r="F981" i="4"/>
  <c r="H980" i="4"/>
  <c r="G980" i="4"/>
  <c r="F980" i="4"/>
  <c r="H977" i="4"/>
  <c r="G977" i="4"/>
  <c r="F977" i="4"/>
  <c r="H976" i="4"/>
  <c r="G976" i="4"/>
  <c r="F976" i="4"/>
  <c r="H975" i="4"/>
  <c r="G975" i="4"/>
  <c r="F975" i="4"/>
  <c r="H974" i="4"/>
  <c r="G974" i="4"/>
  <c r="F974" i="4"/>
  <c r="H973" i="4"/>
  <c r="G973" i="4"/>
  <c r="F973" i="4"/>
  <c r="H972" i="4"/>
  <c r="G972" i="4"/>
  <c r="F972" i="4"/>
  <c r="H971" i="4"/>
  <c r="G971" i="4"/>
  <c r="F971" i="4"/>
  <c r="H970" i="4"/>
  <c r="G970" i="4"/>
  <c r="F970" i="4"/>
  <c r="H969" i="4"/>
  <c r="G969" i="4"/>
  <c r="F969" i="4"/>
  <c r="H968" i="4"/>
  <c r="G968" i="4"/>
  <c r="F968" i="4"/>
  <c r="H967" i="4"/>
  <c r="G967" i="4"/>
  <c r="F967" i="4"/>
  <c r="H966" i="4"/>
  <c r="G966" i="4"/>
  <c r="F966" i="4"/>
  <c r="H965" i="4"/>
  <c r="G965" i="4"/>
  <c r="F965" i="4"/>
  <c r="H964" i="4"/>
  <c r="G964" i="4"/>
  <c r="F964" i="4"/>
  <c r="H963" i="4"/>
  <c r="G963" i="4"/>
  <c r="F963" i="4"/>
  <c r="H961" i="4"/>
  <c r="G961" i="4"/>
  <c r="F961" i="4"/>
  <c r="H960" i="4"/>
  <c r="G960" i="4"/>
  <c r="F960" i="4"/>
  <c r="H959" i="4"/>
  <c r="G959" i="4"/>
  <c r="F959" i="4"/>
  <c r="H958" i="4"/>
  <c r="G958" i="4"/>
  <c r="F958" i="4"/>
  <c r="H957" i="4"/>
  <c r="G957" i="4"/>
  <c r="F957" i="4"/>
  <c r="H956" i="4"/>
  <c r="G956" i="4"/>
  <c r="F956" i="4"/>
  <c r="H955" i="4"/>
  <c r="G955" i="4"/>
  <c r="F955" i="4"/>
  <c r="H954" i="4"/>
  <c r="G954" i="4"/>
  <c r="F954" i="4"/>
  <c r="H953" i="4"/>
  <c r="G953" i="4"/>
  <c r="F953" i="4"/>
  <c r="H951" i="4"/>
  <c r="G951" i="4"/>
  <c r="F951" i="4"/>
  <c r="H950" i="4"/>
  <c r="G950" i="4"/>
  <c r="F950" i="4"/>
  <c r="H949" i="4"/>
  <c r="G949" i="4"/>
  <c r="F949" i="4"/>
  <c r="H948" i="4"/>
  <c r="G948" i="4"/>
  <c r="F948" i="4"/>
  <c r="H947" i="4"/>
  <c r="G947" i="4"/>
  <c r="F947" i="4"/>
  <c r="H946" i="4"/>
  <c r="G946" i="4"/>
  <c r="F946" i="4"/>
  <c r="H943" i="4"/>
  <c r="G943" i="4"/>
  <c r="F943" i="4"/>
  <c r="H942" i="4"/>
  <c r="G942" i="4"/>
  <c r="F942" i="4"/>
  <c r="H941" i="4"/>
  <c r="G941" i="4"/>
  <c r="F941" i="4"/>
  <c r="H940" i="4"/>
  <c r="G940" i="4"/>
  <c r="F940" i="4"/>
  <c r="H939" i="4"/>
  <c r="G939" i="4"/>
  <c r="F939" i="4"/>
  <c r="H937" i="4"/>
  <c r="G937" i="4"/>
  <c r="F937" i="4"/>
  <c r="H936" i="4"/>
  <c r="G936" i="4"/>
  <c r="F936" i="4"/>
  <c r="H935" i="4"/>
  <c r="G935" i="4"/>
  <c r="F935" i="4"/>
  <c r="H934" i="4"/>
  <c r="G934" i="4"/>
  <c r="F934" i="4"/>
  <c r="H933" i="4"/>
  <c r="G933" i="4"/>
  <c r="F933" i="4"/>
  <c r="H932" i="4"/>
  <c r="G932" i="4"/>
  <c r="F932" i="4"/>
  <c r="H931" i="4"/>
  <c r="G931" i="4"/>
  <c r="F931" i="4"/>
  <c r="H930" i="4"/>
  <c r="G930" i="4"/>
  <c r="F930" i="4"/>
  <c r="H929" i="4"/>
  <c r="G929" i="4"/>
  <c r="F929" i="4"/>
  <c r="H928" i="4"/>
  <c r="G928" i="4"/>
  <c r="F928" i="4"/>
  <c r="H927" i="4"/>
  <c r="G927" i="4"/>
  <c r="F927" i="4"/>
  <c r="H925" i="4"/>
  <c r="G925" i="4"/>
  <c r="F925" i="4"/>
  <c r="H924" i="4"/>
  <c r="G924" i="4"/>
  <c r="F924" i="4"/>
  <c r="H923" i="4"/>
  <c r="G923" i="4"/>
  <c r="F923" i="4"/>
  <c r="H922" i="4"/>
  <c r="G922" i="4"/>
  <c r="F922" i="4"/>
  <c r="H921" i="4"/>
  <c r="G921" i="4"/>
  <c r="F921" i="4"/>
  <c r="H920" i="4"/>
  <c r="G920" i="4"/>
  <c r="F920" i="4"/>
  <c r="H919" i="4"/>
  <c r="G919" i="4"/>
  <c r="F919" i="4"/>
  <c r="H918" i="4"/>
  <c r="G918" i="4"/>
  <c r="F918" i="4"/>
  <c r="H917" i="4"/>
  <c r="G917" i="4"/>
  <c r="F917" i="4"/>
  <c r="H916" i="4"/>
  <c r="G916" i="4"/>
  <c r="F916" i="4"/>
  <c r="H915" i="4"/>
  <c r="G915" i="4"/>
  <c r="F915" i="4"/>
  <c r="H914" i="4"/>
  <c r="G914" i="4"/>
  <c r="F914" i="4"/>
  <c r="H913" i="4"/>
  <c r="G913" i="4"/>
  <c r="F913" i="4"/>
  <c r="H911" i="4"/>
  <c r="G911" i="4"/>
  <c r="F911" i="4"/>
  <c r="H910" i="4"/>
  <c r="G910" i="4"/>
  <c r="F910" i="4"/>
  <c r="H909" i="4"/>
  <c r="G909" i="4"/>
  <c r="F909" i="4"/>
  <c r="H908" i="4"/>
  <c r="G908" i="4"/>
  <c r="F908" i="4"/>
  <c r="H907" i="4"/>
  <c r="G907" i="4"/>
  <c r="F907" i="4"/>
  <c r="H906" i="4"/>
  <c r="G906" i="4"/>
  <c r="F906" i="4"/>
  <c r="H905" i="4"/>
  <c r="G905" i="4"/>
  <c r="F905" i="4"/>
  <c r="H904" i="4"/>
  <c r="G904" i="4"/>
  <c r="F904" i="4"/>
  <c r="H903" i="4"/>
  <c r="G903" i="4"/>
  <c r="F903" i="4"/>
  <c r="H902" i="4"/>
  <c r="G902" i="4"/>
  <c r="F902" i="4"/>
  <c r="H901" i="4"/>
  <c r="G901" i="4"/>
  <c r="F901" i="4"/>
  <c r="H900" i="4"/>
  <c r="G900" i="4"/>
  <c r="F900" i="4"/>
  <c r="H899" i="4"/>
  <c r="G899" i="4"/>
  <c r="F899" i="4"/>
  <c r="H898" i="4"/>
  <c r="G898" i="4"/>
  <c r="F898" i="4"/>
  <c r="H897" i="4"/>
  <c r="G897" i="4"/>
  <c r="F897" i="4"/>
  <c r="H896" i="4"/>
  <c r="G896" i="4"/>
  <c r="F896" i="4"/>
  <c r="H895" i="4"/>
  <c r="G895" i="4"/>
  <c r="F895" i="4"/>
  <c r="H894" i="4"/>
  <c r="G894" i="4"/>
  <c r="F894" i="4"/>
  <c r="H893" i="4"/>
  <c r="G893" i="4"/>
  <c r="F893" i="4"/>
  <c r="H892" i="4"/>
  <c r="G892" i="4"/>
  <c r="F892" i="4"/>
  <c r="H891" i="4"/>
  <c r="G891" i="4"/>
  <c r="F891" i="4"/>
  <c r="H890" i="4"/>
  <c r="G890" i="4"/>
  <c r="F890" i="4"/>
  <c r="H889" i="4"/>
  <c r="G889" i="4"/>
  <c r="F889" i="4"/>
  <c r="H888" i="4"/>
  <c r="G888" i="4"/>
  <c r="F888" i="4"/>
  <c r="H887" i="4"/>
  <c r="G887" i="4"/>
  <c r="F887" i="4"/>
  <c r="H886" i="4"/>
  <c r="G886" i="4"/>
  <c r="F886" i="4"/>
  <c r="H885" i="4"/>
  <c r="G885" i="4"/>
  <c r="F885" i="4"/>
  <c r="H884" i="4"/>
  <c r="G884" i="4"/>
  <c r="F884" i="4"/>
  <c r="H883" i="4"/>
  <c r="G883" i="4"/>
  <c r="F883" i="4"/>
  <c r="H882" i="4"/>
  <c r="G882" i="4"/>
  <c r="F882" i="4"/>
  <c r="H881" i="4"/>
  <c r="G881" i="4"/>
  <c r="F881" i="4"/>
  <c r="H880" i="4"/>
  <c r="G880" i="4"/>
  <c r="F880" i="4"/>
  <c r="H879" i="4"/>
  <c r="G879" i="4"/>
  <c r="F879" i="4"/>
  <c r="H878" i="4"/>
  <c r="G878" i="4"/>
  <c r="F878" i="4"/>
  <c r="H877" i="4"/>
  <c r="G877" i="4"/>
  <c r="F877" i="4"/>
  <c r="H876" i="4"/>
  <c r="G876" i="4"/>
  <c r="F876" i="4"/>
  <c r="H875" i="4"/>
  <c r="G875" i="4"/>
  <c r="F875" i="4"/>
  <c r="H873" i="4"/>
  <c r="G873" i="4"/>
  <c r="F873" i="4"/>
  <c r="H872" i="4"/>
  <c r="G872" i="4"/>
  <c r="F872" i="4"/>
  <c r="H871" i="4"/>
  <c r="G871" i="4"/>
  <c r="F871" i="4"/>
  <c r="H870" i="4"/>
  <c r="G870" i="4"/>
  <c r="F870" i="4"/>
  <c r="H869" i="4"/>
  <c r="G869" i="4"/>
  <c r="F869" i="4"/>
  <c r="H868" i="4"/>
  <c r="G868" i="4"/>
  <c r="F868" i="4"/>
  <c r="H865" i="4"/>
  <c r="G865" i="4"/>
  <c r="F865" i="4"/>
  <c r="H864" i="4"/>
  <c r="G864" i="4"/>
  <c r="F864" i="4"/>
  <c r="H863" i="4"/>
  <c r="G863" i="4"/>
  <c r="F863" i="4"/>
  <c r="H862" i="4"/>
  <c r="G862" i="4"/>
  <c r="F862" i="4"/>
  <c r="H861" i="4"/>
  <c r="G861" i="4"/>
  <c r="F861" i="4"/>
  <c r="H860" i="4"/>
  <c r="G860" i="4"/>
  <c r="F860" i="4"/>
  <c r="H859" i="4"/>
  <c r="G859" i="4"/>
  <c r="F859" i="4"/>
  <c r="H858" i="4"/>
  <c r="G858" i="4"/>
  <c r="F858" i="4"/>
  <c r="H857" i="4"/>
  <c r="G857" i="4"/>
  <c r="F857" i="4"/>
  <c r="H856" i="4"/>
  <c r="G856" i="4"/>
  <c r="F856" i="4"/>
  <c r="H855" i="4"/>
  <c r="G855" i="4"/>
  <c r="F855" i="4"/>
  <c r="H854" i="4"/>
  <c r="G854" i="4"/>
  <c r="F854" i="4"/>
  <c r="H853" i="4"/>
  <c r="G853" i="4"/>
  <c r="F853" i="4"/>
  <c r="H852" i="4"/>
  <c r="G852" i="4"/>
  <c r="F852" i="4"/>
  <c r="H851" i="4"/>
  <c r="G851" i="4"/>
  <c r="F851" i="4"/>
  <c r="H850" i="4"/>
  <c r="G850" i="4"/>
  <c r="F850" i="4"/>
  <c r="H849" i="4"/>
  <c r="G849" i="4"/>
  <c r="F849" i="4"/>
  <c r="H848" i="4"/>
  <c r="G848" i="4"/>
  <c r="F848" i="4"/>
  <c r="H847" i="4"/>
  <c r="G847" i="4"/>
  <c r="F847" i="4"/>
  <c r="H846" i="4"/>
  <c r="G846" i="4"/>
  <c r="F846" i="4"/>
  <c r="H844" i="4"/>
  <c r="G844" i="4"/>
  <c r="F844" i="4"/>
  <c r="H843" i="4"/>
  <c r="G843" i="4"/>
  <c r="F843" i="4"/>
  <c r="H842" i="4"/>
  <c r="G842" i="4"/>
  <c r="F842" i="4"/>
  <c r="H841" i="4"/>
  <c r="G841" i="4"/>
  <c r="F841" i="4"/>
  <c r="H840" i="4"/>
  <c r="G840" i="4"/>
  <c r="F840" i="4"/>
  <c r="H839" i="4"/>
  <c r="G839" i="4"/>
  <c r="F839" i="4"/>
  <c r="H838" i="4"/>
  <c r="G838" i="4"/>
  <c r="F838" i="4"/>
  <c r="H837" i="4"/>
  <c r="G837" i="4"/>
  <c r="F837" i="4"/>
  <c r="H836" i="4"/>
  <c r="G836" i="4"/>
  <c r="F836" i="4"/>
  <c r="H834" i="4"/>
  <c r="G834" i="4"/>
  <c r="F834" i="4"/>
  <c r="H833" i="4"/>
  <c r="G833" i="4"/>
  <c r="F833" i="4"/>
  <c r="H831" i="4"/>
  <c r="G831" i="4"/>
  <c r="F831" i="4"/>
  <c r="H830" i="4"/>
  <c r="G830" i="4"/>
  <c r="F830" i="4"/>
  <c r="H828" i="4"/>
  <c r="G828" i="4"/>
  <c r="F828" i="4"/>
  <c r="H827" i="4"/>
  <c r="G827" i="4"/>
  <c r="F827" i="4"/>
  <c r="H826" i="4"/>
  <c r="G826" i="4"/>
  <c r="F826" i="4"/>
  <c r="H825" i="4"/>
  <c r="G825" i="4"/>
  <c r="F825" i="4"/>
  <c r="H823" i="4"/>
  <c r="G823" i="4"/>
  <c r="F823" i="4"/>
  <c r="H822" i="4"/>
  <c r="G822" i="4"/>
  <c r="F822" i="4"/>
  <c r="H821" i="4"/>
  <c r="G821" i="4"/>
  <c r="F821" i="4"/>
  <c r="H820" i="4"/>
  <c r="G820" i="4"/>
  <c r="F820" i="4"/>
  <c r="H817" i="4"/>
  <c r="G817" i="4"/>
  <c r="F817" i="4"/>
  <c r="H816" i="4"/>
  <c r="G816" i="4"/>
  <c r="F816" i="4"/>
  <c r="H815" i="4"/>
  <c r="G815" i="4"/>
  <c r="F815" i="4"/>
  <c r="H814" i="4"/>
  <c r="G814" i="4"/>
  <c r="F814" i="4"/>
  <c r="H811" i="4"/>
  <c r="G811" i="4"/>
  <c r="F811" i="4"/>
  <c r="H810" i="4"/>
  <c r="G810" i="4"/>
  <c r="F810" i="4"/>
  <c r="H809" i="4"/>
  <c r="G809" i="4"/>
  <c r="F809" i="4"/>
  <c r="H808" i="4"/>
  <c r="G808" i="4"/>
  <c r="F808" i="4"/>
  <c r="H807" i="4"/>
  <c r="G807" i="4"/>
  <c r="F807" i="4"/>
  <c r="H806" i="4"/>
  <c r="G806" i="4"/>
  <c r="F806" i="4"/>
  <c r="H805" i="4"/>
  <c r="G805" i="4"/>
  <c r="F805" i="4"/>
  <c r="H804" i="4"/>
  <c r="G804" i="4"/>
  <c r="F804" i="4"/>
  <c r="H803" i="4"/>
  <c r="G803" i="4"/>
  <c r="F803" i="4"/>
  <c r="H802" i="4"/>
  <c r="G802" i="4"/>
  <c r="F802" i="4"/>
  <c r="H801" i="4"/>
  <c r="G801" i="4"/>
  <c r="F801" i="4"/>
  <c r="H800" i="4"/>
  <c r="G800" i="4"/>
  <c r="F800" i="4"/>
  <c r="H798" i="4"/>
  <c r="G798" i="4"/>
  <c r="F798" i="4"/>
  <c r="H797" i="4"/>
  <c r="G797" i="4"/>
  <c r="F797" i="4"/>
  <c r="H796" i="4"/>
  <c r="G796" i="4"/>
  <c r="F796" i="4"/>
  <c r="H794" i="4"/>
  <c r="G794" i="4"/>
  <c r="F794" i="4"/>
  <c r="H793" i="4"/>
  <c r="G793" i="4"/>
  <c r="F793" i="4"/>
  <c r="H792" i="4"/>
  <c r="G792" i="4"/>
  <c r="F792" i="4"/>
  <c r="H791" i="4"/>
  <c r="G791" i="4"/>
  <c r="F791" i="4"/>
  <c r="H790" i="4"/>
  <c r="G790" i="4"/>
  <c r="F790" i="4"/>
  <c r="H789" i="4"/>
  <c r="G789" i="4"/>
  <c r="F789" i="4"/>
  <c r="H788" i="4"/>
  <c r="G788" i="4"/>
  <c r="F788" i="4"/>
  <c r="H787" i="4"/>
  <c r="G787" i="4"/>
  <c r="F787" i="4"/>
  <c r="H785" i="4"/>
  <c r="G785" i="4"/>
  <c r="F785" i="4"/>
  <c r="H784" i="4"/>
  <c r="G784" i="4"/>
  <c r="F784" i="4"/>
  <c r="H783" i="4"/>
  <c r="G783" i="4"/>
  <c r="F783" i="4"/>
  <c r="H782" i="4"/>
  <c r="G782" i="4"/>
  <c r="F782" i="4"/>
  <c r="H781" i="4"/>
  <c r="G781" i="4"/>
  <c r="F781" i="4"/>
  <c r="H780" i="4"/>
  <c r="G780" i="4"/>
  <c r="F780" i="4"/>
  <c r="H779" i="4"/>
  <c r="G779" i="4"/>
  <c r="F779" i="4"/>
  <c r="H778" i="4"/>
  <c r="G778" i="4"/>
  <c r="F778" i="4"/>
  <c r="H777" i="4"/>
  <c r="G777" i="4"/>
  <c r="F777" i="4"/>
  <c r="H776" i="4"/>
  <c r="G776" i="4"/>
  <c r="F776" i="4"/>
  <c r="H773" i="4"/>
  <c r="G773" i="4"/>
  <c r="F773" i="4"/>
  <c r="H772" i="4"/>
  <c r="G772" i="4"/>
  <c r="F772" i="4"/>
  <c r="H770" i="4"/>
  <c r="G770" i="4"/>
  <c r="F770" i="4"/>
  <c r="H769" i="4"/>
  <c r="G769" i="4"/>
  <c r="F769" i="4"/>
  <c r="H768" i="4"/>
  <c r="G768" i="4"/>
  <c r="F768" i="4"/>
  <c r="H767" i="4"/>
  <c r="G767" i="4"/>
  <c r="F767" i="4"/>
  <c r="H765" i="4"/>
  <c r="G765" i="4"/>
  <c r="F765" i="4"/>
  <c r="H764" i="4"/>
  <c r="G764" i="4"/>
  <c r="F764" i="4"/>
  <c r="H763" i="4"/>
  <c r="G763" i="4"/>
  <c r="F763" i="4"/>
  <c r="H762" i="4"/>
  <c r="G762" i="4"/>
  <c r="F762" i="4"/>
  <c r="H759" i="4"/>
  <c r="G759" i="4"/>
  <c r="F759" i="4"/>
  <c r="H758" i="4"/>
  <c r="G758" i="4"/>
  <c r="F758" i="4"/>
  <c r="H757" i="4"/>
  <c r="G757" i="4"/>
  <c r="F757" i="4"/>
  <c r="H756" i="4"/>
  <c r="G756" i="4"/>
  <c r="F756" i="4"/>
  <c r="H755" i="4"/>
  <c r="G755" i="4"/>
  <c r="F755" i="4"/>
  <c r="H754" i="4"/>
  <c r="G754" i="4"/>
  <c r="F754" i="4"/>
  <c r="H753" i="4"/>
  <c r="G753" i="4"/>
  <c r="F753" i="4"/>
  <c r="H752" i="4"/>
  <c r="G752" i="4"/>
  <c r="F752" i="4"/>
  <c r="H751" i="4"/>
  <c r="G751" i="4"/>
  <c r="F751" i="4"/>
  <c r="H750" i="4"/>
  <c r="G750" i="4"/>
  <c r="F750" i="4"/>
  <c r="H749" i="4"/>
  <c r="G749" i="4"/>
  <c r="F749" i="4"/>
  <c r="H748" i="4"/>
  <c r="G748" i="4"/>
  <c r="F748" i="4"/>
  <c r="H747" i="4"/>
  <c r="G747" i="4"/>
  <c r="F747" i="4"/>
  <c r="H746" i="4"/>
  <c r="G746" i="4"/>
  <c r="F746" i="4"/>
  <c r="H745" i="4"/>
  <c r="G745" i="4"/>
  <c r="F745" i="4"/>
  <c r="H744" i="4"/>
  <c r="G744" i="4"/>
  <c r="F744" i="4"/>
  <c r="H743" i="4"/>
  <c r="G743" i="4"/>
  <c r="F743" i="4"/>
  <c r="H742" i="4"/>
  <c r="G742" i="4"/>
  <c r="F742" i="4"/>
  <c r="H741" i="4"/>
  <c r="G741" i="4"/>
  <c r="F741" i="4"/>
  <c r="H740" i="4"/>
  <c r="G740" i="4"/>
  <c r="F740" i="4"/>
  <c r="H739" i="4"/>
  <c r="G739" i="4"/>
  <c r="F739" i="4"/>
  <c r="H738" i="4"/>
  <c r="G738" i="4"/>
  <c r="F738" i="4"/>
  <c r="H737" i="4"/>
  <c r="G737" i="4"/>
  <c r="F737" i="4"/>
  <c r="H736" i="4"/>
  <c r="G736" i="4"/>
  <c r="F736" i="4"/>
  <c r="H735" i="4"/>
  <c r="G735" i="4"/>
  <c r="F735" i="4"/>
  <c r="H734" i="4"/>
  <c r="G734" i="4"/>
  <c r="F734" i="4"/>
  <c r="H733" i="4"/>
  <c r="G733" i="4"/>
  <c r="F733" i="4"/>
  <c r="H732" i="4"/>
  <c r="G732" i="4"/>
  <c r="F732" i="4"/>
  <c r="H731" i="4"/>
  <c r="G731" i="4"/>
  <c r="F731" i="4"/>
  <c r="H730" i="4"/>
  <c r="G730" i="4"/>
  <c r="F730" i="4"/>
  <c r="H729" i="4"/>
  <c r="G729" i="4"/>
  <c r="F729" i="4"/>
  <c r="H728" i="4"/>
  <c r="G728" i="4"/>
  <c r="F728" i="4"/>
  <c r="H727" i="4"/>
  <c r="G727" i="4"/>
  <c r="F727" i="4"/>
  <c r="H725" i="4"/>
  <c r="G725" i="4"/>
  <c r="F725" i="4"/>
  <c r="H724" i="4"/>
  <c r="G724" i="4"/>
  <c r="F724" i="4"/>
  <c r="H723" i="4"/>
  <c r="G723" i="4"/>
  <c r="F723" i="4"/>
  <c r="H722" i="4"/>
  <c r="G722" i="4"/>
  <c r="F722" i="4"/>
  <c r="H721" i="4"/>
  <c r="G721" i="4"/>
  <c r="F721" i="4"/>
  <c r="H719" i="4"/>
  <c r="G719" i="4"/>
  <c r="F719" i="4"/>
  <c r="H717" i="4"/>
  <c r="G717" i="4"/>
  <c r="F717" i="4"/>
  <c r="H716" i="4"/>
  <c r="G716" i="4"/>
  <c r="F716" i="4"/>
  <c r="H715" i="4"/>
  <c r="G715" i="4"/>
  <c r="F715" i="4"/>
  <c r="H714" i="4"/>
  <c r="G714" i="4"/>
  <c r="F714" i="4"/>
  <c r="H713" i="4"/>
  <c r="G713" i="4"/>
  <c r="F713" i="4"/>
  <c r="H711" i="4"/>
  <c r="G711" i="4"/>
  <c r="F711" i="4"/>
  <c r="H710" i="4"/>
  <c r="G710" i="4"/>
  <c r="F710" i="4"/>
  <c r="H709" i="4"/>
  <c r="G709" i="4"/>
  <c r="F709" i="4"/>
  <c r="H707" i="4"/>
  <c r="G707" i="4"/>
  <c r="F707" i="4"/>
  <c r="H706" i="4"/>
  <c r="G706" i="4"/>
  <c r="F706" i="4"/>
  <c r="H705" i="4"/>
  <c r="G705" i="4"/>
  <c r="F705" i="4"/>
  <c r="H702" i="4"/>
  <c r="G702" i="4"/>
  <c r="F702" i="4"/>
  <c r="H701" i="4"/>
  <c r="G701" i="4"/>
  <c r="F701" i="4"/>
  <c r="H700" i="4"/>
  <c r="G700" i="4"/>
  <c r="F700" i="4"/>
  <c r="H699" i="4"/>
  <c r="G699" i="4"/>
  <c r="F699" i="4"/>
  <c r="H697" i="4"/>
  <c r="G697" i="4"/>
  <c r="F697" i="4"/>
  <c r="H696" i="4"/>
  <c r="G696" i="4"/>
  <c r="F696" i="4"/>
  <c r="H695" i="4"/>
  <c r="G695" i="4"/>
  <c r="F695" i="4"/>
  <c r="H694" i="4"/>
  <c r="G694" i="4"/>
  <c r="F694" i="4"/>
  <c r="H692" i="4"/>
  <c r="G692" i="4"/>
  <c r="F692" i="4"/>
  <c r="H691" i="4"/>
  <c r="G691" i="4"/>
  <c r="F691" i="4"/>
  <c r="H690" i="4"/>
  <c r="G690" i="4"/>
  <c r="F690" i="4"/>
  <c r="H685" i="4"/>
  <c r="G685" i="4"/>
  <c r="F685" i="4"/>
  <c r="H684" i="4"/>
  <c r="G684" i="4"/>
  <c r="F684" i="4"/>
  <c r="H683" i="4"/>
  <c r="G683" i="4"/>
  <c r="F683" i="4"/>
  <c r="H682" i="4"/>
  <c r="G682" i="4"/>
  <c r="F682" i="4"/>
  <c r="H681" i="4"/>
  <c r="G681" i="4"/>
  <c r="F681" i="4"/>
  <c r="H680" i="4"/>
  <c r="G680" i="4"/>
  <c r="F680" i="4"/>
  <c r="H678" i="4"/>
  <c r="G678" i="4"/>
  <c r="F678" i="4"/>
  <c r="H677" i="4"/>
  <c r="G677" i="4"/>
  <c r="F677" i="4"/>
  <c r="H676" i="4"/>
  <c r="G676" i="4"/>
  <c r="F676" i="4"/>
  <c r="H675" i="4"/>
  <c r="G675" i="4"/>
  <c r="F675" i="4"/>
  <c r="H674" i="4"/>
  <c r="G674" i="4"/>
  <c r="F674" i="4"/>
  <c r="H673" i="4"/>
  <c r="G673" i="4"/>
  <c r="F673" i="4"/>
  <c r="H672" i="4"/>
  <c r="G672" i="4"/>
  <c r="F672" i="4"/>
  <c r="H671" i="4"/>
  <c r="G671" i="4"/>
  <c r="F671" i="4"/>
  <c r="H670" i="4"/>
  <c r="G670" i="4"/>
  <c r="F670" i="4"/>
  <c r="H669" i="4"/>
  <c r="G669" i="4"/>
  <c r="F669" i="4"/>
  <c r="H668" i="4"/>
  <c r="G668" i="4"/>
  <c r="F668" i="4"/>
  <c r="H666" i="4"/>
  <c r="G666" i="4"/>
  <c r="F666" i="4"/>
  <c r="H665" i="4"/>
  <c r="G665" i="4"/>
  <c r="F665" i="4"/>
  <c r="H664" i="4"/>
  <c r="G664" i="4"/>
  <c r="F664" i="4"/>
  <c r="H663" i="4"/>
  <c r="G663" i="4"/>
  <c r="F663" i="4"/>
  <c r="H662" i="4"/>
  <c r="G662" i="4"/>
  <c r="F662" i="4"/>
  <c r="H661" i="4"/>
  <c r="G661" i="4"/>
  <c r="F661" i="4"/>
  <c r="H660" i="4"/>
  <c r="G660" i="4"/>
  <c r="F660" i="4"/>
  <c r="H659" i="4"/>
  <c r="G659" i="4"/>
  <c r="F659" i="4"/>
  <c r="H658" i="4"/>
  <c r="G658" i="4"/>
  <c r="F658" i="4"/>
  <c r="H657" i="4"/>
  <c r="G657" i="4"/>
  <c r="F657" i="4"/>
  <c r="H656" i="4"/>
  <c r="G656" i="4"/>
  <c r="F656" i="4"/>
  <c r="H655" i="4"/>
  <c r="G655" i="4"/>
  <c r="F655" i="4"/>
  <c r="H654" i="4"/>
  <c r="G654" i="4"/>
  <c r="F654" i="4"/>
  <c r="H653" i="4"/>
  <c r="G653" i="4"/>
  <c r="F653" i="4"/>
  <c r="H651" i="4"/>
  <c r="G651" i="4"/>
  <c r="F651" i="4"/>
  <c r="H650" i="4"/>
  <c r="G650" i="4"/>
  <c r="F650" i="4"/>
  <c r="H649" i="4"/>
  <c r="G649" i="4"/>
  <c r="F649" i="4"/>
  <c r="H648" i="4"/>
  <c r="G648" i="4"/>
  <c r="F648" i="4"/>
  <c r="H647" i="4"/>
  <c r="G647" i="4"/>
  <c r="F647" i="4"/>
  <c r="H646" i="4"/>
  <c r="G646" i="4"/>
  <c r="F646" i="4"/>
  <c r="H645" i="4"/>
  <c r="G645" i="4"/>
  <c r="F645" i="4"/>
  <c r="H644" i="4"/>
  <c r="G644" i="4"/>
  <c r="F644" i="4"/>
  <c r="H640" i="4"/>
  <c r="G640" i="4"/>
  <c r="F640" i="4"/>
  <c r="H639" i="4"/>
  <c r="G639" i="4"/>
  <c r="F639" i="4"/>
  <c r="H638" i="4"/>
  <c r="G638" i="4"/>
  <c r="F638" i="4"/>
  <c r="H637" i="4"/>
  <c r="G637" i="4"/>
  <c r="F637" i="4"/>
  <c r="H636" i="4"/>
  <c r="G636" i="4"/>
  <c r="F636" i="4"/>
  <c r="H635" i="4"/>
  <c r="G635" i="4"/>
  <c r="F635" i="4"/>
  <c r="H634" i="4"/>
  <c r="G634" i="4"/>
  <c r="F634" i="4"/>
  <c r="H633" i="4"/>
  <c r="G633" i="4"/>
  <c r="F633" i="4"/>
  <c r="H632" i="4"/>
  <c r="G632" i="4"/>
  <c r="F632" i="4"/>
  <c r="H631" i="4"/>
  <c r="G631" i="4"/>
  <c r="F631" i="4"/>
  <c r="H630" i="4"/>
  <c r="G630" i="4"/>
  <c r="F630" i="4"/>
  <c r="H629" i="4"/>
  <c r="G629" i="4"/>
  <c r="F629" i="4"/>
  <c r="H628" i="4"/>
  <c r="G628" i="4"/>
  <c r="F628" i="4"/>
  <c r="H626" i="4"/>
  <c r="G626" i="4"/>
  <c r="F626" i="4"/>
  <c r="H625" i="4"/>
  <c r="G625" i="4"/>
  <c r="F625" i="4"/>
  <c r="H624" i="4"/>
  <c r="G624" i="4"/>
  <c r="F624" i="4"/>
  <c r="H623" i="4"/>
  <c r="G623" i="4"/>
  <c r="F623" i="4"/>
  <c r="H622" i="4"/>
  <c r="G622" i="4"/>
  <c r="F622" i="4"/>
  <c r="H621" i="4"/>
  <c r="G621" i="4"/>
  <c r="F621" i="4"/>
  <c r="H620" i="4"/>
  <c r="G620" i="4"/>
  <c r="F620" i="4"/>
  <c r="H619" i="4"/>
  <c r="G619" i="4"/>
  <c r="F619" i="4"/>
  <c r="H618" i="4"/>
  <c r="G618" i="4"/>
  <c r="F618" i="4"/>
  <c r="H617" i="4"/>
  <c r="G617" i="4"/>
  <c r="F617" i="4"/>
  <c r="H616" i="4"/>
  <c r="G616" i="4"/>
  <c r="F616" i="4"/>
  <c r="H615" i="4"/>
  <c r="G615" i="4"/>
  <c r="F615" i="4"/>
  <c r="H614" i="4"/>
  <c r="G614" i="4"/>
  <c r="F614" i="4"/>
  <c r="H613" i="4"/>
  <c r="G613" i="4"/>
  <c r="F613" i="4"/>
  <c r="H612" i="4"/>
  <c r="G612" i="4"/>
  <c r="F612" i="4"/>
  <c r="H611" i="4"/>
  <c r="G611" i="4"/>
  <c r="F611" i="4"/>
  <c r="H610" i="4"/>
  <c r="G610" i="4"/>
  <c r="F610" i="4"/>
  <c r="H608" i="4"/>
  <c r="G608" i="4"/>
  <c r="F608" i="4"/>
  <c r="H607" i="4"/>
  <c r="G607" i="4"/>
  <c r="F607" i="4"/>
  <c r="H606" i="4"/>
  <c r="G606" i="4"/>
  <c r="F606" i="4"/>
  <c r="H605" i="4"/>
  <c r="G605" i="4"/>
  <c r="F605" i="4"/>
  <c r="H603" i="4"/>
  <c r="G603" i="4"/>
  <c r="F603" i="4"/>
  <c r="H602" i="4"/>
  <c r="G602" i="4"/>
  <c r="F602" i="4"/>
  <c r="H601" i="4"/>
  <c r="G601" i="4"/>
  <c r="F601" i="4"/>
  <c r="H600" i="4"/>
  <c r="G600" i="4"/>
  <c r="F600" i="4"/>
  <c r="H599" i="4"/>
  <c r="G599" i="4"/>
  <c r="F599" i="4"/>
  <c r="H598" i="4"/>
  <c r="G598" i="4"/>
  <c r="F598" i="4"/>
  <c r="H597" i="4"/>
  <c r="G597" i="4"/>
  <c r="F597" i="4"/>
  <c r="H596" i="4"/>
  <c r="G596" i="4"/>
  <c r="F596" i="4"/>
  <c r="H595" i="4"/>
  <c r="G595" i="4"/>
  <c r="F595" i="4"/>
  <c r="H594" i="4"/>
  <c r="G594" i="4"/>
  <c r="F594" i="4"/>
  <c r="H593" i="4"/>
  <c r="G593" i="4"/>
  <c r="F593" i="4"/>
  <c r="H592" i="4"/>
  <c r="G592" i="4"/>
  <c r="F592" i="4"/>
  <c r="H591" i="4"/>
  <c r="G591" i="4"/>
  <c r="F591" i="4"/>
  <c r="H585" i="4"/>
  <c r="G585" i="4"/>
  <c r="F585" i="4"/>
  <c r="H584" i="4"/>
  <c r="G584" i="4"/>
  <c r="F584" i="4"/>
  <c r="H583" i="4"/>
  <c r="G583" i="4"/>
  <c r="F583" i="4"/>
  <c r="H582" i="4"/>
  <c r="G582" i="4"/>
  <c r="F582" i="4"/>
  <c r="H581" i="4"/>
  <c r="G581" i="4"/>
  <c r="F581" i="4"/>
  <c r="H579" i="4"/>
  <c r="G579" i="4"/>
  <c r="F579" i="4"/>
  <c r="H578" i="4"/>
  <c r="G578" i="4"/>
  <c r="F578" i="4"/>
  <c r="H577" i="4"/>
  <c r="G577" i="4"/>
  <c r="F577" i="4"/>
  <c r="H576" i="4"/>
  <c r="G576" i="4"/>
  <c r="F576" i="4"/>
  <c r="H575" i="4"/>
  <c r="G575" i="4"/>
  <c r="F575" i="4"/>
  <c r="H574" i="4"/>
  <c r="G574" i="4"/>
  <c r="F574" i="4"/>
  <c r="H572" i="4"/>
  <c r="G572" i="4"/>
  <c r="F572" i="4"/>
  <c r="H571" i="4"/>
  <c r="G571" i="4"/>
  <c r="F571" i="4"/>
  <c r="H570" i="4"/>
  <c r="G570" i="4"/>
  <c r="F570" i="4"/>
  <c r="H569" i="4"/>
  <c r="G569" i="4"/>
  <c r="F569" i="4"/>
  <c r="H568" i="4"/>
  <c r="G568" i="4"/>
  <c r="F568" i="4"/>
  <c r="H567" i="4"/>
  <c r="G567" i="4"/>
  <c r="F567" i="4"/>
  <c r="H566" i="4"/>
  <c r="G566" i="4"/>
  <c r="F566" i="4"/>
  <c r="H565" i="4"/>
  <c r="G565" i="4"/>
  <c r="F565" i="4"/>
  <c r="H564" i="4"/>
  <c r="G564" i="4"/>
  <c r="F564" i="4"/>
  <c r="H563" i="4"/>
  <c r="G563" i="4"/>
  <c r="F563" i="4"/>
  <c r="H562" i="4"/>
  <c r="G562" i="4"/>
  <c r="F562" i="4"/>
  <c r="H561" i="4"/>
  <c r="G561" i="4"/>
  <c r="F561" i="4"/>
  <c r="H558" i="4"/>
  <c r="G558" i="4"/>
  <c r="F558" i="4"/>
  <c r="H557" i="4"/>
  <c r="G557" i="4"/>
  <c r="F557" i="4"/>
  <c r="H555" i="4"/>
  <c r="G555" i="4"/>
  <c r="F555" i="4"/>
  <c r="H554" i="4"/>
  <c r="G554" i="4"/>
  <c r="F554" i="4"/>
  <c r="H553" i="4"/>
  <c r="G553" i="4"/>
  <c r="F553" i="4"/>
  <c r="H552" i="4"/>
  <c r="G552" i="4"/>
  <c r="F552" i="4"/>
  <c r="H551" i="4"/>
  <c r="G551" i="4"/>
  <c r="F551" i="4"/>
  <c r="H550" i="4"/>
  <c r="G550" i="4"/>
  <c r="F550" i="4"/>
  <c r="H549" i="4"/>
  <c r="G549" i="4"/>
  <c r="F549" i="4"/>
  <c r="H548" i="4"/>
  <c r="G548" i="4"/>
  <c r="F548" i="4"/>
  <c r="H547" i="4"/>
  <c r="G547" i="4"/>
  <c r="F547" i="4"/>
  <c r="H546" i="4"/>
  <c r="G546" i="4"/>
  <c r="F546" i="4"/>
  <c r="H545" i="4"/>
  <c r="G545" i="4"/>
  <c r="F545" i="4"/>
  <c r="H544" i="4"/>
  <c r="G544" i="4"/>
  <c r="F544" i="4"/>
  <c r="H543" i="4"/>
  <c r="G543" i="4"/>
  <c r="F543" i="4"/>
  <c r="H540" i="4"/>
  <c r="G540" i="4"/>
  <c r="F540" i="4"/>
  <c r="H539" i="4"/>
  <c r="G539" i="4"/>
  <c r="F539" i="4"/>
  <c r="H538" i="4"/>
  <c r="G538" i="4"/>
  <c r="F538" i="4"/>
  <c r="H537" i="4"/>
  <c r="G537" i="4"/>
  <c r="F537" i="4"/>
  <c r="H536" i="4"/>
  <c r="G536" i="4"/>
  <c r="F536" i="4"/>
  <c r="H533" i="4"/>
  <c r="G533" i="4"/>
  <c r="F533" i="4"/>
  <c r="H532" i="4"/>
  <c r="G532" i="4"/>
  <c r="F532" i="4"/>
  <c r="H531" i="4"/>
  <c r="G531" i="4"/>
  <c r="F531" i="4"/>
  <c r="H530" i="4"/>
  <c r="G530" i="4"/>
  <c r="F530" i="4"/>
  <c r="H529" i="4"/>
  <c r="G529" i="4"/>
  <c r="F529" i="4"/>
  <c r="H528" i="4"/>
  <c r="G528" i="4"/>
  <c r="F528" i="4"/>
  <c r="H527" i="4"/>
  <c r="G527" i="4"/>
  <c r="F527" i="4"/>
  <c r="H526" i="4"/>
  <c r="G526" i="4"/>
  <c r="F526" i="4"/>
  <c r="H525" i="4"/>
  <c r="G525" i="4"/>
  <c r="F525" i="4"/>
  <c r="H524" i="4"/>
  <c r="G524" i="4"/>
  <c r="F524" i="4"/>
  <c r="H523" i="4"/>
  <c r="G523" i="4"/>
  <c r="F523" i="4"/>
  <c r="H522" i="4"/>
  <c r="G522" i="4"/>
  <c r="F522" i="4"/>
  <c r="H521" i="4"/>
  <c r="G521" i="4"/>
  <c r="F521" i="4"/>
  <c r="H520" i="4"/>
  <c r="G520" i="4"/>
  <c r="F520" i="4"/>
  <c r="H519" i="4"/>
  <c r="G519" i="4"/>
  <c r="F519" i="4"/>
  <c r="H518" i="4"/>
  <c r="G518" i="4"/>
  <c r="F518" i="4"/>
  <c r="H517" i="4"/>
  <c r="G517" i="4"/>
  <c r="F517" i="4"/>
  <c r="H516" i="4"/>
  <c r="G516" i="4"/>
  <c r="F516" i="4"/>
  <c r="H515" i="4"/>
  <c r="G515" i="4"/>
  <c r="F515" i="4"/>
  <c r="H514" i="4"/>
  <c r="G514" i="4"/>
  <c r="F514" i="4"/>
  <c r="H513" i="4"/>
  <c r="G513" i="4"/>
  <c r="F513" i="4"/>
  <c r="H512" i="4"/>
  <c r="G512" i="4"/>
  <c r="F512" i="4"/>
  <c r="H511" i="4"/>
  <c r="G511" i="4"/>
  <c r="F511" i="4"/>
  <c r="H510" i="4"/>
  <c r="G510" i="4"/>
  <c r="F510" i="4"/>
  <c r="H509" i="4"/>
  <c r="G509" i="4"/>
  <c r="F509" i="4"/>
  <c r="H508" i="4"/>
  <c r="G508" i="4"/>
  <c r="F508" i="4"/>
  <c r="H507" i="4"/>
  <c r="G507" i="4"/>
  <c r="F507" i="4"/>
  <c r="H506" i="4"/>
  <c r="G506" i="4"/>
  <c r="F506" i="4"/>
  <c r="H505" i="4"/>
  <c r="G505" i="4"/>
  <c r="F505" i="4"/>
  <c r="H504" i="4"/>
  <c r="G504" i="4"/>
  <c r="F504" i="4"/>
  <c r="H503" i="4"/>
  <c r="G503" i="4"/>
  <c r="F503" i="4"/>
  <c r="H502" i="4"/>
  <c r="G502" i="4"/>
  <c r="F502" i="4"/>
  <c r="H500" i="4"/>
  <c r="G500" i="4"/>
  <c r="F500" i="4"/>
  <c r="H499" i="4"/>
  <c r="G499" i="4"/>
  <c r="F499" i="4"/>
  <c r="H498" i="4"/>
  <c r="G498" i="4"/>
  <c r="F498" i="4"/>
  <c r="H497" i="4"/>
  <c r="G497" i="4"/>
  <c r="F497" i="4"/>
  <c r="H496" i="4"/>
  <c r="G496" i="4"/>
  <c r="F496" i="4"/>
  <c r="H495" i="4"/>
  <c r="G495" i="4"/>
  <c r="F495" i="4"/>
  <c r="H494" i="4"/>
  <c r="G494" i="4"/>
  <c r="F494" i="4"/>
  <c r="H493" i="4"/>
  <c r="G493" i="4"/>
  <c r="F493" i="4"/>
  <c r="H492" i="4"/>
  <c r="G492" i="4"/>
  <c r="F492" i="4"/>
  <c r="H491" i="4"/>
  <c r="G491" i="4"/>
  <c r="F491" i="4"/>
  <c r="H490" i="4"/>
  <c r="G490" i="4"/>
  <c r="F490" i="4"/>
  <c r="H489" i="4"/>
  <c r="G489" i="4"/>
  <c r="F489" i="4"/>
  <c r="H488" i="4"/>
  <c r="G488" i="4"/>
  <c r="F488" i="4"/>
  <c r="H485" i="4"/>
  <c r="G485" i="4"/>
  <c r="F485" i="4"/>
  <c r="H484" i="4"/>
  <c r="G484" i="4"/>
  <c r="F484" i="4"/>
  <c r="H483" i="4"/>
  <c r="G483" i="4"/>
  <c r="F483" i="4"/>
  <c r="H481" i="4"/>
  <c r="G481" i="4"/>
  <c r="F481" i="4"/>
  <c r="H480" i="4"/>
  <c r="G480" i="4"/>
  <c r="F480" i="4"/>
  <c r="H479" i="4"/>
  <c r="G479" i="4"/>
  <c r="F479" i="4"/>
  <c r="H477" i="4"/>
  <c r="G477" i="4"/>
  <c r="F477" i="4"/>
  <c r="H476" i="4"/>
  <c r="G476" i="4"/>
  <c r="F476" i="4"/>
  <c r="H475" i="4"/>
  <c r="G475" i="4"/>
  <c r="F475" i="4"/>
  <c r="H474" i="4"/>
  <c r="G474" i="4"/>
  <c r="F474" i="4"/>
  <c r="H473" i="4"/>
  <c r="G473" i="4"/>
  <c r="F473" i="4"/>
  <c r="H470" i="4"/>
  <c r="G470" i="4"/>
  <c r="F470" i="4"/>
  <c r="H469" i="4"/>
  <c r="G469" i="4"/>
  <c r="F469" i="4"/>
  <c r="H468" i="4"/>
  <c r="G468" i="4"/>
  <c r="F468" i="4"/>
  <c r="H467" i="4"/>
  <c r="G467" i="4"/>
  <c r="F467" i="4"/>
  <c r="H466" i="4"/>
  <c r="G466" i="4"/>
  <c r="F466" i="4"/>
  <c r="H465" i="4"/>
  <c r="G465" i="4"/>
  <c r="F465" i="4"/>
  <c r="H464" i="4"/>
  <c r="G464" i="4"/>
  <c r="F464" i="4"/>
  <c r="H463" i="4"/>
  <c r="G463" i="4"/>
  <c r="F463" i="4"/>
  <c r="H462" i="4"/>
  <c r="G462" i="4"/>
  <c r="F462" i="4"/>
  <c r="H461" i="4"/>
  <c r="G461" i="4"/>
  <c r="F461" i="4"/>
  <c r="H460" i="4"/>
  <c r="G460" i="4"/>
  <c r="F460" i="4"/>
  <c r="H459" i="4"/>
  <c r="G459" i="4"/>
  <c r="F459" i="4"/>
  <c r="H458" i="4"/>
  <c r="G458" i="4"/>
  <c r="F458" i="4"/>
  <c r="H457" i="4"/>
  <c r="G457" i="4"/>
  <c r="F457" i="4"/>
  <c r="H456" i="4"/>
  <c r="G456" i="4"/>
  <c r="F456" i="4"/>
  <c r="H455" i="4"/>
  <c r="G455" i="4"/>
  <c r="F455" i="4"/>
  <c r="H454" i="4"/>
  <c r="G454" i="4"/>
  <c r="F454" i="4"/>
  <c r="H453" i="4"/>
  <c r="G453" i="4"/>
  <c r="F453" i="4"/>
  <c r="H452" i="4"/>
  <c r="G452" i="4"/>
  <c r="F452" i="4"/>
  <c r="H451" i="4"/>
  <c r="G451" i="4"/>
  <c r="F451" i="4"/>
  <c r="H450" i="4"/>
  <c r="G450" i="4"/>
  <c r="F450" i="4"/>
  <c r="H448" i="4"/>
  <c r="G448" i="4"/>
  <c r="F448" i="4"/>
  <c r="H447" i="4"/>
  <c r="G447" i="4"/>
  <c r="F447" i="4"/>
  <c r="H446" i="4"/>
  <c r="G446" i="4"/>
  <c r="F446" i="4"/>
  <c r="H445" i="4"/>
  <c r="G445" i="4"/>
  <c r="F445" i="4"/>
  <c r="H444" i="4"/>
  <c r="G444" i="4"/>
  <c r="F444" i="4"/>
  <c r="H443" i="4"/>
  <c r="G443" i="4"/>
  <c r="F443" i="4"/>
  <c r="H441" i="4"/>
  <c r="G441" i="4"/>
  <c r="F441" i="4"/>
  <c r="H440" i="4"/>
  <c r="G440" i="4"/>
  <c r="F440" i="4"/>
  <c r="H439" i="4"/>
  <c r="G439" i="4"/>
  <c r="F439" i="4"/>
  <c r="H438" i="4"/>
  <c r="G438" i="4"/>
  <c r="F438" i="4"/>
  <c r="H437" i="4"/>
  <c r="G437" i="4"/>
  <c r="F437" i="4"/>
  <c r="H436" i="4"/>
  <c r="G436" i="4"/>
  <c r="F436" i="4"/>
  <c r="H435" i="4"/>
  <c r="G435" i="4"/>
  <c r="F435" i="4"/>
  <c r="H434" i="4"/>
  <c r="G434" i="4"/>
  <c r="F434" i="4"/>
  <c r="H433" i="4"/>
  <c r="G433" i="4"/>
  <c r="F433" i="4"/>
  <c r="H432" i="4"/>
  <c r="G432" i="4"/>
  <c r="F432" i="4"/>
  <c r="H431" i="4"/>
  <c r="G431" i="4"/>
  <c r="F431" i="4"/>
  <c r="H430" i="4"/>
  <c r="G430" i="4"/>
  <c r="F430" i="4"/>
  <c r="H429" i="4"/>
  <c r="G429" i="4"/>
  <c r="F429" i="4"/>
  <c r="H428" i="4"/>
  <c r="G428" i="4"/>
  <c r="F428" i="4"/>
  <c r="H427" i="4"/>
  <c r="G427" i="4"/>
  <c r="F427" i="4"/>
  <c r="H426" i="4"/>
  <c r="G426" i="4"/>
  <c r="F426" i="4"/>
  <c r="H425" i="4"/>
  <c r="G425" i="4"/>
  <c r="F425" i="4"/>
  <c r="H424" i="4"/>
  <c r="G424" i="4"/>
  <c r="F424" i="4"/>
  <c r="H423" i="4"/>
  <c r="G423" i="4"/>
  <c r="F423" i="4"/>
  <c r="H422" i="4"/>
  <c r="G422" i="4"/>
  <c r="F422" i="4"/>
  <c r="H421" i="4"/>
  <c r="G421" i="4"/>
  <c r="F421" i="4"/>
  <c r="H420" i="4"/>
  <c r="G420" i="4"/>
  <c r="F420" i="4"/>
  <c r="H419" i="4"/>
  <c r="G419" i="4"/>
  <c r="F419" i="4"/>
  <c r="H418" i="4"/>
  <c r="G418" i="4"/>
  <c r="F418" i="4"/>
  <c r="H417" i="4"/>
  <c r="G417" i="4"/>
  <c r="F417" i="4"/>
  <c r="H416" i="4"/>
  <c r="G416" i="4"/>
  <c r="F416" i="4"/>
  <c r="H415" i="4"/>
  <c r="G415" i="4"/>
  <c r="F415" i="4"/>
  <c r="H414" i="4"/>
  <c r="G414" i="4"/>
  <c r="F414" i="4"/>
  <c r="H413" i="4"/>
  <c r="G413" i="4"/>
  <c r="F413" i="4"/>
  <c r="H412" i="4"/>
  <c r="G412" i="4"/>
  <c r="F412" i="4"/>
  <c r="H411" i="4"/>
  <c r="G411" i="4"/>
  <c r="F411" i="4"/>
  <c r="H410" i="4"/>
  <c r="G410" i="4"/>
  <c r="F410" i="4"/>
  <c r="H409" i="4"/>
  <c r="G409" i="4"/>
  <c r="F409" i="4"/>
  <c r="H408" i="4"/>
  <c r="G408" i="4"/>
  <c r="F408" i="4"/>
  <c r="H407" i="4"/>
  <c r="G407" i="4"/>
  <c r="F407" i="4"/>
  <c r="H405" i="4"/>
  <c r="G405" i="4"/>
  <c r="F405" i="4"/>
  <c r="H404" i="4"/>
  <c r="G404" i="4"/>
  <c r="F404" i="4"/>
  <c r="H403" i="4"/>
  <c r="G403" i="4"/>
  <c r="F403" i="4"/>
  <c r="H402" i="4"/>
  <c r="G402" i="4"/>
  <c r="F402" i="4"/>
  <c r="H401" i="4"/>
  <c r="G401" i="4"/>
  <c r="F401" i="4"/>
  <c r="H400" i="4"/>
  <c r="G400" i="4"/>
  <c r="F400" i="4"/>
  <c r="H399" i="4"/>
  <c r="G399" i="4"/>
  <c r="F399" i="4"/>
  <c r="H398" i="4"/>
  <c r="G398" i="4"/>
  <c r="F398" i="4"/>
  <c r="H397" i="4"/>
  <c r="G397" i="4"/>
  <c r="F397" i="4"/>
  <c r="H396" i="4"/>
  <c r="G396" i="4"/>
  <c r="F396" i="4"/>
  <c r="H395" i="4"/>
  <c r="G395" i="4"/>
  <c r="F395" i="4"/>
  <c r="H394" i="4"/>
  <c r="G394" i="4"/>
  <c r="F394" i="4"/>
  <c r="H393" i="4"/>
  <c r="G393" i="4"/>
  <c r="F393" i="4"/>
  <c r="H392" i="4"/>
  <c r="G392" i="4"/>
  <c r="F392" i="4"/>
  <c r="H391" i="4"/>
  <c r="G391" i="4"/>
  <c r="F391" i="4"/>
  <c r="H390" i="4"/>
  <c r="G390" i="4"/>
  <c r="F390" i="4"/>
  <c r="H389" i="4"/>
  <c r="G389" i="4"/>
  <c r="F389" i="4"/>
  <c r="H388" i="4"/>
  <c r="G388" i="4"/>
  <c r="F388" i="4"/>
  <c r="H387" i="4"/>
  <c r="G387" i="4"/>
  <c r="F387" i="4"/>
  <c r="H386" i="4"/>
  <c r="G386" i="4"/>
  <c r="F386" i="4"/>
  <c r="H385" i="4"/>
  <c r="G385" i="4"/>
  <c r="F385" i="4"/>
  <c r="H384" i="4"/>
  <c r="G384" i="4"/>
  <c r="F384" i="4"/>
  <c r="H383" i="4"/>
  <c r="G383" i="4"/>
  <c r="F383" i="4"/>
  <c r="H382" i="4"/>
  <c r="G382" i="4"/>
  <c r="F382" i="4"/>
  <c r="H381" i="4"/>
  <c r="G381" i="4"/>
  <c r="F381" i="4"/>
  <c r="H380" i="4"/>
  <c r="G380" i="4"/>
  <c r="F380" i="4"/>
  <c r="H379" i="4"/>
  <c r="G379" i="4"/>
  <c r="F379" i="4"/>
  <c r="H378" i="4"/>
  <c r="G378" i="4"/>
  <c r="F378" i="4"/>
  <c r="H377" i="4"/>
  <c r="G377" i="4"/>
  <c r="F377" i="4"/>
  <c r="H376" i="4"/>
  <c r="G376" i="4"/>
  <c r="F376" i="4"/>
  <c r="H375" i="4"/>
  <c r="G375" i="4"/>
  <c r="F375" i="4"/>
  <c r="H374" i="4"/>
  <c r="G374" i="4"/>
  <c r="F374" i="4"/>
  <c r="H373" i="4"/>
  <c r="G373" i="4"/>
  <c r="F373" i="4"/>
  <c r="H372" i="4"/>
  <c r="G372" i="4"/>
  <c r="F372" i="4"/>
  <c r="H371" i="4"/>
  <c r="G371" i="4"/>
  <c r="F371" i="4"/>
  <c r="H370" i="4"/>
  <c r="G370" i="4"/>
  <c r="F370" i="4"/>
  <c r="H369" i="4"/>
  <c r="G369" i="4"/>
  <c r="F369" i="4"/>
  <c r="H368" i="4"/>
  <c r="G368" i="4"/>
  <c r="F368" i="4"/>
  <c r="H367" i="4"/>
  <c r="G367" i="4"/>
  <c r="F367" i="4"/>
  <c r="H366" i="4"/>
  <c r="G366" i="4"/>
  <c r="F366" i="4"/>
  <c r="H365" i="4"/>
  <c r="G365" i="4"/>
  <c r="F365" i="4"/>
  <c r="H364" i="4"/>
  <c r="G364" i="4"/>
  <c r="F364" i="4"/>
  <c r="H363" i="4"/>
  <c r="G363" i="4"/>
  <c r="F363" i="4"/>
  <c r="H362" i="4"/>
  <c r="G362" i="4"/>
  <c r="F362" i="4"/>
  <c r="H361" i="4"/>
  <c r="G361" i="4"/>
  <c r="F361" i="4"/>
  <c r="H360" i="4"/>
  <c r="G360" i="4"/>
  <c r="F360" i="4"/>
  <c r="H359" i="4"/>
  <c r="G359" i="4"/>
  <c r="F359" i="4"/>
  <c r="H358" i="4"/>
  <c r="G358" i="4"/>
  <c r="F358" i="4"/>
  <c r="H357" i="4"/>
  <c r="G357" i="4"/>
  <c r="F357" i="4"/>
  <c r="H356" i="4"/>
  <c r="G356" i="4"/>
  <c r="F356" i="4"/>
  <c r="H355" i="4"/>
  <c r="G355" i="4"/>
  <c r="F355" i="4"/>
  <c r="H354" i="4"/>
  <c r="G354" i="4"/>
  <c r="F354" i="4"/>
  <c r="H351" i="4"/>
  <c r="G351" i="4"/>
  <c r="F351" i="4"/>
  <c r="H350" i="4"/>
  <c r="G350" i="4"/>
  <c r="F350" i="4"/>
  <c r="H349" i="4"/>
  <c r="G349" i="4"/>
  <c r="F349" i="4"/>
  <c r="H347" i="4"/>
  <c r="G347" i="4"/>
  <c r="F347" i="4"/>
  <c r="H346" i="4"/>
  <c r="G346" i="4"/>
  <c r="F346" i="4"/>
  <c r="H345" i="4"/>
  <c r="G345" i="4"/>
  <c r="F345" i="4"/>
  <c r="H344" i="4"/>
  <c r="G344" i="4"/>
  <c r="F344" i="4"/>
  <c r="H343" i="4"/>
  <c r="G343" i="4"/>
  <c r="F343" i="4"/>
  <c r="H341" i="4"/>
  <c r="G341" i="4"/>
  <c r="F341" i="4"/>
  <c r="H340" i="4"/>
  <c r="G340" i="4"/>
  <c r="F340" i="4"/>
  <c r="H337" i="4"/>
  <c r="G337" i="4"/>
  <c r="F337" i="4"/>
  <c r="H336" i="4"/>
  <c r="G336" i="4"/>
  <c r="F336" i="4"/>
  <c r="H335" i="4"/>
  <c r="G335" i="4"/>
  <c r="F335" i="4"/>
  <c r="H334" i="4"/>
  <c r="G334" i="4"/>
  <c r="F334" i="4"/>
  <c r="H333" i="4"/>
  <c r="G333" i="4"/>
  <c r="F333" i="4"/>
  <c r="H332" i="4"/>
  <c r="G332" i="4"/>
  <c r="F332" i="4"/>
  <c r="H331" i="4"/>
  <c r="G331" i="4"/>
  <c r="F331" i="4"/>
  <c r="H330" i="4"/>
  <c r="G330" i="4"/>
  <c r="F330" i="4"/>
  <c r="H329" i="4"/>
  <c r="G329" i="4"/>
  <c r="F329" i="4"/>
  <c r="H328" i="4"/>
  <c r="G328" i="4"/>
  <c r="F328" i="4"/>
  <c r="H327" i="4"/>
  <c r="G327" i="4"/>
  <c r="F327" i="4"/>
  <c r="H326" i="4"/>
  <c r="G326" i="4"/>
  <c r="F326" i="4"/>
  <c r="H325" i="4"/>
  <c r="G325" i="4"/>
  <c r="F325" i="4"/>
  <c r="H324" i="4"/>
  <c r="G324" i="4"/>
  <c r="F324" i="4"/>
  <c r="H323" i="4"/>
  <c r="G323" i="4"/>
  <c r="F323" i="4"/>
  <c r="H322" i="4"/>
  <c r="G322" i="4"/>
  <c r="F322" i="4"/>
  <c r="H321" i="4"/>
  <c r="G321" i="4"/>
  <c r="F321" i="4"/>
  <c r="H320" i="4"/>
  <c r="G320" i="4"/>
  <c r="F320" i="4"/>
  <c r="H319" i="4"/>
  <c r="G319" i="4"/>
  <c r="F319" i="4"/>
  <c r="H318" i="4"/>
  <c r="G318" i="4"/>
  <c r="F318" i="4"/>
  <c r="H317" i="4"/>
  <c r="G317" i="4"/>
  <c r="F317" i="4"/>
  <c r="H316" i="4"/>
  <c r="G316" i="4"/>
  <c r="F316" i="4"/>
  <c r="H315" i="4"/>
  <c r="G315" i="4"/>
  <c r="F315" i="4"/>
  <c r="H314" i="4"/>
  <c r="G314" i="4"/>
  <c r="F314" i="4"/>
  <c r="H313" i="4"/>
  <c r="G313" i="4"/>
  <c r="F313" i="4"/>
  <c r="H312" i="4"/>
  <c r="G312" i="4"/>
  <c r="F312" i="4"/>
  <c r="H311" i="4"/>
  <c r="G311" i="4"/>
  <c r="F311" i="4"/>
  <c r="H310" i="4"/>
  <c r="G310" i="4"/>
  <c r="F310" i="4"/>
  <c r="H309" i="4"/>
  <c r="G309" i="4"/>
  <c r="F309" i="4"/>
  <c r="H307" i="4"/>
  <c r="G307" i="4"/>
  <c r="F307" i="4"/>
  <c r="H306" i="4"/>
  <c r="G306" i="4"/>
  <c r="F306" i="4"/>
  <c r="H305" i="4"/>
  <c r="G305" i="4"/>
  <c r="F305" i="4"/>
  <c r="H304" i="4"/>
  <c r="G304" i="4"/>
  <c r="F304" i="4"/>
  <c r="H303" i="4"/>
  <c r="G303" i="4"/>
  <c r="F303" i="4"/>
  <c r="H302" i="4"/>
  <c r="G302" i="4"/>
  <c r="F302" i="4"/>
  <c r="H301" i="4"/>
  <c r="G301" i="4"/>
  <c r="F301" i="4"/>
  <c r="H300" i="4"/>
  <c r="G300" i="4"/>
  <c r="F300" i="4"/>
  <c r="H299" i="4"/>
  <c r="G299" i="4"/>
  <c r="F299" i="4"/>
  <c r="H298" i="4"/>
  <c r="G298" i="4"/>
  <c r="F298" i="4"/>
  <c r="H297" i="4"/>
  <c r="G297" i="4"/>
  <c r="F297" i="4"/>
  <c r="H296" i="4"/>
  <c r="G296" i="4"/>
  <c r="F296" i="4"/>
  <c r="H295" i="4"/>
  <c r="G295" i="4"/>
  <c r="F295" i="4"/>
  <c r="H294" i="4"/>
  <c r="G294" i="4"/>
  <c r="F294" i="4"/>
  <c r="H293" i="4"/>
  <c r="G293" i="4"/>
  <c r="F293" i="4"/>
  <c r="H292" i="4"/>
  <c r="G292" i="4"/>
  <c r="F292" i="4"/>
  <c r="H291" i="4"/>
  <c r="G291" i="4"/>
  <c r="F291" i="4"/>
  <c r="H290" i="4"/>
  <c r="G290" i="4"/>
  <c r="F290" i="4"/>
  <c r="H289" i="4"/>
  <c r="G289" i="4"/>
  <c r="F289" i="4"/>
  <c r="H288" i="4"/>
  <c r="G288" i="4"/>
  <c r="F288" i="4"/>
  <c r="H287" i="4"/>
  <c r="G287" i="4"/>
  <c r="F287" i="4"/>
  <c r="H286" i="4"/>
  <c r="G286" i="4"/>
  <c r="F286" i="4"/>
  <c r="H285" i="4"/>
  <c r="G285" i="4"/>
  <c r="F285" i="4"/>
  <c r="H283" i="4"/>
  <c r="G283" i="4"/>
  <c r="F283" i="4"/>
  <c r="H282" i="4"/>
  <c r="G282" i="4"/>
  <c r="F282" i="4"/>
  <c r="H281" i="4"/>
  <c r="G281" i="4"/>
  <c r="F281" i="4"/>
  <c r="H279" i="4"/>
  <c r="G279" i="4"/>
  <c r="F279" i="4"/>
  <c r="H278" i="4"/>
  <c r="G278" i="4"/>
  <c r="F278" i="4"/>
  <c r="H277" i="4"/>
  <c r="G277" i="4"/>
  <c r="F277" i="4"/>
  <c r="H276" i="4"/>
  <c r="G276" i="4"/>
  <c r="F276" i="4"/>
  <c r="H275" i="4"/>
  <c r="G275" i="4"/>
  <c r="F275" i="4"/>
  <c r="H274" i="4"/>
  <c r="G274" i="4"/>
  <c r="F274" i="4"/>
  <c r="H273" i="4"/>
  <c r="G273" i="4"/>
  <c r="F273" i="4"/>
  <c r="H272" i="4"/>
  <c r="G272" i="4"/>
  <c r="F272" i="4"/>
  <c r="H271" i="4"/>
  <c r="G271" i="4"/>
  <c r="F271" i="4"/>
  <c r="H270" i="4"/>
  <c r="G270" i="4"/>
  <c r="F270" i="4"/>
  <c r="H269" i="4"/>
  <c r="G269" i="4"/>
  <c r="F269" i="4"/>
  <c r="H268" i="4"/>
  <c r="G268" i="4"/>
  <c r="F268" i="4"/>
  <c r="H267" i="4"/>
  <c r="G267" i="4"/>
  <c r="F267" i="4"/>
  <c r="H266" i="4"/>
  <c r="G266" i="4"/>
  <c r="F266" i="4"/>
  <c r="H265" i="4"/>
  <c r="G265" i="4"/>
  <c r="F265" i="4"/>
  <c r="H264" i="4"/>
  <c r="G264" i="4"/>
  <c r="F264" i="4"/>
  <c r="H262" i="4"/>
  <c r="G262" i="4"/>
  <c r="F262" i="4"/>
  <c r="H261" i="4"/>
  <c r="G261" i="4"/>
  <c r="F261" i="4"/>
  <c r="H260" i="4"/>
  <c r="G260" i="4"/>
  <c r="F260" i="4"/>
  <c r="H259" i="4"/>
  <c r="G259" i="4"/>
  <c r="F259" i="4"/>
  <c r="H258" i="4"/>
  <c r="G258" i="4"/>
  <c r="F258" i="4"/>
  <c r="H257" i="4"/>
  <c r="G257" i="4"/>
  <c r="F257" i="4"/>
  <c r="H256" i="4"/>
  <c r="G256" i="4"/>
  <c r="F256" i="4"/>
  <c r="H255" i="4"/>
  <c r="G255" i="4"/>
  <c r="F255" i="4"/>
  <c r="H254" i="4"/>
  <c r="G254" i="4"/>
  <c r="F254" i="4"/>
  <c r="H253" i="4"/>
  <c r="G253" i="4"/>
  <c r="F253" i="4"/>
  <c r="H252" i="4"/>
  <c r="G252" i="4"/>
  <c r="F252" i="4"/>
  <c r="H251" i="4"/>
  <c r="G251" i="4"/>
  <c r="F251" i="4"/>
  <c r="H250" i="4"/>
  <c r="G250" i="4"/>
  <c r="F250" i="4"/>
  <c r="H249" i="4"/>
  <c r="G249" i="4"/>
  <c r="F249" i="4"/>
  <c r="H248" i="4"/>
  <c r="G248" i="4"/>
  <c r="F248" i="4"/>
  <c r="H247" i="4"/>
  <c r="G247" i="4"/>
  <c r="F247" i="4"/>
  <c r="H246" i="4"/>
  <c r="G246" i="4"/>
  <c r="F246" i="4"/>
  <c r="H245" i="4"/>
  <c r="G245" i="4"/>
  <c r="F245" i="4"/>
  <c r="H244" i="4"/>
  <c r="G244" i="4"/>
  <c r="F244" i="4"/>
  <c r="H243" i="4"/>
  <c r="G243" i="4"/>
  <c r="F243" i="4"/>
  <c r="H242" i="4"/>
  <c r="G242" i="4"/>
  <c r="F242" i="4"/>
  <c r="H241" i="4"/>
  <c r="G241" i="4"/>
  <c r="F241" i="4"/>
  <c r="H240" i="4"/>
  <c r="G240" i="4"/>
  <c r="F240" i="4"/>
  <c r="H239" i="4"/>
  <c r="G239" i="4"/>
  <c r="F239" i="4"/>
  <c r="H238" i="4"/>
  <c r="G238" i="4"/>
  <c r="F238" i="4"/>
  <c r="H237" i="4"/>
  <c r="G237" i="4"/>
  <c r="F237" i="4"/>
  <c r="H236" i="4"/>
  <c r="G236" i="4"/>
  <c r="F236" i="4"/>
  <c r="H235" i="4"/>
  <c r="G235" i="4"/>
  <c r="F235" i="4"/>
  <c r="H234" i="4"/>
  <c r="G234" i="4"/>
  <c r="F234" i="4"/>
  <c r="H231" i="4"/>
  <c r="G231" i="4"/>
  <c r="F231" i="4"/>
  <c r="H230" i="4"/>
  <c r="G230" i="4"/>
  <c r="F230" i="4"/>
  <c r="H229" i="4"/>
  <c r="G229" i="4"/>
  <c r="F229" i="4"/>
  <c r="H228" i="4"/>
  <c r="G228" i="4"/>
  <c r="F228" i="4"/>
  <c r="H227" i="4"/>
  <c r="G227" i="4"/>
  <c r="F227" i="4"/>
  <c r="H226" i="4"/>
  <c r="G226" i="4"/>
  <c r="F226" i="4"/>
  <c r="H225" i="4"/>
  <c r="G225" i="4"/>
  <c r="F225" i="4"/>
  <c r="H224" i="4"/>
  <c r="G224" i="4"/>
  <c r="F224" i="4"/>
  <c r="H223" i="4"/>
  <c r="G223" i="4"/>
  <c r="F223" i="4"/>
  <c r="H222" i="4"/>
  <c r="G222" i="4"/>
  <c r="F222" i="4"/>
  <c r="H221" i="4"/>
  <c r="G221" i="4"/>
  <c r="F221" i="4"/>
  <c r="H220" i="4"/>
  <c r="G220" i="4"/>
  <c r="F220" i="4"/>
  <c r="H219" i="4"/>
  <c r="G219" i="4"/>
  <c r="F219" i="4"/>
  <c r="H218" i="4"/>
  <c r="G218" i="4"/>
  <c r="F218" i="4"/>
  <c r="H217" i="4"/>
  <c r="G217" i="4"/>
  <c r="F217" i="4"/>
  <c r="H215" i="4"/>
  <c r="G215" i="4"/>
  <c r="F215" i="4"/>
  <c r="H214" i="4"/>
  <c r="G214" i="4"/>
  <c r="F214" i="4"/>
  <c r="H213" i="4"/>
  <c r="G213" i="4"/>
  <c r="F213" i="4"/>
  <c r="H212" i="4"/>
  <c r="G212" i="4"/>
  <c r="F212" i="4"/>
  <c r="H211" i="4"/>
  <c r="G211" i="4"/>
  <c r="F211" i="4"/>
  <c r="H210" i="4"/>
  <c r="G210" i="4"/>
  <c r="F210" i="4"/>
  <c r="H209" i="4"/>
  <c r="G209" i="4"/>
  <c r="F209" i="4"/>
  <c r="H208" i="4"/>
  <c r="G208" i="4"/>
  <c r="F208" i="4"/>
  <c r="H207" i="4"/>
  <c r="G207" i="4"/>
  <c r="F207" i="4"/>
  <c r="H206" i="4"/>
  <c r="G206" i="4"/>
  <c r="F206" i="4"/>
  <c r="H205" i="4"/>
  <c r="G205" i="4"/>
  <c r="F205" i="4"/>
  <c r="H204" i="4"/>
  <c r="G204" i="4"/>
  <c r="F204" i="4"/>
  <c r="H203" i="4"/>
  <c r="G203" i="4"/>
  <c r="F203" i="4"/>
  <c r="H202" i="4"/>
  <c r="G202" i="4"/>
  <c r="F202" i="4"/>
  <c r="H199" i="4"/>
  <c r="G199" i="4"/>
  <c r="F199" i="4"/>
  <c r="H198" i="4"/>
  <c r="G198" i="4"/>
  <c r="F198" i="4"/>
  <c r="H195" i="4"/>
  <c r="G195" i="4"/>
  <c r="F195" i="4"/>
  <c r="H194" i="4"/>
  <c r="G194" i="4"/>
  <c r="F194" i="4"/>
  <c r="H193" i="4"/>
  <c r="G193" i="4"/>
  <c r="F193" i="4"/>
  <c r="H191" i="4"/>
  <c r="G191" i="4"/>
  <c r="F191" i="4"/>
  <c r="H190" i="4"/>
  <c r="G190" i="4"/>
  <c r="F190" i="4"/>
  <c r="H189" i="4"/>
  <c r="G189" i="4"/>
  <c r="F189" i="4"/>
  <c r="H188" i="4"/>
  <c r="G188" i="4"/>
  <c r="F188" i="4"/>
  <c r="H187" i="4"/>
  <c r="G187" i="4"/>
  <c r="F187" i="4"/>
  <c r="H186" i="4"/>
  <c r="G186" i="4"/>
  <c r="F186" i="4"/>
  <c r="H185" i="4"/>
  <c r="G185" i="4"/>
  <c r="F185" i="4"/>
  <c r="H184" i="4"/>
  <c r="G184" i="4"/>
  <c r="F184" i="4"/>
  <c r="H183" i="4"/>
  <c r="G183" i="4"/>
  <c r="F183" i="4"/>
  <c r="H182" i="4"/>
  <c r="G182" i="4"/>
  <c r="F182" i="4"/>
  <c r="H181" i="4"/>
  <c r="G181" i="4"/>
  <c r="F181" i="4"/>
  <c r="H180" i="4"/>
  <c r="G180" i="4"/>
  <c r="F180" i="4"/>
  <c r="H179" i="4"/>
  <c r="G179" i="4"/>
  <c r="F179" i="4"/>
  <c r="H178" i="4"/>
  <c r="G178" i="4"/>
  <c r="F178" i="4"/>
  <c r="H177" i="4"/>
  <c r="G177" i="4"/>
  <c r="F177" i="4"/>
  <c r="H176" i="4"/>
  <c r="G176" i="4"/>
  <c r="F176" i="4"/>
  <c r="H174" i="4"/>
  <c r="G174" i="4"/>
  <c r="F174" i="4"/>
  <c r="H173" i="4"/>
  <c r="G173" i="4"/>
  <c r="F173" i="4"/>
  <c r="H172" i="4"/>
  <c r="G172" i="4"/>
  <c r="F172" i="4"/>
  <c r="H171" i="4"/>
  <c r="G171" i="4"/>
  <c r="F171" i="4"/>
  <c r="H170" i="4"/>
  <c r="G170" i="4"/>
  <c r="F170" i="4"/>
  <c r="H169" i="4"/>
  <c r="G169" i="4"/>
  <c r="F169" i="4"/>
  <c r="H168" i="4"/>
  <c r="G168" i="4"/>
  <c r="F168" i="4"/>
  <c r="H167" i="4"/>
  <c r="G167" i="4"/>
  <c r="F167" i="4"/>
  <c r="H166" i="4"/>
  <c r="G166" i="4"/>
  <c r="F166" i="4"/>
  <c r="H165" i="4"/>
  <c r="G165" i="4"/>
  <c r="F165" i="4"/>
  <c r="H164" i="4"/>
  <c r="G164" i="4"/>
  <c r="F164" i="4"/>
  <c r="H163" i="4"/>
  <c r="G163" i="4"/>
  <c r="F163" i="4"/>
  <c r="H162" i="4"/>
  <c r="G162" i="4"/>
  <c r="F162" i="4"/>
  <c r="H161" i="4"/>
  <c r="G161" i="4"/>
  <c r="F161" i="4"/>
  <c r="H159" i="4"/>
  <c r="G159" i="4"/>
  <c r="F159" i="4"/>
  <c r="H158" i="4"/>
  <c r="G158" i="4"/>
  <c r="F158" i="4"/>
  <c r="H157" i="4"/>
  <c r="G157" i="4"/>
  <c r="F157" i="4"/>
  <c r="H156" i="4"/>
  <c r="G156" i="4"/>
  <c r="F156" i="4"/>
  <c r="H155" i="4"/>
  <c r="G155" i="4"/>
  <c r="F155" i="4"/>
  <c r="H154" i="4"/>
  <c r="G154" i="4"/>
  <c r="F154" i="4"/>
  <c r="H153" i="4"/>
  <c r="G153" i="4"/>
  <c r="F153" i="4"/>
  <c r="H152" i="4"/>
  <c r="G152" i="4"/>
  <c r="F152" i="4"/>
  <c r="H151" i="4"/>
  <c r="G151" i="4"/>
  <c r="F151" i="4"/>
  <c r="H150" i="4"/>
  <c r="G150" i="4"/>
  <c r="F150" i="4"/>
  <c r="H149" i="4"/>
  <c r="G149" i="4"/>
  <c r="F149" i="4"/>
  <c r="H146" i="4"/>
  <c r="G146" i="4"/>
  <c r="F146" i="4"/>
  <c r="H145" i="4"/>
  <c r="G145" i="4"/>
  <c r="F145" i="4"/>
  <c r="H143" i="4"/>
  <c r="G143" i="4"/>
  <c r="F143" i="4"/>
  <c r="H142" i="4"/>
  <c r="G142" i="4"/>
  <c r="F142" i="4"/>
  <c r="H141" i="4"/>
  <c r="G141" i="4"/>
  <c r="F141" i="4"/>
  <c r="H140" i="4"/>
  <c r="G140" i="4"/>
  <c r="F140" i="4"/>
  <c r="H139" i="4"/>
  <c r="G139" i="4"/>
  <c r="F139" i="4"/>
  <c r="H138" i="4"/>
  <c r="G138" i="4"/>
  <c r="F138" i="4"/>
  <c r="H135" i="4"/>
  <c r="G135" i="4"/>
  <c r="F135" i="4"/>
  <c r="H134" i="4"/>
  <c r="G134" i="4"/>
  <c r="F134" i="4"/>
  <c r="H133" i="4"/>
  <c r="G133" i="4"/>
  <c r="F133" i="4"/>
  <c r="H132" i="4"/>
  <c r="G132" i="4"/>
  <c r="F132" i="4"/>
  <c r="H131" i="4"/>
  <c r="G131" i="4"/>
  <c r="F131" i="4"/>
  <c r="H129" i="4"/>
  <c r="G129" i="4"/>
  <c r="F129" i="4"/>
  <c r="H128" i="4"/>
  <c r="G128" i="4"/>
  <c r="F128" i="4"/>
  <c r="H127" i="4"/>
  <c r="G127" i="4"/>
  <c r="F127" i="4"/>
  <c r="H126" i="4"/>
  <c r="G126" i="4"/>
  <c r="F126" i="4"/>
  <c r="H125" i="4"/>
  <c r="G125" i="4"/>
  <c r="F125" i="4"/>
  <c r="H124" i="4"/>
  <c r="G124" i="4"/>
  <c r="F124" i="4"/>
  <c r="H123" i="4"/>
  <c r="G123" i="4"/>
  <c r="F123" i="4"/>
  <c r="H122" i="4"/>
  <c r="G122" i="4"/>
  <c r="F122" i="4"/>
  <c r="H121" i="4"/>
  <c r="G121" i="4"/>
  <c r="F121" i="4"/>
  <c r="H120" i="4"/>
  <c r="G120" i="4"/>
  <c r="F120" i="4"/>
  <c r="H119" i="4"/>
  <c r="G119" i="4"/>
  <c r="F119" i="4"/>
  <c r="H118" i="4"/>
  <c r="G118" i="4"/>
  <c r="F118" i="4"/>
  <c r="H117" i="4"/>
  <c r="G117" i="4"/>
  <c r="F117" i="4"/>
  <c r="H116" i="4"/>
  <c r="G116" i="4"/>
  <c r="F116" i="4"/>
  <c r="H115" i="4"/>
  <c r="G115" i="4"/>
  <c r="F115" i="4"/>
  <c r="H113" i="4"/>
  <c r="G113" i="4"/>
  <c r="F113" i="4"/>
  <c r="H112" i="4"/>
  <c r="G112" i="4"/>
  <c r="F112" i="4"/>
  <c r="H111" i="4"/>
  <c r="G111" i="4"/>
  <c r="F111" i="4"/>
  <c r="H110" i="4"/>
  <c r="G110" i="4"/>
  <c r="F110" i="4"/>
  <c r="H109" i="4"/>
  <c r="G109" i="4"/>
  <c r="F109" i="4"/>
  <c r="H108" i="4"/>
  <c r="G108" i="4"/>
  <c r="F108" i="4"/>
  <c r="H105" i="4"/>
  <c r="G105" i="4"/>
  <c r="F105" i="4"/>
  <c r="H104" i="4"/>
  <c r="G104" i="4"/>
  <c r="F104" i="4"/>
  <c r="H102" i="4"/>
  <c r="G102" i="4"/>
  <c r="F102" i="4"/>
  <c r="H101" i="4"/>
  <c r="G101" i="4"/>
  <c r="F101" i="4"/>
  <c r="H98" i="4"/>
  <c r="G98" i="4"/>
  <c r="F98" i="4"/>
  <c r="H97" i="4"/>
  <c r="G97" i="4"/>
  <c r="F97" i="4"/>
  <c r="H95" i="4"/>
  <c r="G95" i="4"/>
  <c r="F95" i="4"/>
  <c r="H92" i="4"/>
  <c r="G92" i="4"/>
  <c r="F92" i="4"/>
  <c r="H91" i="4"/>
  <c r="G91" i="4"/>
  <c r="F91" i="4"/>
  <c r="H89" i="4"/>
  <c r="G89" i="4"/>
  <c r="F89" i="4"/>
  <c r="H88" i="4"/>
  <c r="G88" i="4"/>
  <c r="F88" i="4"/>
  <c r="H85" i="4"/>
  <c r="G85" i="4"/>
  <c r="F85" i="4"/>
  <c r="H83" i="4"/>
  <c r="G83" i="4"/>
  <c r="F83" i="4"/>
  <c r="H82" i="4"/>
  <c r="G82" i="4"/>
  <c r="F82" i="4"/>
  <c r="H81" i="4"/>
  <c r="G81" i="4"/>
  <c r="F81" i="4"/>
  <c r="H80" i="4"/>
  <c r="G80" i="4"/>
  <c r="F80" i="4"/>
  <c r="H79" i="4"/>
  <c r="G79" i="4"/>
  <c r="F79" i="4"/>
  <c r="H78" i="4"/>
  <c r="G78" i="4"/>
  <c r="F78" i="4"/>
  <c r="H77" i="4"/>
  <c r="G77" i="4"/>
  <c r="F77" i="4"/>
  <c r="H75" i="4"/>
  <c r="G75" i="4"/>
  <c r="F75" i="4"/>
  <c r="H74" i="4"/>
  <c r="G74" i="4"/>
  <c r="F74" i="4"/>
  <c r="H73" i="4"/>
  <c r="G73" i="4"/>
  <c r="F73" i="4"/>
  <c r="H72" i="4"/>
  <c r="G72" i="4"/>
  <c r="F72" i="4"/>
  <c r="H69" i="4"/>
  <c r="G69" i="4"/>
  <c r="F69" i="4"/>
  <c r="H68" i="4"/>
  <c r="G68" i="4"/>
  <c r="F68" i="4"/>
  <c r="H65" i="4"/>
  <c r="G65" i="4"/>
  <c r="F65" i="4"/>
  <c r="H64" i="4"/>
  <c r="G64" i="4"/>
  <c r="F64" i="4"/>
  <c r="H63" i="4"/>
  <c r="G63" i="4"/>
  <c r="F63" i="4"/>
  <c r="H62" i="4"/>
  <c r="G62" i="4"/>
  <c r="F62" i="4"/>
  <c r="H61" i="4"/>
  <c r="G61" i="4"/>
  <c r="F61" i="4"/>
  <c r="H59" i="4"/>
  <c r="G59" i="4"/>
  <c r="F59" i="4"/>
  <c r="H58" i="4"/>
  <c r="G58" i="4"/>
  <c r="F58" i="4"/>
  <c r="H57" i="4"/>
  <c r="G57" i="4"/>
  <c r="F57" i="4"/>
  <c r="H56" i="4"/>
  <c r="G56" i="4"/>
  <c r="F56" i="4"/>
  <c r="H55" i="4"/>
  <c r="G55" i="4"/>
  <c r="F55" i="4"/>
  <c r="H54" i="4"/>
  <c r="G54" i="4"/>
  <c r="F54" i="4"/>
  <c r="H52" i="4"/>
  <c r="G52" i="4"/>
  <c r="F52" i="4"/>
  <c r="H51" i="4"/>
  <c r="G51" i="4"/>
  <c r="F51" i="4"/>
  <c r="H50" i="4"/>
  <c r="G50" i="4"/>
  <c r="F50" i="4"/>
  <c r="H47" i="4"/>
  <c r="G47" i="4"/>
  <c r="F47" i="4"/>
  <c r="H46" i="4"/>
  <c r="G46" i="4"/>
  <c r="F46" i="4"/>
  <c r="H45" i="4"/>
  <c r="G45" i="4"/>
  <c r="F45" i="4"/>
  <c r="H44" i="4"/>
  <c r="G44" i="4"/>
  <c r="F44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9" i="4"/>
  <c r="G9" i="4"/>
  <c r="F9" i="4"/>
  <c r="H8" i="4"/>
  <c r="G8" i="4"/>
  <c r="F8" i="4"/>
  <c r="H7" i="4"/>
  <c r="G7" i="4"/>
  <c r="F7" i="4"/>
  <c r="R2" i="14" l="1"/>
  <c r="S2" i="14" s="1"/>
  <c r="P100" i="15"/>
  <c r="R100" i="15" s="1"/>
  <c r="T100" i="15" s="1"/>
  <c r="P28" i="14"/>
  <c r="R28" i="14" s="1"/>
  <c r="T28" i="14" s="1"/>
  <c r="P32" i="14"/>
  <c r="R32" i="14" s="1"/>
  <c r="T32" i="14" s="1"/>
  <c r="P9" i="14"/>
  <c r="R9" i="14" s="1"/>
  <c r="T9" i="14" s="1"/>
  <c r="R5" i="15"/>
  <c r="S5" i="15" s="1"/>
  <c r="R70" i="15"/>
  <c r="S70" i="15" s="1"/>
  <c r="P89" i="15"/>
  <c r="R89" i="15" s="1"/>
  <c r="S89" i="15" s="1"/>
  <c r="P82" i="15"/>
  <c r="R82" i="15" s="1"/>
  <c r="T82" i="15" s="1"/>
  <c r="R55" i="15"/>
  <c r="T55" i="15" s="1"/>
  <c r="P35" i="15"/>
  <c r="R35" i="15" s="1"/>
  <c r="T35" i="15" s="1"/>
  <c r="R29" i="15"/>
  <c r="S29" i="15" s="1"/>
  <c r="R48" i="14"/>
  <c r="S48" i="14" s="1"/>
  <c r="R82" i="14"/>
  <c r="S82" i="14" s="1"/>
  <c r="R53" i="14"/>
  <c r="S53" i="14" s="1"/>
  <c r="M54" i="13"/>
  <c r="S47" i="13"/>
  <c r="S54" i="13" s="1"/>
  <c r="T47" i="13"/>
  <c r="T54" i="13" s="1"/>
  <c r="R47" i="13"/>
  <c r="I8" i="4"/>
  <c r="L8" i="4"/>
  <c r="M8" i="4" s="1"/>
  <c r="N8" i="4" s="1"/>
  <c r="I17" i="4"/>
  <c r="L17" i="4"/>
  <c r="M17" i="4" s="1"/>
  <c r="N17" i="4" s="1"/>
  <c r="I25" i="4"/>
  <c r="L25" i="4"/>
  <c r="M25" i="4" s="1"/>
  <c r="N25" i="4" s="1"/>
  <c r="I37" i="4"/>
  <c r="L37" i="4"/>
  <c r="M37" i="4" s="1"/>
  <c r="N37" i="4" s="1"/>
  <c r="I46" i="4"/>
  <c r="L46" i="4"/>
  <c r="I57" i="4"/>
  <c r="L57" i="4"/>
  <c r="I74" i="4"/>
  <c r="L74" i="4"/>
  <c r="I83" i="4"/>
  <c r="L83" i="4"/>
  <c r="I98" i="4"/>
  <c r="L98" i="4"/>
  <c r="I111" i="4"/>
  <c r="L111" i="4"/>
  <c r="I120" i="4"/>
  <c r="L120" i="4"/>
  <c r="I128" i="4"/>
  <c r="L128" i="4"/>
  <c r="I139" i="4"/>
  <c r="L139" i="4"/>
  <c r="I143" i="4"/>
  <c r="L143" i="4"/>
  <c r="I154" i="4"/>
  <c r="L154" i="4"/>
  <c r="M154" i="4" s="1"/>
  <c r="N154" i="4" s="1"/>
  <c r="I167" i="4"/>
  <c r="L167" i="4"/>
  <c r="M167" i="4" s="1"/>
  <c r="N167" i="4" s="1"/>
  <c r="I176" i="4"/>
  <c r="L176" i="4"/>
  <c r="M176" i="4" s="1"/>
  <c r="N176" i="4" s="1"/>
  <c r="I184" i="4"/>
  <c r="L184" i="4"/>
  <c r="M184" i="4" s="1"/>
  <c r="N184" i="4" s="1"/>
  <c r="I188" i="4"/>
  <c r="L188" i="4"/>
  <c r="M188" i="4" s="1"/>
  <c r="N188" i="4" s="1"/>
  <c r="I193" i="4"/>
  <c r="L193" i="4"/>
  <c r="M193" i="4" s="1"/>
  <c r="N193" i="4" s="1"/>
  <c r="I205" i="4"/>
  <c r="L205" i="4"/>
  <c r="M205" i="4" s="1"/>
  <c r="N205" i="4" s="1"/>
  <c r="I218" i="4"/>
  <c r="L218" i="4"/>
  <c r="M218" i="4" s="1"/>
  <c r="N218" i="4" s="1"/>
  <c r="I226" i="4"/>
  <c r="L226" i="4"/>
  <c r="M226" i="4" s="1"/>
  <c r="N226" i="4" s="1"/>
  <c r="I236" i="4"/>
  <c r="L236" i="4"/>
  <c r="M236" i="4" s="1"/>
  <c r="N236" i="4" s="1"/>
  <c r="I244" i="4"/>
  <c r="L244" i="4"/>
  <c r="M244" i="4" s="1"/>
  <c r="N244" i="4" s="1"/>
  <c r="I252" i="4"/>
  <c r="L252" i="4"/>
  <c r="M252" i="4" s="1"/>
  <c r="N252" i="4" s="1"/>
  <c r="I260" i="4"/>
  <c r="L260" i="4"/>
  <c r="M260" i="4" s="1"/>
  <c r="N260" i="4" s="1"/>
  <c r="I269" i="4"/>
  <c r="L269" i="4"/>
  <c r="M269" i="4" s="1"/>
  <c r="N269" i="4" s="1"/>
  <c r="I277" i="4"/>
  <c r="L277" i="4"/>
  <c r="M277" i="4" s="1"/>
  <c r="N277" i="4" s="1"/>
  <c r="I287" i="4"/>
  <c r="L287" i="4"/>
  <c r="M287" i="4" s="1"/>
  <c r="N287" i="4" s="1"/>
  <c r="I295" i="4"/>
  <c r="L295" i="4"/>
  <c r="M295" i="4" s="1"/>
  <c r="N295" i="4" s="1"/>
  <c r="I303" i="4"/>
  <c r="L303" i="4"/>
  <c r="M303" i="4" s="1"/>
  <c r="N303" i="4" s="1"/>
  <c r="I312" i="4"/>
  <c r="L312" i="4"/>
  <c r="M312" i="4" s="1"/>
  <c r="N312" i="4" s="1"/>
  <c r="I320" i="4"/>
  <c r="L320" i="4"/>
  <c r="M320" i="4" s="1"/>
  <c r="N320" i="4" s="1"/>
  <c r="I328" i="4"/>
  <c r="L328" i="4"/>
  <c r="M328" i="4" s="1"/>
  <c r="N328" i="4" s="1"/>
  <c r="I336" i="4"/>
  <c r="L336" i="4"/>
  <c r="M336" i="4" s="1"/>
  <c r="N336" i="4" s="1"/>
  <c r="I354" i="4"/>
  <c r="L354" i="4"/>
  <c r="M354" i="4" s="1"/>
  <c r="N354" i="4" s="1"/>
  <c r="I362" i="4"/>
  <c r="L362" i="4"/>
  <c r="M362" i="4" s="1"/>
  <c r="N362" i="4" s="1"/>
  <c r="I370" i="4"/>
  <c r="L370" i="4"/>
  <c r="M370" i="4" s="1"/>
  <c r="N370" i="4" s="1"/>
  <c r="I378" i="4"/>
  <c r="L378" i="4"/>
  <c r="M378" i="4" s="1"/>
  <c r="N378" i="4" s="1"/>
  <c r="I386" i="4"/>
  <c r="L386" i="4"/>
  <c r="M386" i="4" s="1"/>
  <c r="N386" i="4" s="1"/>
  <c r="I394" i="4"/>
  <c r="L394" i="4"/>
  <c r="M394" i="4" s="1"/>
  <c r="N394" i="4" s="1"/>
  <c r="I402" i="4"/>
  <c r="L402" i="4"/>
  <c r="M402" i="4" s="1"/>
  <c r="N402" i="4" s="1"/>
  <c r="I411" i="4"/>
  <c r="L411" i="4"/>
  <c r="M411" i="4" s="1"/>
  <c r="N411" i="4" s="1"/>
  <c r="I419" i="4"/>
  <c r="L419" i="4"/>
  <c r="M419" i="4" s="1"/>
  <c r="N419" i="4" s="1"/>
  <c r="I431" i="4"/>
  <c r="L431" i="4"/>
  <c r="M431" i="4" s="1"/>
  <c r="N431" i="4" s="1"/>
  <c r="I439" i="4"/>
  <c r="L439" i="4"/>
  <c r="M439" i="4" s="1"/>
  <c r="N439" i="4" s="1"/>
  <c r="I448" i="4"/>
  <c r="L448" i="4"/>
  <c r="M448" i="4" s="1"/>
  <c r="N448" i="4" s="1"/>
  <c r="I457" i="4"/>
  <c r="L457" i="4"/>
  <c r="M457" i="4" s="1"/>
  <c r="N457" i="4" s="1"/>
  <c r="I461" i="4"/>
  <c r="L461" i="4"/>
  <c r="M461" i="4" s="1"/>
  <c r="N461" i="4" s="1"/>
  <c r="I475" i="4"/>
  <c r="L475" i="4"/>
  <c r="M475" i="4" s="1"/>
  <c r="N475" i="4" s="1"/>
  <c r="I485" i="4"/>
  <c r="L485" i="4"/>
  <c r="M485" i="4" s="1"/>
  <c r="N485" i="4" s="1"/>
  <c r="I491" i="4"/>
  <c r="L491" i="4"/>
  <c r="M491" i="4" s="1"/>
  <c r="N491" i="4" s="1"/>
  <c r="I499" i="4"/>
  <c r="L499" i="4"/>
  <c r="M499" i="4" s="1"/>
  <c r="N499" i="4" s="1"/>
  <c r="I508" i="4"/>
  <c r="L508" i="4"/>
  <c r="M508" i="4" s="1"/>
  <c r="N508" i="4" s="1"/>
  <c r="I516" i="4"/>
  <c r="L516" i="4"/>
  <c r="M516" i="4" s="1"/>
  <c r="N516" i="4" s="1"/>
  <c r="I524" i="4"/>
  <c r="L524" i="4"/>
  <c r="M524" i="4" s="1"/>
  <c r="N524" i="4" s="1"/>
  <c r="I532" i="4"/>
  <c r="L532" i="4"/>
  <c r="M532" i="4" s="1"/>
  <c r="N532" i="4" s="1"/>
  <c r="I538" i="4"/>
  <c r="L538" i="4"/>
  <c r="M538" i="4" s="1"/>
  <c r="N538" i="4" s="1"/>
  <c r="I548" i="4"/>
  <c r="L548" i="4"/>
  <c r="M548" i="4" s="1"/>
  <c r="N548" i="4" s="1"/>
  <c r="I557" i="4"/>
  <c r="L557" i="4"/>
  <c r="M557" i="4" s="1"/>
  <c r="N557" i="4" s="1"/>
  <c r="I571" i="4"/>
  <c r="L571" i="4"/>
  <c r="M571" i="4" s="1"/>
  <c r="N571" i="4" s="1"/>
  <c r="I581" i="4"/>
  <c r="L581" i="4"/>
  <c r="M581" i="4" s="1"/>
  <c r="N581" i="4" s="1"/>
  <c r="I594" i="4"/>
  <c r="L594" i="4"/>
  <c r="M594" i="4" s="1"/>
  <c r="N594" i="4" s="1"/>
  <c r="I602" i="4"/>
  <c r="L602" i="4"/>
  <c r="M602" i="4" s="1"/>
  <c r="N602" i="4" s="1"/>
  <c r="I616" i="4"/>
  <c r="L616" i="4"/>
  <c r="M616" i="4" s="1"/>
  <c r="N616" i="4" s="1"/>
  <c r="I624" i="4"/>
  <c r="L624" i="4"/>
  <c r="I633" i="4"/>
  <c r="L633" i="4"/>
  <c r="I644" i="4"/>
  <c r="L644" i="4"/>
  <c r="I653" i="4"/>
  <c r="L653" i="4"/>
  <c r="I661" i="4"/>
  <c r="L661" i="4"/>
  <c r="I674" i="4"/>
  <c r="L674" i="4"/>
  <c r="I683" i="4"/>
  <c r="L683" i="4"/>
  <c r="I696" i="4"/>
  <c r="L696" i="4"/>
  <c r="I713" i="4"/>
  <c r="L713" i="4"/>
  <c r="I728" i="4"/>
  <c r="L728" i="4"/>
  <c r="I736" i="4"/>
  <c r="L736" i="4"/>
  <c r="I744" i="4"/>
  <c r="L744" i="4"/>
  <c r="I752" i="4"/>
  <c r="L752" i="4"/>
  <c r="M752" i="4" s="1"/>
  <c r="N752" i="4" s="1"/>
  <c r="I762" i="4"/>
  <c r="L762" i="4"/>
  <c r="I772" i="4"/>
  <c r="L772" i="4"/>
  <c r="I791" i="4"/>
  <c r="L791" i="4"/>
  <c r="I805" i="4"/>
  <c r="L805" i="4"/>
  <c r="I815" i="4"/>
  <c r="L815" i="4"/>
  <c r="I826" i="4"/>
  <c r="L826" i="4"/>
  <c r="I837" i="4"/>
  <c r="L837" i="4"/>
  <c r="I846" i="4"/>
  <c r="L846" i="4"/>
  <c r="I854" i="4"/>
  <c r="L854" i="4"/>
  <c r="I862" i="4"/>
  <c r="L862" i="4"/>
  <c r="I872" i="4"/>
  <c r="L872" i="4"/>
  <c r="I881" i="4"/>
  <c r="L881" i="4"/>
  <c r="I889" i="4"/>
  <c r="L889" i="4"/>
  <c r="I897" i="4"/>
  <c r="L897" i="4"/>
  <c r="I905" i="4"/>
  <c r="L905" i="4"/>
  <c r="I909" i="4"/>
  <c r="L909" i="4"/>
  <c r="M909" i="4" s="1"/>
  <c r="N909" i="4" s="1"/>
  <c r="I918" i="4"/>
  <c r="L918" i="4"/>
  <c r="M918" i="4" s="1"/>
  <c r="N918" i="4" s="1"/>
  <c r="I931" i="4"/>
  <c r="L931" i="4"/>
  <c r="I940" i="4"/>
  <c r="L940" i="4"/>
  <c r="I950" i="4"/>
  <c r="L950" i="4"/>
  <c r="I959" i="4"/>
  <c r="L959" i="4"/>
  <c r="I968" i="4"/>
  <c r="L968" i="4"/>
  <c r="I976" i="4"/>
  <c r="L976" i="4"/>
  <c r="I986" i="4"/>
  <c r="L986" i="4"/>
  <c r="I990" i="4"/>
  <c r="L990" i="4"/>
  <c r="I998" i="4"/>
  <c r="L998" i="4"/>
  <c r="I1005" i="4"/>
  <c r="L1005" i="4"/>
  <c r="I1009" i="4"/>
  <c r="L1009" i="4"/>
  <c r="I1019" i="4"/>
  <c r="L1019" i="4"/>
  <c r="I1028" i="4"/>
  <c r="L1028" i="4"/>
  <c r="I1036" i="4"/>
  <c r="L1036" i="4"/>
  <c r="I1044" i="4"/>
  <c r="L1044" i="4"/>
  <c r="I1053" i="4"/>
  <c r="L1053" i="4"/>
  <c r="I1061" i="4"/>
  <c r="L1061" i="4"/>
  <c r="I1069" i="4"/>
  <c r="L1069" i="4"/>
  <c r="I1073" i="4"/>
  <c r="L1073" i="4"/>
  <c r="I1083" i="4"/>
  <c r="L1083" i="4"/>
  <c r="I1091" i="4"/>
  <c r="L1091" i="4"/>
  <c r="I1107" i="4"/>
  <c r="L1107" i="4"/>
  <c r="I1115" i="4"/>
  <c r="L1115" i="4"/>
  <c r="I1123" i="4"/>
  <c r="L1123" i="4"/>
  <c r="I1135" i="4"/>
  <c r="L1135" i="4"/>
  <c r="I1139" i="4"/>
  <c r="L1139" i="4"/>
  <c r="M1139" i="4" s="1"/>
  <c r="N1139" i="4" s="1"/>
  <c r="I1147" i="4"/>
  <c r="L1147" i="4"/>
  <c r="I1159" i="4"/>
  <c r="L1159" i="4"/>
  <c r="I1167" i="4"/>
  <c r="L1167" i="4"/>
  <c r="I1175" i="4"/>
  <c r="L1175" i="4"/>
  <c r="M1175" i="4" s="1"/>
  <c r="N1175" i="4" s="1"/>
  <c r="I1183" i="4"/>
  <c r="L1183" i="4"/>
  <c r="M1183" i="4" s="1"/>
  <c r="N1183" i="4" s="1"/>
  <c r="I1191" i="4"/>
  <c r="L1191" i="4"/>
  <c r="I1199" i="4"/>
  <c r="L1199" i="4"/>
  <c r="I1207" i="4"/>
  <c r="L1207" i="4"/>
  <c r="M1207" i="4" s="1"/>
  <c r="N1207" i="4" s="1"/>
  <c r="I1215" i="4"/>
  <c r="L1215" i="4"/>
  <c r="M1215" i="4" s="1"/>
  <c r="N1215" i="4" s="1"/>
  <c r="I1223" i="4"/>
  <c r="L1223" i="4"/>
  <c r="I1232" i="4"/>
  <c r="L1232" i="4"/>
  <c r="I1244" i="4"/>
  <c r="L1244" i="4"/>
  <c r="I1248" i="4"/>
  <c r="L1248" i="4"/>
  <c r="I1256" i="4"/>
  <c r="L1256" i="4"/>
  <c r="I1264" i="4"/>
  <c r="L1264" i="4"/>
  <c r="I1272" i="4"/>
  <c r="L1272" i="4"/>
  <c r="I1280" i="4"/>
  <c r="L1280" i="4"/>
  <c r="I1288" i="4"/>
  <c r="L1288" i="4"/>
  <c r="I1296" i="4"/>
  <c r="L1296" i="4"/>
  <c r="I1304" i="4"/>
  <c r="L1304" i="4"/>
  <c r="I1312" i="4"/>
  <c r="L1312" i="4"/>
  <c r="I1316" i="4"/>
  <c r="L1316" i="4"/>
  <c r="I1324" i="4"/>
  <c r="L1324" i="4"/>
  <c r="I1332" i="4"/>
  <c r="L1332" i="4"/>
  <c r="I1340" i="4"/>
  <c r="L1340" i="4"/>
  <c r="I1348" i="4"/>
  <c r="L1348" i="4"/>
  <c r="M1348" i="4" s="1"/>
  <c r="N1348" i="4" s="1"/>
  <c r="I1356" i="4"/>
  <c r="L1356" i="4"/>
  <c r="M1356" i="4" s="1"/>
  <c r="N1356" i="4" s="1"/>
  <c r="I1364" i="4"/>
  <c r="L1364" i="4"/>
  <c r="M1364" i="4" s="1"/>
  <c r="N1364" i="4" s="1"/>
  <c r="I1373" i="4"/>
  <c r="L1373" i="4"/>
  <c r="M1373" i="4" s="1"/>
  <c r="N1373" i="4" s="1"/>
  <c r="I1382" i="4"/>
  <c r="L1382" i="4"/>
  <c r="M1382" i="4" s="1"/>
  <c r="N1382" i="4" s="1"/>
  <c r="I1394" i="4"/>
  <c r="L1394" i="4"/>
  <c r="I1402" i="4"/>
  <c r="L1402" i="4"/>
  <c r="I1410" i="4"/>
  <c r="L1410" i="4"/>
  <c r="I1418" i="4"/>
  <c r="L1418" i="4"/>
  <c r="I1426" i="4"/>
  <c r="L1426" i="4"/>
  <c r="I1435" i="4"/>
  <c r="L1435" i="4"/>
  <c r="I1443" i="4"/>
  <c r="L1443" i="4"/>
  <c r="I1451" i="4"/>
  <c r="L1451" i="4"/>
  <c r="M1451" i="4" s="1"/>
  <c r="N1451" i="4" s="1"/>
  <c r="I1459" i="4"/>
  <c r="L1459" i="4"/>
  <c r="M1459" i="4" s="1"/>
  <c r="N1459" i="4" s="1"/>
  <c r="I1463" i="4"/>
  <c r="L1463" i="4"/>
  <c r="M1463" i="4" s="1"/>
  <c r="N1463" i="4" s="1"/>
  <c r="I1471" i="4"/>
  <c r="L1471" i="4"/>
  <c r="M1471" i="4" s="1"/>
  <c r="N1471" i="4" s="1"/>
  <c r="I1475" i="4"/>
  <c r="L1475" i="4"/>
  <c r="M1475" i="4" s="1"/>
  <c r="N1475" i="4" s="1"/>
  <c r="I1485" i="4"/>
  <c r="L1485" i="4"/>
  <c r="M1485" i="4" s="1"/>
  <c r="N1485" i="4" s="1"/>
  <c r="I1494" i="4"/>
  <c r="L1494" i="4"/>
  <c r="M1494" i="4" s="1"/>
  <c r="N1494" i="4" s="1"/>
  <c r="I1502" i="4"/>
  <c r="L1502" i="4"/>
  <c r="M1502" i="4" s="1"/>
  <c r="N1502" i="4" s="1"/>
  <c r="I1506" i="4"/>
  <c r="L1506" i="4"/>
  <c r="M1506" i="4" s="1"/>
  <c r="N1506" i="4" s="1"/>
  <c r="I1514" i="4"/>
  <c r="L1514" i="4"/>
  <c r="M1514" i="4" s="1"/>
  <c r="N1514" i="4" s="1"/>
  <c r="I1523" i="4"/>
  <c r="L1523" i="4"/>
  <c r="I1531" i="4"/>
  <c r="L1531" i="4"/>
  <c r="M1531" i="4" s="1"/>
  <c r="N1531" i="4" s="1"/>
  <c r="I1539" i="4"/>
  <c r="L1539" i="4"/>
  <c r="M1539" i="4" s="1"/>
  <c r="N1539" i="4" s="1"/>
  <c r="I1547" i="4"/>
  <c r="L1547" i="4"/>
  <c r="M1547" i="4" s="1"/>
  <c r="N1547" i="4" s="1"/>
  <c r="I1555" i="4"/>
  <c r="L1555" i="4"/>
  <c r="I1563" i="4"/>
  <c r="L1563" i="4"/>
  <c r="M1563" i="4" s="1"/>
  <c r="N1563" i="4" s="1"/>
  <c r="I1571" i="4"/>
  <c r="L1571" i="4"/>
  <c r="M1571" i="4" s="1"/>
  <c r="N1571" i="4" s="1"/>
  <c r="I1580" i="4"/>
  <c r="L1580" i="4"/>
  <c r="M1580" i="4" s="1"/>
  <c r="N1580" i="4" s="1"/>
  <c r="I1588" i="4"/>
  <c r="L1588" i="4"/>
  <c r="I1596" i="4"/>
  <c r="L1596" i="4"/>
  <c r="M1596" i="4" s="1"/>
  <c r="N1596" i="4" s="1"/>
  <c r="I1604" i="4"/>
  <c r="L1604" i="4"/>
  <c r="M1604" i="4" s="1"/>
  <c r="N1604" i="4" s="1"/>
  <c r="I1612" i="4"/>
  <c r="L1612" i="4"/>
  <c r="M1612" i="4" s="1"/>
  <c r="N1612" i="4" s="1"/>
  <c r="I1621" i="4"/>
  <c r="L1621" i="4"/>
  <c r="I1629" i="4"/>
  <c r="L1629" i="4"/>
  <c r="M1629" i="4" s="1"/>
  <c r="N1629" i="4" s="1"/>
  <c r="I1637" i="4"/>
  <c r="L1637" i="4"/>
  <c r="M1637" i="4" s="1"/>
  <c r="N1637" i="4" s="1"/>
  <c r="I1645" i="4"/>
  <c r="L1645" i="4"/>
  <c r="M1645" i="4" s="1"/>
  <c r="N1645" i="4" s="1"/>
  <c r="I1653" i="4"/>
  <c r="L1653" i="4"/>
  <c r="I1665" i="4"/>
  <c r="L1665" i="4"/>
  <c r="M1665" i="4" s="1"/>
  <c r="N1665" i="4" s="1"/>
  <c r="I1677" i="4"/>
  <c r="L1677" i="4"/>
  <c r="M1677" i="4" s="1"/>
  <c r="N1677" i="4" s="1"/>
  <c r="I1685" i="4"/>
  <c r="L1685" i="4"/>
  <c r="I1693" i="4"/>
  <c r="L1693" i="4"/>
  <c r="M1693" i="4" s="1"/>
  <c r="N1693" i="4" s="1"/>
  <c r="I1702" i="4"/>
  <c r="L1702" i="4"/>
  <c r="M1702" i="4" s="1"/>
  <c r="N1702" i="4" s="1"/>
  <c r="I1714" i="4"/>
  <c r="L1714" i="4"/>
  <c r="M1714" i="4" s="1"/>
  <c r="N1714" i="4" s="1"/>
  <c r="I1727" i="4"/>
  <c r="L1727" i="4"/>
  <c r="M1727" i="4" s="1"/>
  <c r="N1727" i="4" s="1"/>
  <c r="I1735" i="4"/>
  <c r="L1735" i="4"/>
  <c r="M1735" i="4" s="1"/>
  <c r="N1735" i="4" s="1"/>
  <c r="I1747" i="4"/>
  <c r="L1747" i="4"/>
  <c r="M1747" i="4" s="1"/>
  <c r="N1747" i="4" s="1"/>
  <c r="I1755" i="4"/>
  <c r="L1755" i="4"/>
  <c r="I1764" i="4"/>
  <c r="L1764" i="4"/>
  <c r="M1764" i="4" s="1"/>
  <c r="N1764" i="4" s="1"/>
  <c r="I1772" i="4"/>
  <c r="L1772" i="4"/>
  <c r="I1780" i="4"/>
  <c r="L1780" i="4"/>
  <c r="M1780" i="4" s="1"/>
  <c r="N1780" i="4" s="1"/>
  <c r="I1788" i="4"/>
  <c r="L1788" i="4"/>
  <c r="I1797" i="4"/>
  <c r="L1797" i="4"/>
  <c r="M1797" i="4" s="1"/>
  <c r="N1797" i="4" s="1"/>
  <c r="I1801" i="4"/>
  <c r="L1801" i="4"/>
  <c r="M1801" i="4" s="1"/>
  <c r="N1801" i="4" s="1"/>
  <c r="I1809" i="4"/>
  <c r="L1809" i="4"/>
  <c r="M1809" i="4" s="1"/>
  <c r="N1809" i="4" s="1"/>
  <c r="I1817" i="4"/>
  <c r="L1817" i="4"/>
  <c r="I1825" i="4"/>
  <c r="L1825" i="4"/>
  <c r="M1825" i="4" s="1"/>
  <c r="N1825" i="4" s="1"/>
  <c r="I1835" i="4"/>
  <c r="L1835" i="4"/>
  <c r="M1835" i="4" s="1"/>
  <c r="N1835" i="4" s="1"/>
  <c r="I1839" i="4"/>
  <c r="L1839" i="4"/>
  <c r="I1847" i="4"/>
  <c r="L1847" i="4"/>
  <c r="M1847" i="4" s="1"/>
  <c r="N1847" i="4" s="1"/>
  <c r="I1855" i="4"/>
  <c r="L1855" i="4"/>
  <c r="I1864" i="4"/>
  <c r="L1864" i="4"/>
  <c r="M1864" i="4" s="1"/>
  <c r="N1864" i="4" s="1"/>
  <c r="I1872" i="4"/>
  <c r="L1872" i="4"/>
  <c r="I1880" i="4"/>
  <c r="L1880" i="4"/>
  <c r="M1880" i="4" s="1"/>
  <c r="N1880" i="4" s="1"/>
  <c r="I1885" i="4"/>
  <c r="L1885" i="4"/>
  <c r="M1885" i="4" s="1"/>
  <c r="N1885" i="4" s="1"/>
  <c r="I1893" i="4"/>
  <c r="L1893" i="4"/>
  <c r="M1893" i="4" s="1"/>
  <c r="N1893" i="4" s="1"/>
  <c r="I1901" i="4"/>
  <c r="L1901" i="4"/>
  <c r="M1901" i="4" s="1"/>
  <c r="N1901" i="4" s="1"/>
  <c r="I1914" i="4"/>
  <c r="L1914" i="4"/>
  <c r="M1914" i="4" s="1"/>
  <c r="N1914" i="4" s="1"/>
  <c r="I1922" i="4"/>
  <c r="L1922" i="4"/>
  <c r="I1930" i="4"/>
  <c r="L1930" i="4"/>
  <c r="M1930" i="4" s="1"/>
  <c r="N1930" i="4" s="1"/>
  <c r="I1939" i="4"/>
  <c r="L1939" i="4"/>
  <c r="I1947" i="4"/>
  <c r="L1947" i="4"/>
  <c r="M1947" i="4" s="1"/>
  <c r="N1947" i="4" s="1"/>
  <c r="I1955" i="4"/>
  <c r="L1955" i="4"/>
  <c r="I1963" i="4"/>
  <c r="L1963" i="4"/>
  <c r="M1963" i="4" s="1"/>
  <c r="N1963" i="4" s="1"/>
  <c r="I1972" i="4"/>
  <c r="L1972" i="4"/>
  <c r="I1980" i="4"/>
  <c r="L1980" i="4"/>
  <c r="M1980" i="4" s="1"/>
  <c r="N1980" i="4" s="1"/>
  <c r="I1984" i="4"/>
  <c r="L1984" i="4"/>
  <c r="M1984" i="4" s="1"/>
  <c r="N1984" i="4" s="1"/>
  <c r="I1992" i="4"/>
  <c r="L1992" i="4"/>
  <c r="M1992" i="4" s="1"/>
  <c r="N1992" i="4" s="1"/>
  <c r="I2000" i="4"/>
  <c r="L2000" i="4"/>
  <c r="M2000" i="4" s="1"/>
  <c r="N2000" i="4" s="1"/>
  <c r="I2008" i="4"/>
  <c r="L2008" i="4"/>
  <c r="M2008" i="4" s="1"/>
  <c r="N2008" i="4" s="1"/>
  <c r="I2016" i="4"/>
  <c r="L2016" i="4"/>
  <c r="M2016" i="4" s="1"/>
  <c r="N2016" i="4" s="1"/>
  <c r="I2024" i="4"/>
  <c r="L2024" i="4"/>
  <c r="M2024" i="4" s="1"/>
  <c r="N2024" i="4" s="1"/>
  <c r="I2032" i="4"/>
  <c r="L2032" i="4"/>
  <c r="M2032" i="4" s="1"/>
  <c r="N2032" i="4" s="1"/>
  <c r="I2040" i="4"/>
  <c r="L2040" i="4"/>
  <c r="M2040" i="4" s="1"/>
  <c r="N2040" i="4" s="1"/>
  <c r="I2049" i="4"/>
  <c r="L2049" i="4"/>
  <c r="M2049" i="4" s="1"/>
  <c r="N2049" i="4" s="1"/>
  <c r="I2058" i="4"/>
  <c r="L2058" i="4"/>
  <c r="M2058" i="4" s="1"/>
  <c r="N2058" i="4" s="1"/>
  <c r="I2066" i="4"/>
  <c r="L2066" i="4"/>
  <c r="M2066" i="4" s="1"/>
  <c r="N2066" i="4" s="1"/>
  <c r="I2075" i="4"/>
  <c r="L2075" i="4"/>
  <c r="M2075" i="4" s="1"/>
  <c r="N2075" i="4" s="1"/>
  <c r="I2083" i="4"/>
  <c r="L2083" i="4"/>
  <c r="M2083" i="4" s="1"/>
  <c r="N2083" i="4" s="1"/>
  <c r="I2091" i="4"/>
  <c r="L2091" i="4"/>
  <c r="M2091" i="4" s="1"/>
  <c r="N2091" i="4" s="1"/>
  <c r="I2099" i="4"/>
  <c r="L2099" i="4"/>
  <c r="M2099" i="4" s="1"/>
  <c r="N2099" i="4" s="1"/>
  <c r="I2111" i="4"/>
  <c r="L2111" i="4"/>
  <c r="I2119" i="4"/>
  <c r="L2119" i="4"/>
  <c r="I2127" i="4"/>
  <c r="L2127" i="4"/>
  <c r="I2135" i="4"/>
  <c r="L2135" i="4"/>
  <c r="I2147" i="4"/>
  <c r="L2147" i="4"/>
  <c r="I2155" i="4"/>
  <c r="L2155" i="4"/>
  <c r="I2164" i="4"/>
  <c r="L2164" i="4"/>
  <c r="I2168" i="4"/>
  <c r="L2168" i="4"/>
  <c r="I2176" i="4"/>
  <c r="L2176" i="4"/>
  <c r="I2184" i="4"/>
  <c r="L2184" i="4"/>
  <c r="I2192" i="4"/>
  <c r="L2192" i="4"/>
  <c r="I2200" i="4"/>
  <c r="L2200" i="4"/>
  <c r="I2208" i="4"/>
  <c r="L2208" i="4"/>
  <c r="I2221" i="4"/>
  <c r="L2221" i="4"/>
  <c r="I2229" i="4"/>
  <c r="L2229" i="4"/>
  <c r="I2237" i="4"/>
  <c r="L2237" i="4"/>
  <c r="I2245" i="4"/>
  <c r="L2245" i="4"/>
  <c r="I2253" i="4"/>
  <c r="L2253" i="4"/>
  <c r="I2261" i="4"/>
  <c r="L2261" i="4"/>
  <c r="I2269" i="4"/>
  <c r="L2269" i="4"/>
  <c r="I2277" i="4"/>
  <c r="L2277" i="4"/>
  <c r="I2290" i="4"/>
  <c r="L2290" i="4"/>
  <c r="I2298" i="4"/>
  <c r="L2298" i="4"/>
  <c r="I2306" i="4"/>
  <c r="L2306" i="4"/>
  <c r="I2314" i="4"/>
  <c r="L2314" i="4"/>
  <c r="I2322" i="4"/>
  <c r="L2322" i="4"/>
  <c r="I2330" i="4"/>
  <c r="L2330" i="4"/>
  <c r="I2338" i="4"/>
  <c r="L2338" i="4"/>
  <c r="I2346" i="4"/>
  <c r="L2346" i="4"/>
  <c r="I2354" i="4"/>
  <c r="L2354" i="4"/>
  <c r="I2363" i="4"/>
  <c r="L2363" i="4"/>
  <c r="I2371" i="4"/>
  <c r="L2371" i="4"/>
  <c r="I2379" i="4"/>
  <c r="L2379" i="4"/>
  <c r="I2387" i="4"/>
  <c r="L2387" i="4"/>
  <c r="I2395" i="4"/>
  <c r="L2395" i="4"/>
  <c r="I2403" i="4"/>
  <c r="L2403" i="4"/>
  <c r="I2411" i="4"/>
  <c r="L2411" i="4"/>
  <c r="I2424" i="4"/>
  <c r="L2424" i="4"/>
  <c r="I2432" i="4"/>
  <c r="L2432" i="4"/>
  <c r="I2440" i="4"/>
  <c r="L2440" i="4"/>
  <c r="I2448" i="4"/>
  <c r="L2448" i="4"/>
  <c r="I2456" i="4"/>
  <c r="L2456" i="4"/>
  <c r="I2460" i="4"/>
  <c r="L2460" i="4"/>
  <c r="I2464" i="4"/>
  <c r="L2464" i="4"/>
  <c r="I2468" i="4"/>
  <c r="L2468" i="4"/>
  <c r="I2477" i="4"/>
  <c r="L2477" i="4"/>
  <c r="I2485" i="4"/>
  <c r="L2485" i="4"/>
  <c r="I2493" i="4"/>
  <c r="L2493" i="4"/>
  <c r="I2501" i="4"/>
  <c r="L2501" i="4"/>
  <c r="I2509" i="4"/>
  <c r="L2509" i="4"/>
  <c r="I2517" i="4"/>
  <c r="L2517" i="4"/>
  <c r="I2525" i="4"/>
  <c r="L2525" i="4"/>
  <c r="I2534" i="4"/>
  <c r="L2534" i="4"/>
  <c r="I2542" i="4"/>
  <c r="L2542" i="4"/>
  <c r="I2550" i="4"/>
  <c r="L2550" i="4"/>
  <c r="I2558" i="4"/>
  <c r="L2558" i="4"/>
  <c r="I2566" i="4"/>
  <c r="L2566" i="4"/>
  <c r="I2574" i="4"/>
  <c r="L2574" i="4"/>
  <c r="I2582" i="4"/>
  <c r="L2582" i="4"/>
  <c r="I2591" i="4"/>
  <c r="L2591" i="4"/>
  <c r="I2599" i="4"/>
  <c r="L2599" i="4"/>
  <c r="I2607" i="4"/>
  <c r="L2607" i="4"/>
  <c r="I2615" i="4"/>
  <c r="L2615" i="4"/>
  <c r="I2623" i="4"/>
  <c r="L2623" i="4"/>
  <c r="I2631" i="4"/>
  <c r="L2631" i="4"/>
  <c r="I2640" i="4"/>
  <c r="L2640" i="4"/>
  <c r="M2640" i="4" s="1"/>
  <c r="N2640" i="4" s="1"/>
  <c r="I2648" i="4"/>
  <c r="L2648" i="4"/>
  <c r="M2648" i="4" s="1"/>
  <c r="N2648" i="4" s="1"/>
  <c r="I2656" i="4"/>
  <c r="L2656" i="4"/>
  <c r="I2664" i="4"/>
  <c r="L2664" i="4"/>
  <c r="I2672" i="4"/>
  <c r="L2672" i="4"/>
  <c r="I2680" i="4"/>
  <c r="L2680" i="4"/>
  <c r="I2689" i="4"/>
  <c r="L2689" i="4"/>
  <c r="M2689" i="4" s="1"/>
  <c r="N2689" i="4" s="1"/>
  <c r="I2701" i="4"/>
  <c r="L2701" i="4"/>
  <c r="I2709" i="4"/>
  <c r="L2709" i="4"/>
  <c r="I2717" i="4"/>
  <c r="L2717" i="4"/>
  <c r="I2725" i="4"/>
  <c r="L2725" i="4"/>
  <c r="M2725" i="4" s="1"/>
  <c r="N2725" i="4" s="1"/>
  <c r="I2733" i="4"/>
  <c r="L2733" i="4"/>
  <c r="M2733" i="4" s="1"/>
  <c r="N2733" i="4" s="1"/>
  <c r="I2741" i="4"/>
  <c r="L2741" i="4"/>
  <c r="I2749" i="4"/>
  <c r="L2749" i="4"/>
  <c r="M2749" i="4" s="1"/>
  <c r="N2749" i="4" s="1"/>
  <c r="I2757" i="4"/>
  <c r="L2757" i="4"/>
  <c r="M2757" i="4" s="1"/>
  <c r="N2757" i="4" s="1"/>
  <c r="I2765" i="4"/>
  <c r="L2765" i="4"/>
  <c r="I2779" i="4"/>
  <c r="L2779" i="4"/>
  <c r="M2779" i="4" s="1"/>
  <c r="N2779" i="4" s="1"/>
  <c r="I2788" i="4"/>
  <c r="L2788" i="4"/>
  <c r="I2796" i="4"/>
  <c r="L2796" i="4"/>
  <c r="I2805" i="4"/>
  <c r="L2805" i="4"/>
  <c r="M2805" i="4" s="1"/>
  <c r="N2805" i="4" s="1"/>
  <c r="I2817" i="4"/>
  <c r="L2817" i="4"/>
  <c r="M2817" i="4" s="1"/>
  <c r="N2817" i="4" s="1"/>
  <c r="I2828" i="4"/>
  <c r="L2828" i="4"/>
  <c r="M2828" i="4" s="1"/>
  <c r="N2828" i="4" s="1"/>
  <c r="I2839" i="4"/>
  <c r="L2839" i="4"/>
  <c r="M2839" i="4" s="1"/>
  <c r="N2839" i="4" s="1"/>
  <c r="I2856" i="4"/>
  <c r="L2856" i="4"/>
  <c r="M2856" i="4" s="1"/>
  <c r="N2856" i="4" s="1"/>
  <c r="I2867" i="4"/>
  <c r="L2867" i="4"/>
  <c r="M2867" i="4" s="1"/>
  <c r="N2867" i="4" s="1"/>
  <c r="I2871" i="4"/>
  <c r="L2871" i="4"/>
  <c r="I2880" i="4"/>
  <c r="L2880" i="4"/>
  <c r="I2891" i="4"/>
  <c r="L2891" i="4"/>
  <c r="M2891" i="4" s="1"/>
  <c r="N2891" i="4" s="1"/>
  <c r="I2901" i="4"/>
  <c r="L2901" i="4"/>
  <c r="M2901" i="4" s="1"/>
  <c r="N2901" i="4" s="1"/>
  <c r="I2910" i="4"/>
  <c r="L2910" i="4"/>
  <c r="I2920" i="4"/>
  <c r="L2920" i="4"/>
  <c r="M2920" i="4" s="1"/>
  <c r="N2920" i="4" s="1"/>
  <c r="I2928" i="4"/>
  <c r="L2928" i="4"/>
  <c r="I2944" i="4"/>
  <c r="L2944" i="4"/>
  <c r="M2944" i="4" s="1"/>
  <c r="N2944" i="4" s="1"/>
  <c r="I2952" i="4"/>
  <c r="L2952" i="4"/>
  <c r="M2952" i="4" s="1"/>
  <c r="N2952" i="4" s="1"/>
  <c r="I2961" i="4"/>
  <c r="L2961" i="4"/>
  <c r="I2971" i="4"/>
  <c r="L2971" i="4"/>
  <c r="I2980" i="4"/>
  <c r="L2980" i="4"/>
  <c r="I2992" i="4"/>
  <c r="L2992" i="4"/>
  <c r="M2992" i="4" s="1"/>
  <c r="N2992" i="4" s="1"/>
  <c r="I3000" i="4"/>
  <c r="L3000" i="4"/>
  <c r="I3009" i="4"/>
  <c r="L3009" i="4"/>
  <c r="M3009" i="4" s="1"/>
  <c r="N3009" i="4" s="1"/>
  <c r="I3019" i="4"/>
  <c r="L3019" i="4"/>
  <c r="I3032" i="4"/>
  <c r="L3032" i="4"/>
  <c r="M3032" i="4" s="1"/>
  <c r="N3032" i="4" s="1"/>
  <c r="I3036" i="4"/>
  <c r="L3036" i="4"/>
  <c r="I3050" i="4"/>
  <c r="L3050" i="4"/>
  <c r="M3050" i="4" s="1"/>
  <c r="N3050" i="4" s="1"/>
  <c r="I3059" i="4"/>
  <c r="L3059" i="4"/>
  <c r="I3072" i="4"/>
  <c r="L3072" i="4"/>
  <c r="I3080" i="4"/>
  <c r="L3080" i="4"/>
  <c r="I3089" i="4"/>
  <c r="L3089" i="4"/>
  <c r="I3097" i="4"/>
  <c r="L3097" i="4"/>
  <c r="I3109" i="4"/>
  <c r="L3109" i="4"/>
  <c r="I3121" i="4"/>
  <c r="L3121" i="4"/>
  <c r="I3129" i="4"/>
  <c r="L3129" i="4"/>
  <c r="I3138" i="4"/>
  <c r="L3138" i="4"/>
  <c r="I3146" i="4"/>
  <c r="L3146" i="4"/>
  <c r="I3156" i="4"/>
  <c r="L3156" i="4"/>
  <c r="I3160" i="4"/>
  <c r="L3160" i="4"/>
  <c r="I3168" i="4"/>
  <c r="L3168" i="4"/>
  <c r="I3176" i="4"/>
  <c r="L3176" i="4"/>
  <c r="I3184" i="4"/>
  <c r="L3184" i="4"/>
  <c r="I3194" i="4"/>
  <c r="L3194" i="4"/>
  <c r="I3202" i="4"/>
  <c r="L3202" i="4"/>
  <c r="I3211" i="4"/>
  <c r="L3211" i="4"/>
  <c r="I3220" i="4"/>
  <c r="L3220" i="4"/>
  <c r="I3233" i="4"/>
  <c r="L3233" i="4"/>
  <c r="I3252" i="4"/>
  <c r="L3252" i="4"/>
  <c r="I3257" i="4"/>
  <c r="L3257" i="4"/>
  <c r="I3268" i="4"/>
  <c r="L3268" i="4"/>
  <c r="I3279" i="4"/>
  <c r="L3279" i="4"/>
  <c r="I3283" i="4"/>
  <c r="L3283" i="4"/>
  <c r="I3292" i="4"/>
  <c r="L3292" i="4"/>
  <c r="I3302" i="4"/>
  <c r="L3302" i="4"/>
  <c r="I3306" i="4"/>
  <c r="L3306" i="4"/>
  <c r="I3315" i="4"/>
  <c r="L3315" i="4"/>
  <c r="I3324" i="4"/>
  <c r="L3324" i="4"/>
  <c r="I3332" i="4"/>
  <c r="L3332" i="4"/>
  <c r="I3349" i="4"/>
  <c r="L3349" i="4"/>
  <c r="I3361" i="4"/>
  <c r="L3361" i="4"/>
  <c r="I3367" i="4"/>
  <c r="L3367" i="4"/>
  <c r="M3367" i="4" s="1"/>
  <c r="N3367" i="4" s="1"/>
  <c r="I3377" i="4"/>
  <c r="L3377" i="4"/>
  <c r="I3390" i="4"/>
  <c r="L3390" i="4"/>
  <c r="I3400" i="4"/>
  <c r="L3400" i="4"/>
  <c r="I3411" i="4"/>
  <c r="L3411" i="4"/>
  <c r="M3411" i="4" s="1"/>
  <c r="N3411" i="4" s="1"/>
  <c r="I3420" i="4"/>
  <c r="L3420" i="4"/>
  <c r="M3420" i="4" s="1"/>
  <c r="N3420" i="4" s="1"/>
  <c r="I3432" i="4"/>
  <c r="L3432" i="4"/>
  <c r="M3432" i="4" s="1"/>
  <c r="N3432" i="4" s="1"/>
  <c r="I3440" i="4"/>
  <c r="L3440" i="4"/>
  <c r="M3440" i="4" s="1"/>
  <c r="N3440" i="4" s="1"/>
  <c r="I3448" i="4"/>
  <c r="L3448" i="4"/>
  <c r="M3448" i="4" s="1"/>
  <c r="N3448" i="4" s="1"/>
  <c r="I3460" i="4"/>
  <c r="L3460" i="4"/>
  <c r="M3460" i="4" s="1"/>
  <c r="N3460" i="4" s="1"/>
  <c r="I3469" i="4"/>
  <c r="L3469" i="4"/>
  <c r="I3477" i="4"/>
  <c r="L3477" i="4"/>
  <c r="M3477" i="4" s="1"/>
  <c r="N3477" i="4" s="1"/>
  <c r="I3489" i="4"/>
  <c r="L3489" i="4"/>
  <c r="I3497" i="4"/>
  <c r="L3497" i="4"/>
  <c r="I3505" i="4"/>
  <c r="L3505" i="4"/>
  <c r="M3505" i="4" s="1"/>
  <c r="N3505" i="4" s="1"/>
  <c r="I3513" i="4"/>
  <c r="L3513" i="4"/>
  <c r="I3521" i="4"/>
  <c r="L3521" i="4"/>
  <c r="M3521" i="4" s="1"/>
  <c r="N3521" i="4" s="1"/>
  <c r="I3525" i="4"/>
  <c r="L3525" i="4"/>
  <c r="I3537" i="4"/>
  <c r="L3537" i="4"/>
  <c r="M3537" i="4" s="1"/>
  <c r="N3537" i="4" s="1"/>
  <c r="I3545" i="4"/>
  <c r="L3545" i="4"/>
  <c r="I3553" i="4"/>
  <c r="L3553" i="4"/>
  <c r="I3561" i="4"/>
  <c r="L3561" i="4"/>
  <c r="M3561" i="4" s="1"/>
  <c r="N3561" i="4" s="1"/>
  <c r="I3569" i="4"/>
  <c r="L3569" i="4"/>
  <c r="I3577" i="4"/>
  <c r="L3577" i="4"/>
  <c r="I3585" i="4"/>
  <c r="L3585" i="4"/>
  <c r="I3589" i="4"/>
  <c r="L3589" i="4"/>
  <c r="M3589" i="4" s="1"/>
  <c r="N3589" i="4" s="1"/>
  <c r="I3597" i="4"/>
  <c r="L3597" i="4"/>
  <c r="M3597" i="4" s="1"/>
  <c r="N3597" i="4" s="1"/>
  <c r="I3605" i="4"/>
  <c r="L3605" i="4"/>
  <c r="M3605" i="4" s="1"/>
  <c r="N3605" i="4" s="1"/>
  <c r="I3613" i="4"/>
  <c r="L3613" i="4"/>
  <c r="M3613" i="4" s="1"/>
  <c r="N3613" i="4" s="1"/>
  <c r="I3622" i="4"/>
  <c r="L3622" i="4"/>
  <c r="I3630" i="4"/>
  <c r="L3630" i="4"/>
  <c r="I3642" i="4"/>
  <c r="L3642" i="4"/>
  <c r="I3653" i="4"/>
  <c r="L3653" i="4"/>
  <c r="I3665" i="4"/>
  <c r="L3665" i="4"/>
  <c r="I3676" i="4"/>
  <c r="L3676" i="4"/>
  <c r="I3684" i="4"/>
  <c r="L3684" i="4"/>
  <c r="I3694" i="4"/>
  <c r="L3694" i="4"/>
  <c r="I3700" i="4"/>
  <c r="L3700" i="4"/>
  <c r="I3708" i="4"/>
  <c r="L3708" i="4"/>
  <c r="I3716" i="4"/>
  <c r="L3716" i="4"/>
  <c r="I3727" i="4"/>
  <c r="L3727" i="4"/>
  <c r="I3735" i="4"/>
  <c r="L3735" i="4"/>
  <c r="I3739" i="4"/>
  <c r="L3739" i="4"/>
  <c r="M3739" i="4" s="1"/>
  <c r="N3739" i="4" s="1"/>
  <c r="I3755" i="4"/>
  <c r="L3755" i="4"/>
  <c r="I3762" i="4"/>
  <c r="L3762" i="4"/>
  <c r="M3762" i="4" s="1"/>
  <c r="N3762" i="4" s="1"/>
  <c r="I3766" i="4"/>
  <c r="L3766" i="4"/>
  <c r="I3783" i="4"/>
  <c r="L3783" i="4"/>
  <c r="I3798" i="4"/>
  <c r="L3798" i="4"/>
  <c r="I3809" i="4"/>
  <c r="L3809" i="4"/>
  <c r="M3809" i="4" s="1"/>
  <c r="N3809" i="4" s="1"/>
  <c r="I3822" i="4"/>
  <c r="L3822" i="4"/>
  <c r="M3822" i="4" s="1"/>
  <c r="N3822" i="4" s="1"/>
  <c r="I3843" i="4"/>
  <c r="L3843" i="4"/>
  <c r="M3843" i="4" s="1"/>
  <c r="N3843" i="4" s="1"/>
  <c r="I3855" i="4"/>
  <c r="L3855" i="4"/>
  <c r="M3855" i="4" s="1"/>
  <c r="N3855" i="4" s="1"/>
  <c r="I3867" i="4"/>
  <c r="L3867" i="4"/>
  <c r="M3867" i="4" s="1"/>
  <c r="N3867" i="4" s="1"/>
  <c r="I3875" i="4"/>
  <c r="L3875" i="4"/>
  <c r="M3875" i="4" s="1"/>
  <c r="N3875" i="4" s="1"/>
  <c r="I3883" i="4"/>
  <c r="L3883" i="4"/>
  <c r="M3883" i="4" s="1"/>
  <c r="N3883" i="4" s="1"/>
  <c r="I3891" i="4"/>
  <c r="L3891" i="4"/>
  <c r="M3891" i="4" s="1"/>
  <c r="N3891" i="4" s="1"/>
  <c r="I3899" i="4"/>
  <c r="L3899" i="4"/>
  <c r="M3899" i="4" s="1"/>
  <c r="N3899" i="4" s="1"/>
  <c r="I3908" i="4"/>
  <c r="L3908" i="4"/>
  <c r="M3908" i="4" s="1"/>
  <c r="N3908" i="4" s="1"/>
  <c r="I3916" i="4"/>
  <c r="L3916" i="4"/>
  <c r="M3916" i="4" s="1"/>
  <c r="N3916" i="4" s="1"/>
  <c r="I3924" i="4"/>
  <c r="L3924" i="4"/>
  <c r="M3924" i="4" s="1"/>
  <c r="N3924" i="4" s="1"/>
  <c r="I3932" i="4"/>
  <c r="L3932" i="4"/>
  <c r="M3932" i="4" s="1"/>
  <c r="N3932" i="4" s="1"/>
  <c r="I3948" i="4"/>
  <c r="L3948" i="4"/>
  <c r="M3948" i="4" s="1"/>
  <c r="N3948" i="4" s="1"/>
  <c r="I3962" i="4"/>
  <c r="L3962" i="4"/>
  <c r="M3962" i="4" s="1"/>
  <c r="N3962" i="4" s="1"/>
  <c r="I3973" i="4"/>
  <c r="L3973" i="4"/>
  <c r="M3973" i="4" s="1"/>
  <c r="N3973" i="4" s="1"/>
  <c r="I3987" i="4"/>
  <c r="L3987" i="4"/>
  <c r="M3987" i="4" s="1"/>
  <c r="N3987" i="4" s="1"/>
  <c r="I3997" i="4"/>
  <c r="L3997" i="4"/>
  <c r="M3997" i="4" s="1"/>
  <c r="N3997" i="4" s="1"/>
  <c r="I4008" i="4"/>
  <c r="L4008" i="4"/>
  <c r="M4008" i="4" s="1"/>
  <c r="N4008" i="4" s="1"/>
  <c r="I7" i="4"/>
  <c r="L7" i="4"/>
  <c r="M7" i="4" s="1"/>
  <c r="N7" i="4" s="1"/>
  <c r="I16" i="4"/>
  <c r="L16" i="4"/>
  <c r="M16" i="4" s="1"/>
  <c r="N16" i="4" s="1"/>
  <c r="I20" i="4"/>
  <c r="L20" i="4"/>
  <c r="M20" i="4" s="1"/>
  <c r="N20" i="4" s="1"/>
  <c r="I24" i="4"/>
  <c r="L24" i="4"/>
  <c r="M24" i="4" s="1"/>
  <c r="N24" i="4" s="1"/>
  <c r="I36" i="4"/>
  <c r="L36" i="4"/>
  <c r="M36" i="4" s="1"/>
  <c r="N36" i="4" s="1"/>
  <c r="I45" i="4"/>
  <c r="L45" i="4"/>
  <c r="M45" i="4" s="1"/>
  <c r="N45" i="4" s="1"/>
  <c r="I56" i="4"/>
  <c r="L56" i="4"/>
  <c r="M56" i="4" s="1"/>
  <c r="N56" i="4" s="1"/>
  <c r="I65" i="4"/>
  <c r="L65" i="4"/>
  <c r="M65" i="4" s="1"/>
  <c r="N65" i="4" s="1"/>
  <c r="I78" i="4"/>
  <c r="L78" i="4"/>
  <c r="M78" i="4" s="1"/>
  <c r="N78" i="4" s="1"/>
  <c r="I89" i="4"/>
  <c r="L89" i="4"/>
  <c r="M89" i="4" s="1"/>
  <c r="N89" i="4" s="1"/>
  <c r="I119" i="4"/>
  <c r="L119" i="4"/>
  <c r="M119" i="4" s="1"/>
  <c r="N119" i="4" s="1"/>
  <c r="I127" i="4"/>
  <c r="L127" i="4"/>
  <c r="M127" i="4" s="1"/>
  <c r="N127" i="4" s="1"/>
  <c r="I138" i="4"/>
  <c r="L138" i="4"/>
  <c r="M138" i="4" s="1"/>
  <c r="N138" i="4" s="1"/>
  <c r="I153" i="4"/>
  <c r="L153" i="4"/>
  <c r="M153" i="4" s="1"/>
  <c r="N153" i="4" s="1"/>
  <c r="I157" i="4"/>
  <c r="L157" i="4"/>
  <c r="M157" i="4" s="1"/>
  <c r="N157" i="4" s="1"/>
  <c r="I166" i="4"/>
  <c r="L166" i="4"/>
  <c r="M166" i="4" s="1"/>
  <c r="N166" i="4" s="1"/>
  <c r="I174" i="4"/>
  <c r="L174" i="4"/>
  <c r="I183" i="4"/>
  <c r="L183" i="4"/>
  <c r="M183" i="4" s="1"/>
  <c r="N183" i="4" s="1"/>
  <c r="I187" i="4"/>
  <c r="L187" i="4"/>
  <c r="M187" i="4" s="1"/>
  <c r="N187" i="4" s="1"/>
  <c r="I198" i="4"/>
  <c r="L198" i="4"/>
  <c r="M198" i="4" s="1"/>
  <c r="N198" i="4" s="1"/>
  <c r="I208" i="4"/>
  <c r="L208" i="4"/>
  <c r="M208" i="4" s="1"/>
  <c r="N208" i="4" s="1"/>
  <c r="I212" i="4"/>
  <c r="L212" i="4"/>
  <c r="I221" i="4"/>
  <c r="L221" i="4"/>
  <c r="M221" i="4" s="1"/>
  <c r="N221" i="4" s="1"/>
  <c r="I239" i="4"/>
  <c r="L239" i="4"/>
  <c r="I247" i="4"/>
  <c r="L247" i="4"/>
  <c r="M247" i="4" s="1"/>
  <c r="N247" i="4" s="1"/>
  <c r="I255" i="4"/>
  <c r="L255" i="4"/>
  <c r="M255" i="4" s="1"/>
  <c r="N255" i="4" s="1"/>
  <c r="I264" i="4"/>
  <c r="L264" i="4"/>
  <c r="M264" i="4" s="1"/>
  <c r="N264" i="4" s="1"/>
  <c r="I276" i="4"/>
  <c r="L276" i="4"/>
  <c r="I286" i="4"/>
  <c r="L286" i="4"/>
  <c r="I294" i="4"/>
  <c r="L294" i="4"/>
  <c r="M294" i="4" s="1"/>
  <c r="N294" i="4" s="1"/>
  <c r="I302" i="4"/>
  <c r="L302" i="4"/>
  <c r="M302" i="4" s="1"/>
  <c r="N302" i="4" s="1"/>
  <c r="I311" i="4"/>
  <c r="L311" i="4"/>
  <c r="I319" i="4"/>
  <c r="L319" i="4"/>
  <c r="I327" i="4"/>
  <c r="L327" i="4"/>
  <c r="I335" i="4"/>
  <c r="L335" i="4"/>
  <c r="I346" i="4"/>
  <c r="L346" i="4"/>
  <c r="M346" i="4" s="1"/>
  <c r="N346" i="4" s="1"/>
  <c r="I357" i="4"/>
  <c r="L357" i="4"/>
  <c r="M357" i="4" s="1"/>
  <c r="N357" i="4" s="1"/>
  <c r="I365" i="4"/>
  <c r="L365" i="4"/>
  <c r="M365" i="4" s="1"/>
  <c r="N365" i="4" s="1"/>
  <c r="I369" i="4"/>
  <c r="L369" i="4"/>
  <c r="M369" i="4" s="1"/>
  <c r="N369" i="4" s="1"/>
  <c r="I377" i="4"/>
  <c r="L377" i="4"/>
  <c r="M377" i="4" s="1"/>
  <c r="N377" i="4" s="1"/>
  <c r="I385" i="4"/>
  <c r="L385" i="4"/>
  <c r="I397" i="4"/>
  <c r="L397" i="4"/>
  <c r="I405" i="4"/>
  <c r="L405" i="4"/>
  <c r="I414" i="4"/>
  <c r="L414" i="4"/>
  <c r="M414" i="4" s="1"/>
  <c r="N414" i="4" s="1"/>
  <c r="I426" i="4"/>
  <c r="L426" i="4"/>
  <c r="M426" i="4" s="1"/>
  <c r="N426" i="4" s="1"/>
  <c r="I434" i="4"/>
  <c r="L434" i="4"/>
  <c r="I443" i="4"/>
  <c r="L443" i="4"/>
  <c r="M443" i="4" s="1"/>
  <c r="N443" i="4" s="1"/>
  <c r="I456" i="4"/>
  <c r="L456" i="4"/>
  <c r="M456" i="4" s="1"/>
  <c r="N456" i="4" s="1"/>
  <c r="I464" i="4"/>
  <c r="L464" i="4"/>
  <c r="M464" i="4" s="1"/>
  <c r="N464" i="4" s="1"/>
  <c r="I474" i="4"/>
  <c r="L474" i="4"/>
  <c r="I484" i="4"/>
  <c r="L484" i="4"/>
  <c r="M484" i="4" s="1"/>
  <c r="N484" i="4" s="1"/>
  <c r="I494" i="4"/>
  <c r="L494" i="4"/>
  <c r="M494" i="4" s="1"/>
  <c r="N494" i="4" s="1"/>
  <c r="I507" i="4"/>
  <c r="L507" i="4"/>
  <c r="I515" i="4"/>
  <c r="L515" i="4"/>
  <c r="M515" i="4" s="1"/>
  <c r="N515" i="4" s="1"/>
  <c r="I523" i="4"/>
  <c r="L523" i="4"/>
  <c r="M523" i="4" s="1"/>
  <c r="N523" i="4" s="1"/>
  <c r="I531" i="4"/>
  <c r="L531" i="4"/>
  <c r="M531" i="4" s="1"/>
  <c r="N531" i="4" s="1"/>
  <c r="I543" i="4"/>
  <c r="L543" i="4"/>
  <c r="I551" i="4"/>
  <c r="L551" i="4"/>
  <c r="M551" i="4" s="1"/>
  <c r="N551" i="4" s="1"/>
  <c r="I566" i="4"/>
  <c r="L566" i="4"/>
  <c r="M566" i="4" s="1"/>
  <c r="N566" i="4" s="1"/>
  <c r="I570" i="4"/>
  <c r="L570" i="4"/>
  <c r="M570" i="4" s="1"/>
  <c r="N570" i="4" s="1"/>
  <c r="I579" i="4"/>
  <c r="L579" i="4"/>
  <c r="I593" i="4"/>
  <c r="L593" i="4"/>
  <c r="M593" i="4" s="1"/>
  <c r="N593" i="4" s="1"/>
  <c r="I601" i="4"/>
  <c r="L601" i="4"/>
  <c r="M601" i="4" s="1"/>
  <c r="N601" i="4" s="1"/>
  <c r="I611" i="4"/>
  <c r="L611" i="4"/>
  <c r="M611" i="4" s="1"/>
  <c r="N611" i="4" s="1"/>
  <c r="I615" i="4"/>
  <c r="L615" i="4"/>
  <c r="M615" i="4" s="1"/>
  <c r="N615" i="4" s="1"/>
  <c r="I623" i="4"/>
  <c r="L623" i="4"/>
  <c r="M623" i="4" s="1"/>
  <c r="N623" i="4" s="1"/>
  <c r="I632" i="4"/>
  <c r="L632" i="4"/>
  <c r="M632" i="4" s="1"/>
  <c r="N632" i="4" s="1"/>
  <c r="I647" i="4"/>
  <c r="L647" i="4"/>
  <c r="M647" i="4" s="1"/>
  <c r="N647" i="4" s="1"/>
  <c r="I656" i="4"/>
  <c r="L656" i="4"/>
  <c r="I664" i="4"/>
  <c r="L664" i="4"/>
  <c r="M664" i="4" s="1"/>
  <c r="N664" i="4" s="1"/>
  <c r="I669" i="4"/>
  <c r="L669" i="4"/>
  <c r="M669" i="4" s="1"/>
  <c r="N669" i="4" s="1"/>
  <c r="I682" i="4"/>
  <c r="L682" i="4"/>
  <c r="M682" i="4" s="1"/>
  <c r="N682" i="4" s="1"/>
  <c r="I695" i="4"/>
  <c r="L695" i="4"/>
  <c r="I700" i="4"/>
  <c r="L700" i="4"/>
  <c r="M700" i="4" s="1"/>
  <c r="N700" i="4" s="1"/>
  <c r="I711" i="4"/>
  <c r="L711" i="4"/>
  <c r="M711" i="4" s="1"/>
  <c r="N711" i="4" s="1"/>
  <c r="I722" i="4"/>
  <c r="L722" i="4"/>
  <c r="M722" i="4" s="1"/>
  <c r="N722" i="4" s="1"/>
  <c r="I731" i="4"/>
  <c r="L731" i="4"/>
  <c r="M731" i="4" s="1"/>
  <c r="N731" i="4" s="1"/>
  <c r="I739" i="4"/>
  <c r="L739" i="4"/>
  <c r="M739" i="4" s="1"/>
  <c r="N739" i="4" s="1"/>
  <c r="I751" i="4"/>
  <c r="L751" i="4"/>
  <c r="M751" i="4" s="1"/>
  <c r="N751" i="4" s="1"/>
  <c r="I765" i="4"/>
  <c r="L765" i="4"/>
  <c r="M765" i="4" s="1"/>
  <c r="N765" i="4" s="1"/>
  <c r="I770" i="4"/>
  <c r="L770" i="4"/>
  <c r="I785" i="4"/>
  <c r="L785" i="4"/>
  <c r="M785" i="4" s="1"/>
  <c r="N785" i="4" s="1"/>
  <c r="I790" i="4"/>
  <c r="L790" i="4"/>
  <c r="M790" i="4" s="1"/>
  <c r="N790" i="4" s="1"/>
  <c r="I808" i="4"/>
  <c r="L808" i="4"/>
  <c r="M808" i="4" s="1"/>
  <c r="N808" i="4" s="1"/>
  <c r="I820" i="4"/>
  <c r="L820" i="4"/>
  <c r="M820" i="4" s="1"/>
  <c r="N820" i="4" s="1"/>
  <c r="I836" i="4"/>
  <c r="L836" i="4"/>
  <c r="M836" i="4" s="1"/>
  <c r="N836" i="4" s="1"/>
  <c r="I844" i="4"/>
  <c r="L844" i="4"/>
  <c r="M844" i="4" s="1"/>
  <c r="N844" i="4" s="1"/>
  <c r="I853" i="4"/>
  <c r="L853" i="4"/>
  <c r="M853" i="4" s="1"/>
  <c r="N853" i="4" s="1"/>
  <c r="I865" i="4"/>
  <c r="L865" i="4"/>
  <c r="M865" i="4" s="1"/>
  <c r="N865" i="4" s="1"/>
  <c r="I880" i="4"/>
  <c r="L880" i="4"/>
  <c r="M880" i="4" s="1"/>
  <c r="N880" i="4" s="1"/>
  <c r="I892" i="4"/>
  <c r="L892" i="4"/>
  <c r="M892" i="4" s="1"/>
  <c r="N892" i="4" s="1"/>
  <c r="I900" i="4"/>
  <c r="L900" i="4"/>
  <c r="I908" i="4"/>
  <c r="L908" i="4"/>
  <c r="I917" i="4"/>
  <c r="L917" i="4"/>
  <c r="I925" i="4"/>
  <c r="L925" i="4"/>
  <c r="I934" i="4"/>
  <c r="L934" i="4"/>
  <c r="I943" i="4"/>
  <c r="L943" i="4"/>
  <c r="I954" i="4"/>
  <c r="L954" i="4"/>
  <c r="I963" i="4"/>
  <c r="L963" i="4"/>
  <c r="I975" i="4"/>
  <c r="L975" i="4"/>
  <c r="I985" i="4"/>
  <c r="L985" i="4"/>
  <c r="I989" i="4"/>
  <c r="L989" i="4"/>
  <c r="I993" i="4"/>
  <c r="L993" i="4"/>
  <c r="I1004" i="4"/>
  <c r="L1004" i="4"/>
  <c r="I1008" i="4"/>
  <c r="L1008" i="4"/>
  <c r="I1018" i="4"/>
  <c r="L1018" i="4"/>
  <c r="I1027" i="4"/>
  <c r="L1027" i="4"/>
  <c r="I1035" i="4"/>
  <c r="L1035" i="4"/>
  <c r="I1043" i="4"/>
  <c r="L1043" i="4"/>
  <c r="I1052" i="4"/>
  <c r="L1052" i="4"/>
  <c r="I1060" i="4"/>
  <c r="L1060" i="4"/>
  <c r="I1068" i="4"/>
  <c r="L1068" i="4"/>
  <c r="I1078" i="4"/>
  <c r="L1078" i="4"/>
  <c r="I1086" i="4"/>
  <c r="L1086" i="4"/>
  <c r="I1094" i="4"/>
  <c r="L1094" i="4"/>
  <c r="I1102" i="4"/>
  <c r="L1102" i="4"/>
  <c r="I1106" i="4"/>
  <c r="L1106" i="4"/>
  <c r="I1114" i="4"/>
  <c r="L1114" i="4"/>
  <c r="I1122" i="4"/>
  <c r="L1122" i="4"/>
  <c r="I1130" i="4"/>
  <c r="L1130" i="4"/>
  <c r="I1138" i="4"/>
  <c r="L1138" i="4"/>
  <c r="I1146" i="4"/>
  <c r="L1146" i="4"/>
  <c r="I1154" i="4"/>
  <c r="L1154" i="4"/>
  <c r="I1162" i="4"/>
  <c r="L1162" i="4"/>
  <c r="I1170" i="4"/>
  <c r="L1170" i="4"/>
  <c r="I1182" i="4"/>
  <c r="L1182" i="4"/>
  <c r="I1186" i="4"/>
  <c r="L1186" i="4"/>
  <c r="I1194" i="4"/>
  <c r="L1194" i="4"/>
  <c r="I1202" i="4"/>
  <c r="L1202" i="4"/>
  <c r="I1210" i="4"/>
  <c r="L1210" i="4"/>
  <c r="I1218" i="4"/>
  <c r="L1218" i="4"/>
  <c r="I1226" i="4"/>
  <c r="L1226" i="4"/>
  <c r="I1235" i="4"/>
  <c r="L1235" i="4"/>
  <c r="I1247" i="4"/>
  <c r="L1247" i="4"/>
  <c r="I1251" i="4"/>
  <c r="L1251" i="4"/>
  <c r="I1259" i="4"/>
  <c r="L1259" i="4"/>
  <c r="I1267" i="4"/>
  <c r="L1267" i="4"/>
  <c r="I1275" i="4"/>
  <c r="L1275" i="4"/>
  <c r="I1283" i="4"/>
  <c r="L1283" i="4"/>
  <c r="I1291" i="4"/>
  <c r="L1291" i="4"/>
  <c r="I1299" i="4"/>
  <c r="L1299" i="4"/>
  <c r="I1307" i="4"/>
  <c r="L1307" i="4"/>
  <c r="I1311" i="4"/>
  <c r="L1311" i="4"/>
  <c r="I1319" i="4"/>
  <c r="L1319" i="4"/>
  <c r="I1327" i="4"/>
  <c r="L1327" i="4"/>
  <c r="I1331" i="4"/>
  <c r="L1331" i="4"/>
  <c r="I1339" i="4"/>
  <c r="L1339" i="4"/>
  <c r="I1347" i="4"/>
  <c r="L1347" i="4"/>
  <c r="M1347" i="4" s="1"/>
  <c r="N1347" i="4" s="1"/>
  <c r="I1351" i="4"/>
  <c r="L1351" i="4"/>
  <c r="M1351" i="4" s="1"/>
  <c r="N1351" i="4" s="1"/>
  <c r="I1359" i="4"/>
  <c r="L1359" i="4"/>
  <c r="M1359" i="4" s="1"/>
  <c r="N1359" i="4" s="1"/>
  <c r="I1367" i="4"/>
  <c r="L1367" i="4"/>
  <c r="M1367" i="4" s="1"/>
  <c r="N1367" i="4" s="1"/>
  <c r="I1372" i="4"/>
  <c r="L1372" i="4"/>
  <c r="I1376" i="4"/>
  <c r="L1376" i="4"/>
  <c r="M1376" i="4" s="1"/>
  <c r="N1376" i="4" s="1"/>
  <c r="I1385" i="4"/>
  <c r="L1385" i="4"/>
  <c r="M1385" i="4" s="1"/>
  <c r="N1385" i="4" s="1"/>
  <c r="I1393" i="4"/>
  <c r="L1393" i="4"/>
  <c r="M1393" i="4" s="1"/>
  <c r="N1393" i="4" s="1"/>
  <c r="I1401" i="4"/>
  <c r="L1401" i="4"/>
  <c r="M1401" i="4" s="1"/>
  <c r="N1401" i="4" s="1"/>
  <c r="I1409" i="4"/>
  <c r="L1409" i="4"/>
  <c r="M1409" i="4" s="1"/>
  <c r="N1409" i="4" s="1"/>
  <c r="I1417" i="4"/>
  <c r="L1417" i="4"/>
  <c r="M1417" i="4" s="1"/>
  <c r="N1417" i="4" s="1"/>
  <c r="I1430" i="4"/>
  <c r="L1430" i="4"/>
  <c r="M1430" i="4" s="1"/>
  <c r="N1430" i="4" s="1"/>
  <c r="I1438" i="4"/>
  <c r="L1438" i="4"/>
  <c r="I1446" i="4"/>
  <c r="L1446" i="4"/>
  <c r="M1446" i="4" s="1"/>
  <c r="N1446" i="4" s="1"/>
  <c r="I1454" i="4"/>
  <c r="L1454" i="4"/>
  <c r="M1454" i="4" s="1"/>
  <c r="N1454" i="4" s="1"/>
  <c r="I1462" i="4"/>
  <c r="L1462" i="4"/>
  <c r="M1462" i="4" s="1"/>
  <c r="N1462" i="4" s="1"/>
  <c r="I1470" i="4"/>
  <c r="L1470" i="4"/>
  <c r="M1470" i="4" s="1"/>
  <c r="N1470" i="4" s="1"/>
  <c r="I1478" i="4"/>
  <c r="L1478" i="4"/>
  <c r="M1478" i="4" s="1"/>
  <c r="N1478" i="4" s="1"/>
  <c r="I1489" i="4"/>
  <c r="L1489" i="4"/>
  <c r="M1489" i="4" s="1"/>
  <c r="N1489" i="4" s="1"/>
  <c r="I1497" i="4"/>
  <c r="L1497" i="4"/>
  <c r="M1497" i="4" s="1"/>
  <c r="N1497" i="4" s="1"/>
  <c r="I1505" i="4"/>
  <c r="L1505" i="4"/>
  <c r="M1505" i="4" s="1"/>
  <c r="N1505" i="4" s="1"/>
  <c r="I1513" i="4"/>
  <c r="L1513" i="4"/>
  <c r="M1513" i="4" s="1"/>
  <c r="N1513" i="4" s="1"/>
  <c r="I1522" i="4"/>
  <c r="L1522" i="4"/>
  <c r="M1522" i="4" s="1"/>
  <c r="N1522" i="4" s="1"/>
  <c r="I1526" i="4"/>
  <c r="L1526" i="4"/>
  <c r="M1526" i="4" s="1"/>
  <c r="N1526" i="4" s="1"/>
  <c r="I1534" i="4"/>
  <c r="L1534" i="4"/>
  <c r="M1534" i="4" s="1"/>
  <c r="N1534" i="4" s="1"/>
  <c r="I1546" i="4"/>
  <c r="L1546" i="4"/>
  <c r="M1546" i="4" s="1"/>
  <c r="N1546" i="4" s="1"/>
  <c r="I1558" i="4"/>
  <c r="L1558" i="4"/>
  <c r="M1558" i="4" s="1"/>
  <c r="N1558" i="4" s="1"/>
  <c r="I1566" i="4"/>
  <c r="L1566" i="4"/>
  <c r="M1566" i="4" s="1"/>
  <c r="N1566" i="4" s="1"/>
  <c r="I1575" i="4"/>
  <c r="L1575" i="4"/>
  <c r="M1575" i="4" s="1"/>
  <c r="N1575" i="4" s="1"/>
  <c r="I1583" i="4"/>
  <c r="L1583" i="4"/>
  <c r="M1583" i="4" s="1"/>
  <c r="N1583" i="4" s="1"/>
  <c r="I1591" i="4"/>
  <c r="L1591" i="4"/>
  <c r="M1591" i="4" s="1"/>
  <c r="N1591" i="4" s="1"/>
  <c r="I1599" i="4"/>
  <c r="L1599" i="4"/>
  <c r="M1599" i="4" s="1"/>
  <c r="N1599" i="4" s="1"/>
  <c r="I1611" i="4"/>
  <c r="L1611" i="4"/>
  <c r="M1611" i="4" s="1"/>
  <c r="N1611" i="4" s="1"/>
  <c r="I1620" i="4"/>
  <c r="L1620" i="4"/>
  <c r="M1620" i="4" s="1"/>
  <c r="N1620" i="4" s="1"/>
  <c r="I1632" i="4"/>
  <c r="L1632" i="4"/>
  <c r="M1632" i="4" s="1"/>
  <c r="N1632" i="4" s="1"/>
  <c r="I1644" i="4"/>
  <c r="L1644" i="4"/>
  <c r="M1644" i="4" s="1"/>
  <c r="N1644" i="4" s="1"/>
  <c r="I1648" i="4"/>
  <c r="L1648" i="4"/>
  <c r="M1648" i="4" s="1"/>
  <c r="N1648" i="4" s="1"/>
  <c r="I1668" i="4"/>
  <c r="L1668" i="4"/>
  <c r="M1668" i="4" s="1"/>
  <c r="N1668" i="4" s="1"/>
  <c r="I1676" i="4"/>
  <c r="L1676" i="4"/>
  <c r="M1676" i="4" s="1"/>
  <c r="N1676" i="4" s="1"/>
  <c r="I1684" i="4"/>
  <c r="L1684" i="4"/>
  <c r="M1684" i="4" s="1"/>
  <c r="N1684" i="4" s="1"/>
  <c r="I1692" i="4"/>
  <c r="L1692" i="4"/>
  <c r="I1701" i="4"/>
  <c r="L1701" i="4"/>
  <c r="M1701" i="4" s="1"/>
  <c r="N1701" i="4" s="1"/>
  <c r="I1722" i="4"/>
  <c r="L1722" i="4"/>
  <c r="M1722" i="4" s="1"/>
  <c r="N1722" i="4" s="1"/>
  <c r="I1726" i="4"/>
  <c r="L1726" i="4"/>
  <c r="I1742" i="4"/>
  <c r="L1742" i="4"/>
  <c r="M1742" i="4" s="1"/>
  <c r="N1742" i="4" s="1"/>
  <c r="I1771" i="4"/>
  <c r="L1771" i="4"/>
  <c r="M1771" i="4" s="1"/>
  <c r="N1771" i="4" s="1"/>
  <c r="I1783" i="4"/>
  <c r="L1783" i="4"/>
  <c r="M1783" i="4" s="1"/>
  <c r="N1783" i="4" s="1"/>
  <c r="I1792" i="4"/>
  <c r="L1792" i="4"/>
  <c r="I1800" i="4"/>
  <c r="L1800" i="4"/>
  <c r="M1800" i="4" s="1"/>
  <c r="N1800" i="4" s="1"/>
  <c r="I1808" i="4"/>
  <c r="L1808" i="4"/>
  <c r="M1808" i="4" s="1"/>
  <c r="N1808" i="4" s="1"/>
  <c r="I1816" i="4"/>
  <c r="L1816" i="4"/>
  <c r="M1816" i="4" s="1"/>
  <c r="N1816" i="4" s="1"/>
  <c r="I1829" i="4"/>
  <c r="L1829" i="4"/>
  <c r="M1829" i="4" s="1"/>
  <c r="N1829" i="4" s="1"/>
  <c r="I1838" i="4"/>
  <c r="L1838" i="4"/>
  <c r="M1838" i="4" s="1"/>
  <c r="N1838" i="4" s="1"/>
  <c r="I1846" i="4"/>
  <c r="L1846" i="4"/>
  <c r="M1846" i="4" s="1"/>
  <c r="N1846" i="4" s="1"/>
  <c r="I1859" i="4"/>
  <c r="L1859" i="4"/>
  <c r="I1867" i="4"/>
  <c r="L1867" i="4"/>
  <c r="M1867" i="4" s="1"/>
  <c r="N1867" i="4" s="1"/>
  <c r="I1875" i="4"/>
  <c r="L1875" i="4"/>
  <c r="M1875" i="4" s="1"/>
  <c r="N1875" i="4" s="1"/>
  <c r="I1884" i="4"/>
  <c r="L1884" i="4"/>
  <c r="M1884" i="4" s="1"/>
  <c r="N1884" i="4" s="1"/>
  <c r="I1888" i="4"/>
  <c r="L1888" i="4"/>
  <c r="M1888" i="4" s="1"/>
  <c r="N1888" i="4" s="1"/>
  <c r="I1896" i="4"/>
  <c r="L1896" i="4"/>
  <c r="M1896" i="4" s="1"/>
  <c r="N1896" i="4" s="1"/>
  <c r="I1900" i="4"/>
  <c r="L1900" i="4"/>
  <c r="M1900" i="4" s="1"/>
  <c r="N1900" i="4" s="1"/>
  <c r="I1908" i="4"/>
  <c r="L1908" i="4"/>
  <c r="M1908" i="4" s="1"/>
  <c r="N1908" i="4" s="1"/>
  <c r="I1917" i="4"/>
  <c r="L1917" i="4"/>
  <c r="M1917" i="4" s="1"/>
  <c r="N1917" i="4" s="1"/>
  <c r="I1925" i="4"/>
  <c r="L1925" i="4"/>
  <c r="I1933" i="4"/>
  <c r="L1933" i="4"/>
  <c r="M1933" i="4" s="1"/>
  <c r="N1933" i="4" s="1"/>
  <c r="I1942" i="4"/>
  <c r="L1942" i="4"/>
  <c r="M1942" i="4" s="1"/>
  <c r="N1942" i="4" s="1"/>
  <c r="I1950" i="4"/>
  <c r="L1950" i="4"/>
  <c r="M1950" i="4" s="1"/>
  <c r="N1950" i="4" s="1"/>
  <c r="I1958" i="4"/>
  <c r="L1958" i="4"/>
  <c r="I1967" i="4"/>
  <c r="L1967" i="4"/>
  <c r="M1967" i="4" s="1"/>
  <c r="N1967" i="4" s="1"/>
  <c r="I1975" i="4"/>
  <c r="L1975" i="4"/>
  <c r="M1975" i="4" s="1"/>
  <c r="N1975" i="4" s="1"/>
  <c r="I1983" i="4"/>
  <c r="L1983" i="4"/>
  <c r="M1983" i="4" s="1"/>
  <c r="N1983" i="4" s="1"/>
  <c r="I1991" i="4"/>
  <c r="L1991" i="4"/>
  <c r="I2003" i="4"/>
  <c r="L2003" i="4"/>
  <c r="M2003" i="4" s="1"/>
  <c r="N2003" i="4" s="1"/>
  <c r="I2011" i="4"/>
  <c r="L2011" i="4"/>
  <c r="M2011" i="4" s="1"/>
  <c r="N2011" i="4" s="1"/>
  <c r="I2019" i="4"/>
  <c r="L2019" i="4"/>
  <c r="M2019" i="4" s="1"/>
  <c r="N2019" i="4" s="1"/>
  <c r="I2027" i="4"/>
  <c r="L2027" i="4"/>
  <c r="M2027" i="4" s="1"/>
  <c r="N2027" i="4" s="1"/>
  <c r="I2035" i="4"/>
  <c r="L2035" i="4"/>
  <c r="M2035" i="4" s="1"/>
  <c r="N2035" i="4" s="1"/>
  <c r="I2044" i="4"/>
  <c r="L2044" i="4"/>
  <c r="M2044" i="4" s="1"/>
  <c r="N2044" i="4" s="1"/>
  <c r="I2053" i="4"/>
  <c r="L2053" i="4"/>
  <c r="M2053" i="4" s="1"/>
  <c r="N2053" i="4" s="1"/>
  <c r="I2061" i="4"/>
  <c r="L2061" i="4"/>
  <c r="M2061" i="4" s="1"/>
  <c r="N2061" i="4" s="1"/>
  <c r="I2069" i="4"/>
  <c r="L2069" i="4"/>
  <c r="M2069" i="4" s="1"/>
  <c r="N2069" i="4" s="1"/>
  <c r="I2078" i="4"/>
  <c r="L2078" i="4"/>
  <c r="I2086" i="4"/>
  <c r="L2086" i="4"/>
  <c r="I2090" i="4"/>
  <c r="L2090" i="4"/>
  <c r="M2090" i="4" s="1"/>
  <c r="N2090" i="4" s="1"/>
  <c r="I2102" i="4"/>
  <c r="L2102" i="4"/>
  <c r="I2110" i="4"/>
  <c r="L2110" i="4"/>
  <c r="I2114" i="4"/>
  <c r="L2114" i="4"/>
  <c r="M2114" i="4" s="1"/>
  <c r="N2114" i="4" s="1"/>
  <c r="I2122" i="4"/>
  <c r="L2122" i="4"/>
  <c r="I2130" i="4"/>
  <c r="L2130" i="4"/>
  <c r="M2130" i="4" s="1"/>
  <c r="N2130" i="4" s="1"/>
  <c r="I2138" i="4"/>
  <c r="L2138" i="4"/>
  <c r="I2146" i="4"/>
  <c r="L2146" i="4"/>
  <c r="M2146" i="4" s="1"/>
  <c r="N2146" i="4" s="1"/>
  <c r="I2154" i="4"/>
  <c r="L2154" i="4"/>
  <c r="I2158" i="4"/>
  <c r="L2158" i="4"/>
  <c r="I2167" i="4"/>
  <c r="L2167" i="4"/>
  <c r="M2167" i="4" s="1"/>
  <c r="N2167" i="4" s="1"/>
  <c r="I2175" i="4"/>
  <c r="L2175" i="4"/>
  <c r="I2183" i="4"/>
  <c r="L2183" i="4"/>
  <c r="M2183" i="4" s="1"/>
  <c r="N2183" i="4" s="1"/>
  <c r="I2191" i="4"/>
  <c r="L2191" i="4"/>
  <c r="I2199" i="4"/>
  <c r="L2199" i="4"/>
  <c r="M2199" i="4" s="1"/>
  <c r="N2199" i="4" s="1"/>
  <c r="I2207" i="4"/>
  <c r="L2207" i="4"/>
  <c r="I2220" i="4"/>
  <c r="L2220" i="4"/>
  <c r="I2228" i="4"/>
  <c r="L2228" i="4"/>
  <c r="M2228" i="4" s="1"/>
  <c r="N2228" i="4" s="1"/>
  <c r="I2236" i="4"/>
  <c r="L2236" i="4"/>
  <c r="M2236" i="4" s="1"/>
  <c r="N2236" i="4" s="1"/>
  <c r="I2244" i="4"/>
  <c r="L2244" i="4"/>
  <c r="M2244" i="4" s="1"/>
  <c r="N2244" i="4" s="1"/>
  <c r="I2252" i="4"/>
  <c r="L2252" i="4"/>
  <c r="M2252" i="4" s="1"/>
  <c r="N2252" i="4" s="1"/>
  <c r="I2260" i="4"/>
  <c r="L2260" i="4"/>
  <c r="M2260" i="4" s="1"/>
  <c r="N2260" i="4" s="1"/>
  <c r="I2264" i="4"/>
  <c r="L2264" i="4"/>
  <c r="M2264" i="4" s="1"/>
  <c r="N2264" i="4" s="1"/>
  <c r="I2276" i="4"/>
  <c r="L2276" i="4"/>
  <c r="M2276" i="4" s="1"/>
  <c r="N2276" i="4" s="1"/>
  <c r="I2284" i="4"/>
  <c r="L2284" i="4"/>
  <c r="M2284" i="4" s="1"/>
  <c r="N2284" i="4" s="1"/>
  <c r="I2293" i="4"/>
  <c r="L2293" i="4"/>
  <c r="M2293" i="4" s="1"/>
  <c r="N2293" i="4" s="1"/>
  <c r="I2301" i="4"/>
  <c r="L2301" i="4"/>
  <c r="M2301" i="4" s="1"/>
  <c r="N2301" i="4" s="1"/>
  <c r="I2309" i="4"/>
  <c r="L2309" i="4"/>
  <c r="M2309" i="4" s="1"/>
  <c r="N2309" i="4" s="1"/>
  <c r="I2317" i="4"/>
  <c r="L2317" i="4"/>
  <c r="M2317" i="4" s="1"/>
  <c r="N2317" i="4" s="1"/>
  <c r="I2325" i="4"/>
  <c r="L2325" i="4"/>
  <c r="M2325" i="4" s="1"/>
  <c r="N2325" i="4" s="1"/>
  <c r="I2333" i="4"/>
  <c r="L2333" i="4"/>
  <c r="M2333" i="4" s="1"/>
  <c r="N2333" i="4" s="1"/>
  <c r="I2349" i="4"/>
  <c r="L2349" i="4"/>
  <c r="M2349" i="4" s="1"/>
  <c r="N2349" i="4" s="1"/>
  <c r="I2358" i="4"/>
  <c r="L2358" i="4"/>
  <c r="M2358" i="4" s="1"/>
  <c r="N2358" i="4" s="1"/>
  <c r="I2366" i="4"/>
  <c r="L2366" i="4"/>
  <c r="M2366" i="4" s="1"/>
  <c r="N2366" i="4" s="1"/>
  <c r="I2370" i="4"/>
  <c r="L2370" i="4"/>
  <c r="M2370" i="4" s="1"/>
  <c r="N2370" i="4" s="1"/>
  <c r="I2378" i="4"/>
  <c r="L2378" i="4"/>
  <c r="M2378" i="4" s="1"/>
  <c r="N2378" i="4" s="1"/>
  <c r="I2386" i="4"/>
  <c r="L2386" i="4"/>
  <c r="M2386" i="4" s="1"/>
  <c r="N2386" i="4" s="1"/>
  <c r="I2394" i="4"/>
  <c r="L2394" i="4"/>
  <c r="M2394" i="4" s="1"/>
  <c r="N2394" i="4" s="1"/>
  <c r="I2402" i="4"/>
  <c r="L2402" i="4"/>
  <c r="M2402" i="4" s="1"/>
  <c r="N2402" i="4" s="1"/>
  <c r="I2410" i="4"/>
  <c r="L2410" i="4"/>
  <c r="M2410" i="4" s="1"/>
  <c r="N2410" i="4" s="1"/>
  <c r="I2418" i="4"/>
  <c r="L2418" i="4"/>
  <c r="M2418" i="4" s="1"/>
  <c r="N2418" i="4" s="1"/>
  <c r="I2431" i="4"/>
  <c r="L2431" i="4"/>
  <c r="M2431" i="4" s="1"/>
  <c r="N2431" i="4" s="1"/>
  <c r="I2443" i="4"/>
  <c r="L2443" i="4"/>
  <c r="M2443" i="4" s="1"/>
  <c r="N2443" i="4" s="1"/>
  <c r="I2455" i="4"/>
  <c r="L2455" i="4"/>
  <c r="M2455" i="4" s="1"/>
  <c r="N2455" i="4" s="1"/>
  <c r="I2463" i="4"/>
  <c r="L2463" i="4"/>
  <c r="M2463" i="4" s="1"/>
  <c r="N2463" i="4" s="1"/>
  <c r="I2467" i="4"/>
  <c r="L2467" i="4"/>
  <c r="M2467" i="4" s="1"/>
  <c r="N2467" i="4" s="1"/>
  <c r="I2476" i="4"/>
  <c r="L2476" i="4"/>
  <c r="M2476" i="4" s="1"/>
  <c r="N2476" i="4" s="1"/>
  <c r="I2488" i="4"/>
  <c r="L2488" i="4"/>
  <c r="M2488" i="4" s="1"/>
  <c r="N2488" i="4" s="1"/>
  <c r="I2496" i="4"/>
  <c r="L2496" i="4"/>
  <c r="M2496" i="4" s="1"/>
  <c r="N2496" i="4" s="1"/>
  <c r="I2500" i="4"/>
  <c r="L2500" i="4"/>
  <c r="M2500" i="4" s="1"/>
  <c r="N2500" i="4" s="1"/>
  <c r="I2508" i="4"/>
  <c r="L2508" i="4"/>
  <c r="M2508" i="4" s="1"/>
  <c r="N2508" i="4" s="1"/>
  <c r="I2516" i="4"/>
  <c r="L2516" i="4"/>
  <c r="M2516" i="4" s="1"/>
  <c r="N2516" i="4" s="1"/>
  <c r="I2520" i="4"/>
  <c r="L2520" i="4"/>
  <c r="M2520" i="4" s="1"/>
  <c r="N2520" i="4" s="1"/>
  <c r="I2528" i="4"/>
  <c r="L2528" i="4"/>
  <c r="M2528" i="4" s="1"/>
  <c r="N2528" i="4" s="1"/>
  <c r="I2533" i="4"/>
  <c r="L2533" i="4"/>
  <c r="M2533" i="4" s="1"/>
  <c r="N2533" i="4" s="1"/>
  <c r="I2541" i="4"/>
  <c r="L2541" i="4"/>
  <c r="M2541" i="4" s="1"/>
  <c r="N2541" i="4" s="1"/>
  <c r="I2549" i="4"/>
  <c r="L2549" i="4"/>
  <c r="M2549" i="4" s="1"/>
  <c r="N2549" i="4" s="1"/>
  <c r="I2557" i="4"/>
  <c r="L2557" i="4"/>
  <c r="M2557" i="4" s="1"/>
  <c r="N2557" i="4" s="1"/>
  <c r="I2565" i="4"/>
  <c r="L2565" i="4"/>
  <c r="M2565" i="4" s="1"/>
  <c r="N2565" i="4" s="1"/>
  <c r="I2573" i="4"/>
  <c r="L2573" i="4"/>
  <c r="M2573" i="4" s="1"/>
  <c r="N2573" i="4" s="1"/>
  <c r="I2581" i="4"/>
  <c r="L2581" i="4"/>
  <c r="M2581" i="4" s="1"/>
  <c r="N2581" i="4" s="1"/>
  <c r="I2586" i="4"/>
  <c r="L2586" i="4"/>
  <c r="M2586" i="4" s="1"/>
  <c r="N2586" i="4" s="1"/>
  <c r="I2594" i="4"/>
  <c r="L2594" i="4"/>
  <c r="M2594" i="4" s="1"/>
  <c r="N2594" i="4" s="1"/>
  <c r="I2602" i="4"/>
  <c r="L2602" i="4"/>
  <c r="M2602" i="4" s="1"/>
  <c r="N2602" i="4" s="1"/>
  <c r="I2610" i="4"/>
  <c r="L2610" i="4"/>
  <c r="M2610" i="4" s="1"/>
  <c r="N2610" i="4" s="1"/>
  <c r="I2618" i="4"/>
  <c r="L2618" i="4"/>
  <c r="M2618" i="4" s="1"/>
  <c r="N2618" i="4" s="1"/>
  <c r="I2626" i="4"/>
  <c r="L2626" i="4"/>
  <c r="I2634" i="4"/>
  <c r="L2634" i="4"/>
  <c r="I2643" i="4"/>
  <c r="L2643" i="4"/>
  <c r="I2651" i="4"/>
  <c r="L2651" i="4"/>
  <c r="I2663" i="4"/>
  <c r="L2663" i="4"/>
  <c r="M2663" i="4" s="1"/>
  <c r="N2663" i="4" s="1"/>
  <c r="I2671" i="4"/>
  <c r="L2671" i="4"/>
  <c r="M2671" i="4" s="1"/>
  <c r="N2671" i="4" s="1"/>
  <c r="I2679" i="4"/>
  <c r="L2679" i="4"/>
  <c r="M2679" i="4" s="1"/>
  <c r="N2679" i="4" s="1"/>
  <c r="I2683" i="4"/>
  <c r="L2683" i="4"/>
  <c r="M2683" i="4" s="1"/>
  <c r="N2683" i="4" s="1"/>
  <c r="I2692" i="4"/>
  <c r="L2692" i="4"/>
  <c r="M2692" i="4" s="1"/>
  <c r="N2692" i="4" s="1"/>
  <c r="I2700" i="4"/>
  <c r="L2700" i="4"/>
  <c r="M2700" i="4" s="1"/>
  <c r="N2700" i="4" s="1"/>
  <c r="I2708" i="4"/>
  <c r="L2708" i="4"/>
  <c r="M2708" i="4" s="1"/>
  <c r="N2708" i="4" s="1"/>
  <c r="I2716" i="4"/>
  <c r="L2716" i="4"/>
  <c r="M2716" i="4" s="1"/>
  <c r="N2716" i="4" s="1"/>
  <c r="I2724" i="4"/>
  <c r="L2724" i="4"/>
  <c r="M2724" i="4" s="1"/>
  <c r="N2724" i="4" s="1"/>
  <c r="I2732" i="4"/>
  <c r="L2732" i="4"/>
  <c r="M2732" i="4" s="1"/>
  <c r="N2732" i="4" s="1"/>
  <c r="I2740" i="4"/>
  <c r="L2740" i="4"/>
  <c r="M2740" i="4" s="1"/>
  <c r="N2740" i="4" s="1"/>
  <c r="I2748" i="4"/>
  <c r="L2748" i="4"/>
  <c r="M2748" i="4" s="1"/>
  <c r="N2748" i="4" s="1"/>
  <c r="I2756" i="4"/>
  <c r="L2756" i="4"/>
  <c r="M2756" i="4" s="1"/>
  <c r="N2756" i="4" s="1"/>
  <c r="I2764" i="4"/>
  <c r="L2764" i="4"/>
  <c r="M2764" i="4" s="1"/>
  <c r="N2764" i="4" s="1"/>
  <c r="I2778" i="4"/>
  <c r="L2778" i="4"/>
  <c r="M2778" i="4" s="1"/>
  <c r="N2778" i="4" s="1"/>
  <c r="I2786" i="4"/>
  <c r="L2786" i="4"/>
  <c r="M2786" i="4" s="1"/>
  <c r="N2786" i="4" s="1"/>
  <c r="I2795" i="4"/>
  <c r="L2795" i="4"/>
  <c r="M2795" i="4" s="1"/>
  <c r="N2795" i="4" s="1"/>
  <c r="I2803" i="4"/>
  <c r="L2803" i="4"/>
  <c r="M2803" i="4" s="1"/>
  <c r="N2803" i="4" s="1"/>
  <c r="I2816" i="4"/>
  <c r="L2816" i="4"/>
  <c r="M2816" i="4" s="1"/>
  <c r="N2816" i="4" s="1"/>
  <c r="I2827" i="4"/>
  <c r="L2827" i="4"/>
  <c r="M2827" i="4" s="1"/>
  <c r="N2827" i="4" s="1"/>
  <c r="I2837" i="4"/>
  <c r="L2837" i="4"/>
  <c r="M2837" i="4" s="1"/>
  <c r="N2837" i="4" s="1"/>
  <c r="I2850" i="4"/>
  <c r="L2850" i="4"/>
  <c r="M2850" i="4" s="1"/>
  <c r="N2850" i="4" s="1"/>
  <c r="I2859" i="4"/>
  <c r="L2859" i="4"/>
  <c r="M2859" i="4" s="1"/>
  <c r="N2859" i="4" s="1"/>
  <c r="I2870" i="4"/>
  <c r="L2870" i="4"/>
  <c r="M2870" i="4" s="1"/>
  <c r="N2870" i="4" s="1"/>
  <c r="I2879" i="4"/>
  <c r="L2879" i="4"/>
  <c r="M2879" i="4" s="1"/>
  <c r="N2879" i="4" s="1"/>
  <c r="I2895" i="4"/>
  <c r="L2895" i="4"/>
  <c r="M2895" i="4" s="1"/>
  <c r="N2895" i="4" s="1"/>
  <c r="I2908" i="4"/>
  <c r="L2908" i="4"/>
  <c r="M2908" i="4" s="1"/>
  <c r="N2908" i="4" s="1"/>
  <c r="I2919" i="4"/>
  <c r="L2919" i="4"/>
  <c r="M2919" i="4" s="1"/>
  <c r="N2919" i="4" s="1"/>
  <c r="I2927" i="4"/>
  <c r="L2927" i="4"/>
  <c r="M2927" i="4" s="1"/>
  <c r="N2927" i="4" s="1"/>
  <c r="I2931" i="4"/>
  <c r="L2931" i="4"/>
  <c r="M2931" i="4" s="1"/>
  <c r="N2931" i="4" s="1"/>
  <c r="I2951" i="4"/>
  <c r="L2951" i="4"/>
  <c r="M2951" i="4" s="1"/>
  <c r="N2951" i="4" s="1"/>
  <c r="I2960" i="4"/>
  <c r="L2960" i="4"/>
  <c r="M2960" i="4" s="1"/>
  <c r="N2960" i="4" s="1"/>
  <c r="I2970" i="4"/>
  <c r="L2970" i="4"/>
  <c r="M2970" i="4" s="1"/>
  <c r="N2970" i="4" s="1"/>
  <c r="I2975" i="4"/>
  <c r="L2975" i="4"/>
  <c r="I2984" i="4"/>
  <c r="L2984" i="4"/>
  <c r="I2995" i="4"/>
  <c r="L2995" i="4"/>
  <c r="I3004" i="4"/>
  <c r="L3004" i="4"/>
  <c r="I3018" i="4"/>
  <c r="L3018" i="4"/>
  <c r="I3027" i="4"/>
  <c r="L3027" i="4"/>
  <c r="M3027" i="4" s="1"/>
  <c r="N3027" i="4" s="1"/>
  <c r="I3035" i="4"/>
  <c r="L3035" i="4"/>
  <c r="I3043" i="4"/>
  <c r="L3043" i="4"/>
  <c r="M3043" i="4" s="1"/>
  <c r="N3043" i="4" s="1"/>
  <c r="I3053" i="4"/>
  <c r="L3053" i="4"/>
  <c r="I3062" i="4"/>
  <c r="L3062" i="4"/>
  <c r="M3062" i="4" s="1"/>
  <c r="N3062" i="4" s="1"/>
  <c r="I3075" i="4"/>
  <c r="L3075" i="4"/>
  <c r="I3083" i="4"/>
  <c r="L3083" i="4"/>
  <c r="I3092" i="4"/>
  <c r="L3092" i="4"/>
  <c r="I3102" i="4"/>
  <c r="L3102" i="4"/>
  <c r="I3112" i="4"/>
  <c r="L3112" i="4"/>
  <c r="I3120" i="4"/>
  <c r="L3120" i="4"/>
  <c r="I3128" i="4"/>
  <c r="L3128" i="4"/>
  <c r="I3137" i="4"/>
  <c r="L3137" i="4"/>
  <c r="I3145" i="4"/>
  <c r="L3145" i="4"/>
  <c r="I3149" i="4"/>
  <c r="L3149" i="4"/>
  <c r="I3159" i="4"/>
  <c r="L3159" i="4"/>
  <c r="I3163" i="4"/>
  <c r="L3163" i="4"/>
  <c r="I3171" i="4"/>
  <c r="L3171" i="4"/>
  <c r="I3183" i="4"/>
  <c r="L3183" i="4"/>
  <c r="M3183" i="4" s="1"/>
  <c r="N3183" i="4" s="1"/>
  <c r="I3191" i="4"/>
  <c r="L3191" i="4"/>
  <c r="M3191" i="4" s="1"/>
  <c r="N3191" i="4" s="1"/>
  <c r="I3201" i="4"/>
  <c r="L3201" i="4"/>
  <c r="M3201" i="4" s="1"/>
  <c r="N3201" i="4" s="1"/>
  <c r="I3210" i="4"/>
  <c r="L3210" i="4"/>
  <c r="I3223" i="4"/>
  <c r="L3223" i="4"/>
  <c r="I3228" i="4"/>
  <c r="L3228" i="4"/>
  <c r="M3228" i="4" s="1"/>
  <c r="N3228" i="4" s="1"/>
  <c r="I3240" i="4"/>
  <c r="L3240" i="4"/>
  <c r="I3251" i="4"/>
  <c r="L3251" i="4"/>
  <c r="I3260" i="4"/>
  <c r="L3260" i="4"/>
  <c r="I3274" i="4"/>
  <c r="L3274" i="4"/>
  <c r="I3282" i="4"/>
  <c r="L3282" i="4"/>
  <c r="I3291" i="4"/>
  <c r="L3291" i="4"/>
  <c r="I3301" i="4"/>
  <c r="L3301" i="4"/>
  <c r="I3310" i="4"/>
  <c r="L3310" i="4"/>
  <c r="I3314" i="4"/>
  <c r="L3314" i="4"/>
  <c r="I3323" i="4"/>
  <c r="L3323" i="4"/>
  <c r="M3323" i="4" s="1"/>
  <c r="N3323" i="4" s="1"/>
  <c r="I3331" i="4"/>
  <c r="L3331" i="4"/>
  <c r="M3331" i="4" s="1"/>
  <c r="N3331" i="4" s="1"/>
  <c r="I3345" i="4"/>
  <c r="L3345" i="4"/>
  <c r="I3359" i="4"/>
  <c r="L3359" i="4"/>
  <c r="I3376" i="4"/>
  <c r="L3376" i="4"/>
  <c r="I3389" i="4"/>
  <c r="L3389" i="4"/>
  <c r="I3399" i="4"/>
  <c r="L3399" i="4"/>
  <c r="I3409" i="4"/>
  <c r="L3409" i="4"/>
  <c r="I3419" i="4"/>
  <c r="L3419" i="4"/>
  <c r="I3431" i="4"/>
  <c r="L3431" i="4"/>
  <c r="I3443" i="4"/>
  <c r="L3443" i="4"/>
  <c r="I3451" i="4"/>
  <c r="L3451" i="4"/>
  <c r="M3451" i="4" s="1"/>
  <c r="N3451" i="4" s="1"/>
  <c r="I3459" i="4"/>
  <c r="L3459" i="4"/>
  <c r="I3468" i="4"/>
  <c r="L3468" i="4"/>
  <c r="M3468" i="4" s="1"/>
  <c r="N3468" i="4" s="1"/>
  <c r="I3476" i="4"/>
  <c r="L3476" i="4"/>
  <c r="I3484" i="4"/>
  <c r="L3484" i="4"/>
  <c r="I3492" i="4"/>
  <c r="L3492" i="4"/>
  <c r="I3500" i="4"/>
  <c r="L3500" i="4"/>
  <c r="I3508" i="4"/>
  <c r="L3508" i="4"/>
  <c r="M3508" i="4" s="1"/>
  <c r="N3508" i="4" s="1"/>
  <c r="I3516" i="4"/>
  <c r="L3516" i="4"/>
  <c r="M3516" i="4" s="1"/>
  <c r="N3516" i="4" s="1"/>
  <c r="I3528" i="4"/>
  <c r="L3528" i="4"/>
  <c r="M3528" i="4" s="1"/>
  <c r="N3528" i="4" s="1"/>
  <c r="I3540" i="4"/>
  <c r="L3540" i="4"/>
  <c r="M3540" i="4" s="1"/>
  <c r="N3540" i="4" s="1"/>
  <c r="I3548" i="4"/>
  <c r="L3548" i="4"/>
  <c r="M3548" i="4" s="1"/>
  <c r="N3548" i="4" s="1"/>
  <c r="I9" i="4"/>
  <c r="L9" i="4"/>
  <c r="M9" i="4" s="1"/>
  <c r="N9" i="4" s="1"/>
  <c r="I14" i="4"/>
  <c r="L14" i="4"/>
  <c r="M14" i="4" s="1"/>
  <c r="N14" i="4" s="1"/>
  <c r="I18" i="4"/>
  <c r="L18" i="4"/>
  <c r="M18" i="4" s="1"/>
  <c r="N18" i="4" s="1"/>
  <c r="I22" i="4"/>
  <c r="L22" i="4"/>
  <c r="M22" i="4" s="1"/>
  <c r="N22" i="4" s="1"/>
  <c r="I26" i="4"/>
  <c r="L26" i="4"/>
  <c r="M26" i="4" s="1"/>
  <c r="N26" i="4" s="1"/>
  <c r="I30" i="4"/>
  <c r="L30" i="4"/>
  <c r="M30" i="4" s="1"/>
  <c r="N30" i="4" s="1"/>
  <c r="I34" i="4"/>
  <c r="L34" i="4"/>
  <c r="M34" i="4" s="1"/>
  <c r="N34" i="4" s="1"/>
  <c r="I38" i="4"/>
  <c r="L38" i="4"/>
  <c r="M38" i="4" s="1"/>
  <c r="N38" i="4" s="1"/>
  <c r="I42" i="4"/>
  <c r="L42" i="4"/>
  <c r="M42" i="4" s="1"/>
  <c r="N42" i="4" s="1"/>
  <c r="I47" i="4"/>
  <c r="L47" i="4"/>
  <c r="M47" i="4" s="1"/>
  <c r="N47" i="4" s="1"/>
  <c r="I54" i="4"/>
  <c r="L54" i="4"/>
  <c r="M54" i="4" s="1"/>
  <c r="N54" i="4" s="1"/>
  <c r="I58" i="4"/>
  <c r="L58" i="4"/>
  <c r="M58" i="4" s="1"/>
  <c r="N58" i="4" s="1"/>
  <c r="I63" i="4"/>
  <c r="L63" i="4"/>
  <c r="M63" i="4" s="1"/>
  <c r="N63" i="4" s="1"/>
  <c r="I69" i="4"/>
  <c r="L69" i="4"/>
  <c r="M69" i="4" s="1"/>
  <c r="N69" i="4" s="1"/>
  <c r="I75" i="4"/>
  <c r="L75" i="4"/>
  <c r="M75" i="4" s="1"/>
  <c r="N75" i="4" s="1"/>
  <c r="I80" i="4"/>
  <c r="L80" i="4"/>
  <c r="M80" i="4" s="1"/>
  <c r="N80" i="4" s="1"/>
  <c r="I85" i="4"/>
  <c r="L85" i="4"/>
  <c r="M85" i="4" s="1"/>
  <c r="N85" i="4" s="1"/>
  <c r="I92" i="4"/>
  <c r="L92" i="4"/>
  <c r="M92" i="4" s="1"/>
  <c r="N92" i="4" s="1"/>
  <c r="I101" i="4"/>
  <c r="L101" i="4"/>
  <c r="M101" i="4" s="1"/>
  <c r="N101" i="4" s="1"/>
  <c r="I108" i="4"/>
  <c r="L108" i="4"/>
  <c r="M108" i="4" s="1"/>
  <c r="N108" i="4" s="1"/>
  <c r="I112" i="4"/>
  <c r="L112" i="4"/>
  <c r="M112" i="4" s="1"/>
  <c r="N112" i="4" s="1"/>
  <c r="I117" i="4"/>
  <c r="L117" i="4"/>
  <c r="M117" i="4" s="1"/>
  <c r="N117" i="4" s="1"/>
  <c r="I121" i="4"/>
  <c r="L121" i="4"/>
  <c r="M121" i="4" s="1"/>
  <c r="N121" i="4" s="1"/>
  <c r="I125" i="4"/>
  <c r="L125" i="4"/>
  <c r="M125" i="4" s="1"/>
  <c r="N125" i="4" s="1"/>
  <c r="I129" i="4"/>
  <c r="L129" i="4"/>
  <c r="M129" i="4" s="1"/>
  <c r="N129" i="4" s="1"/>
  <c r="I134" i="4"/>
  <c r="L134" i="4"/>
  <c r="M134" i="4" s="1"/>
  <c r="N134" i="4" s="1"/>
  <c r="I140" i="4"/>
  <c r="L140" i="4"/>
  <c r="M140" i="4" s="1"/>
  <c r="N140" i="4" s="1"/>
  <c r="I145" i="4"/>
  <c r="L145" i="4"/>
  <c r="M145" i="4" s="1"/>
  <c r="N145" i="4" s="1"/>
  <c r="I151" i="4"/>
  <c r="L151" i="4"/>
  <c r="M151" i="4" s="1"/>
  <c r="N151" i="4" s="1"/>
  <c r="I155" i="4"/>
  <c r="L155" i="4"/>
  <c r="M155" i="4" s="1"/>
  <c r="N155" i="4" s="1"/>
  <c r="I159" i="4"/>
  <c r="L159" i="4"/>
  <c r="M159" i="4" s="1"/>
  <c r="N159" i="4" s="1"/>
  <c r="I164" i="4"/>
  <c r="L164" i="4"/>
  <c r="M164" i="4" s="1"/>
  <c r="N164" i="4" s="1"/>
  <c r="I168" i="4"/>
  <c r="L168" i="4"/>
  <c r="M168" i="4" s="1"/>
  <c r="N168" i="4" s="1"/>
  <c r="I172" i="4"/>
  <c r="L172" i="4"/>
  <c r="M172" i="4" s="1"/>
  <c r="N172" i="4" s="1"/>
  <c r="I177" i="4"/>
  <c r="L177" i="4"/>
  <c r="M177" i="4" s="1"/>
  <c r="N177" i="4" s="1"/>
  <c r="I181" i="4"/>
  <c r="L181" i="4"/>
  <c r="M181" i="4" s="1"/>
  <c r="N181" i="4" s="1"/>
  <c r="I185" i="4"/>
  <c r="L185" i="4"/>
  <c r="M185" i="4" s="1"/>
  <c r="N185" i="4" s="1"/>
  <c r="I189" i="4"/>
  <c r="L189" i="4"/>
  <c r="M189" i="4" s="1"/>
  <c r="N189" i="4" s="1"/>
  <c r="I194" i="4"/>
  <c r="L194" i="4"/>
  <c r="M194" i="4" s="1"/>
  <c r="N194" i="4" s="1"/>
  <c r="I202" i="4"/>
  <c r="L202" i="4"/>
  <c r="M202" i="4" s="1"/>
  <c r="N202" i="4" s="1"/>
  <c r="I206" i="4"/>
  <c r="L206" i="4"/>
  <c r="M206" i="4" s="1"/>
  <c r="N206" i="4" s="1"/>
  <c r="I210" i="4"/>
  <c r="L210" i="4"/>
  <c r="M210" i="4" s="1"/>
  <c r="N210" i="4" s="1"/>
  <c r="I214" i="4"/>
  <c r="L214" i="4"/>
  <c r="M214" i="4" s="1"/>
  <c r="N214" i="4" s="1"/>
  <c r="I219" i="4"/>
  <c r="L219" i="4"/>
  <c r="M219" i="4" s="1"/>
  <c r="N219" i="4" s="1"/>
  <c r="I223" i="4"/>
  <c r="L223" i="4"/>
  <c r="I227" i="4"/>
  <c r="L227" i="4"/>
  <c r="I231" i="4"/>
  <c r="L231" i="4"/>
  <c r="I237" i="4"/>
  <c r="L237" i="4"/>
  <c r="I241" i="4"/>
  <c r="L241" i="4"/>
  <c r="I245" i="4"/>
  <c r="L245" i="4"/>
  <c r="I249" i="4"/>
  <c r="L249" i="4"/>
  <c r="I253" i="4"/>
  <c r="L253" i="4"/>
  <c r="I257" i="4"/>
  <c r="L257" i="4"/>
  <c r="I261" i="4"/>
  <c r="L261" i="4"/>
  <c r="I266" i="4"/>
  <c r="L266" i="4"/>
  <c r="I270" i="4"/>
  <c r="L270" i="4"/>
  <c r="I274" i="4"/>
  <c r="L274" i="4"/>
  <c r="I278" i="4"/>
  <c r="L278" i="4"/>
  <c r="I283" i="4"/>
  <c r="L283" i="4"/>
  <c r="I288" i="4"/>
  <c r="L288" i="4"/>
  <c r="I292" i="4"/>
  <c r="L292" i="4"/>
  <c r="I296" i="4"/>
  <c r="L296" i="4"/>
  <c r="I300" i="4"/>
  <c r="L300" i="4"/>
  <c r="I304" i="4"/>
  <c r="L304" i="4"/>
  <c r="I309" i="4"/>
  <c r="L309" i="4"/>
  <c r="I313" i="4"/>
  <c r="L313" i="4"/>
  <c r="I317" i="4"/>
  <c r="L317" i="4"/>
  <c r="I321" i="4"/>
  <c r="L321" i="4"/>
  <c r="I325" i="4"/>
  <c r="L325" i="4"/>
  <c r="I329" i="4"/>
  <c r="L329" i="4"/>
  <c r="I333" i="4"/>
  <c r="L333" i="4"/>
  <c r="I337" i="4"/>
  <c r="L337" i="4"/>
  <c r="I344" i="4"/>
  <c r="L344" i="4"/>
  <c r="I349" i="4"/>
  <c r="L349" i="4"/>
  <c r="I355" i="4"/>
  <c r="L355" i="4"/>
  <c r="I359" i="4"/>
  <c r="L359" i="4"/>
  <c r="I363" i="4"/>
  <c r="L363" i="4"/>
  <c r="I367" i="4"/>
  <c r="L367" i="4"/>
  <c r="I371" i="4"/>
  <c r="L371" i="4"/>
  <c r="I375" i="4"/>
  <c r="L375" i="4"/>
  <c r="I379" i="4"/>
  <c r="L379" i="4"/>
  <c r="I383" i="4"/>
  <c r="L383" i="4"/>
  <c r="I387" i="4"/>
  <c r="L387" i="4"/>
  <c r="I391" i="4"/>
  <c r="L391" i="4"/>
  <c r="I395" i="4"/>
  <c r="L395" i="4"/>
  <c r="I399" i="4"/>
  <c r="L399" i="4"/>
  <c r="I403" i="4"/>
  <c r="L403" i="4"/>
  <c r="I408" i="4"/>
  <c r="L408" i="4"/>
  <c r="I412" i="4"/>
  <c r="L412" i="4"/>
  <c r="I416" i="4"/>
  <c r="L416" i="4"/>
  <c r="I420" i="4"/>
  <c r="L420" i="4"/>
  <c r="I424" i="4"/>
  <c r="L424" i="4"/>
  <c r="I428" i="4"/>
  <c r="L428" i="4"/>
  <c r="I432" i="4"/>
  <c r="L432" i="4"/>
  <c r="I436" i="4"/>
  <c r="L436" i="4"/>
  <c r="I440" i="4"/>
  <c r="L440" i="4"/>
  <c r="I445" i="4"/>
  <c r="L445" i="4"/>
  <c r="I450" i="4"/>
  <c r="L450" i="4"/>
  <c r="I454" i="4"/>
  <c r="L454" i="4"/>
  <c r="I458" i="4"/>
  <c r="L458" i="4"/>
  <c r="I462" i="4"/>
  <c r="L462" i="4"/>
  <c r="I466" i="4"/>
  <c r="L466" i="4"/>
  <c r="I470" i="4"/>
  <c r="L470" i="4"/>
  <c r="I476" i="4"/>
  <c r="L476" i="4"/>
  <c r="I481" i="4"/>
  <c r="L481" i="4"/>
  <c r="I488" i="4"/>
  <c r="L488" i="4"/>
  <c r="I492" i="4"/>
  <c r="L492" i="4"/>
  <c r="I496" i="4"/>
  <c r="L496" i="4"/>
  <c r="I500" i="4"/>
  <c r="L500" i="4"/>
  <c r="I505" i="4"/>
  <c r="L505" i="4"/>
  <c r="I509" i="4"/>
  <c r="L509" i="4"/>
  <c r="I513" i="4"/>
  <c r="L513" i="4"/>
  <c r="I517" i="4"/>
  <c r="L517" i="4"/>
  <c r="I521" i="4"/>
  <c r="L521" i="4"/>
  <c r="I525" i="4"/>
  <c r="L525" i="4"/>
  <c r="I529" i="4"/>
  <c r="L529" i="4"/>
  <c r="I533" i="4"/>
  <c r="L533" i="4"/>
  <c r="I539" i="4"/>
  <c r="L539" i="4"/>
  <c r="I545" i="4"/>
  <c r="L545" i="4"/>
  <c r="I549" i="4"/>
  <c r="L549" i="4"/>
  <c r="I553" i="4"/>
  <c r="L553" i="4"/>
  <c r="I558" i="4"/>
  <c r="L558" i="4"/>
  <c r="I564" i="4"/>
  <c r="L564" i="4"/>
  <c r="I568" i="4"/>
  <c r="L568" i="4"/>
  <c r="I572" i="4"/>
  <c r="L572" i="4"/>
  <c r="I577" i="4"/>
  <c r="L577" i="4"/>
  <c r="I582" i="4"/>
  <c r="L582" i="4"/>
  <c r="I591" i="4"/>
  <c r="L591" i="4"/>
  <c r="I595" i="4"/>
  <c r="L595" i="4"/>
  <c r="I599" i="4"/>
  <c r="L599" i="4"/>
  <c r="I603" i="4"/>
  <c r="L603" i="4"/>
  <c r="I608" i="4"/>
  <c r="L608" i="4"/>
  <c r="I613" i="4"/>
  <c r="L613" i="4"/>
  <c r="I617" i="4"/>
  <c r="L617" i="4"/>
  <c r="I621" i="4"/>
  <c r="L621" i="4"/>
  <c r="I625" i="4"/>
  <c r="L625" i="4"/>
  <c r="I630" i="4"/>
  <c r="L630" i="4"/>
  <c r="I634" i="4"/>
  <c r="L634" i="4"/>
  <c r="I638" i="4"/>
  <c r="L638" i="4"/>
  <c r="I645" i="4"/>
  <c r="L645" i="4"/>
  <c r="I649" i="4"/>
  <c r="L649" i="4"/>
  <c r="I654" i="4"/>
  <c r="L654" i="4"/>
  <c r="I658" i="4"/>
  <c r="L658" i="4"/>
  <c r="I13" i="4"/>
  <c r="L13" i="4"/>
  <c r="M13" i="4" s="1"/>
  <c r="N13" i="4" s="1"/>
  <c r="I21" i="4"/>
  <c r="L21" i="4"/>
  <c r="M21" i="4" s="1"/>
  <c r="N21" i="4" s="1"/>
  <c r="I29" i="4"/>
  <c r="L29" i="4"/>
  <c r="M29" i="4" s="1"/>
  <c r="N29" i="4" s="1"/>
  <c r="I33" i="4"/>
  <c r="L33" i="4"/>
  <c r="M33" i="4" s="1"/>
  <c r="N33" i="4" s="1"/>
  <c r="I41" i="4"/>
  <c r="L41" i="4"/>
  <c r="M41" i="4" s="1"/>
  <c r="N41" i="4" s="1"/>
  <c r="I52" i="4"/>
  <c r="L52" i="4"/>
  <c r="I62" i="4"/>
  <c r="L62" i="4"/>
  <c r="I68" i="4"/>
  <c r="L68" i="4"/>
  <c r="I79" i="4"/>
  <c r="L79" i="4"/>
  <c r="I91" i="4"/>
  <c r="L91" i="4"/>
  <c r="I105" i="4"/>
  <c r="L105" i="4"/>
  <c r="I116" i="4"/>
  <c r="L116" i="4"/>
  <c r="I124" i="4"/>
  <c r="L124" i="4"/>
  <c r="I133" i="4"/>
  <c r="L133" i="4"/>
  <c r="I150" i="4"/>
  <c r="L150" i="4"/>
  <c r="I158" i="4"/>
  <c r="L158" i="4"/>
  <c r="M158" i="4" s="1"/>
  <c r="N158" i="4" s="1"/>
  <c r="I163" i="4"/>
  <c r="L163" i="4"/>
  <c r="M163" i="4" s="1"/>
  <c r="N163" i="4" s="1"/>
  <c r="I171" i="4"/>
  <c r="L171" i="4"/>
  <c r="M171" i="4" s="1"/>
  <c r="N171" i="4" s="1"/>
  <c r="I180" i="4"/>
  <c r="L180" i="4"/>
  <c r="M180" i="4" s="1"/>
  <c r="N180" i="4" s="1"/>
  <c r="I199" i="4"/>
  <c r="L199" i="4"/>
  <c r="M199" i="4" s="1"/>
  <c r="N199" i="4" s="1"/>
  <c r="I209" i="4"/>
  <c r="L209" i="4"/>
  <c r="M209" i="4" s="1"/>
  <c r="N209" i="4" s="1"/>
  <c r="I213" i="4"/>
  <c r="L213" i="4"/>
  <c r="M213" i="4" s="1"/>
  <c r="N213" i="4" s="1"/>
  <c r="I222" i="4"/>
  <c r="L222" i="4"/>
  <c r="I230" i="4"/>
  <c r="L230" i="4"/>
  <c r="I240" i="4"/>
  <c r="L240" i="4"/>
  <c r="I248" i="4"/>
  <c r="L248" i="4"/>
  <c r="I256" i="4"/>
  <c r="L256" i="4"/>
  <c r="I265" i="4"/>
  <c r="L265" i="4"/>
  <c r="I273" i="4"/>
  <c r="L273" i="4"/>
  <c r="I282" i="4"/>
  <c r="L282" i="4"/>
  <c r="I291" i="4"/>
  <c r="L291" i="4"/>
  <c r="M291" i="4" s="1"/>
  <c r="N291" i="4" s="1"/>
  <c r="I299" i="4"/>
  <c r="L299" i="4"/>
  <c r="M299" i="4" s="1"/>
  <c r="N299" i="4" s="1"/>
  <c r="I307" i="4"/>
  <c r="L307" i="4"/>
  <c r="M307" i="4" s="1"/>
  <c r="N307" i="4" s="1"/>
  <c r="I316" i="4"/>
  <c r="L316" i="4"/>
  <c r="M316" i="4" s="1"/>
  <c r="N316" i="4" s="1"/>
  <c r="I324" i="4"/>
  <c r="L324" i="4"/>
  <c r="M324" i="4" s="1"/>
  <c r="N324" i="4" s="1"/>
  <c r="I332" i="4"/>
  <c r="L332" i="4"/>
  <c r="M332" i="4" s="1"/>
  <c r="N332" i="4" s="1"/>
  <c r="I343" i="4"/>
  <c r="L343" i="4"/>
  <c r="M343" i="4" s="1"/>
  <c r="N343" i="4" s="1"/>
  <c r="I347" i="4"/>
  <c r="L347" i="4"/>
  <c r="M347" i="4" s="1"/>
  <c r="N347" i="4" s="1"/>
  <c r="I358" i="4"/>
  <c r="L358" i="4"/>
  <c r="M358" i="4" s="1"/>
  <c r="N358" i="4" s="1"/>
  <c r="I366" i="4"/>
  <c r="L366" i="4"/>
  <c r="M366" i="4" s="1"/>
  <c r="N366" i="4" s="1"/>
  <c r="I374" i="4"/>
  <c r="L374" i="4"/>
  <c r="M374" i="4" s="1"/>
  <c r="N374" i="4" s="1"/>
  <c r="I382" i="4"/>
  <c r="L382" i="4"/>
  <c r="M382" i="4" s="1"/>
  <c r="N382" i="4" s="1"/>
  <c r="I390" i="4"/>
  <c r="L390" i="4"/>
  <c r="M390" i="4" s="1"/>
  <c r="N390" i="4" s="1"/>
  <c r="I398" i="4"/>
  <c r="L398" i="4"/>
  <c r="M398" i="4" s="1"/>
  <c r="N398" i="4" s="1"/>
  <c r="I407" i="4"/>
  <c r="L407" i="4"/>
  <c r="M407" i="4" s="1"/>
  <c r="N407" i="4" s="1"/>
  <c r="I415" i="4"/>
  <c r="L415" i="4"/>
  <c r="M415" i="4" s="1"/>
  <c r="N415" i="4" s="1"/>
  <c r="I423" i="4"/>
  <c r="L423" i="4"/>
  <c r="M423" i="4" s="1"/>
  <c r="N423" i="4" s="1"/>
  <c r="I427" i="4"/>
  <c r="L427" i="4"/>
  <c r="M427" i="4" s="1"/>
  <c r="N427" i="4" s="1"/>
  <c r="I435" i="4"/>
  <c r="L435" i="4"/>
  <c r="M435" i="4" s="1"/>
  <c r="N435" i="4" s="1"/>
  <c r="I444" i="4"/>
  <c r="L444" i="4"/>
  <c r="M444" i="4" s="1"/>
  <c r="N444" i="4" s="1"/>
  <c r="I453" i="4"/>
  <c r="L453" i="4"/>
  <c r="M453" i="4" s="1"/>
  <c r="N453" i="4" s="1"/>
  <c r="I465" i="4"/>
  <c r="L465" i="4"/>
  <c r="M465" i="4" s="1"/>
  <c r="N465" i="4" s="1"/>
  <c r="I469" i="4"/>
  <c r="L469" i="4"/>
  <c r="M469" i="4" s="1"/>
  <c r="N469" i="4" s="1"/>
  <c r="I480" i="4"/>
  <c r="L480" i="4"/>
  <c r="M480" i="4" s="1"/>
  <c r="N480" i="4" s="1"/>
  <c r="I495" i="4"/>
  <c r="L495" i="4"/>
  <c r="M495" i="4" s="1"/>
  <c r="N495" i="4" s="1"/>
  <c r="I504" i="4"/>
  <c r="L504" i="4"/>
  <c r="M504" i="4" s="1"/>
  <c r="N504" i="4" s="1"/>
  <c r="I512" i="4"/>
  <c r="L512" i="4"/>
  <c r="M512" i="4" s="1"/>
  <c r="N512" i="4" s="1"/>
  <c r="I520" i="4"/>
  <c r="L520" i="4"/>
  <c r="M520" i="4" s="1"/>
  <c r="N520" i="4" s="1"/>
  <c r="I528" i="4"/>
  <c r="L528" i="4"/>
  <c r="M528" i="4" s="1"/>
  <c r="N528" i="4" s="1"/>
  <c r="I544" i="4"/>
  <c r="L544" i="4"/>
  <c r="M544" i="4" s="1"/>
  <c r="N544" i="4" s="1"/>
  <c r="I552" i="4"/>
  <c r="L552" i="4"/>
  <c r="M552" i="4" s="1"/>
  <c r="N552" i="4" s="1"/>
  <c r="I563" i="4"/>
  <c r="L563" i="4"/>
  <c r="M563" i="4" s="1"/>
  <c r="N563" i="4" s="1"/>
  <c r="I567" i="4"/>
  <c r="L567" i="4"/>
  <c r="M567" i="4" s="1"/>
  <c r="N567" i="4" s="1"/>
  <c r="I576" i="4"/>
  <c r="L576" i="4"/>
  <c r="M576" i="4" s="1"/>
  <c r="N576" i="4" s="1"/>
  <c r="I585" i="4"/>
  <c r="L585" i="4"/>
  <c r="M585" i="4" s="1"/>
  <c r="N585" i="4" s="1"/>
  <c r="I598" i="4"/>
  <c r="L598" i="4"/>
  <c r="M598" i="4" s="1"/>
  <c r="N598" i="4" s="1"/>
  <c r="I607" i="4"/>
  <c r="L607" i="4"/>
  <c r="M607" i="4" s="1"/>
  <c r="N607" i="4" s="1"/>
  <c r="I612" i="4"/>
  <c r="L612" i="4"/>
  <c r="M612" i="4" s="1"/>
  <c r="N612" i="4" s="1"/>
  <c r="I620" i="4"/>
  <c r="L620" i="4"/>
  <c r="I629" i="4"/>
  <c r="L629" i="4"/>
  <c r="I637" i="4"/>
  <c r="L637" i="4"/>
  <c r="I648" i="4"/>
  <c r="L648" i="4"/>
  <c r="I657" i="4"/>
  <c r="L657" i="4"/>
  <c r="I665" i="4"/>
  <c r="L665" i="4"/>
  <c r="I670" i="4"/>
  <c r="L670" i="4"/>
  <c r="I678" i="4"/>
  <c r="L678" i="4"/>
  <c r="I691" i="4"/>
  <c r="L691" i="4"/>
  <c r="I701" i="4"/>
  <c r="L701" i="4"/>
  <c r="I707" i="4"/>
  <c r="L707" i="4"/>
  <c r="I717" i="4"/>
  <c r="L717" i="4"/>
  <c r="I723" i="4"/>
  <c r="L723" i="4"/>
  <c r="I732" i="4"/>
  <c r="L732" i="4"/>
  <c r="I740" i="4"/>
  <c r="L740" i="4"/>
  <c r="I748" i="4"/>
  <c r="L748" i="4"/>
  <c r="M748" i="4" s="1"/>
  <c r="N748" i="4" s="1"/>
  <c r="I756" i="4"/>
  <c r="L756" i="4"/>
  <c r="I767" i="4"/>
  <c r="L767" i="4"/>
  <c r="I778" i="4"/>
  <c r="L778" i="4"/>
  <c r="I782" i="4"/>
  <c r="L782" i="4"/>
  <c r="I787" i="4"/>
  <c r="L787" i="4"/>
  <c r="I796" i="4"/>
  <c r="L796" i="4"/>
  <c r="I801" i="4"/>
  <c r="L801" i="4"/>
  <c r="I809" i="4"/>
  <c r="L809" i="4"/>
  <c r="I821" i="4"/>
  <c r="L821" i="4"/>
  <c r="I831" i="4"/>
  <c r="L831" i="4"/>
  <c r="I841" i="4"/>
  <c r="L841" i="4"/>
  <c r="I850" i="4"/>
  <c r="L850" i="4"/>
  <c r="I858" i="4"/>
  <c r="L858" i="4"/>
  <c r="I868" i="4"/>
  <c r="L868" i="4"/>
  <c r="I877" i="4"/>
  <c r="L877" i="4"/>
  <c r="I885" i="4"/>
  <c r="L885" i="4"/>
  <c r="I893" i="4"/>
  <c r="L893" i="4"/>
  <c r="I901" i="4"/>
  <c r="L901" i="4"/>
  <c r="I914" i="4"/>
  <c r="L914" i="4"/>
  <c r="I922" i="4"/>
  <c r="L922" i="4"/>
  <c r="I927" i="4"/>
  <c r="L927" i="4"/>
  <c r="M927" i="4" s="1"/>
  <c r="N927" i="4" s="1"/>
  <c r="I935" i="4"/>
  <c r="L935" i="4"/>
  <c r="M935" i="4" s="1"/>
  <c r="N935" i="4" s="1"/>
  <c r="I946" i="4"/>
  <c r="L946" i="4"/>
  <c r="I955" i="4"/>
  <c r="L955" i="4"/>
  <c r="I964" i="4"/>
  <c r="L964" i="4"/>
  <c r="I972" i="4"/>
  <c r="L972" i="4"/>
  <c r="I982" i="4"/>
  <c r="L982" i="4"/>
  <c r="I994" i="4"/>
  <c r="L994" i="4"/>
  <c r="I1014" i="4"/>
  <c r="L1014" i="4"/>
  <c r="I1023" i="4"/>
  <c r="L1023" i="4"/>
  <c r="I1032" i="4"/>
  <c r="L1032" i="4"/>
  <c r="I1040" i="4"/>
  <c r="L1040" i="4"/>
  <c r="I1049" i="4"/>
  <c r="L1049" i="4"/>
  <c r="I1057" i="4"/>
  <c r="L1057" i="4"/>
  <c r="I1065" i="4"/>
  <c r="L1065" i="4"/>
  <c r="I1079" i="4"/>
  <c r="L1079" i="4"/>
  <c r="I1087" i="4"/>
  <c r="L1087" i="4"/>
  <c r="I1095" i="4"/>
  <c r="L1095" i="4"/>
  <c r="I1099" i="4"/>
  <c r="L1099" i="4"/>
  <c r="I1103" i="4"/>
  <c r="L1103" i="4"/>
  <c r="I1111" i="4"/>
  <c r="L1111" i="4"/>
  <c r="I1119" i="4"/>
  <c r="L1119" i="4"/>
  <c r="M1119" i="4" s="1"/>
  <c r="N1119" i="4" s="1"/>
  <c r="I1127" i="4"/>
  <c r="L1127" i="4"/>
  <c r="I1131" i="4"/>
  <c r="L1131" i="4"/>
  <c r="M1131" i="4" s="1"/>
  <c r="N1131" i="4" s="1"/>
  <c r="I1143" i="4"/>
  <c r="L1143" i="4"/>
  <c r="M1143" i="4" s="1"/>
  <c r="N1143" i="4" s="1"/>
  <c r="I1151" i="4"/>
  <c r="L1151" i="4"/>
  <c r="M1151" i="4" s="1"/>
  <c r="N1151" i="4" s="1"/>
  <c r="I1155" i="4"/>
  <c r="L1155" i="4"/>
  <c r="I1163" i="4"/>
  <c r="L1163" i="4"/>
  <c r="M1163" i="4" s="1"/>
  <c r="N1163" i="4" s="1"/>
  <c r="I1171" i="4"/>
  <c r="L1171" i="4"/>
  <c r="M1171" i="4" s="1"/>
  <c r="N1171" i="4" s="1"/>
  <c r="I1179" i="4"/>
  <c r="L1179" i="4"/>
  <c r="I1187" i="4"/>
  <c r="L1187" i="4"/>
  <c r="I1195" i="4"/>
  <c r="L1195" i="4"/>
  <c r="M1195" i="4" s="1"/>
  <c r="N1195" i="4" s="1"/>
  <c r="I1203" i="4"/>
  <c r="L1203" i="4"/>
  <c r="M1203" i="4" s="1"/>
  <c r="N1203" i="4" s="1"/>
  <c r="I1211" i="4"/>
  <c r="L1211" i="4"/>
  <c r="I1219" i="4"/>
  <c r="L1219" i="4"/>
  <c r="I1228" i="4"/>
  <c r="L1228" i="4"/>
  <c r="M1228" i="4" s="1"/>
  <c r="N1228" i="4" s="1"/>
  <c r="I1236" i="4"/>
  <c r="L1236" i="4"/>
  <c r="I1240" i="4"/>
  <c r="L1240" i="4"/>
  <c r="I1252" i="4"/>
  <c r="L1252" i="4"/>
  <c r="I1260" i="4"/>
  <c r="L1260" i="4"/>
  <c r="I1268" i="4"/>
  <c r="L1268" i="4"/>
  <c r="I1276" i="4"/>
  <c r="L1276" i="4"/>
  <c r="I1284" i="4"/>
  <c r="L1284" i="4"/>
  <c r="I1292" i="4"/>
  <c r="L1292" i="4"/>
  <c r="I1300" i="4"/>
  <c r="L1300" i="4"/>
  <c r="I1308" i="4"/>
  <c r="L1308" i="4"/>
  <c r="I1320" i="4"/>
  <c r="L1320" i="4"/>
  <c r="I1328" i="4"/>
  <c r="L1328" i="4"/>
  <c r="I1336" i="4"/>
  <c r="L1336" i="4"/>
  <c r="I1344" i="4"/>
  <c r="L1344" i="4"/>
  <c r="I1352" i="4"/>
  <c r="L1352" i="4"/>
  <c r="I1360" i="4"/>
  <c r="L1360" i="4"/>
  <c r="I1368" i="4"/>
  <c r="L1368" i="4"/>
  <c r="I1377" i="4"/>
  <c r="L1377" i="4"/>
  <c r="I1386" i="4"/>
  <c r="L1386" i="4"/>
  <c r="I1390" i="4"/>
  <c r="L1390" i="4"/>
  <c r="M1390" i="4" s="1"/>
  <c r="N1390" i="4" s="1"/>
  <c r="I1398" i="4"/>
  <c r="L1398" i="4"/>
  <c r="M1398" i="4" s="1"/>
  <c r="N1398" i="4" s="1"/>
  <c r="I1406" i="4"/>
  <c r="L1406" i="4"/>
  <c r="M1406" i="4" s="1"/>
  <c r="N1406" i="4" s="1"/>
  <c r="I1414" i="4"/>
  <c r="L1414" i="4"/>
  <c r="M1414" i="4" s="1"/>
  <c r="N1414" i="4" s="1"/>
  <c r="I1422" i="4"/>
  <c r="L1422" i="4"/>
  <c r="M1422" i="4" s="1"/>
  <c r="N1422" i="4" s="1"/>
  <c r="I1431" i="4"/>
  <c r="L1431" i="4"/>
  <c r="M1431" i="4" s="1"/>
  <c r="N1431" i="4" s="1"/>
  <c r="I1439" i="4"/>
  <c r="L1439" i="4"/>
  <c r="M1439" i="4" s="1"/>
  <c r="N1439" i="4" s="1"/>
  <c r="I1447" i="4"/>
  <c r="L1447" i="4"/>
  <c r="M1447" i="4" s="1"/>
  <c r="N1447" i="4" s="1"/>
  <c r="I1455" i="4"/>
  <c r="L1455" i="4"/>
  <c r="M1455" i="4" s="1"/>
  <c r="N1455" i="4" s="1"/>
  <c r="I1467" i="4"/>
  <c r="L1467" i="4"/>
  <c r="M1467" i="4" s="1"/>
  <c r="N1467" i="4" s="1"/>
  <c r="I1479" i="4"/>
  <c r="L1479" i="4"/>
  <c r="M1479" i="4" s="1"/>
  <c r="N1479" i="4" s="1"/>
  <c r="I1490" i="4"/>
  <c r="L1490" i="4"/>
  <c r="M1490" i="4" s="1"/>
  <c r="N1490" i="4" s="1"/>
  <c r="I1498" i="4"/>
  <c r="L1498" i="4"/>
  <c r="M1498" i="4" s="1"/>
  <c r="N1498" i="4" s="1"/>
  <c r="I1510" i="4"/>
  <c r="L1510" i="4"/>
  <c r="M1510" i="4" s="1"/>
  <c r="N1510" i="4" s="1"/>
  <c r="I1519" i="4"/>
  <c r="L1519" i="4"/>
  <c r="I1527" i="4"/>
  <c r="L1527" i="4"/>
  <c r="M1527" i="4" s="1"/>
  <c r="N1527" i="4" s="1"/>
  <c r="I1535" i="4"/>
  <c r="L1535" i="4"/>
  <c r="M1535" i="4" s="1"/>
  <c r="N1535" i="4" s="1"/>
  <c r="I1543" i="4"/>
  <c r="L1543" i="4"/>
  <c r="I1551" i="4"/>
  <c r="L1551" i="4"/>
  <c r="M1551" i="4" s="1"/>
  <c r="N1551" i="4" s="1"/>
  <c r="I1559" i="4"/>
  <c r="L1559" i="4"/>
  <c r="I1567" i="4"/>
  <c r="L1567" i="4"/>
  <c r="M1567" i="4" s="1"/>
  <c r="N1567" i="4" s="1"/>
  <c r="I1576" i="4"/>
  <c r="L1576" i="4"/>
  <c r="I1584" i="4"/>
  <c r="L1584" i="4"/>
  <c r="M1584" i="4" s="1"/>
  <c r="N1584" i="4" s="1"/>
  <c r="I1592" i="4"/>
  <c r="L1592" i="4"/>
  <c r="I1600" i="4"/>
  <c r="L1600" i="4"/>
  <c r="M1600" i="4" s="1"/>
  <c r="N1600" i="4" s="1"/>
  <c r="I1608" i="4"/>
  <c r="L1608" i="4"/>
  <c r="I1616" i="4"/>
  <c r="L1616" i="4"/>
  <c r="M1616" i="4" s="1"/>
  <c r="N1616" i="4" s="1"/>
  <c r="I1625" i="4"/>
  <c r="L1625" i="4"/>
  <c r="I1633" i="4"/>
  <c r="L1633" i="4"/>
  <c r="M1633" i="4" s="1"/>
  <c r="N1633" i="4" s="1"/>
  <c r="I1641" i="4"/>
  <c r="L1641" i="4"/>
  <c r="I1649" i="4"/>
  <c r="L1649" i="4"/>
  <c r="M1649" i="4" s="1"/>
  <c r="N1649" i="4" s="1"/>
  <c r="I1657" i="4"/>
  <c r="L1657" i="4"/>
  <c r="I1661" i="4"/>
  <c r="L1661" i="4"/>
  <c r="M1661" i="4" s="1"/>
  <c r="N1661" i="4" s="1"/>
  <c r="I1669" i="4"/>
  <c r="L1669" i="4"/>
  <c r="M1669" i="4" s="1"/>
  <c r="N1669" i="4" s="1"/>
  <c r="I1673" i="4"/>
  <c r="L1673" i="4"/>
  <c r="I1681" i="4"/>
  <c r="L1681" i="4"/>
  <c r="M1681" i="4" s="1"/>
  <c r="N1681" i="4" s="1"/>
  <c r="I1689" i="4"/>
  <c r="L1689" i="4"/>
  <c r="I1698" i="4"/>
  <c r="L1698" i="4"/>
  <c r="M1698" i="4" s="1"/>
  <c r="N1698" i="4" s="1"/>
  <c r="I1706" i="4"/>
  <c r="L1706" i="4"/>
  <c r="I1710" i="4"/>
  <c r="L1710" i="4"/>
  <c r="M1710" i="4" s="1"/>
  <c r="N1710" i="4" s="1"/>
  <c r="I1718" i="4"/>
  <c r="L1718" i="4"/>
  <c r="I1723" i="4"/>
  <c r="L1723" i="4"/>
  <c r="I1731" i="4"/>
  <c r="L1731" i="4"/>
  <c r="M1731" i="4" s="1"/>
  <c r="N1731" i="4" s="1"/>
  <c r="I1739" i="4"/>
  <c r="L1739" i="4"/>
  <c r="I1743" i="4"/>
  <c r="L1743" i="4"/>
  <c r="M1743" i="4" s="1"/>
  <c r="N1743" i="4" s="1"/>
  <c r="I1751" i="4"/>
  <c r="L1751" i="4"/>
  <c r="I1760" i="4"/>
  <c r="L1760" i="4"/>
  <c r="M1760" i="4" s="1"/>
  <c r="N1760" i="4" s="1"/>
  <c r="I1768" i="4"/>
  <c r="L1768" i="4"/>
  <c r="M1768" i="4" s="1"/>
  <c r="N1768" i="4" s="1"/>
  <c r="I1776" i="4"/>
  <c r="L1776" i="4"/>
  <c r="M1776" i="4" s="1"/>
  <c r="N1776" i="4" s="1"/>
  <c r="I1784" i="4"/>
  <c r="L1784" i="4"/>
  <c r="I1793" i="4"/>
  <c r="L1793" i="4"/>
  <c r="M1793" i="4" s="1"/>
  <c r="N1793" i="4" s="1"/>
  <c r="I1805" i="4"/>
  <c r="L1805" i="4"/>
  <c r="I1813" i="4"/>
  <c r="L1813" i="4"/>
  <c r="M1813" i="4" s="1"/>
  <c r="N1813" i="4" s="1"/>
  <c r="I1821" i="4"/>
  <c r="L1821" i="4"/>
  <c r="I1830" i="4"/>
  <c r="L1830" i="4"/>
  <c r="M1830" i="4" s="1"/>
  <c r="N1830" i="4" s="1"/>
  <c r="I1843" i="4"/>
  <c r="L1843" i="4"/>
  <c r="M1843" i="4" s="1"/>
  <c r="N1843" i="4" s="1"/>
  <c r="I1851" i="4"/>
  <c r="L1851" i="4"/>
  <c r="M1851" i="4" s="1"/>
  <c r="N1851" i="4" s="1"/>
  <c r="I1860" i="4"/>
  <c r="L1860" i="4"/>
  <c r="M1860" i="4" s="1"/>
  <c r="N1860" i="4" s="1"/>
  <c r="I1868" i="4"/>
  <c r="L1868" i="4"/>
  <c r="M1868" i="4" s="1"/>
  <c r="N1868" i="4" s="1"/>
  <c r="I1876" i="4"/>
  <c r="L1876" i="4"/>
  <c r="M1876" i="4" s="1"/>
  <c r="N1876" i="4" s="1"/>
  <c r="I1889" i="4"/>
  <c r="L1889" i="4"/>
  <c r="I1897" i="4"/>
  <c r="L1897" i="4"/>
  <c r="M1897" i="4" s="1"/>
  <c r="N1897" i="4" s="1"/>
  <c r="I1905" i="4"/>
  <c r="L1905" i="4"/>
  <c r="I1910" i="4"/>
  <c r="L1910" i="4"/>
  <c r="M1910" i="4" s="1"/>
  <c r="N1910" i="4" s="1"/>
  <c r="I1918" i="4"/>
  <c r="L1918" i="4"/>
  <c r="M1918" i="4" s="1"/>
  <c r="N1918" i="4" s="1"/>
  <c r="I1926" i="4"/>
  <c r="L1926" i="4"/>
  <c r="M1926" i="4" s="1"/>
  <c r="N1926" i="4" s="1"/>
  <c r="I1934" i="4"/>
  <c r="L1934" i="4"/>
  <c r="M1934" i="4" s="1"/>
  <c r="N1934" i="4" s="1"/>
  <c r="I1943" i="4"/>
  <c r="L1943" i="4"/>
  <c r="M1943" i="4" s="1"/>
  <c r="N1943" i="4" s="1"/>
  <c r="I1951" i="4"/>
  <c r="L1951" i="4"/>
  <c r="M1951" i="4" s="1"/>
  <c r="N1951" i="4" s="1"/>
  <c r="I1959" i="4"/>
  <c r="L1959" i="4"/>
  <c r="M1959" i="4" s="1"/>
  <c r="N1959" i="4" s="1"/>
  <c r="I1968" i="4"/>
  <c r="L1968" i="4"/>
  <c r="M1968" i="4" s="1"/>
  <c r="N1968" i="4" s="1"/>
  <c r="I1976" i="4"/>
  <c r="L1976" i="4"/>
  <c r="M1976" i="4" s="1"/>
  <c r="N1976" i="4" s="1"/>
  <c r="I1988" i="4"/>
  <c r="L1988" i="4"/>
  <c r="I1996" i="4"/>
  <c r="L1996" i="4"/>
  <c r="M1996" i="4" s="1"/>
  <c r="N1996" i="4" s="1"/>
  <c r="I2004" i="4"/>
  <c r="L2004" i="4"/>
  <c r="M2004" i="4" s="1"/>
  <c r="N2004" i="4" s="1"/>
  <c r="I2012" i="4"/>
  <c r="L2012" i="4"/>
  <c r="M2012" i="4" s="1"/>
  <c r="N2012" i="4" s="1"/>
  <c r="I2020" i="4"/>
  <c r="L2020" i="4"/>
  <c r="M2020" i="4" s="1"/>
  <c r="N2020" i="4" s="1"/>
  <c r="I2028" i="4"/>
  <c r="L2028" i="4"/>
  <c r="M2028" i="4" s="1"/>
  <c r="N2028" i="4" s="1"/>
  <c r="I2036" i="4"/>
  <c r="L2036" i="4"/>
  <c r="M2036" i="4" s="1"/>
  <c r="N2036" i="4" s="1"/>
  <c r="I2045" i="4"/>
  <c r="L2045" i="4"/>
  <c r="M2045" i="4" s="1"/>
  <c r="N2045" i="4" s="1"/>
  <c r="I2054" i="4"/>
  <c r="L2054" i="4"/>
  <c r="M2054" i="4" s="1"/>
  <c r="N2054" i="4" s="1"/>
  <c r="I2062" i="4"/>
  <c r="L2062" i="4"/>
  <c r="M2062" i="4" s="1"/>
  <c r="N2062" i="4" s="1"/>
  <c r="I2070" i="4"/>
  <c r="L2070" i="4"/>
  <c r="M2070" i="4" s="1"/>
  <c r="N2070" i="4" s="1"/>
  <c r="I2079" i="4"/>
  <c r="L2079" i="4"/>
  <c r="I2087" i="4"/>
  <c r="L2087" i="4"/>
  <c r="I2095" i="4"/>
  <c r="L2095" i="4"/>
  <c r="I2103" i="4"/>
  <c r="L2103" i="4"/>
  <c r="I2107" i="4"/>
  <c r="L2107" i="4"/>
  <c r="I2115" i="4"/>
  <c r="L2115" i="4"/>
  <c r="I2123" i="4"/>
  <c r="L2123" i="4"/>
  <c r="I2131" i="4"/>
  <c r="L2131" i="4"/>
  <c r="I2139" i="4"/>
  <c r="L2139" i="4"/>
  <c r="I2143" i="4"/>
  <c r="L2143" i="4"/>
  <c r="I2151" i="4"/>
  <c r="L2151" i="4"/>
  <c r="I2160" i="4"/>
  <c r="L2160" i="4"/>
  <c r="I2172" i="4"/>
  <c r="L2172" i="4"/>
  <c r="I2180" i="4"/>
  <c r="L2180" i="4"/>
  <c r="I2188" i="4"/>
  <c r="L2188" i="4"/>
  <c r="I2196" i="4"/>
  <c r="L2196" i="4"/>
  <c r="I2204" i="4"/>
  <c r="L2204" i="4"/>
  <c r="I2212" i="4"/>
  <c r="L2212" i="4"/>
  <c r="I2217" i="4"/>
  <c r="L2217" i="4"/>
  <c r="I2225" i="4"/>
  <c r="L2225" i="4"/>
  <c r="I2233" i="4"/>
  <c r="L2233" i="4"/>
  <c r="I2241" i="4"/>
  <c r="L2241" i="4"/>
  <c r="I2249" i="4"/>
  <c r="L2249" i="4"/>
  <c r="I2257" i="4"/>
  <c r="L2257" i="4"/>
  <c r="I2265" i="4"/>
  <c r="L2265" i="4"/>
  <c r="I2273" i="4"/>
  <c r="L2273" i="4"/>
  <c r="I2281" i="4"/>
  <c r="L2281" i="4"/>
  <c r="I2285" i="4"/>
  <c r="L2285" i="4"/>
  <c r="I2294" i="4"/>
  <c r="L2294" i="4"/>
  <c r="I2302" i="4"/>
  <c r="L2302" i="4"/>
  <c r="I2310" i="4"/>
  <c r="L2310" i="4"/>
  <c r="I2318" i="4"/>
  <c r="L2318" i="4"/>
  <c r="I2326" i="4"/>
  <c r="L2326" i="4"/>
  <c r="I2334" i="4"/>
  <c r="L2334" i="4"/>
  <c r="I2342" i="4"/>
  <c r="L2342" i="4"/>
  <c r="I2350" i="4"/>
  <c r="L2350" i="4"/>
  <c r="I2359" i="4"/>
  <c r="L2359" i="4"/>
  <c r="I2367" i="4"/>
  <c r="L2367" i="4"/>
  <c r="I2375" i="4"/>
  <c r="L2375" i="4"/>
  <c r="I2383" i="4"/>
  <c r="L2383" i="4"/>
  <c r="I2391" i="4"/>
  <c r="L2391" i="4"/>
  <c r="I2399" i="4"/>
  <c r="L2399" i="4"/>
  <c r="I2407" i="4"/>
  <c r="L2407" i="4"/>
  <c r="I2415" i="4"/>
  <c r="L2415" i="4"/>
  <c r="I2419" i="4"/>
  <c r="L2419" i="4"/>
  <c r="I2428" i="4"/>
  <c r="L2428" i="4"/>
  <c r="I2436" i="4"/>
  <c r="L2436" i="4"/>
  <c r="I2444" i="4"/>
  <c r="L2444" i="4"/>
  <c r="I2452" i="4"/>
  <c r="L2452" i="4"/>
  <c r="I2472" i="4"/>
  <c r="L2472" i="4"/>
  <c r="I2481" i="4"/>
  <c r="L2481" i="4"/>
  <c r="I2489" i="4"/>
  <c r="L2489" i="4"/>
  <c r="I2497" i="4"/>
  <c r="L2497" i="4"/>
  <c r="I2505" i="4"/>
  <c r="L2505" i="4"/>
  <c r="I2513" i="4"/>
  <c r="L2513" i="4"/>
  <c r="I2521" i="4"/>
  <c r="L2521" i="4"/>
  <c r="I2529" i="4"/>
  <c r="L2529" i="4"/>
  <c r="I2538" i="4"/>
  <c r="L2538" i="4"/>
  <c r="I2546" i="4"/>
  <c r="L2546" i="4"/>
  <c r="I2554" i="4"/>
  <c r="L2554" i="4"/>
  <c r="I2562" i="4"/>
  <c r="L2562" i="4"/>
  <c r="I2570" i="4"/>
  <c r="L2570" i="4"/>
  <c r="I2578" i="4"/>
  <c r="L2578" i="4"/>
  <c r="I2587" i="4"/>
  <c r="L2587" i="4"/>
  <c r="I2595" i="4"/>
  <c r="L2595" i="4"/>
  <c r="I2603" i="4"/>
  <c r="L2603" i="4"/>
  <c r="I2611" i="4"/>
  <c r="L2611" i="4"/>
  <c r="I2619" i="4"/>
  <c r="L2619" i="4"/>
  <c r="I2627" i="4"/>
  <c r="L2627" i="4"/>
  <c r="I2636" i="4"/>
  <c r="L2636" i="4"/>
  <c r="I2644" i="4"/>
  <c r="L2644" i="4"/>
  <c r="I2652" i="4"/>
  <c r="L2652" i="4"/>
  <c r="I2660" i="4"/>
  <c r="L2660" i="4"/>
  <c r="M2660" i="4" s="1"/>
  <c r="N2660" i="4" s="1"/>
  <c r="I2668" i="4"/>
  <c r="L2668" i="4"/>
  <c r="M2668" i="4" s="1"/>
  <c r="N2668" i="4" s="1"/>
  <c r="I2676" i="4"/>
  <c r="L2676" i="4"/>
  <c r="M2676" i="4" s="1"/>
  <c r="N2676" i="4" s="1"/>
  <c r="I2684" i="4"/>
  <c r="L2684" i="4"/>
  <c r="M2684" i="4" s="1"/>
  <c r="N2684" i="4" s="1"/>
  <c r="I2693" i="4"/>
  <c r="L2693" i="4"/>
  <c r="M2693" i="4" s="1"/>
  <c r="N2693" i="4" s="1"/>
  <c r="I2697" i="4"/>
  <c r="L2697" i="4"/>
  <c r="I2705" i="4"/>
  <c r="L2705" i="4"/>
  <c r="I2713" i="4"/>
  <c r="L2713" i="4"/>
  <c r="I2721" i="4"/>
  <c r="L2721" i="4"/>
  <c r="M2721" i="4" s="1"/>
  <c r="N2721" i="4" s="1"/>
  <c r="I2729" i="4"/>
  <c r="L2729" i="4"/>
  <c r="M2729" i="4" s="1"/>
  <c r="N2729" i="4" s="1"/>
  <c r="I2737" i="4"/>
  <c r="L2737" i="4"/>
  <c r="I2745" i="4"/>
  <c r="L2745" i="4"/>
  <c r="M2745" i="4" s="1"/>
  <c r="N2745" i="4" s="1"/>
  <c r="I2753" i="4"/>
  <c r="L2753" i="4"/>
  <c r="M2753" i="4" s="1"/>
  <c r="N2753" i="4" s="1"/>
  <c r="I2761" i="4"/>
  <c r="L2761" i="4"/>
  <c r="I2775" i="4"/>
  <c r="L2775" i="4"/>
  <c r="M2775" i="4" s="1"/>
  <c r="N2775" i="4" s="1"/>
  <c r="I2783" i="4"/>
  <c r="L2783" i="4"/>
  <c r="M2783" i="4" s="1"/>
  <c r="N2783" i="4" s="1"/>
  <c r="I2792" i="4"/>
  <c r="L2792" i="4"/>
  <c r="M2792" i="4" s="1"/>
  <c r="N2792" i="4" s="1"/>
  <c r="I2800" i="4"/>
  <c r="L2800" i="4"/>
  <c r="I2811" i="4"/>
  <c r="L2811" i="4"/>
  <c r="M2811" i="4" s="1"/>
  <c r="N2811" i="4" s="1"/>
  <c r="I2822" i="4"/>
  <c r="L2822" i="4"/>
  <c r="I2832" i="4"/>
  <c r="L2832" i="4"/>
  <c r="M2832" i="4" s="1"/>
  <c r="N2832" i="4" s="1"/>
  <c r="I2844" i="4"/>
  <c r="L2844" i="4"/>
  <c r="I2851" i="4"/>
  <c r="L2851" i="4"/>
  <c r="I2862" i="4"/>
  <c r="L2862" i="4"/>
  <c r="M2862" i="4" s="1"/>
  <c r="N2862" i="4" s="1"/>
  <c r="I2876" i="4"/>
  <c r="L2876" i="4"/>
  <c r="M2876" i="4" s="1"/>
  <c r="N2876" i="4" s="1"/>
  <c r="I2884" i="4"/>
  <c r="L2884" i="4"/>
  <c r="I2897" i="4"/>
  <c r="L2897" i="4"/>
  <c r="M2897" i="4" s="1"/>
  <c r="N2897" i="4" s="1"/>
  <c r="I2916" i="4"/>
  <c r="L2916" i="4"/>
  <c r="M2916" i="4" s="1"/>
  <c r="N2916" i="4" s="1"/>
  <c r="I2924" i="4"/>
  <c r="L2924" i="4"/>
  <c r="M2924" i="4" s="1"/>
  <c r="N2924" i="4" s="1"/>
  <c r="I2932" i="4"/>
  <c r="L2932" i="4"/>
  <c r="I2948" i="4"/>
  <c r="L2948" i="4"/>
  <c r="M2948" i="4" s="1"/>
  <c r="N2948" i="4" s="1"/>
  <c r="I2956" i="4"/>
  <c r="L2956" i="4"/>
  <c r="M2956" i="4" s="1"/>
  <c r="N2956" i="4" s="1"/>
  <c r="I2967" i="4"/>
  <c r="L2967" i="4"/>
  <c r="I2976" i="4"/>
  <c r="L2976" i="4"/>
  <c r="I2985" i="4"/>
  <c r="L2985" i="4"/>
  <c r="I2996" i="4"/>
  <c r="L2996" i="4"/>
  <c r="M2996" i="4" s="1"/>
  <c r="N2996" i="4" s="1"/>
  <c r="I3005" i="4"/>
  <c r="L3005" i="4"/>
  <c r="I3015" i="4"/>
  <c r="L3015" i="4"/>
  <c r="M3015" i="4" s="1"/>
  <c r="N3015" i="4" s="1"/>
  <c r="I3024" i="4"/>
  <c r="L3024" i="4"/>
  <c r="I3028" i="4"/>
  <c r="L3028" i="4"/>
  <c r="M3028" i="4" s="1"/>
  <c r="N3028" i="4" s="1"/>
  <c r="I3040" i="4"/>
  <c r="L3040" i="4"/>
  <c r="I3046" i="4"/>
  <c r="L3046" i="4"/>
  <c r="M3046" i="4" s="1"/>
  <c r="N3046" i="4" s="1"/>
  <c r="I3054" i="4"/>
  <c r="L3054" i="4"/>
  <c r="I3063" i="4"/>
  <c r="L3063" i="4"/>
  <c r="M3063" i="4" s="1"/>
  <c r="N3063" i="4" s="1"/>
  <c r="I3076" i="4"/>
  <c r="L3076" i="4"/>
  <c r="I3084" i="4"/>
  <c r="L3084" i="4"/>
  <c r="I3093" i="4"/>
  <c r="L3093" i="4"/>
  <c r="I3103" i="4"/>
  <c r="L3103" i="4"/>
  <c r="I3113" i="4"/>
  <c r="L3113" i="4"/>
  <c r="I3117" i="4"/>
  <c r="L3117" i="4"/>
  <c r="I3125" i="4"/>
  <c r="L3125" i="4"/>
  <c r="I3134" i="4"/>
  <c r="L3134" i="4"/>
  <c r="I3142" i="4"/>
  <c r="L3142" i="4"/>
  <c r="I3150" i="4"/>
  <c r="L3150" i="4"/>
  <c r="I3164" i="4"/>
  <c r="L3164" i="4"/>
  <c r="M3164" i="4" s="1"/>
  <c r="N3164" i="4" s="1"/>
  <c r="I3172" i="4"/>
  <c r="L3172" i="4"/>
  <c r="I3180" i="4"/>
  <c r="L3180" i="4"/>
  <c r="I3188" i="4"/>
  <c r="L3188" i="4"/>
  <c r="M3188" i="4" s="1"/>
  <c r="N3188" i="4" s="1"/>
  <c r="I3198" i="4"/>
  <c r="L3198" i="4"/>
  <c r="M3198" i="4" s="1"/>
  <c r="N3198" i="4" s="1"/>
  <c r="I3206" i="4"/>
  <c r="L3206" i="4"/>
  <c r="I3216" i="4"/>
  <c r="L3216" i="4"/>
  <c r="M3216" i="4" s="1"/>
  <c r="N3216" i="4" s="1"/>
  <c r="I3224" i="4"/>
  <c r="L3224" i="4"/>
  <c r="M3224" i="4" s="1"/>
  <c r="N3224" i="4" s="1"/>
  <c r="I3229" i="4"/>
  <c r="L3229" i="4"/>
  <c r="I3237" i="4"/>
  <c r="L3237" i="4"/>
  <c r="I3241" i="4"/>
  <c r="L3241" i="4"/>
  <c r="I3245" i="4"/>
  <c r="L3245" i="4"/>
  <c r="I3261" i="4"/>
  <c r="L3261" i="4"/>
  <c r="I3275" i="4"/>
  <c r="L3275" i="4"/>
  <c r="I3288" i="4"/>
  <c r="L3288" i="4"/>
  <c r="I3298" i="4"/>
  <c r="L3298" i="4"/>
  <c r="I3311" i="4"/>
  <c r="L3311" i="4"/>
  <c r="I3319" i="4"/>
  <c r="L3319" i="4"/>
  <c r="I3328" i="4"/>
  <c r="L3328" i="4"/>
  <c r="I3341" i="4"/>
  <c r="L3341" i="4"/>
  <c r="I3355" i="4"/>
  <c r="L3355" i="4"/>
  <c r="I3371" i="4"/>
  <c r="L3371" i="4"/>
  <c r="I3383" i="4"/>
  <c r="L3383" i="4"/>
  <c r="I3394" i="4"/>
  <c r="L3394" i="4"/>
  <c r="I3406" i="4"/>
  <c r="L3406" i="4"/>
  <c r="M3406" i="4" s="1"/>
  <c r="N3406" i="4" s="1"/>
  <c r="I3415" i="4"/>
  <c r="L3415" i="4"/>
  <c r="I3428" i="4"/>
  <c r="L3428" i="4"/>
  <c r="M3428" i="4" s="1"/>
  <c r="N3428" i="4" s="1"/>
  <c r="I3436" i="4"/>
  <c r="L3436" i="4"/>
  <c r="I3444" i="4"/>
  <c r="L3444" i="4"/>
  <c r="M3444" i="4" s="1"/>
  <c r="N3444" i="4" s="1"/>
  <c r="I3452" i="4"/>
  <c r="L3452" i="4"/>
  <c r="I3456" i="4"/>
  <c r="L3456" i="4"/>
  <c r="M3456" i="4" s="1"/>
  <c r="N3456" i="4" s="1"/>
  <c r="I3465" i="4"/>
  <c r="L3465" i="4"/>
  <c r="M3465" i="4" s="1"/>
  <c r="N3465" i="4" s="1"/>
  <c r="I3473" i="4"/>
  <c r="L3473" i="4"/>
  <c r="M3473" i="4" s="1"/>
  <c r="N3473" i="4" s="1"/>
  <c r="I3481" i="4"/>
  <c r="L3481" i="4"/>
  <c r="I3485" i="4"/>
  <c r="L3485" i="4"/>
  <c r="I3493" i="4"/>
  <c r="L3493" i="4"/>
  <c r="I3501" i="4"/>
  <c r="L3501" i="4"/>
  <c r="I3509" i="4"/>
  <c r="L3509" i="4"/>
  <c r="I3517" i="4"/>
  <c r="L3517" i="4"/>
  <c r="M3517" i="4" s="1"/>
  <c r="N3517" i="4" s="1"/>
  <c r="I3529" i="4"/>
  <c r="L3529" i="4"/>
  <c r="I3533" i="4"/>
  <c r="L3533" i="4"/>
  <c r="M3533" i="4" s="1"/>
  <c r="N3533" i="4" s="1"/>
  <c r="I3541" i="4"/>
  <c r="L3541" i="4"/>
  <c r="I3549" i="4"/>
  <c r="L3549" i="4"/>
  <c r="M3549" i="4" s="1"/>
  <c r="N3549" i="4" s="1"/>
  <c r="I3557" i="4"/>
  <c r="L3557" i="4"/>
  <c r="I3565" i="4"/>
  <c r="L3565" i="4"/>
  <c r="I3573" i="4"/>
  <c r="L3573" i="4"/>
  <c r="I3581" i="4"/>
  <c r="L3581" i="4"/>
  <c r="I3593" i="4"/>
  <c r="L3593" i="4"/>
  <c r="I3601" i="4"/>
  <c r="L3601" i="4"/>
  <c r="I3609" i="4"/>
  <c r="L3609" i="4"/>
  <c r="I3617" i="4"/>
  <c r="L3617" i="4"/>
  <c r="I3626" i="4"/>
  <c r="L3626" i="4"/>
  <c r="I3634" i="4"/>
  <c r="L3634" i="4"/>
  <c r="I3638" i="4"/>
  <c r="L3638" i="4"/>
  <c r="I3646" i="4"/>
  <c r="L3646" i="4"/>
  <c r="I3659" i="4"/>
  <c r="L3659" i="4"/>
  <c r="I3671" i="4"/>
  <c r="L3671" i="4"/>
  <c r="I3680" i="4"/>
  <c r="L3680" i="4"/>
  <c r="I3690" i="4"/>
  <c r="L3690" i="4"/>
  <c r="I3704" i="4"/>
  <c r="L3704" i="4"/>
  <c r="M3704" i="4" s="1"/>
  <c r="N3704" i="4" s="1"/>
  <c r="I3712" i="4"/>
  <c r="L3712" i="4"/>
  <c r="I3722" i="4"/>
  <c r="L3722" i="4"/>
  <c r="M3722" i="4" s="1"/>
  <c r="N3722" i="4" s="1"/>
  <c r="I3731" i="4"/>
  <c r="L3731" i="4"/>
  <c r="I3745" i="4"/>
  <c r="L3745" i="4"/>
  <c r="I3749" i="4"/>
  <c r="L3749" i="4"/>
  <c r="I3774" i="4"/>
  <c r="L3774" i="4"/>
  <c r="I3791" i="4"/>
  <c r="L3791" i="4"/>
  <c r="M3791" i="4" s="1"/>
  <c r="N3791" i="4" s="1"/>
  <c r="I3804" i="4"/>
  <c r="L3804" i="4"/>
  <c r="I3815" i="4"/>
  <c r="L3815" i="4"/>
  <c r="M3815" i="4" s="1"/>
  <c r="N3815" i="4" s="1"/>
  <c r="I3830" i="4"/>
  <c r="L3830" i="4"/>
  <c r="M3830" i="4" s="1"/>
  <c r="N3830" i="4" s="1"/>
  <c r="I3837" i="4"/>
  <c r="L3837" i="4"/>
  <c r="M3837" i="4" s="1"/>
  <c r="N3837" i="4" s="1"/>
  <c r="I3848" i="4"/>
  <c r="L3848" i="4"/>
  <c r="M3848" i="4" s="1"/>
  <c r="N3848" i="4" s="1"/>
  <c r="I3862" i="4"/>
  <c r="L3862" i="4"/>
  <c r="M3862" i="4" s="1"/>
  <c r="N3862" i="4" s="1"/>
  <c r="I3871" i="4"/>
  <c r="L3871" i="4"/>
  <c r="M3871" i="4" s="1"/>
  <c r="N3871" i="4" s="1"/>
  <c r="I3879" i="4"/>
  <c r="L3879" i="4"/>
  <c r="M3879" i="4" s="1"/>
  <c r="N3879" i="4" s="1"/>
  <c r="I3887" i="4"/>
  <c r="L3887" i="4"/>
  <c r="M3887" i="4" s="1"/>
  <c r="N3887" i="4" s="1"/>
  <c r="I3895" i="4"/>
  <c r="L3895" i="4"/>
  <c r="M3895" i="4" s="1"/>
  <c r="N3895" i="4" s="1"/>
  <c r="I3904" i="4"/>
  <c r="L3904" i="4"/>
  <c r="M3904" i="4" s="1"/>
  <c r="N3904" i="4" s="1"/>
  <c r="I3912" i="4"/>
  <c r="L3912" i="4"/>
  <c r="M3912" i="4" s="1"/>
  <c r="N3912" i="4" s="1"/>
  <c r="I3920" i="4"/>
  <c r="L3920" i="4"/>
  <c r="M3920" i="4" s="1"/>
  <c r="N3920" i="4" s="1"/>
  <c r="I3928" i="4"/>
  <c r="L3928" i="4"/>
  <c r="M3928" i="4" s="1"/>
  <c r="N3928" i="4" s="1"/>
  <c r="I3936" i="4"/>
  <c r="L3936" i="4"/>
  <c r="M3936" i="4" s="1"/>
  <c r="N3936" i="4" s="1"/>
  <c r="I3940" i="4"/>
  <c r="L3940" i="4"/>
  <c r="M3940" i="4" s="1"/>
  <c r="N3940" i="4" s="1"/>
  <c r="I3944" i="4"/>
  <c r="L3944" i="4"/>
  <c r="M3944" i="4" s="1"/>
  <c r="N3944" i="4" s="1"/>
  <c r="I3954" i="4"/>
  <c r="L3954" i="4"/>
  <c r="M3954" i="4" s="1"/>
  <c r="N3954" i="4" s="1"/>
  <c r="I3966" i="4"/>
  <c r="L3966" i="4"/>
  <c r="M3966" i="4" s="1"/>
  <c r="N3966" i="4" s="1"/>
  <c r="I3977" i="4"/>
  <c r="L3977" i="4"/>
  <c r="M3977" i="4" s="1"/>
  <c r="N3977" i="4" s="1"/>
  <c r="I3982" i="4"/>
  <c r="L3982" i="4"/>
  <c r="M3982" i="4" s="1"/>
  <c r="N3982" i="4" s="1"/>
  <c r="I3993" i="4"/>
  <c r="L3993" i="4"/>
  <c r="M3993" i="4" s="1"/>
  <c r="N3993" i="4" s="1"/>
  <c r="I4002" i="4"/>
  <c r="L4002" i="4"/>
  <c r="M4002" i="4" s="1"/>
  <c r="N4002" i="4" s="1"/>
  <c r="I4013" i="4"/>
  <c r="L4013" i="4"/>
  <c r="M4013" i="4" s="1"/>
  <c r="N4013" i="4" s="1"/>
  <c r="I28" i="4"/>
  <c r="L28" i="4"/>
  <c r="M28" i="4" s="1"/>
  <c r="N28" i="4" s="1"/>
  <c r="I32" i="4"/>
  <c r="L32" i="4"/>
  <c r="M32" i="4" s="1"/>
  <c r="N32" i="4" s="1"/>
  <c r="I40" i="4"/>
  <c r="L40" i="4"/>
  <c r="M40" i="4" s="1"/>
  <c r="N40" i="4" s="1"/>
  <c r="I51" i="4"/>
  <c r="L51" i="4"/>
  <c r="M51" i="4" s="1"/>
  <c r="N51" i="4" s="1"/>
  <c r="I61" i="4"/>
  <c r="L61" i="4"/>
  <c r="M61" i="4" s="1"/>
  <c r="N61" i="4" s="1"/>
  <c r="I73" i="4"/>
  <c r="L73" i="4"/>
  <c r="M73" i="4" s="1"/>
  <c r="N73" i="4" s="1"/>
  <c r="I82" i="4"/>
  <c r="L82" i="4"/>
  <c r="M82" i="4" s="1"/>
  <c r="N82" i="4" s="1"/>
  <c r="I97" i="4"/>
  <c r="L97" i="4"/>
  <c r="M97" i="4" s="1"/>
  <c r="N97" i="4" s="1"/>
  <c r="I104" i="4"/>
  <c r="L104" i="4"/>
  <c r="M104" i="4" s="1"/>
  <c r="N104" i="4" s="1"/>
  <c r="I110" i="4"/>
  <c r="L110" i="4"/>
  <c r="M110" i="4" s="1"/>
  <c r="N110" i="4" s="1"/>
  <c r="I115" i="4"/>
  <c r="L115" i="4"/>
  <c r="M115" i="4" s="1"/>
  <c r="N115" i="4" s="1"/>
  <c r="I123" i="4"/>
  <c r="L123" i="4"/>
  <c r="M123" i="4" s="1"/>
  <c r="N123" i="4" s="1"/>
  <c r="I132" i="4"/>
  <c r="L132" i="4"/>
  <c r="M132" i="4" s="1"/>
  <c r="N132" i="4" s="1"/>
  <c r="I142" i="4"/>
  <c r="L142" i="4"/>
  <c r="M142" i="4" s="1"/>
  <c r="N142" i="4" s="1"/>
  <c r="I149" i="4"/>
  <c r="L149" i="4"/>
  <c r="I162" i="4"/>
  <c r="L162" i="4"/>
  <c r="M162" i="4" s="1"/>
  <c r="N162" i="4" s="1"/>
  <c r="I170" i="4"/>
  <c r="L170" i="4"/>
  <c r="M170" i="4" s="1"/>
  <c r="N170" i="4" s="1"/>
  <c r="I179" i="4"/>
  <c r="L179" i="4"/>
  <c r="M179" i="4" s="1"/>
  <c r="N179" i="4" s="1"/>
  <c r="I191" i="4"/>
  <c r="L191" i="4"/>
  <c r="M191" i="4" s="1"/>
  <c r="N191" i="4" s="1"/>
  <c r="I204" i="4"/>
  <c r="L204" i="4"/>
  <c r="M204" i="4" s="1"/>
  <c r="N204" i="4" s="1"/>
  <c r="I217" i="4"/>
  <c r="L217" i="4"/>
  <c r="M217" i="4" s="1"/>
  <c r="N217" i="4" s="1"/>
  <c r="I225" i="4"/>
  <c r="L225" i="4"/>
  <c r="I229" i="4"/>
  <c r="L229" i="4"/>
  <c r="M229" i="4" s="1"/>
  <c r="N229" i="4" s="1"/>
  <c r="I235" i="4"/>
  <c r="L235" i="4"/>
  <c r="I243" i="4"/>
  <c r="L243" i="4"/>
  <c r="I251" i="4"/>
  <c r="L251" i="4"/>
  <c r="I259" i="4"/>
  <c r="L259" i="4"/>
  <c r="I268" i="4"/>
  <c r="L268" i="4"/>
  <c r="I272" i="4"/>
  <c r="L272" i="4"/>
  <c r="M272" i="4" s="1"/>
  <c r="N272" i="4" s="1"/>
  <c r="I281" i="4"/>
  <c r="L281" i="4"/>
  <c r="M281" i="4" s="1"/>
  <c r="N281" i="4" s="1"/>
  <c r="I290" i="4"/>
  <c r="L290" i="4"/>
  <c r="I298" i="4"/>
  <c r="L298" i="4"/>
  <c r="M298" i="4" s="1"/>
  <c r="N298" i="4" s="1"/>
  <c r="I306" i="4"/>
  <c r="L306" i="4"/>
  <c r="M306" i="4" s="1"/>
  <c r="N306" i="4" s="1"/>
  <c r="I315" i="4"/>
  <c r="L315" i="4"/>
  <c r="I323" i="4"/>
  <c r="L323" i="4"/>
  <c r="M323" i="4" s="1"/>
  <c r="N323" i="4" s="1"/>
  <c r="I331" i="4"/>
  <c r="L331" i="4"/>
  <c r="I341" i="4"/>
  <c r="L341" i="4"/>
  <c r="I351" i="4"/>
  <c r="L351" i="4"/>
  <c r="M351" i="4" s="1"/>
  <c r="N351" i="4" s="1"/>
  <c r="I361" i="4"/>
  <c r="L361" i="4"/>
  <c r="I373" i="4"/>
  <c r="L373" i="4"/>
  <c r="M373" i="4" s="1"/>
  <c r="N373" i="4" s="1"/>
  <c r="I381" i="4"/>
  <c r="L381" i="4"/>
  <c r="I389" i="4"/>
  <c r="L389" i="4"/>
  <c r="I393" i="4"/>
  <c r="L393" i="4"/>
  <c r="M393" i="4" s="1"/>
  <c r="N393" i="4" s="1"/>
  <c r="I401" i="4"/>
  <c r="L401" i="4"/>
  <c r="I410" i="4"/>
  <c r="L410" i="4"/>
  <c r="M410" i="4" s="1"/>
  <c r="N410" i="4" s="1"/>
  <c r="I418" i="4"/>
  <c r="L418" i="4"/>
  <c r="M418" i="4" s="1"/>
  <c r="N418" i="4" s="1"/>
  <c r="I422" i="4"/>
  <c r="L422" i="4"/>
  <c r="M422" i="4" s="1"/>
  <c r="N422" i="4" s="1"/>
  <c r="I430" i="4"/>
  <c r="L430" i="4"/>
  <c r="M430" i="4" s="1"/>
  <c r="N430" i="4" s="1"/>
  <c r="I438" i="4"/>
  <c r="L438" i="4"/>
  <c r="I447" i="4"/>
  <c r="L447" i="4"/>
  <c r="M447" i="4" s="1"/>
  <c r="N447" i="4" s="1"/>
  <c r="I452" i="4"/>
  <c r="L452" i="4"/>
  <c r="M452" i="4" s="1"/>
  <c r="N452" i="4" s="1"/>
  <c r="I460" i="4"/>
  <c r="L460" i="4"/>
  <c r="M460" i="4" s="1"/>
  <c r="N460" i="4" s="1"/>
  <c r="I468" i="4"/>
  <c r="L468" i="4"/>
  <c r="I479" i="4"/>
  <c r="L479" i="4"/>
  <c r="M479" i="4" s="1"/>
  <c r="N479" i="4" s="1"/>
  <c r="I490" i="4"/>
  <c r="L490" i="4"/>
  <c r="M490" i="4" s="1"/>
  <c r="N490" i="4" s="1"/>
  <c r="I498" i="4"/>
  <c r="L498" i="4"/>
  <c r="M498" i="4" s="1"/>
  <c r="N498" i="4" s="1"/>
  <c r="I503" i="4"/>
  <c r="L503" i="4"/>
  <c r="M503" i="4" s="1"/>
  <c r="N503" i="4" s="1"/>
  <c r="I511" i="4"/>
  <c r="L511" i="4"/>
  <c r="I519" i="4"/>
  <c r="L519" i="4"/>
  <c r="M519" i="4" s="1"/>
  <c r="N519" i="4" s="1"/>
  <c r="I527" i="4"/>
  <c r="L527" i="4"/>
  <c r="M527" i="4" s="1"/>
  <c r="N527" i="4" s="1"/>
  <c r="I537" i="4"/>
  <c r="L537" i="4"/>
  <c r="M537" i="4" s="1"/>
  <c r="N537" i="4" s="1"/>
  <c r="I547" i="4"/>
  <c r="L547" i="4"/>
  <c r="M547" i="4" s="1"/>
  <c r="N547" i="4" s="1"/>
  <c r="I555" i="4"/>
  <c r="L555" i="4"/>
  <c r="M555" i="4" s="1"/>
  <c r="N555" i="4" s="1"/>
  <c r="I562" i="4"/>
  <c r="L562" i="4"/>
  <c r="M562" i="4" s="1"/>
  <c r="N562" i="4" s="1"/>
  <c r="I575" i="4"/>
  <c r="L575" i="4"/>
  <c r="M575" i="4" s="1"/>
  <c r="N575" i="4" s="1"/>
  <c r="I584" i="4"/>
  <c r="L584" i="4"/>
  <c r="M584" i="4" s="1"/>
  <c r="N584" i="4" s="1"/>
  <c r="I597" i="4"/>
  <c r="L597" i="4"/>
  <c r="M597" i="4" s="1"/>
  <c r="N597" i="4" s="1"/>
  <c r="I606" i="4"/>
  <c r="L606" i="4"/>
  <c r="M606" i="4" s="1"/>
  <c r="N606" i="4" s="1"/>
  <c r="I619" i="4"/>
  <c r="L619" i="4"/>
  <c r="I628" i="4"/>
  <c r="L628" i="4"/>
  <c r="M628" i="4" s="1"/>
  <c r="N628" i="4" s="1"/>
  <c r="I636" i="4"/>
  <c r="L636" i="4"/>
  <c r="M636" i="4" s="1"/>
  <c r="N636" i="4" s="1"/>
  <c r="I640" i="4"/>
  <c r="L640" i="4"/>
  <c r="M640" i="4" s="1"/>
  <c r="N640" i="4" s="1"/>
  <c r="I651" i="4"/>
  <c r="L651" i="4"/>
  <c r="M651" i="4" s="1"/>
  <c r="N651" i="4" s="1"/>
  <c r="I660" i="4"/>
  <c r="L660" i="4"/>
  <c r="M660" i="4" s="1"/>
  <c r="N660" i="4" s="1"/>
  <c r="I673" i="4"/>
  <c r="L673" i="4"/>
  <c r="M673" i="4" s="1"/>
  <c r="N673" i="4" s="1"/>
  <c r="I677" i="4"/>
  <c r="L677" i="4"/>
  <c r="M677" i="4" s="1"/>
  <c r="N677" i="4" s="1"/>
  <c r="I690" i="4"/>
  <c r="L690" i="4"/>
  <c r="M690" i="4" s="1"/>
  <c r="N690" i="4" s="1"/>
  <c r="I706" i="4"/>
  <c r="L706" i="4"/>
  <c r="M706" i="4" s="1"/>
  <c r="N706" i="4" s="1"/>
  <c r="I716" i="4"/>
  <c r="L716" i="4"/>
  <c r="M716" i="4" s="1"/>
  <c r="N716" i="4" s="1"/>
  <c r="I727" i="4"/>
  <c r="L727" i="4"/>
  <c r="M727" i="4" s="1"/>
  <c r="N727" i="4" s="1"/>
  <c r="I735" i="4"/>
  <c r="L735" i="4"/>
  <c r="I743" i="4"/>
  <c r="L743" i="4"/>
  <c r="M743" i="4" s="1"/>
  <c r="N743" i="4" s="1"/>
  <c r="I747" i="4"/>
  <c r="L747" i="4"/>
  <c r="M747" i="4" s="1"/>
  <c r="N747" i="4" s="1"/>
  <c r="I755" i="4"/>
  <c r="L755" i="4"/>
  <c r="M755" i="4" s="1"/>
  <c r="N755" i="4" s="1"/>
  <c r="I759" i="4"/>
  <c r="L759" i="4"/>
  <c r="M759" i="4" s="1"/>
  <c r="N759" i="4" s="1"/>
  <c r="I777" i="4"/>
  <c r="L777" i="4"/>
  <c r="M777" i="4" s="1"/>
  <c r="N777" i="4" s="1"/>
  <c r="I781" i="4"/>
  <c r="L781" i="4"/>
  <c r="M781" i="4" s="1"/>
  <c r="N781" i="4" s="1"/>
  <c r="I794" i="4"/>
  <c r="L794" i="4"/>
  <c r="M794" i="4" s="1"/>
  <c r="N794" i="4" s="1"/>
  <c r="I800" i="4"/>
  <c r="L800" i="4"/>
  <c r="M800" i="4" s="1"/>
  <c r="N800" i="4" s="1"/>
  <c r="I804" i="4"/>
  <c r="L804" i="4"/>
  <c r="M804" i="4" s="1"/>
  <c r="N804" i="4" s="1"/>
  <c r="I814" i="4"/>
  <c r="L814" i="4"/>
  <c r="M814" i="4" s="1"/>
  <c r="N814" i="4" s="1"/>
  <c r="I825" i="4"/>
  <c r="L825" i="4"/>
  <c r="M825" i="4" s="1"/>
  <c r="N825" i="4" s="1"/>
  <c r="I830" i="4"/>
  <c r="L830" i="4"/>
  <c r="I840" i="4"/>
  <c r="L840" i="4"/>
  <c r="M840" i="4" s="1"/>
  <c r="N840" i="4" s="1"/>
  <c r="I849" i="4"/>
  <c r="L849" i="4"/>
  <c r="M849" i="4" s="1"/>
  <c r="N849" i="4" s="1"/>
  <c r="I857" i="4"/>
  <c r="L857" i="4"/>
  <c r="M857" i="4" s="1"/>
  <c r="N857" i="4" s="1"/>
  <c r="I861" i="4"/>
  <c r="L861" i="4"/>
  <c r="M861" i="4" s="1"/>
  <c r="N861" i="4" s="1"/>
  <c r="I871" i="4"/>
  <c r="L871" i="4"/>
  <c r="M871" i="4" s="1"/>
  <c r="N871" i="4" s="1"/>
  <c r="I876" i="4"/>
  <c r="L876" i="4"/>
  <c r="M876" i="4" s="1"/>
  <c r="N876" i="4" s="1"/>
  <c r="I884" i="4"/>
  <c r="L884" i="4"/>
  <c r="M884" i="4" s="1"/>
  <c r="N884" i="4" s="1"/>
  <c r="I888" i="4"/>
  <c r="L888" i="4"/>
  <c r="M888" i="4" s="1"/>
  <c r="N888" i="4" s="1"/>
  <c r="I896" i="4"/>
  <c r="L896" i="4"/>
  <c r="M896" i="4" s="1"/>
  <c r="N896" i="4" s="1"/>
  <c r="I904" i="4"/>
  <c r="L904" i="4"/>
  <c r="M904" i="4" s="1"/>
  <c r="N904" i="4" s="1"/>
  <c r="I913" i="4"/>
  <c r="L913" i="4"/>
  <c r="M913" i="4" s="1"/>
  <c r="N913" i="4" s="1"/>
  <c r="I921" i="4"/>
  <c r="L921" i="4"/>
  <c r="I930" i="4"/>
  <c r="L930" i="4"/>
  <c r="M930" i="4" s="1"/>
  <c r="N930" i="4" s="1"/>
  <c r="I939" i="4"/>
  <c r="L939" i="4"/>
  <c r="M939" i="4" s="1"/>
  <c r="N939" i="4" s="1"/>
  <c r="I949" i="4"/>
  <c r="L949" i="4"/>
  <c r="I958" i="4"/>
  <c r="L958" i="4"/>
  <c r="I967" i="4"/>
  <c r="L967" i="4"/>
  <c r="I971" i="4"/>
  <c r="L971" i="4"/>
  <c r="I981" i="4"/>
  <c r="L981" i="4"/>
  <c r="I997" i="4"/>
  <c r="L997" i="4"/>
  <c r="I1013" i="4"/>
  <c r="L1013" i="4"/>
  <c r="I1022" i="4"/>
  <c r="L1022" i="4"/>
  <c r="I1031" i="4"/>
  <c r="L1031" i="4"/>
  <c r="I1039" i="4"/>
  <c r="L1039" i="4"/>
  <c r="I1048" i="4"/>
  <c r="L1048" i="4"/>
  <c r="I1056" i="4"/>
  <c r="L1056" i="4"/>
  <c r="I1064" i="4"/>
  <c r="L1064" i="4"/>
  <c r="I1072" i="4"/>
  <c r="L1072" i="4"/>
  <c r="I1082" i="4"/>
  <c r="L1082" i="4"/>
  <c r="I1090" i="4"/>
  <c r="L1090" i="4"/>
  <c r="I1098" i="4"/>
  <c r="L1098" i="4"/>
  <c r="I1110" i="4"/>
  <c r="L1110" i="4"/>
  <c r="I1118" i="4"/>
  <c r="L1118" i="4"/>
  <c r="I1126" i="4"/>
  <c r="L1126" i="4"/>
  <c r="I1134" i="4"/>
  <c r="L1134" i="4"/>
  <c r="I1142" i="4"/>
  <c r="L1142" i="4"/>
  <c r="I1150" i="4"/>
  <c r="L1150" i="4"/>
  <c r="I1158" i="4"/>
  <c r="L1158" i="4"/>
  <c r="I1166" i="4"/>
  <c r="L1166" i="4"/>
  <c r="I1174" i="4"/>
  <c r="L1174" i="4"/>
  <c r="I1178" i="4"/>
  <c r="L1178" i="4"/>
  <c r="I1190" i="4"/>
  <c r="L1190" i="4"/>
  <c r="I1198" i="4"/>
  <c r="L1198" i="4"/>
  <c r="I1206" i="4"/>
  <c r="L1206" i="4"/>
  <c r="I1214" i="4"/>
  <c r="L1214" i="4"/>
  <c r="I1222" i="4"/>
  <c r="L1222" i="4"/>
  <c r="I1231" i="4"/>
  <c r="L1231" i="4"/>
  <c r="I1239" i="4"/>
  <c r="L1239" i="4"/>
  <c r="I1243" i="4"/>
  <c r="L1243" i="4"/>
  <c r="I1255" i="4"/>
  <c r="L1255" i="4"/>
  <c r="I1263" i="4"/>
  <c r="L1263" i="4"/>
  <c r="I1271" i="4"/>
  <c r="L1271" i="4"/>
  <c r="I1279" i="4"/>
  <c r="L1279" i="4"/>
  <c r="I1287" i="4"/>
  <c r="L1287" i="4"/>
  <c r="I1295" i="4"/>
  <c r="L1295" i="4"/>
  <c r="I1303" i="4"/>
  <c r="L1303" i="4"/>
  <c r="I1315" i="4"/>
  <c r="L1315" i="4"/>
  <c r="I1323" i="4"/>
  <c r="L1323" i="4"/>
  <c r="I1335" i="4"/>
  <c r="L1335" i="4"/>
  <c r="I1343" i="4"/>
  <c r="L1343" i="4"/>
  <c r="I1355" i="4"/>
  <c r="L1355" i="4"/>
  <c r="I1363" i="4"/>
  <c r="L1363" i="4"/>
  <c r="M1363" i="4" s="1"/>
  <c r="N1363" i="4" s="1"/>
  <c r="I1381" i="4"/>
  <c r="L1381" i="4"/>
  <c r="M1381" i="4" s="1"/>
  <c r="N1381" i="4" s="1"/>
  <c r="I1389" i="4"/>
  <c r="L1389" i="4"/>
  <c r="I1397" i="4"/>
  <c r="L1397" i="4"/>
  <c r="M1397" i="4" s="1"/>
  <c r="N1397" i="4" s="1"/>
  <c r="I1405" i="4"/>
  <c r="L1405" i="4"/>
  <c r="I1413" i="4"/>
  <c r="L1413" i="4"/>
  <c r="M1413" i="4" s="1"/>
  <c r="N1413" i="4" s="1"/>
  <c r="I1421" i="4"/>
  <c r="L1421" i="4"/>
  <c r="I1425" i="4"/>
  <c r="L1425" i="4"/>
  <c r="M1425" i="4" s="1"/>
  <c r="N1425" i="4" s="1"/>
  <c r="I1434" i="4"/>
  <c r="L1434" i="4"/>
  <c r="M1434" i="4" s="1"/>
  <c r="N1434" i="4" s="1"/>
  <c r="I1442" i="4"/>
  <c r="L1442" i="4"/>
  <c r="M1442" i="4" s="1"/>
  <c r="N1442" i="4" s="1"/>
  <c r="I1450" i="4"/>
  <c r="L1450" i="4"/>
  <c r="I1458" i="4"/>
  <c r="L1458" i="4"/>
  <c r="I1466" i="4"/>
  <c r="L1466" i="4"/>
  <c r="I1474" i="4"/>
  <c r="L1474" i="4"/>
  <c r="I1484" i="4"/>
  <c r="L1484" i="4"/>
  <c r="I1493" i="4"/>
  <c r="L1493" i="4"/>
  <c r="I1501" i="4"/>
  <c r="L1501" i="4"/>
  <c r="I1509" i="4"/>
  <c r="L1509" i="4"/>
  <c r="I1518" i="4"/>
  <c r="L1518" i="4"/>
  <c r="M1518" i="4" s="1"/>
  <c r="N1518" i="4" s="1"/>
  <c r="I1530" i="4"/>
  <c r="L1530" i="4"/>
  <c r="M1530" i="4" s="1"/>
  <c r="N1530" i="4" s="1"/>
  <c r="I1538" i="4"/>
  <c r="L1538" i="4"/>
  <c r="M1538" i="4" s="1"/>
  <c r="N1538" i="4" s="1"/>
  <c r="I1542" i="4"/>
  <c r="L1542" i="4"/>
  <c r="M1542" i="4" s="1"/>
  <c r="N1542" i="4" s="1"/>
  <c r="I1550" i="4"/>
  <c r="L1550" i="4"/>
  <c r="M1550" i="4" s="1"/>
  <c r="N1550" i="4" s="1"/>
  <c r="I1554" i="4"/>
  <c r="L1554" i="4"/>
  <c r="M1554" i="4" s="1"/>
  <c r="N1554" i="4" s="1"/>
  <c r="I1562" i="4"/>
  <c r="L1562" i="4"/>
  <c r="I1570" i="4"/>
  <c r="L1570" i="4"/>
  <c r="M1570" i="4" s="1"/>
  <c r="N1570" i="4" s="1"/>
  <c r="I1579" i="4"/>
  <c r="L1579" i="4"/>
  <c r="M1579" i="4" s="1"/>
  <c r="N1579" i="4" s="1"/>
  <c r="I1587" i="4"/>
  <c r="L1587" i="4"/>
  <c r="M1587" i="4" s="1"/>
  <c r="N1587" i="4" s="1"/>
  <c r="I1595" i="4"/>
  <c r="L1595" i="4"/>
  <c r="I1603" i="4"/>
  <c r="L1603" i="4"/>
  <c r="M1603" i="4" s="1"/>
  <c r="N1603" i="4" s="1"/>
  <c r="I1607" i="4"/>
  <c r="L1607" i="4"/>
  <c r="M1607" i="4" s="1"/>
  <c r="N1607" i="4" s="1"/>
  <c r="I1615" i="4"/>
  <c r="L1615" i="4"/>
  <c r="M1615" i="4" s="1"/>
  <c r="N1615" i="4" s="1"/>
  <c r="I1624" i="4"/>
  <c r="L1624" i="4"/>
  <c r="M1624" i="4" s="1"/>
  <c r="N1624" i="4" s="1"/>
  <c r="I1628" i="4"/>
  <c r="L1628" i="4"/>
  <c r="I1636" i="4"/>
  <c r="L1636" i="4"/>
  <c r="M1636" i="4" s="1"/>
  <c r="N1636" i="4" s="1"/>
  <c r="I1640" i="4"/>
  <c r="L1640" i="4"/>
  <c r="M1640" i="4" s="1"/>
  <c r="N1640" i="4" s="1"/>
  <c r="I1652" i="4"/>
  <c r="L1652" i="4"/>
  <c r="M1652" i="4" s="1"/>
  <c r="N1652" i="4" s="1"/>
  <c r="I1656" i="4"/>
  <c r="L1656" i="4"/>
  <c r="M1656" i="4" s="1"/>
  <c r="N1656" i="4" s="1"/>
  <c r="I1660" i="4"/>
  <c r="L1660" i="4"/>
  <c r="I1664" i="4"/>
  <c r="L1664" i="4"/>
  <c r="M1664" i="4" s="1"/>
  <c r="N1664" i="4" s="1"/>
  <c r="I1672" i="4"/>
  <c r="L1672" i="4"/>
  <c r="M1672" i="4" s="1"/>
  <c r="N1672" i="4" s="1"/>
  <c r="I1680" i="4"/>
  <c r="L1680" i="4"/>
  <c r="M1680" i="4" s="1"/>
  <c r="N1680" i="4" s="1"/>
  <c r="I1688" i="4"/>
  <c r="L1688" i="4"/>
  <c r="M1688" i="4" s="1"/>
  <c r="N1688" i="4" s="1"/>
  <c r="I1697" i="4"/>
  <c r="L1697" i="4"/>
  <c r="M1697" i="4" s="1"/>
  <c r="N1697" i="4" s="1"/>
  <c r="I1705" i="4"/>
  <c r="L1705" i="4"/>
  <c r="M1705" i="4" s="1"/>
  <c r="N1705" i="4" s="1"/>
  <c r="I1709" i="4"/>
  <c r="L1709" i="4"/>
  <c r="M1709" i="4" s="1"/>
  <c r="N1709" i="4" s="1"/>
  <c r="I1713" i="4"/>
  <c r="L1713" i="4"/>
  <c r="M1713" i="4" s="1"/>
  <c r="N1713" i="4" s="1"/>
  <c r="I1717" i="4"/>
  <c r="L1717" i="4"/>
  <c r="M1717" i="4" s="1"/>
  <c r="N1717" i="4" s="1"/>
  <c r="I1730" i="4"/>
  <c r="L1730" i="4"/>
  <c r="M1730" i="4" s="1"/>
  <c r="N1730" i="4" s="1"/>
  <c r="I1734" i="4"/>
  <c r="L1734" i="4"/>
  <c r="M1734" i="4" s="1"/>
  <c r="N1734" i="4" s="1"/>
  <c r="I1738" i="4"/>
  <c r="L1738" i="4"/>
  <c r="M1738" i="4" s="1"/>
  <c r="N1738" i="4" s="1"/>
  <c r="I1746" i="4"/>
  <c r="L1746" i="4"/>
  <c r="M1746" i="4" s="1"/>
  <c r="N1746" i="4" s="1"/>
  <c r="I1750" i="4"/>
  <c r="L1750" i="4"/>
  <c r="M1750" i="4" s="1"/>
  <c r="N1750" i="4" s="1"/>
  <c r="I1754" i="4"/>
  <c r="L1754" i="4"/>
  <c r="M1754" i="4" s="1"/>
  <c r="N1754" i="4" s="1"/>
  <c r="I1759" i="4"/>
  <c r="L1759" i="4"/>
  <c r="I1763" i="4"/>
  <c r="L1763" i="4"/>
  <c r="M1763" i="4" s="1"/>
  <c r="N1763" i="4" s="1"/>
  <c r="I1767" i="4"/>
  <c r="L1767" i="4"/>
  <c r="M1767" i="4" s="1"/>
  <c r="N1767" i="4" s="1"/>
  <c r="I1775" i="4"/>
  <c r="L1775" i="4"/>
  <c r="M1775" i="4" s="1"/>
  <c r="N1775" i="4" s="1"/>
  <c r="I1779" i="4"/>
  <c r="L1779" i="4"/>
  <c r="M1779" i="4" s="1"/>
  <c r="N1779" i="4" s="1"/>
  <c r="I1787" i="4"/>
  <c r="L1787" i="4"/>
  <c r="M1787" i="4" s="1"/>
  <c r="N1787" i="4" s="1"/>
  <c r="I1796" i="4"/>
  <c r="L1796" i="4"/>
  <c r="M1796" i="4" s="1"/>
  <c r="N1796" i="4" s="1"/>
  <c r="I1804" i="4"/>
  <c r="L1804" i="4"/>
  <c r="M1804" i="4" s="1"/>
  <c r="N1804" i="4" s="1"/>
  <c r="I1812" i="4"/>
  <c r="L1812" i="4"/>
  <c r="M1812" i="4" s="1"/>
  <c r="N1812" i="4" s="1"/>
  <c r="I1820" i="4"/>
  <c r="L1820" i="4"/>
  <c r="M1820" i="4" s="1"/>
  <c r="N1820" i="4" s="1"/>
  <c r="I1824" i="4"/>
  <c r="L1824" i="4"/>
  <c r="I1834" i="4"/>
  <c r="L1834" i="4"/>
  <c r="M1834" i="4" s="1"/>
  <c r="N1834" i="4" s="1"/>
  <c r="I1842" i="4"/>
  <c r="L1842" i="4"/>
  <c r="M1842" i="4" s="1"/>
  <c r="N1842" i="4" s="1"/>
  <c r="I1850" i="4"/>
  <c r="L1850" i="4"/>
  <c r="M1850" i="4" s="1"/>
  <c r="N1850" i="4" s="1"/>
  <c r="I1854" i="4"/>
  <c r="L1854" i="4"/>
  <c r="M1854" i="4" s="1"/>
  <c r="N1854" i="4" s="1"/>
  <c r="I1863" i="4"/>
  <c r="L1863" i="4"/>
  <c r="M1863" i="4" s="1"/>
  <c r="N1863" i="4" s="1"/>
  <c r="I1871" i="4"/>
  <c r="L1871" i="4"/>
  <c r="M1871" i="4" s="1"/>
  <c r="N1871" i="4" s="1"/>
  <c r="I1879" i="4"/>
  <c r="L1879" i="4"/>
  <c r="M1879" i="4" s="1"/>
  <c r="N1879" i="4" s="1"/>
  <c r="I1892" i="4"/>
  <c r="L1892" i="4"/>
  <c r="I1904" i="4"/>
  <c r="L1904" i="4"/>
  <c r="M1904" i="4" s="1"/>
  <c r="N1904" i="4" s="1"/>
  <c r="I1913" i="4"/>
  <c r="L1913" i="4"/>
  <c r="M1913" i="4" s="1"/>
  <c r="N1913" i="4" s="1"/>
  <c r="I1921" i="4"/>
  <c r="L1921" i="4"/>
  <c r="M1921" i="4" s="1"/>
  <c r="N1921" i="4" s="1"/>
  <c r="I1929" i="4"/>
  <c r="L1929" i="4"/>
  <c r="M1929" i="4" s="1"/>
  <c r="N1929" i="4" s="1"/>
  <c r="I1937" i="4"/>
  <c r="L1937" i="4"/>
  <c r="M1937" i="4" s="1"/>
  <c r="N1937" i="4" s="1"/>
  <c r="I1946" i="4"/>
  <c r="L1946" i="4"/>
  <c r="M1946" i="4" s="1"/>
  <c r="N1946" i="4" s="1"/>
  <c r="I1954" i="4"/>
  <c r="L1954" i="4"/>
  <c r="M1954" i="4" s="1"/>
  <c r="N1954" i="4" s="1"/>
  <c r="I1962" i="4"/>
  <c r="L1962" i="4"/>
  <c r="M1962" i="4" s="1"/>
  <c r="N1962" i="4" s="1"/>
  <c r="I1971" i="4"/>
  <c r="L1971" i="4"/>
  <c r="M1971" i="4" s="1"/>
  <c r="N1971" i="4" s="1"/>
  <c r="I1979" i="4"/>
  <c r="L1979" i="4"/>
  <c r="M1979" i="4" s="1"/>
  <c r="N1979" i="4" s="1"/>
  <c r="I1987" i="4"/>
  <c r="L1987" i="4"/>
  <c r="M1987" i="4" s="1"/>
  <c r="N1987" i="4" s="1"/>
  <c r="I1995" i="4"/>
  <c r="L1995" i="4"/>
  <c r="M1995" i="4" s="1"/>
  <c r="N1995" i="4" s="1"/>
  <c r="I1999" i="4"/>
  <c r="L1999" i="4"/>
  <c r="M1999" i="4" s="1"/>
  <c r="N1999" i="4" s="1"/>
  <c r="I2007" i="4"/>
  <c r="L2007" i="4"/>
  <c r="M2007" i="4" s="1"/>
  <c r="N2007" i="4" s="1"/>
  <c r="I2015" i="4"/>
  <c r="L2015" i="4"/>
  <c r="M2015" i="4" s="1"/>
  <c r="N2015" i="4" s="1"/>
  <c r="I2023" i="4"/>
  <c r="L2023" i="4"/>
  <c r="M2023" i="4" s="1"/>
  <c r="N2023" i="4" s="1"/>
  <c r="I2031" i="4"/>
  <c r="L2031" i="4"/>
  <c r="M2031" i="4" s="1"/>
  <c r="N2031" i="4" s="1"/>
  <c r="I2039" i="4"/>
  <c r="L2039" i="4"/>
  <c r="M2039" i="4" s="1"/>
  <c r="N2039" i="4" s="1"/>
  <c r="I2048" i="4"/>
  <c r="L2048" i="4"/>
  <c r="M2048" i="4" s="1"/>
  <c r="N2048" i="4" s="1"/>
  <c r="I2057" i="4"/>
  <c r="L2057" i="4"/>
  <c r="M2057" i="4" s="1"/>
  <c r="N2057" i="4" s="1"/>
  <c r="I2065" i="4"/>
  <c r="L2065" i="4"/>
  <c r="M2065" i="4" s="1"/>
  <c r="N2065" i="4" s="1"/>
  <c r="I2074" i="4"/>
  <c r="L2074" i="4"/>
  <c r="M2074" i="4" s="1"/>
  <c r="N2074" i="4" s="1"/>
  <c r="I2082" i="4"/>
  <c r="L2082" i="4"/>
  <c r="M2082" i="4" s="1"/>
  <c r="N2082" i="4" s="1"/>
  <c r="I2094" i="4"/>
  <c r="L2094" i="4"/>
  <c r="I2098" i="4"/>
  <c r="L2098" i="4"/>
  <c r="M2098" i="4" s="1"/>
  <c r="N2098" i="4" s="1"/>
  <c r="I2106" i="4"/>
  <c r="L2106" i="4"/>
  <c r="I2118" i="4"/>
  <c r="L2118" i="4"/>
  <c r="M2118" i="4" s="1"/>
  <c r="N2118" i="4" s="1"/>
  <c r="I2126" i="4"/>
  <c r="L2126" i="4"/>
  <c r="I2134" i="4"/>
  <c r="L2134" i="4"/>
  <c r="M2134" i="4" s="1"/>
  <c r="N2134" i="4" s="1"/>
  <c r="I2142" i="4"/>
  <c r="L2142" i="4"/>
  <c r="I2150" i="4"/>
  <c r="L2150" i="4"/>
  <c r="M2150" i="4" s="1"/>
  <c r="N2150" i="4" s="1"/>
  <c r="I2163" i="4"/>
  <c r="L2163" i="4"/>
  <c r="M2163" i="4" s="1"/>
  <c r="N2163" i="4" s="1"/>
  <c r="I2171" i="4"/>
  <c r="L2171" i="4"/>
  <c r="I2179" i="4"/>
  <c r="L2179" i="4"/>
  <c r="M2179" i="4" s="1"/>
  <c r="N2179" i="4" s="1"/>
  <c r="I2187" i="4"/>
  <c r="L2187" i="4"/>
  <c r="I2195" i="4"/>
  <c r="L2195" i="4"/>
  <c r="M2195" i="4" s="1"/>
  <c r="N2195" i="4" s="1"/>
  <c r="I2203" i="4"/>
  <c r="L2203" i="4"/>
  <c r="I2211" i="4"/>
  <c r="L2211" i="4"/>
  <c r="M2211" i="4" s="1"/>
  <c r="N2211" i="4" s="1"/>
  <c r="I2216" i="4"/>
  <c r="L2216" i="4"/>
  <c r="M2216" i="4" s="1"/>
  <c r="N2216" i="4" s="1"/>
  <c r="I2224" i="4"/>
  <c r="L2224" i="4"/>
  <c r="I2232" i="4"/>
  <c r="L2232" i="4"/>
  <c r="M2232" i="4" s="1"/>
  <c r="N2232" i="4" s="1"/>
  <c r="I2240" i="4"/>
  <c r="L2240" i="4"/>
  <c r="M2240" i="4" s="1"/>
  <c r="N2240" i="4" s="1"/>
  <c r="I2248" i="4"/>
  <c r="L2248" i="4"/>
  <c r="M2248" i="4" s="1"/>
  <c r="N2248" i="4" s="1"/>
  <c r="I2256" i="4"/>
  <c r="L2256" i="4"/>
  <c r="M2256" i="4" s="1"/>
  <c r="N2256" i="4" s="1"/>
  <c r="I2268" i="4"/>
  <c r="L2268" i="4"/>
  <c r="M2268" i="4" s="1"/>
  <c r="N2268" i="4" s="1"/>
  <c r="I2272" i="4"/>
  <c r="L2272" i="4"/>
  <c r="M2272" i="4" s="1"/>
  <c r="N2272" i="4" s="1"/>
  <c r="I2280" i="4"/>
  <c r="L2280" i="4"/>
  <c r="M2280" i="4" s="1"/>
  <c r="N2280" i="4" s="1"/>
  <c r="I2288" i="4"/>
  <c r="L2288" i="4"/>
  <c r="M2288" i="4" s="1"/>
  <c r="N2288" i="4" s="1"/>
  <c r="I2297" i="4"/>
  <c r="L2297" i="4"/>
  <c r="M2297" i="4" s="1"/>
  <c r="N2297" i="4" s="1"/>
  <c r="I2305" i="4"/>
  <c r="L2305" i="4"/>
  <c r="M2305" i="4" s="1"/>
  <c r="N2305" i="4" s="1"/>
  <c r="I2313" i="4"/>
  <c r="L2313" i="4"/>
  <c r="M2313" i="4" s="1"/>
  <c r="N2313" i="4" s="1"/>
  <c r="I2321" i="4"/>
  <c r="L2321" i="4"/>
  <c r="M2321" i="4" s="1"/>
  <c r="N2321" i="4" s="1"/>
  <c r="I2329" i="4"/>
  <c r="L2329" i="4"/>
  <c r="M2329" i="4" s="1"/>
  <c r="N2329" i="4" s="1"/>
  <c r="I2337" i="4"/>
  <c r="L2337" i="4"/>
  <c r="M2337" i="4" s="1"/>
  <c r="N2337" i="4" s="1"/>
  <c r="I2341" i="4"/>
  <c r="L2341" i="4"/>
  <c r="M2341" i="4" s="1"/>
  <c r="N2341" i="4" s="1"/>
  <c r="I2345" i="4"/>
  <c r="L2345" i="4"/>
  <c r="M2345" i="4" s="1"/>
  <c r="N2345" i="4" s="1"/>
  <c r="I2353" i="4"/>
  <c r="L2353" i="4"/>
  <c r="M2353" i="4" s="1"/>
  <c r="N2353" i="4" s="1"/>
  <c r="I2362" i="4"/>
  <c r="L2362" i="4"/>
  <c r="M2362" i="4" s="1"/>
  <c r="N2362" i="4" s="1"/>
  <c r="I2374" i="4"/>
  <c r="L2374" i="4"/>
  <c r="M2374" i="4" s="1"/>
  <c r="N2374" i="4" s="1"/>
  <c r="I2382" i="4"/>
  <c r="L2382" i="4"/>
  <c r="M2382" i="4" s="1"/>
  <c r="N2382" i="4" s="1"/>
  <c r="I2390" i="4"/>
  <c r="L2390" i="4"/>
  <c r="M2390" i="4" s="1"/>
  <c r="N2390" i="4" s="1"/>
  <c r="I2398" i="4"/>
  <c r="L2398" i="4"/>
  <c r="M2398" i="4" s="1"/>
  <c r="N2398" i="4" s="1"/>
  <c r="I2406" i="4"/>
  <c r="L2406" i="4"/>
  <c r="M2406" i="4" s="1"/>
  <c r="N2406" i="4" s="1"/>
  <c r="I2414" i="4"/>
  <c r="L2414" i="4"/>
  <c r="M2414" i="4" s="1"/>
  <c r="N2414" i="4" s="1"/>
  <c r="I2423" i="4"/>
  <c r="L2423" i="4"/>
  <c r="M2423" i="4" s="1"/>
  <c r="N2423" i="4" s="1"/>
  <c r="I2427" i="4"/>
  <c r="L2427" i="4"/>
  <c r="M2427" i="4" s="1"/>
  <c r="N2427" i="4" s="1"/>
  <c r="I2435" i="4"/>
  <c r="L2435" i="4"/>
  <c r="M2435" i="4" s="1"/>
  <c r="N2435" i="4" s="1"/>
  <c r="I2439" i="4"/>
  <c r="L2439" i="4"/>
  <c r="M2439" i="4" s="1"/>
  <c r="N2439" i="4" s="1"/>
  <c r="I2447" i="4"/>
  <c r="L2447" i="4"/>
  <c r="M2447" i="4" s="1"/>
  <c r="N2447" i="4" s="1"/>
  <c r="I2451" i="4"/>
  <c r="L2451" i="4"/>
  <c r="M2451" i="4" s="1"/>
  <c r="N2451" i="4" s="1"/>
  <c r="I2459" i="4"/>
  <c r="L2459" i="4"/>
  <c r="M2459" i="4" s="1"/>
  <c r="N2459" i="4" s="1"/>
  <c r="I2471" i="4"/>
  <c r="L2471" i="4"/>
  <c r="M2471" i="4" s="1"/>
  <c r="N2471" i="4" s="1"/>
  <c r="I2480" i="4"/>
  <c r="L2480" i="4"/>
  <c r="M2480" i="4" s="1"/>
  <c r="N2480" i="4" s="1"/>
  <c r="I2484" i="4"/>
  <c r="L2484" i="4"/>
  <c r="M2484" i="4" s="1"/>
  <c r="N2484" i="4" s="1"/>
  <c r="I2492" i="4"/>
  <c r="L2492" i="4"/>
  <c r="M2492" i="4" s="1"/>
  <c r="N2492" i="4" s="1"/>
  <c r="I2504" i="4"/>
  <c r="L2504" i="4"/>
  <c r="M2504" i="4" s="1"/>
  <c r="N2504" i="4" s="1"/>
  <c r="I2512" i="4"/>
  <c r="L2512" i="4"/>
  <c r="M2512" i="4" s="1"/>
  <c r="N2512" i="4" s="1"/>
  <c r="I2524" i="4"/>
  <c r="L2524" i="4"/>
  <c r="M2524" i="4" s="1"/>
  <c r="N2524" i="4" s="1"/>
  <c r="I2537" i="4"/>
  <c r="L2537" i="4"/>
  <c r="M2537" i="4" s="1"/>
  <c r="N2537" i="4" s="1"/>
  <c r="I2545" i="4"/>
  <c r="L2545" i="4"/>
  <c r="M2545" i="4" s="1"/>
  <c r="N2545" i="4" s="1"/>
  <c r="I2553" i="4"/>
  <c r="L2553" i="4"/>
  <c r="M2553" i="4" s="1"/>
  <c r="N2553" i="4" s="1"/>
  <c r="I2561" i="4"/>
  <c r="L2561" i="4"/>
  <c r="M2561" i="4" s="1"/>
  <c r="N2561" i="4" s="1"/>
  <c r="I2569" i="4"/>
  <c r="L2569" i="4"/>
  <c r="M2569" i="4" s="1"/>
  <c r="N2569" i="4" s="1"/>
  <c r="I2577" i="4"/>
  <c r="L2577" i="4"/>
  <c r="M2577" i="4" s="1"/>
  <c r="N2577" i="4" s="1"/>
  <c r="I2590" i="4"/>
  <c r="L2590" i="4"/>
  <c r="M2590" i="4" s="1"/>
  <c r="N2590" i="4" s="1"/>
  <c r="I2598" i="4"/>
  <c r="L2598" i="4"/>
  <c r="M2598" i="4" s="1"/>
  <c r="N2598" i="4" s="1"/>
  <c r="I2606" i="4"/>
  <c r="L2606" i="4"/>
  <c r="M2606" i="4" s="1"/>
  <c r="N2606" i="4" s="1"/>
  <c r="I2614" i="4"/>
  <c r="L2614" i="4"/>
  <c r="M2614" i="4" s="1"/>
  <c r="N2614" i="4" s="1"/>
  <c r="I2622" i="4"/>
  <c r="L2622" i="4"/>
  <c r="I2630" i="4"/>
  <c r="L2630" i="4"/>
  <c r="I2639" i="4"/>
  <c r="L2639" i="4"/>
  <c r="I2647" i="4"/>
  <c r="L2647" i="4"/>
  <c r="I2655" i="4"/>
  <c r="L2655" i="4"/>
  <c r="I2659" i="4"/>
  <c r="L2659" i="4"/>
  <c r="M2659" i="4" s="1"/>
  <c r="N2659" i="4" s="1"/>
  <c r="I2667" i="4"/>
  <c r="L2667" i="4"/>
  <c r="M2667" i="4" s="1"/>
  <c r="N2667" i="4" s="1"/>
  <c r="I2675" i="4"/>
  <c r="L2675" i="4"/>
  <c r="M2675" i="4" s="1"/>
  <c r="N2675" i="4" s="1"/>
  <c r="I2687" i="4"/>
  <c r="L2687" i="4"/>
  <c r="M2687" i="4" s="1"/>
  <c r="N2687" i="4" s="1"/>
  <c r="I2696" i="4"/>
  <c r="L2696" i="4"/>
  <c r="M2696" i="4" s="1"/>
  <c r="N2696" i="4" s="1"/>
  <c r="I2704" i="4"/>
  <c r="L2704" i="4"/>
  <c r="M2704" i="4" s="1"/>
  <c r="N2704" i="4" s="1"/>
  <c r="I2712" i="4"/>
  <c r="L2712" i="4"/>
  <c r="M2712" i="4" s="1"/>
  <c r="N2712" i="4" s="1"/>
  <c r="I2720" i="4"/>
  <c r="L2720" i="4"/>
  <c r="M2720" i="4" s="1"/>
  <c r="N2720" i="4" s="1"/>
  <c r="I2728" i="4"/>
  <c r="L2728" i="4"/>
  <c r="M2728" i="4" s="1"/>
  <c r="N2728" i="4" s="1"/>
  <c r="I2736" i="4"/>
  <c r="L2736" i="4"/>
  <c r="M2736" i="4" s="1"/>
  <c r="N2736" i="4" s="1"/>
  <c r="I2744" i="4"/>
  <c r="L2744" i="4"/>
  <c r="M2744" i="4" s="1"/>
  <c r="N2744" i="4" s="1"/>
  <c r="I2752" i="4"/>
  <c r="L2752" i="4"/>
  <c r="M2752" i="4" s="1"/>
  <c r="N2752" i="4" s="1"/>
  <c r="I2760" i="4"/>
  <c r="L2760" i="4"/>
  <c r="M2760" i="4" s="1"/>
  <c r="N2760" i="4" s="1"/>
  <c r="I2774" i="4"/>
  <c r="L2774" i="4"/>
  <c r="M2774" i="4" s="1"/>
  <c r="N2774" i="4" s="1"/>
  <c r="I2782" i="4"/>
  <c r="L2782" i="4"/>
  <c r="M2782" i="4" s="1"/>
  <c r="N2782" i="4" s="1"/>
  <c r="I2791" i="4"/>
  <c r="L2791" i="4"/>
  <c r="M2791" i="4" s="1"/>
  <c r="N2791" i="4" s="1"/>
  <c r="I2799" i="4"/>
  <c r="L2799" i="4"/>
  <c r="M2799" i="4" s="1"/>
  <c r="N2799" i="4" s="1"/>
  <c r="I2808" i="4"/>
  <c r="L2808" i="4"/>
  <c r="M2808" i="4" s="1"/>
  <c r="N2808" i="4" s="1"/>
  <c r="I2820" i="4"/>
  <c r="L2820" i="4"/>
  <c r="M2820" i="4" s="1"/>
  <c r="N2820" i="4" s="1"/>
  <c r="I2831" i="4"/>
  <c r="L2831" i="4"/>
  <c r="M2831" i="4" s="1"/>
  <c r="N2831" i="4" s="1"/>
  <c r="I2843" i="4"/>
  <c r="L2843" i="4"/>
  <c r="M2843" i="4" s="1"/>
  <c r="N2843" i="4" s="1"/>
  <c r="I2855" i="4"/>
  <c r="L2855" i="4"/>
  <c r="M2855" i="4" s="1"/>
  <c r="N2855" i="4" s="1"/>
  <c r="I2865" i="4"/>
  <c r="L2865" i="4"/>
  <c r="M2865" i="4" s="1"/>
  <c r="N2865" i="4" s="1"/>
  <c r="I2874" i="4"/>
  <c r="L2874" i="4"/>
  <c r="M2874" i="4" s="1"/>
  <c r="N2874" i="4" s="1"/>
  <c r="I2883" i="4"/>
  <c r="L2883" i="4"/>
  <c r="M2883" i="4" s="1"/>
  <c r="N2883" i="4" s="1"/>
  <c r="I2887" i="4"/>
  <c r="L2887" i="4"/>
  <c r="M2887" i="4" s="1"/>
  <c r="N2887" i="4" s="1"/>
  <c r="I2900" i="4"/>
  <c r="L2900" i="4"/>
  <c r="M2900" i="4" s="1"/>
  <c r="N2900" i="4" s="1"/>
  <c r="I2915" i="4"/>
  <c r="L2915" i="4"/>
  <c r="M2915" i="4" s="1"/>
  <c r="N2915" i="4" s="1"/>
  <c r="I2923" i="4"/>
  <c r="L2923" i="4"/>
  <c r="M2923" i="4" s="1"/>
  <c r="N2923" i="4" s="1"/>
  <c r="I2942" i="4"/>
  <c r="L2942" i="4"/>
  <c r="M2942" i="4" s="1"/>
  <c r="N2942" i="4" s="1"/>
  <c r="I2947" i="4"/>
  <c r="L2947" i="4"/>
  <c r="M2947" i="4" s="1"/>
  <c r="N2947" i="4" s="1"/>
  <c r="I2955" i="4"/>
  <c r="L2955" i="4"/>
  <c r="M2955" i="4" s="1"/>
  <c r="N2955" i="4" s="1"/>
  <c r="I2966" i="4"/>
  <c r="L2966" i="4"/>
  <c r="I2979" i="4"/>
  <c r="L2979" i="4"/>
  <c r="I2989" i="4"/>
  <c r="L2989" i="4"/>
  <c r="M2989" i="4" s="1"/>
  <c r="N2989" i="4" s="1"/>
  <c r="I2999" i="4"/>
  <c r="L2999" i="4"/>
  <c r="I3008" i="4"/>
  <c r="L3008" i="4"/>
  <c r="M3008" i="4" s="1"/>
  <c r="N3008" i="4" s="1"/>
  <c r="I3014" i="4"/>
  <c r="L3014" i="4"/>
  <c r="I3023" i="4"/>
  <c r="L3023" i="4"/>
  <c r="M3023" i="4" s="1"/>
  <c r="N3023" i="4" s="1"/>
  <c r="I3031" i="4"/>
  <c r="L3031" i="4"/>
  <c r="I3039" i="4"/>
  <c r="L3039" i="4"/>
  <c r="I3049" i="4"/>
  <c r="L3049" i="4"/>
  <c r="I3058" i="4"/>
  <c r="L3058" i="4"/>
  <c r="I3067" i="4"/>
  <c r="L3067" i="4"/>
  <c r="I3079" i="4"/>
  <c r="L3079" i="4"/>
  <c r="I3087" i="4"/>
  <c r="L3087" i="4"/>
  <c r="I3096" i="4"/>
  <c r="L3096" i="4"/>
  <c r="I3108" i="4"/>
  <c r="L3108" i="4"/>
  <c r="I3116" i="4"/>
  <c r="L3116" i="4"/>
  <c r="I3124" i="4"/>
  <c r="L3124" i="4"/>
  <c r="I3133" i="4"/>
  <c r="L3133" i="4"/>
  <c r="I3141" i="4"/>
  <c r="L3141" i="4"/>
  <c r="I3155" i="4"/>
  <c r="L3155" i="4"/>
  <c r="I3167" i="4"/>
  <c r="L3167" i="4"/>
  <c r="M3167" i="4" s="1"/>
  <c r="N3167" i="4" s="1"/>
  <c r="I3175" i="4"/>
  <c r="L3175" i="4"/>
  <c r="I3179" i="4"/>
  <c r="L3179" i="4"/>
  <c r="I3187" i="4"/>
  <c r="L3187" i="4"/>
  <c r="I3197" i="4"/>
  <c r="L3197" i="4"/>
  <c r="I3205" i="4"/>
  <c r="L3205" i="4"/>
  <c r="I3214" i="4"/>
  <c r="L3214" i="4"/>
  <c r="I3219" i="4"/>
  <c r="L3219" i="4"/>
  <c r="M3219" i="4" s="1"/>
  <c r="N3219" i="4" s="1"/>
  <c r="I3232" i="4"/>
  <c r="L3232" i="4"/>
  <c r="I3236" i="4"/>
  <c r="L3236" i="4"/>
  <c r="M3236" i="4" s="1"/>
  <c r="N3236" i="4" s="1"/>
  <c r="I3244" i="4"/>
  <c r="L3244" i="4"/>
  <c r="M3244" i="4" s="1"/>
  <c r="N3244" i="4" s="1"/>
  <c r="I3256" i="4"/>
  <c r="L3256" i="4"/>
  <c r="M3256" i="4" s="1"/>
  <c r="N3256" i="4" s="1"/>
  <c r="I3267" i="4"/>
  <c r="L3267" i="4"/>
  <c r="I3278" i="4"/>
  <c r="L3278" i="4"/>
  <c r="I3287" i="4"/>
  <c r="L3287" i="4"/>
  <c r="M3287" i="4" s="1"/>
  <c r="N3287" i="4" s="1"/>
  <c r="I3295" i="4"/>
  <c r="L3295" i="4"/>
  <c r="M3295" i="4" s="1"/>
  <c r="N3295" i="4" s="1"/>
  <c r="I3305" i="4"/>
  <c r="L3305" i="4"/>
  <c r="I3318" i="4"/>
  <c r="L3318" i="4"/>
  <c r="I3327" i="4"/>
  <c r="L3327" i="4"/>
  <c r="I3340" i="4"/>
  <c r="L3340" i="4"/>
  <c r="I3354" i="4"/>
  <c r="L3354" i="4"/>
  <c r="I3366" i="4"/>
  <c r="L3366" i="4"/>
  <c r="I3370" i="4"/>
  <c r="L3370" i="4"/>
  <c r="I3382" i="4"/>
  <c r="L3382" i="4"/>
  <c r="M3382" i="4" s="1"/>
  <c r="N3382" i="4" s="1"/>
  <c r="I3393" i="4"/>
  <c r="L3393" i="4"/>
  <c r="M3393" i="4" s="1"/>
  <c r="N3393" i="4" s="1"/>
  <c r="I3405" i="4"/>
  <c r="L3405" i="4"/>
  <c r="I3414" i="4"/>
  <c r="L3414" i="4"/>
  <c r="I3427" i="4"/>
  <c r="L3427" i="4"/>
  <c r="I3435" i="4"/>
  <c r="L3435" i="4"/>
  <c r="I3439" i="4"/>
  <c r="L3439" i="4"/>
  <c r="M3439" i="4" s="1"/>
  <c r="N3439" i="4" s="1"/>
  <c r="I3447" i="4"/>
  <c r="L3447" i="4"/>
  <c r="I3455" i="4"/>
  <c r="L3455" i="4"/>
  <c r="M3455" i="4" s="1"/>
  <c r="N3455" i="4" s="1"/>
  <c r="I3463" i="4"/>
  <c r="L3463" i="4"/>
  <c r="I3472" i="4"/>
  <c r="L3472" i="4"/>
  <c r="M3472" i="4" s="1"/>
  <c r="N3472" i="4" s="1"/>
  <c r="I3480" i="4"/>
  <c r="L3480" i="4"/>
  <c r="M3480" i="4" s="1"/>
  <c r="N3480" i="4" s="1"/>
  <c r="I3488" i="4"/>
  <c r="L3488" i="4"/>
  <c r="I3496" i="4"/>
  <c r="L3496" i="4"/>
  <c r="M3496" i="4" s="1"/>
  <c r="N3496" i="4" s="1"/>
  <c r="I3504" i="4"/>
  <c r="L3504" i="4"/>
  <c r="M3504" i="4" s="1"/>
  <c r="N3504" i="4" s="1"/>
  <c r="I3512" i="4"/>
  <c r="L3512" i="4"/>
  <c r="M3512" i="4" s="1"/>
  <c r="N3512" i="4" s="1"/>
  <c r="I3520" i="4"/>
  <c r="L3520" i="4"/>
  <c r="M3520" i="4" s="1"/>
  <c r="N3520" i="4" s="1"/>
  <c r="I3524" i="4"/>
  <c r="L3524" i="4"/>
  <c r="M3524" i="4" s="1"/>
  <c r="N3524" i="4" s="1"/>
  <c r="I3532" i="4"/>
  <c r="L3532" i="4"/>
  <c r="M3532" i="4" s="1"/>
  <c r="N3532" i="4" s="1"/>
  <c r="I3536" i="4"/>
  <c r="L3536" i="4"/>
  <c r="M3536" i="4" s="1"/>
  <c r="N3536" i="4" s="1"/>
  <c r="I3544" i="4"/>
  <c r="L3544" i="4"/>
  <c r="M3544" i="4" s="1"/>
  <c r="N3544" i="4" s="1"/>
  <c r="I3552" i="4"/>
  <c r="L3552" i="4"/>
  <c r="M3552" i="4" s="1"/>
  <c r="N3552" i="4" s="1"/>
  <c r="I3556" i="4"/>
  <c r="L3556" i="4"/>
  <c r="M3556" i="4" s="1"/>
  <c r="N3556" i="4" s="1"/>
  <c r="I3560" i="4"/>
  <c r="L3560" i="4"/>
  <c r="M3560" i="4" s="1"/>
  <c r="N3560" i="4" s="1"/>
  <c r="I3564" i="4"/>
  <c r="L3564" i="4"/>
  <c r="M3564" i="4" s="1"/>
  <c r="N3564" i="4" s="1"/>
  <c r="I3568" i="4"/>
  <c r="L3568" i="4"/>
  <c r="M3568" i="4" s="1"/>
  <c r="N3568" i="4" s="1"/>
  <c r="I3572" i="4"/>
  <c r="L3572" i="4"/>
  <c r="M3572" i="4" s="1"/>
  <c r="N3572" i="4" s="1"/>
  <c r="I3576" i="4"/>
  <c r="L3576" i="4"/>
  <c r="M3576" i="4" s="1"/>
  <c r="N3576" i="4" s="1"/>
  <c r="I3580" i="4"/>
  <c r="L3580" i="4"/>
  <c r="M3580" i="4" s="1"/>
  <c r="N3580" i="4" s="1"/>
  <c r="I3584" i="4"/>
  <c r="L3584" i="4"/>
  <c r="M3584" i="4" s="1"/>
  <c r="N3584" i="4" s="1"/>
  <c r="I3588" i="4"/>
  <c r="L3588" i="4"/>
  <c r="M3588" i="4" s="1"/>
  <c r="N3588" i="4" s="1"/>
  <c r="I3592" i="4"/>
  <c r="L3592" i="4"/>
  <c r="M3592" i="4" s="1"/>
  <c r="N3592" i="4" s="1"/>
  <c r="I3596" i="4"/>
  <c r="L3596" i="4"/>
  <c r="M3596" i="4" s="1"/>
  <c r="N3596" i="4" s="1"/>
  <c r="I3600" i="4"/>
  <c r="L3600" i="4"/>
  <c r="M3600" i="4" s="1"/>
  <c r="N3600" i="4" s="1"/>
  <c r="I3604" i="4"/>
  <c r="L3604" i="4"/>
  <c r="M3604" i="4" s="1"/>
  <c r="N3604" i="4" s="1"/>
  <c r="I3608" i="4"/>
  <c r="L3608" i="4"/>
  <c r="M3608" i="4" s="1"/>
  <c r="N3608" i="4" s="1"/>
  <c r="I3612" i="4"/>
  <c r="L3612" i="4"/>
  <c r="M3612" i="4" s="1"/>
  <c r="N3612" i="4" s="1"/>
  <c r="I3616" i="4"/>
  <c r="L3616" i="4"/>
  <c r="M3616" i="4" s="1"/>
  <c r="N3616" i="4" s="1"/>
  <c r="I3620" i="4"/>
  <c r="L3620" i="4"/>
  <c r="M3620" i="4" s="1"/>
  <c r="N3620" i="4" s="1"/>
  <c r="I3625" i="4"/>
  <c r="L3625" i="4"/>
  <c r="M3625" i="4" s="1"/>
  <c r="N3625" i="4" s="1"/>
  <c r="I3629" i="4"/>
  <c r="L3629" i="4"/>
  <c r="I3633" i="4"/>
  <c r="L3633" i="4"/>
  <c r="M3633" i="4" s="1"/>
  <c r="N3633" i="4" s="1"/>
  <c r="I3637" i="4"/>
  <c r="L3637" i="4"/>
  <c r="M3637" i="4" s="1"/>
  <c r="N3637" i="4" s="1"/>
  <c r="I3641" i="4"/>
  <c r="L3641" i="4"/>
  <c r="M3641" i="4" s="1"/>
  <c r="N3641" i="4" s="1"/>
  <c r="I3645" i="4"/>
  <c r="L3645" i="4"/>
  <c r="M3645" i="4" s="1"/>
  <c r="N3645" i="4" s="1"/>
  <c r="I3649" i="4"/>
  <c r="L3649" i="4"/>
  <c r="M3649" i="4" s="1"/>
  <c r="N3649" i="4" s="1"/>
  <c r="I3656" i="4"/>
  <c r="L3656" i="4"/>
  <c r="M3656" i="4" s="1"/>
  <c r="N3656" i="4" s="1"/>
  <c r="I3663" i="4"/>
  <c r="L3663" i="4"/>
  <c r="M3663" i="4" s="1"/>
  <c r="N3663" i="4" s="1"/>
  <c r="I3670" i="4"/>
  <c r="L3670" i="4"/>
  <c r="M3670" i="4" s="1"/>
  <c r="N3670" i="4" s="1"/>
  <c r="I3674" i="4"/>
  <c r="L3674" i="4"/>
  <c r="M3674" i="4" s="1"/>
  <c r="N3674" i="4" s="1"/>
  <c r="I3679" i="4"/>
  <c r="L3679" i="4"/>
  <c r="M3679" i="4" s="1"/>
  <c r="N3679" i="4" s="1"/>
  <c r="I3683" i="4"/>
  <c r="L3683" i="4"/>
  <c r="M3683" i="4" s="1"/>
  <c r="N3683" i="4" s="1"/>
  <c r="I3689" i="4"/>
  <c r="L3689" i="4"/>
  <c r="M3689" i="4" s="1"/>
  <c r="N3689" i="4" s="1"/>
  <c r="I3693" i="4"/>
  <c r="L3693" i="4"/>
  <c r="M3693" i="4" s="1"/>
  <c r="N3693" i="4" s="1"/>
  <c r="I3699" i="4"/>
  <c r="L3699" i="4"/>
  <c r="M3699" i="4" s="1"/>
  <c r="N3699" i="4" s="1"/>
  <c r="I3703" i="4"/>
  <c r="L3703" i="4"/>
  <c r="M3703" i="4" s="1"/>
  <c r="N3703" i="4" s="1"/>
  <c r="I3707" i="4"/>
  <c r="L3707" i="4"/>
  <c r="M3707" i="4" s="1"/>
  <c r="N3707" i="4" s="1"/>
  <c r="I3711" i="4"/>
  <c r="L3711" i="4"/>
  <c r="M3711" i="4" s="1"/>
  <c r="N3711" i="4" s="1"/>
  <c r="I3715" i="4"/>
  <c r="L3715" i="4"/>
  <c r="M3715" i="4" s="1"/>
  <c r="N3715" i="4" s="1"/>
  <c r="I3721" i="4"/>
  <c r="L3721" i="4"/>
  <c r="M3721" i="4" s="1"/>
  <c r="N3721" i="4" s="1"/>
  <c r="I3726" i="4"/>
  <c r="L3726" i="4"/>
  <c r="M3726" i="4" s="1"/>
  <c r="N3726" i="4" s="1"/>
  <c r="I3730" i="4"/>
  <c r="L3730" i="4"/>
  <c r="M3730" i="4" s="1"/>
  <c r="N3730" i="4" s="1"/>
  <c r="I3734" i="4"/>
  <c r="L3734" i="4"/>
  <c r="M3734" i="4" s="1"/>
  <c r="N3734" i="4" s="1"/>
  <c r="I3738" i="4"/>
  <c r="L3738" i="4"/>
  <c r="M3738" i="4" s="1"/>
  <c r="N3738" i="4" s="1"/>
  <c r="I3743" i="4"/>
  <c r="L3743" i="4"/>
  <c r="M3743" i="4" s="1"/>
  <c r="N3743" i="4" s="1"/>
  <c r="I3748" i="4"/>
  <c r="L3748" i="4"/>
  <c r="M3748" i="4" s="1"/>
  <c r="N3748" i="4" s="1"/>
  <c r="I3752" i="4"/>
  <c r="L3752" i="4"/>
  <c r="M3752" i="4" s="1"/>
  <c r="N3752" i="4" s="1"/>
  <c r="I3761" i="4"/>
  <c r="L3761" i="4"/>
  <c r="M3761" i="4" s="1"/>
  <c r="N3761" i="4" s="1"/>
  <c r="I3765" i="4"/>
  <c r="L3765" i="4"/>
  <c r="M3765" i="4" s="1"/>
  <c r="N3765" i="4" s="1"/>
  <c r="I3772" i="4"/>
  <c r="L3772" i="4"/>
  <c r="M3772" i="4" s="1"/>
  <c r="N3772" i="4" s="1"/>
  <c r="I3782" i="4"/>
  <c r="L3782" i="4"/>
  <c r="M3782" i="4" s="1"/>
  <c r="N3782" i="4" s="1"/>
  <c r="I3790" i="4"/>
  <c r="L3790" i="4"/>
  <c r="M3790" i="4" s="1"/>
  <c r="N3790" i="4" s="1"/>
  <c r="I3796" i="4"/>
  <c r="L3796" i="4"/>
  <c r="M3796" i="4" s="1"/>
  <c r="N3796" i="4" s="1"/>
  <c r="I3801" i="4"/>
  <c r="L3801" i="4"/>
  <c r="M3801" i="4" s="1"/>
  <c r="N3801" i="4" s="1"/>
  <c r="I3808" i="4"/>
  <c r="L3808" i="4"/>
  <c r="I3814" i="4"/>
  <c r="L3814" i="4"/>
  <c r="M3814" i="4" s="1"/>
  <c r="N3814" i="4" s="1"/>
  <c r="I3821" i="4"/>
  <c r="L3821" i="4"/>
  <c r="I3828" i="4"/>
  <c r="L3828" i="4"/>
  <c r="M3828" i="4" s="1"/>
  <c r="N3828" i="4" s="1"/>
  <c r="I3836" i="4"/>
  <c r="L3836" i="4"/>
  <c r="I3842" i="4"/>
  <c r="L3842" i="4"/>
  <c r="I3847" i="4"/>
  <c r="L3847" i="4"/>
  <c r="M3847" i="4" s="1"/>
  <c r="N3847" i="4" s="1"/>
  <c r="I3853" i="4"/>
  <c r="L3853" i="4"/>
  <c r="I3861" i="4"/>
  <c r="L3861" i="4"/>
  <c r="I3865" i="4"/>
  <c r="L3865" i="4"/>
  <c r="I3870" i="4"/>
  <c r="L3870" i="4"/>
  <c r="M3870" i="4" s="1"/>
  <c r="N3870" i="4" s="1"/>
  <c r="I3874" i="4"/>
  <c r="L3874" i="4"/>
  <c r="I3878" i="4"/>
  <c r="L3878" i="4"/>
  <c r="M3878" i="4" s="1"/>
  <c r="N3878" i="4" s="1"/>
  <c r="I3882" i="4"/>
  <c r="L3882" i="4"/>
  <c r="I3886" i="4"/>
  <c r="L3886" i="4"/>
  <c r="M3886" i="4" s="1"/>
  <c r="N3886" i="4" s="1"/>
  <c r="I3890" i="4"/>
  <c r="L3890" i="4"/>
  <c r="M3890" i="4" s="1"/>
  <c r="N3890" i="4" s="1"/>
  <c r="I3894" i="4"/>
  <c r="L3894" i="4"/>
  <c r="I3898" i="4"/>
  <c r="L3898" i="4"/>
  <c r="I3902" i="4"/>
  <c r="L3902" i="4"/>
  <c r="M3902" i="4" s="1"/>
  <c r="N3902" i="4" s="1"/>
  <c r="I3907" i="4"/>
  <c r="L3907" i="4"/>
  <c r="M3907" i="4" s="1"/>
  <c r="N3907" i="4" s="1"/>
  <c r="I3911" i="4"/>
  <c r="L3911" i="4"/>
  <c r="I3915" i="4"/>
  <c r="L3915" i="4"/>
  <c r="I3919" i="4"/>
  <c r="L3919" i="4"/>
  <c r="M3919" i="4" s="1"/>
  <c r="N3919" i="4" s="1"/>
  <c r="I3923" i="4"/>
  <c r="L3923" i="4"/>
  <c r="M3923" i="4" s="1"/>
  <c r="N3923" i="4" s="1"/>
  <c r="I3927" i="4"/>
  <c r="L3927" i="4"/>
  <c r="I3931" i="4"/>
  <c r="L3931" i="4"/>
  <c r="I3935" i="4"/>
  <c r="L3935" i="4"/>
  <c r="M3935" i="4" s="1"/>
  <c r="N3935" i="4" s="1"/>
  <c r="I3939" i="4"/>
  <c r="L3939" i="4"/>
  <c r="M3939" i="4" s="1"/>
  <c r="N3939" i="4" s="1"/>
  <c r="I3943" i="4"/>
  <c r="L3943" i="4"/>
  <c r="I3947" i="4"/>
  <c r="L3947" i="4"/>
  <c r="I3951" i="4"/>
  <c r="L3951" i="4"/>
  <c r="M3951" i="4" s="1"/>
  <c r="N3951" i="4" s="1"/>
  <c r="I3959" i="4"/>
  <c r="L3959" i="4"/>
  <c r="I3965" i="4"/>
  <c r="L3965" i="4"/>
  <c r="I3970" i="4"/>
  <c r="L3970" i="4"/>
  <c r="M3970" i="4" s="1"/>
  <c r="N3970" i="4" s="1"/>
  <c r="I3976" i="4"/>
  <c r="L3976" i="4"/>
  <c r="M3976" i="4" s="1"/>
  <c r="N3976" i="4" s="1"/>
  <c r="I3981" i="4"/>
  <c r="L3981" i="4"/>
  <c r="M3981" i="4" s="1"/>
  <c r="N3981" i="4" s="1"/>
  <c r="I3986" i="4"/>
  <c r="L3986" i="4"/>
  <c r="I3992" i="4"/>
  <c r="L3992" i="4"/>
  <c r="M3992" i="4" s="1"/>
  <c r="N3992" i="4" s="1"/>
  <c r="I3996" i="4"/>
  <c r="L3996" i="4"/>
  <c r="M3996" i="4" s="1"/>
  <c r="N3996" i="4" s="1"/>
  <c r="I4000" i="4"/>
  <c r="L4000" i="4"/>
  <c r="M4000" i="4" s="1"/>
  <c r="N4000" i="4" s="1"/>
  <c r="I4007" i="4"/>
  <c r="L4007" i="4"/>
  <c r="I4012" i="4"/>
  <c r="L4012" i="4"/>
  <c r="I4017" i="4"/>
  <c r="L4017" i="4"/>
  <c r="M4017" i="4" s="1"/>
  <c r="N4017" i="4" s="1"/>
  <c r="I11" i="4"/>
  <c r="L11" i="4"/>
  <c r="M11" i="4" s="1"/>
  <c r="N11" i="4" s="1"/>
  <c r="I15" i="4"/>
  <c r="L15" i="4"/>
  <c r="M15" i="4" s="1"/>
  <c r="N15" i="4" s="1"/>
  <c r="I19" i="4"/>
  <c r="L19" i="4"/>
  <c r="M19" i="4" s="1"/>
  <c r="N19" i="4" s="1"/>
  <c r="I23" i="4"/>
  <c r="L23" i="4"/>
  <c r="M23" i="4" s="1"/>
  <c r="N23" i="4" s="1"/>
  <c r="I27" i="4"/>
  <c r="L27" i="4"/>
  <c r="M27" i="4" s="1"/>
  <c r="N27" i="4" s="1"/>
  <c r="I31" i="4"/>
  <c r="L31" i="4"/>
  <c r="M31" i="4" s="1"/>
  <c r="N31" i="4" s="1"/>
  <c r="I35" i="4"/>
  <c r="L35" i="4"/>
  <c r="M35" i="4" s="1"/>
  <c r="N35" i="4" s="1"/>
  <c r="I39" i="4"/>
  <c r="L39" i="4"/>
  <c r="M39" i="4" s="1"/>
  <c r="N39" i="4" s="1"/>
  <c r="I44" i="4"/>
  <c r="L44" i="4"/>
  <c r="M44" i="4" s="1"/>
  <c r="N44" i="4" s="1"/>
  <c r="I50" i="4"/>
  <c r="L50" i="4"/>
  <c r="M50" i="4" s="1"/>
  <c r="N50" i="4" s="1"/>
  <c r="I55" i="4"/>
  <c r="L55" i="4"/>
  <c r="M55" i="4" s="1"/>
  <c r="N55" i="4" s="1"/>
  <c r="I59" i="4"/>
  <c r="L59" i="4"/>
  <c r="M59" i="4" s="1"/>
  <c r="N59" i="4" s="1"/>
  <c r="I64" i="4"/>
  <c r="L64" i="4"/>
  <c r="M64" i="4" s="1"/>
  <c r="N64" i="4" s="1"/>
  <c r="I72" i="4"/>
  <c r="L72" i="4"/>
  <c r="M72" i="4" s="1"/>
  <c r="N72" i="4" s="1"/>
  <c r="I77" i="4"/>
  <c r="L77" i="4"/>
  <c r="M77" i="4" s="1"/>
  <c r="N77" i="4" s="1"/>
  <c r="I662" i="4"/>
  <c r="L662" i="4"/>
  <c r="I666" i="4"/>
  <c r="L666" i="4"/>
  <c r="I671" i="4"/>
  <c r="L671" i="4"/>
  <c r="I675" i="4"/>
  <c r="L675" i="4"/>
  <c r="I680" i="4"/>
  <c r="L680" i="4"/>
  <c r="I684" i="4"/>
  <c r="L684" i="4"/>
  <c r="I692" i="4"/>
  <c r="L692" i="4"/>
  <c r="I697" i="4"/>
  <c r="L697" i="4"/>
  <c r="I702" i="4"/>
  <c r="L702" i="4"/>
  <c r="I709" i="4"/>
  <c r="L709" i="4"/>
  <c r="I714" i="4"/>
  <c r="L714" i="4"/>
  <c r="I719" i="4"/>
  <c r="L719" i="4"/>
  <c r="I724" i="4"/>
  <c r="L724" i="4"/>
  <c r="I729" i="4"/>
  <c r="L729" i="4"/>
  <c r="I733" i="4"/>
  <c r="L733" i="4"/>
  <c r="I737" i="4"/>
  <c r="L737" i="4"/>
  <c r="I741" i="4"/>
  <c r="L741" i="4"/>
  <c r="I745" i="4"/>
  <c r="L745" i="4"/>
  <c r="I749" i="4"/>
  <c r="L749" i="4"/>
  <c r="I753" i="4"/>
  <c r="L753" i="4"/>
  <c r="I757" i="4"/>
  <c r="L757" i="4"/>
  <c r="I763" i="4"/>
  <c r="L763" i="4"/>
  <c r="I768" i="4"/>
  <c r="L768" i="4"/>
  <c r="I773" i="4"/>
  <c r="L773" i="4"/>
  <c r="I779" i="4"/>
  <c r="L779" i="4"/>
  <c r="I783" i="4"/>
  <c r="L783" i="4"/>
  <c r="I788" i="4"/>
  <c r="L788" i="4"/>
  <c r="I792" i="4"/>
  <c r="L792" i="4"/>
  <c r="I797" i="4"/>
  <c r="L797" i="4"/>
  <c r="I802" i="4"/>
  <c r="L802" i="4"/>
  <c r="I806" i="4"/>
  <c r="L806" i="4"/>
  <c r="I810" i="4"/>
  <c r="L810" i="4"/>
  <c r="I816" i="4"/>
  <c r="L816" i="4"/>
  <c r="I822" i="4"/>
  <c r="L822" i="4"/>
  <c r="I827" i="4"/>
  <c r="L827" i="4"/>
  <c r="I833" i="4"/>
  <c r="L833" i="4"/>
  <c r="I838" i="4"/>
  <c r="L838" i="4"/>
  <c r="I842" i="4"/>
  <c r="L842" i="4"/>
  <c r="I847" i="4"/>
  <c r="L847" i="4"/>
  <c r="I851" i="4"/>
  <c r="L851" i="4"/>
  <c r="I855" i="4"/>
  <c r="L855" i="4"/>
  <c r="I859" i="4"/>
  <c r="L859" i="4"/>
  <c r="I863" i="4"/>
  <c r="L863" i="4"/>
  <c r="I869" i="4"/>
  <c r="L869" i="4"/>
  <c r="I873" i="4"/>
  <c r="L873" i="4"/>
  <c r="I878" i="4"/>
  <c r="L878" i="4"/>
  <c r="I882" i="4"/>
  <c r="L882" i="4"/>
  <c r="I886" i="4"/>
  <c r="L886" i="4"/>
  <c r="I890" i="4"/>
  <c r="L890" i="4"/>
  <c r="I894" i="4"/>
  <c r="L894" i="4"/>
  <c r="I898" i="4"/>
  <c r="L898" i="4"/>
  <c r="I902" i="4"/>
  <c r="L902" i="4"/>
  <c r="I906" i="4"/>
  <c r="L906" i="4"/>
  <c r="I910" i="4"/>
  <c r="L910" i="4"/>
  <c r="M910" i="4" s="1"/>
  <c r="N910" i="4" s="1"/>
  <c r="I915" i="4"/>
  <c r="L915" i="4"/>
  <c r="I919" i="4"/>
  <c r="L919" i="4"/>
  <c r="M919" i="4" s="1"/>
  <c r="N919" i="4" s="1"/>
  <c r="I923" i="4"/>
  <c r="L923" i="4"/>
  <c r="I928" i="4"/>
  <c r="L928" i="4"/>
  <c r="M928" i="4" s="1"/>
  <c r="N928" i="4" s="1"/>
  <c r="I932" i="4"/>
  <c r="L932" i="4"/>
  <c r="I936" i="4"/>
  <c r="L936" i="4"/>
  <c r="M936" i="4" s="1"/>
  <c r="N936" i="4" s="1"/>
  <c r="I941" i="4"/>
  <c r="L941" i="4"/>
  <c r="I947" i="4"/>
  <c r="L947" i="4"/>
  <c r="M947" i="4" s="1"/>
  <c r="N947" i="4" s="1"/>
  <c r="I951" i="4"/>
  <c r="L951" i="4"/>
  <c r="M951" i="4" s="1"/>
  <c r="N951" i="4" s="1"/>
  <c r="I956" i="4"/>
  <c r="L956" i="4"/>
  <c r="M956" i="4" s="1"/>
  <c r="N956" i="4" s="1"/>
  <c r="I960" i="4"/>
  <c r="L960" i="4"/>
  <c r="M960" i="4" s="1"/>
  <c r="N960" i="4" s="1"/>
  <c r="I965" i="4"/>
  <c r="L965" i="4"/>
  <c r="M965" i="4" s="1"/>
  <c r="N965" i="4" s="1"/>
  <c r="I969" i="4"/>
  <c r="L969" i="4"/>
  <c r="M969" i="4" s="1"/>
  <c r="N969" i="4" s="1"/>
  <c r="I973" i="4"/>
  <c r="L973" i="4"/>
  <c r="M973" i="4" s="1"/>
  <c r="N973" i="4" s="1"/>
  <c r="I977" i="4"/>
  <c r="L977" i="4"/>
  <c r="M977" i="4" s="1"/>
  <c r="N977" i="4" s="1"/>
  <c r="I983" i="4"/>
  <c r="L983" i="4"/>
  <c r="M983" i="4" s="1"/>
  <c r="N983" i="4" s="1"/>
  <c r="I987" i="4"/>
  <c r="L987" i="4"/>
  <c r="M987" i="4" s="1"/>
  <c r="N987" i="4" s="1"/>
  <c r="I991" i="4"/>
  <c r="L991" i="4"/>
  <c r="M991" i="4" s="1"/>
  <c r="N991" i="4" s="1"/>
  <c r="I995" i="4"/>
  <c r="L995" i="4"/>
  <c r="M995" i="4" s="1"/>
  <c r="N995" i="4" s="1"/>
  <c r="I1001" i="4"/>
  <c r="L1001" i="4"/>
  <c r="M1001" i="4" s="1"/>
  <c r="N1001" i="4" s="1"/>
  <c r="I1006" i="4"/>
  <c r="L1006" i="4"/>
  <c r="M1006" i="4" s="1"/>
  <c r="N1006" i="4" s="1"/>
  <c r="I1010" i="4"/>
  <c r="L1010" i="4"/>
  <c r="M1010" i="4" s="1"/>
  <c r="N1010" i="4" s="1"/>
  <c r="I1015" i="4"/>
  <c r="L1015" i="4"/>
  <c r="M1015" i="4" s="1"/>
  <c r="N1015" i="4" s="1"/>
  <c r="I1020" i="4"/>
  <c r="L1020" i="4"/>
  <c r="M1020" i="4" s="1"/>
  <c r="N1020" i="4" s="1"/>
  <c r="I1024" i="4"/>
  <c r="L1024" i="4"/>
  <c r="M1024" i="4" s="1"/>
  <c r="N1024" i="4" s="1"/>
  <c r="I1029" i="4"/>
  <c r="L1029" i="4"/>
  <c r="M1029" i="4" s="1"/>
  <c r="N1029" i="4" s="1"/>
  <c r="I1033" i="4"/>
  <c r="L1033" i="4"/>
  <c r="M1033" i="4" s="1"/>
  <c r="N1033" i="4" s="1"/>
  <c r="I1037" i="4"/>
  <c r="L1037" i="4"/>
  <c r="M1037" i="4" s="1"/>
  <c r="N1037" i="4" s="1"/>
  <c r="I1041" i="4"/>
  <c r="L1041" i="4"/>
  <c r="M1041" i="4" s="1"/>
  <c r="N1041" i="4" s="1"/>
  <c r="I1045" i="4"/>
  <c r="L1045" i="4"/>
  <c r="M1045" i="4" s="1"/>
  <c r="N1045" i="4" s="1"/>
  <c r="I1050" i="4"/>
  <c r="L1050" i="4"/>
  <c r="M1050" i="4" s="1"/>
  <c r="N1050" i="4" s="1"/>
  <c r="I1054" i="4"/>
  <c r="L1054" i="4"/>
  <c r="M1054" i="4" s="1"/>
  <c r="N1054" i="4" s="1"/>
  <c r="I1058" i="4"/>
  <c r="L1058" i="4"/>
  <c r="M1058" i="4" s="1"/>
  <c r="N1058" i="4" s="1"/>
  <c r="I1062" i="4"/>
  <c r="L1062" i="4"/>
  <c r="M1062" i="4" s="1"/>
  <c r="N1062" i="4" s="1"/>
  <c r="I1066" i="4"/>
  <c r="L1066" i="4"/>
  <c r="M1066" i="4" s="1"/>
  <c r="N1066" i="4" s="1"/>
  <c r="I1070" i="4"/>
  <c r="L1070" i="4"/>
  <c r="M1070" i="4" s="1"/>
  <c r="N1070" i="4" s="1"/>
  <c r="I1076" i="4"/>
  <c r="L1076" i="4"/>
  <c r="M1076" i="4" s="1"/>
  <c r="N1076" i="4" s="1"/>
  <c r="I1080" i="4"/>
  <c r="L1080" i="4"/>
  <c r="M1080" i="4" s="1"/>
  <c r="N1080" i="4" s="1"/>
  <c r="I1084" i="4"/>
  <c r="L1084" i="4"/>
  <c r="M1084" i="4" s="1"/>
  <c r="N1084" i="4" s="1"/>
  <c r="I1088" i="4"/>
  <c r="L1088" i="4"/>
  <c r="M1088" i="4" s="1"/>
  <c r="N1088" i="4" s="1"/>
  <c r="I1092" i="4"/>
  <c r="L1092" i="4"/>
  <c r="M1092" i="4" s="1"/>
  <c r="N1092" i="4" s="1"/>
  <c r="I1096" i="4"/>
  <c r="L1096" i="4"/>
  <c r="M1096" i="4" s="1"/>
  <c r="N1096" i="4" s="1"/>
  <c r="I1100" i="4"/>
  <c r="L1100" i="4"/>
  <c r="M1100" i="4" s="1"/>
  <c r="N1100" i="4" s="1"/>
  <c r="I1104" i="4"/>
  <c r="L1104" i="4"/>
  <c r="M1104" i="4" s="1"/>
  <c r="N1104" i="4" s="1"/>
  <c r="I1108" i="4"/>
  <c r="L1108" i="4"/>
  <c r="M1108" i="4" s="1"/>
  <c r="N1108" i="4" s="1"/>
  <c r="I1112" i="4"/>
  <c r="L1112" i="4"/>
  <c r="M1112" i="4" s="1"/>
  <c r="N1112" i="4" s="1"/>
  <c r="I1116" i="4"/>
  <c r="L1116" i="4"/>
  <c r="M1116" i="4" s="1"/>
  <c r="N1116" i="4" s="1"/>
  <c r="I1120" i="4"/>
  <c r="L1120" i="4"/>
  <c r="M1120" i="4" s="1"/>
  <c r="N1120" i="4" s="1"/>
  <c r="I1124" i="4"/>
  <c r="L1124" i="4"/>
  <c r="M1124" i="4" s="1"/>
  <c r="N1124" i="4" s="1"/>
  <c r="I1128" i="4"/>
  <c r="L1128" i="4"/>
  <c r="M1128" i="4" s="1"/>
  <c r="N1128" i="4" s="1"/>
  <c r="I1132" i="4"/>
  <c r="L1132" i="4"/>
  <c r="M1132" i="4" s="1"/>
  <c r="N1132" i="4" s="1"/>
  <c r="I1136" i="4"/>
  <c r="L1136" i="4"/>
  <c r="M1136" i="4" s="1"/>
  <c r="N1136" i="4" s="1"/>
  <c r="I1140" i="4"/>
  <c r="L1140" i="4"/>
  <c r="M1140" i="4" s="1"/>
  <c r="N1140" i="4" s="1"/>
  <c r="I1144" i="4"/>
  <c r="L1144" i="4"/>
  <c r="M1144" i="4" s="1"/>
  <c r="N1144" i="4" s="1"/>
  <c r="I1148" i="4"/>
  <c r="L1148" i="4"/>
  <c r="M1148" i="4" s="1"/>
  <c r="N1148" i="4" s="1"/>
  <c r="I1152" i="4"/>
  <c r="L1152" i="4"/>
  <c r="M1152" i="4" s="1"/>
  <c r="N1152" i="4" s="1"/>
  <c r="I1156" i="4"/>
  <c r="L1156" i="4"/>
  <c r="M1156" i="4" s="1"/>
  <c r="N1156" i="4" s="1"/>
  <c r="I1160" i="4"/>
  <c r="L1160" i="4"/>
  <c r="M1160" i="4" s="1"/>
  <c r="N1160" i="4" s="1"/>
  <c r="I1164" i="4"/>
  <c r="L1164" i="4"/>
  <c r="M1164" i="4" s="1"/>
  <c r="N1164" i="4" s="1"/>
  <c r="I1168" i="4"/>
  <c r="L1168" i="4"/>
  <c r="M1168" i="4" s="1"/>
  <c r="N1168" i="4" s="1"/>
  <c r="I1172" i="4"/>
  <c r="L1172" i="4"/>
  <c r="M1172" i="4" s="1"/>
  <c r="N1172" i="4" s="1"/>
  <c r="I1176" i="4"/>
  <c r="L1176" i="4"/>
  <c r="M1176" i="4" s="1"/>
  <c r="N1176" i="4" s="1"/>
  <c r="I1180" i="4"/>
  <c r="L1180" i="4"/>
  <c r="M1180" i="4" s="1"/>
  <c r="N1180" i="4" s="1"/>
  <c r="I1184" i="4"/>
  <c r="L1184" i="4"/>
  <c r="M1184" i="4" s="1"/>
  <c r="N1184" i="4" s="1"/>
  <c r="I1188" i="4"/>
  <c r="L1188" i="4"/>
  <c r="M1188" i="4" s="1"/>
  <c r="N1188" i="4" s="1"/>
  <c r="I1192" i="4"/>
  <c r="L1192" i="4"/>
  <c r="M1192" i="4" s="1"/>
  <c r="N1192" i="4" s="1"/>
  <c r="I1196" i="4"/>
  <c r="L1196" i="4"/>
  <c r="M1196" i="4" s="1"/>
  <c r="N1196" i="4" s="1"/>
  <c r="I1200" i="4"/>
  <c r="L1200" i="4"/>
  <c r="M1200" i="4" s="1"/>
  <c r="N1200" i="4" s="1"/>
  <c r="I1204" i="4"/>
  <c r="L1204" i="4"/>
  <c r="M1204" i="4" s="1"/>
  <c r="N1204" i="4" s="1"/>
  <c r="I1208" i="4"/>
  <c r="L1208" i="4"/>
  <c r="M1208" i="4" s="1"/>
  <c r="N1208" i="4" s="1"/>
  <c r="I1212" i="4"/>
  <c r="L1212" i="4"/>
  <c r="M1212" i="4" s="1"/>
  <c r="N1212" i="4" s="1"/>
  <c r="I1216" i="4"/>
  <c r="L1216" i="4"/>
  <c r="M1216" i="4" s="1"/>
  <c r="N1216" i="4" s="1"/>
  <c r="I1220" i="4"/>
  <c r="L1220" i="4"/>
  <c r="M1220" i="4" s="1"/>
  <c r="N1220" i="4" s="1"/>
  <c r="I1224" i="4"/>
  <c r="L1224" i="4"/>
  <c r="M1224" i="4" s="1"/>
  <c r="N1224" i="4" s="1"/>
  <c r="I1229" i="4"/>
  <c r="L1229" i="4"/>
  <c r="M1229" i="4" s="1"/>
  <c r="N1229" i="4" s="1"/>
  <c r="I1233" i="4"/>
  <c r="L1233" i="4"/>
  <c r="M1233" i="4" s="1"/>
  <c r="N1233" i="4" s="1"/>
  <c r="I1237" i="4"/>
  <c r="L1237" i="4"/>
  <c r="M1237" i="4" s="1"/>
  <c r="N1237" i="4" s="1"/>
  <c r="I1241" i="4"/>
  <c r="L1241" i="4"/>
  <c r="M1241" i="4" s="1"/>
  <c r="N1241" i="4" s="1"/>
  <c r="I1245" i="4"/>
  <c r="L1245" i="4"/>
  <c r="M1245" i="4" s="1"/>
  <c r="N1245" i="4" s="1"/>
  <c r="I1249" i="4"/>
  <c r="L1249" i="4"/>
  <c r="M1249" i="4" s="1"/>
  <c r="N1249" i="4" s="1"/>
  <c r="I1253" i="4"/>
  <c r="L1253" i="4"/>
  <c r="M1253" i="4" s="1"/>
  <c r="N1253" i="4" s="1"/>
  <c r="I1257" i="4"/>
  <c r="L1257" i="4"/>
  <c r="M1257" i="4" s="1"/>
  <c r="N1257" i="4" s="1"/>
  <c r="I1261" i="4"/>
  <c r="L1261" i="4"/>
  <c r="M1261" i="4" s="1"/>
  <c r="N1261" i="4" s="1"/>
  <c r="I1265" i="4"/>
  <c r="L1265" i="4"/>
  <c r="M1265" i="4" s="1"/>
  <c r="N1265" i="4" s="1"/>
  <c r="I1269" i="4"/>
  <c r="L1269" i="4"/>
  <c r="M1269" i="4" s="1"/>
  <c r="N1269" i="4" s="1"/>
  <c r="I1273" i="4"/>
  <c r="L1273" i="4"/>
  <c r="M1273" i="4" s="1"/>
  <c r="N1273" i="4" s="1"/>
  <c r="I1277" i="4"/>
  <c r="L1277" i="4"/>
  <c r="M1277" i="4" s="1"/>
  <c r="N1277" i="4" s="1"/>
  <c r="I1281" i="4"/>
  <c r="L1281" i="4"/>
  <c r="M1281" i="4" s="1"/>
  <c r="N1281" i="4" s="1"/>
  <c r="I1285" i="4"/>
  <c r="L1285" i="4"/>
  <c r="M1285" i="4" s="1"/>
  <c r="N1285" i="4" s="1"/>
  <c r="I1289" i="4"/>
  <c r="L1289" i="4"/>
  <c r="M1289" i="4" s="1"/>
  <c r="N1289" i="4" s="1"/>
  <c r="I1293" i="4"/>
  <c r="L1293" i="4"/>
  <c r="M1293" i="4" s="1"/>
  <c r="N1293" i="4" s="1"/>
  <c r="I1297" i="4"/>
  <c r="L1297" i="4"/>
  <c r="M1297" i="4" s="1"/>
  <c r="N1297" i="4" s="1"/>
  <c r="I1301" i="4"/>
  <c r="L1301" i="4"/>
  <c r="M1301" i="4" s="1"/>
  <c r="N1301" i="4" s="1"/>
  <c r="I1305" i="4"/>
  <c r="L1305" i="4"/>
  <c r="M1305" i="4" s="1"/>
  <c r="N1305" i="4" s="1"/>
  <c r="I1309" i="4"/>
  <c r="L1309" i="4"/>
  <c r="M1309" i="4" s="1"/>
  <c r="N1309" i="4" s="1"/>
  <c r="I1313" i="4"/>
  <c r="L1313" i="4"/>
  <c r="M1313" i="4" s="1"/>
  <c r="N1313" i="4" s="1"/>
  <c r="I1317" i="4"/>
  <c r="L1317" i="4"/>
  <c r="M1317" i="4" s="1"/>
  <c r="N1317" i="4" s="1"/>
  <c r="I1321" i="4"/>
  <c r="L1321" i="4"/>
  <c r="M1321" i="4" s="1"/>
  <c r="N1321" i="4" s="1"/>
  <c r="I1325" i="4"/>
  <c r="L1325" i="4"/>
  <c r="M1325" i="4" s="1"/>
  <c r="N1325" i="4" s="1"/>
  <c r="I1329" i="4"/>
  <c r="L1329" i="4"/>
  <c r="M1329" i="4" s="1"/>
  <c r="N1329" i="4" s="1"/>
  <c r="I1333" i="4"/>
  <c r="L1333" i="4"/>
  <c r="M1333" i="4" s="1"/>
  <c r="N1333" i="4" s="1"/>
  <c r="I1337" i="4"/>
  <c r="L1337" i="4"/>
  <c r="M1337" i="4" s="1"/>
  <c r="N1337" i="4" s="1"/>
  <c r="I1341" i="4"/>
  <c r="L1341" i="4"/>
  <c r="M1341" i="4" s="1"/>
  <c r="N1341" i="4" s="1"/>
  <c r="I1345" i="4"/>
  <c r="L1345" i="4"/>
  <c r="M1345" i="4" s="1"/>
  <c r="N1345" i="4" s="1"/>
  <c r="I1349" i="4"/>
  <c r="L1349" i="4"/>
  <c r="M1349" i="4" s="1"/>
  <c r="N1349" i="4" s="1"/>
  <c r="I1353" i="4"/>
  <c r="L1353" i="4"/>
  <c r="M1353" i="4" s="1"/>
  <c r="N1353" i="4" s="1"/>
  <c r="I1357" i="4"/>
  <c r="L1357" i="4"/>
  <c r="M1357" i="4" s="1"/>
  <c r="N1357" i="4" s="1"/>
  <c r="I1361" i="4"/>
  <c r="L1361" i="4"/>
  <c r="M1361" i="4" s="1"/>
  <c r="N1361" i="4" s="1"/>
  <c r="I1365" i="4"/>
  <c r="L1365" i="4"/>
  <c r="M1365" i="4" s="1"/>
  <c r="N1365" i="4" s="1"/>
  <c r="I1369" i="4"/>
  <c r="L1369" i="4"/>
  <c r="M1369" i="4" s="1"/>
  <c r="N1369" i="4" s="1"/>
  <c r="I1374" i="4"/>
  <c r="L1374" i="4"/>
  <c r="M1374" i="4" s="1"/>
  <c r="N1374" i="4" s="1"/>
  <c r="I1378" i="4"/>
  <c r="L1378" i="4"/>
  <c r="M1378" i="4" s="1"/>
  <c r="N1378" i="4" s="1"/>
  <c r="I1383" i="4"/>
  <c r="L1383" i="4"/>
  <c r="M1383" i="4" s="1"/>
  <c r="N1383" i="4" s="1"/>
  <c r="I1387" i="4"/>
  <c r="L1387" i="4"/>
  <c r="M1387" i="4" s="1"/>
  <c r="N1387" i="4" s="1"/>
  <c r="I1391" i="4"/>
  <c r="L1391" i="4"/>
  <c r="M1391" i="4" s="1"/>
  <c r="N1391" i="4" s="1"/>
  <c r="I1395" i="4"/>
  <c r="L1395" i="4"/>
  <c r="M1395" i="4" s="1"/>
  <c r="N1395" i="4" s="1"/>
  <c r="I1399" i="4"/>
  <c r="L1399" i="4"/>
  <c r="M1399" i="4" s="1"/>
  <c r="N1399" i="4" s="1"/>
  <c r="I1403" i="4"/>
  <c r="L1403" i="4"/>
  <c r="M1403" i="4" s="1"/>
  <c r="N1403" i="4" s="1"/>
  <c r="I1407" i="4"/>
  <c r="L1407" i="4"/>
  <c r="M1407" i="4" s="1"/>
  <c r="N1407" i="4" s="1"/>
  <c r="I1411" i="4"/>
  <c r="L1411" i="4"/>
  <c r="M1411" i="4" s="1"/>
  <c r="N1411" i="4" s="1"/>
  <c r="I1415" i="4"/>
  <c r="L1415" i="4"/>
  <c r="M1415" i="4" s="1"/>
  <c r="N1415" i="4" s="1"/>
  <c r="I1419" i="4"/>
  <c r="L1419" i="4"/>
  <c r="M1419" i="4" s="1"/>
  <c r="N1419" i="4" s="1"/>
  <c r="I1423" i="4"/>
  <c r="L1423" i="4"/>
  <c r="M1423" i="4" s="1"/>
  <c r="N1423" i="4" s="1"/>
  <c r="I1427" i="4"/>
  <c r="L1427" i="4"/>
  <c r="M1427" i="4" s="1"/>
  <c r="N1427" i="4" s="1"/>
  <c r="I1432" i="4"/>
  <c r="L1432" i="4"/>
  <c r="M1432" i="4" s="1"/>
  <c r="N1432" i="4" s="1"/>
  <c r="I1436" i="4"/>
  <c r="L1436" i="4"/>
  <c r="M1436" i="4" s="1"/>
  <c r="N1436" i="4" s="1"/>
  <c r="I1440" i="4"/>
  <c r="L1440" i="4"/>
  <c r="M1440" i="4" s="1"/>
  <c r="N1440" i="4" s="1"/>
  <c r="I1444" i="4"/>
  <c r="L1444" i="4"/>
  <c r="M1444" i="4" s="1"/>
  <c r="N1444" i="4" s="1"/>
  <c r="I1448" i="4"/>
  <c r="L1448" i="4"/>
  <c r="I1452" i="4"/>
  <c r="L1452" i="4"/>
  <c r="I1456" i="4"/>
  <c r="L1456" i="4"/>
  <c r="I1460" i="4"/>
  <c r="L1460" i="4"/>
  <c r="I1464" i="4"/>
  <c r="L1464" i="4"/>
  <c r="I1468" i="4"/>
  <c r="L1468" i="4"/>
  <c r="I1472" i="4"/>
  <c r="L1472" i="4"/>
  <c r="M1472" i="4" s="1"/>
  <c r="N1472" i="4" s="1"/>
  <c r="I1476" i="4"/>
  <c r="L1476" i="4"/>
  <c r="M1476" i="4" s="1"/>
  <c r="N1476" i="4" s="1"/>
  <c r="I1480" i="4"/>
  <c r="L1480" i="4"/>
  <c r="M1480" i="4" s="1"/>
  <c r="N1480" i="4" s="1"/>
  <c r="I1486" i="4"/>
  <c r="L1486" i="4"/>
  <c r="M1486" i="4" s="1"/>
  <c r="N1486" i="4" s="1"/>
  <c r="I1491" i="4"/>
  <c r="L1491" i="4"/>
  <c r="M1491" i="4" s="1"/>
  <c r="N1491" i="4" s="1"/>
  <c r="I1495" i="4"/>
  <c r="L1495" i="4"/>
  <c r="M1495" i="4" s="1"/>
  <c r="N1495" i="4" s="1"/>
  <c r="I1499" i="4"/>
  <c r="L1499" i="4"/>
  <c r="M1499" i="4" s="1"/>
  <c r="N1499" i="4" s="1"/>
  <c r="I1503" i="4"/>
  <c r="L1503" i="4"/>
  <c r="M1503" i="4" s="1"/>
  <c r="N1503" i="4" s="1"/>
  <c r="I1507" i="4"/>
  <c r="L1507" i="4"/>
  <c r="M1507" i="4" s="1"/>
  <c r="N1507" i="4" s="1"/>
  <c r="I1511" i="4"/>
  <c r="L1511" i="4"/>
  <c r="M1511" i="4" s="1"/>
  <c r="N1511" i="4" s="1"/>
  <c r="I1515" i="4"/>
  <c r="L1515" i="4"/>
  <c r="M1515" i="4" s="1"/>
  <c r="N1515" i="4" s="1"/>
  <c r="I1520" i="4"/>
  <c r="L1520" i="4"/>
  <c r="M1520" i="4" s="1"/>
  <c r="N1520" i="4" s="1"/>
  <c r="I1524" i="4"/>
  <c r="L1524" i="4"/>
  <c r="M1524" i="4" s="1"/>
  <c r="N1524" i="4" s="1"/>
  <c r="I1528" i="4"/>
  <c r="L1528" i="4"/>
  <c r="M1528" i="4" s="1"/>
  <c r="N1528" i="4" s="1"/>
  <c r="I1532" i="4"/>
  <c r="L1532" i="4"/>
  <c r="M1532" i="4" s="1"/>
  <c r="N1532" i="4" s="1"/>
  <c r="I1536" i="4"/>
  <c r="L1536" i="4"/>
  <c r="M1536" i="4" s="1"/>
  <c r="N1536" i="4" s="1"/>
  <c r="I1540" i="4"/>
  <c r="L1540" i="4"/>
  <c r="M1540" i="4" s="1"/>
  <c r="N1540" i="4" s="1"/>
  <c r="I1544" i="4"/>
  <c r="L1544" i="4"/>
  <c r="M1544" i="4" s="1"/>
  <c r="N1544" i="4" s="1"/>
  <c r="I1548" i="4"/>
  <c r="L1548" i="4"/>
  <c r="M1548" i="4" s="1"/>
  <c r="N1548" i="4" s="1"/>
  <c r="I1552" i="4"/>
  <c r="L1552" i="4"/>
  <c r="M1552" i="4" s="1"/>
  <c r="N1552" i="4" s="1"/>
  <c r="I1556" i="4"/>
  <c r="L1556" i="4"/>
  <c r="M1556" i="4" s="1"/>
  <c r="N1556" i="4" s="1"/>
  <c r="I1560" i="4"/>
  <c r="L1560" i="4"/>
  <c r="M1560" i="4" s="1"/>
  <c r="N1560" i="4" s="1"/>
  <c r="I1564" i="4"/>
  <c r="L1564" i="4"/>
  <c r="M1564" i="4" s="1"/>
  <c r="N1564" i="4" s="1"/>
  <c r="I1568" i="4"/>
  <c r="L1568" i="4"/>
  <c r="M1568" i="4" s="1"/>
  <c r="N1568" i="4" s="1"/>
  <c r="I1572" i="4"/>
  <c r="L1572" i="4"/>
  <c r="M1572" i="4" s="1"/>
  <c r="N1572" i="4" s="1"/>
  <c r="I1577" i="4"/>
  <c r="L1577" i="4"/>
  <c r="M1577" i="4" s="1"/>
  <c r="N1577" i="4" s="1"/>
  <c r="I1581" i="4"/>
  <c r="L1581" i="4"/>
  <c r="M1581" i="4" s="1"/>
  <c r="N1581" i="4" s="1"/>
  <c r="I1585" i="4"/>
  <c r="L1585" i="4"/>
  <c r="M1585" i="4" s="1"/>
  <c r="N1585" i="4" s="1"/>
  <c r="I1589" i="4"/>
  <c r="L1589" i="4"/>
  <c r="M1589" i="4" s="1"/>
  <c r="N1589" i="4" s="1"/>
  <c r="I1593" i="4"/>
  <c r="L1593" i="4"/>
  <c r="M1593" i="4" s="1"/>
  <c r="N1593" i="4" s="1"/>
  <c r="I1597" i="4"/>
  <c r="L1597" i="4"/>
  <c r="M1597" i="4" s="1"/>
  <c r="N1597" i="4" s="1"/>
  <c r="I1601" i="4"/>
  <c r="L1601" i="4"/>
  <c r="M1601" i="4" s="1"/>
  <c r="N1601" i="4" s="1"/>
  <c r="I1605" i="4"/>
  <c r="L1605" i="4"/>
  <c r="M1605" i="4" s="1"/>
  <c r="N1605" i="4" s="1"/>
  <c r="I1609" i="4"/>
  <c r="L1609" i="4"/>
  <c r="M1609" i="4" s="1"/>
  <c r="N1609" i="4" s="1"/>
  <c r="I1613" i="4"/>
  <c r="L1613" i="4"/>
  <c r="M1613" i="4" s="1"/>
  <c r="N1613" i="4" s="1"/>
  <c r="I1618" i="4"/>
  <c r="L1618" i="4"/>
  <c r="M1618" i="4" s="1"/>
  <c r="N1618" i="4" s="1"/>
  <c r="I1622" i="4"/>
  <c r="L1622" i="4"/>
  <c r="M1622" i="4" s="1"/>
  <c r="N1622" i="4" s="1"/>
  <c r="I1626" i="4"/>
  <c r="L1626" i="4"/>
  <c r="M1626" i="4" s="1"/>
  <c r="N1626" i="4" s="1"/>
  <c r="I1630" i="4"/>
  <c r="L1630" i="4"/>
  <c r="M1630" i="4" s="1"/>
  <c r="N1630" i="4" s="1"/>
  <c r="I1634" i="4"/>
  <c r="L1634" i="4"/>
  <c r="M1634" i="4" s="1"/>
  <c r="N1634" i="4" s="1"/>
  <c r="I1638" i="4"/>
  <c r="L1638" i="4"/>
  <c r="M1638" i="4" s="1"/>
  <c r="N1638" i="4" s="1"/>
  <c r="I1642" i="4"/>
  <c r="L1642" i="4"/>
  <c r="M1642" i="4" s="1"/>
  <c r="N1642" i="4" s="1"/>
  <c r="I1646" i="4"/>
  <c r="L1646" i="4"/>
  <c r="M1646" i="4" s="1"/>
  <c r="N1646" i="4" s="1"/>
  <c r="I1650" i="4"/>
  <c r="L1650" i="4"/>
  <c r="M1650" i="4" s="1"/>
  <c r="N1650" i="4" s="1"/>
  <c r="I1654" i="4"/>
  <c r="L1654" i="4"/>
  <c r="M1654" i="4" s="1"/>
  <c r="N1654" i="4" s="1"/>
  <c r="I1658" i="4"/>
  <c r="L1658" i="4"/>
  <c r="M1658" i="4" s="1"/>
  <c r="N1658" i="4" s="1"/>
  <c r="I1662" i="4"/>
  <c r="L1662" i="4"/>
  <c r="M1662" i="4" s="1"/>
  <c r="N1662" i="4" s="1"/>
  <c r="I1666" i="4"/>
  <c r="L1666" i="4"/>
  <c r="M1666" i="4" s="1"/>
  <c r="N1666" i="4" s="1"/>
  <c r="I1670" i="4"/>
  <c r="L1670" i="4"/>
  <c r="M1670" i="4" s="1"/>
  <c r="N1670" i="4" s="1"/>
  <c r="I1674" i="4"/>
  <c r="L1674" i="4"/>
  <c r="M1674" i="4" s="1"/>
  <c r="N1674" i="4" s="1"/>
  <c r="I1678" i="4"/>
  <c r="L1678" i="4"/>
  <c r="M1678" i="4" s="1"/>
  <c r="N1678" i="4" s="1"/>
  <c r="I1682" i="4"/>
  <c r="L1682" i="4"/>
  <c r="M1682" i="4" s="1"/>
  <c r="N1682" i="4" s="1"/>
  <c r="I1686" i="4"/>
  <c r="L1686" i="4"/>
  <c r="M1686" i="4" s="1"/>
  <c r="N1686" i="4" s="1"/>
  <c r="I1690" i="4"/>
  <c r="L1690" i="4"/>
  <c r="M1690" i="4" s="1"/>
  <c r="N1690" i="4" s="1"/>
  <c r="I1695" i="4"/>
  <c r="L1695" i="4"/>
  <c r="M1695" i="4" s="1"/>
  <c r="N1695" i="4" s="1"/>
  <c r="I1699" i="4"/>
  <c r="L1699" i="4"/>
  <c r="M1699" i="4" s="1"/>
  <c r="N1699" i="4" s="1"/>
  <c r="I1703" i="4"/>
  <c r="L1703" i="4"/>
  <c r="M1703" i="4" s="1"/>
  <c r="N1703" i="4" s="1"/>
  <c r="I1707" i="4"/>
  <c r="L1707" i="4"/>
  <c r="M1707" i="4" s="1"/>
  <c r="N1707" i="4" s="1"/>
  <c r="I1711" i="4"/>
  <c r="L1711" i="4"/>
  <c r="M1711" i="4" s="1"/>
  <c r="N1711" i="4" s="1"/>
  <c r="I1715" i="4"/>
  <c r="L1715" i="4"/>
  <c r="M1715" i="4" s="1"/>
  <c r="N1715" i="4" s="1"/>
  <c r="I1719" i="4"/>
  <c r="L1719" i="4"/>
  <c r="M1719" i="4" s="1"/>
  <c r="N1719" i="4" s="1"/>
  <c r="I1724" i="4"/>
  <c r="L1724" i="4"/>
  <c r="M1724" i="4" s="1"/>
  <c r="N1724" i="4" s="1"/>
  <c r="I1728" i="4"/>
  <c r="L1728" i="4"/>
  <c r="M1728" i="4" s="1"/>
  <c r="N1728" i="4" s="1"/>
  <c r="I1732" i="4"/>
  <c r="L1732" i="4"/>
  <c r="M1732" i="4" s="1"/>
  <c r="N1732" i="4" s="1"/>
  <c r="I1736" i="4"/>
  <c r="L1736" i="4"/>
  <c r="M1736" i="4" s="1"/>
  <c r="N1736" i="4" s="1"/>
  <c r="I1740" i="4"/>
  <c r="L1740" i="4"/>
  <c r="M1740" i="4" s="1"/>
  <c r="N1740" i="4" s="1"/>
  <c r="I1744" i="4"/>
  <c r="L1744" i="4"/>
  <c r="M1744" i="4" s="1"/>
  <c r="N1744" i="4" s="1"/>
  <c r="I1748" i="4"/>
  <c r="L1748" i="4"/>
  <c r="M1748" i="4" s="1"/>
  <c r="N1748" i="4" s="1"/>
  <c r="I1752" i="4"/>
  <c r="L1752" i="4"/>
  <c r="M1752" i="4" s="1"/>
  <c r="N1752" i="4" s="1"/>
  <c r="I1757" i="4"/>
  <c r="L1757" i="4"/>
  <c r="M1757" i="4" s="1"/>
  <c r="N1757" i="4" s="1"/>
  <c r="I1761" i="4"/>
  <c r="L1761" i="4"/>
  <c r="M1761" i="4" s="1"/>
  <c r="N1761" i="4" s="1"/>
  <c r="I1765" i="4"/>
  <c r="L1765" i="4"/>
  <c r="M1765" i="4" s="1"/>
  <c r="N1765" i="4" s="1"/>
  <c r="I1769" i="4"/>
  <c r="L1769" i="4"/>
  <c r="M1769" i="4" s="1"/>
  <c r="N1769" i="4" s="1"/>
  <c r="I1773" i="4"/>
  <c r="L1773" i="4"/>
  <c r="M1773" i="4" s="1"/>
  <c r="N1773" i="4" s="1"/>
  <c r="I1777" i="4"/>
  <c r="L1777" i="4"/>
  <c r="M1777" i="4" s="1"/>
  <c r="N1777" i="4" s="1"/>
  <c r="I1781" i="4"/>
  <c r="L1781" i="4"/>
  <c r="M1781" i="4" s="1"/>
  <c r="N1781" i="4" s="1"/>
  <c r="I1785" i="4"/>
  <c r="L1785" i="4"/>
  <c r="M1785" i="4" s="1"/>
  <c r="N1785" i="4" s="1"/>
  <c r="I1789" i="4"/>
  <c r="L1789" i="4"/>
  <c r="M1789" i="4" s="1"/>
  <c r="N1789" i="4" s="1"/>
  <c r="I1794" i="4"/>
  <c r="L1794" i="4"/>
  <c r="M1794" i="4" s="1"/>
  <c r="N1794" i="4" s="1"/>
  <c r="I1798" i="4"/>
  <c r="L1798" i="4"/>
  <c r="M1798" i="4" s="1"/>
  <c r="N1798" i="4" s="1"/>
  <c r="I1802" i="4"/>
  <c r="L1802" i="4"/>
  <c r="M1802" i="4" s="1"/>
  <c r="N1802" i="4" s="1"/>
  <c r="I1806" i="4"/>
  <c r="L1806" i="4"/>
  <c r="M1806" i="4" s="1"/>
  <c r="N1806" i="4" s="1"/>
  <c r="I1810" i="4"/>
  <c r="L1810" i="4"/>
  <c r="M1810" i="4" s="1"/>
  <c r="N1810" i="4" s="1"/>
  <c r="I1814" i="4"/>
  <c r="L1814" i="4"/>
  <c r="M1814" i="4" s="1"/>
  <c r="N1814" i="4" s="1"/>
  <c r="I1818" i="4"/>
  <c r="L1818" i="4"/>
  <c r="M1818" i="4" s="1"/>
  <c r="N1818" i="4" s="1"/>
  <c r="I1822" i="4"/>
  <c r="L1822" i="4"/>
  <c r="M1822" i="4" s="1"/>
  <c r="N1822" i="4" s="1"/>
  <c r="I1827" i="4"/>
  <c r="L1827" i="4"/>
  <c r="M1827" i="4" s="1"/>
  <c r="N1827" i="4" s="1"/>
  <c r="I1831" i="4"/>
  <c r="L1831" i="4"/>
  <c r="M1831" i="4" s="1"/>
  <c r="N1831" i="4" s="1"/>
  <c r="I1836" i="4"/>
  <c r="L1836" i="4"/>
  <c r="M1836" i="4" s="1"/>
  <c r="N1836" i="4" s="1"/>
  <c r="I1840" i="4"/>
  <c r="L1840" i="4"/>
  <c r="M1840" i="4" s="1"/>
  <c r="N1840" i="4" s="1"/>
  <c r="I1844" i="4"/>
  <c r="L1844" i="4"/>
  <c r="M1844" i="4" s="1"/>
  <c r="N1844" i="4" s="1"/>
  <c r="I1848" i="4"/>
  <c r="L1848" i="4"/>
  <c r="M1848" i="4" s="1"/>
  <c r="N1848" i="4" s="1"/>
  <c r="I1852" i="4"/>
  <c r="L1852" i="4"/>
  <c r="M1852" i="4" s="1"/>
  <c r="N1852" i="4" s="1"/>
  <c r="I1856" i="4"/>
  <c r="L1856" i="4"/>
  <c r="M1856" i="4" s="1"/>
  <c r="N1856" i="4" s="1"/>
  <c r="I1861" i="4"/>
  <c r="L1861" i="4"/>
  <c r="M1861" i="4" s="1"/>
  <c r="N1861" i="4" s="1"/>
  <c r="I1865" i="4"/>
  <c r="L1865" i="4"/>
  <c r="M1865" i="4" s="1"/>
  <c r="N1865" i="4" s="1"/>
  <c r="I1869" i="4"/>
  <c r="L1869" i="4"/>
  <c r="M1869" i="4" s="1"/>
  <c r="N1869" i="4" s="1"/>
  <c r="I1873" i="4"/>
  <c r="L1873" i="4"/>
  <c r="M1873" i="4" s="1"/>
  <c r="N1873" i="4" s="1"/>
  <c r="I1877" i="4"/>
  <c r="L1877" i="4"/>
  <c r="M1877" i="4" s="1"/>
  <c r="N1877" i="4" s="1"/>
  <c r="I1882" i="4"/>
  <c r="L1882" i="4"/>
  <c r="M1882" i="4" s="1"/>
  <c r="N1882" i="4" s="1"/>
  <c r="I1886" i="4"/>
  <c r="L1886" i="4"/>
  <c r="M1886" i="4" s="1"/>
  <c r="N1886" i="4" s="1"/>
  <c r="I1890" i="4"/>
  <c r="L1890" i="4"/>
  <c r="M1890" i="4" s="1"/>
  <c r="N1890" i="4" s="1"/>
  <c r="I1894" i="4"/>
  <c r="L1894" i="4"/>
  <c r="M1894" i="4" s="1"/>
  <c r="N1894" i="4" s="1"/>
  <c r="I1898" i="4"/>
  <c r="L1898" i="4"/>
  <c r="M1898" i="4" s="1"/>
  <c r="N1898" i="4" s="1"/>
  <c r="I1902" i="4"/>
  <c r="L1902" i="4"/>
  <c r="M1902" i="4" s="1"/>
  <c r="N1902" i="4" s="1"/>
  <c r="I1906" i="4"/>
  <c r="L1906" i="4"/>
  <c r="M1906" i="4" s="1"/>
  <c r="N1906" i="4" s="1"/>
  <c r="I1911" i="4"/>
  <c r="L1911" i="4"/>
  <c r="M1911" i="4" s="1"/>
  <c r="N1911" i="4" s="1"/>
  <c r="I1915" i="4"/>
  <c r="L1915" i="4"/>
  <c r="M1915" i="4" s="1"/>
  <c r="N1915" i="4" s="1"/>
  <c r="I1919" i="4"/>
  <c r="L1919" i="4"/>
  <c r="M1919" i="4" s="1"/>
  <c r="N1919" i="4" s="1"/>
  <c r="I1923" i="4"/>
  <c r="L1923" i="4"/>
  <c r="M1923" i="4" s="1"/>
  <c r="N1923" i="4" s="1"/>
  <c r="I1927" i="4"/>
  <c r="L1927" i="4"/>
  <c r="M1927" i="4" s="1"/>
  <c r="N1927" i="4" s="1"/>
  <c r="I1931" i="4"/>
  <c r="L1931" i="4"/>
  <c r="M1931" i="4" s="1"/>
  <c r="N1931" i="4" s="1"/>
  <c r="I1935" i="4"/>
  <c r="L1935" i="4"/>
  <c r="M1935" i="4" s="1"/>
  <c r="N1935" i="4" s="1"/>
  <c r="I1940" i="4"/>
  <c r="L1940" i="4"/>
  <c r="M1940" i="4" s="1"/>
  <c r="N1940" i="4" s="1"/>
  <c r="I1944" i="4"/>
  <c r="L1944" i="4"/>
  <c r="M1944" i="4" s="1"/>
  <c r="N1944" i="4" s="1"/>
  <c r="I1948" i="4"/>
  <c r="L1948" i="4"/>
  <c r="M1948" i="4" s="1"/>
  <c r="N1948" i="4" s="1"/>
  <c r="I1952" i="4"/>
  <c r="L1952" i="4"/>
  <c r="M1952" i="4" s="1"/>
  <c r="N1952" i="4" s="1"/>
  <c r="I1956" i="4"/>
  <c r="L1956" i="4"/>
  <c r="M1956" i="4" s="1"/>
  <c r="N1956" i="4" s="1"/>
  <c r="I1960" i="4"/>
  <c r="L1960" i="4"/>
  <c r="M1960" i="4" s="1"/>
  <c r="N1960" i="4" s="1"/>
  <c r="I1964" i="4"/>
  <c r="L1964" i="4"/>
  <c r="M1964" i="4" s="1"/>
  <c r="N1964" i="4" s="1"/>
  <c r="I1969" i="4"/>
  <c r="L1969" i="4"/>
  <c r="M1969" i="4" s="1"/>
  <c r="N1969" i="4" s="1"/>
  <c r="I1973" i="4"/>
  <c r="L1973" i="4"/>
  <c r="M1973" i="4" s="1"/>
  <c r="N1973" i="4" s="1"/>
  <c r="I1977" i="4"/>
  <c r="L1977" i="4"/>
  <c r="M1977" i="4" s="1"/>
  <c r="N1977" i="4" s="1"/>
  <c r="I1981" i="4"/>
  <c r="L1981" i="4"/>
  <c r="M1981" i="4" s="1"/>
  <c r="N1981" i="4" s="1"/>
  <c r="I1985" i="4"/>
  <c r="L1985" i="4"/>
  <c r="M1985" i="4" s="1"/>
  <c r="N1985" i="4" s="1"/>
  <c r="I1989" i="4"/>
  <c r="L1989" i="4"/>
  <c r="M1989" i="4" s="1"/>
  <c r="N1989" i="4" s="1"/>
  <c r="I1993" i="4"/>
  <c r="L1993" i="4"/>
  <c r="M1993" i="4" s="1"/>
  <c r="N1993" i="4" s="1"/>
  <c r="I1997" i="4"/>
  <c r="L1997" i="4"/>
  <c r="M1997" i="4" s="1"/>
  <c r="N1997" i="4" s="1"/>
  <c r="I2001" i="4"/>
  <c r="L2001" i="4"/>
  <c r="M2001" i="4" s="1"/>
  <c r="N2001" i="4" s="1"/>
  <c r="I2005" i="4"/>
  <c r="L2005" i="4"/>
  <c r="I2009" i="4"/>
  <c r="L2009" i="4"/>
  <c r="I2013" i="4"/>
  <c r="L2013" i="4"/>
  <c r="I2017" i="4"/>
  <c r="L2017" i="4"/>
  <c r="I2021" i="4"/>
  <c r="L2021" i="4"/>
  <c r="I2025" i="4"/>
  <c r="L2025" i="4"/>
  <c r="I2029" i="4"/>
  <c r="L2029" i="4"/>
  <c r="I2033" i="4"/>
  <c r="L2033" i="4"/>
  <c r="I2037" i="4"/>
  <c r="L2037" i="4"/>
  <c r="I2041" i="4"/>
  <c r="L2041" i="4"/>
  <c r="I2046" i="4"/>
  <c r="L2046" i="4"/>
  <c r="I2050" i="4"/>
  <c r="L2050" i="4"/>
  <c r="I2055" i="4"/>
  <c r="L2055" i="4"/>
  <c r="I2059" i="4"/>
  <c r="L2059" i="4"/>
  <c r="I2063" i="4"/>
  <c r="L2063" i="4"/>
  <c r="I2067" i="4"/>
  <c r="L2067" i="4"/>
  <c r="I2071" i="4"/>
  <c r="L2071" i="4"/>
  <c r="I2076" i="4"/>
  <c r="L2076" i="4"/>
  <c r="I2080" i="4"/>
  <c r="L2080" i="4"/>
  <c r="I2084" i="4"/>
  <c r="L2084" i="4"/>
  <c r="I2088" i="4"/>
  <c r="L2088" i="4"/>
  <c r="I2092" i="4"/>
  <c r="L2092" i="4"/>
  <c r="I2096" i="4"/>
  <c r="L2096" i="4"/>
  <c r="I2100" i="4"/>
  <c r="L2100" i="4"/>
  <c r="I2104" i="4"/>
  <c r="L2104" i="4"/>
  <c r="I2108" i="4"/>
  <c r="L2108" i="4"/>
  <c r="I2112" i="4"/>
  <c r="L2112" i="4"/>
  <c r="I2116" i="4"/>
  <c r="L2116" i="4"/>
  <c r="M2116" i="4" s="1"/>
  <c r="N2116" i="4" s="1"/>
  <c r="I2120" i="4"/>
  <c r="L2120" i="4"/>
  <c r="I2124" i="4"/>
  <c r="L2124" i="4"/>
  <c r="M2124" i="4" s="1"/>
  <c r="N2124" i="4" s="1"/>
  <c r="I2128" i="4"/>
  <c r="L2128" i="4"/>
  <c r="M2128" i="4" s="1"/>
  <c r="N2128" i="4" s="1"/>
  <c r="I2132" i="4"/>
  <c r="L2132" i="4"/>
  <c r="M2132" i="4" s="1"/>
  <c r="N2132" i="4" s="1"/>
  <c r="I2136" i="4"/>
  <c r="L2136" i="4"/>
  <c r="I2140" i="4"/>
  <c r="L2140" i="4"/>
  <c r="M2140" i="4" s="1"/>
  <c r="N2140" i="4" s="1"/>
  <c r="I2144" i="4"/>
  <c r="L2144" i="4"/>
  <c r="M2144" i="4" s="1"/>
  <c r="N2144" i="4" s="1"/>
  <c r="I2148" i="4"/>
  <c r="L2148" i="4"/>
  <c r="M2148" i="4" s="1"/>
  <c r="N2148" i="4" s="1"/>
  <c r="I2152" i="4"/>
  <c r="L2152" i="4"/>
  <c r="I2156" i="4"/>
  <c r="L2156" i="4"/>
  <c r="I2161" i="4"/>
  <c r="L2161" i="4"/>
  <c r="I2165" i="4"/>
  <c r="L2165" i="4"/>
  <c r="M2165" i="4" s="1"/>
  <c r="N2165" i="4" s="1"/>
  <c r="I2169" i="4"/>
  <c r="L2169" i="4"/>
  <c r="I2173" i="4"/>
  <c r="L2173" i="4"/>
  <c r="I2177" i="4"/>
  <c r="L2177" i="4"/>
  <c r="I2181" i="4"/>
  <c r="L2181" i="4"/>
  <c r="M2181" i="4" s="1"/>
  <c r="N2181" i="4" s="1"/>
  <c r="I2185" i="4"/>
  <c r="L2185" i="4"/>
  <c r="I2189" i="4"/>
  <c r="L2189" i="4"/>
  <c r="M2189" i="4" s="1"/>
  <c r="N2189" i="4" s="1"/>
  <c r="I2193" i="4"/>
  <c r="L2193" i="4"/>
  <c r="M2193" i="4" s="1"/>
  <c r="N2193" i="4" s="1"/>
  <c r="I2197" i="4"/>
  <c r="L2197" i="4"/>
  <c r="M2197" i="4" s="1"/>
  <c r="N2197" i="4" s="1"/>
  <c r="I2201" i="4"/>
  <c r="L2201" i="4"/>
  <c r="I2205" i="4"/>
  <c r="L2205" i="4"/>
  <c r="M2205" i="4" s="1"/>
  <c r="N2205" i="4" s="1"/>
  <c r="I2209" i="4"/>
  <c r="L2209" i="4"/>
  <c r="M2209" i="4" s="1"/>
  <c r="N2209" i="4" s="1"/>
  <c r="I2214" i="4"/>
  <c r="L2214" i="4"/>
  <c r="M2214" i="4" s="1"/>
  <c r="N2214" i="4" s="1"/>
  <c r="I2218" i="4"/>
  <c r="L2218" i="4"/>
  <c r="I2222" i="4"/>
  <c r="L2222" i="4"/>
  <c r="I2226" i="4"/>
  <c r="L2226" i="4"/>
  <c r="I2230" i="4"/>
  <c r="L2230" i="4"/>
  <c r="M2230" i="4" s="1"/>
  <c r="N2230" i="4" s="1"/>
  <c r="I2234" i="4"/>
  <c r="L2234" i="4"/>
  <c r="I2238" i="4"/>
  <c r="L2238" i="4"/>
  <c r="I2242" i="4"/>
  <c r="L2242" i="4"/>
  <c r="I2246" i="4"/>
  <c r="L2246" i="4"/>
  <c r="I2250" i="4"/>
  <c r="L2250" i="4"/>
  <c r="I2254" i="4"/>
  <c r="L2254" i="4"/>
  <c r="I2258" i="4"/>
  <c r="L2258" i="4"/>
  <c r="I2262" i="4"/>
  <c r="L2262" i="4"/>
  <c r="I2266" i="4"/>
  <c r="L2266" i="4"/>
  <c r="I2270" i="4"/>
  <c r="L2270" i="4"/>
  <c r="I2274" i="4"/>
  <c r="L2274" i="4"/>
  <c r="I2278" i="4"/>
  <c r="L2278" i="4"/>
  <c r="I2282" i="4"/>
  <c r="L2282" i="4"/>
  <c r="I2286" i="4"/>
  <c r="L2286" i="4"/>
  <c r="I2291" i="4"/>
  <c r="L2291" i="4"/>
  <c r="I2295" i="4"/>
  <c r="L2295" i="4"/>
  <c r="I2299" i="4"/>
  <c r="L2299" i="4"/>
  <c r="I2303" i="4"/>
  <c r="L2303" i="4"/>
  <c r="I2307" i="4"/>
  <c r="L2307" i="4"/>
  <c r="I2311" i="4"/>
  <c r="L2311" i="4"/>
  <c r="I2315" i="4"/>
  <c r="L2315" i="4"/>
  <c r="I2319" i="4"/>
  <c r="L2319" i="4"/>
  <c r="I2323" i="4"/>
  <c r="L2323" i="4"/>
  <c r="I2327" i="4"/>
  <c r="L2327" i="4"/>
  <c r="I2331" i="4"/>
  <c r="L2331" i="4"/>
  <c r="I2335" i="4"/>
  <c r="L2335" i="4"/>
  <c r="I2339" i="4"/>
  <c r="L2339" i="4"/>
  <c r="I2343" i="4"/>
  <c r="L2343" i="4"/>
  <c r="I2347" i="4"/>
  <c r="L2347" i="4"/>
  <c r="I2351" i="4"/>
  <c r="L2351" i="4"/>
  <c r="I2356" i="4"/>
  <c r="L2356" i="4"/>
  <c r="I2360" i="4"/>
  <c r="L2360" i="4"/>
  <c r="I2364" i="4"/>
  <c r="L2364" i="4"/>
  <c r="I2368" i="4"/>
  <c r="L2368" i="4"/>
  <c r="I2372" i="4"/>
  <c r="L2372" i="4"/>
  <c r="I2376" i="4"/>
  <c r="L2376" i="4"/>
  <c r="I2380" i="4"/>
  <c r="L2380" i="4"/>
  <c r="I2384" i="4"/>
  <c r="L2384" i="4"/>
  <c r="I2388" i="4"/>
  <c r="L2388" i="4"/>
  <c r="I2392" i="4"/>
  <c r="L2392" i="4"/>
  <c r="I2396" i="4"/>
  <c r="L2396" i="4"/>
  <c r="I2400" i="4"/>
  <c r="L2400" i="4"/>
  <c r="I2404" i="4"/>
  <c r="L2404" i="4"/>
  <c r="I2408" i="4"/>
  <c r="L2408" i="4"/>
  <c r="I2412" i="4"/>
  <c r="L2412" i="4"/>
  <c r="I2416" i="4"/>
  <c r="L2416" i="4"/>
  <c r="I2420" i="4"/>
  <c r="L2420" i="4"/>
  <c r="I2425" i="4"/>
  <c r="L2425" i="4"/>
  <c r="I2429" i="4"/>
  <c r="L2429" i="4"/>
  <c r="I2433" i="4"/>
  <c r="L2433" i="4"/>
  <c r="I2437" i="4"/>
  <c r="L2437" i="4"/>
  <c r="I2441" i="4"/>
  <c r="L2441" i="4"/>
  <c r="I2445" i="4"/>
  <c r="L2445" i="4"/>
  <c r="I2449" i="4"/>
  <c r="L2449" i="4"/>
  <c r="I2453" i="4"/>
  <c r="L2453" i="4"/>
  <c r="I2457" i="4"/>
  <c r="L2457" i="4"/>
  <c r="I2461" i="4"/>
  <c r="L2461" i="4"/>
  <c r="I2465" i="4"/>
  <c r="L2465" i="4"/>
  <c r="I2469" i="4"/>
  <c r="L2469" i="4"/>
  <c r="I2474" i="4"/>
  <c r="L2474" i="4"/>
  <c r="I2478" i="4"/>
  <c r="L2478" i="4"/>
  <c r="I2482" i="4"/>
  <c r="L2482" i="4"/>
  <c r="I2486" i="4"/>
  <c r="L2486" i="4"/>
  <c r="I2490" i="4"/>
  <c r="L2490" i="4"/>
  <c r="I2494" i="4"/>
  <c r="L2494" i="4"/>
  <c r="I2498" i="4"/>
  <c r="L2498" i="4"/>
  <c r="I2502" i="4"/>
  <c r="L2502" i="4"/>
  <c r="I2506" i="4"/>
  <c r="L2506" i="4"/>
  <c r="I2510" i="4"/>
  <c r="L2510" i="4"/>
  <c r="I2514" i="4"/>
  <c r="L2514" i="4"/>
  <c r="I2518" i="4"/>
  <c r="L2518" i="4"/>
  <c r="I2522" i="4"/>
  <c r="L2522" i="4"/>
  <c r="I2526" i="4"/>
  <c r="L2526" i="4"/>
  <c r="I2530" i="4"/>
  <c r="L2530" i="4"/>
  <c r="I2535" i="4"/>
  <c r="L2535" i="4"/>
  <c r="I2539" i="4"/>
  <c r="L2539" i="4"/>
  <c r="I2543" i="4"/>
  <c r="L2543" i="4"/>
  <c r="I2547" i="4"/>
  <c r="L2547" i="4"/>
  <c r="I2551" i="4"/>
  <c r="L2551" i="4"/>
  <c r="I2555" i="4"/>
  <c r="L2555" i="4"/>
  <c r="I2559" i="4"/>
  <c r="L2559" i="4"/>
  <c r="I2563" i="4"/>
  <c r="L2563" i="4"/>
  <c r="I2567" i="4"/>
  <c r="L2567" i="4"/>
  <c r="I2571" i="4"/>
  <c r="L2571" i="4"/>
  <c r="I2575" i="4"/>
  <c r="L2575" i="4"/>
  <c r="I2579" i="4"/>
  <c r="L2579" i="4"/>
  <c r="I2583" i="4"/>
  <c r="L2583" i="4"/>
  <c r="I2588" i="4"/>
  <c r="L2588" i="4"/>
  <c r="I2592" i="4"/>
  <c r="L2592" i="4"/>
  <c r="I2596" i="4"/>
  <c r="L2596" i="4"/>
  <c r="I2600" i="4"/>
  <c r="L2600" i="4"/>
  <c r="I2604" i="4"/>
  <c r="L2604" i="4"/>
  <c r="I2608" i="4"/>
  <c r="L2608" i="4"/>
  <c r="I2612" i="4"/>
  <c r="L2612" i="4"/>
  <c r="I2616" i="4"/>
  <c r="L2616" i="4"/>
  <c r="I2620" i="4"/>
  <c r="L2620" i="4"/>
  <c r="I2624" i="4"/>
  <c r="L2624" i="4"/>
  <c r="M2624" i="4" s="1"/>
  <c r="N2624" i="4" s="1"/>
  <c r="I2628" i="4"/>
  <c r="L2628" i="4"/>
  <c r="I2632" i="4"/>
  <c r="L2632" i="4"/>
  <c r="M2632" i="4" s="1"/>
  <c r="N2632" i="4" s="1"/>
  <c r="I2637" i="4"/>
  <c r="L2637" i="4"/>
  <c r="I2641" i="4"/>
  <c r="L2641" i="4"/>
  <c r="M2641" i="4" s="1"/>
  <c r="N2641" i="4" s="1"/>
  <c r="I2645" i="4"/>
  <c r="L2645" i="4"/>
  <c r="I2649" i="4"/>
  <c r="L2649" i="4"/>
  <c r="M2649" i="4" s="1"/>
  <c r="N2649" i="4" s="1"/>
  <c r="I2653" i="4"/>
  <c r="L2653" i="4"/>
  <c r="I2657" i="4"/>
  <c r="L2657" i="4"/>
  <c r="M2657" i="4" s="1"/>
  <c r="N2657" i="4" s="1"/>
  <c r="I2661" i="4"/>
  <c r="L2661" i="4"/>
  <c r="M2661" i="4" s="1"/>
  <c r="N2661" i="4" s="1"/>
  <c r="I2665" i="4"/>
  <c r="L2665" i="4"/>
  <c r="I2669" i="4"/>
  <c r="L2669" i="4"/>
  <c r="I2673" i="4"/>
  <c r="L2673" i="4"/>
  <c r="I2677" i="4"/>
  <c r="L2677" i="4"/>
  <c r="I2681" i="4"/>
  <c r="L2681" i="4"/>
  <c r="I2685" i="4"/>
  <c r="L2685" i="4"/>
  <c r="I2690" i="4"/>
  <c r="L2690" i="4"/>
  <c r="I2694" i="4"/>
  <c r="L2694" i="4"/>
  <c r="I2698" i="4"/>
  <c r="L2698" i="4"/>
  <c r="I2702" i="4"/>
  <c r="L2702" i="4"/>
  <c r="I2706" i="4"/>
  <c r="L2706" i="4"/>
  <c r="I2710" i="4"/>
  <c r="L2710" i="4"/>
  <c r="I2714" i="4"/>
  <c r="L2714" i="4"/>
  <c r="I2718" i="4"/>
  <c r="L2718" i="4"/>
  <c r="I2722" i="4"/>
  <c r="L2722" i="4"/>
  <c r="I2726" i="4"/>
  <c r="L2726" i="4"/>
  <c r="I2730" i="4"/>
  <c r="L2730" i="4"/>
  <c r="I2734" i="4"/>
  <c r="L2734" i="4"/>
  <c r="I2738" i="4"/>
  <c r="L2738" i="4"/>
  <c r="I2742" i="4"/>
  <c r="L2742" i="4"/>
  <c r="I2746" i="4"/>
  <c r="L2746" i="4"/>
  <c r="I2750" i="4"/>
  <c r="L2750" i="4"/>
  <c r="I2754" i="4"/>
  <c r="L2754" i="4"/>
  <c r="I2758" i="4"/>
  <c r="L2758" i="4"/>
  <c r="I2762" i="4"/>
  <c r="L2762" i="4"/>
  <c r="I2766" i="4"/>
  <c r="L2766" i="4"/>
  <c r="I2776" i="4"/>
  <c r="L2776" i="4"/>
  <c r="I2780" i="4"/>
  <c r="L2780" i="4"/>
  <c r="I2784" i="4"/>
  <c r="L2784" i="4"/>
  <c r="I2789" i="4"/>
  <c r="L2789" i="4"/>
  <c r="I2793" i="4"/>
  <c r="L2793" i="4"/>
  <c r="I81" i="4"/>
  <c r="L81" i="4"/>
  <c r="M81" i="4" s="1"/>
  <c r="N81" i="4" s="1"/>
  <c r="I88" i="4"/>
  <c r="L88" i="4"/>
  <c r="M88" i="4" s="1"/>
  <c r="N88" i="4" s="1"/>
  <c r="I95" i="4"/>
  <c r="L95" i="4"/>
  <c r="M95" i="4" s="1"/>
  <c r="N95" i="4" s="1"/>
  <c r="I102" i="4"/>
  <c r="L102" i="4"/>
  <c r="M102" i="4" s="1"/>
  <c r="N102" i="4" s="1"/>
  <c r="I109" i="4"/>
  <c r="L109" i="4"/>
  <c r="M109" i="4" s="1"/>
  <c r="N109" i="4" s="1"/>
  <c r="I113" i="4"/>
  <c r="L113" i="4"/>
  <c r="M113" i="4" s="1"/>
  <c r="N113" i="4" s="1"/>
  <c r="I118" i="4"/>
  <c r="L118" i="4"/>
  <c r="M118" i="4" s="1"/>
  <c r="N118" i="4" s="1"/>
  <c r="I122" i="4"/>
  <c r="L122" i="4"/>
  <c r="M122" i="4" s="1"/>
  <c r="N122" i="4" s="1"/>
  <c r="I126" i="4"/>
  <c r="L126" i="4"/>
  <c r="M126" i="4" s="1"/>
  <c r="N126" i="4" s="1"/>
  <c r="I131" i="4"/>
  <c r="L131" i="4"/>
  <c r="M131" i="4" s="1"/>
  <c r="N131" i="4" s="1"/>
  <c r="I135" i="4"/>
  <c r="L135" i="4"/>
  <c r="M135" i="4" s="1"/>
  <c r="N135" i="4" s="1"/>
  <c r="I141" i="4"/>
  <c r="L141" i="4"/>
  <c r="M141" i="4" s="1"/>
  <c r="N141" i="4" s="1"/>
  <c r="I146" i="4"/>
  <c r="L146" i="4"/>
  <c r="M146" i="4" s="1"/>
  <c r="N146" i="4" s="1"/>
  <c r="I152" i="4"/>
  <c r="L152" i="4"/>
  <c r="I156" i="4"/>
  <c r="L156" i="4"/>
  <c r="I161" i="4"/>
  <c r="L161" i="4"/>
  <c r="I165" i="4"/>
  <c r="L165" i="4"/>
  <c r="I169" i="4"/>
  <c r="L169" i="4"/>
  <c r="I173" i="4"/>
  <c r="L173" i="4"/>
  <c r="I178" i="4"/>
  <c r="L178" i="4"/>
  <c r="I182" i="4"/>
  <c r="L182" i="4"/>
  <c r="I186" i="4"/>
  <c r="L186" i="4"/>
  <c r="I190" i="4"/>
  <c r="L190" i="4"/>
  <c r="I195" i="4"/>
  <c r="L195" i="4"/>
  <c r="I203" i="4"/>
  <c r="L203" i="4"/>
  <c r="I207" i="4"/>
  <c r="L207" i="4"/>
  <c r="I211" i="4"/>
  <c r="L211" i="4"/>
  <c r="I215" i="4"/>
  <c r="L215" i="4"/>
  <c r="I220" i="4"/>
  <c r="L220" i="4"/>
  <c r="I224" i="4"/>
  <c r="L224" i="4"/>
  <c r="M224" i="4" s="1"/>
  <c r="N224" i="4" s="1"/>
  <c r="I228" i="4"/>
  <c r="L228" i="4"/>
  <c r="M228" i="4" s="1"/>
  <c r="N228" i="4" s="1"/>
  <c r="I234" i="4"/>
  <c r="L234" i="4"/>
  <c r="M234" i="4" s="1"/>
  <c r="N234" i="4" s="1"/>
  <c r="I238" i="4"/>
  <c r="L238" i="4"/>
  <c r="I242" i="4"/>
  <c r="L242" i="4"/>
  <c r="I246" i="4"/>
  <c r="L246" i="4"/>
  <c r="M246" i="4" s="1"/>
  <c r="N246" i="4" s="1"/>
  <c r="I250" i="4"/>
  <c r="L250" i="4"/>
  <c r="I254" i="4"/>
  <c r="L254" i="4"/>
  <c r="I258" i="4"/>
  <c r="L258" i="4"/>
  <c r="I262" i="4"/>
  <c r="L262" i="4"/>
  <c r="M262" i="4" s="1"/>
  <c r="N262" i="4" s="1"/>
  <c r="I267" i="4"/>
  <c r="L267" i="4"/>
  <c r="I271" i="4"/>
  <c r="L271" i="4"/>
  <c r="I275" i="4"/>
  <c r="L275" i="4"/>
  <c r="M275" i="4" s="1"/>
  <c r="N275" i="4" s="1"/>
  <c r="I279" i="4"/>
  <c r="L279" i="4"/>
  <c r="M279" i="4" s="1"/>
  <c r="N279" i="4" s="1"/>
  <c r="I285" i="4"/>
  <c r="L285" i="4"/>
  <c r="M285" i="4" s="1"/>
  <c r="N285" i="4" s="1"/>
  <c r="I289" i="4"/>
  <c r="L289" i="4"/>
  <c r="M289" i="4" s="1"/>
  <c r="N289" i="4" s="1"/>
  <c r="I293" i="4"/>
  <c r="L293" i="4"/>
  <c r="M293" i="4" s="1"/>
  <c r="N293" i="4" s="1"/>
  <c r="I297" i="4"/>
  <c r="L297" i="4"/>
  <c r="M297" i="4" s="1"/>
  <c r="N297" i="4" s="1"/>
  <c r="I301" i="4"/>
  <c r="L301" i="4"/>
  <c r="M301" i="4" s="1"/>
  <c r="N301" i="4" s="1"/>
  <c r="I305" i="4"/>
  <c r="L305" i="4"/>
  <c r="M305" i="4" s="1"/>
  <c r="N305" i="4" s="1"/>
  <c r="I310" i="4"/>
  <c r="L310" i="4"/>
  <c r="I314" i="4"/>
  <c r="L314" i="4"/>
  <c r="M314" i="4" s="1"/>
  <c r="N314" i="4" s="1"/>
  <c r="I318" i="4"/>
  <c r="L318" i="4"/>
  <c r="M318" i="4" s="1"/>
  <c r="N318" i="4" s="1"/>
  <c r="I322" i="4"/>
  <c r="L322" i="4"/>
  <c r="M322" i="4" s="1"/>
  <c r="N322" i="4" s="1"/>
  <c r="I326" i="4"/>
  <c r="L326" i="4"/>
  <c r="M326" i="4" s="1"/>
  <c r="N326" i="4" s="1"/>
  <c r="I330" i="4"/>
  <c r="L330" i="4"/>
  <c r="M330" i="4" s="1"/>
  <c r="N330" i="4" s="1"/>
  <c r="I334" i="4"/>
  <c r="L334" i="4"/>
  <c r="M334" i="4" s="1"/>
  <c r="N334" i="4" s="1"/>
  <c r="I340" i="4"/>
  <c r="L340" i="4"/>
  <c r="M340" i="4" s="1"/>
  <c r="N340" i="4" s="1"/>
  <c r="I345" i="4"/>
  <c r="L345" i="4"/>
  <c r="M345" i="4" s="1"/>
  <c r="N345" i="4" s="1"/>
  <c r="I350" i="4"/>
  <c r="L350" i="4"/>
  <c r="M350" i="4" s="1"/>
  <c r="N350" i="4" s="1"/>
  <c r="I356" i="4"/>
  <c r="L356" i="4"/>
  <c r="M356" i="4" s="1"/>
  <c r="N356" i="4" s="1"/>
  <c r="I360" i="4"/>
  <c r="L360" i="4"/>
  <c r="M360" i="4" s="1"/>
  <c r="N360" i="4" s="1"/>
  <c r="I364" i="4"/>
  <c r="L364" i="4"/>
  <c r="M364" i="4" s="1"/>
  <c r="N364" i="4" s="1"/>
  <c r="I368" i="4"/>
  <c r="L368" i="4"/>
  <c r="M368" i="4" s="1"/>
  <c r="N368" i="4" s="1"/>
  <c r="I372" i="4"/>
  <c r="L372" i="4"/>
  <c r="M372" i="4" s="1"/>
  <c r="N372" i="4" s="1"/>
  <c r="I376" i="4"/>
  <c r="L376" i="4"/>
  <c r="M376" i="4" s="1"/>
  <c r="N376" i="4" s="1"/>
  <c r="I380" i="4"/>
  <c r="L380" i="4"/>
  <c r="I384" i="4"/>
  <c r="L384" i="4"/>
  <c r="M384" i="4" s="1"/>
  <c r="N384" i="4" s="1"/>
  <c r="I388" i="4"/>
  <c r="L388" i="4"/>
  <c r="M388" i="4" s="1"/>
  <c r="N388" i="4" s="1"/>
  <c r="I392" i="4"/>
  <c r="L392" i="4"/>
  <c r="M392" i="4" s="1"/>
  <c r="N392" i="4" s="1"/>
  <c r="I396" i="4"/>
  <c r="L396" i="4"/>
  <c r="M396" i="4" s="1"/>
  <c r="N396" i="4" s="1"/>
  <c r="I400" i="4"/>
  <c r="L400" i="4"/>
  <c r="M400" i="4" s="1"/>
  <c r="N400" i="4" s="1"/>
  <c r="I404" i="4"/>
  <c r="L404" i="4"/>
  <c r="M404" i="4" s="1"/>
  <c r="N404" i="4" s="1"/>
  <c r="I409" i="4"/>
  <c r="L409" i="4"/>
  <c r="M409" i="4" s="1"/>
  <c r="N409" i="4" s="1"/>
  <c r="I413" i="4"/>
  <c r="L413" i="4"/>
  <c r="M413" i="4" s="1"/>
  <c r="N413" i="4" s="1"/>
  <c r="I417" i="4"/>
  <c r="L417" i="4"/>
  <c r="M417" i="4" s="1"/>
  <c r="N417" i="4" s="1"/>
  <c r="I421" i="4"/>
  <c r="L421" i="4"/>
  <c r="M421" i="4" s="1"/>
  <c r="N421" i="4" s="1"/>
  <c r="I425" i="4"/>
  <c r="L425" i="4"/>
  <c r="M425" i="4" s="1"/>
  <c r="N425" i="4" s="1"/>
  <c r="I429" i="4"/>
  <c r="L429" i="4"/>
  <c r="I433" i="4"/>
  <c r="L433" i="4"/>
  <c r="M433" i="4" s="1"/>
  <c r="N433" i="4" s="1"/>
  <c r="I437" i="4"/>
  <c r="L437" i="4"/>
  <c r="M437" i="4" s="1"/>
  <c r="N437" i="4" s="1"/>
  <c r="I441" i="4"/>
  <c r="L441" i="4"/>
  <c r="M441" i="4" s="1"/>
  <c r="N441" i="4" s="1"/>
  <c r="I446" i="4"/>
  <c r="L446" i="4"/>
  <c r="M446" i="4" s="1"/>
  <c r="N446" i="4" s="1"/>
  <c r="I451" i="4"/>
  <c r="L451" i="4"/>
  <c r="M451" i="4" s="1"/>
  <c r="N451" i="4" s="1"/>
  <c r="I455" i="4"/>
  <c r="L455" i="4"/>
  <c r="M455" i="4" s="1"/>
  <c r="N455" i="4" s="1"/>
  <c r="I459" i="4"/>
  <c r="L459" i="4"/>
  <c r="M459" i="4" s="1"/>
  <c r="N459" i="4" s="1"/>
  <c r="I463" i="4"/>
  <c r="L463" i="4"/>
  <c r="I467" i="4"/>
  <c r="L467" i="4"/>
  <c r="M467" i="4" s="1"/>
  <c r="N467" i="4" s="1"/>
  <c r="I473" i="4"/>
  <c r="L473" i="4"/>
  <c r="M473" i="4" s="1"/>
  <c r="N473" i="4" s="1"/>
  <c r="I477" i="4"/>
  <c r="L477" i="4"/>
  <c r="M477" i="4" s="1"/>
  <c r="N477" i="4" s="1"/>
  <c r="I483" i="4"/>
  <c r="L483" i="4"/>
  <c r="M483" i="4" s="1"/>
  <c r="N483" i="4" s="1"/>
  <c r="I489" i="4"/>
  <c r="L489" i="4"/>
  <c r="M489" i="4" s="1"/>
  <c r="N489" i="4" s="1"/>
  <c r="I493" i="4"/>
  <c r="L493" i="4"/>
  <c r="M493" i="4" s="1"/>
  <c r="N493" i="4" s="1"/>
  <c r="I497" i="4"/>
  <c r="L497" i="4"/>
  <c r="M497" i="4" s="1"/>
  <c r="N497" i="4" s="1"/>
  <c r="I502" i="4"/>
  <c r="L502" i="4"/>
  <c r="I506" i="4"/>
  <c r="L506" i="4"/>
  <c r="M506" i="4" s="1"/>
  <c r="N506" i="4" s="1"/>
  <c r="I510" i="4"/>
  <c r="L510" i="4"/>
  <c r="M510" i="4" s="1"/>
  <c r="N510" i="4" s="1"/>
  <c r="I514" i="4"/>
  <c r="L514" i="4"/>
  <c r="M514" i="4" s="1"/>
  <c r="N514" i="4" s="1"/>
  <c r="I518" i="4"/>
  <c r="L518" i="4"/>
  <c r="M518" i="4" s="1"/>
  <c r="N518" i="4" s="1"/>
  <c r="I522" i="4"/>
  <c r="L522" i="4"/>
  <c r="M522" i="4" s="1"/>
  <c r="N522" i="4" s="1"/>
  <c r="I526" i="4"/>
  <c r="L526" i="4"/>
  <c r="M526" i="4" s="1"/>
  <c r="N526" i="4" s="1"/>
  <c r="I530" i="4"/>
  <c r="L530" i="4"/>
  <c r="M530" i="4" s="1"/>
  <c r="N530" i="4" s="1"/>
  <c r="I536" i="4"/>
  <c r="L536" i="4"/>
  <c r="I540" i="4"/>
  <c r="L540" i="4"/>
  <c r="M540" i="4" s="1"/>
  <c r="N540" i="4" s="1"/>
  <c r="I546" i="4"/>
  <c r="L546" i="4"/>
  <c r="M546" i="4" s="1"/>
  <c r="N546" i="4" s="1"/>
  <c r="I550" i="4"/>
  <c r="L550" i="4"/>
  <c r="M550" i="4" s="1"/>
  <c r="N550" i="4" s="1"/>
  <c r="I554" i="4"/>
  <c r="L554" i="4"/>
  <c r="M554" i="4" s="1"/>
  <c r="N554" i="4" s="1"/>
  <c r="I561" i="4"/>
  <c r="L561" i="4"/>
  <c r="M561" i="4" s="1"/>
  <c r="N561" i="4" s="1"/>
  <c r="I565" i="4"/>
  <c r="L565" i="4"/>
  <c r="M565" i="4" s="1"/>
  <c r="N565" i="4" s="1"/>
  <c r="I569" i="4"/>
  <c r="L569" i="4"/>
  <c r="M569" i="4" s="1"/>
  <c r="N569" i="4" s="1"/>
  <c r="I574" i="4"/>
  <c r="L574" i="4"/>
  <c r="I578" i="4"/>
  <c r="L578" i="4"/>
  <c r="M578" i="4" s="1"/>
  <c r="N578" i="4" s="1"/>
  <c r="I583" i="4"/>
  <c r="L583" i="4"/>
  <c r="M583" i="4" s="1"/>
  <c r="N583" i="4" s="1"/>
  <c r="I592" i="4"/>
  <c r="L592" i="4"/>
  <c r="M592" i="4" s="1"/>
  <c r="N592" i="4" s="1"/>
  <c r="I596" i="4"/>
  <c r="L596" i="4"/>
  <c r="M596" i="4" s="1"/>
  <c r="N596" i="4" s="1"/>
  <c r="I600" i="4"/>
  <c r="L600" i="4"/>
  <c r="M600" i="4" s="1"/>
  <c r="N600" i="4" s="1"/>
  <c r="I605" i="4"/>
  <c r="L605" i="4"/>
  <c r="M605" i="4" s="1"/>
  <c r="N605" i="4" s="1"/>
  <c r="I610" i="4"/>
  <c r="L610" i="4"/>
  <c r="M610" i="4" s="1"/>
  <c r="N610" i="4" s="1"/>
  <c r="I614" i="4"/>
  <c r="L614" i="4"/>
  <c r="I618" i="4"/>
  <c r="L618" i="4"/>
  <c r="M618" i="4" s="1"/>
  <c r="N618" i="4" s="1"/>
  <c r="I622" i="4"/>
  <c r="L622" i="4"/>
  <c r="M622" i="4" s="1"/>
  <c r="N622" i="4" s="1"/>
  <c r="I626" i="4"/>
  <c r="L626" i="4"/>
  <c r="M626" i="4" s="1"/>
  <c r="N626" i="4" s="1"/>
  <c r="I631" i="4"/>
  <c r="L631" i="4"/>
  <c r="M631" i="4" s="1"/>
  <c r="N631" i="4" s="1"/>
  <c r="I635" i="4"/>
  <c r="L635" i="4"/>
  <c r="M635" i="4" s="1"/>
  <c r="N635" i="4" s="1"/>
  <c r="I639" i="4"/>
  <c r="L639" i="4"/>
  <c r="M639" i="4" s="1"/>
  <c r="N639" i="4" s="1"/>
  <c r="I646" i="4"/>
  <c r="L646" i="4"/>
  <c r="M646" i="4" s="1"/>
  <c r="N646" i="4" s="1"/>
  <c r="I650" i="4"/>
  <c r="L650" i="4"/>
  <c r="I655" i="4"/>
  <c r="L655" i="4"/>
  <c r="M655" i="4" s="1"/>
  <c r="N655" i="4" s="1"/>
  <c r="I659" i="4"/>
  <c r="L659" i="4"/>
  <c r="M659" i="4" s="1"/>
  <c r="N659" i="4" s="1"/>
  <c r="I663" i="4"/>
  <c r="L663" i="4"/>
  <c r="M663" i="4" s="1"/>
  <c r="N663" i="4" s="1"/>
  <c r="I668" i="4"/>
  <c r="L668" i="4"/>
  <c r="M668" i="4" s="1"/>
  <c r="N668" i="4" s="1"/>
  <c r="I672" i="4"/>
  <c r="L672" i="4"/>
  <c r="M672" i="4" s="1"/>
  <c r="N672" i="4" s="1"/>
  <c r="I676" i="4"/>
  <c r="L676" i="4"/>
  <c r="M676" i="4" s="1"/>
  <c r="N676" i="4" s="1"/>
  <c r="I681" i="4"/>
  <c r="L681" i="4"/>
  <c r="M681" i="4" s="1"/>
  <c r="N681" i="4" s="1"/>
  <c r="I685" i="4"/>
  <c r="L685" i="4"/>
  <c r="M685" i="4" s="1"/>
  <c r="N685" i="4" s="1"/>
  <c r="I694" i="4"/>
  <c r="L694" i="4"/>
  <c r="M694" i="4" s="1"/>
  <c r="N694" i="4" s="1"/>
  <c r="I699" i="4"/>
  <c r="L699" i="4"/>
  <c r="M699" i="4" s="1"/>
  <c r="N699" i="4" s="1"/>
  <c r="I705" i="4"/>
  <c r="L705" i="4"/>
  <c r="M705" i="4" s="1"/>
  <c r="N705" i="4" s="1"/>
  <c r="I710" i="4"/>
  <c r="L710" i="4"/>
  <c r="M710" i="4" s="1"/>
  <c r="N710" i="4" s="1"/>
  <c r="I715" i="4"/>
  <c r="L715" i="4"/>
  <c r="M715" i="4" s="1"/>
  <c r="N715" i="4" s="1"/>
  <c r="I721" i="4"/>
  <c r="L721" i="4"/>
  <c r="M721" i="4" s="1"/>
  <c r="N721" i="4" s="1"/>
  <c r="I725" i="4"/>
  <c r="L725" i="4"/>
  <c r="M725" i="4" s="1"/>
  <c r="N725" i="4" s="1"/>
  <c r="I730" i="4"/>
  <c r="L730" i="4"/>
  <c r="M730" i="4" s="1"/>
  <c r="N730" i="4" s="1"/>
  <c r="I734" i="4"/>
  <c r="L734" i="4"/>
  <c r="M734" i="4" s="1"/>
  <c r="N734" i="4" s="1"/>
  <c r="I738" i="4"/>
  <c r="L738" i="4"/>
  <c r="M738" i="4" s="1"/>
  <c r="N738" i="4" s="1"/>
  <c r="I742" i="4"/>
  <c r="L742" i="4"/>
  <c r="M742" i="4" s="1"/>
  <c r="N742" i="4" s="1"/>
  <c r="I746" i="4"/>
  <c r="L746" i="4"/>
  <c r="M746" i="4" s="1"/>
  <c r="N746" i="4" s="1"/>
  <c r="I750" i="4"/>
  <c r="L750" i="4"/>
  <c r="M750" i="4" s="1"/>
  <c r="N750" i="4" s="1"/>
  <c r="I754" i="4"/>
  <c r="L754" i="4"/>
  <c r="M754" i="4" s="1"/>
  <c r="N754" i="4" s="1"/>
  <c r="I758" i="4"/>
  <c r="L758" i="4"/>
  <c r="M758" i="4" s="1"/>
  <c r="N758" i="4" s="1"/>
  <c r="I764" i="4"/>
  <c r="L764" i="4"/>
  <c r="M764" i="4" s="1"/>
  <c r="N764" i="4" s="1"/>
  <c r="I769" i="4"/>
  <c r="L769" i="4"/>
  <c r="M769" i="4" s="1"/>
  <c r="N769" i="4" s="1"/>
  <c r="I776" i="4"/>
  <c r="L776" i="4"/>
  <c r="M776" i="4" s="1"/>
  <c r="N776" i="4" s="1"/>
  <c r="I780" i="4"/>
  <c r="L780" i="4"/>
  <c r="M780" i="4" s="1"/>
  <c r="N780" i="4" s="1"/>
  <c r="I784" i="4"/>
  <c r="L784" i="4"/>
  <c r="M784" i="4" s="1"/>
  <c r="N784" i="4" s="1"/>
  <c r="I789" i="4"/>
  <c r="L789" i="4"/>
  <c r="M789" i="4" s="1"/>
  <c r="N789" i="4" s="1"/>
  <c r="I793" i="4"/>
  <c r="L793" i="4"/>
  <c r="M793" i="4" s="1"/>
  <c r="N793" i="4" s="1"/>
  <c r="I798" i="4"/>
  <c r="L798" i="4"/>
  <c r="M798" i="4" s="1"/>
  <c r="N798" i="4" s="1"/>
  <c r="I803" i="4"/>
  <c r="L803" i="4"/>
  <c r="M803" i="4" s="1"/>
  <c r="N803" i="4" s="1"/>
  <c r="I807" i="4"/>
  <c r="L807" i="4"/>
  <c r="M807" i="4" s="1"/>
  <c r="N807" i="4" s="1"/>
  <c r="I811" i="4"/>
  <c r="L811" i="4"/>
  <c r="M811" i="4" s="1"/>
  <c r="N811" i="4" s="1"/>
  <c r="I817" i="4"/>
  <c r="L817" i="4"/>
  <c r="M817" i="4" s="1"/>
  <c r="N817" i="4" s="1"/>
  <c r="I823" i="4"/>
  <c r="L823" i="4"/>
  <c r="M823" i="4" s="1"/>
  <c r="N823" i="4" s="1"/>
  <c r="I828" i="4"/>
  <c r="L828" i="4"/>
  <c r="M828" i="4" s="1"/>
  <c r="N828" i="4" s="1"/>
  <c r="I834" i="4"/>
  <c r="L834" i="4"/>
  <c r="M834" i="4" s="1"/>
  <c r="N834" i="4" s="1"/>
  <c r="I839" i="4"/>
  <c r="L839" i="4"/>
  <c r="M839" i="4" s="1"/>
  <c r="N839" i="4" s="1"/>
  <c r="I843" i="4"/>
  <c r="L843" i="4"/>
  <c r="M843" i="4" s="1"/>
  <c r="N843" i="4" s="1"/>
  <c r="I848" i="4"/>
  <c r="L848" i="4"/>
  <c r="M848" i="4" s="1"/>
  <c r="N848" i="4" s="1"/>
  <c r="I852" i="4"/>
  <c r="L852" i="4"/>
  <c r="M852" i="4" s="1"/>
  <c r="N852" i="4" s="1"/>
  <c r="I856" i="4"/>
  <c r="L856" i="4"/>
  <c r="M856" i="4" s="1"/>
  <c r="N856" i="4" s="1"/>
  <c r="I860" i="4"/>
  <c r="L860" i="4"/>
  <c r="M860" i="4" s="1"/>
  <c r="N860" i="4" s="1"/>
  <c r="I864" i="4"/>
  <c r="L864" i="4"/>
  <c r="M864" i="4" s="1"/>
  <c r="N864" i="4" s="1"/>
  <c r="I870" i="4"/>
  <c r="L870" i="4"/>
  <c r="M870" i="4" s="1"/>
  <c r="N870" i="4" s="1"/>
  <c r="I875" i="4"/>
  <c r="L875" i="4"/>
  <c r="M875" i="4" s="1"/>
  <c r="N875" i="4" s="1"/>
  <c r="I879" i="4"/>
  <c r="L879" i="4"/>
  <c r="M879" i="4" s="1"/>
  <c r="N879" i="4" s="1"/>
  <c r="I883" i="4"/>
  <c r="L883" i="4"/>
  <c r="M883" i="4" s="1"/>
  <c r="N883" i="4" s="1"/>
  <c r="I887" i="4"/>
  <c r="L887" i="4"/>
  <c r="M887" i="4" s="1"/>
  <c r="N887" i="4" s="1"/>
  <c r="I891" i="4"/>
  <c r="L891" i="4"/>
  <c r="M891" i="4" s="1"/>
  <c r="N891" i="4" s="1"/>
  <c r="I895" i="4"/>
  <c r="L895" i="4"/>
  <c r="M895" i="4" s="1"/>
  <c r="N895" i="4" s="1"/>
  <c r="I899" i="4"/>
  <c r="L899" i="4"/>
  <c r="M899" i="4" s="1"/>
  <c r="N899" i="4" s="1"/>
  <c r="I903" i="4"/>
  <c r="L903" i="4"/>
  <c r="M903" i="4" s="1"/>
  <c r="N903" i="4" s="1"/>
  <c r="I907" i="4"/>
  <c r="L907" i="4"/>
  <c r="I911" i="4"/>
  <c r="L911" i="4"/>
  <c r="I916" i="4"/>
  <c r="L916" i="4"/>
  <c r="I920" i="4"/>
  <c r="L920" i="4"/>
  <c r="I924" i="4"/>
  <c r="L924" i="4"/>
  <c r="I929" i="4"/>
  <c r="L929" i="4"/>
  <c r="I933" i="4"/>
  <c r="L933" i="4"/>
  <c r="I937" i="4"/>
  <c r="L937" i="4"/>
  <c r="I942" i="4"/>
  <c r="L942" i="4"/>
  <c r="I948" i="4"/>
  <c r="L948" i="4"/>
  <c r="I953" i="4"/>
  <c r="L953" i="4"/>
  <c r="I957" i="4"/>
  <c r="L957" i="4"/>
  <c r="I961" i="4"/>
  <c r="L961" i="4"/>
  <c r="I966" i="4"/>
  <c r="L966" i="4"/>
  <c r="I970" i="4"/>
  <c r="L970" i="4"/>
  <c r="I974" i="4"/>
  <c r="L974" i="4"/>
  <c r="I980" i="4"/>
  <c r="L980" i="4"/>
  <c r="I984" i="4"/>
  <c r="L984" i="4"/>
  <c r="I988" i="4"/>
  <c r="L988" i="4"/>
  <c r="I992" i="4"/>
  <c r="L992" i="4"/>
  <c r="I996" i="4"/>
  <c r="L996" i="4"/>
  <c r="I1003" i="4"/>
  <c r="L1003" i="4"/>
  <c r="I1007" i="4"/>
  <c r="L1007" i="4"/>
  <c r="I1012" i="4"/>
  <c r="L1012" i="4"/>
  <c r="I1017" i="4"/>
  <c r="L1017" i="4"/>
  <c r="I1021" i="4"/>
  <c r="L1021" i="4"/>
  <c r="I1025" i="4"/>
  <c r="L1025" i="4"/>
  <c r="I1030" i="4"/>
  <c r="L1030" i="4"/>
  <c r="I1034" i="4"/>
  <c r="L1034" i="4"/>
  <c r="I1038" i="4"/>
  <c r="L1038" i="4"/>
  <c r="I1042" i="4"/>
  <c r="L1042" i="4"/>
  <c r="I1047" i="4"/>
  <c r="L1047" i="4"/>
  <c r="I1051" i="4"/>
  <c r="L1051" i="4"/>
  <c r="I1055" i="4"/>
  <c r="L1055" i="4"/>
  <c r="I1059" i="4"/>
  <c r="L1059" i="4"/>
  <c r="I1063" i="4"/>
  <c r="L1063" i="4"/>
  <c r="I1067" i="4"/>
  <c r="L1067" i="4"/>
  <c r="I1071" i="4"/>
  <c r="L1071" i="4"/>
  <c r="I1077" i="4"/>
  <c r="L1077" i="4"/>
  <c r="I1081" i="4"/>
  <c r="L1081" i="4"/>
  <c r="I1085" i="4"/>
  <c r="L1085" i="4"/>
  <c r="I1089" i="4"/>
  <c r="L1089" i="4"/>
  <c r="I1093" i="4"/>
  <c r="L1093" i="4"/>
  <c r="I1097" i="4"/>
  <c r="L1097" i="4"/>
  <c r="I1101" i="4"/>
  <c r="L1101" i="4"/>
  <c r="I1105" i="4"/>
  <c r="L1105" i="4"/>
  <c r="I1109" i="4"/>
  <c r="L1109" i="4"/>
  <c r="I1113" i="4"/>
  <c r="L1113" i="4"/>
  <c r="I1117" i="4"/>
  <c r="L1117" i="4"/>
  <c r="M1117" i="4" s="1"/>
  <c r="N1117" i="4" s="1"/>
  <c r="I1121" i="4"/>
  <c r="L1121" i="4"/>
  <c r="I1125" i="4"/>
  <c r="L1125" i="4"/>
  <c r="M1125" i="4" s="1"/>
  <c r="N1125" i="4" s="1"/>
  <c r="I1129" i="4"/>
  <c r="L1129" i="4"/>
  <c r="I1133" i="4"/>
  <c r="L1133" i="4"/>
  <c r="M1133" i="4" s="1"/>
  <c r="N1133" i="4" s="1"/>
  <c r="I1137" i="4"/>
  <c r="L1137" i="4"/>
  <c r="I1141" i="4"/>
  <c r="L1141" i="4"/>
  <c r="M1141" i="4" s="1"/>
  <c r="N1141" i="4" s="1"/>
  <c r="I1145" i="4"/>
  <c r="L1145" i="4"/>
  <c r="I1149" i="4"/>
  <c r="L1149" i="4"/>
  <c r="M1149" i="4" s="1"/>
  <c r="N1149" i="4" s="1"/>
  <c r="I1153" i="4"/>
  <c r="L1153" i="4"/>
  <c r="I1157" i="4"/>
  <c r="L1157" i="4"/>
  <c r="M1157" i="4" s="1"/>
  <c r="N1157" i="4" s="1"/>
  <c r="I1161" i="4"/>
  <c r="L1161" i="4"/>
  <c r="I1165" i="4"/>
  <c r="L1165" i="4"/>
  <c r="M1165" i="4" s="1"/>
  <c r="N1165" i="4" s="1"/>
  <c r="I1169" i="4"/>
  <c r="L1169" i="4"/>
  <c r="I1173" i="4"/>
  <c r="L1173" i="4"/>
  <c r="M1173" i="4" s="1"/>
  <c r="N1173" i="4" s="1"/>
  <c r="I1177" i="4"/>
  <c r="L1177" i="4"/>
  <c r="I1181" i="4"/>
  <c r="L1181" i="4"/>
  <c r="M1181" i="4" s="1"/>
  <c r="N1181" i="4" s="1"/>
  <c r="I1185" i="4"/>
  <c r="L1185" i="4"/>
  <c r="I1189" i="4"/>
  <c r="L1189" i="4"/>
  <c r="M1189" i="4" s="1"/>
  <c r="N1189" i="4" s="1"/>
  <c r="I1193" i="4"/>
  <c r="L1193" i="4"/>
  <c r="I1197" i="4"/>
  <c r="L1197" i="4"/>
  <c r="M1197" i="4" s="1"/>
  <c r="N1197" i="4" s="1"/>
  <c r="I1201" i="4"/>
  <c r="L1201" i="4"/>
  <c r="I1205" i="4"/>
  <c r="L1205" i="4"/>
  <c r="M1205" i="4" s="1"/>
  <c r="N1205" i="4" s="1"/>
  <c r="I1209" i="4"/>
  <c r="L1209" i="4"/>
  <c r="I1213" i="4"/>
  <c r="L1213" i="4"/>
  <c r="M1213" i="4" s="1"/>
  <c r="N1213" i="4" s="1"/>
  <c r="I1217" i="4"/>
  <c r="L1217" i="4"/>
  <c r="I1221" i="4"/>
  <c r="L1221" i="4"/>
  <c r="M1221" i="4" s="1"/>
  <c r="N1221" i="4" s="1"/>
  <c r="I1225" i="4"/>
  <c r="L1225" i="4"/>
  <c r="I1230" i="4"/>
  <c r="L1230" i="4"/>
  <c r="M1230" i="4" s="1"/>
  <c r="N1230" i="4" s="1"/>
  <c r="I1234" i="4"/>
  <c r="L1234" i="4"/>
  <c r="M1234" i="4" s="1"/>
  <c r="N1234" i="4" s="1"/>
  <c r="I1238" i="4"/>
  <c r="L1238" i="4"/>
  <c r="M1238" i="4" s="1"/>
  <c r="N1238" i="4" s="1"/>
  <c r="I1242" i="4"/>
  <c r="L1242" i="4"/>
  <c r="M1242" i="4" s="1"/>
  <c r="N1242" i="4" s="1"/>
  <c r="I1246" i="4"/>
  <c r="L1246" i="4"/>
  <c r="M1246" i="4" s="1"/>
  <c r="N1246" i="4" s="1"/>
  <c r="I1250" i="4"/>
  <c r="L1250" i="4"/>
  <c r="M1250" i="4" s="1"/>
  <c r="N1250" i="4" s="1"/>
  <c r="I1254" i="4"/>
  <c r="L1254" i="4"/>
  <c r="M1254" i="4" s="1"/>
  <c r="N1254" i="4" s="1"/>
  <c r="I1258" i="4"/>
  <c r="L1258" i="4"/>
  <c r="M1258" i="4" s="1"/>
  <c r="N1258" i="4" s="1"/>
  <c r="I1262" i="4"/>
  <c r="L1262" i="4"/>
  <c r="M1262" i="4" s="1"/>
  <c r="N1262" i="4" s="1"/>
  <c r="I1266" i="4"/>
  <c r="L1266" i="4"/>
  <c r="M1266" i="4" s="1"/>
  <c r="N1266" i="4" s="1"/>
  <c r="I1270" i="4"/>
  <c r="L1270" i="4"/>
  <c r="M1270" i="4" s="1"/>
  <c r="N1270" i="4" s="1"/>
  <c r="I1274" i="4"/>
  <c r="L1274" i="4"/>
  <c r="M1274" i="4" s="1"/>
  <c r="N1274" i="4" s="1"/>
  <c r="I1278" i="4"/>
  <c r="L1278" i="4"/>
  <c r="M1278" i="4" s="1"/>
  <c r="N1278" i="4" s="1"/>
  <c r="I1282" i="4"/>
  <c r="L1282" i="4"/>
  <c r="M1282" i="4" s="1"/>
  <c r="N1282" i="4" s="1"/>
  <c r="I1286" i="4"/>
  <c r="L1286" i="4"/>
  <c r="M1286" i="4" s="1"/>
  <c r="N1286" i="4" s="1"/>
  <c r="I1290" i="4"/>
  <c r="L1290" i="4"/>
  <c r="M1290" i="4" s="1"/>
  <c r="N1290" i="4" s="1"/>
  <c r="I1294" i="4"/>
  <c r="L1294" i="4"/>
  <c r="M1294" i="4" s="1"/>
  <c r="N1294" i="4" s="1"/>
  <c r="I1298" i="4"/>
  <c r="L1298" i="4"/>
  <c r="M1298" i="4" s="1"/>
  <c r="N1298" i="4" s="1"/>
  <c r="I1302" i="4"/>
  <c r="L1302" i="4"/>
  <c r="M1302" i="4" s="1"/>
  <c r="N1302" i="4" s="1"/>
  <c r="I1306" i="4"/>
  <c r="L1306" i="4"/>
  <c r="M1306" i="4" s="1"/>
  <c r="N1306" i="4" s="1"/>
  <c r="I1310" i="4"/>
  <c r="L1310" i="4"/>
  <c r="M1310" i="4" s="1"/>
  <c r="N1310" i="4" s="1"/>
  <c r="I1314" i="4"/>
  <c r="L1314" i="4"/>
  <c r="M1314" i="4" s="1"/>
  <c r="N1314" i="4" s="1"/>
  <c r="I1318" i="4"/>
  <c r="L1318" i="4"/>
  <c r="M1318" i="4" s="1"/>
  <c r="N1318" i="4" s="1"/>
  <c r="I1322" i="4"/>
  <c r="L1322" i="4"/>
  <c r="M1322" i="4" s="1"/>
  <c r="N1322" i="4" s="1"/>
  <c r="I1326" i="4"/>
  <c r="L1326" i="4"/>
  <c r="M1326" i="4" s="1"/>
  <c r="N1326" i="4" s="1"/>
  <c r="I1330" i="4"/>
  <c r="L1330" i="4"/>
  <c r="M1330" i="4" s="1"/>
  <c r="N1330" i="4" s="1"/>
  <c r="I1334" i="4"/>
  <c r="L1334" i="4"/>
  <c r="M1334" i="4" s="1"/>
  <c r="N1334" i="4" s="1"/>
  <c r="I1338" i="4"/>
  <c r="L1338" i="4"/>
  <c r="M1338" i="4" s="1"/>
  <c r="N1338" i="4" s="1"/>
  <c r="I1342" i="4"/>
  <c r="L1342" i="4"/>
  <c r="M1342" i="4" s="1"/>
  <c r="N1342" i="4" s="1"/>
  <c r="I1346" i="4"/>
  <c r="L1346" i="4"/>
  <c r="I1350" i="4"/>
  <c r="L1350" i="4"/>
  <c r="I1354" i="4"/>
  <c r="L1354" i="4"/>
  <c r="I1358" i="4"/>
  <c r="L1358" i="4"/>
  <c r="I1362" i="4"/>
  <c r="L1362" i="4"/>
  <c r="I1366" i="4"/>
  <c r="L1366" i="4"/>
  <c r="I1370" i="4"/>
  <c r="L1370" i="4"/>
  <c r="I1375" i="4"/>
  <c r="L1375" i="4"/>
  <c r="I1380" i="4"/>
  <c r="L1380" i="4"/>
  <c r="I1384" i="4"/>
  <c r="L1384" i="4"/>
  <c r="I1388" i="4"/>
  <c r="L1388" i="4"/>
  <c r="I1392" i="4"/>
  <c r="L1392" i="4"/>
  <c r="I1396" i="4"/>
  <c r="L1396" i="4"/>
  <c r="I1400" i="4"/>
  <c r="L1400" i="4"/>
  <c r="I1404" i="4"/>
  <c r="L1404" i="4"/>
  <c r="I1408" i="4"/>
  <c r="L1408" i="4"/>
  <c r="I1412" i="4"/>
  <c r="L1412" i="4"/>
  <c r="I1416" i="4"/>
  <c r="L1416" i="4"/>
  <c r="I1420" i="4"/>
  <c r="L1420" i="4"/>
  <c r="I1424" i="4"/>
  <c r="L1424" i="4"/>
  <c r="I1429" i="4"/>
  <c r="L1429" i="4"/>
  <c r="I1433" i="4"/>
  <c r="L1433" i="4"/>
  <c r="I1437" i="4"/>
  <c r="L1437" i="4"/>
  <c r="I1441" i="4"/>
  <c r="L1441" i="4"/>
  <c r="I1445" i="4"/>
  <c r="L1445" i="4"/>
  <c r="I1449" i="4"/>
  <c r="L1449" i="4"/>
  <c r="I1453" i="4"/>
  <c r="L1453" i="4"/>
  <c r="I1457" i="4"/>
  <c r="L1457" i="4"/>
  <c r="I1461" i="4"/>
  <c r="L1461" i="4"/>
  <c r="I1465" i="4"/>
  <c r="L1465" i="4"/>
  <c r="I1469" i="4"/>
  <c r="L1469" i="4"/>
  <c r="I1473" i="4"/>
  <c r="L1473" i="4"/>
  <c r="I1477" i="4"/>
  <c r="L1477" i="4"/>
  <c r="I1483" i="4"/>
  <c r="L1483" i="4"/>
  <c r="I1488" i="4"/>
  <c r="L1488" i="4"/>
  <c r="I1492" i="4"/>
  <c r="L1492" i="4"/>
  <c r="I1496" i="4"/>
  <c r="L1496" i="4"/>
  <c r="I1500" i="4"/>
  <c r="L1500" i="4"/>
  <c r="I1504" i="4"/>
  <c r="L1504" i="4"/>
  <c r="I1508" i="4"/>
  <c r="L1508" i="4"/>
  <c r="I1512" i="4"/>
  <c r="L1512" i="4"/>
  <c r="M1512" i="4" s="1"/>
  <c r="N1512" i="4" s="1"/>
  <c r="I1517" i="4"/>
  <c r="L1517" i="4"/>
  <c r="M1517" i="4" s="1"/>
  <c r="N1517" i="4" s="1"/>
  <c r="I1521" i="4"/>
  <c r="L1521" i="4"/>
  <c r="M1521" i="4" s="1"/>
  <c r="N1521" i="4" s="1"/>
  <c r="I1525" i="4"/>
  <c r="L1525" i="4"/>
  <c r="M1525" i="4" s="1"/>
  <c r="N1525" i="4" s="1"/>
  <c r="I1529" i="4"/>
  <c r="L1529" i="4"/>
  <c r="M1529" i="4" s="1"/>
  <c r="N1529" i="4" s="1"/>
  <c r="I1533" i="4"/>
  <c r="L1533" i="4"/>
  <c r="M1533" i="4" s="1"/>
  <c r="N1533" i="4" s="1"/>
  <c r="I1537" i="4"/>
  <c r="L1537" i="4"/>
  <c r="M1537" i="4" s="1"/>
  <c r="N1537" i="4" s="1"/>
  <c r="I1541" i="4"/>
  <c r="L1541" i="4"/>
  <c r="M1541" i="4" s="1"/>
  <c r="N1541" i="4" s="1"/>
  <c r="I1545" i="4"/>
  <c r="L1545" i="4"/>
  <c r="M1545" i="4" s="1"/>
  <c r="N1545" i="4" s="1"/>
  <c r="I1549" i="4"/>
  <c r="L1549" i="4"/>
  <c r="M1549" i="4" s="1"/>
  <c r="N1549" i="4" s="1"/>
  <c r="I1553" i="4"/>
  <c r="L1553" i="4"/>
  <c r="M1553" i="4" s="1"/>
  <c r="N1553" i="4" s="1"/>
  <c r="I1557" i="4"/>
  <c r="L1557" i="4"/>
  <c r="M1557" i="4" s="1"/>
  <c r="N1557" i="4" s="1"/>
  <c r="I1561" i="4"/>
  <c r="L1561" i="4"/>
  <c r="M1561" i="4" s="1"/>
  <c r="N1561" i="4" s="1"/>
  <c r="I1565" i="4"/>
  <c r="L1565" i="4"/>
  <c r="M1565" i="4" s="1"/>
  <c r="N1565" i="4" s="1"/>
  <c r="I1569" i="4"/>
  <c r="L1569" i="4"/>
  <c r="M1569" i="4" s="1"/>
  <c r="N1569" i="4" s="1"/>
  <c r="I1574" i="4"/>
  <c r="L1574" i="4"/>
  <c r="M1574" i="4" s="1"/>
  <c r="N1574" i="4" s="1"/>
  <c r="I1578" i="4"/>
  <c r="L1578" i="4"/>
  <c r="M1578" i="4" s="1"/>
  <c r="N1578" i="4" s="1"/>
  <c r="I1582" i="4"/>
  <c r="L1582" i="4"/>
  <c r="M1582" i="4" s="1"/>
  <c r="N1582" i="4" s="1"/>
  <c r="I1586" i="4"/>
  <c r="L1586" i="4"/>
  <c r="M1586" i="4" s="1"/>
  <c r="N1586" i="4" s="1"/>
  <c r="I1590" i="4"/>
  <c r="L1590" i="4"/>
  <c r="M1590" i="4" s="1"/>
  <c r="N1590" i="4" s="1"/>
  <c r="I1594" i="4"/>
  <c r="L1594" i="4"/>
  <c r="M1594" i="4" s="1"/>
  <c r="N1594" i="4" s="1"/>
  <c r="I1598" i="4"/>
  <c r="L1598" i="4"/>
  <c r="M1598" i="4" s="1"/>
  <c r="N1598" i="4" s="1"/>
  <c r="I1602" i="4"/>
  <c r="L1602" i="4"/>
  <c r="M1602" i="4" s="1"/>
  <c r="N1602" i="4" s="1"/>
  <c r="I1606" i="4"/>
  <c r="L1606" i="4"/>
  <c r="M1606" i="4" s="1"/>
  <c r="N1606" i="4" s="1"/>
  <c r="I1610" i="4"/>
  <c r="L1610" i="4"/>
  <c r="M1610" i="4" s="1"/>
  <c r="N1610" i="4" s="1"/>
  <c r="I1614" i="4"/>
  <c r="L1614" i="4"/>
  <c r="M1614" i="4" s="1"/>
  <c r="N1614" i="4" s="1"/>
  <c r="I1619" i="4"/>
  <c r="L1619" i="4"/>
  <c r="M1619" i="4" s="1"/>
  <c r="N1619" i="4" s="1"/>
  <c r="I1623" i="4"/>
  <c r="L1623" i="4"/>
  <c r="M1623" i="4" s="1"/>
  <c r="N1623" i="4" s="1"/>
  <c r="I1627" i="4"/>
  <c r="L1627" i="4"/>
  <c r="M1627" i="4" s="1"/>
  <c r="N1627" i="4" s="1"/>
  <c r="I1631" i="4"/>
  <c r="L1631" i="4"/>
  <c r="M1631" i="4" s="1"/>
  <c r="N1631" i="4" s="1"/>
  <c r="I1635" i="4"/>
  <c r="L1635" i="4"/>
  <c r="M1635" i="4" s="1"/>
  <c r="N1635" i="4" s="1"/>
  <c r="I1639" i="4"/>
  <c r="L1639" i="4"/>
  <c r="M1639" i="4" s="1"/>
  <c r="N1639" i="4" s="1"/>
  <c r="I1643" i="4"/>
  <c r="L1643" i="4"/>
  <c r="M1643" i="4" s="1"/>
  <c r="N1643" i="4" s="1"/>
  <c r="I1647" i="4"/>
  <c r="L1647" i="4"/>
  <c r="M1647" i="4" s="1"/>
  <c r="N1647" i="4" s="1"/>
  <c r="I1651" i="4"/>
  <c r="L1651" i="4"/>
  <c r="M1651" i="4" s="1"/>
  <c r="N1651" i="4" s="1"/>
  <c r="I1655" i="4"/>
  <c r="L1655" i="4"/>
  <c r="M1655" i="4" s="1"/>
  <c r="N1655" i="4" s="1"/>
  <c r="I1659" i="4"/>
  <c r="L1659" i="4"/>
  <c r="M1659" i="4" s="1"/>
  <c r="N1659" i="4" s="1"/>
  <c r="I1663" i="4"/>
  <c r="L1663" i="4"/>
  <c r="M1663" i="4" s="1"/>
  <c r="N1663" i="4" s="1"/>
  <c r="I1667" i="4"/>
  <c r="L1667" i="4"/>
  <c r="M1667" i="4" s="1"/>
  <c r="N1667" i="4" s="1"/>
  <c r="I1671" i="4"/>
  <c r="L1671" i="4"/>
  <c r="M1671" i="4" s="1"/>
  <c r="N1671" i="4" s="1"/>
  <c r="I1675" i="4"/>
  <c r="L1675" i="4"/>
  <c r="M1675" i="4" s="1"/>
  <c r="N1675" i="4" s="1"/>
  <c r="I1679" i="4"/>
  <c r="L1679" i="4"/>
  <c r="M1679" i="4" s="1"/>
  <c r="N1679" i="4" s="1"/>
  <c r="I1683" i="4"/>
  <c r="L1683" i="4"/>
  <c r="M1683" i="4" s="1"/>
  <c r="N1683" i="4" s="1"/>
  <c r="I1687" i="4"/>
  <c r="L1687" i="4"/>
  <c r="M1687" i="4" s="1"/>
  <c r="N1687" i="4" s="1"/>
  <c r="I1691" i="4"/>
  <c r="L1691" i="4"/>
  <c r="M1691" i="4" s="1"/>
  <c r="N1691" i="4" s="1"/>
  <c r="I1696" i="4"/>
  <c r="L1696" i="4"/>
  <c r="M1696" i="4" s="1"/>
  <c r="N1696" i="4" s="1"/>
  <c r="I1700" i="4"/>
  <c r="L1700" i="4"/>
  <c r="M1700" i="4" s="1"/>
  <c r="N1700" i="4" s="1"/>
  <c r="I1704" i="4"/>
  <c r="L1704" i="4"/>
  <c r="M1704" i="4" s="1"/>
  <c r="N1704" i="4" s="1"/>
  <c r="I1708" i="4"/>
  <c r="L1708" i="4"/>
  <c r="M1708" i="4" s="1"/>
  <c r="N1708" i="4" s="1"/>
  <c r="I1712" i="4"/>
  <c r="L1712" i="4"/>
  <c r="M1712" i="4" s="1"/>
  <c r="N1712" i="4" s="1"/>
  <c r="I1716" i="4"/>
  <c r="L1716" i="4"/>
  <c r="M1716" i="4" s="1"/>
  <c r="N1716" i="4" s="1"/>
  <c r="I1721" i="4"/>
  <c r="L1721" i="4"/>
  <c r="M1721" i="4" s="1"/>
  <c r="N1721" i="4" s="1"/>
  <c r="I1725" i="4"/>
  <c r="L1725" i="4"/>
  <c r="M1725" i="4" s="1"/>
  <c r="N1725" i="4" s="1"/>
  <c r="I1729" i="4"/>
  <c r="L1729" i="4"/>
  <c r="M1729" i="4" s="1"/>
  <c r="N1729" i="4" s="1"/>
  <c r="I1733" i="4"/>
  <c r="L1733" i="4"/>
  <c r="M1733" i="4" s="1"/>
  <c r="N1733" i="4" s="1"/>
  <c r="I1737" i="4"/>
  <c r="L1737" i="4"/>
  <c r="M1737" i="4" s="1"/>
  <c r="N1737" i="4" s="1"/>
  <c r="I1741" i="4"/>
  <c r="L1741" i="4"/>
  <c r="M1741" i="4" s="1"/>
  <c r="N1741" i="4" s="1"/>
  <c r="I1745" i="4"/>
  <c r="L1745" i="4"/>
  <c r="M1745" i="4" s="1"/>
  <c r="N1745" i="4" s="1"/>
  <c r="I1749" i="4"/>
  <c r="L1749" i="4"/>
  <c r="M1749" i="4" s="1"/>
  <c r="N1749" i="4" s="1"/>
  <c r="I1753" i="4"/>
  <c r="L1753" i="4"/>
  <c r="M1753" i="4" s="1"/>
  <c r="N1753" i="4" s="1"/>
  <c r="I1758" i="4"/>
  <c r="L1758" i="4"/>
  <c r="M1758" i="4" s="1"/>
  <c r="N1758" i="4" s="1"/>
  <c r="I1762" i="4"/>
  <c r="L1762" i="4"/>
  <c r="M1762" i="4" s="1"/>
  <c r="N1762" i="4" s="1"/>
  <c r="I1766" i="4"/>
  <c r="L1766" i="4"/>
  <c r="M1766" i="4" s="1"/>
  <c r="N1766" i="4" s="1"/>
  <c r="I1770" i="4"/>
  <c r="L1770" i="4"/>
  <c r="M1770" i="4" s="1"/>
  <c r="N1770" i="4" s="1"/>
  <c r="I1774" i="4"/>
  <c r="L1774" i="4"/>
  <c r="M1774" i="4" s="1"/>
  <c r="N1774" i="4" s="1"/>
  <c r="I1778" i="4"/>
  <c r="L1778" i="4"/>
  <c r="M1778" i="4" s="1"/>
  <c r="N1778" i="4" s="1"/>
  <c r="I1782" i="4"/>
  <c r="L1782" i="4"/>
  <c r="M1782" i="4" s="1"/>
  <c r="N1782" i="4" s="1"/>
  <c r="I1786" i="4"/>
  <c r="L1786" i="4"/>
  <c r="M1786" i="4" s="1"/>
  <c r="N1786" i="4" s="1"/>
  <c r="I1791" i="4"/>
  <c r="L1791" i="4"/>
  <c r="M1791" i="4" s="1"/>
  <c r="N1791" i="4" s="1"/>
  <c r="I1795" i="4"/>
  <c r="L1795" i="4"/>
  <c r="M1795" i="4" s="1"/>
  <c r="N1795" i="4" s="1"/>
  <c r="I1799" i="4"/>
  <c r="L1799" i="4"/>
  <c r="M1799" i="4" s="1"/>
  <c r="N1799" i="4" s="1"/>
  <c r="I1803" i="4"/>
  <c r="L1803" i="4"/>
  <c r="M1803" i="4" s="1"/>
  <c r="N1803" i="4" s="1"/>
  <c r="I1807" i="4"/>
  <c r="L1807" i="4"/>
  <c r="M1807" i="4" s="1"/>
  <c r="N1807" i="4" s="1"/>
  <c r="I1811" i="4"/>
  <c r="L1811" i="4"/>
  <c r="M1811" i="4" s="1"/>
  <c r="N1811" i="4" s="1"/>
  <c r="I1815" i="4"/>
  <c r="L1815" i="4"/>
  <c r="M1815" i="4" s="1"/>
  <c r="N1815" i="4" s="1"/>
  <c r="I1819" i="4"/>
  <c r="L1819" i="4"/>
  <c r="M1819" i="4" s="1"/>
  <c r="N1819" i="4" s="1"/>
  <c r="I1823" i="4"/>
  <c r="L1823" i="4"/>
  <c r="M1823" i="4" s="1"/>
  <c r="N1823" i="4" s="1"/>
  <c r="I1828" i="4"/>
  <c r="L1828" i="4"/>
  <c r="M1828" i="4" s="1"/>
  <c r="N1828" i="4" s="1"/>
  <c r="I1833" i="4"/>
  <c r="L1833" i="4"/>
  <c r="M1833" i="4" s="1"/>
  <c r="N1833" i="4" s="1"/>
  <c r="I1837" i="4"/>
  <c r="L1837" i="4"/>
  <c r="M1837" i="4" s="1"/>
  <c r="N1837" i="4" s="1"/>
  <c r="I1841" i="4"/>
  <c r="L1841" i="4"/>
  <c r="M1841" i="4" s="1"/>
  <c r="N1841" i="4" s="1"/>
  <c r="I1845" i="4"/>
  <c r="L1845" i="4"/>
  <c r="M1845" i="4" s="1"/>
  <c r="N1845" i="4" s="1"/>
  <c r="I1849" i="4"/>
  <c r="L1849" i="4"/>
  <c r="M1849" i="4" s="1"/>
  <c r="N1849" i="4" s="1"/>
  <c r="I1853" i="4"/>
  <c r="L1853" i="4"/>
  <c r="M1853" i="4" s="1"/>
  <c r="N1853" i="4" s="1"/>
  <c r="I1858" i="4"/>
  <c r="L1858" i="4"/>
  <c r="M1858" i="4" s="1"/>
  <c r="N1858" i="4" s="1"/>
  <c r="I1862" i="4"/>
  <c r="L1862" i="4"/>
  <c r="M1862" i="4" s="1"/>
  <c r="N1862" i="4" s="1"/>
  <c r="I1866" i="4"/>
  <c r="L1866" i="4"/>
  <c r="M1866" i="4" s="1"/>
  <c r="N1866" i="4" s="1"/>
  <c r="I1870" i="4"/>
  <c r="L1870" i="4"/>
  <c r="M1870" i="4" s="1"/>
  <c r="N1870" i="4" s="1"/>
  <c r="I1874" i="4"/>
  <c r="L1874" i="4"/>
  <c r="M1874" i="4" s="1"/>
  <c r="N1874" i="4" s="1"/>
  <c r="I1878" i="4"/>
  <c r="L1878" i="4"/>
  <c r="M1878" i="4" s="1"/>
  <c r="N1878" i="4" s="1"/>
  <c r="I1883" i="4"/>
  <c r="L1883" i="4"/>
  <c r="M1883" i="4" s="1"/>
  <c r="N1883" i="4" s="1"/>
  <c r="I1887" i="4"/>
  <c r="L1887" i="4"/>
  <c r="M1887" i="4" s="1"/>
  <c r="N1887" i="4" s="1"/>
  <c r="I1891" i="4"/>
  <c r="L1891" i="4"/>
  <c r="M1891" i="4" s="1"/>
  <c r="N1891" i="4" s="1"/>
  <c r="I1895" i="4"/>
  <c r="L1895" i="4"/>
  <c r="M1895" i="4" s="1"/>
  <c r="N1895" i="4" s="1"/>
  <c r="I1899" i="4"/>
  <c r="L1899" i="4"/>
  <c r="M1899" i="4" s="1"/>
  <c r="N1899" i="4" s="1"/>
  <c r="I1903" i="4"/>
  <c r="L1903" i="4"/>
  <c r="M1903" i="4" s="1"/>
  <c r="N1903" i="4" s="1"/>
  <c r="I1907" i="4"/>
  <c r="L1907" i="4"/>
  <c r="M1907" i="4" s="1"/>
  <c r="N1907" i="4" s="1"/>
  <c r="I1912" i="4"/>
  <c r="L1912" i="4"/>
  <c r="M1912" i="4" s="1"/>
  <c r="N1912" i="4" s="1"/>
  <c r="I1916" i="4"/>
  <c r="L1916" i="4"/>
  <c r="M1916" i="4" s="1"/>
  <c r="N1916" i="4" s="1"/>
  <c r="I1920" i="4"/>
  <c r="L1920" i="4"/>
  <c r="M1920" i="4" s="1"/>
  <c r="N1920" i="4" s="1"/>
  <c r="I1924" i="4"/>
  <c r="L1924" i="4"/>
  <c r="M1924" i="4" s="1"/>
  <c r="N1924" i="4" s="1"/>
  <c r="I1928" i="4"/>
  <c r="L1928" i="4"/>
  <c r="M1928" i="4" s="1"/>
  <c r="N1928" i="4" s="1"/>
  <c r="I1932" i="4"/>
  <c r="L1932" i="4"/>
  <c r="M1932" i="4" s="1"/>
  <c r="N1932" i="4" s="1"/>
  <c r="I1936" i="4"/>
  <c r="L1936" i="4"/>
  <c r="M1936" i="4" s="1"/>
  <c r="N1936" i="4" s="1"/>
  <c r="I1941" i="4"/>
  <c r="L1941" i="4"/>
  <c r="M1941" i="4" s="1"/>
  <c r="N1941" i="4" s="1"/>
  <c r="I1945" i="4"/>
  <c r="L1945" i="4"/>
  <c r="M1945" i="4" s="1"/>
  <c r="N1945" i="4" s="1"/>
  <c r="I1949" i="4"/>
  <c r="L1949" i="4"/>
  <c r="M1949" i="4" s="1"/>
  <c r="N1949" i="4" s="1"/>
  <c r="I1953" i="4"/>
  <c r="L1953" i="4"/>
  <c r="M1953" i="4" s="1"/>
  <c r="N1953" i="4" s="1"/>
  <c r="I1957" i="4"/>
  <c r="L1957" i="4"/>
  <c r="M1957" i="4" s="1"/>
  <c r="N1957" i="4" s="1"/>
  <c r="I1961" i="4"/>
  <c r="L1961" i="4"/>
  <c r="M1961" i="4" s="1"/>
  <c r="N1961" i="4" s="1"/>
  <c r="I1966" i="4"/>
  <c r="L1966" i="4"/>
  <c r="M1966" i="4" s="1"/>
  <c r="N1966" i="4" s="1"/>
  <c r="I1970" i="4"/>
  <c r="L1970" i="4"/>
  <c r="M1970" i="4" s="1"/>
  <c r="N1970" i="4" s="1"/>
  <c r="I1974" i="4"/>
  <c r="L1974" i="4"/>
  <c r="M1974" i="4" s="1"/>
  <c r="N1974" i="4" s="1"/>
  <c r="I1978" i="4"/>
  <c r="L1978" i="4"/>
  <c r="M1978" i="4" s="1"/>
  <c r="N1978" i="4" s="1"/>
  <c r="I1982" i="4"/>
  <c r="L1982" i="4"/>
  <c r="M1982" i="4" s="1"/>
  <c r="N1982" i="4" s="1"/>
  <c r="I1986" i="4"/>
  <c r="L1986" i="4"/>
  <c r="M1986" i="4" s="1"/>
  <c r="N1986" i="4" s="1"/>
  <c r="I1990" i="4"/>
  <c r="L1990" i="4"/>
  <c r="M1990" i="4" s="1"/>
  <c r="N1990" i="4" s="1"/>
  <c r="I1994" i="4"/>
  <c r="L1994" i="4"/>
  <c r="M1994" i="4" s="1"/>
  <c r="N1994" i="4" s="1"/>
  <c r="I1998" i="4"/>
  <c r="L1998" i="4"/>
  <c r="M1998" i="4" s="1"/>
  <c r="N1998" i="4" s="1"/>
  <c r="I2002" i="4"/>
  <c r="L2002" i="4"/>
  <c r="M2002" i="4" s="1"/>
  <c r="N2002" i="4" s="1"/>
  <c r="I2006" i="4"/>
  <c r="L2006" i="4"/>
  <c r="M2006" i="4" s="1"/>
  <c r="N2006" i="4" s="1"/>
  <c r="I2010" i="4"/>
  <c r="L2010" i="4"/>
  <c r="M2010" i="4" s="1"/>
  <c r="N2010" i="4" s="1"/>
  <c r="I2014" i="4"/>
  <c r="L2014" i="4"/>
  <c r="M2014" i="4" s="1"/>
  <c r="N2014" i="4" s="1"/>
  <c r="I2018" i="4"/>
  <c r="L2018" i="4"/>
  <c r="I2022" i="4"/>
  <c r="L2022" i="4"/>
  <c r="M2022" i="4" s="1"/>
  <c r="N2022" i="4" s="1"/>
  <c r="I2026" i="4"/>
  <c r="L2026" i="4"/>
  <c r="M2026" i="4" s="1"/>
  <c r="N2026" i="4" s="1"/>
  <c r="I2030" i="4"/>
  <c r="L2030" i="4"/>
  <c r="M2030" i="4" s="1"/>
  <c r="N2030" i="4" s="1"/>
  <c r="I2034" i="4"/>
  <c r="L2034" i="4"/>
  <c r="M2034" i="4" s="1"/>
  <c r="N2034" i="4" s="1"/>
  <c r="I2038" i="4"/>
  <c r="L2038" i="4"/>
  <c r="M2038" i="4" s="1"/>
  <c r="N2038" i="4" s="1"/>
  <c r="I2042" i="4"/>
  <c r="L2042" i="4"/>
  <c r="M2042" i="4" s="1"/>
  <c r="N2042" i="4" s="1"/>
  <c r="I2047" i="4"/>
  <c r="L2047" i="4"/>
  <c r="M2047" i="4" s="1"/>
  <c r="N2047" i="4" s="1"/>
  <c r="I2051" i="4"/>
  <c r="L2051" i="4"/>
  <c r="I2056" i="4"/>
  <c r="L2056" i="4"/>
  <c r="M2056" i="4" s="1"/>
  <c r="N2056" i="4" s="1"/>
  <c r="I2060" i="4"/>
  <c r="L2060" i="4"/>
  <c r="M2060" i="4" s="1"/>
  <c r="N2060" i="4" s="1"/>
  <c r="I2064" i="4"/>
  <c r="L2064" i="4"/>
  <c r="M2064" i="4" s="1"/>
  <c r="N2064" i="4" s="1"/>
  <c r="I2068" i="4"/>
  <c r="L2068" i="4"/>
  <c r="M2068" i="4" s="1"/>
  <c r="N2068" i="4" s="1"/>
  <c r="I2072" i="4"/>
  <c r="L2072" i="4"/>
  <c r="M2072" i="4" s="1"/>
  <c r="N2072" i="4" s="1"/>
  <c r="I2077" i="4"/>
  <c r="L2077" i="4"/>
  <c r="M2077" i="4" s="1"/>
  <c r="N2077" i="4" s="1"/>
  <c r="I2081" i="4"/>
  <c r="L2081" i="4"/>
  <c r="I2085" i="4"/>
  <c r="L2085" i="4"/>
  <c r="I2089" i="4"/>
  <c r="L2089" i="4"/>
  <c r="I2093" i="4"/>
  <c r="L2093" i="4"/>
  <c r="M2093" i="4" s="1"/>
  <c r="N2093" i="4" s="1"/>
  <c r="I2097" i="4"/>
  <c r="L2097" i="4"/>
  <c r="I2101" i="4"/>
  <c r="L2101" i="4"/>
  <c r="M2101" i="4" s="1"/>
  <c r="N2101" i="4" s="1"/>
  <c r="I2105" i="4"/>
  <c r="L2105" i="4"/>
  <c r="I2109" i="4"/>
  <c r="L2109" i="4"/>
  <c r="M2109" i="4" s="1"/>
  <c r="N2109" i="4" s="1"/>
  <c r="I2113" i="4"/>
  <c r="L2113" i="4"/>
  <c r="M2113" i="4" s="1"/>
  <c r="N2113" i="4" s="1"/>
  <c r="I2117" i="4"/>
  <c r="L2117" i="4"/>
  <c r="I2121" i="4"/>
  <c r="L2121" i="4"/>
  <c r="I2125" i="4"/>
  <c r="L2125" i="4"/>
  <c r="I2129" i="4"/>
  <c r="L2129" i="4"/>
  <c r="M2129" i="4" s="1"/>
  <c r="N2129" i="4" s="1"/>
  <c r="I2133" i="4"/>
  <c r="L2133" i="4"/>
  <c r="I2137" i="4"/>
  <c r="L2137" i="4"/>
  <c r="I2141" i="4"/>
  <c r="L2141" i="4"/>
  <c r="M2141" i="4" s="1"/>
  <c r="N2141" i="4" s="1"/>
  <c r="I2145" i="4"/>
  <c r="L2145" i="4"/>
  <c r="M2145" i="4" s="1"/>
  <c r="N2145" i="4" s="1"/>
  <c r="I2149" i="4"/>
  <c r="L2149" i="4"/>
  <c r="I2153" i="4"/>
  <c r="L2153" i="4"/>
  <c r="I2157" i="4"/>
  <c r="L2157" i="4"/>
  <c r="M2157" i="4" s="1"/>
  <c r="N2157" i="4" s="1"/>
  <c r="I2162" i="4"/>
  <c r="L2162" i="4"/>
  <c r="M2162" i="4" s="1"/>
  <c r="N2162" i="4" s="1"/>
  <c r="I2166" i="4"/>
  <c r="L2166" i="4"/>
  <c r="I2170" i="4"/>
  <c r="L2170" i="4"/>
  <c r="I2174" i="4"/>
  <c r="L2174" i="4"/>
  <c r="M2174" i="4" s="1"/>
  <c r="N2174" i="4" s="1"/>
  <c r="I2178" i="4"/>
  <c r="L2178" i="4"/>
  <c r="M2178" i="4" s="1"/>
  <c r="N2178" i="4" s="1"/>
  <c r="I2182" i="4"/>
  <c r="L2182" i="4"/>
  <c r="I2186" i="4"/>
  <c r="L2186" i="4"/>
  <c r="I2190" i="4"/>
  <c r="L2190" i="4"/>
  <c r="I2194" i="4"/>
  <c r="L2194" i="4"/>
  <c r="M2194" i="4" s="1"/>
  <c r="N2194" i="4" s="1"/>
  <c r="I2198" i="4"/>
  <c r="L2198" i="4"/>
  <c r="I2202" i="4"/>
  <c r="L2202" i="4"/>
  <c r="I2797" i="4"/>
  <c r="L2797" i="4"/>
  <c r="I2801" i="4"/>
  <c r="L2801" i="4"/>
  <c r="I2806" i="4"/>
  <c r="L2806" i="4"/>
  <c r="I2812" i="4"/>
  <c r="L2812" i="4"/>
  <c r="I2818" i="4"/>
  <c r="L2818" i="4"/>
  <c r="I2824" i="4"/>
  <c r="L2824" i="4"/>
  <c r="I2829" i="4"/>
  <c r="L2829" i="4"/>
  <c r="I2833" i="4"/>
  <c r="L2833" i="4"/>
  <c r="I2841" i="4"/>
  <c r="L2841" i="4"/>
  <c r="I2847" i="4"/>
  <c r="L2847" i="4"/>
  <c r="I2852" i="4"/>
  <c r="L2852" i="4"/>
  <c r="I2857" i="4"/>
  <c r="L2857" i="4"/>
  <c r="I2863" i="4"/>
  <c r="L2863" i="4"/>
  <c r="I2868" i="4"/>
  <c r="L2868" i="4"/>
  <c r="I2872" i="4"/>
  <c r="L2872" i="4"/>
  <c r="I2877" i="4"/>
  <c r="L2877" i="4"/>
  <c r="I2881" i="4"/>
  <c r="L2881" i="4"/>
  <c r="I2885" i="4"/>
  <c r="L2885" i="4"/>
  <c r="I2893" i="4"/>
  <c r="L2893" i="4"/>
  <c r="I2898" i="4"/>
  <c r="L2898" i="4"/>
  <c r="I2902" i="4"/>
  <c r="L2902" i="4"/>
  <c r="I2912" i="4"/>
  <c r="L2912" i="4"/>
  <c r="I2917" i="4"/>
  <c r="L2917" i="4"/>
  <c r="I2921" i="4"/>
  <c r="L2921" i="4"/>
  <c r="I2925" i="4"/>
  <c r="L2925" i="4"/>
  <c r="I2929" i="4"/>
  <c r="L2929" i="4"/>
  <c r="I2934" i="4"/>
  <c r="L2934" i="4"/>
  <c r="I2945" i="4"/>
  <c r="L2945" i="4"/>
  <c r="I2949" i="4"/>
  <c r="L2949" i="4"/>
  <c r="I2953" i="4"/>
  <c r="L2953" i="4"/>
  <c r="I2957" i="4"/>
  <c r="L2957" i="4"/>
  <c r="I2962" i="4"/>
  <c r="L2962" i="4"/>
  <c r="I2968" i="4"/>
  <c r="L2968" i="4"/>
  <c r="M2968" i="4" s="1"/>
  <c r="N2968" i="4" s="1"/>
  <c r="I2972" i="4"/>
  <c r="L2972" i="4"/>
  <c r="I2977" i="4"/>
  <c r="L2977" i="4"/>
  <c r="I2981" i="4"/>
  <c r="L2981" i="4"/>
  <c r="I2987" i="4"/>
  <c r="L2987" i="4"/>
  <c r="I2993" i="4"/>
  <c r="L2993" i="4"/>
  <c r="I2997" i="4"/>
  <c r="L2997" i="4"/>
  <c r="I3001" i="4"/>
  <c r="L3001" i="4"/>
  <c r="I3006" i="4"/>
  <c r="L3006" i="4"/>
  <c r="I3010" i="4"/>
  <c r="L3010" i="4"/>
  <c r="I3016" i="4"/>
  <c r="L3016" i="4"/>
  <c r="I3020" i="4"/>
  <c r="L3020" i="4"/>
  <c r="I3025" i="4"/>
  <c r="L3025" i="4"/>
  <c r="I3029" i="4"/>
  <c r="L3029" i="4"/>
  <c r="I3033" i="4"/>
  <c r="L3033" i="4"/>
  <c r="I3037" i="4"/>
  <c r="L3037" i="4"/>
  <c r="I3041" i="4"/>
  <c r="L3041" i="4"/>
  <c r="I3047" i="4"/>
  <c r="L3047" i="4"/>
  <c r="I3051" i="4"/>
  <c r="L3051" i="4"/>
  <c r="I3056" i="4"/>
  <c r="L3056" i="4"/>
  <c r="I3060" i="4"/>
  <c r="L3060" i="4"/>
  <c r="I3065" i="4"/>
  <c r="L3065" i="4"/>
  <c r="I3073" i="4"/>
  <c r="L3073" i="4"/>
  <c r="I3077" i="4"/>
  <c r="L3077" i="4"/>
  <c r="I3081" i="4"/>
  <c r="L3081" i="4"/>
  <c r="I3085" i="4"/>
  <c r="L3085" i="4"/>
  <c r="I3090" i="4"/>
  <c r="L3090" i="4"/>
  <c r="I3094" i="4"/>
  <c r="L3094" i="4"/>
  <c r="I3100" i="4"/>
  <c r="L3100" i="4"/>
  <c r="I3104" i="4"/>
  <c r="L3104" i="4"/>
  <c r="I3110" i="4"/>
  <c r="L3110" i="4"/>
  <c r="I3114" i="4"/>
  <c r="L3114" i="4"/>
  <c r="I3118" i="4"/>
  <c r="L3118" i="4"/>
  <c r="I3122" i="4"/>
  <c r="L3122" i="4"/>
  <c r="I3126" i="4"/>
  <c r="L3126" i="4"/>
  <c r="I3130" i="4"/>
  <c r="L3130" i="4"/>
  <c r="I3135" i="4"/>
  <c r="L3135" i="4"/>
  <c r="I3139" i="4"/>
  <c r="L3139" i="4"/>
  <c r="I3143" i="4"/>
  <c r="L3143" i="4"/>
  <c r="I3147" i="4"/>
  <c r="L3147" i="4"/>
  <c r="I3153" i="4"/>
  <c r="L3153" i="4"/>
  <c r="I3157" i="4"/>
  <c r="L3157" i="4"/>
  <c r="I3161" i="4"/>
  <c r="L3161" i="4"/>
  <c r="I3165" i="4"/>
  <c r="L3165" i="4"/>
  <c r="M3165" i="4" s="1"/>
  <c r="N3165" i="4" s="1"/>
  <c r="I3169" i="4"/>
  <c r="L3169" i="4"/>
  <c r="I3173" i="4"/>
  <c r="L3173" i="4"/>
  <c r="M3173" i="4" s="1"/>
  <c r="N3173" i="4" s="1"/>
  <c r="I3177" i="4"/>
  <c r="L3177" i="4"/>
  <c r="I3181" i="4"/>
  <c r="L3181" i="4"/>
  <c r="M3181" i="4" s="1"/>
  <c r="N3181" i="4" s="1"/>
  <c r="I3185" i="4"/>
  <c r="L3185" i="4"/>
  <c r="I3189" i="4"/>
  <c r="L3189" i="4"/>
  <c r="M3189" i="4" s="1"/>
  <c r="N3189" i="4" s="1"/>
  <c r="I3195" i="4"/>
  <c r="L3195" i="4"/>
  <c r="I3199" i="4"/>
  <c r="L3199" i="4"/>
  <c r="M3199" i="4" s="1"/>
  <c r="N3199" i="4" s="1"/>
  <c r="I3203" i="4"/>
  <c r="L3203" i="4"/>
  <c r="I3207" i="4"/>
  <c r="L3207" i="4"/>
  <c r="M3207" i="4" s="1"/>
  <c r="N3207" i="4" s="1"/>
  <c r="I3212" i="4"/>
  <c r="L3212" i="4"/>
  <c r="I3217" i="4"/>
  <c r="L3217" i="4"/>
  <c r="M3217" i="4" s="1"/>
  <c r="N3217" i="4" s="1"/>
  <c r="I3221" i="4"/>
  <c r="L3221" i="4"/>
  <c r="I3226" i="4"/>
  <c r="L3226" i="4"/>
  <c r="M3226" i="4" s="1"/>
  <c r="N3226" i="4" s="1"/>
  <c r="I3230" i="4"/>
  <c r="L3230" i="4"/>
  <c r="I3234" i="4"/>
  <c r="L3234" i="4"/>
  <c r="M3234" i="4" s="1"/>
  <c r="N3234" i="4" s="1"/>
  <c r="I3238" i="4"/>
  <c r="L3238" i="4"/>
  <c r="I3242" i="4"/>
  <c r="L3242" i="4"/>
  <c r="M3242" i="4" s="1"/>
  <c r="N3242" i="4" s="1"/>
  <c r="I3249" i="4"/>
  <c r="L3249" i="4"/>
  <c r="I3253" i="4"/>
  <c r="L3253" i="4"/>
  <c r="M3253" i="4" s="1"/>
  <c r="N3253" i="4" s="1"/>
  <c r="I3258" i="4"/>
  <c r="L3258" i="4"/>
  <c r="I3264" i="4"/>
  <c r="L3264" i="4"/>
  <c r="M3264" i="4" s="1"/>
  <c r="N3264" i="4" s="1"/>
  <c r="I3270" i="4"/>
  <c r="L3270" i="4"/>
  <c r="I3276" i="4"/>
  <c r="L3276" i="4"/>
  <c r="M3276" i="4" s="1"/>
  <c r="N3276" i="4" s="1"/>
  <c r="I3280" i="4"/>
  <c r="L3280" i="4"/>
  <c r="I3285" i="4"/>
  <c r="L3285" i="4"/>
  <c r="M3285" i="4" s="1"/>
  <c r="N3285" i="4" s="1"/>
  <c r="I3289" i="4"/>
  <c r="L3289" i="4"/>
  <c r="I3293" i="4"/>
  <c r="L3293" i="4"/>
  <c r="M3293" i="4" s="1"/>
  <c r="N3293" i="4" s="1"/>
  <c r="I3299" i="4"/>
  <c r="L3299" i="4"/>
  <c r="I3303" i="4"/>
  <c r="L3303" i="4"/>
  <c r="M3303" i="4" s="1"/>
  <c r="N3303" i="4" s="1"/>
  <c r="I3307" i="4"/>
  <c r="L3307" i="4"/>
  <c r="I3312" i="4"/>
  <c r="L3312" i="4"/>
  <c r="M3312" i="4" s="1"/>
  <c r="N3312" i="4" s="1"/>
  <c r="I3316" i="4"/>
  <c r="L3316" i="4"/>
  <c r="I3321" i="4"/>
  <c r="L3321" i="4"/>
  <c r="M3321" i="4" s="1"/>
  <c r="N3321" i="4" s="1"/>
  <c r="I3325" i="4"/>
  <c r="L3325" i="4"/>
  <c r="I3329" i="4"/>
  <c r="L3329" i="4"/>
  <c r="M3329" i="4" s="1"/>
  <c r="N3329" i="4" s="1"/>
  <c r="I3337" i="4"/>
  <c r="L3337" i="4"/>
  <c r="I3342" i="4"/>
  <c r="L3342" i="4"/>
  <c r="M3342" i="4" s="1"/>
  <c r="N3342" i="4" s="1"/>
  <c r="I3351" i="4"/>
  <c r="L3351" i="4"/>
  <c r="I3357" i="4"/>
  <c r="L3357" i="4"/>
  <c r="M3357" i="4" s="1"/>
  <c r="N3357" i="4" s="1"/>
  <c r="I3362" i="4"/>
  <c r="L3362" i="4"/>
  <c r="I3368" i="4"/>
  <c r="L3368" i="4"/>
  <c r="M3368" i="4" s="1"/>
  <c r="N3368" i="4" s="1"/>
  <c r="I3374" i="4"/>
  <c r="L3374" i="4"/>
  <c r="I3380" i="4"/>
  <c r="L3380" i="4"/>
  <c r="M3380" i="4" s="1"/>
  <c r="N3380" i="4" s="1"/>
  <c r="I3386" i="4"/>
  <c r="L3386" i="4"/>
  <c r="I3391" i="4"/>
  <c r="L3391" i="4"/>
  <c r="M3391" i="4" s="1"/>
  <c r="N3391" i="4" s="1"/>
  <c r="I3395" i="4"/>
  <c r="L3395" i="4"/>
  <c r="M3395" i="4" s="1"/>
  <c r="N3395" i="4" s="1"/>
  <c r="I3401" i="4"/>
  <c r="L3401" i="4"/>
  <c r="M3401" i="4" s="1"/>
  <c r="N3401" i="4" s="1"/>
  <c r="I3407" i="4"/>
  <c r="L3407" i="4"/>
  <c r="I3412" i="4"/>
  <c r="L3412" i="4"/>
  <c r="I3416" i="4"/>
  <c r="L3416" i="4"/>
  <c r="I3422" i="4"/>
  <c r="L3422" i="4"/>
  <c r="I3429" i="4"/>
  <c r="L3429" i="4"/>
  <c r="I3433" i="4"/>
  <c r="L3433" i="4"/>
  <c r="I3437" i="4"/>
  <c r="L3437" i="4"/>
  <c r="I3441" i="4"/>
  <c r="L3441" i="4"/>
  <c r="I3445" i="4"/>
  <c r="L3445" i="4"/>
  <c r="I3449" i="4"/>
  <c r="L3449" i="4"/>
  <c r="I3453" i="4"/>
  <c r="L3453" i="4"/>
  <c r="I3457" i="4"/>
  <c r="L3457" i="4"/>
  <c r="I3461" i="4"/>
  <c r="L3461" i="4"/>
  <c r="I3466" i="4"/>
  <c r="L3466" i="4"/>
  <c r="I3470" i="4"/>
  <c r="L3470" i="4"/>
  <c r="I3474" i="4"/>
  <c r="L3474" i="4"/>
  <c r="I3478" i="4"/>
  <c r="L3478" i="4"/>
  <c r="I3482" i="4"/>
  <c r="L3482" i="4"/>
  <c r="I3486" i="4"/>
  <c r="L3486" i="4"/>
  <c r="I3490" i="4"/>
  <c r="L3490" i="4"/>
  <c r="I3494" i="4"/>
  <c r="L3494" i="4"/>
  <c r="I3498" i="4"/>
  <c r="L3498" i="4"/>
  <c r="M3498" i="4" s="1"/>
  <c r="N3498" i="4" s="1"/>
  <c r="I3502" i="4"/>
  <c r="L3502" i="4"/>
  <c r="I3506" i="4"/>
  <c r="L3506" i="4"/>
  <c r="I3510" i="4"/>
  <c r="L3510" i="4"/>
  <c r="I3514" i="4"/>
  <c r="L3514" i="4"/>
  <c r="I3518" i="4"/>
  <c r="L3518" i="4"/>
  <c r="I3522" i="4"/>
  <c r="L3522" i="4"/>
  <c r="I3526" i="4"/>
  <c r="L3526" i="4"/>
  <c r="I3530" i="4"/>
  <c r="L3530" i="4"/>
  <c r="I3534" i="4"/>
  <c r="L3534" i="4"/>
  <c r="I3538" i="4"/>
  <c r="L3538" i="4"/>
  <c r="I3542" i="4"/>
  <c r="L3542" i="4"/>
  <c r="I3546" i="4"/>
  <c r="L3546" i="4"/>
  <c r="I3550" i="4"/>
  <c r="L3550" i="4"/>
  <c r="I3554" i="4"/>
  <c r="L3554" i="4"/>
  <c r="I3558" i="4"/>
  <c r="L3558" i="4"/>
  <c r="I3562" i="4"/>
  <c r="L3562" i="4"/>
  <c r="I3566" i="4"/>
  <c r="L3566" i="4"/>
  <c r="M3566" i="4" s="1"/>
  <c r="N3566" i="4" s="1"/>
  <c r="I3570" i="4"/>
  <c r="L3570" i="4"/>
  <c r="I3574" i="4"/>
  <c r="L3574" i="4"/>
  <c r="M3574" i="4" s="1"/>
  <c r="N3574" i="4" s="1"/>
  <c r="I3578" i="4"/>
  <c r="L3578" i="4"/>
  <c r="M3578" i="4" s="1"/>
  <c r="N3578" i="4" s="1"/>
  <c r="I3582" i="4"/>
  <c r="L3582" i="4"/>
  <c r="I3586" i="4"/>
  <c r="L3586" i="4"/>
  <c r="M3586" i="4" s="1"/>
  <c r="N3586" i="4" s="1"/>
  <c r="I3590" i="4"/>
  <c r="L3590" i="4"/>
  <c r="I3594" i="4"/>
  <c r="L3594" i="4"/>
  <c r="M3594" i="4" s="1"/>
  <c r="N3594" i="4" s="1"/>
  <c r="I3598" i="4"/>
  <c r="L3598" i="4"/>
  <c r="M3598" i="4" s="1"/>
  <c r="N3598" i="4" s="1"/>
  <c r="I3602" i="4"/>
  <c r="L3602" i="4"/>
  <c r="M3602" i="4" s="1"/>
  <c r="N3602" i="4" s="1"/>
  <c r="I3606" i="4"/>
  <c r="L3606" i="4"/>
  <c r="M3606" i="4" s="1"/>
  <c r="N3606" i="4" s="1"/>
  <c r="I3610" i="4"/>
  <c r="L3610" i="4"/>
  <c r="I3614" i="4"/>
  <c r="L3614" i="4"/>
  <c r="I3618" i="4"/>
  <c r="L3618" i="4"/>
  <c r="I3623" i="4"/>
  <c r="L3623" i="4"/>
  <c r="I3627" i="4"/>
  <c r="L3627" i="4"/>
  <c r="I3631" i="4"/>
  <c r="L3631" i="4"/>
  <c r="I3635" i="4"/>
  <c r="L3635" i="4"/>
  <c r="I3639" i="4"/>
  <c r="L3639" i="4"/>
  <c r="I3643" i="4"/>
  <c r="L3643" i="4"/>
  <c r="I3647" i="4"/>
  <c r="L3647" i="4"/>
  <c r="I3654" i="4"/>
  <c r="L3654" i="4"/>
  <c r="I3661" i="4"/>
  <c r="L3661" i="4"/>
  <c r="I3667" i="4"/>
  <c r="L3667" i="4"/>
  <c r="I3672" i="4"/>
  <c r="L3672" i="4"/>
  <c r="I3677" i="4"/>
  <c r="L3677" i="4"/>
  <c r="I3681" i="4"/>
  <c r="L3681" i="4"/>
  <c r="I3685" i="4"/>
  <c r="L3685" i="4"/>
  <c r="I3691" i="4"/>
  <c r="L3691" i="4"/>
  <c r="I3696" i="4"/>
  <c r="L3696" i="4"/>
  <c r="I3701" i="4"/>
  <c r="L3701" i="4"/>
  <c r="I3705" i="4"/>
  <c r="L3705" i="4"/>
  <c r="I3709" i="4"/>
  <c r="L3709" i="4"/>
  <c r="I3713" i="4"/>
  <c r="L3713" i="4"/>
  <c r="I3719" i="4"/>
  <c r="L3719" i="4"/>
  <c r="I3723" i="4"/>
  <c r="L3723" i="4"/>
  <c r="I3728" i="4"/>
  <c r="L3728" i="4"/>
  <c r="I3732" i="4"/>
  <c r="L3732" i="4"/>
  <c r="I3736" i="4"/>
  <c r="L3736" i="4"/>
  <c r="I3740" i="4"/>
  <c r="L3740" i="4"/>
  <c r="I3746" i="4"/>
  <c r="L3746" i="4"/>
  <c r="I3750" i="4"/>
  <c r="L3750" i="4"/>
  <c r="I3756" i="4"/>
  <c r="L3756" i="4"/>
  <c r="I3763" i="4"/>
  <c r="L3763" i="4"/>
  <c r="I3767" i="4"/>
  <c r="L3767" i="4"/>
  <c r="I3777" i="4"/>
  <c r="L3777" i="4"/>
  <c r="I3788" i="4"/>
  <c r="L3788" i="4"/>
  <c r="I3792" i="4"/>
  <c r="L3792" i="4"/>
  <c r="I3799" i="4"/>
  <c r="L3799" i="4"/>
  <c r="I3806" i="4"/>
  <c r="L3806" i="4"/>
  <c r="I3810" i="4"/>
  <c r="L3810" i="4"/>
  <c r="I3817" i="4"/>
  <c r="L3817" i="4"/>
  <c r="I3824" i="4"/>
  <c r="L3824" i="4"/>
  <c r="I3833" i="4"/>
  <c r="L3833" i="4"/>
  <c r="I3840" i="4"/>
  <c r="L3840" i="4"/>
  <c r="I3845" i="4"/>
  <c r="L3845" i="4"/>
  <c r="I3851" i="4"/>
  <c r="L3851" i="4"/>
  <c r="M3851" i="4" s="1"/>
  <c r="N3851" i="4" s="1"/>
  <c r="I3856" i="4"/>
  <c r="L3856" i="4"/>
  <c r="I3863" i="4"/>
  <c r="L3863" i="4"/>
  <c r="M3863" i="4" s="1"/>
  <c r="N3863" i="4" s="1"/>
  <c r="I3868" i="4"/>
  <c r="L3868" i="4"/>
  <c r="I3872" i="4"/>
  <c r="L3872" i="4"/>
  <c r="M3872" i="4" s="1"/>
  <c r="N3872" i="4" s="1"/>
  <c r="I3876" i="4"/>
  <c r="L3876" i="4"/>
  <c r="I3880" i="4"/>
  <c r="L3880" i="4"/>
  <c r="M3880" i="4" s="1"/>
  <c r="N3880" i="4" s="1"/>
  <c r="I3884" i="4"/>
  <c r="L3884" i="4"/>
  <c r="I3888" i="4"/>
  <c r="L3888" i="4"/>
  <c r="I3892" i="4"/>
  <c r="L3892" i="4"/>
  <c r="I3896" i="4"/>
  <c r="L3896" i="4"/>
  <c r="I3900" i="4"/>
  <c r="L3900" i="4"/>
  <c r="I3905" i="4"/>
  <c r="L3905" i="4"/>
  <c r="I3909" i="4"/>
  <c r="L3909" i="4"/>
  <c r="I3913" i="4"/>
  <c r="L3913" i="4"/>
  <c r="I3917" i="4"/>
  <c r="L3917" i="4"/>
  <c r="I3921" i="4"/>
  <c r="L3921" i="4"/>
  <c r="I3925" i="4"/>
  <c r="L3925" i="4"/>
  <c r="I3929" i="4"/>
  <c r="L3929" i="4"/>
  <c r="I3933" i="4"/>
  <c r="L3933" i="4"/>
  <c r="I3937" i="4"/>
  <c r="L3937" i="4"/>
  <c r="I3941" i="4"/>
  <c r="L3941" i="4"/>
  <c r="I3945" i="4"/>
  <c r="L3945" i="4"/>
  <c r="I3949" i="4"/>
  <c r="L3949" i="4"/>
  <c r="I3957" i="4"/>
  <c r="L3957" i="4"/>
  <c r="M3957" i="4" s="1"/>
  <c r="N3957" i="4" s="1"/>
  <c r="I3963" i="4"/>
  <c r="L3963" i="4"/>
  <c r="I3968" i="4"/>
  <c r="L3968" i="4"/>
  <c r="M3968" i="4" s="1"/>
  <c r="N3968" i="4" s="1"/>
  <c r="I3974" i="4"/>
  <c r="L3974" i="4"/>
  <c r="I3978" i="4"/>
  <c r="L3978" i="4"/>
  <c r="M3978" i="4" s="1"/>
  <c r="N3978" i="4" s="1"/>
  <c r="I3983" i="4"/>
  <c r="L3983" i="4"/>
  <c r="I3988" i="4"/>
  <c r="L3988" i="4"/>
  <c r="M3988" i="4" s="1"/>
  <c r="N3988" i="4" s="1"/>
  <c r="I3994" i="4"/>
  <c r="L3994" i="4"/>
  <c r="I3998" i="4"/>
  <c r="L3998" i="4"/>
  <c r="M3998" i="4" s="1"/>
  <c r="N3998" i="4" s="1"/>
  <c r="I4003" i="4"/>
  <c r="L4003" i="4"/>
  <c r="I4009" i="4"/>
  <c r="L4009" i="4"/>
  <c r="M4009" i="4" s="1"/>
  <c r="N4009" i="4" s="1"/>
  <c r="I4015" i="4"/>
  <c r="L4015" i="4"/>
  <c r="I2206" i="4"/>
  <c r="L2206" i="4"/>
  <c r="M2206" i="4" s="1"/>
  <c r="N2206" i="4" s="1"/>
  <c r="I2210" i="4"/>
  <c r="L2210" i="4"/>
  <c r="M2210" i="4" s="1"/>
  <c r="N2210" i="4" s="1"/>
  <c r="I2215" i="4"/>
  <c r="L2215" i="4"/>
  <c r="I2219" i="4"/>
  <c r="L2219" i="4"/>
  <c r="I2223" i="4"/>
  <c r="L2223" i="4"/>
  <c r="M2223" i="4" s="1"/>
  <c r="N2223" i="4" s="1"/>
  <c r="I2227" i="4"/>
  <c r="L2227" i="4"/>
  <c r="M2227" i="4" s="1"/>
  <c r="N2227" i="4" s="1"/>
  <c r="I2231" i="4"/>
  <c r="L2231" i="4"/>
  <c r="I2235" i="4"/>
  <c r="L2235" i="4"/>
  <c r="I2239" i="4"/>
  <c r="L2239" i="4"/>
  <c r="I2243" i="4"/>
  <c r="L2243" i="4"/>
  <c r="M2243" i="4" s="1"/>
  <c r="N2243" i="4" s="1"/>
  <c r="I2247" i="4"/>
  <c r="L2247" i="4"/>
  <c r="I2251" i="4"/>
  <c r="L2251" i="4"/>
  <c r="M2251" i="4" s="1"/>
  <c r="N2251" i="4" s="1"/>
  <c r="I2255" i="4"/>
  <c r="L2255" i="4"/>
  <c r="M2255" i="4" s="1"/>
  <c r="N2255" i="4" s="1"/>
  <c r="I2259" i="4"/>
  <c r="L2259" i="4"/>
  <c r="I2263" i="4"/>
  <c r="L2263" i="4"/>
  <c r="M2263" i="4" s="1"/>
  <c r="N2263" i="4" s="1"/>
  <c r="I2267" i="4"/>
  <c r="L2267" i="4"/>
  <c r="I2271" i="4"/>
  <c r="L2271" i="4"/>
  <c r="I2275" i="4"/>
  <c r="L2275" i="4"/>
  <c r="M2275" i="4" s="1"/>
  <c r="N2275" i="4" s="1"/>
  <c r="I2279" i="4"/>
  <c r="L2279" i="4"/>
  <c r="I2283" i="4"/>
  <c r="L2283" i="4"/>
  <c r="M2283" i="4" s="1"/>
  <c r="N2283" i="4" s="1"/>
  <c r="I2287" i="4"/>
  <c r="L2287" i="4"/>
  <c r="M2287" i="4" s="1"/>
  <c r="N2287" i="4" s="1"/>
  <c r="I2292" i="4"/>
  <c r="L2292" i="4"/>
  <c r="I2296" i="4"/>
  <c r="L2296" i="4"/>
  <c r="M2296" i="4" s="1"/>
  <c r="N2296" i="4" s="1"/>
  <c r="I2300" i="4"/>
  <c r="L2300" i="4"/>
  <c r="I2304" i="4"/>
  <c r="L2304" i="4"/>
  <c r="I2308" i="4"/>
  <c r="L2308" i="4"/>
  <c r="M2308" i="4" s="1"/>
  <c r="N2308" i="4" s="1"/>
  <c r="I2312" i="4"/>
  <c r="L2312" i="4"/>
  <c r="I2316" i="4"/>
  <c r="L2316" i="4"/>
  <c r="M2316" i="4" s="1"/>
  <c r="N2316" i="4" s="1"/>
  <c r="I2320" i="4"/>
  <c r="L2320" i="4"/>
  <c r="M2320" i="4" s="1"/>
  <c r="N2320" i="4" s="1"/>
  <c r="I2324" i="4"/>
  <c r="L2324" i="4"/>
  <c r="I2328" i="4"/>
  <c r="L2328" i="4"/>
  <c r="M2328" i="4" s="1"/>
  <c r="N2328" i="4" s="1"/>
  <c r="I2332" i="4"/>
  <c r="L2332" i="4"/>
  <c r="I2336" i="4"/>
  <c r="L2336" i="4"/>
  <c r="I2340" i="4"/>
  <c r="L2340" i="4"/>
  <c r="M2340" i="4" s="1"/>
  <c r="N2340" i="4" s="1"/>
  <c r="I2344" i="4"/>
  <c r="L2344" i="4"/>
  <c r="M2344" i="4" s="1"/>
  <c r="N2344" i="4" s="1"/>
  <c r="I2348" i="4"/>
  <c r="L2348" i="4"/>
  <c r="M2348" i="4" s="1"/>
  <c r="N2348" i="4" s="1"/>
  <c r="I2352" i="4"/>
  <c r="L2352" i="4"/>
  <c r="M2352" i="4" s="1"/>
  <c r="N2352" i="4" s="1"/>
  <c r="I2357" i="4"/>
  <c r="L2357" i="4"/>
  <c r="I2361" i="4"/>
  <c r="L2361" i="4"/>
  <c r="M2361" i="4" s="1"/>
  <c r="N2361" i="4" s="1"/>
  <c r="I2365" i="4"/>
  <c r="L2365" i="4"/>
  <c r="M2365" i="4" s="1"/>
  <c r="N2365" i="4" s="1"/>
  <c r="I2369" i="4"/>
  <c r="L2369" i="4"/>
  <c r="M2369" i="4" s="1"/>
  <c r="N2369" i="4" s="1"/>
  <c r="I2373" i="4"/>
  <c r="L2373" i="4"/>
  <c r="M2373" i="4" s="1"/>
  <c r="N2373" i="4" s="1"/>
  <c r="I2377" i="4"/>
  <c r="L2377" i="4"/>
  <c r="M2377" i="4" s="1"/>
  <c r="N2377" i="4" s="1"/>
  <c r="I2381" i="4"/>
  <c r="L2381" i="4"/>
  <c r="M2381" i="4" s="1"/>
  <c r="N2381" i="4" s="1"/>
  <c r="I2385" i="4"/>
  <c r="L2385" i="4"/>
  <c r="I2389" i="4"/>
  <c r="L2389" i="4"/>
  <c r="M2389" i="4" s="1"/>
  <c r="N2389" i="4" s="1"/>
  <c r="I2393" i="4"/>
  <c r="L2393" i="4"/>
  <c r="I2397" i="4"/>
  <c r="L2397" i="4"/>
  <c r="M2397" i="4" s="1"/>
  <c r="N2397" i="4" s="1"/>
  <c r="I2401" i="4"/>
  <c r="L2401" i="4"/>
  <c r="M2401" i="4" s="1"/>
  <c r="N2401" i="4" s="1"/>
  <c r="I2405" i="4"/>
  <c r="L2405" i="4"/>
  <c r="I2409" i="4"/>
  <c r="L2409" i="4"/>
  <c r="M2409" i="4" s="1"/>
  <c r="N2409" i="4" s="1"/>
  <c r="I2413" i="4"/>
  <c r="L2413" i="4"/>
  <c r="M2413" i="4" s="1"/>
  <c r="N2413" i="4" s="1"/>
  <c r="I2417" i="4"/>
  <c r="L2417" i="4"/>
  <c r="M2417" i="4" s="1"/>
  <c r="N2417" i="4" s="1"/>
  <c r="I2421" i="4"/>
  <c r="L2421" i="4"/>
  <c r="I2426" i="4"/>
  <c r="L2426" i="4"/>
  <c r="M2426" i="4" s="1"/>
  <c r="N2426" i="4" s="1"/>
  <c r="I2430" i="4"/>
  <c r="L2430" i="4"/>
  <c r="M2430" i="4" s="1"/>
  <c r="N2430" i="4" s="1"/>
  <c r="I2434" i="4"/>
  <c r="L2434" i="4"/>
  <c r="M2434" i="4" s="1"/>
  <c r="N2434" i="4" s="1"/>
  <c r="I2438" i="4"/>
  <c r="L2438" i="4"/>
  <c r="M2438" i="4" s="1"/>
  <c r="N2438" i="4" s="1"/>
  <c r="I2442" i="4"/>
  <c r="L2442" i="4"/>
  <c r="M2442" i="4" s="1"/>
  <c r="N2442" i="4" s="1"/>
  <c r="I2446" i="4"/>
  <c r="L2446" i="4"/>
  <c r="M2446" i="4" s="1"/>
  <c r="N2446" i="4" s="1"/>
  <c r="I2450" i="4"/>
  <c r="L2450" i="4"/>
  <c r="I2454" i="4"/>
  <c r="L2454" i="4"/>
  <c r="M2454" i="4" s="1"/>
  <c r="N2454" i="4" s="1"/>
  <c r="I2458" i="4"/>
  <c r="L2458" i="4"/>
  <c r="I2462" i="4"/>
  <c r="L2462" i="4"/>
  <c r="M2462" i="4" s="1"/>
  <c r="N2462" i="4" s="1"/>
  <c r="I2466" i="4"/>
  <c r="L2466" i="4"/>
  <c r="M2466" i="4" s="1"/>
  <c r="N2466" i="4" s="1"/>
  <c r="I2470" i="4"/>
  <c r="L2470" i="4"/>
  <c r="I2475" i="4"/>
  <c r="L2475" i="4"/>
  <c r="M2475" i="4" s="1"/>
  <c r="N2475" i="4" s="1"/>
  <c r="I2479" i="4"/>
  <c r="L2479" i="4"/>
  <c r="M2479" i="4" s="1"/>
  <c r="N2479" i="4" s="1"/>
  <c r="I2483" i="4"/>
  <c r="L2483" i="4"/>
  <c r="M2483" i="4" s="1"/>
  <c r="N2483" i="4" s="1"/>
  <c r="I2487" i="4"/>
  <c r="L2487" i="4"/>
  <c r="I2491" i="4"/>
  <c r="L2491" i="4"/>
  <c r="M2491" i="4" s="1"/>
  <c r="N2491" i="4" s="1"/>
  <c r="I2495" i="4"/>
  <c r="L2495" i="4"/>
  <c r="M2495" i="4" s="1"/>
  <c r="N2495" i="4" s="1"/>
  <c r="I2499" i="4"/>
  <c r="L2499" i="4"/>
  <c r="M2499" i="4" s="1"/>
  <c r="N2499" i="4" s="1"/>
  <c r="I2503" i="4"/>
  <c r="L2503" i="4"/>
  <c r="M2503" i="4" s="1"/>
  <c r="N2503" i="4" s="1"/>
  <c r="I2507" i="4"/>
  <c r="L2507" i="4"/>
  <c r="M2507" i="4" s="1"/>
  <c r="N2507" i="4" s="1"/>
  <c r="I2511" i="4"/>
  <c r="L2511" i="4"/>
  <c r="M2511" i="4" s="1"/>
  <c r="N2511" i="4" s="1"/>
  <c r="I2515" i="4"/>
  <c r="L2515" i="4"/>
  <c r="I2519" i="4"/>
  <c r="L2519" i="4"/>
  <c r="M2519" i="4" s="1"/>
  <c r="N2519" i="4" s="1"/>
  <c r="I2523" i="4"/>
  <c r="L2523" i="4"/>
  <c r="I2527" i="4"/>
  <c r="L2527" i="4"/>
  <c r="M2527" i="4" s="1"/>
  <c r="N2527" i="4" s="1"/>
  <c r="I2531" i="4"/>
  <c r="L2531" i="4"/>
  <c r="M2531" i="4" s="1"/>
  <c r="N2531" i="4" s="1"/>
  <c r="I2536" i="4"/>
  <c r="L2536" i="4"/>
  <c r="I2540" i="4"/>
  <c r="L2540" i="4"/>
  <c r="M2540" i="4" s="1"/>
  <c r="N2540" i="4" s="1"/>
  <c r="I2544" i="4"/>
  <c r="L2544" i="4"/>
  <c r="M2544" i="4" s="1"/>
  <c r="N2544" i="4" s="1"/>
  <c r="I2548" i="4"/>
  <c r="L2548" i="4"/>
  <c r="M2548" i="4" s="1"/>
  <c r="N2548" i="4" s="1"/>
  <c r="I2552" i="4"/>
  <c r="L2552" i="4"/>
  <c r="I2556" i="4"/>
  <c r="L2556" i="4"/>
  <c r="M2556" i="4" s="1"/>
  <c r="N2556" i="4" s="1"/>
  <c r="I2560" i="4"/>
  <c r="L2560" i="4"/>
  <c r="M2560" i="4" s="1"/>
  <c r="N2560" i="4" s="1"/>
  <c r="I2564" i="4"/>
  <c r="L2564" i="4"/>
  <c r="M2564" i="4" s="1"/>
  <c r="N2564" i="4" s="1"/>
  <c r="I2568" i="4"/>
  <c r="L2568" i="4"/>
  <c r="M2568" i="4" s="1"/>
  <c r="N2568" i="4" s="1"/>
  <c r="I2572" i="4"/>
  <c r="L2572" i="4"/>
  <c r="M2572" i="4" s="1"/>
  <c r="N2572" i="4" s="1"/>
  <c r="I2576" i="4"/>
  <c r="L2576" i="4"/>
  <c r="M2576" i="4" s="1"/>
  <c r="N2576" i="4" s="1"/>
  <c r="I2580" i="4"/>
  <c r="L2580" i="4"/>
  <c r="I2585" i="4"/>
  <c r="L2585" i="4"/>
  <c r="M2585" i="4" s="1"/>
  <c r="N2585" i="4" s="1"/>
  <c r="I2589" i="4"/>
  <c r="L2589" i="4"/>
  <c r="I2593" i="4"/>
  <c r="L2593" i="4"/>
  <c r="M2593" i="4" s="1"/>
  <c r="N2593" i="4" s="1"/>
  <c r="I2597" i="4"/>
  <c r="L2597" i="4"/>
  <c r="M2597" i="4" s="1"/>
  <c r="N2597" i="4" s="1"/>
  <c r="I2601" i="4"/>
  <c r="L2601" i="4"/>
  <c r="I2605" i="4"/>
  <c r="L2605" i="4"/>
  <c r="M2605" i="4" s="1"/>
  <c r="N2605" i="4" s="1"/>
  <c r="I2609" i="4"/>
  <c r="L2609" i="4"/>
  <c r="M2609" i="4" s="1"/>
  <c r="N2609" i="4" s="1"/>
  <c r="I2613" i="4"/>
  <c r="L2613" i="4"/>
  <c r="M2613" i="4" s="1"/>
  <c r="N2613" i="4" s="1"/>
  <c r="I2617" i="4"/>
  <c r="L2617" i="4"/>
  <c r="I2621" i="4"/>
  <c r="L2621" i="4"/>
  <c r="M2621" i="4" s="1"/>
  <c r="N2621" i="4" s="1"/>
  <c r="I2625" i="4"/>
  <c r="L2625" i="4"/>
  <c r="I2629" i="4"/>
  <c r="L2629" i="4"/>
  <c r="M2629" i="4" s="1"/>
  <c r="N2629" i="4" s="1"/>
  <c r="I2633" i="4"/>
  <c r="L2633" i="4"/>
  <c r="I2638" i="4"/>
  <c r="L2638" i="4"/>
  <c r="M2638" i="4" s="1"/>
  <c r="N2638" i="4" s="1"/>
  <c r="I2642" i="4"/>
  <c r="L2642" i="4"/>
  <c r="I2646" i="4"/>
  <c r="L2646" i="4"/>
  <c r="M2646" i="4" s="1"/>
  <c r="N2646" i="4" s="1"/>
  <c r="I2650" i="4"/>
  <c r="L2650" i="4"/>
  <c r="I2654" i="4"/>
  <c r="L2654" i="4"/>
  <c r="M2654" i="4" s="1"/>
  <c r="N2654" i="4" s="1"/>
  <c r="I2658" i="4"/>
  <c r="L2658" i="4"/>
  <c r="I2662" i="4"/>
  <c r="L2662" i="4"/>
  <c r="I2666" i="4"/>
  <c r="L2666" i="4"/>
  <c r="I2670" i="4"/>
  <c r="L2670" i="4"/>
  <c r="I2674" i="4"/>
  <c r="L2674" i="4"/>
  <c r="I2678" i="4"/>
  <c r="L2678" i="4"/>
  <c r="I2682" i="4"/>
  <c r="L2682" i="4"/>
  <c r="I2686" i="4"/>
  <c r="L2686" i="4"/>
  <c r="I2691" i="4"/>
  <c r="L2691" i="4"/>
  <c r="I2695" i="4"/>
  <c r="L2695" i="4"/>
  <c r="I2699" i="4"/>
  <c r="L2699" i="4"/>
  <c r="I2703" i="4"/>
  <c r="L2703" i="4"/>
  <c r="I2707" i="4"/>
  <c r="L2707" i="4"/>
  <c r="I2711" i="4"/>
  <c r="L2711" i="4"/>
  <c r="I2715" i="4"/>
  <c r="L2715" i="4"/>
  <c r="I2719" i="4"/>
  <c r="L2719" i="4"/>
  <c r="I2723" i="4"/>
  <c r="L2723" i="4"/>
  <c r="I2727" i="4"/>
  <c r="L2727" i="4"/>
  <c r="I2731" i="4"/>
  <c r="L2731" i="4"/>
  <c r="I2735" i="4"/>
  <c r="L2735" i="4"/>
  <c r="I2739" i="4"/>
  <c r="L2739" i="4"/>
  <c r="I2743" i="4"/>
  <c r="L2743" i="4"/>
  <c r="I2747" i="4"/>
  <c r="L2747" i="4"/>
  <c r="I2751" i="4"/>
  <c r="L2751" i="4"/>
  <c r="I2755" i="4"/>
  <c r="L2755" i="4"/>
  <c r="I2759" i="4"/>
  <c r="L2759" i="4"/>
  <c r="I2763" i="4"/>
  <c r="L2763" i="4"/>
  <c r="I2767" i="4"/>
  <c r="L2767" i="4"/>
  <c r="I2777" i="4"/>
  <c r="L2777" i="4"/>
  <c r="I2781" i="4"/>
  <c r="L2781" i="4"/>
  <c r="I2785" i="4"/>
  <c r="L2785" i="4"/>
  <c r="I2790" i="4"/>
  <c r="L2790" i="4"/>
  <c r="I2794" i="4"/>
  <c r="L2794" i="4"/>
  <c r="I2798" i="4"/>
  <c r="L2798" i="4"/>
  <c r="I2802" i="4"/>
  <c r="L2802" i="4"/>
  <c r="I2807" i="4"/>
  <c r="L2807" i="4"/>
  <c r="I2815" i="4"/>
  <c r="L2815" i="4"/>
  <c r="I2819" i="4"/>
  <c r="L2819" i="4"/>
  <c r="I2825" i="4"/>
  <c r="L2825" i="4"/>
  <c r="I2830" i="4"/>
  <c r="L2830" i="4"/>
  <c r="I2834" i="4"/>
  <c r="L2834" i="4"/>
  <c r="I2842" i="4"/>
  <c r="L2842" i="4"/>
  <c r="I2848" i="4"/>
  <c r="L2848" i="4"/>
  <c r="I2853" i="4"/>
  <c r="L2853" i="4"/>
  <c r="I2858" i="4"/>
  <c r="L2858" i="4"/>
  <c r="I2864" i="4"/>
  <c r="L2864" i="4"/>
  <c r="I2869" i="4"/>
  <c r="L2869" i="4"/>
  <c r="I2873" i="4"/>
  <c r="L2873" i="4"/>
  <c r="I2878" i="4"/>
  <c r="L2878" i="4"/>
  <c r="I2882" i="4"/>
  <c r="L2882" i="4"/>
  <c r="I2886" i="4"/>
  <c r="L2886" i="4"/>
  <c r="I2894" i="4"/>
  <c r="L2894" i="4"/>
  <c r="I2899" i="4"/>
  <c r="L2899" i="4"/>
  <c r="I2906" i="4"/>
  <c r="L2906" i="4"/>
  <c r="I2914" i="4"/>
  <c r="L2914" i="4"/>
  <c r="I2918" i="4"/>
  <c r="L2918" i="4"/>
  <c r="I2922" i="4"/>
  <c r="L2922" i="4"/>
  <c r="I2926" i="4"/>
  <c r="L2926" i="4"/>
  <c r="I2930" i="4"/>
  <c r="L2930" i="4"/>
  <c r="I2941" i="4"/>
  <c r="L2941" i="4"/>
  <c r="I2946" i="4"/>
  <c r="L2946" i="4"/>
  <c r="I2950" i="4"/>
  <c r="L2950" i="4"/>
  <c r="I2954" i="4"/>
  <c r="L2954" i="4"/>
  <c r="I2958" i="4"/>
  <c r="L2958" i="4"/>
  <c r="I2965" i="4"/>
  <c r="L2965" i="4"/>
  <c r="I2969" i="4"/>
  <c r="L2969" i="4"/>
  <c r="I2973" i="4"/>
  <c r="L2973" i="4"/>
  <c r="I2978" i="4"/>
  <c r="L2978" i="4"/>
  <c r="M2978" i="4" s="1"/>
  <c r="N2978" i="4" s="1"/>
  <c r="I2982" i="4"/>
  <c r="L2982" i="4"/>
  <c r="M2982" i="4" s="1"/>
  <c r="N2982" i="4" s="1"/>
  <c r="I2988" i="4"/>
  <c r="L2988" i="4"/>
  <c r="I2994" i="4"/>
  <c r="L2994" i="4"/>
  <c r="I2998" i="4"/>
  <c r="L2998" i="4"/>
  <c r="M2998" i="4" s="1"/>
  <c r="N2998" i="4" s="1"/>
  <c r="I3003" i="4"/>
  <c r="L3003" i="4"/>
  <c r="M3003" i="4" s="1"/>
  <c r="N3003" i="4" s="1"/>
  <c r="I3007" i="4"/>
  <c r="L3007" i="4"/>
  <c r="I3013" i="4"/>
  <c r="L3013" i="4"/>
  <c r="I3017" i="4"/>
  <c r="L3017" i="4"/>
  <c r="M3017" i="4" s="1"/>
  <c r="N3017" i="4" s="1"/>
  <c r="I3021" i="4"/>
  <c r="L3021" i="4"/>
  <c r="I3026" i="4"/>
  <c r="L3026" i="4"/>
  <c r="M3026" i="4" s="1"/>
  <c r="N3026" i="4" s="1"/>
  <c r="I3030" i="4"/>
  <c r="L3030" i="4"/>
  <c r="I3034" i="4"/>
  <c r="L3034" i="4"/>
  <c r="M3034" i="4" s="1"/>
  <c r="N3034" i="4" s="1"/>
  <c r="I3038" i="4"/>
  <c r="L3038" i="4"/>
  <c r="I3042" i="4"/>
  <c r="L3042" i="4"/>
  <c r="M3042" i="4" s="1"/>
  <c r="N3042" i="4" s="1"/>
  <c r="I3048" i="4"/>
  <c r="L3048" i="4"/>
  <c r="I3052" i="4"/>
  <c r="L3052" i="4"/>
  <c r="M3052" i="4" s="1"/>
  <c r="N3052" i="4" s="1"/>
  <c r="I3057" i="4"/>
  <c r="L3057" i="4"/>
  <c r="M3057" i="4" s="1"/>
  <c r="N3057" i="4" s="1"/>
  <c r="I3061" i="4"/>
  <c r="L3061" i="4"/>
  <c r="I3066" i="4"/>
  <c r="L3066" i="4"/>
  <c r="I3074" i="4"/>
  <c r="L3074" i="4"/>
  <c r="M3074" i="4" s="1"/>
  <c r="N3074" i="4" s="1"/>
  <c r="I3078" i="4"/>
  <c r="L3078" i="4"/>
  <c r="M3078" i="4" s="1"/>
  <c r="N3078" i="4" s="1"/>
  <c r="I3082" i="4"/>
  <c r="L3082" i="4"/>
  <c r="M3082" i="4" s="1"/>
  <c r="N3082" i="4" s="1"/>
  <c r="I3086" i="4"/>
  <c r="L3086" i="4"/>
  <c r="M3086" i="4" s="1"/>
  <c r="N3086" i="4" s="1"/>
  <c r="I3091" i="4"/>
  <c r="L3091" i="4"/>
  <c r="M3091" i="4" s="1"/>
  <c r="N3091" i="4" s="1"/>
  <c r="I3095" i="4"/>
  <c r="L3095" i="4"/>
  <c r="I3101" i="4"/>
  <c r="L3101" i="4"/>
  <c r="I3107" i="4"/>
  <c r="L3107" i="4"/>
  <c r="I3111" i="4"/>
  <c r="L3111" i="4"/>
  <c r="I3115" i="4"/>
  <c r="L3115" i="4"/>
  <c r="I3119" i="4"/>
  <c r="L3119" i="4"/>
  <c r="M3119" i="4" s="1"/>
  <c r="N3119" i="4" s="1"/>
  <c r="I3123" i="4"/>
  <c r="L3123" i="4"/>
  <c r="M3123" i="4" s="1"/>
  <c r="N3123" i="4" s="1"/>
  <c r="I3127" i="4"/>
  <c r="L3127" i="4"/>
  <c r="I3132" i="4"/>
  <c r="L3132" i="4"/>
  <c r="M3132" i="4" s="1"/>
  <c r="N3132" i="4" s="1"/>
  <c r="I3136" i="4"/>
  <c r="L3136" i="4"/>
  <c r="M3136" i="4" s="1"/>
  <c r="N3136" i="4" s="1"/>
  <c r="I3140" i="4"/>
  <c r="L3140" i="4"/>
  <c r="I3144" i="4"/>
  <c r="L3144" i="4"/>
  <c r="I3148" i="4"/>
  <c r="L3148" i="4"/>
  <c r="M3148" i="4" s="1"/>
  <c r="N3148" i="4" s="1"/>
  <c r="I3154" i="4"/>
  <c r="L3154" i="4"/>
  <c r="M3154" i="4" s="1"/>
  <c r="N3154" i="4" s="1"/>
  <c r="I3158" i="4"/>
  <c r="L3158" i="4"/>
  <c r="M3158" i="4" s="1"/>
  <c r="N3158" i="4" s="1"/>
  <c r="I3162" i="4"/>
  <c r="L3162" i="4"/>
  <c r="I3166" i="4"/>
  <c r="L3166" i="4"/>
  <c r="I3170" i="4"/>
  <c r="L3170" i="4"/>
  <c r="I3174" i="4"/>
  <c r="L3174" i="4"/>
  <c r="I3178" i="4"/>
  <c r="L3178" i="4"/>
  <c r="I3182" i="4"/>
  <c r="L3182" i="4"/>
  <c r="I3186" i="4"/>
  <c r="L3186" i="4"/>
  <c r="I3190" i="4"/>
  <c r="L3190" i="4"/>
  <c r="I3196" i="4"/>
  <c r="L3196" i="4"/>
  <c r="I3200" i="4"/>
  <c r="L3200" i="4"/>
  <c r="I3204" i="4"/>
  <c r="L3204" i="4"/>
  <c r="I3208" i="4"/>
  <c r="L3208" i="4"/>
  <c r="I3213" i="4"/>
  <c r="L3213" i="4"/>
  <c r="I3218" i="4"/>
  <c r="L3218" i="4"/>
  <c r="I3222" i="4"/>
  <c r="L3222" i="4"/>
  <c r="I3227" i="4"/>
  <c r="L3227" i="4"/>
  <c r="I3231" i="4"/>
  <c r="L3231" i="4"/>
  <c r="I3235" i="4"/>
  <c r="L3235" i="4"/>
  <c r="I3239" i="4"/>
  <c r="L3239" i="4"/>
  <c r="I3243" i="4"/>
  <c r="L3243" i="4"/>
  <c r="I3250" i="4"/>
  <c r="L3250" i="4"/>
  <c r="M3250" i="4" s="1"/>
  <c r="N3250" i="4" s="1"/>
  <c r="I3254" i="4"/>
  <c r="L3254" i="4"/>
  <c r="I3259" i="4"/>
  <c r="L3259" i="4"/>
  <c r="M3259" i="4" s="1"/>
  <c r="N3259" i="4" s="1"/>
  <c r="I3265" i="4"/>
  <c r="L3265" i="4"/>
  <c r="I3271" i="4"/>
  <c r="L3271" i="4"/>
  <c r="M3271" i="4" s="1"/>
  <c r="N3271" i="4" s="1"/>
  <c r="I3277" i="4"/>
  <c r="L3277" i="4"/>
  <c r="I3281" i="4"/>
  <c r="L3281" i="4"/>
  <c r="M3281" i="4" s="1"/>
  <c r="N3281" i="4" s="1"/>
  <c r="I3286" i="4"/>
  <c r="L3286" i="4"/>
  <c r="I3290" i="4"/>
  <c r="L3290" i="4"/>
  <c r="M3290" i="4" s="1"/>
  <c r="N3290" i="4" s="1"/>
  <c r="I3294" i="4"/>
  <c r="L3294" i="4"/>
  <c r="I3300" i="4"/>
  <c r="L3300" i="4"/>
  <c r="M3300" i="4" s="1"/>
  <c r="N3300" i="4" s="1"/>
  <c r="I3304" i="4"/>
  <c r="L3304" i="4"/>
  <c r="I3308" i="4"/>
  <c r="L3308" i="4"/>
  <c r="M3308" i="4" s="1"/>
  <c r="N3308" i="4" s="1"/>
  <c r="I3313" i="4"/>
  <c r="L3313" i="4"/>
  <c r="I3317" i="4"/>
  <c r="L3317" i="4"/>
  <c r="M3317" i="4" s="1"/>
  <c r="N3317" i="4" s="1"/>
  <c r="I3322" i="4"/>
  <c r="L3322" i="4"/>
  <c r="I3326" i="4"/>
  <c r="L3326" i="4"/>
  <c r="M3326" i="4" s="1"/>
  <c r="N3326" i="4" s="1"/>
  <c r="I3330" i="4"/>
  <c r="L3330" i="4"/>
  <c r="I3339" i="4"/>
  <c r="L3339" i="4"/>
  <c r="M3339" i="4" s="1"/>
  <c r="N3339" i="4" s="1"/>
  <c r="I3344" i="4"/>
  <c r="L3344" i="4"/>
  <c r="I3352" i="4"/>
  <c r="L3352" i="4"/>
  <c r="M3352" i="4" s="1"/>
  <c r="N3352" i="4" s="1"/>
  <c r="I3358" i="4"/>
  <c r="L3358" i="4"/>
  <c r="I3363" i="4"/>
  <c r="L3363" i="4"/>
  <c r="I3369" i="4"/>
  <c r="L3369" i="4"/>
  <c r="I3375" i="4"/>
  <c r="L3375" i="4"/>
  <c r="I3381" i="4"/>
  <c r="L3381" i="4"/>
  <c r="I3387" i="4"/>
  <c r="L3387" i="4"/>
  <c r="I3392" i="4"/>
  <c r="L3392" i="4"/>
  <c r="I3396" i="4"/>
  <c r="L3396" i="4"/>
  <c r="I3402" i="4"/>
  <c r="L3402" i="4"/>
  <c r="I3408" i="4"/>
  <c r="L3408" i="4"/>
  <c r="I3413" i="4"/>
  <c r="L3413" i="4"/>
  <c r="M3413" i="4" s="1"/>
  <c r="N3413" i="4" s="1"/>
  <c r="I3418" i="4"/>
  <c r="L3418" i="4"/>
  <c r="M3418" i="4" s="1"/>
  <c r="N3418" i="4" s="1"/>
  <c r="I3426" i="4"/>
  <c r="L3426" i="4"/>
  <c r="I3430" i="4"/>
  <c r="L3430" i="4"/>
  <c r="I3434" i="4"/>
  <c r="L3434" i="4"/>
  <c r="M3434" i="4" s="1"/>
  <c r="N3434" i="4" s="1"/>
  <c r="I3438" i="4"/>
  <c r="L3438" i="4"/>
  <c r="I3442" i="4"/>
  <c r="L3442" i="4"/>
  <c r="I3446" i="4"/>
  <c r="L3446" i="4"/>
  <c r="I3450" i="4"/>
  <c r="L3450" i="4"/>
  <c r="M3450" i="4" s="1"/>
  <c r="N3450" i="4" s="1"/>
  <c r="I3454" i="4"/>
  <c r="L3454" i="4"/>
  <c r="I3458" i="4"/>
  <c r="L3458" i="4"/>
  <c r="M3458" i="4" s="1"/>
  <c r="N3458" i="4" s="1"/>
  <c r="I3462" i="4"/>
  <c r="L3462" i="4"/>
  <c r="I3467" i="4"/>
  <c r="L3467" i="4"/>
  <c r="M3467" i="4" s="1"/>
  <c r="N3467" i="4" s="1"/>
  <c r="I3471" i="4"/>
  <c r="L3471" i="4"/>
  <c r="M3471" i="4" s="1"/>
  <c r="N3471" i="4" s="1"/>
  <c r="I3475" i="4"/>
  <c r="L3475" i="4"/>
  <c r="M3475" i="4" s="1"/>
  <c r="N3475" i="4" s="1"/>
  <c r="I3479" i="4"/>
  <c r="L3479" i="4"/>
  <c r="M3479" i="4" s="1"/>
  <c r="N3479" i="4" s="1"/>
  <c r="I3483" i="4"/>
  <c r="L3483" i="4"/>
  <c r="I3487" i="4"/>
  <c r="L3487" i="4"/>
  <c r="M3487" i="4" s="1"/>
  <c r="N3487" i="4" s="1"/>
  <c r="I3491" i="4"/>
  <c r="L3491" i="4"/>
  <c r="I3495" i="4"/>
  <c r="L3495" i="4"/>
  <c r="I3499" i="4"/>
  <c r="L3499" i="4"/>
  <c r="I3503" i="4"/>
  <c r="L3503" i="4"/>
  <c r="I3507" i="4"/>
  <c r="L3507" i="4"/>
  <c r="M3507" i="4" s="1"/>
  <c r="N3507" i="4" s="1"/>
  <c r="I3511" i="4"/>
  <c r="L3511" i="4"/>
  <c r="I3515" i="4"/>
  <c r="L3515" i="4"/>
  <c r="I3519" i="4"/>
  <c r="L3519" i="4"/>
  <c r="M3519" i="4" s="1"/>
  <c r="N3519" i="4" s="1"/>
  <c r="I3523" i="4"/>
  <c r="L3523" i="4"/>
  <c r="M3523" i="4" s="1"/>
  <c r="N3523" i="4" s="1"/>
  <c r="I3527" i="4"/>
  <c r="L3527" i="4"/>
  <c r="I3531" i="4"/>
  <c r="L3531" i="4"/>
  <c r="I3535" i="4"/>
  <c r="L3535" i="4"/>
  <c r="M3535" i="4" s="1"/>
  <c r="N3535" i="4" s="1"/>
  <c r="I3539" i="4"/>
  <c r="L3539" i="4"/>
  <c r="M3539" i="4" s="1"/>
  <c r="N3539" i="4" s="1"/>
  <c r="I3543" i="4"/>
  <c r="L3543" i="4"/>
  <c r="I3547" i="4"/>
  <c r="L3547" i="4"/>
  <c r="I3551" i="4"/>
  <c r="L3551" i="4"/>
  <c r="M3551" i="4" s="1"/>
  <c r="N3551" i="4" s="1"/>
  <c r="I3555" i="4"/>
  <c r="L3555" i="4"/>
  <c r="M3555" i="4" s="1"/>
  <c r="N3555" i="4" s="1"/>
  <c r="I3559" i="4"/>
  <c r="L3559" i="4"/>
  <c r="I3563" i="4"/>
  <c r="L3563" i="4"/>
  <c r="I3567" i="4"/>
  <c r="L3567" i="4"/>
  <c r="M3567" i="4" s="1"/>
  <c r="N3567" i="4" s="1"/>
  <c r="I3571" i="4"/>
  <c r="L3571" i="4"/>
  <c r="M3571" i="4" s="1"/>
  <c r="N3571" i="4" s="1"/>
  <c r="I3575" i="4"/>
  <c r="L3575" i="4"/>
  <c r="I3579" i="4"/>
  <c r="L3579" i="4"/>
  <c r="M3579" i="4" s="1"/>
  <c r="N3579" i="4" s="1"/>
  <c r="I3583" i="4"/>
  <c r="L3583" i="4"/>
  <c r="I3587" i="4"/>
  <c r="L3587" i="4"/>
  <c r="I3591" i="4"/>
  <c r="L3591" i="4"/>
  <c r="I3595" i="4"/>
  <c r="L3595" i="4"/>
  <c r="I3599" i="4"/>
  <c r="L3599" i="4"/>
  <c r="I3603" i="4"/>
  <c r="L3603" i="4"/>
  <c r="M3603" i="4" s="1"/>
  <c r="N3603" i="4" s="1"/>
  <c r="I3607" i="4"/>
  <c r="L3607" i="4"/>
  <c r="M3607" i="4" s="1"/>
  <c r="N3607" i="4" s="1"/>
  <c r="I3611" i="4"/>
  <c r="L3611" i="4"/>
  <c r="I3615" i="4"/>
  <c r="L3615" i="4"/>
  <c r="M3615" i="4" s="1"/>
  <c r="N3615" i="4" s="1"/>
  <c r="I3619" i="4"/>
  <c r="L3619" i="4"/>
  <c r="I3624" i="4"/>
  <c r="L3624" i="4"/>
  <c r="M3624" i="4" s="1"/>
  <c r="N3624" i="4" s="1"/>
  <c r="I3628" i="4"/>
  <c r="L3628" i="4"/>
  <c r="M3628" i="4" s="1"/>
  <c r="N3628" i="4" s="1"/>
  <c r="I3632" i="4"/>
  <c r="L3632" i="4"/>
  <c r="M3632" i="4" s="1"/>
  <c r="N3632" i="4" s="1"/>
  <c r="I3636" i="4"/>
  <c r="L3636" i="4"/>
  <c r="I3640" i="4"/>
  <c r="L3640" i="4"/>
  <c r="I3644" i="4"/>
  <c r="L3644" i="4"/>
  <c r="M3644" i="4" s="1"/>
  <c r="N3644" i="4" s="1"/>
  <c r="I3648" i="4"/>
  <c r="L3648" i="4"/>
  <c r="M3648" i="4" s="1"/>
  <c r="N3648" i="4" s="1"/>
  <c r="I3655" i="4"/>
  <c r="L3655" i="4"/>
  <c r="I3662" i="4"/>
  <c r="L3662" i="4"/>
  <c r="I3668" i="4"/>
  <c r="L3668" i="4"/>
  <c r="M3668" i="4" s="1"/>
  <c r="N3668" i="4" s="1"/>
  <c r="I3673" i="4"/>
  <c r="L3673" i="4"/>
  <c r="M3673" i="4" s="1"/>
  <c r="N3673" i="4" s="1"/>
  <c r="I3678" i="4"/>
  <c r="L3678" i="4"/>
  <c r="I3682" i="4"/>
  <c r="L3682" i="4"/>
  <c r="I3688" i="4"/>
  <c r="L3688" i="4"/>
  <c r="M3688" i="4" s="1"/>
  <c r="N3688" i="4" s="1"/>
  <c r="I3692" i="4"/>
  <c r="L3692" i="4"/>
  <c r="M3692" i="4" s="1"/>
  <c r="N3692" i="4" s="1"/>
  <c r="I3698" i="4"/>
  <c r="L3698" i="4"/>
  <c r="M3698" i="4" s="1"/>
  <c r="N3698" i="4" s="1"/>
  <c r="I3702" i="4"/>
  <c r="L3702" i="4"/>
  <c r="I3706" i="4"/>
  <c r="L3706" i="4"/>
  <c r="M3706" i="4" s="1"/>
  <c r="N3706" i="4" s="1"/>
  <c r="I3710" i="4"/>
  <c r="L3710" i="4"/>
  <c r="I3714" i="4"/>
  <c r="L3714" i="4"/>
  <c r="I3720" i="4"/>
  <c r="L3720" i="4"/>
  <c r="M3720" i="4" s="1"/>
  <c r="N3720" i="4" s="1"/>
  <c r="I3724" i="4"/>
  <c r="L3724" i="4"/>
  <c r="M3724" i="4" s="1"/>
  <c r="N3724" i="4" s="1"/>
  <c r="I3729" i="4"/>
  <c r="L3729" i="4"/>
  <c r="M3729" i="4" s="1"/>
  <c r="N3729" i="4" s="1"/>
  <c r="I3733" i="4"/>
  <c r="L3733" i="4"/>
  <c r="M3733" i="4" s="1"/>
  <c r="N3733" i="4" s="1"/>
  <c r="I3737" i="4"/>
  <c r="L3737" i="4"/>
  <c r="I3741" i="4"/>
  <c r="L3741" i="4"/>
  <c r="M3741" i="4" s="1"/>
  <c r="N3741" i="4" s="1"/>
  <c r="I3747" i="4"/>
  <c r="L3747" i="4"/>
  <c r="I3751" i="4"/>
  <c r="L3751" i="4"/>
  <c r="I3757" i="4"/>
  <c r="L3757" i="4"/>
  <c r="M3757" i="4" s="1"/>
  <c r="N3757" i="4" s="1"/>
  <c r="I3764" i="4"/>
  <c r="L3764" i="4"/>
  <c r="I3770" i="4"/>
  <c r="L3770" i="4"/>
  <c r="M3770" i="4" s="1"/>
  <c r="N3770" i="4" s="1"/>
  <c r="I3780" i="4"/>
  <c r="L3780" i="4"/>
  <c r="M3780" i="4" s="1"/>
  <c r="N3780" i="4" s="1"/>
  <c r="I3789" i="4"/>
  <c r="L3789" i="4"/>
  <c r="I3794" i="4"/>
  <c r="L3794" i="4"/>
  <c r="I3800" i="4"/>
  <c r="L3800" i="4"/>
  <c r="I3807" i="4"/>
  <c r="L3807" i="4"/>
  <c r="I3813" i="4"/>
  <c r="L3813" i="4"/>
  <c r="I3818" i="4"/>
  <c r="L3818" i="4"/>
  <c r="I3825" i="4"/>
  <c r="L3825" i="4"/>
  <c r="I3834" i="4"/>
  <c r="L3834" i="4"/>
  <c r="I3841" i="4"/>
  <c r="L3841" i="4"/>
  <c r="I3846" i="4"/>
  <c r="L3846" i="4"/>
  <c r="M3846" i="4" s="1"/>
  <c r="N3846" i="4" s="1"/>
  <c r="I3852" i="4"/>
  <c r="L3852" i="4"/>
  <c r="I3857" i="4"/>
  <c r="L3857" i="4"/>
  <c r="I3864" i="4"/>
  <c r="L3864" i="4"/>
  <c r="I3869" i="4"/>
  <c r="L3869" i="4"/>
  <c r="I3873" i="4"/>
  <c r="L3873" i="4"/>
  <c r="I3877" i="4"/>
  <c r="L3877" i="4"/>
  <c r="I3881" i="4"/>
  <c r="L3881" i="4"/>
  <c r="I3885" i="4"/>
  <c r="L3885" i="4"/>
  <c r="I3889" i="4"/>
  <c r="L3889" i="4"/>
  <c r="I3893" i="4"/>
  <c r="L3893" i="4"/>
  <c r="I3897" i="4"/>
  <c r="L3897" i="4"/>
  <c r="I3901" i="4"/>
  <c r="L3901" i="4"/>
  <c r="I3906" i="4"/>
  <c r="L3906" i="4"/>
  <c r="I3910" i="4"/>
  <c r="L3910" i="4"/>
  <c r="I3914" i="4"/>
  <c r="L3914" i="4"/>
  <c r="I3918" i="4"/>
  <c r="L3918" i="4"/>
  <c r="I3922" i="4"/>
  <c r="L3922" i="4"/>
  <c r="I3926" i="4"/>
  <c r="L3926" i="4"/>
  <c r="I3930" i="4"/>
  <c r="L3930" i="4"/>
  <c r="I3934" i="4"/>
  <c r="L3934" i="4"/>
  <c r="I3938" i="4"/>
  <c r="L3938" i="4"/>
  <c r="I3942" i="4"/>
  <c r="L3942" i="4"/>
  <c r="I3946" i="4"/>
  <c r="L3946" i="4"/>
  <c r="I3950" i="4"/>
  <c r="L3950" i="4"/>
  <c r="I3958" i="4"/>
  <c r="L3958" i="4"/>
  <c r="I3964" i="4"/>
  <c r="L3964" i="4"/>
  <c r="I3969" i="4"/>
  <c r="L3969" i="4"/>
  <c r="I3975" i="4"/>
  <c r="L3975" i="4"/>
  <c r="I3979" i="4"/>
  <c r="L3979" i="4"/>
  <c r="I3985" i="4"/>
  <c r="L3985" i="4"/>
  <c r="I3991" i="4"/>
  <c r="L3991" i="4"/>
  <c r="I3995" i="4"/>
  <c r="L3995" i="4"/>
  <c r="I3999" i="4"/>
  <c r="L3999" i="4"/>
  <c r="I4004" i="4"/>
  <c r="L4004" i="4"/>
  <c r="I4010" i="4"/>
  <c r="L4010" i="4"/>
  <c r="I4016" i="4"/>
  <c r="L4016" i="4"/>
  <c r="I12" i="4"/>
  <c r="L12" i="4"/>
  <c r="S106" i="14" l="1"/>
  <c r="T53" i="14"/>
  <c r="T106" i="14" s="1"/>
  <c r="T103" i="15"/>
  <c r="S103" i="15"/>
  <c r="R104" i="15"/>
  <c r="F13" i="17" s="1"/>
  <c r="R107" i="14"/>
  <c r="F13" i="16" s="1"/>
  <c r="R54" i="13"/>
  <c r="S48" i="13"/>
  <c r="S57" i="13" s="1"/>
  <c r="M4010" i="4"/>
  <c r="N4010" i="4" s="1"/>
  <c r="M3991" i="4"/>
  <c r="N3991" i="4" s="1"/>
  <c r="M3979" i="4"/>
  <c r="N3979" i="4" s="1"/>
  <c r="M3958" i="4"/>
  <c r="N3958" i="4" s="1"/>
  <c r="M3938" i="4"/>
  <c r="N3938" i="4" s="1"/>
  <c r="M3930" i="4"/>
  <c r="N3930" i="4" s="1"/>
  <c r="M3914" i="4"/>
  <c r="N3914" i="4" s="1"/>
  <c r="M3897" i="4"/>
  <c r="N3897" i="4" s="1"/>
  <c r="M3881" i="4"/>
  <c r="N3881" i="4" s="1"/>
  <c r="M3864" i="4"/>
  <c r="N3864" i="4" s="1"/>
  <c r="M3852" i="4"/>
  <c r="N3852" i="4" s="1"/>
  <c r="M3825" i="4"/>
  <c r="N3825" i="4" s="1"/>
  <c r="M3800" i="4"/>
  <c r="N3800" i="4" s="1"/>
  <c r="M3789" i="4"/>
  <c r="N3789" i="4" s="1"/>
  <c r="M3737" i="4"/>
  <c r="N3737" i="4" s="1"/>
  <c r="M3710" i="4"/>
  <c r="N3710" i="4" s="1"/>
  <c r="M3682" i="4"/>
  <c r="N3682" i="4" s="1"/>
  <c r="M3591" i="4"/>
  <c r="N3591" i="4" s="1"/>
  <c r="M3575" i="4"/>
  <c r="N3575" i="4" s="1"/>
  <c r="N3503" i="4"/>
  <c r="M3503" i="4"/>
  <c r="M3495" i="4"/>
  <c r="N3495" i="4" s="1"/>
  <c r="M3462" i="4"/>
  <c r="N3462" i="4" s="1"/>
  <c r="M3446" i="4"/>
  <c r="N3446" i="4" s="1"/>
  <c r="M3396" i="4"/>
  <c r="N3396" i="4" s="1"/>
  <c r="M3375" i="4"/>
  <c r="N3375" i="4" s="1"/>
  <c r="M3363" i="4"/>
  <c r="N3363" i="4" s="1"/>
  <c r="M3231" i="4"/>
  <c r="N3231" i="4" s="1"/>
  <c r="M3222" i="4"/>
  <c r="N3222" i="4" s="1"/>
  <c r="M3204" i="4"/>
  <c r="N3204" i="4" s="1"/>
  <c r="M3186" i="4"/>
  <c r="N3186" i="4" s="1"/>
  <c r="M3170" i="4"/>
  <c r="N3170" i="4" s="1"/>
  <c r="M3144" i="4"/>
  <c r="N3144" i="4" s="1"/>
  <c r="M3061" i="4"/>
  <c r="N3061" i="4" s="1"/>
  <c r="M2958" i="4"/>
  <c r="N2958" i="4" s="1"/>
  <c r="N2950" i="4"/>
  <c r="M2950" i="4"/>
  <c r="M2926" i="4"/>
  <c r="N2926" i="4" s="1"/>
  <c r="M2918" i="4"/>
  <c r="N2918" i="4" s="1"/>
  <c r="M2894" i="4"/>
  <c r="N2894" i="4" s="1"/>
  <c r="M2873" i="4"/>
  <c r="N2873" i="4" s="1"/>
  <c r="M2864" i="4"/>
  <c r="N2864" i="4" s="1"/>
  <c r="M2842" i="4"/>
  <c r="N2842" i="4" s="1"/>
  <c r="M2830" i="4"/>
  <c r="N2830" i="4" s="1"/>
  <c r="M2807" i="4"/>
  <c r="N2807" i="4" s="1"/>
  <c r="M2798" i="4"/>
  <c r="N2798" i="4" s="1"/>
  <c r="M2790" i="4"/>
  <c r="N2790" i="4" s="1"/>
  <c r="M2767" i="4"/>
  <c r="N2767" i="4" s="1"/>
  <c r="M2759" i="4"/>
  <c r="N2759" i="4" s="1"/>
  <c r="M2751" i="4"/>
  <c r="N2751" i="4" s="1"/>
  <c r="M2735" i="4"/>
  <c r="N2735" i="4" s="1"/>
  <c r="M2727" i="4"/>
  <c r="N2727" i="4" s="1"/>
  <c r="M2711" i="4"/>
  <c r="N2711" i="4" s="1"/>
  <c r="M2703" i="4"/>
  <c r="N2703" i="4" s="1"/>
  <c r="M2686" i="4"/>
  <c r="N2686" i="4" s="1"/>
  <c r="M2678" i="4"/>
  <c r="N2678" i="4" s="1"/>
  <c r="M2662" i="4"/>
  <c r="N2662" i="4" s="1"/>
  <c r="M2589" i="4"/>
  <c r="N2589" i="4" s="1"/>
  <c r="M2580" i="4"/>
  <c r="N2580" i="4" s="1"/>
  <c r="M2458" i="4"/>
  <c r="N2458" i="4" s="1"/>
  <c r="M2385" i="4"/>
  <c r="N2385" i="4" s="1"/>
  <c r="M2336" i="4"/>
  <c r="N2336" i="4" s="1"/>
  <c r="M2312" i="4"/>
  <c r="N2312" i="4" s="1"/>
  <c r="M2304" i="4"/>
  <c r="N2304" i="4" s="1"/>
  <c r="M2279" i="4"/>
  <c r="N2279" i="4" s="1"/>
  <c r="M2271" i="4"/>
  <c r="N2271" i="4" s="1"/>
  <c r="M2239" i="4"/>
  <c r="N2239" i="4" s="1"/>
  <c r="M2231" i="4"/>
  <c r="N2231" i="4" s="1"/>
  <c r="M2215" i="4"/>
  <c r="N2215" i="4" s="1"/>
  <c r="M3937" i="4"/>
  <c r="N3937" i="4" s="1"/>
  <c r="M3929" i="4"/>
  <c r="N3929" i="4" s="1"/>
  <c r="M3913" i="4"/>
  <c r="N3913" i="4" s="1"/>
  <c r="M3905" i="4"/>
  <c r="N3905" i="4" s="1"/>
  <c r="M3888" i="4"/>
  <c r="N3888" i="4" s="1"/>
  <c r="M3840" i="4"/>
  <c r="N3840" i="4" s="1"/>
  <c r="M3824" i="4"/>
  <c r="N3824" i="4" s="1"/>
  <c r="M3799" i="4"/>
  <c r="N3799" i="4" s="1"/>
  <c r="M3788" i="4"/>
  <c r="N3788" i="4" s="1"/>
  <c r="M3756" i="4"/>
  <c r="N3756" i="4" s="1"/>
  <c r="M3746" i="4"/>
  <c r="N3746" i="4" s="1"/>
  <c r="M3728" i="4"/>
  <c r="N3728" i="4" s="1"/>
  <c r="M3719" i="4"/>
  <c r="N3719" i="4" s="1"/>
  <c r="M3701" i="4"/>
  <c r="N3701" i="4" s="1"/>
  <c r="M3691" i="4"/>
  <c r="N3691" i="4" s="1"/>
  <c r="M3672" i="4"/>
  <c r="N3672" i="4" s="1"/>
  <c r="M3661" i="4"/>
  <c r="N3661" i="4" s="1"/>
  <c r="M3639" i="4"/>
  <c r="N3639" i="4" s="1"/>
  <c r="M3631" i="4"/>
  <c r="N3631" i="4" s="1"/>
  <c r="M3614" i="4"/>
  <c r="N3614" i="4" s="1"/>
  <c r="M3590" i="4"/>
  <c r="N3590" i="4" s="1"/>
  <c r="M3582" i="4"/>
  <c r="N3582" i="4" s="1"/>
  <c r="M3558" i="4"/>
  <c r="N3558" i="4" s="1"/>
  <c r="M3550" i="4"/>
  <c r="N3550" i="4" s="1"/>
  <c r="M3534" i="4"/>
  <c r="N3534" i="4" s="1"/>
  <c r="M3526" i="4"/>
  <c r="N3526" i="4" s="1"/>
  <c r="M3510" i="4"/>
  <c r="N3510" i="4" s="1"/>
  <c r="M3502" i="4"/>
  <c r="N3502" i="4" s="1"/>
  <c r="M3486" i="4"/>
  <c r="N3486" i="4" s="1"/>
  <c r="M3478" i="4"/>
  <c r="N3478" i="4" s="1"/>
  <c r="M3461" i="4"/>
  <c r="N3461" i="4" s="1"/>
  <c r="M3453" i="4"/>
  <c r="N3453" i="4" s="1"/>
  <c r="M3445" i="4"/>
  <c r="N3445" i="4" s="1"/>
  <c r="M3429" i="4"/>
  <c r="N3429" i="4" s="1"/>
  <c r="M3416" i="4"/>
  <c r="N3416" i="4" s="1"/>
  <c r="M3407" i="4"/>
  <c r="N3407" i="4" s="1"/>
  <c r="M3386" i="4"/>
  <c r="N3386" i="4" s="1"/>
  <c r="M3362" i="4"/>
  <c r="N3362" i="4" s="1"/>
  <c r="M3351" i="4"/>
  <c r="N3351" i="4" s="1"/>
  <c r="M3337" i="4"/>
  <c r="N3337" i="4" s="1"/>
  <c r="M3316" i="4"/>
  <c r="N3316" i="4" s="1"/>
  <c r="M3307" i="4"/>
  <c r="N3307" i="4" s="1"/>
  <c r="M3299" i="4"/>
  <c r="N3299" i="4" s="1"/>
  <c r="M3280" i="4"/>
  <c r="N3280" i="4" s="1"/>
  <c r="M3270" i="4"/>
  <c r="N3270" i="4" s="1"/>
  <c r="M3249" i="4"/>
  <c r="N3249" i="4" s="1"/>
  <c r="M3238" i="4"/>
  <c r="N3238" i="4" s="1"/>
  <c r="M3221" i="4"/>
  <c r="N3221" i="4" s="1"/>
  <c r="M3212" i="4"/>
  <c r="N3212" i="4" s="1"/>
  <c r="M3203" i="4"/>
  <c r="N3203" i="4" s="1"/>
  <c r="M3185" i="4"/>
  <c r="N3185" i="4" s="1"/>
  <c r="M3177" i="4"/>
  <c r="N3177" i="4" s="1"/>
  <c r="M3169" i="4"/>
  <c r="N3169" i="4" s="1"/>
  <c r="M3153" i="4"/>
  <c r="N3153" i="4" s="1"/>
  <c r="M3143" i="4"/>
  <c r="N3143" i="4" s="1"/>
  <c r="M3126" i="4"/>
  <c r="N3126" i="4" s="1"/>
  <c r="M3118" i="4"/>
  <c r="N3118" i="4" s="1"/>
  <c r="M3100" i="4"/>
  <c r="N3100" i="4" s="1"/>
  <c r="M3090" i="4"/>
  <c r="N3090" i="4" s="1"/>
  <c r="M3081" i="4"/>
  <c r="N3081" i="4" s="1"/>
  <c r="M3060" i="4"/>
  <c r="N3060" i="4" s="1"/>
  <c r="M3051" i="4"/>
  <c r="N3051" i="4" s="1"/>
  <c r="M3033" i="4"/>
  <c r="N3033" i="4" s="1"/>
  <c r="M3025" i="4"/>
  <c r="N3025" i="4" s="1"/>
  <c r="M3006" i="4"/>
  <c r="N3006" i="4" s="1"/>
  <c r="M2997" i="4"/>
  <c r="N2997" i="4" s="1"/>
  <c r="M2987" i="4"/>
  <c r="N2987" i="4" s="1"/>
  <c r="M2977" i="4"/>
  <c r="N2977" i="4" s="1"/>
  <c r="M2957" i="4"/>
  <c r="N2957" i="4" s="1"/>
  <c r="M2949" i="4"/>
  <c r="N2949" i="4" s="1"/>
  <c r="M2925" i="4"/>
  <c r="N2925" i="4" s="1"/>
  <c r="M2917" i="4"/>
  <c r="N2917" i="4" s="1"/>
  <c r="M2902" i="4"/>
  <c r="N2902" i="4" s="1"/>
  <c r="M2881" i="4"/>
  <c r="N2881" i="4" s="1"/>
  <c r="M2863" i="4"/>
  <c r="N2863" i="4" s="1"/>
  <c r="M2852" i="4"/>
  <c r="N2852" i="4" s="1"/>
  <c r="M2829" i="4"/>
  <c r="N2829" i="4" s="1"/>
  <c r="M2806" i="4"/>
  <c r="N2806" i="4" s="1"/>
  <c r="M2797" i="4"/>
  <c r="N2797" i="4" s="1"/>
  <c r="M2190" i="4"/>
  <c r="N2190" i="4" s="1"/>
  <c r="M2182" i="4"/>
  <c r="N2182" i="4" s="1"/>
  <c r="M2166" i="4"/>
  <c r="N2166" i="4" s="1"/>
  <c r="M2125" i="4"/>
  <c r="N2125" i="4" s="1"/>
  <c r="M2085" i="4"/>
  <c r="N2085" i="4" s="1"/>
  <c r="M1508" i="4"/>
  <c r="N1508" i="4" s="1"/>
  <c r="M1500" i="4"/>
  <c r="N1500" i="4" s="1"/>
  <c r="M1483" i="4"/>
  <c r="N1483" i="4" s="1"/>
  <c r="M1473" i="4"/>
  <c r="N1473" i="4" s="1"/>
  <c r="M1457" i="4"/>
  <c r="N1457" i="4" s="1"/>
  <c r="M1449" i="4"/>
  <c r="N1449" i="4" s="1"/>
  <c r="M1433" i="4"/>
  <c r="N1433" i="4" s="1"/>
  <c r="M1416" i="4"/>
  <c r="N1416" i="4" s="1"/>
  <c r="M1400" i="4"/>
  <c r="N1400" i="4" s="1"/>
  <c r="M1384" i="4"/>
  <c r="N1384" i="4" s="1"/>
  <c r="M1366" i="4"/>
  <c r="N1366" i="4" s="1"/>
  <c r="M1358" i="4"/>
  <c r="N1358" i="4" s="1"/>
  <c r="M1109" i="4"/>
  <c r="N1109" i="4" s="1"/>
  <c r="M1093" i="4"/>
  <c r="N1093" i="4" s="1"/>
  <c r="M1077" i="4"/>
  <c r="N1077" i="4" s="1"/>
  <c r="M1067" i="4"/>
  <c r="N1067" i="4" s="1"/>
  <c r="M1051" i="4"/>
  <c r="N1051" i="4" s="1"/>
  <c r="M1042" i="4"/>
  <c r="N1042" i="4" s="1"/>
  <c r="M1025" i="4"/>
  <c r="N1025" i="4" s="1"/>
  <c r="M1017" i="4"/>
  <c r="N1017" i="4" s="1"/>
  <c r="M996" i="4"/>
  <c r="N996" i="4" s="1"/>
  <c r="M980" i="4"/>
  <c r="N980" i="4" s="1"/>
  <c r="M961" i="4"/>
  <c r="N961" i="4" s="1"/>
  <c r="M953" i="4"/>
  <c r="N953" i="4" s="1"/>
  <c r="M933" i="4"/>
  <c r="N933" i="4" s="1"/>
  <c r="M916" i="4"/>
  <c r="N916" i="4" s="1"/>
  <c r="M271" i="4"/>
  <c r="N271" i="4" s="1"/>
  <c r="M238" i="4"/>
  <c r="N238" i="4" s="1"/>
  <c r="M220" i="4"/>
  <c r="N220" i="4" s="1"/>
  <c r="M203" i="4"/>
  <c r="N203" i="4" s="1"/>
  <c r="M173" i="4"/>
  <c r="N173" i="4" s="1"/>
  <c r="M156" i="4"/>
  <c r="N156" i="4" s="1"/>
  <c r="M2780" i="4"/>
  <c r="N2780" i="4" s="1"/>
  <c r="M2758" i="4"/>
  <c r="N2758" i="4" s="1"/>
  <c r="M2750" i="4"/>
  <c r="N2750" i="4" s="1"/>
  <c r="M2742" i="4"/>
  <c r="N2742" i="4" s="1"/>
  <c r="M2726" i="4"/>
  <c r="N2726" i="4" s="1"/>
  <c r="M2718" i="4"/>
  <c r="N2718" i="4" s="1"/>
  <c r="M2710" i="4"/>
  <c r="N2710" i="4" s="1"/>
  <c r="M2694" i="4"/>
  <c r="N2694" i="4" s="1"/>
  <c r="M2685" i="4"/>
  <c r="N2685" i="4" s="1"/>
  <c r="M2677" i="4"/>
  <c r="N2677" i="4" s="1"/>
  <c r="M2669" i="4"/>
  <c r="N2669" i="4" s="1"/>
  <c r="M2653" i="4"/>
  <c r="N2653" i="4" s="1"/>
  <c r="M2645" i="4"/>
  <c r="N2645" i="4" s="1"/>
  <c r="M2628" i="4"/>
  <c r="N2628" i="4" s="1"/>
  <c r="M2620" i="4"/>
  <c r="N2620" i="4" s="1"/>
  <c r="M2604" i="4"/>
  <c r="N2604" i="4" s="1"/>
  <c r="M2596" i="4"/>
  <c r="N2596" i="4" s="1"/>
  <c r="M2579" i="4"/>
  <c r="N2579" i="4" s="1"/>
  <c r="M2563" i="4"/>
  <c r="N2563" i="4" s="1"/>
  <c r="M2547" i="4"/>
  <c r="N2547" i="4" s="1"/>
  <c r="M2522" i="4"/>
  <c r="N2522" i="4" s="1"/>
  <c r="M2482" i="4"/>
  <c r="N2482" i="4" s="1"/>
  <c r="M2392" i="4"/>
  <c r="N2392" i="4" s="1"/>
  <c r="M2408" i="4"/>
  <c r="N2408" i="4" s="1"/>
  <c r="M3999" i="4"/>
  <c r="N3999" i="4" s="1"/>
  <c r="M3969" i="4"/>
  <c r="N3969" i="4" s="1"/>
  <c r="M3946" i="4"/>
  <c r="N3946" i="4" s="1"/>
  <c r="M3922" i="4"/>
  <c r="N3922" i="4" s="1"/>
  <c r="M3906" i="4"/>
  <c r="N3906" i="4" s="1"/>
  <c r="M3889" i="4"/>
  <c r="N3889" i="4" s="1"/>
  <c r="M3873" i="4"/>
  <c r="N3873" i="4" s="1"/>
  <c r="M3841" i="4"/>
  <c r="N3841" i="4" s="1"/>
  <c r="M3813" i="4"/>
  <c r="N3813" i="4" s="1"/>
  <c r="M3747" i="4"/>
  <c r="N3747" i="4" s="1"/>
  <c r="M3702" i="4"/>
  <c r="N3702" i="4" s="1"/>
  <c r="M3662" i="4"/>
  <c r="N3662" i="4" s="1"/>
  <c r="M3640" i="4"/>
  <c r="N3640" i="4" s="1"/>
  <c r="M3599" i="4"/>
  <c r="N3599" i="4" s="1"/>
  <c r="M3583" i="4"/>
  <c r="N3583" i="4" s="1"/>
  <c r="M3559" i="4"/>
  <c r="N3559" i="4" s="1"/>
  <c r="M3543" i="4"/>
  <c r="N3543" i="4" s="1"/>
  <c r="M3527" i="4"/>
  <c r="N3527" i="4" s="1"/>
  <c r="M3511" i="4"/>
  <c r="N3511" i="4" s="1"/>
  <c r="M3454" i="4"/>
  <c r="N3454" i="4" s="1"/>
  <c r="M3438" i="4"/>
  <c r="N3438" i="4" s="1"/>
  <c r="M3430" i="4"/>
  <c r="N3430" i="4" s="1"/>
  <c r="M3408" i="4"/>
  <c r="N3408" i="4" s="1"/>
  <c r="M3387" i="4"/>
  <c r="N3387" i="4" s="1"/>
  <c r="M3239" i="4"/>
  <c r="N3239" i="4" s="1"/>
  <c r="M3213" i="4"/>
  <c r="N3213" i="4" s="1"/>
  <c r="M3196" i="4"/>
  <c r="N3196" i="4" s="1"/>
  <c r="M3178" i="4"/>
  <c r="N3178" i="4" s="1"/>
  <c r="M3162" i="4"/>
  <c r="N3162" i="4" s="1"/>
  <c r="M3127" i="4"/>
  <c r="N3127" i="4" s="1"/>
  <c r="M3111" i="4"/>
  <c r="N3111" i="4" s="1"/>
  <c r="M3101" i="4"/>
  <c r="N3101" i="4" s="1"/>
  <c r="M3007" i="4"/>
  <c r="N3007" i="4" s="1"/>
  <c r="M2988" i="4"/>
  <c r="N2988" i="4" s="1"/>
  <c r="M2969" i="4"/>
  <c r="N2969" i="4" s="1"/>
  <c r="M2941" i="4"/>
  <c r="N2941" i="4" s="1"/>
  <c r="M2906" i="4"/>
  <c r="N2906" i="4" s="1"/>
  <c r="M2882" i="4"/>
  <c r="N2882" i="4" s="1"/>
  <c r="M2853" i="4"/>
  <c r="N2853" i="4" s="1"/>
  <c r="M2819" i="4"/>
  <c r="N2819" i="4" s="1"/>
  <c r="M2781" i="4"/>
  <c r="N2781" i="4" s="1"/>
  <c r="M2743" i="4"/>
  <c r="N2743" i="4" s="1"/>
  <c r="M2719" i="4"/>
  <c r="N2719" i="4" s="1"/>
  <c r="M2695" i="4"/>
  <c r="N2695" i="4" s="1"/>
  <c r="M2670" i="4"/>
  <c r="N2670" i="4" s="1"/>
  <c r="M2523" i="4"/>
  <c r="N2523" i="4" s="1"/>
  <c r="M2515" i="4"/>
  <c r="N2515" i="4" s="1"/>
  <c r="M2450" i="4"/>
  <c r="N2450" i="4" s="1"/>
  <c r="M2393" i="4"/>
  <c r="N2393" i="4" s="1"/>
  <c r="M2247" i="4"/>
  <c r="N2247" i="4" s="1"/>
  <c r="M3945" i="4"/>
  <c r="N3945" i="4" s="1"/>
  <c r="M3921" i="4"/>
  <c r="N3921" i="4" s="1"/>
  <c r="M3896" i="4"/>
  <c r="N3896" i="4" s="1"/>
  <c r="M3810" i="4"/>
  <c r="N3810" i="4" s="1"/>
  <c r="M3767" i="4"/>
  <c r="N3767" i="4" s="1"/>
  <c r="M3736" i="4"/>
  <c r="N3736" i="4" s="1"/>
  <c r="M3709" i="4"/>
  <c r="N3709" i="4" s="1"/>
  <c r="M3681" i="4"/>
  <c r="N3681" i="4" s="1"/>
  <c r="M3647" i="4"/>
  <c r="N3647" i="4" s="1"/>
  <c r="M3623" i="4"/>
  <c r="N3623" i="4" s="1"/>
  <c r="M3542" i="4"/>
  <c r="N3542" i="4" s="1"/>
  <c r="M3518" i="4"/>
  <c r="N3518" i="4" s="1"/>
  <c r="M3494" i="4"/>
  <c r="N3494" i="4" s="1"/>
  <c r="M3470" i="4"/>
  <c r="N3470" i="4" s="1"/>
  <c r="M3437" i="4"/>
  <c r="N3437" i="4" s="1"/>
  <c r="M3374" i="4"/>
  <c r="N3374" i="4" s="1"/>
  <c r="M3325" i="4"/>
  <c r="N3325" i="4" s="1"/>
  <c r="M3289" i="4"/>
  <c r="N3289" i="4" s="1"/>
  <c r="M3258" i="4"/>
  <c r="N3258" i="4" s="1"/>
  <c r="M3230" i="4"/>
  <c r="N3230" i="4" s="1"/>
  <c r="M3195" i="4"/>
  <c r="N3195" i="4" s="1"/>
  <c r="M3161" i="4"/>
  <c r="N3161" i="4" s="1"/>
  <c r="M3135" i="4"/>
  <c r="N3135" i="4" s="1"/>
  <c r="M3110" i="4"/>
  <c r="N3110" i="4" s="1"/>
  <c r="M3073" i="4"/>
  <c r="N3073" i="4" s="1"/>
  <c r="M3041" i="4"/>
  <c r="N3041" i="4" s="1"/>
  <c r="M3016" i="4"/>
  <c r="N3016" i="4" s="1"/>
  <c r="M2934" i="4"/>
  <c r="N2934" i="4" s="1"/>
  <c r="M2893" i="4"/>
  <c r="N2893" i="4" s="1"/>
  <c r="M2872" i="4"/>
  <c r="N2872" i="4" s="1"/>
  <c r="M2841" i="4"/>
  <c r="N2841" i="4" s="1"/>
  <c r="M2818" i="4"/>
  <c r="N2818" i="4" s="1"/>
  <c r="M2198" i="4"/>
  <c r="N2198" i="4" s="1"/>
  <c r="M2149" i="4"/>
  <c r="N2149" i="4" s="1"/>
  <c r="M2133" i="4"/>
  <c r="N2133" i="4" s="1"/>
  <c r="M2117" i="4"/>
  <c r="N2117" i="4" s="1"/>
  <c r="M2051" i="4"/>
  <c r="N2051" i="4" s="1"/>
  <c r="M2018" i="4"/>
  <c r="N2018" i="4" s="1"/>
  <c r="M1492" i="4"/>
  <c r="N1492" i="4" s="1"/>
  <c r="M1465" i="4"/>
  <c r="N1465" i="4" s="1"/>
  <c r="M1441" i="4"/>
  <c r="N1441" i="4" s="1"/>
  <c r="M1424" i="4"/>
  <c r="N1424" i="4" s="1"/>
  <c r="M1408" i="4"/>
  <c r="N1408" i="4" s="1"/>
  <c r="M1392" i="4"/>
  <c r="N1392" i="4" s="1"/>
  <c r="M1375" i="4"/>
  <c r="N1375" i="4" s="1"/>
  <c r="M1350" i="4"/>
  <c r="N1350" i="4" s="1"/>
  <c r="M1101" i="4"/>
  <c r="N1101" i="4" s="1"/>
  <c r="M1085" i="4"/>
  <c r="N1085" i="4" s="1"/>
  <c r="M1059" i="4"/>
  <c r="N1059" i="4" s="1"/>
  <c r="M1034" i="4"/>
  <c r="N1034" i="4" s="1"/>
  <c r="M1007" i="4"/>
  <c r="N1007" i="4" s="1"/>
  <c r="M988" i="4"/>
  <c r="N988" i="4" s="1"/>
  <c r="M970" i="4"/>
  <c r="N970" i="4" s="1"/>
  <c r="M942" i="4"/>
  <c r="N942" i="4" s="1"/>
  <c r="M924" i="4"/>
  <c r="N924" i="4" s="1"/>
  <c r="M907" i="4"/>
  <c r="N907" i="4" s="1"/>
  <c r="M254" i="4"/>
  <c r="N254" i="4" s="1"/>
  <c r="M211" i="4"/>
  <c r="N211" i="4" s="1"/>
  <c r="M190" i="4"/>
  <c r="N190" i="4" s="1"/>
  <c r="M182" i="4"/>
  <c r="N182" i="4" s="1"/>
  <c r="M165" i="4"/>
  <c r="N165" i="4" s="1"/>
  <c r="M2789" i="4"/>
  <c r="N2789" i="4" s="1"/>
  <c r="M2766" i="4"/>
  <c r="N2766" i="4" s="1"/>
  <c r="M2734" i="4"/>
  <c r="N2734" i="4" s="1"/>
  <c r="M2702" i="4"/>
  <c r="N2702" i="4" s="1"/>
  <c r="M2637" i="4"/>
  <c r="N2637" i="4" s="1"/>
  <c r="M2612" i="4"/>
  <c r="N2612" i="4" s="1"/>
  <c r="M2588" i="4"/>
  <c r="N2588" i="4" s="1"/>
  <c r="M2571" i="4"/>
  <c r="N2571" i="4" s="1"/>
  <c r="M2555" i="4"/>
  <c r="N2555" i="4" s="1"/>
  <c r="M2539" i="4"/>
  <c r="N2539" i="4" s="1"/>
  <c r="M2530" i="4"/>
  <c r="N2530" i="4" s="1"/>
  <c r="M2514" i="4"/>
  <c r="N2514" i="4" s="1"/>
  <c r="M2506" i="4"/>
  <c r="N2506" i="4" s="1"/>
  <c r="M2498" i="4"/>
  <c r="N2498" i="4" s="1"/>
  <c r="M2490" i="4"/>
  <c r="N2490" i="4" s="1"/>
  <c r="M2474" i="4"/>
  <c r="N2474" i="4" s="1"/>
  <c r="M2465" i="4"/>
  <c r="N2465" i="4" s="1"/>
  <c r="M2457" i="4"/>
  <c r="N2457" i="4" s="1"/>
  <c r="M2449" i="4"/>
  <c r="N2449" i="4" s="1"/>
  <c r="M2441" i="4"/>
  <c r="N2441" i="4" s="1"/>
  <c r="M2433" i="4"/>
  <c r="N2433" i="4" s="1"/>
  <c r="M2425" i="4"/>
  <c r="N2425" i="4" s="1"/>
  <c r="M2416" i="4"/>
  <c r="N2416" i="4" s="1"/>
  <c r="M2400" i="4"/>
  <c r="N2400" i="4" s="1"/>
  <c r="M2376" i="4"/>
  <c r="N2376" i="4" s="1"/>
  <c r="M2360" i="4"/>
  <c r="N2360" i="4" s="1"/>
  <c r="M2343" i="4"/>
  <c r="N2343" i="4" s="1"/>
  <c r="M2327" i="4"/>
  <c r="N2327" i="4" s="1"/>
  <c r="M2319" i="4"/>
  <c r="N2319" i="4" s="1"/>
  <c r="M2303" i="4"/>
  <c r="N2303" i="4" s="1"/>
  <c r="M2286" i="4"/>
  <c r="N2286" i="4" s="1"/>
  <c r="M2270" i="4"/>
  <c r="N2270" i="4" s="1"/>
  <c r="M2254" i="4"/>
  <c r="N2254" i="4" s="1"/>
  <c r="M2238" i="4"/>
  <c r="N2238" i="4" s="1"/>
  <c r="M2222" i="4"/>
  <c r="N2222" i="4" s="1"/>
  <c r="M2092" i="4"/>
  <c r="N2092" i="4" s="1"/>
  <c r="M2067" i="4"/>
  <c r="N2067" i="4" s="1"/>
  <c r="M2050" i="4"/>
  <c r="N2050" i="4" s="1"/>
  <c r="M2025" i="4"/>
  <c r="N2025" i="4" s="1"/>
  <c r="M1464" i="4"/>
  <c r="N1464" i="4" s="1"/>
  <c r="M1448" i="4"/>
  <c r="N1448" i="4" s="1"/>
  <c r="M932" i="4"/>
  <c r="N932" i="4" s="1"/>
  <c r="M915" i="4"/>
  <c r="N915" i="4" s="1"/>
  <c r="M898" i="4"/>
  <c r="N898" i="4" s="1"/>
  <c r="M890" i="4"/>
  <c r="N890" i="4" s="1"/>
  <c r="M873" i="4"/>
  <c r="N873" i="4" s="1"/>
  <c r="M855" i="4"/>
  <c r="N855" i="4" s="1"/>
  <c r="M838" i="4"/>
  <c r="N838" i="4" s="1"/>
  <c r="M816" i="4"/>
  <c r="N816" i="4" s="1"/>
  <c r="M797" i="4"/>
  <c r="N797" i="4" s="1"/>
  <c r="M768" i="4"/>
  <c r="N768" i="4" s="1"/>
  <c r="M749" i="4"/>
  <c r="N749" i="4" s="1"/>
  <c r="M733" i="4"/>
  <c r="N733" i="4" s="1"/>
  <c r="M714" i="4"/>
  <c r="N714" i="4" s="1"/>
  <c r="M692" i="4"/>
  <c r="N692" i="4" s="1"/>
  <c r="M671" i="4"/>
  <c r="N671" i="4" s="1"/>
  <c r="M4007" i="4"/>
  <c r="N4007" i="4" s="1"/>
  <c r="M3943" i="4"/>
  <c r="N3943" i="4" s="1"/>
  <c r="M3927" i="4"/>
  <c r="N3927" i="4" s="1"/>
  <c r="M3861" i="4"/>
  <c r="N3861" i="4" s="1"/>
  <c r="M3836" i="4"/>
  <c r="N3836" i="4" s="1"/>
  <c r="M3808" i="4"/>
  <c r="N3808" i="4" s="1"/>
  <c r="M3629" i="4"/>
  <c r="N3629" i="4" s="1"/>
  <c r="M3340" i="4"/>
  <c r="N3340" i="4" s="1"/>
  <c r="M3318" i="4"/>
  <c r="N3318" i="4" s="1"/>
  <c r="M3187" i="4"/>
  <c r="N3187" i="4" s="1"/>
  <c r="M3155" i="4"/>
  <c r="N3155" i="4" s="1"/>
  <c r="M3116" i="4"/>
  <c r="N3116" i="4" s="1"/>
  <c r="M3096" i="4"/>
  <c r="N3096" i="4" s="1"/>
  <c r="M3058" i="4"/>
  <c r="N3058" i="4" s="1"/>
  <c r="M3039" i="4"/>
  <c r="N3039" i="4" s="1"/>
  <c r="M2224" i="4"/>
  <c r="N2224" i="4" s="1"/>
  <c r="M2142" i="4"/>
  <c r="N2142" i="4" s="1"/>
  <c r="M2106" i="4"/>
  <c r="N2106" i="4" s="1"/>
  <c r="M2094" i="4"/>
  <c r="N2094" i="4" s="1"/>
  <c r="M1824" i="4"/>
  <c r="N1824" i="4" s="1"/>
  <c r="M1759" i="4"/>
  <c r="N1759" i="4" s="1"/>
  <c r="M1660" i="4"/>
  <c r="N1660" i="4" s="1"/>
  <c r="M1595" i="4"/>
  <c r="N1595" i="4" s="1"/>
  <c r="M1484" i="4"/>
  <c r="N1484" i="4" s="1"/>
  <c r="M1405" i="4"/>
  <c r="N1405" i="4" s="1"/>
  <c r="M1323" i="4"/>
  <c r="N1323" i="4" s="1"/>
  <c r="M1303" i="4"/>
  <c r="N1303" i="4" s="1"/>
  <c r="M1271" i="4"/>
  <c r="N1271" i="4" s="1"/>
  <c r="M1255" i="4"/>
  <c r="N1255" i="4" s="1"/>
  <c r="M1222" i="4"/>
  <c r="N1222" i="4" s="1"/>
  <c r="M1190" i="4"/>
  <c r="N1190" i="4" s="1"/>
  <c r="M1158" i="4"/>
  <c r="N1158" i="4" s="1"/>
  <c r="M1126" i="4"/>
  <c r="N1126" i="4" s="1"/>
  <c r="M1090" i="4"/>
  <c r="N1090" i="4" s="1"/>
  <c r="M1056" i="4"/>
  <c r="N1056" i="4" s="1"/>
  <c r="M1039" i="4"/>
  <c r="N1039" i="4" s="1"/>
  <c r="M997" i="4"/>
  <c r="N997" i="4" s="1"/>
  <c r="M971" i="4"/>
  <c r="N971" i="4" s="1"/>
  <c r="M921" i="4"/>
  <c r="N921" i="4" s="1"/>
  <c r="M735" i="4"/>
  <c r="N735" i="4" s="1"/>
  <c r="M619" i="4"/>
  <c r="N619" i="4" s="1"/>
  <c r="M468" i="4"/>
  <c r="N468" i="4" s="1"/>
  <c r="M438" i="4"/>
  <c r="N438" i="4" s="1"/>
  <c r="M381" i="4"/>
  <c r="N381" i="4" s="1"/>
  <c r="M243" i="4"/>
  <c r="N243" i="4" s="1"/>
  <c r="M3774" i="4"/>
  <c r="N3774" i="4" s="1"/>
  <c r="M3745" i="4"/>
  <c r="N3745" i="4" s="1"/>
  <c r="M3659" i="4"/>
  <c r="N3659" i="4" s="1"/>
  <c r="M3626" i="4"/>
  <c r="N3626" i="4" s="1"/>
  <c r="M3609" i="4"/>
  <c r="N3609" i="4" s="1"/>
  <c r="M3573" i="4"/>
  <c r="N3573" i="4" s="1"/>
  <c r="M3557" i="4"/>
  <c r="N3557" i="4" s="1"/>
  <c r="M3529" i="4"/>
  <c r="N3529" i="4" s="1"/>
  <c r="M3493" i="4"/>
  <c r="N3493" i="4" s="1"/>
  <c r="M3481" i="4"/>
  <c r="N3481" i="4" s="1"/>
  <c r="M3452" i="4"/>
  <c r="N3452" i="4" s="1"/>
  <c r="M3415" i="4"/>
  <c r="N3415" i="4" s="1"/>
  <c r="M3394" i="4"/>
  <c r="N3394" i="4" s="1"/>
  <c r="M3341" i="4"/>
  <c r="N3341" i="4" s="1"/>
  <c r="M3298" i="4"/>
  <c r="N3298" i="4" s="1"/>
  <c r="M3245" i="4"/>
  <c r="N3245" i="4" s="1"/>
  <c r="M3206" i="4"/>
  <c r="N3206" i="4" s="1"/>
  <c r="M3172" i="4"/>
  <c r="N3172" i="4" s="1"/>
  <c r="M3134" i="4"/>
  <c r="N3134" i="4" s="1"/>
  <c r="M3117" i="4"/>
  <c r="N3117" i="4" s="1"/>
  <c r="M3084" i="4"/>
  <c r="N3084" i="4" s="1"/>
  <c r="M2932" i="4"/>
  <c r="N2932" i="4" s="1"/>
  <c r="M2884" i="4"/>
  <c r="N2884" i="4" s="1"/>
  <c r="M2844" i="4"/>
  <c r="N2844" i="4" s="1"/>
  <c r="M2713" i="4"/>
  <c r="N2713" i="4" s="1"/>
  <c r="M2652" i="4"/>
  <c r="N2652" i="4" s="1"/>
  <c r="M2619" i="4"/>
  <c r="N2619" i="4" s="1"/>
  <c r="M2603" i="4"/>
  <c r="N2603" i="4" s="1"/>
  <c r="M2570" i="4"/>
  <c r="N2570" i="4" s="1"/>
  <c r="M2538" i="4"/>
  <c r="N2538" i="4" s="1"/>
  <c r="M2505" i="4"/>
  <c r="N2505" i="4" s="1"/>
  <c r="M2444" i="4"/>
  <c r="N2444" i="4" s="1"/>
  <c r="M2415" i="4"/>
  <c r="N2415" i="4" s="1"/>
  <c r="M2383" i="4"/>
  <c r="N2383" i="4" s="1"/>
  <c r="M2350" i="4"/>
  <c r="N2350" i="4" s="1"/>
  <c r="M2318" i="4"/>
  <c r="N2318" i="4" s="1"/>
  <c r="M2285" i="4"/>
  <c r="N2285" i="4" s="1"/>
  <c r="M2257" i="4"/>
  <c r="N2257" i="4" s="1"/>
  <c r="M2225" i="4"/>
  <c r="N2225" i="4" s="1"/>
  <c r="M2196" i="4"/>
  <c r="N2196" i="4" s="1"/>
  <c r="M2160" i="4"/>
  <c r="N2160" i="4" s="1"/>
  <c r="M2131" i="4"/>
  <c r="N2131" i="4" s="1"/>
  <c r="M1706" i="4"/>
  <c r="N1706" i="4" s="1"/>
  <c r="M1673" i="4"/>
  <c r="N1673" i="4" s="1"/>
  <c r="M1360" i="4"/>
  <c r="N1360" i="4" s="1"/>
  <c r="M1260" i="4"/>
  <c r="N1260" i="4" s="1"/>
  <c r="M1023" i="4"/>
  <c r="N1023" i="4" s="1"/>
  <c r="M2626" i="4"/>
  <c r="N2626" i="4" s="1"/>
  <c r="M4016" i="4"/>
  <c r="N4016" i="4" s="1"/>
  <c r="M4004" i="4"/>
  <c r="N4004" i="4" s="1"/>
  <c r="M3995" i="4"/>
  <c r="N3995" i="4" s="1"/>
  <c r="M3985" i="4"/>
  <c r="N3985" i="4" s="1"/>
  <c r="M3975" i="4"/>
  <c r="N3975" i="4" s="1"/>
  <c r="M3964" i="4"/>
  <c r="N3964" i="4" s="1"/>
  <c r="M3950" i="4"/>
  <c r="N3950" i="4" s="1"/>
  <c r="M3942" i="4"/>
  <c r="N3942" i="4" s="1"/>
  <c r="M3934" i="4"/>
  <c r="N3934" i="4" s="1"/>
  <c r="M3926" i="4"/>
  <c r="N3926" i="4" s="1"/>
  <c r="M3918" i="4"/>
  <c r="N3918" i="4" s="1"/>
  <c r="M3910" i="4"/>
  <c r="N3910" i="4" s="1"/>
  <c r="M3901" i="4"/>
  <c r="N3901" i="4" s="1"/>
  <c r="M3893" i="4"/>
  <c r="N3893" i="4" s="1"/>
  <c r="M3885" i="4"/>
  <c r="N3885" i="4" s="1"/>
  <c r="M3877" i="4"/>
  <c r="N3877" i="4" s="1"/>
  <c r="M3869" i="4"/>
  <c r="N3869" i="4" s="1"/>
  <c r="M3857" i="4"/>
  <c r="N3857" i="4" s="1"/>
  <c r="M3834" i="4"/>
  <c r="N3834" i="4" s="1"/>
  <c r="M3818" i="4"/>
  <c r="N3818" i="4" s="1"/>
  <c r="M3807" i="4"/>
  <c r="N3807" i="4" s="1"/>
  <c r="M3794" i="4"/>
  <c r="N3794" i="4" s="1"/>
  <c r="M3764" i="4"/>
  <c r="N3764" i="4" s="1"/>
  <c r="M3751" i="4"/>
  <c r="N3751" i="4" s="1"/>
  <c r="M3714" i="4"/>
  <c r="N3714" i="4" s="1"/>
  <c r="M3678" i="4"/>
  <c r="N3678" i="4" s="1"/>
  <c r="M3655" i="4"/>
  <c r="N3655" i="4" s="1"/>
  <c r="M3636" i="4"/>
  <c r="N3636" i="4" s="1"/>
  <c r="M3619" i="4"/>
  <c r="N3619" i="4" s="1"/>
  <c r="M3611" i="4"/>
  <c r="N3611" i="4" s="1"/>
  <c r="M3595" i="4"/>
  <c r="N3595" i="4" s="1"/>
  <c r="M3587" i="4"/>
  <c r="N3587" i="4" s="1"/>
  <c r="M3563" i="4"/>
  <c r="N3563" i="4" s="1"/>
  <c r="M3547" i="4"/>
  <c r="N3547" i="4" s="1"/>
  <c r="M3531" i="4"/>
  <c r="N3531" i="4" s="1"/>
  <c r="M3515" i="4"/>
  <c r="N3515" i="4" s="1"/>
  <c r="M3499" i="4"/>
  <c r="N3499" i="4" s="1"/>
  <c r="M3491" i="4"/>
  <c r="N3491" i="4" s="1"/>
  <c r="M3483" i="4"/>
  <c r="N3483" i="4" s="1"/>
  <c r="M3442" i="4"/>
  <c r="N3442" i="4" s="1"/>
  <c r="M3426" i="4"/>
  <c r="N3426" i="4" s="1"/>
  <c r="M3402" i="4"/>
  <c r="N3402" i="4" s="1"/>
  <c r="M3392" i="4"/>
  <c r="N3392" i="4" s="1"/>
  <c r="M3381" i="4"/>
  <c r="N3381" i="4" s="1"/>
  <c r="M3369" i="4"/>
  <c r="N3369" i="4" s="1"/>
  <c r="M3358" i="4"/>
  <c r="N3358" i="4" s="1"/>
  <c r="M3344" i="4"/>
  <c r="N3344" i="4" s="1"/>
  <c r="M3330" i="4"/>
  <c r="N3330" i="4" s="1"/>
  <c r="M3322" i="4"/>
  <c r="N3322" i="4" s="1"/>
  <c r="M3313" i="4"/>
  <c r="N3313" i="4" s="1"/>
  <c r="M3304" i="4"/>
  <c r="N3304" i="4" s="1"/>
  <c r="M3294" i="4"/>
  <c r="N3294" i="4" s="1"/>
  <c r="M3286" i="4"/>
  <c r="N3286" i="4" s="1"/>
  <c r="M3277" i="4"/>
  <c r="N3277" i="4" s="1"/>
  <c r="M3265" i="4"/>
  <c r="N3265" i="4" s="1"/>
  <c r="M3254" i="4"/>
  <c r="N3254" i="4" s="1"/>
  <c r="M3243" i="4"/>
  <c r="N3243" i="4" s="1"/>
  <c r="M3235" i="4"/>
  <c r="N3235" i="4" s="1"/>
  <c r="M3227" i="4"/>
  <c r="N3227" i="4" s="1"/>
  <c r="M3218" i="4"/>
  <c r="N3218" i="4" s="1"/>
  <c r="M3208" i="4"/>
  <c r="N3208" i="4" s="1"/>
  <c r="M3200" i="4"/>
  <c r="N3200" i="4" s="1"/>
  <c r="M3190" i="4"/>
  <c r="N3190" i="4" s="1"/>
  <c r="M3182" i="4"/>
  <c r="N3182" i="4" s="1"/>
  <c r="M3174" i="4"/>
  <c r="N3174" i="4" s="1"/>
  <c r="M3166" i="4"/>
  <c r="N3166" i="4" s="1"/>
  <c r="M3140" i="4"/>
  <c r="N3140" i="4" s="1"/>
  <c r="M3115" i="4"/>
  <c r="N3115" i="4" s="1"/>
  <c r="M3107" i="4"/>
  <c r="N3107" i="4" s="1"/>
  <c r="M3095" i="4"/>
  <c r="N3095" i="4" s="1"/>
  <c r="M3066" i="4"/>
  <c r="N3066" i="4" s="1"/>
  <c r="M3048" i="4"/>
  <c r="N3048" i="4" s="1"/>
  <c r="M3038" i="4"/>
  <c r="N3038" i="4" s="1"/>
  <c r="M3030" i="4"/>
  <c r="N3030" i="4" s="1"/>
  <c r="M3021" i="4"/>
  <c r="N3021" i="4" s="1"/>
  <c r="M3013" i="4"/>
  <c r="N3013" i="4" s="1"/>
  <c r="M2994" i="4"/>
  <c r="N2994" i="4" s="1"/>
  <c r="M2973" i="4"/>
  <c r="N2973" i="4" s="1"/>
  <c r="M2965" i="4"/>
  <c r="N2965" i="4" s="1"/>
  <c r="M2954" i="4"/>
  <c r="N2954" i="4" s="1"/>
  <c r="M2946" i="4"/>
  <c r="N2946" i="4" s="1"/>
  <c r="M2930" i="4"/>
  <c r="N2930" i="4" s="1"/>
  <c r="M2922" i="4"/>
  <c r="N2922" i="4" s="1"/>
  <c r="M2914" i="4"/>
  <c r="N2914" i="4" s="1"/>
  <c r="M2899" i="4"/>
  <c r="N2899" i="4" s="1"/>
  <c r="M2886" i="4"/>
  <c r="N2886" i="4" s="1"/>
  <c r="M2878" i="4"/>
  <c r="N2878" i="4" s="1"/>
  <c r="M2869" i="4"/>
  <c r="N2869" i="4" s="1"/>
  <c r="M2858" i="4"/>
  <c r="N2858" i="4" s="1"/>
  <c r="M2848" i="4"/>
  <c r="N2848" i="4" s="1"/>
  <c r="M2834" i="4"/>
  <c r="N2834" i="4" s="1"/>
  <c r="M2825" i="4"/>
  <c r="N2825" i="4" s="1"/>
  <c r="M2815" i="4"/>
  <c r="N2815" i="4" s="1"/>
  <c r="M2802" i="4"/>
  <c r="N2802" i="4" s="1"/>
  <c r="M2794" i="4"/>
  <c r="N2794" i="4" s="1"/>
  <c r="M2785" i="4"/>
  <c r="N2785" i="4" s="1"/>
  <c r="M2777" i="4"/>
  <c r="N2777" i="4" s="1"/>
  <c r="M2763" i="4"/>
  <c r="N2763" i="4" s="1"/>
  <c r="M2755" i="4"/>
  <c r="N2755" i="4" s="1"/>
  <c r="M2747" i="4"/>
  <c r="N2747" i="4" s="1"/>
  <c r="M2739" i="4"/>
  <c r="N2739" i="4" s="1"/>
  <c r="M2731" i="4"/>
  <c r="N2731" i="4" s="1"/>
  <c r="M2723" i="4"/>
  <c r="N2723" i="4" s="1"/>
  <c r="M2715" i="4"/>
  <c r="N2715" i="4" s="1"/>
  <c r="M2707" i="4"/>
  <c r="N2707" i="4" s="1"/>
  <c r="M2699" i="4"/>
  <c r="N2699" i="4" s="1"/>
  <c r="M2691" i="4"/>
  <c r="N2691" i="4" s="1"/>
  <c r="M2682" i="4"/>
  <c r="N2682" i="4" s="1"/>
  <c r="M2674" i="4"/>
  <c r="N2674" i="4" s="1"/>
  <c r="M2666" i="4"/>
  <c r="N2666" i="4" s="1"/>
  <c r="M2658" i="4"/>
  <c r="N2658" i="4" s="1"/>
  <c r="M2650" i="4"/>
  <c r="N2650" i="4" s="1"/>
  <c r="M2642" i="4"/>
  <c r="N2642" i="4" s="1"/>
  <c r="M2633" i="4"/>
  <c r="N2633" i="4" s="1"/>
  <c r="M2625" i="4"/>
  <c r="N2625" i="4" s="1"/>
  <c r="M2617" i="4"/>
  <c r="N2617" i="4" s="1"/>
  <c r="M2601" i="4"/>
  <c r="N2601" i="4" s="1"/>
  <c r="M2552" i="4"/>
  <c r="N2552" i="4" s="1"/>
  <c r="M2536" i="4"/>
  <c r="N2536" i="4" s="1"/>
  <c r="M2487" i="4"/>
  <c r="N2487" i="4" s="1"/>
  <c r="M2470" i="4"/>
  <c r="N2470" i="4" s="1"/>
  <c r="M2421" i="4"/>
  <c r="N2421" i="4" s="1"/>
  <c r="M2405" i="4"/>
  <c r="N2405" i="4" s="1"/>
  <c r="M2357" i="4"/>
  <c r="N2357" i="4" s="1"/>
  <c r="M2332" i="4"/>
  <c r="N2332" i="4" s="1"/>
  <c r="M2324" i="4"/>
  <c r="N2324" i="4" s="1"/>
  <c r="M2300" i="4"/>
  <c r="N2300" i="4" s="1"/>
  <c r="M2292" i="4"/>
  <c r="N2292" i="4" s="1"/>
  <c r="M2267" i="4"/>
  <c r="N2267" i="4" s="1"/>
  <c r="M2259" i="4"/>
  <c r="N2259" i="4" s="1"/>
  <c r="M2235" i="4"/>
  <c r="N2235" i="4" s="1"/>
  <c r="M2219" i="4"/>
  <c r="N2219" i="4" s="1"/>
  <c r="M4015" i="4"/>
  <c r="N4015" i="4" s="1"/>
  <c r="M4003" i="4"/>
  <c r="N4003" i="4" s="1"/>
  <c r="M3994" i="4"/>
  <c r="N3994" i="4" s="1"/>
  <c r="M3983" i="4"/>
  <c r="N3983" i="4" s="1"/>
  <c r="M3974" i="4"/>
  <c r="N3974" i="4" s="1"/>
  <c r="M3963" i="4"/>
  <c r="N3963" i="4" s="1"/>
  <c r="M3949" i="4"/>
  <c r="N3949" i="4" s="1"/>
  <c r="M3941" i="4"/>
  <c r="N3941" i="4" s="1"/>
  <c r="M3933" i="4"/>
  <c r="N3933" i="4" s="1"/>
  <c r="M3925" i="4"/>
  <c r="N3925" i="4" s="1"/>
  <c r="M3917" i="4"/>
  <c r="N3917" i="4" s="1"/>
  <c r="M3909" i="4"/>
  <c r="N3909" i="4" s="1"/>
  <c r="M3900" i="4"/>
  <c r="N3900" i="4" s="1"/>
  <c r="M3892" i="4"/>
  <c r="N3892" i="4" s="1"/>
  <c r="M3884" i="4"/>
  <c r="N3884" i="4" s="1"/>
  <c r="M3876" i="4"/>
  <c r="N3876" i="4" s="1"/>
  <c r="M3868" i="4"/>
  <c r="N3868" i="4" s="1"/>
  <c r="M3856" i="4"/>
  <c r="N3856" i="4" s="1"/>
  <c r="M3845" i="4"/>
  <c r="N3845" i="4" s="1"/>
  <c r="M3833" i="4"/>
  <c r="N3833" i="4" s="1"/>
  <c r="M3817" i="4"/>
  <c r="N3817" i="4" s="1"/>
  <c r="M3806" i="4"/>
  <c r="N3806" i="4" s="1"/>
  <c r="M3792" i="4"/>
  <c r="N3792" i="4" s="1"/>
  <c r="M3777" i="4"/>
  <c r="N3777" i="4" s="1"/>
  <c r="M3763" i="4"/>
  <c r="N3763" i="4" s="1"/>
  <c r="M3750" i="4"/>
  <c r="N3750" i="4" s="1"/>
  <c r="M3740" i="4"/>
  <c r="N3740" i="4" s="1"/>
  <c r="M3732" i="4"/>
  <c r="N3732" i="4" s="1"/>
  <c r="M3723" i="4"/>
  <c r="N3723" i="4" s="1"/>
  <c r="M3713" i="4"/>
  <c r="N3713" i="4" s="1"/>
  <c r="M3705" i="4"/>
  <c r="N3705" i="4" s="1"/>
  <c r="M3696" i="4"/>
  <c r="N3696" i="4" s="1"/>
  <c r="M3685" i="4"/>
  <c r="N3685" i="4" s="1"/>
  <c r="M3677" i="4"/>
  <c r="N3677" i="4" s="1"/>
  <c r="M3667" i="4"/>
  <c r="N3667" i="4" s="1"/>
  <c r="M3654" i="4"/>
  <c r="N3654" i="4" s="1"/>
  <c r="M3643" i="4"/>
  <c r="N3643" i="4" s="1"/>
  <c r="M3635" i="4"/>
  <c r="N3635" i="4" s="1"/>
  <c r="M3627" i="4"/>
  <c r="N3627" i="4" s="1"/>
  <c r="M3618" i="4"/>
  <c r="N3618" i="4" s="1"/>
  <c r="M3610" i="4"/>
  <c r="N3610" i="4" s="1"/>
  <c r="M3570" i="4"/>
  <c r="N3570" i="4" s="1"/>
  <c r="M3562" i="4"/>
  <c r="N3562" i="4" s="1"/>
  <c r="M3554" i="4"/>
  <c r="N3554" i="4" s="1"/>
  <c r="M3546" i="4"/>
  <c r="N3546" i="4" s="1"/>
  <c r="M3538" i="4"/>
  <c r="N3538" i="4" s="1"/>
  <c r="M3530" i="4"/>
  <c r="N3530" i="4" s="1"/>
  <c r="M3522" i="4"/>
  <c r="N3522" i="4" s="1"/>
  <c r="M3514" i="4"/>
  <c r="N3514" i="4" s="1"/>
  <c r="M3506" i="4"/>
  <c r="N3506" i="4" s="1"/>
  <c r="M3490" i="4"/>
  <c r="N3490" i="4" s="1"/>
  <c r="M3482" i="4"/>
  <c r="N3482" i="4" s="1"/>
  <c r="M3474" i="4"/>
  <c r="N3474" i="4" s="1"/>
  <c r="M3466" i="4"/>
  <c r="N3466" i="4" s="1"/>
  <c r="M3457" i="4"/>
  <c r="N3457" i="4" s="1"/>
  <c r="M3449" i="4"/>
  <c r="N3449" i="4" s="1"/>
  <c r="M3441" i="4"/>
  <c r="N3441" i="4" s="1"/>
  <c r="M3433" i="4"/>
  <c r="N3433" i="4" s="1"/>
  <c r="M3422" i="4"/>
  <c r="N3422" i="4" s="1"/>
  <c r="M3412" i="4"/>
  <c r="N3412" i="4" s="1"/>
  <c r="M3157" i="4"/>
  <c r="N3157" i="4" s="1"/>
  <c r="M3147" i="4"/>
  <c r="N3147" i="4" s="1"/>
  <c r="M3139" i="4"/>
  <c r="N3139" i="4" s="1"/>
  <c r="M3130" i="4"/>
  <c r="N3130" i="4" s="1"/>
  <c r="M3122" i="4"/>
  <c r="N3122" i="4" s="1"/>
  <c r="M3114" i="4"/>
  <c r="N3114" i="4" s="1"/>
  <c r="M3104" i="4"/>
  <c r="N3104" i="4" s="1"/>
  <c r="M3094" i="4"/>
  <c r="N3094" i="4" s="1"/>
  <c r="M3085" i="4"/>
  <c r="N3085" i="4" s="1"/>
  <c r="M3077" i="4"/>
  <c r="N3077" i="4" s="1"/>
  <c r="M3065" i="4"/>
  <c r="N3065" i="4" s="1"/>
  <c r="M3056" i="4"/>
  <c r="N3056" i="4" s="1"/>
  <c r="M3047" i="4"/>
  <c r="N3047" i="4" s="1"/>
  <c r="M3037" i="4"/>
  <c r="N3037" i="4" s="1"/>
  <c r="M3029" i="4"/>
  <c r="N3029" i="4" s="1"/>
  <c r="M3020" i="4"/>
  <c r="N3020" i="4" s="1"/>
  <c r="M3010" i="4"/>
  <c r="N3010" i="4" s="1"/>
  <c r="M3001" i="4"/>
  <c r="N3001" i="4" s="1"/>
  <c r="M2993" i="4"/>
  <c r="N2993" i="4" s="1"/>
  <c r="M2981" i="4"/>
  <c r="N2981" i="4" s="1"/>
  <c r="M2972" i="4"/>
  <c r="N2972" i="4" s="1"/>
  <c r="M2962" i="4"/>
  <c r="N2962" i="4" s="1"/>
  <c r="M2953" i="4"/>
  <c r="N2953" i="4" s="1"/>
  <c r="M2945" i="4"/>
  <c r="N2945" i="4" s="1"/>
  <c r="M2929" i="4"/>
  <c r="N2929" i="4" s="1"/>
  <c r="M2921" i="4"/>
  <c r="N2921" i="4" s="1"/>
  <c r="M2912" i="4"/>
  <c r="N2912" i="4" s="1"/>
  <c r="M2898" i="4"/>
  <c r="N2898" i="4" s="1"/>
  <c r="M2885" i="4"/>
  <c r="N2885" i="4" s="1"/>
  <c r="M2877" i="4"/>
  <c r="N2877" i="4" s="1"/>
  <c r="M2868" i="4"/>
  <c r="N2868" i="4" s="1"/>
  <c r="M2857" i="4"/>
  <c r="N2857" i="4" s="1"/>
  <c r="M2847" i="4"/>
  <c r="N2847" i="4" s="1"/>
  <c r="M2833" i="4"/>
  <c r="N2833" i="4" s="1"/>
  <c r="M2824" i="4"/>
  <c r="N2824" i="4" s="1"/>
  <c r="M2812" i="4"/>
  <c r="N2812" i="4" s="1"/>
  <c r="M2801" i="4"/>
  <c r="N2801" i="4" s="1"/>
  <c r="M2202" i="4"/>
  <c r="N2202" i="4" s="1"/>
  <c r="M2186" i="4"/>
  <c r="N2186" i="4" s="1"/>
  <c r="M2170" i="4"/>
  <c r="N2170" i="4" s="1"/>
  <c r="M2153" i="4"/>
  <c r="N2153" i="4" s="1"/>
  <c r="M2137" i="4"/>
  <c r="N2137" i="4" s="1"/>
  <c r="M2121" i="4"/>
  <c r="N2121" i="4" s="1"/>
  <c r="M2105" i="4"/>
  <c r="N2105" i="4" s="1"/>
  <c r="M2097" i="4"/>
  <c r="N2097" i="4" s="1"/>
  <c r="M2089" i="4"/>
  <c r="N2089" i="4" s="1"/>
  <c r="M2081" i="4"/>
  <c r="N2081" i="4" s="1"/>
  <c r="M1504" i="4"/>
  <c r="N1504" i="4" s="1"/>
  <c r="M1496" i="4"/>
  <c r="N1496" i="4" s="1"/>
  <c r="M1488" i="4"/>
  <c r="N1488" i="4" s="1"/>
  <c r="M1477" i="4"/>
  <c r="N1477" i="4" s="1"/>
  <c r="M1469" i="4"/>
  <c r="N1469" i="4" s="1"/>
  <c r="M1461" i="4"/>
  <c r="N1461" i="4" s="1"/>
  <c r="M1453" i="4"/>
  <c r="N1453" i="4" s="1"/>
  <c r="M1445" i="4"/>
  <c r="N1445" i="4" s="1"/>
  <c r="M1437" i="4"/>
  <c r="N1437" i="4" s="1"/>
  <c r="M1429" i="4"/>
  <c r="N1429" i="4" s="1"/>
  <c r="M1420" i="4"/>
  <c r="N1420" i="4" s="1"/>
  <c r="M1412" i="4"/>
  <c r="N1412" i="4" s="1"/>
  <c r="M1404" i="4"/>
  <c r="N1404" i="4" s="1"/>
  <c r="M1396" i="4"/>
  <c r="N1396" i="4" s="1"/>
  <c r="M1388" i="4"/>
  <c r="N1388" i="4" s="1"/>
  <c r="M1380" i="4"/>
  <c r="N1380" i="4" s="1"/>
  <c r="M1370" i="4"/>
  <c r="N1370" i="4" s="1"/>
  <c r="M1362" i="4"/>
  <c r="N1362" i="4" s="1"/>
  <c r="M1354" i="4"/>
  <c r="N1354" i="4" s="1"/>
  <c r="M1346" i="4"/>
  <c r="N1346" i="4" s="1"/>
  <c r="M1225" i="4"/>
  <c r="N1225" i="4" s="1"/>
  <c r="M1217" i="4"/>
  <c r="N1217" i="4" s="1"/>
  <c r="M1209" i="4"/>
  <c r="N1209" i="4" s="1"/>
  <c r="M1201" i="4"/>
  <c r="N1201" i="4" s="1"/>
  <c r="M1193" i="4"/>
  <c r="N1193" i="4" s="1"/>
  <c r="M1185" i="4"/>
  <c r="N1185" i="4" s="1"/>
  <c r="M1177" i="4"/>
  <c r="N1177" i="4" s="1"/>
  <c r="M1169" i="4"/>
  <c r="N1169" i="4" s="1"/>
  <c r="M1161" i="4"/>
  <c r="N1161" i="4" s="1"/>
  <c r="M1153" i="4"/>
  <c r="N1153" i="4" s="1"/>
  <c r="M1145" i="4"/>
  <c r="N1145" i="4" s="1"/>
  <c r="M1137" i="4"/>
  <c r="N1137" i="4" s="1"/>
  <c r="M1129" i="4"/>
  <c r="N1129" i="4" s="1"/>
  <c r="M1121" i="4"/>
  <c r="N1121" i="4" s="1"/>
  <c r="M1113" i="4"/>
  <c r="N1113" i="4" s="1"/>
  <c r="M1105" i="4"/>
  <c r="N1105" i="4" s="1"/>
  <c r="M1097" i="4"/>
  <c r="N1097" i="4" s="1"/>
  <c r="M1089" i="4"/>
  <c r="N1089" i="4" s="1"/>
  <c r="M1081" i="4"/>
  <c r="N1081" i="4" s="1"/>
  <c r="M1071" i="4"/>
  <c r="N1071" i="4" s="1"/>
  <c r="M1063" i="4"/>
  <c r="N1063" i="4" s="1"/>
  <c r="M1055" i="4"/>
  <c r="N1055" i="4" s="1"/>
  <c r="M1047" i="4"/>
  <c r="N1047" i="4" s="1"/>
  <c r="M1038" i="4"/>
  <c r="N1038" i="4" s="1"/>
  <c r="M1030" i="4"/>
  <c r="N1030" i="4" s="1"/>
  <c r="M1021" i="4"/>
  <c r="N1021" i="4" s="1"/>
  <c r="M1012" i="4"/>
  <c r="N1012" i="4" s="1"/>
  <c r="M1003" i="4"/>
  <c r="N1003" i="4" s="1"/>
  <c r="M992" i="4"/>
  <c r="N992" i="4" s="1"/>
  <c r="M984" i="4"/>
  <c r="N984" i="4" s="1"/>
  <c r="M974" i="4"/>
  <c r="N974" i="4" s="1"/>
  <c r="M966" i="4"/>
  <c r="N966" i="4" s="1"/>
  <c r="M957" i="4"/>
  <c r="N957" i="4" s="1"/>
  <c r="M948" i="4"/>
  <c r="N948" i="4" s="1"/>
  <c r="M937" i="4"/>
  <c r="N937" i="4" s="1"/>
  <c r="M929" i="4"/>
  <c r="N929" i="4" s="1"/>
  <c r="M920" i="4"/>
  <c r="N920" i="4" s="1"/>
  <c r="M911" i="4"/>
  <c r="N911" i="4" s="1"/>
  <c r="M650" i="4"/>
  <c r="N650" i="4" s="1"/>
  <c r="M614" i="4"/>
  <c r="N614" i="4" s="1"/>
  <c r="M574" i="4"/>
  <c r="N574" i="4" s="1"/>
  <c r="M536" i="4"/>
  <c r="N536" i="4" s="1"/>
  <c r="M502" i="4"/>
  <c r="N502" i="4" s="1"/>
  <c r="M463" i="4"/>
  <c r="N463" i="4" s="1"/>
  <c r="M429" i="4"/>
  <c r="N429" i="4" s="1"/>
  <c r="M380" i="4"/>
  <c r="N380" i="4" s="1"/>
  <c r="M310" i="4"/>
  <c r="N310" i="4" s="1"/>
  <c r="M267" i="4"/>
  <c r="N267" i="4" s="1"/>
  <c r="M258" i="4"/>
  <c r="N258" i="4" s="1"/>
  <c r="M250" i="4"/>
  <c r="N250" i="4" s="1"/>
  <c r="M242" i="4"/>
  <c r="N242" i="4" s="1"/>
  <c r="M215" i="4"/>
  <c r="N215" i="4" s="1"/>
  <c r="M207" i="4"/>
  <c r="N207" i="4" s="1"/>
  <c r="M195" i="4"/>
  <c r="N195" i="4" s="1"/>
  <c r="M186" i="4"/>
  <c r="N186" i="4" s="1"/>
  <c r="M178" i="4"/>
  <c r="N178" i="4" s="1"/>
  <c r="M169" i="4"/>
  <c r="N169" i="4" s="1"/>
  <c r="M161" i="4"/>
  <c r="N161" i="4" s="1"/>
  <c r="M152" i="4"/>
  <c r="N152" i="4" s="1"/>
  <c r="M2793" i="4"/>
  <c r="N2793" i="4" s="1"/>
  <c r="M2784" i="4"/>
  <c r="N2784" i="4" s="1"/>
  <c r="M2776" i="4"/>
  <c r="N2776" i="4" s="1"/>
  <c r="M2762" i="4"/>
  <c r="N2762" i="4" s="1"/>
  <c r="M2754" i="4"/>
  <c r="N2754" i="4" s="1"/>
  <c r="M2746" i="4"/>
  <c r="N2746" i="4" s="1"/>
  <c r="M2738" i="4"/>
  <c r="N2738" i="4" s="1"/>
  <c r="M2730" i="4"/>
  <c r="N2730" i="4" s="1"/>
  <c r="M2722" i="4"/>
  <c r="N2722" i="4" s="1"/>
  <c r="M2714" i="4"/>
  <c r="N2714" i="4" s="1"/>
  <c r="M2706" i="4"/>
  <c r="N2706" i="4" s="1"/>
  <c r="M2698" i="4"/>
  <c r="N2698" i="4" s="1"/>
  <c r="M2690" i="4"/>
  <c r="N2690" i="4" s="1"/>
  <c r="M2681" i="4"/>
  <c r="N2681" i="4" s="1"/>
  <c r="M2673" i="4"/>
  <c r="N2673" i="4" s="1"/>
  <c r="M2665" i="4"/>
  <c r="N2665" i="4" s="1"/>
  <c r="M2616" i="4"/>
  <c r="N2616" i="4" s="1"/>
  <c r="M2608" i="4"/>
  <c r="N2608" i="4" s="1"/>
  <c r="M2600" i="4"/>
  <c r="N2600" i="4" s="1"/>
  <c r="M2592" i="4"/>
  <c r="N2592" i="4" s="1"/>
  <c r="M2583" i="4"/>
  <c r="N2583" i="4" s="1"/>
  <c r="M2575" i="4"/>
  <c r="N2575" i="4" s="1"/>
  <c r="M2567" i="4"/>
  <c r="N2567" i="4" s="1"/>
  <c r="M2559" i="4"/>
  <c r="N2559" i="4" s="1"/>
  <c r="M2551" i="4"/>
  <c r="N2551" i="4" s="1"/>
  <c r="M2543" i="4"/>
  <c r="N2543" i="4" s="1"/>
  <c r="M2535" i="4"/>
  <c r="N2535" i="4" s="1"/>
  <c r="M2526" i="4"/>
  <c r="N2526" i="4" s="1"/>
  <c r="M2518" i="4"/>
  <c r="N2518" i="4" s="1"/>
  <c r="M2510" i="4"/>
  <c r="N2510" i="4" s="1"/>
  <c r="M2502" i="4"/>
  <c r="N2502" i="4" s="1"/>
  <c r="M2494" i="4"/>
  <c r="N2494" i="4" s="1"/>
  <c r="M2486" i="4"/>
  <c r="N2486" i="4" s="1"/>
  <c r="M2478" i="4"/>
  <c r="N2478" i="4" s="1"/>
  <c r="M2469" i="4"/>
  <c r="N2469" i="4" s="1"/>
  <c r="M2461" i="4"/>
  <c r="N2461" i="4" s="1"/>
  <c r="M2453" i="4"/>
  <c r="N2453" i="4" s="1"/>
  <c r="M2445" i="4"/>
  <c r="N2445" i="4" s="1"/>
  <c r="M2437" i="4"/>
  <c r="N2437" i="4" s="1"/>
  <c r="M2429" i="4"/>
  <c r="N2429" i="4" s="1"/>
  <c r="M2420" i="4"/>
  <c r="N2420" i="4" s="1"/>
  <c r="M2412" i="4"/>
  <c r="N2412" i="4" s="1"/>
  <c r="M2404" i="4"/>
  <c r="N2404" i="4" s="1"/>
  <c r="M2396" i="4"/>
  <c r="N2396" i="4" s="1"/>
  <c r="M2388" i="4"/>
  <c r="N2388" i="4" s="1"/>
  <c r="M2380" i="4"/>
  <c r="N2380" i="4" s="1"/>
  <c r="M2372" i="4"/>
  <c r="N2372" i="4" s="1"/>
  <c r="M2364" i="4"/>
  <c r="N2364" i="4" s="1"/>
  <c r="M2356" i="4"/>
  <c r="N2356" i="4" s="1"/>
  <c r="M2347" i="4"/>
  <c r="N2347" i="4" s="1"/>
  <c r="M2339" i="4"/>
  <c r="N2339" i="4" s="1"/>
  <c r="M2331" i="4"/>
  <c r="N2331" i="4" s="1"/>
  <c r="M2323" i="4"/>
  <c r="N2323" i="4" s="1"/>
  <c r="M2315" i="4"/>
  <c r="N2315" i="4" s="1"/>
  <c r="M2307" i="4"/>
  <c r="N2307" i="4" s="1"/>
  <c r="M2299" i="4"/>
  <c r="N2299" i="4" s="1"/>
  <c r="M2291" i="4"/>
  <c r="N2291" i="4" s="1"/>
  <c r="M2282" i="4"/>
  <c r="N2282" i="4" s="1"/>
  <c r="M2274" i="4"/>
  <c r="N2274" i="4" s="1"/>
  <c r="M2266" i="4"/>
  <c r="N2266" i="4" s="1"/>
  <c r="M2258" i="4"/>
  <c r="N2258" i="4" s="1"/>
  <c r="M2250" i="4"/>
  <c r="N2250" i="4" s="1"/>
  <c r="M2242" i="4"/>
  <c r="N2242" i="4" s="1"/>
  <c r="M2234" i="4"/>
  <c r="N2234" i="4" s="1"/>
  <c r="M2226" i="4"/>
  <c r="N2226" i="4" s="1"/>
  <c r="M2218" i="4"/>
  <c r="N2218" i="4" s="1"/>
  <c r="M2201" i="4"/>
  <c r="N2201" i="4" s="1"/>
  <c r="M2185" i="4"/>
  <c r="N2185" i="4" s="1"/>
  <c r="M2177" i="4"/>
  <c r="N2177" i="4" s="1"/>
  <c r="M2169" i="4"/>
  <c r="N2169" i="4" s="1"/>
  <c r="M2161" i="4"/>
  <c r="N2161" i="4" s="1"/>
  <c r="M2152" i="4"/>
  <c r="N2152" i="4" s="1"/>
  <c r="M2136" i="4"/>
  <c r="N2136" i="4" s="1"/>
  <c r="M2120" i="4"/>
  <c r="N2120" i="4" s="1"/>
  <c r="M2112" i="4"/>
  <c r="N2112" i="4" s="1"/>
  <c r="M2104" i="4"/>
  <c r="N2104" i="4" s="1"/>
  <c r="M2096" i="4"/>
  <c r="N2096" i="4" s="1"/>
  <c r="M2088" i="4"/>
  <c r="N2088" i="4" s="1"/>
  <c r="M2080" i="4"/>
  <c r="N2080" i="4" s="1"/>
  <c r="M2071" i="4"/>
  <c r="N2071" i="4" s="1"/>
  <c r="M2063" i="4"/>
  <c r="N2063" i="4" s="1"/>
  <c r="M2055" i="4"/>
  <c r="N2055" i="4" s="1"/>
  <c r="M2046" i="4"/>
  <c r="N2046" i="4" s="1"/>
  <c r="M2037" i="4"/>
  <c r="N2037" i="4" s="1"/>
  <c r="M2029" i="4"/>
  <c r="N2029" i="4" s="1"/>
  <c r="M2021" i="4"/>
  <c r="N2021" i="4" s="1"/>
  <c r="M2013" i="4"/>
  <c r="N2013" i="4" s="1"/>
  <c r="M2005" i="4"/>
  <c r="N2005" i="4" s="1"/>
  <c r="M1468" i="4"/>
  <c r="N1468" i="4" s="1"/>
  <c r="M1460" i="4"/>
  <c r="N1460" i="4" s="1"/>
  <c r="M1452" i="4"/>
  <c r="N1452" i="4" s="1"/>
  <c r="M902" i="4"/>
  <c r="N902" i="4" s="1"/>
  <c r="M894" i="4"/>
  <c r="N894" i="4" s="1"/>
  <c r="M886" i="4"/>
  <c r="N886" i="4" s="1"/>
  <c r="M878" i="4"/>
  <c r="N878" i="4" s="1"/>
  <c r="M869" i="4"/>
  <c r="N869" i="4" s="1"/>
  <c r="M859" i="4"/>
  <c r="N859" i="4" s="1"/>
  <c r="M851" i="4"/>
  <c r="N851" i="4" s="1"/>
  <c r="M842" i="4"/>
  <c r="N842" i="4" s="1"/>
  <c r="M833" i="4"/>
  <c r="N833" i="4" s="1"/>
  <c r="M822" i="4"/>
  <c r="N822" i="4" s="1"/>
  <c r="M810" i="4"/>
  <c r="N810" i="4" s="1"/>
  <c r="M802" i="4"/>
  <c r="N802" i="4" s="1"/>
  <c r="M792" i="4"/>
  <c r="N792" i="4" s="1"/>
  <c r="M783" i="4"/>
  <c r="N783" i="4" s="1"/>
  <c r="M773" i="4"/>
  <c r="N773" i="4" s="1"/>
  <c r="M763" i="4"/>
  <c r="N763" i="4" s="1"/>
  <c r="M753" i="4"/>
  <c r="N753" i="4" s="1"/>
  <c r="M745" i="4"/>
  <c r="N745" i="4" s="1"/>
  <c r="M737" i="4"/>
  <c r="N737" i="4" s="1"/>
  <c r="M729" i="4"/>
  <c r="N729" i="4" s="1"/>
  <c r="M719" i="4"/>
  <c r="N719" i="4" s="1"/>
  <c r="M709" i="4"/>
  <c r="N709" i="4" s="1"/>
  <c r="M697" i="4"/>
  <c r="N697" i="4" s="1"/>
  <c r="M684" i="4"/>
  <c r="N684" i="4" s="1"/>
  <c r="M675" i="4"/>
  <c r="N675" i="4" s="1"/>
  <c r="M666" i="4"/>
  <c r="N666" i="4" s="1"/>
  <c r="M4012" i="4"/>
  <c r="N4012" i="4" s="1"/>
  <c r="M3959" i="4"/>
  <c r="N3959" i="4" s="1"/>
  <c r="M3947" i="4"/>
  <c r="N3947" i="4" s="1"/>
  <c r="M3931" i="4"/>
  <c r="N3931" i="4" s="1"/>
  <c r="M3915" i="4"/>
  <c r="N3915" i="4" s="1"/>
  <c r="M3898" i="4"/>
  <c r="N3898" i="4" s="1"/>
  <c r="M3882" i="4"/>
  <c r="N3882" i="4" s="1"/>
  <c r="M3874" i="4"/>
  <c r="N3874" i="4" s="1"/>
  <c r="M3865" i="4"/>
  <c r="N3865" i="4" s="1"/>
  <c r="M3853" i="4"/>
  <c r="N3853" i="4" s="1"/>
  <c r="M3842" i="4"/>
  <c r="N3842" i="4" s="1"/>
  <c r="M3463" i="4"/>
  <c r="N3463" i="4" s="1"/>
  <c r="M3447" i="4"/>
  <c r="N3447" i="4" s="1"/>
  <c r="M3435" i="4"/>
  <c r="N3435" i="4" s="1"/>
  <c r="M3414" i="4"/>
  <c r="N3414" i="4" s="1"/>
  <c r="M3370" i="4"/>
  <c r="N3370" i="4" s="1"/>
  <c r="M3354" i="4"/>
  <c r="N3354" i="4" s="1"/>
  <c r="M3327" i="4"/>
  <c r="N3327" i="4" s="1"/>
  <c r="M3305" i="4"/>
  <c r="N3305" i="4" s="1"/>
  <c r="M3267" i="4"/>
  <c r="N3267" i="4" s="1"/>
  <c r="M3232" i="4"/>
  <c r="N3232" i="4" s="1"/>
  <c r="M3214" i="4"/>
  <c r="N3214" i="4" s="1"/>
  <c r="M3197" i="4"/>
  <c r="N3197" i="4" s="1"/>
  <c r="M3179" i="4"/>
  <c r="N3179" i="4" s="1"/>
  <c r="M3141" i="4"/>
  <c r="N3141" i="4" s="1"/>
  <c r="M3124" i="4"/>
  <c r="N3124" i="4" s="1"/>
  <c r="M3108" i="4"/>
  <c r="N3108" i="4" s="1"/>
  <c r="M3087" i="4"/>
  <c r="N3087" i="4" s="1"/>
  <c r="M3067" i="4"/>
  <c r="N3067" i="4" s="1"/>
  <c r="M3049" i="4"/>
  <c r="N3049" i="4" s="1"/>
  <c r="M3031" i="4"/>
  <c r="N3031" i="4" s="1"/>
  <c r="M3014" i="4"/>
  <c r="N3014" i="4" s="1"/>
  <c r="M2999" i="4"/>
  <c r="N2999" i="4" s="1"/>
  <c r="M2979" i="4"/>
  <c r="N2979" i="4" s="1"/>
  <c r="M2655" i="4"/>
  <c r="N2655" i="4" s="1"/>
  <c r="M2639" i="4"/>
  <c r="N2639" i="4" s="1"/>
  <c r="M2622" i="4"/>
  <c r="N2622" i="4" s="1"/>
  <c r="M2203" i="4"/>
  <c r="N2203" i="4" s="1"/>
  <c r="M2187" i="4"/>
  <c r="N2187" i="4" s="1"/>
  <c r="M2171" i="4"/>
  <c r="N2171" i="4" s="1"/>
  <c r="M1628" i="4"/>
  <c r="N1628" i="4" s="1"/>
  <c r="M1509" i="4"/>
  <c r="N1509" i="4" s="1"/>
  <c r="M1493" i="4"/>
  <c r="N1493" i="4" s="1"/>
  <c r="M1474" i="4"/>
  <c r="N1474" i="4" s="1"/>
  <c r="M1458" i="4"/>
  <c r="N1458" i="4" s="1"/>
  <c r="M1355" i="4"/>
  <c r="N1355" i="4" s="1"/>
  <c r="M1335" i="4"/>
  <c r="N1335" i="4" s="1"/>
  <c r="M1315" i="4"/>
  <c r="N1315" i="4" s="1"/>
  <c r="M1295" i="4"/>
  <c r="N1295" i="4" s="1"/>
  <c r="M1279" i="4"/>
  <c r="N1279" i="4" s="1"/>
  <c r="M1263" i="4"/>
  <c r="N1263" i="4" s="1"/>
  <c r="M1243" i="4"/>
  <c r="N1243" i="4" s="1"/>
  <c r="M1231" i="4"/>
  <c r="N1231" i="4" s="1"/>
  <c r="M1214" i="4"/>
  <c r="N1214" i="4" s="1"/>
  <c r="M1198" i="4"/>
  <c r="N1198" i="4" s="1"/>
  <c r="M1178" i="4"/>
  <c r="N1178" i="4" s="1"/>
  <c r="M1166" i="4"/>
  <c r="N1166" i="4" s="1"/>
  <c r="M1150" i="4"/>
  <c r="N1150" i="4" s="1"/>
  <c r="M1134" i="4"/>
  <c r="N1134" i="4" s="1"/>
  <c r="M1118" i="4"/>
  <c r="N1118" i="4" s="1"/>
  <c r="M1098" i="4"/>
  <c r="N1098" i="4" s="1"/>
  <c r="M1082" i="4"/>
  <c r="N1082" i="4" s="1"/>
  <c r="M1064" i="4"/>
  <c r="N1064" i="4" s="1"/>
  <c r="M1048" i="4"/>
  <c r="N1048" i="4" s="1"/>
  <c r="M1031" i="4"/>
  <c r="N1031" i="4" s="1"/>
  <c r="M1013" i="4"/>
  <c r="N1013" i="4" s="1"/>
  <c r="M981" i="4"/>
  <c r="N981" i="4" s="1"/>
  <c r="M967" i="4"/>
  <c r="N967" i="4" s="1"/>
  <c r="M949" i="4"/>
  <c r="N949" i="4" s="1"/>
  <c r="M511" i="4"/>
  <c r="N511" i="4" s="1"/>
  <c r="M401" i="4"/>
  <c r="N401" i="4" s="1"/>
  <c r="M389" i="4"/>
  <c r="N389" i="4" s="1"/>
  <c r="M331" i="4"/>
  <c r="N331" i="4" s="1"/>
  <c r="M315" i="4"/>
  <c r="N315" i="4" s="1"/>
  <c r="M268" i="4"/>
  <c r="N268" i="4" s="1"/>
  <c r="M251" i="4"/>
  <c r="N251" i="4" s="1"/>
  <c r="M235" i="4"/>
  <c r="N235" i="4" s="1"/>
  <c r="M225" i="4"/>
  <c r="N225" i="4" s="1"/>
  <c r="M3749" i="4"/>
  <c r="N3749" i="4" s="1"/>
  <c r="M3731" i="4"/>
  <c r="N3731" i="4" s="1"/>
  <c r="M3712" i="4"/>
  <c r="N3712" i="4" s="1"/>
  <c r="M3690" i="4"/>
  <c r="N3690" i="4" s="1"/>
  <c r="M3671" i="4"/>
  <c r="N3671" i="4" s="1"/>
  <c r="M3646" i="4"/>
  <c r="N3646" i="4" s="1"/>
  <c r="M3634" i="4"/>
  <c r="N3634" i="4" s="1"/>
  <c r="M3617" i="4"/>
  <c r="N3617" i="4" s="1"/>
  <c r="M3601" i="4"/>
  <c r="N3601" i="4" s="1"/>
  <c r="M3581" i="4"/>
  <c r="N3581" i="4" s="1"/>
  <c r="M3565" i="4"/>
  <c r="N3565" i="4" s="1"/>
  <c r="M3501" i="4"/>
  <c r="N3501" i="4" s="1"/>
  <c r="M3485" i="4"/>
  <c r="N3485" i="4" s="1"/>
  <c r="M3383" i="4"/>
  <c r="N3383" i="4" s="1"/>
  <c r="M3355" i="4"/>
  <c r="N3355" i="4" s="1"/>
  <c r="M3328" i="4"/>
  <c r="N3328" i="4" s="1"/>
  <c r="M3311" i="4"/>
  <c r="N3311" i="4" s="1"/>
  <c r="M3288" i="4"/>
  <c r="N3288" i="4" s="1"/>
  <c r="M3261" i="4"/>
  <c r="N3261" i="4" s="1"/>
  <c r="M3241" i="4"/>
  <c r="N3241" i="4" s="1"/>
  <c r="M3229" i="4"/>
  <c r="N3229" i="4" s="1"/>
  <c r="M3180" i="4"/>
  <c r="N3180" i="4" s="1"/>
  <c r="M3142" i="4"/>
  <c r="N3142" i="4" s="1"/>
  <c r="M3125" i="4"/>
  <c r="N3125" i="4" s="1"/>
  <c r="M3113" i="4"/>
  <c r="N3113" i="4" s="1"/>
  <c r="M3093" i="4"/>
  <c r="N3093" i="4" s="1"/>
  <c r="M3076" i="4"/>
  <c r="N3076" i="4" s="1"/>
  <c r="M3054" i="4"/>
  <c r="N3054" i="4" s="1"/>
  <c r="M3040" i="4"/>
  <c r="N3040" i="4" s="1"/>
  <c r="M3024" i="4"/>
  <c r="N3024" i="4" s="1"/>
  <c r="M3005" i="4"/>
  <c r="N3005" i="4" s="1"/>
  <c r="M2985" i="4"/>
  <c r="N2985" i="4" s="1"/>
  <c r="M2967" i="4"/>
  <c r="N2967" i="4" s="1"/>
  <c r="M2851" i="4"/>
  <c r="N2851" i="4" s="1"/>
  <c r="M2737" i="4"/>
  <c r="N2737" i="4" s="1"/>
  <c r="M2705" i="4"/>
  <c r="N2705" i="4" s="1"/>
  <c r="M2644" i="4"/>
  <c r="N2644" i="4" s="1"/>
  <c r="M2627" i="4"/>
  <c r="N2627" i="4" s="1"/>
  <c r="M2611" i="4"/>
  <c r="N2611" i="4" s="1"/>
  <c r="M2595" i="4"/>
  <c r="N2595" i="4" s="1"/>
  <c r="M2578" i="4"/>
  <c r="N2578" i="4" s="1"/>
  <c r="M2562" i="4"/>
  <c r="N2562" i="4" s="1"/>
  <c r="M2546" i="4"/>
  <c r="N2546" i="4" s="1"/>
  <c r="M2529" i="4"/>
  <c r="N2529" i="4" s="1"/>
  <c r="M2513" i="4"/>
  <c r="N2513" i="4" s="1"/>
  <c r="M2497" i="4"/>
  <c r="N2497" i="4" s="1"/>
  <c r="M2481" i="4"/>
  <c r="N2481" i="4" s="1"/>
  <c r="M2452" i="4"/>
  <c r="N2452" i="4" s="1"/>
  <c r="M2436" i="4"/>
  <c r="N2436" i="4" s="1"/>
  <c r="M2419" i="4"/>
  <c r="N2419" i="4" s="1"/>
  <c r="M2407" i="4"/>
  <c r="N2407" i="4" s="1"/>
  <c r="M2391" i="4"/>
  <c r="N2391" i="4" s="1"/>
  <c r="M2375" i="4"/>
  <c r="N2375" i="4" s="1"/>
  <c r="M2359" i="4"/>
  <c r="N2359" i="4" s="1"/>
  <c r="M2342" i="4"/>
  <c r="N2342" i="4" s="1"/>
  <c r="M2326" i="4"/>
  <c r="N2326" i="4" s="1"/>
  <c r="M2310" i="4"/>
  <c r="N2310" i="4" s="1"/>
  <c r="M2294" i="4"/>
  <c r="N2294" i="4" s="1"/>
  <c r="M2281" i="4"/>
  <c r="N2281" i="4" s="1"/>
  <c r="M2265" i="4"/>
  <c r="N2265" i="4" s="1"/>
  <c r="M2249" i="4"/>
  <c r="N2249" i="4" s="1"/>
  <c r="M2233" i="4"/>
  <c r="N2233" i="4" s="1"/>
  <c r="M2217" i="4"/>
  <c r="N2217" i="4" s="1"/>
  <c r="M2204" i="4"/>
  <c r="N2204" i="4" s="1"/>
  <c r="M2188" i="4"/>
  <c r="N2188" i="4" s="1"/>
  <c r="M2172" i="4"/>
  <c r="N2172" i="4" s="1"/>
  <c r="M2151" i="4"/>
  <c r="N2151" i="4" s="1"/>
  <c r="M2139" i="4"/>
  <c r="N2139" i="4" s="1"/>
  <c r="M2123" i="4"/>
  <c r="N2123" i="4" s="1"/>
  <c r="M2107" i="4"/>
  <c r="N2107" i="4" s="1"/>
  <c r="M2095" i="4"/>
  <c r="N2095" i="4" s="1"/>
  <c r="M2079" i="4"/>
  <c r="N2079" i="4" s="1"/>
  <c r="M1821" i="4"/>
  <c r="N1821" i="4" s="1"/>
  <c r="M1805" i="4"/>
  <c r="N1805" i="4" s="1"/>
  <c r="M1784" i="4"/>
  <c r="N1784" i="4" s="1"/>
  <c r="M1751" i="4"/>
  <c r="N1751" i="4" s="1"/>
  <c r="M1739" i="4"/>
  <c r="N1739" i="4" s="1"/>
  <c r="M1723" i="4"/>
  <c r="N1723" i="4" s="1"/>
  <c r="M1657" i="4"/>
  <c r="N1657" i="4" s="1"/>
  <c r="M1641" i="4"/>
  <c r="N1641" i="4" s="1"/>
  <c r="M1625" i="4"/>
  <c r="N1625" i="4" s="1"/>
  <c r="M1608" i="4"/>
  <c r="N1608" i="4" s="1"/>
  <c r="M1592" i="4"/>
  <c r="N1592" i="4" s="1"/>
  <c r="M1576" i="4"/>
  <c r="N1576" i="4" s="1"/>
  <c r="M1559" i="4"/>
  <c r="N1559" i="4" s="1"/>
  <c r="M1543" i="4"/>
  <c r="N1543" i="4" s="1"/>
  <c r="M1386" i="4"/>
  <c r="N1386" i="4" s="1"/>
  <c r="M1368" i="4"/>
  <c r="N1368" i="4" s="1"/>
  <c r="M1352" i="4"/>
  <c r="N1352" i="4" s="1"/>
  <c r="M1336" i="4"/>
  <c r="N1336" i="4" s="1"/>
  <c r="M1320" i="4"/>
  <c r="N1320" i="4" s="1"/>
  <c r="M1300" i="4"/>
  <c r="N1300" i="4" s="1"/>
  <c r="M1284" i="4"/>
  <c r="N1284" i="4" s="1"/>
  <c r="M1268" i="4"/>
  <c r="N1268" i="4" s="1"/>
  <c r="M1252" i="4"/>
  <c r="N1252" i="4" s="1"/>
  <c r="M1236" i="4"/>
  <c r="N1236" i="4" s="1"/>
  <c r="M1219" i="4"/>
  <c r="N1219" i="4" s="1"/>
  <c r="M1187" i="4"/>
  <c r="N1187" i="4" s="1"/>
  <c r="M1155" i="4"/>
  <c r="N1155" i="4" s="1"/>
  <c r="M1127" i="4"/>
  <c r="N1127" i="4" s="1"/>
  <c r="M1111" i="4"/>
  <c r="N1111" i="4" s="1"/>
  <c r="M1099" i="4"/>
  <c r="N1099" i="4" s="1"/>
  <c r="M1087" i="4"/>
  <c r="N1087" i="4" s="1"/>
  <c r="M1065" i="4"/>
  <c r="N1065" i="4" s="1"/>
  <c r="M1049" i="4"/>
  <c r="N1049" i="4" s="1"/>
  <c r="M1032" i="4"/>
  <c r="N1032" i="4" s="1"/>
  <c r="M1014" i="4"/>
  <c r="N1014" i="4" s="1"/>
  <c r="M982" i="4"/>
  <c r="N982" i="4" s="1"/>
  <c r="M964" i="4"/>
  <c r="N964" i="4" s="1"/>
  <c r="M946" i="4"/>
  <c r="N946" i="4" s="1"/>
  <c r="M914" i="4"/>
  <c r="N914" i="4" s="1"/>
  <c r="M893" i="4"/>
  <c r="N893" i="4" s="1"/>
  <c r="M877" i="4"/>
  <c r="N877" i="4" s="1"/>
  <c r="M858" i="4"/>
  <c r="N858" i="4" s="1"/>
  <c r="M841" i="4"/>
  <c r="N841" i="4" s="1"/>
  <c r="M821" i="4"/>
  <c r="N821" i="4" s="1"/>
  <c r="M801" i="4"/>
  <c r="N801" i="4" s="1"/>
  <c r="M787" i="4"/>
  <c r="N787" i="4" s="1"/>
  <c r="M778" i="4"/>
  <c r="N778" i="4" s="1"/>
  <c r="M756" i="4"/>
  <c r="N756" i="4" s="1"/>
  <c r="M740" i="4"/>
  <c r="N740" i="4" s="1"/>
  <c r="M723" i="4"/>
  <c r="N723" i="4" s="1"/>
  <c r="M707" i="4"/>
  <c r="N707" i="4" s="1"/>
  <c r="M691" i="4"/>
  <c r="N691" i="4" s="1"/>
  <c r="M670" i="4"/>
  <c r="N670" i="4" s="1"/>
  <c r="M657" i="4"/>
  <c r="N657" i="4" s="1"/>
  <c r="M637" i="4"/>
  <c r="N637" i="4" s="1"/>
  <c r="M620" i="4"/>
  <c r="N620" i="4" s="1"/>
  <c r="M273" i="4"/>
  <c r="N273" i="4" s="1"/>
  <c r="M256" i="4"/>
  <c r="N256" i="4" s="1"/>
  <c r="M240" i="4"/>
  <c r="N240" i="4" s="1"/>
  <c r="M222" i="4"/>
  <c r="N222" i="4" s="1"/>
  <c r="M150" i="4"/>
  <c r="N150" i="4" s="1"/>
  <c r="M124" i="4"/>
  <c r="N124" i="4" s="1"/>
  <c r="M105" i="4"/>
  <c r="N105" i="4" s="1"/>
  <c r="M79" i="4"/>
  <c r="N79" i="4" s="1"/>
  <c r="M62" i="4"/>
  <c r="N62" i="4" s="1"/>
  <c r="M654" i="4"/>
  <c r="N654" i="4" s="1"/>
  <c r="M645" i="4"/>
  <c r="N645" i="4" s="1"/>
  <c r="N634" i="4"/>
  <c r="M634" i="4"/>
  <c r="M625" i="4"/>
  <c r="N625" i="4" s="1"/>
  <c r="M617" i="4"/>
  <c r="N617" i="4" s="1"/>
  <c r="M608" i="4"/>
  <c r="N608" i="4" s="1"/>
  <c r="M599" i="4"/>
  <c r="N599" i="4" s="1"/>
  <c r="M591" i="4"/>
  <c r="N591" i="4" s="1"/>
  <c r="M577" i="4"/>
  <c r="N577" i="4" s="1"/>
  <c r="M568" i="4"/>
  <c r="N568" i="4" s="1"/>
  <c r="M558" i="4"/>
  <c r="N558" i="4" s="1"/>
  <c r="M549" i="4"/>
  <c r="N549" i="4" s="1"/>
  <c r="M539" i="4"/>
  <c r="N539" i="4" s="1"/>
  <c r="M529" i="4"/>
  <c r="N529" i="4" s="1"/>
  <c r="M521" i="4"/>
  <c r="N521" i="4" s="1"/>
  <c r="M513" i="4"/>
  <c r="N513" i="4" s="1"/>
  <c r="M505" i="4"/>
  <c r="N505" i="4" s="1"/>
  <c r="M496" i="4"/>
  <c r="N496" i="4" s="1"/>
  <c r="M488" i="4"/>
  <c r="N488" i="4" s="1"/>
  <c r="M476" i="4"/>
  <c r="N476" i="4" s="1"/>
  <c r="M466" i="4"/>
  <c r="N466" i="4" s="1"/>
  <c r="M458" i="4"/>
  <c r="N458" i="4" s="1"/>
  <c r="M450" i="4"/>
  <c r="N450" i="4" s="1"/>
  <c r="M440" i="4"/>
  <c r="N440" i="4" s="1"/>
  <c r="M432" i="4"/>
  <c r="N432" i="4" s="1"/>
  <c r="M424" i="4"/>
  <c r="N424" i="4" s="1"/>
  <c r="M416" i="4"/>
  <c r="N416" i="4" s="1"/>
  <c r="M408" i="4"/>
  <c r="N408" i="4" s="1"/>
  <c r="M399" i="4"/>
  <c r="N399" i="4" s="1"/>
  <c r="M391" i="4"/>
  <c r="N391" i="4" s="1"/>
  <c r="M383" i="4"/>
  <c r="N383" i="4" s="1"/>
  <c r="M375" i="4"/>
  <c r="N375" i="4" s="1"/>
  <c r="M367" i="4"/>
  <c r="N367" i="4" s="1"/>
  <c r="M359" i="4"/>
  <c r="N359" i="4" s="1"/>
  <c r="M349" i="4"/>
  <c r="N349" i="4" s="1"/>
  <c r="M337" i="4"/>
  <c r="N337" i="4" s="1"/>
  <c r="M329" i="4"/>
  <c r="N329" i="4" s="1"/>
  <c r="M321" i="4"/>
  <c r="N321" i="4" s="1"/>
  <c r="M313" i="4"/>
  <c r="N313" i="4" s="1"/>
  <c r="M304" i="4"/>
  <c r="N304" i="4" s="1"/>
  <c r="M296" i="4"/>
  <c r="N296" i="4" s="1"/>
  <c r="M288" i="4"/>
  <c r="N288" i="4" s="1"/>
  <c r="M278" i="4"/>
  <c r="N278" i="4" s="1"/>
  <c r="M270" i="4"/>
  <c r="N270" i="4" s="1"/>
  <c r="M261" i="4"/>
  <c r="N261" i="4" s="1"/>
  <c r="M253" i="4"/>
  <c r="N253" i="4" s="1"/>
  <c r="M245" i="4"/>
  <c r="N245" i="4" s="1"/>
  <c r="M237" i="4"/>
  <c r="N237" i="4" s="1"/>
  <c r="M227" i="4"/>
  <c r="N227" i="4" s="1"/>
  <c r="M3492" i="4"/>
  <c r="N3492" i="4" s="1"/>
  <c r="M3476" i="4"/>
  <c r="N3476" i="4" s="1"/>
  <c r="M3459" i="4"/>
  <c r="N3459" i="4" s="1"/>
  <c r="M3443" i="4"/>
  <c r="N3443" i="4" s="1"/>
  <c r="M3419" i="4"/>
  <c r="N3419" i="4" s="1"/>
  <c r="M3399" i="4"/>
  <c r="N3399" i="4" s="1"/>
  <c r="M3376" i="4"/>
  <c r="N3376" i="4" s="1"/>
  <c r="M3345" i="4"/>
  <c r="N3345" i="4" s="1"/>
  <c r="M3310" i="4"/>
  <c r="N3310" i="4" s="1"/>
  <c r="M3291" i="4"/>
  <c r="N3291" i="4" s="1"/>
  <c r="M3274" i="4"/>
  <c r="N3274" i="4" s="1"/>
  <c r="M3251" i="4"/>
  <c r="N3251" i="4" s="1"/>
  <c r="M3210" i="4"/>
  <c r="N3210" i="4" s="1"/>
  <c r="M3171" i="4"/>
  <c r="N3171" i="4" s="1"/>
  <c r="M3159" i="4"/>
  <c r="N3159" i="4" s="1"/>
  <c r="M3145" i="4"/>
  <c r="N3145" i="4" s="1"/>
  <c r="M3128" i="4"/>
  <c r="N3128" i="4" s="1"/>
  <c r="M3112" i="4"/>
  <c r="N3112" i="4" s="1"/>
  <c r="M3092" i="4"/>
  <c r="N3092" i="4" s="1"/>
  <c r="M3075" i="4"/>
  <c r="N3075" i="4" s="1"/>
  <c r="M3053" i="4"/>
  <c r="N3053" i="4" s="1"/>
  <c r="M3035" i="4"/>
  <c r="N3035" i="4" s="1"/>
  <c r="M3018" i="4"/>
  <c r="N3018" i="4" s="1"/>
  <c r="M2995" i="4"/>
  <c r="N2995" i="4" s="1"/>
  <c r="M2975" i="4"/>
  <c r="N2975" i="4" s="1"/>
  <c r="M2651" i="4"/>
  <c r="N2651" i="4" s="1"/>
  <c r="M2634" i="4"/>
  <c r="N2634" i="4" s="1"/>
  <c r="M2207" i="4"/>
  <c r="N2207" i="4" s="1"/>
  <c r="M2191" i="4"/>
  <c r="N2191" i="4" s="1"/>
  <c r="M2175" i="4"/>
  <c r="N2175" i="4" s="1"/>
  <c r="M2158" i="4"/>
  <c r="N2158" i="4" s="1"/>
  <c r="M2102" i="4"/>
  <c r="N2102" i="4" s="1"/>
  <c r="M2086" i="4"/>
  <c r="N2086" i="4" s="1"/>
  <c r="M1859" i="4"/>
  <c r="N1859" i="4" s="1"/>
  <c r="M1692" i="4"/>
  <c r="N1692" i="4" s="1"/>
  <c r="M1438" i="4"/>
  <c r="N1438" i="4" s="1"/>
  <c r="M1372" i="4"/>
  <c r="N1372" i="4" s="1"/>
  <c r="M1331" i="4"/>
  <c r="N1331" i="4" s="1"/>
  <c r="M1319" i="4"/>
  <c r="N1319" i="4" s="1"/>
  <c r="M1307" i="4"/>
  <c r="N1307" i="4" s="1"/>
  <c r="M1291" i="4"/>
  <c r="N1291" i="4" s="1"/>
  <c r="M1275" i="4"/>
  <c r="N1275" i="4" s="1"/>
  <c r="M1259" i="4"/>
  <c r="N1259" i="4" s="1"/>
  <c r="M1247" i="4"/>
  <c r="N1247" i="4" s="1"/>
  <c r="M1226" i="4"/>
  <c r="N1226" i="4" s="1"/>
  <c r="M1210" i="4"/>
  <c r="N1210" i="4" s="1"/>
  <c r="M1194" i="4"/>
  <c r="N1194" i="4" s="1"/>
  <c r="M1182" i="4"/>
  <c r="N1182" i="4" s="1"/>
  <c r="M1162" i="4"/>
  <c r="N1162" i="4" s="1"/>
  <c r="M1146" i="4"/>
  <c r="N1146" i="4" s="1"/>
  <c r="M1130" i="4"/>
  <c r="N1130" i="4" s="1"/>
  <c r="M1114" i="4"/>
  <c r="N1114" i="4" s="1"/>
  <c r="M1102" i="4"/>
  <c r="N1102" i="4" s="1"/>
  <c r="M1086" i="4"/>
  <c r="N1086" i="4" s="1"/>
  <c r="M1068" i="4"/>
  <c r="N1068" i="4" s="1"/>
  <c r="M1052" i="4"/>
  <c r="N1052" i="4" s="1"/>
  <c r="M1035" i="4"/>
  <c r="N1035" i="4" s="1"/>
  <c r="M1018" i="4"/>
  <c r="N1018" i="4" s="1"/>
  <c r="M1004" i="4"/>
  <c r="N1004" i="4" s="1"/>
  <c r="M989" i="4"/>
  <c r="N989" i="4" s="1"/>
  <c r="M975" i="4"/>
  <c r="N975" i="4" s="1"/>
  <c r="M954" i="4"/>
  <c r="N954" i="4" s="1"/>
  <c r="M934" i="4"/>
  <c r="N934" i="4" s="1"/>
  <c r="M917" i="4"/>
  <c r="N917" i="4" s="1"/>
  <c r="M900" i="4"/>
  <c r="N900" i="4" s="1"/>
  <c r="M474" i="4"/>
  <c r="N474" i="4" s="1"/>
  <c r="M434" i="4"/>
  <c r="N434" i="4" s="1"/>
  <c r="M397" i="4"/>
  <c r="N397" i="4" s="1"/>
  <c r="M327" i="4"/>
  <c r="N327" i="4" s="1"/>
  <c r="M311" i="4"/>
  <c r="N311" i="4" s="1"/>
  <c r="M276" i="4"/>
  <c r="N276" i="4" s="1"/>
  <c r="M239" i="4"/>
  <c r="N239" i="4" s="1"/>
  <c r="M212" i="4"/>
  <c r="N212" i="4" s="1"/>
  <c r="M3783" i="4"/>
  <c r="N3783" i="4" s="1"/>
  <c r="M3727" i="4"/>
  <c r="N3727" i="4" s="1"/>
  <c r="M3708" i="4"/>
  <c r="N3708" i="4" s="1"/>
  <c r="M3694" i="4"/>
  <c r="N3694" i="4" s="1"/>
  <c r="M3676" i="4"/>
  <c r="N3676" i="4" s="1"/>
  <c r="M3653" i="4"/>
  <c r="N3653" i="4" s="1"/>
  <c r="M3630" i="4"/>
  <c r="N3630" i="4" s="1"/>
  <c r="M3585" i="4"/>
  <c r="N3585" i="4" s="1"/>
  <c r="M3569" i="4"/>
  <c r="N3569" i="4" s="1"/>
  <c r="M3553" i="4"/>
  <c r="N3553" i="4" s="1"/>
  <c r="M3489" i="4"/>
  <c r="N3489" i="4" s="1"/>
  <c r="M3469" i="4"/>
  <c r="N3469" i="4" s="1"/>
  <c r="M3390" i="4"/>
  <c r="N3390" i="4" s="1"/>
  <c r="M3349" i="4"/>
  <c r="N3349" i="4" s="1"/>
  <c r="M3324" i="4"/>
  <c r="N3324" i="4" s="1"/>
  <c r="M3306" i="4"/>
  <c r="N3306" i="4" s="1"/>
  <c r="M3292" i="4"/>
  <c r="N3292" i="4" s="1"/>
  <c r="M3279" i="4"/>
  <c r="N3279" i="4" s="1"/>
  <c r="M3257" i="4"/>
  <c r="N3257" i="4" s="1"/>
  <c r="M3233" i="4"/>
  <c r="N3233" i="4" s="1"/>
  <c r="M3211" i="4"/>
  <c r="N3211" i="4" s="1"/>
  <c r="M3194" i="4"/>
  <c r="N3194" i="4" s="1"/>
  <c r="M3176" i="4"/>
  <c r="N3176" i="4" s="1"/>
  <c r="M3160" i="4"/>
  <c r="N3160" i="4" s="1"/>
  <c r="M3146" i="4"/>
  <c r="N3146" i="4" s="1"/>
  <c r="M3129" i="4"/>
  <c r="N3129" i="4" s="1"/>
  <c r="M3109" i="4"/>
  <c r="N3109" i="4" s="1"/>
  <c r="M3089" i="4"/>
  <c r="N3089" i="4" s="1"/>
  <c r="M3072" i="4"/>
  <c r="N3072" i="4" s="1"/>
  <c r="M2971" i="4"/>
  <c r="N2971" i="4" s="1"/>
  <c r="M2928" i="4"/>
  <c r="N2928" i="4" s="1"/>
  <c r="M2910" i="4"/>
  <c r="N2910" i="4" s="1"/>
  <c r="M2871" i="4"/>
  <c r="N2871" i="4" s="1"/>
  <c r="M2788" i="4"/>
  <c r="N2788" i="4" s="1"/>
  <c r="M2765" i="4"/>
  <c r="N2765" i="4" s="1"/>
  <c r="M2717" i="4"/>
  <c r="N2717" i="4" s="1"/>
  <c r="M2701" i="4"/>
  <c r="N2701" i="4" s="1"/>
  <c r="M2680" i="4"/>
  <c r="N2680" i="4" s="1"/>
  <c r="M2664" i="4"/>
  <c r="N2664" i="4" s="1"/>
  <c r="M2631" i="4"/>
  <c r="N2631" i="4" s="1"/>
  <c r="M2615" i="4"/>
  <c r="N2615" i="4" s="1"/>
  <c r="M2599" i="4"/>
  <c r="N2599" i="4" s="1"/>
  <c r="M2582" i="4"/>
  <c r="N2582" i="4" s="1"/>
  <c r="M2566" i="4"/>
  <c r="N2566" i="4" s="1"/>
  <c r="M2550" i="4"/>
  <c r="N2550" i="4" s="1"/>
  <c r="M2534" i="4"/>
  <c r="N2534" i="4" s="1"/>
  <c r="M2517" i="4"/>
  <c r="N2517" i="4" s="1"/>
  <c r="M2501" i="4"/>
  <c r="N2501" i="4" s="1"/>
  <c r="M2485" i="4"/>
  <c r="N2485" i="4"/>
  <c r="M2468" i="4"/>
  <c r="N2468" i="4" s="1"/>
  <c r="M2460" i="4"/>
  <c r="N2460" i="4" s="1"/>
  <c r="M2448" i="4"/>
  <c r="N2448" i="4" s="1"/>
  <c r="M2432" i="4"/>
  <c r="N2432" i="4" s="1"/>
  <c r="M2411" i="4"/>
  <c r="N2411" i="4" s="1"/>
  <c r="M2395" i="4"/>
  <c r="N2395" i="4" s="1"/>
  <c r="M2379" i="4"/>
  <c r="N2379" i="4" s="1"/>
  <c r="M2363" i="4"/>
  <c r="N2363" i="4" s="1"/>
  <c r="M2346" i="4"/>
  <c r="N2346" i="4" s="1"/>
  <c r="M2330" i="4"/>
  <c r="N2330" i="4" s="1"/>
  <c r="M2314" i="4"/>
  <c r="N2314" i="4"/>
  <c r="M2298" i="4"/>
  <c r="N2298" i="4" s="1"/>
  <c r="M2277" i="4"/>
  <c r="N2277" i="4" s="1"/>
  <c r="M2261" i="4"/>
  <c r="N2261" i="4" s="1"/>
  <c r="M2245" i="4"/>
  <c r="N2245" i="4" s="1"/>
  <c r="M2229" i="4"/>
  <c r="N2229" i="4" s="1"/>
  <c r="M2208" i="4"/>
  <c r="N2208" i="4" s="1"/>
  <c r="M2192" i="4"/>
  <c r="N2192" i="4" s="1"/>
  <c r="M2176" i="4"/>
  <c r="N2176" i="4" s="1"/>
  <c r="M2164" i="4"/>
  <c r="N2164" i="4" s="1"/>
  <c r="M2147" i="4"/>
  <c r="N2147" i="4" s="1"/>
  <c r="M2127" i="4"/>
  <c r="N2127" i="4" s="1"/>
  <c r="M2111" i="4"/>
  <c r="N2111" i="4" s="1"/>
  <c r="M1817" i="4"/>
  <c r="N1817" i="4" s="1"/>
  <c r="M1788" i="4"/>
  <c r="N1788" i="4" s="1"/>
  <c r="M1772" i="4"/>
  <c r="N1772" i="4" s="1"/>
  <c r="M1755" i="4"/>
  <c r="N1755" i="4" s="1"/>
  <c r="M1653" i="4"/>
  <c r="N1653" i="4" s="1"/>
  <c r="M1621" i="4"/>
  <c r="N1621" i="4" s="1"/>
  <c r="M1588" i="4"/>
  <c r="N1588" i="4" s="1"/>
  <c r="M1555" i="4"/>
  <c r="N1555" i="4" s="1"/>
  <c r="M1523" i="4"/>
  <c r="N1523" i="4" s="1"/>
  <c r="M1435" i="4"/>
  <c r="N1435" i="4" s="1"/>
  <c r="M1418" i="4"/>
  <c r="N1418" i="4" s="1"/>
  <c r="M1402" i="4"/>
  <c r="N1402" i="4" s="1"/>
  <c r="M1332" i="4"/>
  <c r="N1332" i="4" s="1"/>
  <c r="M1316" i="4"/>
  <c r="N1316" i="4" s="1"/>
  <c r="M1304" i="4"/>
  <c r="N1304" i="4" s="1"/>
  <c r="M1288" i="4"/>
  <c r="N1288" i="4" s="1"/>
  <c r="M1272" i="4"/>
  <c r="N1272" i="4" s="1"/>
  <c r="M1256" i="4"/>
  <c r="N1256" i="4" s="1"/>
  <c r="M1244" i="4"/>
  <c r="N1244" i="4" s="1"/>
  <c r="M1223" i="4"/>
  <c r="N1223" i="4" s="1"/>
  <c r="M1191" i="4"/>
  <c r="N1191" i="4" s="1"/>
  <c r="M1159" i="4"/>
  <c r="N1159" i="4" s="1"/>
  <c r="M1123" i="4"/>
  <c r="N1123" i="4" s="1"/>
  <c r="M1107" i="4"/>
  <c r="N1107" i="4" s="1"/>
  <c r="M1083" i="4"/>
  <c r="N1083" i="4" s="1"/>
  <c r="M1069" i="4"/>
  <c r="N1069" i="4" s="1"/>
  <c r="M1053" i="4"/>
  <c r="N1053" i="4" s="1"/>
  <c r="M1036" i="4"/>
  <c r="N1036" i="4" s="1"/>
  <c r="M1019" i="4"/>
  <c r="N1019" i="4" s="1"/>
  <c r="M1005" i="4"/>
  <c r="N1005" i="4" s="1"/>
  <c r="M990" i="4"/>
  <c r="N990" i="4" s="1"/>
  <c r="M976" i="4"/>
  <c r="N976" i="4" s="1"/>
  <c r="M959" i="4"/>
  <c r="N959" i="4" s="1"/>
  <c r="M940" i="4"/>
  <c r="N940" i="4" s="1"/>
  <c r="M905" i="4"/>
  <c r="N905" i="4" s="1"/>
  <c r="M889" i="4"/>
  <c r="N889" i="4" s="1"/>
  <c r="M872" i="4"/>
  <c r="N872" i="4" s="1"/>
  <c r="M854" i="4"/>
  <c r="N854" i="4" s="1"/>
  <c r="M837" i="4"/>
  <c r="N837" i="4" s="1"/>
  <c r="M815" i="4"/>
  <c r="N815" i="4" s="1"/>
  <c r="M791" i="4"/>
  <c r="N791" i="4" s="1"/>
  <c r="M762" i="4"/>
  <c r="N762" i="4" s="1"/>
  <c r="M744" i="4"/>
  <c r="N744" i="4" s="1"/>
  <c r="M728" i="4"/>
  <c r="N728" i="4" s="1"/>
  <c r="M696" i="4"/>
  <c r="N696" i="4" s="1"/>
  <c r="M674" i="4"/>
  <c r="N674" i="4" s="1"/>
  <c r="M653" i="4"/>
  <c r="N653" i="4" s="1"/>
  <c r="M633" i="4"/>
  <c r="N633" i="4" s="1"/>
  <c r="M143" i="4"/>
  <c r="N143" i="4" s="1"/>
  <c r="M128" i="4"/>
  <c r="N128" i="4" s="1"/>
  <c r="M111" i="4"/>
  <c r="N111" i="4" s="1"/>
  <c r="M83" i="4"/>
  <c r="N83" i="4" s="1"/>
  <c r="M57" i="4"/>
  <c r="N57" i="4" s="1"/>
  <c r="M2384" i="4"/>
  <c r="N2384" i="4" s="1"/>
  <c r="M2368" i="4"/>
  <c r="N2368" i="4" s="1"/>
  <c r="M2351" i="4"/>
  <c r="N2351" i="4" s="1"/>
  <c r="M2335" i="4"/>
  <c r="N2335" i="4" s="1"/>
  <c r="M2311" i="4"/>
  <c r="N2311" i="4" s="1"/>
  <c r="M2295" i="4"/>
  <c r="N2295" i="4" s="1"/>
  <c r="M2278" i="4"/>
  <c r="N2278" i="4" s="1"/>
  <c r="M2262" i="4"/>
  <c r="N2262" i="4" s="1"/>
  <c r="M2246" i="4"/>
  <c r="N2246" i="4" s="1"/>
  <c r="M2173" i="4"/>
  <c r="N2173" i="4" s="1"/>
  <c r="M2156" i="4"/>
  <c r="N2156" i="4" s="1"/>
  <c r="M2108" i="4"/>
  <c r="N2108" i="4" s="1"/>
  <c r="M2100" i="4"/>
  <c r="N2100" i="4" s="1"/>
  <c r="M2084" i="4"/>
  <c r="N2084" i="4" s="1"/>
  <c r="M2076" i="4"/>
  <c r="N2076" i="4" s="1"/>
  <c r="M2059" i="4"/>
  <c r="N2059" i="4" s="1"/>
  <c r="M2041" i="4"/>
  <c r="N2041" i="4" s="1"/>
  <c r="M2033" i="4"/>
  <c r="N2033" i="4"/>
  <c r="M2017" i="4"/>
  <c r="N2017" i="4" s="1"/>
  <c r="M2009" i="4"/>
  <c r="N2009" i="4" s="1"/>
  <c r="M1456" i="4"/>
  <c r="N1456" i="4" s="1"/>
  <c r="M941" i="4"/>
  <c r="N941" i="4" s="1"/>
  <c r="M923" i="4"/>
  <c r="N923" i="4" s="1"/>
  <c r="M906" i="4"/>
  <c r="N906" i="4" s="1"/>
  <c r="M882" i="4"/>
  <c r="N882" i="4" s="1"/>
  <c r="M863" i="4"/>
  <c r="N863" i="4" s="1"/>
  <c r="M847" i="4"/>
  <c r="N847" i="4" s="1"/>
  <c r="M827" i="4"/>
  <c r="N827" i="4" s="1"/>
  <c r="M806" i="4"/>
  <c r="N806" i="4" s="1"/>
  <c r="M788" i="4"/>
  <c r="N788" i="4" s="1"/>
  <c r="M779" i="4"/>
  <c r="N779" i="4" s="1"/>
  <c r="M757" i="4"/>
  <c r="N757" i="4" s="1"/>
  <c r="M741" i="4"/>
  <c r="N741" i="4" s="1"/>
  <c r="M724" i="4"/>
  <c r="N724" i="4" s="1"/>
  <c r="M702" i="4"/>
  <c r="N702" i="4" s="1"/>
  <c r="M680" i="4"/>
  <c r="N680" i="4" s="1"/>
  <c r="M662" i="4"/>
  <c r="N662" i="4" s="1"/>
  <c r="M3986" i="4"/>
  <c r="N3986" i="4" s="1"/>
  <c r="M3965" i="4"/>
  <c r="N3965" i="4" s="1"/>
  <c r="M3911" i="4"/>
  <c r="N3911" i="4" s="1"/>
  <c r="M3894" i="4"/>
  <c r="N3894" i="4" s="1"/>
  <c r="M3821" i="4"/>
  <c r="N3821" i="4" s="1"/>
  <c r="M3488" i="4"/>
  <c r="N3488" i="4" s="1"/>
  <c r="M3427" i="4"/>
  <c r="N3427" i="4" s="1"/>
  <c r="M3405" i="4"/>
  <c r="N3405" i="4" s="1"/>
  <c r="M3366" i="4"/>
  <c r="N3366" i="4" s="1"/>
  <c r="M3278" i="4"/>
  <c r="N3278" i="4" s="1"/>
  <c r="M3205" i="4"/>
  <c r="N3205" i="4" s="1"/>
  <c r="M3175" i="4"/>
  <c r="N3175" i="4" s="1"/>
  <c r="M3133" i="4"/>
  <c r="N3133" i="4" s="1"/>
  <c r="M3079" i="4"/>
  <c r="N3079" i="4" s="1"/>
  <c r="M2966" i="4"/>
  <c r="N2966" i="4" s="1"/>
  <c r="M2647" i="4"/>
  <c r="N2647" i="4" s="1"/>
  <c r="M2630" i="4"/>
  <c r="N2630" i="4" s="1"/>
  <c r="M2126" i="4"/>
  <c r="N2126" i="4" s="1"/>
  <c r="M1892" i="4"/>
  <c r="N1892" i="4" s="1"/>
  <c r="M1562" i="4"/>
  <c r="N1562" i="4" s="1"/>
  <c r="M1501" i="4"/>
  <c r="N1501" i="4" s="1"/>
  <c r="M1466" i="4"/>
  <c r="N1466" i="4" s="1"/>
  <c r="M1450" i="4"/>
  <c r="N1450" i="4" s="1"/>
  <c r="M1421" i="4"/>
  <c r="N1421" i="4" s="1"/>
  <c r="M1389" i="4"/>
  <c r="N1389" i="4" s="1"/>
  <c r="M1343" i="4"/>
  <c r="N1343" i="4" s="1"/>
  <c r="M1287" i="4"/>
  <c r="N1287" i="4" s="1"/>
  <c r="M1239" i="4"/>
  <c r="N1239" i="4" s="1"/>
  <c r="M1206" i="4"/>
  <c r="N1206" i="4" s="1"/>
  <c r="M1174" i="4"/>
  <c r="N1174" i="4" s="1"/>
  <c r="M1142" i="4"/>
  <c r="N1142" i="4" s="1"/>
  <c r="M1110" i="4"/>
  <c r="N1110" i="4" s="1"/>
  <c r="M1072" i="4"/>
  <c r="N1072" i="4" s="1"/>
  <c r="M1022" i="4"/>
  <c r="N1022" i="4" s="1"/>
  <c r="M958" i="4"/>
  <c r="N958" i="4" s="1"/>
  <c r="M830" i="4"/>
  <c r="N830" i="4" s="1"/>
  <c r="M361" i="4"/>
  <c r="N361" i="4" s="1"/>
  <c r="M341" i="4"/>
  <c r="N341" i="4" s="1"/>
  <c r="M290" i="4"/>
  <c r="N290" i="4" s="1"/>
  <c r="M259" i="4"/>
  <c r="N259" i="4" s="1"/>
  <c r="M149" i="4"/>
  <c r="N149" i="4" s="1"/>
  <c r="M3804" i="4"/>
  <c r="N3804" i="4" s="1"/>
  <c r="M3680" i="4"/>
  <c r="N3680" i="4" s="1"/>
  <c r="M3638" i="4"/>
  <c r="N3638" i="4" s="1"/>
  <c r="M3593" i="4"/>
  <c r="N3593" i="4" s="1"/>
  <c r="M3541" i="4"/>
  <c r="N3541" i="4" s="1"/>
  <c r="M3509" i="4"/>
  <c r="N3509" i="4" s="1"/>
  <c r="M3436" i="4"/>
  <c r="N3436" i="4" s="1"/>
  <c r="M3371" i="4"/>
  <c r="N3371" i="4" s="1"/>
  <c r="M3319" i="4"/>
  <c r="N3319" i="4" s="1"/>
  <c r="M3275" i="4"/>
  <c r="N3275" i="4" s="1"/>
  <c r="M3237" i="4"/>
  <c r="N3237" i="4" s="1"/>
  <c r="M3150" i="4"/>
  <c r="N3150" i="4" s="1"/>
  <c r="M3103" i="4"/>
  <c r="N3103" i="4" s="1"/>
  <c r="M2976" i="4"/>
  <c r="N2976" i="4" s="1"/>
  <c r="M2822" i="4"/>
  <c r="N2822" i="4" s="1"/>
  <c r="M2800" i="4"/>
  <c r="N2800" i="4" s="1"/>
  <c r="M2761" i="4"/>
  <c r="N2761" i="4" s="1"/>
  <c r="M2697" i="4"/>
  <c r="N2697" i="4" s="1"/>
  <c r="M2636" i="4"/>
  <c r="N2636" i="4" s="1"/>
  <c r="M2587" i="4"/>
  <c r="N2587" i="4" s="1"/>
  <c r="M2554" i="4"/>
  <c r="N2554" i="4" s="1"/>
  <c r="M2521" i="4"/>
  <c r="N2521" i="4" s="1"/>
  <c r="M2489" i="4"/>
  <c r="N2489" i="4" s="1"/>
  <c r="M2472" i="4"/>
  <c r="N2472" i="4" s="1"/>
  <c r="M2428" i="4"/>
  <c r="N2428" i="4" s="1"/>
  <c r="M2399" i="4"/>
  <c r="N2399" i="4" s="1"/>
  <c r="M2367" i="4"/>
  <c r="N2367" i="4" s="1"/>
  <c r="M2334" i="4"/>
  <c r="N2334" i="4" s="1"/>
  <c r="M2302" i="4"/>
  <c r="N2302" i="4" s="1"/>
  <c r="M2273" i="4"/>
  <c r="N2273" i="4" s="1"/>
  <c r="M2241" i="4"/>
  <c r="N2241" i="4" s="1"/>
  <c r="M2212" i="4"/>
  <c r="N2212" i="4" s="1"/>
  <c r="M2180" i="4"/>
  <c r="N2180" i="4" s="1"/>
  <c r="M2143" i="4"/>
  <c r="N2143" i="4" s="1"/>
  <c r="M2115" i="4"/>
  <c r="N2115" i="4" s="1"/>
  <c r="M2103" i="4"/>
  <c r="N2103" i="4" s="1"/>
  <c r="M2087" i="4"/>
  <c r="N2087" i="4" s="1"/>
  <c r="M1988" i="4"/>
  <c r="N1988" i="4" s="1"/>
  <c r="M1905" i="4"/>
  <c r="N1905" i="4" s="1"/>
  <c r="M1889" i="4"/>
  <c r="N1889" i="4" s="1"/>
  <c r="M1718" i="4"/>
  <c r="N1718" i="4" s="1"/>
  <c r="M1689" i="4"/>
  <c r="N1689" i="4" s="1"/>
  <c r="M1519" i="4"/>
  <c r="N1519" i="4" s="1"/>
  <c r="M1377" i="4"/>
  <c r="N1377" i="4" s="1"/>
  <c r="M1344" i="4"/>
  <c r="N1344" i="4" s="1"/>
  <c r="M1328" i="4"/>
  <c r="N1328" i="4" s="1"/>
  <c r="M1308" i="4"/>
  <c r="N1308" i="4" s="1"/>
  <c r="M1292" i="4"/>
  <c r="N1292" i="4" s="1"/>
  <c r="M1276" i="4"/>
  <c r="N1276" i="4" s="1"/>
  <c r="M1240" i="4"/>
  <c r="N1240" i="4" s="1"/>
  <c r="M1211" i="4"/>
  <c r="N1211" i="4" s="1"/>
  <c r="M1179" i="4"/>
  <c r="N1179" i="4" s="1"/>
  <c r="M1103" i="4"/>
  <c r="N1103" i="4" s="1"/>
  <c r="M1095" i="4"/>
  <c r="N1095" i="4" s="1"/>
  <c r="M1079" i="4"/>
  <c r="N1079" i="4" s="1"/>
  <c r="M1057" i="4"/>
  <c r="N1057" i="4" s="1"/>
  <c r="M1040" i="4"/>
  <c r="N1040" i="4" s="1"/>
  <c r="M994" i="4"/>
  <c r="N994" i="4" s="1"/>
  <c r="M972" i="4"/>
  <c r="N972" i="4" s="1"/>
  <c r="M955" i="4"/>
  <c r="N955" i="4" s="1"/>
  <c r="M922" i="4"/>
  <c r="N922" i="4" s="1"/>
  <c r="M901" i="4"/>
  <c r="N901" i="4" s="1"/>
  <c r="M885" i="4"/>
  <c r="N885" i="4" s="1"/>
  <c r="M868" i="4"/>
  <c r="N868" i="4" s="1"/>
  <c r="M850" i="4"/>
  <c r="N850" i="4" s="1"/>
  <c r="M831" i="4"/>
  <c r="N831" i="4" s="1"/>
  <c r="M809" i="4"/>
  <c r="N809" i="4" s="1"/>
  <c r="M796" i="4"/>
  <c r="N796" i="4" s="1"/>
  <c r="M782" i="4"/>
  <c r="N782" i="4" s="1"/>
  <c r="M767" i="4"/>
  <c r="N767" i="4" s="1"/>
  <c r="M732" i="4"/>
  <c r="N732" i="4" s="1"/>
  <c r="M717" i="4"/>
  <c r="N717" i="4" s="1"/>
  <c r="M701" i="4"/>
  <c r="N701" i="4" s="1"/>
  <c r="M678" i="4"/>
  <c r="N678" i="4" s="1"/>
  <c r="M665" i="4"/>
  <c r="N665" i="4" s="1"/>
  <c r="M648" i="4"/>
  <c r="N648" i="4" s="1"/>
  <c r="M629" i="4"/>
  <c r="N629" i="4" s="1"/>
  <c r="M282" i="4"/>
  <c r="N282" i="4" s="1"/>
  <c r="M265" i="4"/>
  <c r="N265" i="4" s="1"/>
  <c r="M248" i="4"/>
  <c r="N248" i="4" s="1"/>
  <c r="M230" i="4"/>
  <c r="N230" i="4" s="1"/>
  <c r="M133" i="4"/>
  <c r="N133" i="4" s="1"/>
  <c r="M116" i="4"/>
  <c r="N116" i="4" s="1"/>
  <c r="M91" i="4"/>
  <c r="N91" i="4" s="1"/>
  <c r="M68" i="4"/>
  <c r="N68" i="4" s="1"/>
  <c r="M52" i="4"/>
  <c r="N52" i="4" s="1"/>
  <c r="M658" i="4"/>
  <c r="N658" i="4" s="1"/>
  <c r="M649" i="4"/>
  <c r="N649" i="4" s="1"/>
  <c r="M638" i="4"/>
  <c r="N638" i="4" s="1"/>
  <c r="M630" i="4"/>
  <c r="N630" i="4" s="1"/>
  <c r="M621" i="4"/>
  <c r="N621" i="4" s="1"/>
  <c r="M613" i="4"/>
  <c r="N613" i="4" s="1"/>
  <c r="M603" i="4"/>
  <c r="N603" i="4" s="1"/>
  <c r="M595" i="4"/>
  <c r="N595" i="4" s="1"/>
  <c r="M582" i="4"/>
  <c r="N582" i="4" s="1"/>
  <c r="M572" i="4"/>
  <c r="N572" i="4" s="1"/>
  <c r="M564" i="4"/>
  <c r="N564" i="4" s="1"/>
  <c r="M553" i="4"/>
  <c r="N553" i="4" s="1"/>
  <c r="M545" i="4"/>
  <c r="N545" i="4" s="1"/>
  <c r="M533" i="4"/>
  <c r="N533" i="4" s="1"/>
  <c r="M525" i="4"/>
  <c r="N525" i="4" s="1"/>
  <c r="M517" i="4"/>
  <c r="N517" i="4" s="1"/>
  <c r="M509" i="4"/>
  <c r="N509" i="4" s="1"/>
  <c r="M500" i="4"/>
  <c r="N500" i="4" s="1"/>
  <c r="M492" i="4"/>
  <c r="N492" i="4" s="1"/>
  <c r="M481" i="4"/>
  <c r="N481" i="4" s="1"/>
  <c r="M470" i="4"/>
  <c r="N470" i="4" s="1"/>
  <c r="M462" i="4"/>
  <c r="N462" i="4" s="1"/>
  <c r="M454" i="4"/>
  <c r="N454" i="4" s="1"/>
  <c r="M445" i="4"/>
  <c r="N445" i="4" s="1"/>
  <c r="M436" i="4"/>
  <c r="N436" i="4" s="1"/>
  <c r="M428" i="4"/>
  <c r="N428" i="4" s="1"/>
  <c r="M420" i="4"/>
  <c r="N420" i="4" s="1"/>
  <c r="M412" i="4"/>
  <c r="N412" i="4" s="1"/>
  <c r="M403" i="4"/>
  <c r="N403" i="4" s="1"/>
  <c r="M395" i="4"/>
  <c r="N395" i="4" s="1"/>
  <c r="M387" i="4"/>
  <c r="N387" i="4" s="1"/>
  <c r="M379" i="4"/>
  <c r="N379" i="4" s="1"/>
  <c r="M371" i="4"/>
  <c r="N371" i="4" s="1"/>
  <c r="M363" i="4"/>
  <c r="N363" i="4" s="1"/>
  <c r="M355" i="4"/>
  <c r="N355" i="4" s="1"/>
  <c r="M344" i="4"/>
  <c r="N344" i="4" s="1"/>
  <c r="M333" i="4"/>
  <c r="N333" i="4" s="1"/>
  <c r="M325" i="4"/>
  <c r="N325" i="4" s="1"/>
  <c r="M317" i="4"/>
  <c r="N317" i="4" s="1"/>
  <c r="M309" i="4"/>
  <c r="N309" i="4" s="1"/>
  <c r="M300" i="4"/>
  <c r="N300" i="4" s="1"/>
  <c r="M292" i="4"/>
  <c r="N292" i="4" s="1"/>
  <c r="M283" i="4"/>
  <c r="N283" i="4" s="1"/>
  <c r="M274" i="4"/>
  <c r="N274" i="4" s="1"/>
  <c r="M266" i="4"/>
  <c r="N266" i="4" s="1"/>
  <c r="M257" i="4"/>
  <c r="N257" i="4" s="1"/>
  <c r="M249" i="4"/>
  <c r="N249" i="4" s="1"/>
  <c r="M241" i="4"/>
  <c r="N241" i="4" s="1"/>
  <c r="M231" i="4"/>
  <c r="N231" i="4" s="1"/>
  <c r="M223" i="4"/>
  <c r="N223" i="4" s="1"/>
  <c r="M3500" i="4"/>
  <c r="N3500" i="4" s="1"/>
  <c r="M3484" i="4"/>
  <c r="N3484" i="4" s="1"/>
  <c r="M3431" i="4"/>
  <c r="N3431" i="4" s="1"/>
  <c r="M3409" i="4"/>
  <c r="N3409" i="4" s="1"/>
  <c r="M3389" i="4"/>
  <c r="N3389" i="4" s="1"/>
  <c r="M3359" i="4"/>
  <c r="N3359" i="4" s="1"/>
  <c r="M3314" i="4"/>
  <c r="N3314" i="4" s="1"/>
  <c r="M3301" i="4"/>
  <c r="N3301" i="4" s="1"/>
  <c r="M3282" i="4"/>
  <c r="N3282" i="4" s="1"/>
  <c r="M3260" i="4"/>
  <c r="N3260" i="4" s="1"/>
  <c r="M3240" i="4"/>
  <c r="N3240" i="4" s="1"/>
  <c r="M3223" i="4"/>
  <c r="N3223" i="4" s="1"/>
  <c r="M3163" i="4"/>
  <c r="N3163" i="4" s="1"/>
  <c r="M3149" i="4"/>
  <c r="N3149" i="4" s="1"/>
  <c r="M3137" i="4"/>
  <c r="N3137" i="4" s="1"/>
  <c r="M3120" i="4"/>
  <c r="N3120" i="4" s="1"/>
  <c r="M3102" i="4"/>
  <c r="N3102" i="4" s="1"/>
  <c r="M3083" i="4"/>
  <c r="N3083" i="4" s="1"/>
  <c r="M3004" i="4"/>
  <c r="N3004" i="4" s="1"/>
  <c r="M2984" i="4"/>
  <c r="N2984" i="4" s="1"/>
  <c r="M2643" i="4"/>
  <c r="N2643" i="4" s="1"/>
  <c r="M2220" i="4"/>
  <c r="N2220" i="4" s="1"/>
  <c r="M2154" i="4"/>
  <c r="N2154" i="4" s="1"/>
  <c r="M2138" i="4"/>
  <c r="N2138" i="4" s="1"/>
  <c r="M2122" i="4"/>
  <c r="N2122" i="4" s="1"/>
  <c r="M2110" i="4"/>
  <c r="N2110" i="4" s="1"/>
  <c r="M2078" i="4"/>
  <c r="N2078" i="4" s="1"/>
  <c r="M1991" i="4"/>
  <c r="N1991" i="4" s="1"/>
  <c r="M1958" i="4"/>
  <c r="N1958" i="4" s="1"/>
  <c r="M1925" i="4"/>
  <c r="N1925" i="4" s="1"/>
  <c r="M1792" i="4"/>
  <c r="N1792" i="4" s="1"/>
  <c r="M1726" i="4"/>
  <c r="N1726" i="4" s="1"/>
  <c r="M1339" i="4"/>
  <c r="N1339" i="4" s="1"/>
  <c r="M1327" i="4"/>
  <c r="N1327" i="4" s="1"/>
  <c r="M1311" i="4"/>
  <c r="N1311" i="4" s="1"/>
  <c r="M1299" i="4"/>
  <c r="N1299" i="4" s="1"/>
  <c r="M1283" i="4"/>
  <c r="N1283" i="4" s="1"/>
  <c r="M1267" i="4"/>
  <c r="N1267" i="4" s="1"/>
  <c r="M1251" i="4"/>
  <c r="N1251" i="4" s="1"/>
  <c r="M1235" i="4"/>
  <c r="N1235" i="4" s="1"/>
  <c r="M1218" i="4"/>
  <c r="N1218" i="4" s="1"/>
  <c r="M1202" i="4"/>
  <c r="N1202" i="4" s="1"/>
  <c r="M1186" i="4"/>
  <c r="N1186" i="4" s="1"/>
  <c r="M1170" i="4"/>
  <c r="N1170" i="4" s="1"/>
  <c r="M1154" i="4"/>
  <c r="N1154" i="4" s="1"/>
  <c r="M1138" i="4"/>
  <c r="N1138" i="4" s="1"/>
  <c r="M1122" i="4"/>
  <c r="N1122" i="4" s="1"/>
  <c r="M1106" i="4"/>
  <c r="N1106" i="4" s="1"/>
  <c r="M1094" i="4"/>
  <c r="N1094" i="4" s="1"/>
  <c r="M1078" i="4"/>
  <c r="N1078" i="4" s="1"/>
  <c r="M1060" i="4"/>
  <c r="N1060" i="4" s="1"/>
  <c r="M1043" i="4"/>
  <c r="N1043" i="4" s="1"/>
  <c r="M1027" i="4"/>
  <c r="N1027" i="4" s="1"/>
  <c r="M1008" i="4"/>
  <c r="N1008" i="4" s="1"/>
  <c r="M993" i="4"/>
  <c r="N993" i="4" s="1"/>
  <c r="M985" i="4"/>
  <c r="N985" i="4" s="1"/>
  <c r="M963" i="4"/>
  <c r="N963" i="4" s="1"/>
  <c r="M943" i="4"/>
  <c r="N943" i="4" s="1"/>
  <c r="M925" i="4"/>
  <c r="N925" i="4" s="1"/>
  <c r="M908" i="4"/>
  <c r="N908" i="4" s="1"/>
  <c r="M770" i="4"/>
  <c r="N770" i="4" s="1"/>
  <c r="M695" i="4"/>
  <c r="N695" i="4" s="1"/>
  <c r="M656" i="4"/>
  <c r="N656" i="4" s="1"/>
  <c r="M579" i="4"/>
  <c r="N579" i="4" s="1"/>
  <c r="M543" i="4"/>
  <c r="N543" i="4" s="1"/>
  <c r="M507" i="4"/>
  <c r="N507" i="4" s="1"/>
  <c r="M405" i="4"/>
  <c r="N405" i="4" s="1"/>
  <c r="M385" i="4"/>
  <c r="N385" i="4" s="1"/>
  <c r="M335" i="4"/>
  <c r="N335" i="4" s="1"/>
  <c r="M319" i="4"/>
  <c r="N319" i="4" s="1"/>
  <c r="M286" i="4"/>
  <c r="N286" i="4" s="1"/>
  <c r="M174" i="4"/>
  <c r="N174" i="4" s="1"/>
  <c r="M3798" i="4"/>
  <c r="N3798" i="4" s="1"/>
  <c r="M3766" i="4"/>
  <c r="N3766" i="4" s="1"/>
  <c r="M3755" i="4"/>
  <c r="N3755" i="4" s="1"/>
  <c r="M3735" i="4"/>
  <c r="N3735" i="4" s="1"/>
  <c r="M3716" i="4"/>
  <c r="N3716" i="4" s="1"/>
  <c r="M3700" i="4"/>
  <c r="N3700" i="4" s="1"/>
  <c r="M3684" i="4"/>
  <c r="N3684" i="4" s="1"/>
  <c r="M3665" i="4"/>
  <c r="N3665" i="4" s="1"/>
  <c r="M3642" i="4"/>
  <c r="N3642" i="4" s="1"/>
  <c r="M3622" i="4"/>
  <c r="N3622" i="4" s="1"/>
  <c r="M3577" i="4"/>
  <c r="N3577" i="4" s="1"/>
  <c r="M3545" i="4"/>
  <c r="N3545" i="4" s="1"/>
  <c r="M3525" i="4"/>
  <c r="N3525" i="4" s="1"/>
  <c r="M3513" i="4"/>
  <c r="N3513" i="4" s="1"/>
  <c r="M3497" i="4"/>
  <c r="N3497" i="4" s="1"/>
  <c r="M3400" i="4"/>
  <c r="N3400" i="4" s="1"/>
  <c r="M3377" i="4"/>
  <c r="N3377" i="4" s="1"/>
  <c r="M3361" i="4"/>
  <c r="N3361" i="4" s="1"/>
  <c r="M3332" i="4"/>
  <c r="N3332" i="4" s="1"/>
  <c r="M3315" i="4"/>
  <c r="N3315" i="4" s="1"/>
  <c r="M3302" i="4"/>
  <c r="N3302" i="4" s="1"/>
  <c r="M3283" i="4"/>
  <c r="N3283" i="4" s="1"/>
  <c r="M3268" i="4"/>
  <c r="N3268" i="4" s="1"/>
  <c r="M3252" i="4"/>
  <c r="N3252" i="4" s="1"/>
  <c r="M3220" i="4"/>
  <c r="N3220" i="4" s="1"/>
  <c r="M3202" i="4"/>
  <c r="N3202" i="4" s="1"/>
  <c r="M3184" i="4"/>
  <c r="N3184" i="4" s="1"/>
  <c r="M3168" i="4"/>
  <c r="N3168" i="4" s="1"/>
  <c r="M3156" i="4"/>
  <c r="N3156" i="4" s="1"/>
  <c r="M3138" i="4"/>
  <c r="N3138" i="4" s="1"/>
  <c r="M3121" i="4"/>
  <c r="N3121" i="4" s="1"/>
  <c r="M3097" i="4"/>
  <c r="N3097" i="4" s="1"/>
  <c r="M3080" i="4"/>
  <c r="N3080" i="4" s="1"/>
  <c r="M3059" i="4"/>
  <c r="N3059" i="4" s="1"/>
  <c r="M3036" i="4"/>
  <c r="N3036" i="4" s="1"/>
  <c r="M3019" i="4"/>
  <c r="N3019" i="4" s="1"/>
  <c r="M3000" i="4"/>
  <c r="N3000" i="4" s="1"/>
  <c r="M2980" i="4"/>
  <c r="N2980" i="4" s="1"/>
  <c r="M2961" i="4"/>
  <c r="N2961" i="4" s="1"/>
  <c r="M2880" i="4"/>
  <c r="N2880" i="4" s="1"/>
  <c r="M2796" i="4"/>
  <c r="N2796" i="4" s="1"/>
  <c r="M2741" i="4"/>
  <c r="N2741" i="4" s="1"/>
  <c r="M2709" i="4"/>
  <c r="N2709" i="4" s="1"/>
  <c r="M2672" i="4"/>
  <c r="N2672" i="4" s="1"/>
  <c r="M2656" i="4"/>
  <c r="N2656" i="4" s="1"/>
  <c r="M2623" i="4"/>
  <c r="N2623" i="4" s="1"/>
  <c r="M2607" i="4"/>
  <c r="N2607" i="4" s="1"/>
  <c r="M2591" i="4"/>
  <c r="N2591" i="4" s="1"/>
  <c r="M2574" i="4"/>
  <c r="N2574" i="4" s="1"/>
  <c r="M2558" i="4"/>
  <c r="N2558" i="4" s="1"/>
  <c r="M2542" i="4"/>
  <c r="N2542" i="4" s="1"/>
  <c r="M2525" i="4"/>
  <c r="N2525" i="4" s="1"/>
  <c r="M2509" i="4"/>
  <c r="N2509" i="4" s="1"/>
  <c r="M2493" i="4"/>
  <c r="N2493" i="4" s="1"/>
  <c r="M2477" i="4"/>
  <c r="N2477" i="4" s="1"/>
  <c r="M2464" i="4"/>
  <c r="N2464" i="4" s="1"/>
  <c r="M2456" i="4"/>
  <c r="N2456" i="4" s="1"/>
  <c r="M2440" i="4"/>
  <c r="N2440" i="4" s="1"/>
  <c r="M2424" i="4"/>
  <c r="N2424" i="4" s="1"/>
  <c r="M2403" i="4"/>
  <c r="N2403" i="4" s="1"/>
  <c r="M2387" i="4"/>
  <c r="N2387" i="4" s="1"/>
  <c r="M2371" i="4"/>
  <c r="N2371" i="4" s="1"/>
  <c r="M2354" i="4"/>
  <c r="N2354" i="4" s="1"/>
  <c r="M2338" i="4"/>
  <c r="N2338" i="4" s="1"/>
  <c r="M2322" i="4"/>
  <c r="N2322" i="4" s="1"/>
  <c r="M2306" i="4"/>
  <c r="N2306" i="4" s="1"/>
  <c r="M2290" i="4"/>
  <c r="N2290" i="4" s="1"/>
  <c r="M2269" i="4"/>
  <c r="N2269" i="4" s="1"/>
  <c r="M2253" i="4"/>
  <c r="N2253" i="4" s="1"/>
  <c r="M2237" i="4"/>
  <c r="N2237" i="4" s="1"/>
  <c r="M2221" i="4"/>
  <c r="N2221" i="4" s="1"/>
  <c r="M2200" i="4"/>
  <c r="N2200" i="4" s="1"/>
  <c r="M2184" i="4"/>
  <c r="N2184" i="4" s="1"/>
  <c r="M2168" i="4"/>
  <c r="N2168" i="4" s="1"/>
  <c r="M2155" i="4"/>
  <c r="N2155" i="4" s="1"/>
  <c r="M2135" i="4"/>
  <c r="N2135" i="4" s="1"/>
  <c r="M2119" i="4"/>
  <c r="N2119" i="4" s="1"/>
  <c r="M1972" i="4"/>
  <c r="N1972" i="4" s="1"/>
  <c r="M1955" i="4"/>
  <c r="N1955" i="4" s="1"/>
  <c r="M1939" i="4"/>
  <c r="N1939" i="4" s="1"/>
  <c r="M1922" i="4"/>
  <c r="N1922" i="4" s="1"/>
  <c r="M1872" i="4"/>
  <c r="N1872" i="4" s="1"/>
  <c r="M1855" i="4"/>
  <c r="N1855" i="4" s="1"/>
  <c r="M1839" i="4"/>
  <c r="N1839" i="4" s="1"/>
  <c r="M1685" i="4"/>
  <c r="N1685" i="4" s="1"/>
  <c r="M1443" i="4"/>
  <c r="N1443" i="4" s="1"/>
  <c r="M1426" i="4"/>
  <c r="N1426" i="4" s="1"/>
  <c r="M1410" i="4"/>
  <c r="N1410" i="4" s="1"/>
  <c r="M1394" i="4"/>
  <c r="N1394" i="4" s="1"/>
  <c r="M1340" i="4"/>
  <c r="N1340" i="4" s="1"/>
  <c r="M1324" i="4"/>
  <c r="N1324" i="4" s="1"/>
  <c r="M1312" i="4"/>
  <c r="N1312" i="4" s="1"/>
  <c r="M1296" i="4"/>
  <c r="N1296" i="4" s="1"/>
  <c r="M1280" i="4"/>
  <c r="N1280" i="4" s="1"/>
  <c r="M1264" i="4"/>
  <c r="N1264" i="4" s="1"/>
  <c r="M1248" i="4"/>
  <c r="N1248" i="4" s="1"/>
  <c r="M1232" i="4"/>
  <c r="N1232" i="4" s="1"/>
  <c r="M1199" i="4"/>
  <c r="N1199" i="4" s="1"/>
  <c r="M1167" i="4"/>
  <c r="N1167" i="4" s="1"/>
  <c r="M1147" i="4"/>
  <c r="N1147" i="4" s="1"/>
  <c r="M1135" i="4"/>
  <c r="N1135" i="4" s="1"/>
  <c r="M1115" i="4"/>
  <c r="N1115" i="4" s="1"/>
  <c r="M1091" i="4"/>
  <c r="N1091" i="4" s="1"/>
  <c r="M1073" i="4"/>
  <c r="N1073" i="4" s="1"/>
  <c r="M1061" i="4"/>
  <c r="N1061" i="4" s="1"/>
  <c r="M1044" i="4"/>
  <c r="N1044" i="4" s="1"/>
  <c r="M1028" i="4"/>
  <c r="N1028" i="4" s="1"/>
  <c r="M1009" i="4"/>
  <c r="N1009" i="4" s="1"/>
  <c r="M998" i="4"/>
  <c r="N998" i="4" s="1"/>
  <c r="M986" i="4"/>
  <c r="N986" i="4" s="1"/>
  <c r="M968" i="4"/>
  <c r="N968" i="4" s="1"/>
  <c r="M950" i="4"/>
  <c r="N950" i="4" s="1"/>
  <c r="M931" i="4"/>
  <c r="N931" i="4" s="1"/>
  <c r="M897" i="4"/>
  <c r="N897" i="4" s="1"/>
  <c r="M881" i="4"/>
  <c r="N881" i="4" s="1"/>
  <c r="M862" i="4"/>
  <c r="N862" i="4" s="1"/>
  <c r="M846" i="4"/>
  <c r="N846" i="4" s="1"/>
  <c r="M826" i="4"/>
  <c r="N826" i="4" s="1"/>
  <c r="M805" i="4"/>
  <c r="N805" i="4" s="1"/>
  <c r="M772" i="4"/>
  <c r="N772" i="4" s="1"/>
  <c r="M736" i="4"/>
  <c r="N736" i="4" s="1"/>
  <c r="M713" i="4"/>
  <c r="N713" i="4" s="1"/>
  <c r="M683" i="4"/>
  <c r="N683" i="4" s="1"/>
  <c r="M661" i="4"/>
  <c r="N661" i="4" s="1"/>
  <c r="M644" i="4"/>
  <c r="N644" i="4" s="1"/>
  <c r="M624" i="4"/>
  <c r="N624" i="4" s="1"/>
  <c r="M139" i="4"/>
  <c r="N139" i="4" s="1"/>
  <c r="M120" i="4"/>
  <c r="N120" i="4" s="1"/>
  <c r="M98" i="4"/>
  <c r="N98" i="4" s="1"/>
  <c r="M74" i="4"/>
  <c r="N74" i="4" s="1"/>
  <c r="M46" i="4"/>
  <c r="N46" i="4" s="1"/>
  <c r="M12" i="4"/>
  <c r="N12" i="4" s="1"/>
  <c r="F22" i="17" l="1"/>
  <c r="F15" i="17"/>
  <c r="F17" i="17" s="1"/>
  <c r="F20" i="17" s="1"/>
  <c r="F22" i="16"/>
  <c r="F15" i="16"/>
  <c r="F17" i="16" s="1"/>
  <c r="F20" i="16" s="1"/>
  <c r="U782" i="11"/>
</calcChain>
</file>

<file path=xl/sharedStrings.xml><?xml version="1.0" encoding="utf-8"?>
<sst xmlns="http://schemas.openxmlformats.org/spreadsheetml/2006/main" count="33151" uniqueCount="8671">
  <si>
    <t>Activity ID</t>
  </si>
  <si>
    <t>Activity Name</t>
  </si>
  <si>
    <t>Start</t>
  </si>
  <si>
    <t>Finish</t>
  </si>
  <si>
    <t>S102600</t>
  </si>
  <si>
    <t>Actuals - Labor - B - BNL Contributed Labor - sPHENIX Project Management FY18</t>
  </si>
  <si>
    <t>02-Oct-17 A</t>
  </si>
  <si>
    <t>28-Sep-18 A</t>
  </si>
  <si>
    <t>S102200</t>
  </si>
  <si>
    <t>Actuals - Labor - B - BNL Contributed Labor - sPHENIX Project Management FY17</t>
  </si>
  <si>
    <t>01-Feb-17 A</t>
  </si>
  <si>
    <t>29-Sep-17 A</t>
  </si>
  <si>
    <t>S102400</t>
  </si>
  <si>
    <t>Actuals - Labor - A - MIE - sPHENIX Project Management FY18</t>
  </si>
  <si>
    <t>S102500</t>
  </si>
  <si>
    <t>Actuals - Nonlabor - A - MIE - sPHENIX Project Management FY18</t>
  </si>
  <si>
    <t>S102300</t>
  </si>
  <si>
    <t>Actuals - Labor - A - MIE - sPHENIX Project Management FY17</t>
  </si>
  <si>
    <t>S102605</t>
  </si>
  <si>
    <t>Actuals - Labor - A - MIE - sPHENIX Project Management FY19M8</t>
  </si>
  <si>
    <t>01-Oct-18 A</t>
  </si>
  <si>
    <t>31-May-19 A</t>
  </si>
  <si>
    <t>S102606</t>
  </si>
  <si>
    <t>Actuals - Nonlabor - A - MIE - sPHENIX Project Management FY19M8</t>
  </si>
  <si>
    <t>S102610</t>
  </si>
  <si>
    <t>Actuals - Labor - B - BNL Contributed Labor - sPHENIX Project Management FY19M8</t>
  </si>
  <si>
    <t>S1001839</t>
  </si>
  <si>
    <t>S104100</t>
  </si>
  <si>
    <t>Travel FY20</t>
  </si>
  <si>
    <t>S104200</t>
  </si>
  <si>
    <t>Travel FY21</t>
  </si>
  <si>
    <t>S104010</t>
  </si>
  <si>
    <t>Travel FY19 Split</t>
  </si>
  <si>
    <t>S103000</t>
  </si>
  <si>
    <t>Mgmt Labor - A - MIE - FY20</t>
  </si>
  <si>
    <t>S103200</t>
  </si>
  <si>
    <t>Mgmt Labor - A - MIE - FY21</t>
  </si>
  <si>
    <t>S103400</t>
  </si>
  <si>
    <t>Mgmt labor - A - MIE - FY22</t>
  </si>
  <si>
    <t>S103110</t>
  </si>
  <si>
    <t>Mgmt labor - B - BNL Contributed Labor - FY20 - CA-D Resource(s)</t>
  </si>
  <si>
    <t>S103310</t>
  </si>
  <si>
    <t>Mgmt labor - B - BNL Contributed Labor - FY21 - CA-D Resource(s)</t>
  </si>
  <si>
    <t>S103510</t>
  </si>
  <si>
    <t>Mgmt labor - B - BNL Contributed Labor - FY22 - CA-D Resource(s)</t>
  </si>
  <si>
    <t>S103100</t>
  </si>
  <si>
    <t>Mgmt labor - B - BNL Contributed Labor - FY20 - Physics Resource(s)</t>
  </si>
  <si>
    <t>S103300</t>
  </si>
  <si>
    <t>Mgmt labor - B - BNL Contributed Labor - FY21 - Physics Resource(s)</t>
  </si>
  <si>
    <t>S103500</t>
  </si>
  <si>
    <t>Mgmt labor - B - BNL Contributed Labor - FY22 - Physics Resource(s)</t>
  </si>
  <si>
    <t>S103705</t>
  </si>
  <si>
    <t>Mgmt labor - B - BNL Contributed Labor - FY19 - Physics Resource(s) Split</t>
  </si>
  <si>
    <t>S103715</t>
  </si>
  <si>
    <t>Mgmt labor - B - BNL Contributed Labor - FY19 - CA-D Resource(s) Split</t>
  </si>
  <si>
    <t>S102905</t>
  </si>
  <si>
    <t>Mgmt labor - A - MIE, Phase 1 - FY19 split</t>
  </si>
  <si>
    <t>S102915</t>
  </si>
  <si>
    <t>Mgmt labor - A - MIE, Phase 2 - FY19 split</t>
  </si>
  <si>
    <t>S104400</t>
  </si>
  <si>
    <t>Actuals - Labor - sPHENIX TPC FY17</t>
  </si>
  <si>
    <t>S104500</t>
  </si>
  <si>
    <t>Actuals - Labor - sPHENIX TPC FY18</t>
  </si>
  <si>
    <t>S104600</t>
  </si>
  <si>
    <t>Actuals - Nonlabor - sPHENIX TPC FY17</t>
  </si>
  <si>
    <t>S104700</t>
  </si>
  <si>
    <t>Actuals - Nonlabor - sPHENIX TPC FY18</t>
  </si>
  <si>
    <t>S104510</t>
  </si>
  <si>
    <t>Actuals - Labor - sPHENIX TPC FY19M8</t>
  </si>
  <si>
    <t>S104710</t>
  </si>
  <si>
    <t>S1000759</t>
  </si>
  <si>
    <t>Actuals - NonLabor - sPHENIX TPC FY19M8</t>
  </si>
  <si>
    <t>S1000799</t>
  </si>
  <si>
    <t>S120600</t>
  </si>
  <si>
    <t>Select TPC GEM HV Power Supplies</t>
  </si>
  <si>
    <t>S120300</t>
  </si>
  <si>
    <t>Procure TPC Membrane HV Cables - Labor</t>
  </si>
  <si>
    <t>S120500</t>
  </si>
  <si>
    <t>Select TPC Membrane HV Power Supply</t>
  </si>
  <si>
    <t>S120700</t>
  </si>
  <si>
    <t>Procure TPC GEM HV Power Supplies and Membrane Power Supply - Provide Requirements to Procurement</t>
  </si>
  <si>
    <t>S121400</t>
  </si>
  <si>
    <t>Procure TPC GEM HV Power Supplies - Delivery Acceptance</t>
  </si>
  <si>
    <t>S120400</t>
  </si>
  <si>
    <t>Procure TPC Membrane HV Cables - M&amp;S</t>
  </si>
  <si>
    <t>S121500</t>
  </si>
  <si>
    <t>Procure TPC GEM HV Membrane Power Supply  - Delivery Acceptance</t>
  </si>
  <si>
    <t>S116800</t>
  </si>
  <si>
    <t>Test TPC v1b Module Prototype and Final Design Review</t>
  </si>
  <si>
    <t>24-Apr-19 A</t>
  </si>
  <si>
    <t>S116801</t>
  </si>
  <si>
    <t>Final Design Review - TPC Module</t>
  </si>
  <si>
    <t>S119300</t>
  </si>
  <si>
    <t>Procure Trained Technician to work in CERN Shop on TPC GEMs - Provide Requirements to Procurement</t>
  </si>
  <si>
    <t>S120000</t>
  </si>
  <si>
    <t>Procure Trained Technician to work in CERN Shop on TPC GEMs - Delivery Acceptance</t>
  </si>
  <si>
    <t>S120100</t>
  </si>
  <si>
    <t>Procure Production of TPC GEM foils (includes Technician fees) - Delivery Acceptance</t>
  </si>
  <si>
    <t>S112400</t>
  </si>
  <si>
    <t>Design TPC v2 Field Cage Modifications</t>
  </si>
  <si>
    <t>S112700</t>
  </si>
  <si>
    <t>Procure TPC v2 Field Cage Modification Parts Labor</t>
  </si>
  <si>
    <t>S112900</t>
  </si>
  <si>
    <t>Modify TPC v2 Field Cage</t>
  </si>
  <si>
    <t>S113000</t>
  </si>
  <si>
    <t>Benchtest TPC Final Field Cage</t>
  </si>
  <si>
    <t>S112800</t>
  </si>
  <si>
    <t>Procure TPC v2 Field Cage Modification Parts M&amp;S</t>
  </si>
  <si>
    <t>S112500</t>
  </si>
  <si>
    <t>TPC Field Cage Safety Review</t>
  </si>
  <si>
    <t>S112600</t>
  </si>
  <si>
    <t>Procurement Readiness Review - TPC Field Cage</t>
  </si>
  <si>
    <t>S113050</t>
  </si>
  <si>
    <t>TPC Module technical Support</t>
  </si>
  <si>
    <t>S116900</t>
  </si>
  <si>
    <t>Design TPC v2 Module Strongback</t>
  </si>
  <si>
    <t>S117000</t>
  </si>
  <si>
    <t>Procure TPC v2 Module Strongback Labor</t>
  </si>
  <si>
    <t>S117200</t>
  </si>
  <si>
    <t>Design TPC v2 Module Frames</t>
  </si>
  <si>
    <t>S117300</t>
  </si>
  <si>
    <t>Procure TPC v2 Module Frames Labor</t>
  </si>
  <si>
    <t>S117500</t>
  </si>
  <si>
    <t>Design TPC v2 Module Grid</t>
  </si>
  <si>
    <t>S117600</t>
  </si>
  <si>
    <t>Procure TPC v2 Module Grid Parts Labor</t>
  </si>
  <si>
    <t>S117800</t>
  </si>
  <si>
    <t>Assemble TPC v2 Module Grid</t>
  </si>
  <si>
    <t>S117100</t>
  </si>
  <si>
    <t>Procure TPC v2 Module Strongback M&amp;S</t>
  </si>
  <si>
    <t>S117400</t>
  </si>
  <si>
    <t>Procure TPC v2 Module Frames  M&amp;S</t>
  </si>
  <si>
    <t>S117700</t>
  </si>
  <si>
    <t>Procure TPC v2 Module Grid Parts M&amp;S</t>
  </si>
  <si>
    <t>S117900</t>
  </si>
  <si>
    <t>Design TPC v2a Module Padplane</t>
  </si>
  <si>
    <t>S118000</t>
  </si>
  <si>
    <t>Procure TPC v2a Module Padplane Labor</t>
  </si>
  <si>
    <t>S118200</t>
  </si>
  <si>
    <t>Design TPC v2a Module GEMs</t>
  </si>
  <si>
    <t>S118300</t>
  </si>
  <si>
    <t>Procure TPC v2a Module GEMs Labor</t>
  </si>
  <si>
    <t>S118500</t>
  </si>
  <si>
    <t>Test TPC v2a Module GEMS</t>
  </si>
  <si>
    <t>S118600</t>
  </si>
  <si>
    <t>Frame TPC v2a Module GEMs</t>
  </si>
  <si>
    <t>S118700</t>
  </si>
  <si>
    <t>Test TPC v2a Module Framed GEMs</t>
  </si>
  <si>
    <t>S118800</t>
  </si>
  <si>
    <t>Assemble TPC v2a Module Prototype</t>
  </si>
  <si>
    <t>S118900</t>
  </si>
  <si>
    <t>Test TPC v2a Module Prototype</t>
  </si>
  <si>
    <t>S119000</t>
  </si>
  <si>
    <t>TPC Module Safety Review</t>
  </si>
  <si>
    <t>S119100</t>
  </si>
  <si>
    <t>Production Readiness Review - TPC Module</t>
  </si>
  <si>
    <t>S118100</t>
  </si>
  <si>
    <t>Procure TPC v2a Module Padplane M&amp;S</t>
  </si>
  <si>
    <t>S118400</t>
  </si>
  <si>
    <t>Procure TPC v2a Module GEMs M&amp;S</t>
  </si>
  <si>
    <t>S121610</t>
  </si>
  <si>
    <t>Install TPC Modules into Field Cage</t>
  </si>
  <si>
    <t>S121700</t>
  </si>
  <si>
    <t>Install TPC Electronics</t>
  </si>
  <si>
    <t>S121800</t>
  </si>
  <si>
    <t>Test TPC Prior to Installation</t>
  </si>
  <si>
    <t>S121650</t>
  </si>
  <si>
    <t>Procure Piping Fittings</t>
  </si>
  <si>
    <t>S121600</t>
  </si>
  <si>
    <t>Production Readiness Review for TPC Final Assembly</t>
  </si>
  <si>
    <t>S121950</t>
  </si>
  <si>
    <t>TPC Assembly technical Support</t>
  </si>
  <si>
    <t>S121605</t>
  </si>
  <si>
    <t>TPC Assembly Mechanical Engineering Support</t>
  </si>
  <si>
    <t>S108900</t>
  </si>
  <si>
    <t>Assemble TPC v1 Central Membrane</t>
  </si>
  <si>
    <t>S109000</t>
  </si>
  <si>
    <t>Assemble TPC v1 Field Cage Prototype</t>
  </si>
  <si>
    <t>S109100</t>
  </si>
  <si>
    <t>Benchtest TPC v1 Field Cage Prototype</t>
  </si>
  <si>
    <t>S109200</t>
  </si>
  <si>
    <t>Preliminary Design Review - TPC Field Cage</t>
  </si>
  <si>
    <t>S108600</t>
  </si>
  <si>
    <t>Design TPC Handling Cart</t>
  </si>
  <si>
    <t>S108700</t>
  </si>
  <si>
    <t>Procure TPC Handling Cart Labor</t>
  </si>
  <si>
    <t>S108800</t>
  </si>
  <si>
    <t>Procure TPC Handling Cart M&amp;S</t>
  </si>
  <si>
    <t>S106100</t>
  </si>
  <si>
    <t>Assemble TPC v1 Inner Field Cage FY19</t>
  </si>
  <si>
    <t>S108200</t>
  </si>
  <si>
    <t>Procure TPC v1 Central Membrane Parts Labor FY19</t>
  </si>
  <si>
    <t>S107905</t>
  </si>
  <si>
    <t>Procure TPC v1 Central Membrane Parts M&amp;S FY19 Split</t>
  </si>
  <si>
    <t>S109500</t>
  </si>
  <si>
    <t>Assemble TPC v2 Mandrel</t>
  </si>
  <si>
    <t>S110400</t>
  </si>
  <si>
    <t>Assemble TPC v2 Outer Field Cage</t>
  </si>
  <si>
    <t>S111300</t>
  </si>
  <si>
    <t>Assemble TPC v2 Inner Field Cage</t>
  </si>
  <si>
    <t>S111400</t>
  </si>
  <si>
    <t>Design TPC Field Cage Prototype v2 End Rings</t>
  </si>
  <si>
    <t>S111700</t>
  </si>
  <si>
    <t>Procure TPC v2 Central Membrane Parts Labor</t>
  </si>
  <si>
    <t>S111900</t>
  </si>
  <si>
    <t>Assemble TPC v2 Central Membrane</t>
  </si>
  <si>
    <t>S112000</t>
  </si>
  <si>
    <t>Assemble TPC v2 Field Cage Prototype</t>
  </si>
  <si>
    <t>S112200</t>
  </si>
  <si>
    <t>S112300</t>
  </si>
  <si>
    <t>Final Design Review - TPC Field Cage</t>
  </si>
  <si>
    <t>S109400</t>
  </si>
  <si>
    <t>Procure TPC v2 Mandrel Parts M&amp;S</t>
  </si>
  <si>
    <t>S110300</t>
  </si>
  <si>
    <t>Procure TPC v2 Outer Field Cage Parts - Delivery Acceptance</t>
  </si>
  <si>
    <t>S111200</t>
  </si>
  <si>
    <t>Procure TPC v2 Inner Field Cage Parts - Delivery Acceptance</t>
  </si>
  <si>
    <t>S111500</t>
  </si>
  <si>
    <t>Procure TPC Field Cage Prototype v2 End Rings</t>
  </si>
  <si>
    <t>S111800</t>
  </si>
  <si>
    <t>Procure TPC v2 Central Membrane Parts M&amp;S</t>
  </si>
  <si>
    <t>S112100</t>
  </si>
  <si>
    <t>Benchtest TPC v2 Field Cage</t>
  </si>
  <si>
    <t>S109305</t>
  </si>
  <si>
    <t>Produce TPC v2 Field Cage Prototype Conceptual Design Split</t>
  </si>
  <si>
    <t>S109605</t>
  </si>
  <si>
    <t>Produce TPC v2 Outer Field Cage Conceptual Design Split</t>
  </si>
  <si>
    <t>S110505</t>
  </si>
  <si>
    <t>Produce TPC v2 Inner Field Cage Conceptual Design Split</t>
  </si>
  <si>
    <t>S111605</t>
  </si>
  <si>
    <t>Produce TPC v2 Central Membrane Conceptual Design Split</t>
  </si>
  <si>
    <t>S122205</t>
  </si>
  <si>
    <t>Prepare TPC R1 Factory Tooling Labor - Contributed Labor</t>
  </si>
  <si>
    <t>S122202</t>
  </si>
  <si>
    <t>Prepare TPC R1 Factory Tooling Labor Split</t>
  </si>
  <si>
    <t>S122302</t>
  </si>
  <si>
    <t>Prepare TPC R1 Factory Tooling M&amp;S Split</t>
  </si>
  <si>
    <t>S123600</t>
  </si>
  <si>
    <t>Test TPC R1 Pre-Production Module</t>
  </si>
  <si>
    <t>S123800</t>
  </si>
  <si>
    <t>Production Readiness Review - TPC Module Factories</t>
  </si>
  <si>
    <t>S123700</t>
  </si>
  <si>
    <t>Common production line &amp; QA certification</t>
  </si>
  <si>
    <t>S123605</t>
  </si>
  <si>
    <t>Test TPC R1 Pre-Production Module - Contributed Labor</t>
  </si>
  <si>
    <t>S123900</t>
  </si>
  <si>
    <t>Procure TPC R1 Module Prod. Parts (Frames, Strongbacks, Padplanes, Grids) - Provide Requirements to Procurement</t>
  </si>
  <si>
    <t>S125500</t>
  </si>
  <si>
    <t>Build TPC R1 Modules</t>
  </si>
  <si>
    <t>S125600</t>
  </si>
  <si>
    <t>Test TPC R1 Modules</t>
  </si>
  <si>
    <t>S124500</t>
  </si>
  <si>
    <t>Procure TPC R1 Module Parts (Frames) - Delivery Acceptance</t>
  </si>
  <si>
    <t>S124800</t>
  </si>
  <si>
    <t>Procure TPC R1 Module Parts (Strongbacks) - Delivery Acceptance</t>
  </si>
  <si>
    <t>S125100</t>
  </si>
  <si>
    <t>Procure TPC R1 Module Parts (Padplanes) - Delivery Acceptance</t>
  </si>
  <si>
    <t>S125400</t>
  </si>
  <si>
    <t>Procure TPC R1 Module Parts (Grids) - Delivery Acceptance</t>
  </si>
  <si>
    <t>S125505</t>
  </si>
  <si>
    <t>Build TPC R1 Modules - Contributed Labor</t>
  </si>
  <si>
    <t>S125605</t>
  </si>
  <si>
    <t>Test TPC R1 Modules - Contributed Labor</t>
  </si>
  <si>
    <t>S126400</t>
  </si>
  <si>
    <t>Prepare TPC R2 Factory Tooling Labor</t>
  </si>
  <si>
    <t>S126502</t>
  </si>
  <si>
    <t>Prepare TPC R2 Factory Tooling M&amp;S Split</t>
  </si>
  <si>
    <t>S127900</t>
  </si>
  <si>
    <t>Procure TPC R2 Module Prod. Parts (Frames, Strongbacks, Padplanes, Grids) - Provide Requirements to Procurement</t>
  </si>
  <si>
    <t>S129500</t>
  </si>
  <si>
    <t>Build TPC R2 Modules</t>
  </si>
  <si>
    <t>S129600</t>
  </si>
  <si>
    <t>Test TPC R2 Modules</t>
  </si>
  <si>
    <t>S128500</t>
  </si>
  <si>
    <t>Procure TPC R2 Module Prod. Parts (Frames) - Delivery Acceptance</t>
  </si>
  <si>
    <t>S128800</t>
  </si>
  <si>
    <t>Procure TPC R2 Module Prod. Parts (Strongbacks) - Delivery Acceptance</t>
  </si>
  <si>
    <t>S129100</t>
  </si>
  <si>
    <t>Procure TPC R2 Module Prod. Parts (Padplanes) - Delivery Acceptance</t>
  </si>
  <si>
    <t>S129400</t>
  </si>
  <si>
    <t>Procure TPC R2 Module Prod. Parts (Grids) - Delivery Acceptance</t>
  </si>
  <si>
    <t>S127700</t>
  </si>
  <si>
    <t>Assemble TPC R2 Pre-Production Module in TPC R2 Factory</t>
  </si>
  <si>
    <t>S127800</t>
  </si>
  <si>
    <t>Test TPC R2 Pre-Production Module</t>
  </si>
  <si>
    <t>S127502</t>
  </si>
  <si>
    <t>Procure TPC R2 Pre-Production Module GEMs Labor Split</t>
  </si>
  <si>
    <t>S127602</t>
  </si>
  <si>
    <t>Procure TPC R2 Pre-Production Module GEMs M&amp;S Split</t>
  </si>
  <si>
    <t>S136900</t>
  </si>
  <si>
    <t>v2 Procure TPC FEE preproducion prototype components Labor</t>
  </si>
  <si>
    <t>S137100</t>
  </si>
  <si>
    <t>v2 Fabricate TPC FEE preproduction prototype boards Labor</t>
  </si>
  <si>
    <t>S137300</t>
  </si>
  <si>
    <t>v2 Modify TPC FEE Test Stand Labor</t>
  </si>
  <si>
    <t>S137500</t>
  </si>
  <si>
    <t>v2 Assemble and test TPC FEE preproduction prototype</t>
  </si>
  <si>
    <t>S137700</t>
  </si>
  <si>
    <t>Final Design Review, Production Readiness Review - TPC FEE</t>
  </si>
  <si>
    <t>S137000</t>
  </si>
  <si>
    <t>v2 Procure TPC FEE preproducion prototype components M&amp;S</t>
  </si>
  <si>
    <t>S137200</t>
  </si>
  <si>
    <t>v2 Fabricate TPC FEE preproduction prototype boards M&amp;S</t>
  </si>
  <si>
    <t>S137400</t>
  </si>
  <si>
    <t>v2 Modify TPC FEE Test Stand M&amp;S</t>
  </si>
  <si>
    <t>S137600</t>
  </si>
  <si>
    <t>v2 Assemble and test TPC FEE preproduction prototype M&amp;S</t>
  </si>
  <si>
    <t>S136802</t>
  </si>
  <si>
    <t>v2 Design TPC FEE preproduction prototype Split</t>
  </si>
  <si>
    <t>S135900</t>
  </si>
  <si>
    <t>Procure TPC FEE Cooling System - Provide Requirements to Procurement</t>
  </si>
  <si>
    <t>S136500</t>
  </si>
  <si>
    <t>Procure TPC FEE Cooling System - Delivery Acceptance</t>
  </si>
  <si>
    <t>S140900</t>
  </si>
  <si>
    <t>Procure TPC FEE Production Components - Provide Requirements to Procurement</t>
  </si>
  <si>
    <t>S141900</t>
  </si>
  <si>
    <t>Procure TPC FEE LV power supplies - Provide Requirements to Procurement</t>
  </si>
  <si>
    <t>S142600</t>
  </si>
  <si>
    <t>Procure TPC FEE Production Boards &amp; Assembly - Provide Requirements to Procurement</t>
  </si>
  <si>
    <t>S143300</t>
  </si>
  <si>
    <t>Perform QA Testing on TPC FEE</t>
  </si>
  <si>
    <t>S141500</t>
  </si>
  <si>
    <t>Procure TPC FEE Production Components, Phase 1 (Optical Transceiver Components) - Delivery Acceptance</t>
  </si>
  <si>
    <t>S142500</t>
  </si>
  <si>
    <t>Procure TPC FEE LV Power Supplies - Delivery Acceptance</t>
  </si>
  <si>
    <t>S143200</t>
  </si>
  <si>
    <t>Procure TPC FEE Production Boards &amp; Assembly - Delivery Acceptance</t>
  </si>
  <si>
    <t>S141800</t>
  </si>
  <si>
    <t>Procure TPC FEE Production Components, Phase 2 (All except Optical and SAMPA) - Delivery Acceptance</t>
  </si>
  <si>
    <t>S135802</t>
  </si>
  <si>
    <t>Design TPC FEE Cooling System Split</t>
  </si>
  <si>
    <t>S143250</t>
  </si>
  <si>
    <t>TPC Front End Electronics</t>
  </si>
  <si>
    <t>S143270</t>
  </si>
  <si>
    <t>TPC FEE Electrical Engineering Support 1</t>
  </si>
  <si>
    <t>S143271</t>
  </si>
  <si>
    <t>TPC FEE Electrical Engineering Support 2</t>
  </si>
  <si>
    <t>S140500</t>
  </si>
  <si>
    <t>Populate v2 Prototype TPC FEE Board with 80nsec Full SAMPA Chip</t>
  </si>
  <si>
    <t>S140600</t>
  </si>
  <si>
    <t>Test v2 Prototype TPC FEE Board with 80nsec Full SAMPA Chip March 2020</t>
  </si>
  <si>
    <t>S140700</t>
  </si>
  <si>
    <t>Review Results of SAMPA 80 nsec Full Chip Performance with v2 Prototype TPC FEE Board</t>
  </si>
  <si>
    <t>S138900</t>
  </si>
  <si>
    <t>Review Design of Full-scale Production Chip (USP + BNL)</t>
  </si>
  <si>
    <t>S139800</t>
  </si>
  <si>
    <t>Procure Engineering Run of Full SAMPA Chip - Provide Requirements to Procurement</t>
  </si>
  <si>
    <t>S140400</t>
  </si>
  <si>
    <t>Procure Engineering Run of Full SAMPA Chip - Delivery Acceptance</t>
  </si>
  <si>
    <t>S140701</t>
  </si>
  <si>
    <t>Production Readiness Review for TPC FEE full production</t>
  </si>
  <si>
    <t>S138901</t>
  </si>
  <si>
    <t>Final Design Review - SAMPA chip 80 nsec</t>
  </si>
  <si>
    <t>S139720</t>
  </si>
  <si>
    <t>Procure second phase of SAMPA development - Delivery of First Chip Layout</t>
  </si>
  <si>
    <t>S139725</t>
  </si>
  <si>
    <t>Procure second phase of SAMPA development - Delivery of Final Review of test results</t>
  </si>
  <si>
    <t>S139730</t>
  </si>
  <si>
    <t>Procure second phase of SAMPA development - Delivery of Eng Design Review</t>
  </si>
  <si>
    <t>S139735</t>
  </si>
  <si>
    <t>Procure second phase of SAMPA development - Delivery of Eng Run Preparation</t>
  </si>
  <si>
    <t>S140605</t>
  </si>
  <si>
    <t>Test v2 Prototype TPC FEE Board with 80nsec Full SAMPA Chip</t>
  </si>
  <si>
    <t>S132100</t>
  </si>
  <si>
    <t>Procure TPC R3 Module Prod. Parts (Frames, Strongbacks, Padplanes, Grids) - Provide Requirements to Procurement</t>
  </si>
  <si>
    <t>S133700</t>
  </si>
  <si>
    <t>Build TPC R3a Modules</t>
  </si>
  <si>
    <t>S133800</t>
  </si>
  <si>
    <t>Test TPC R3a Modules</t>
  </si>
  <si>
    <t>S132700</t>
  </si>
  <si>
    <t>Procure TPC R3 Module Prod. Parts (Frames) - Delivery Acceptance</t>
  </si>
  <si>
    <t>S133900</t>
  </si>
  <si>
    <t>Build TPC R3b Modules</t>
  </si>
  <si>
    <t>S134000</t>
  </si>
  <si>
    <t>Test TPC R3b Modules</t>
  </si>
  <si>
    <t>S133000</t>
  </si>
  <si>
    <t>Procure TPC R3 Module Prod. Parts (Strongbacks) - Delivery Acceptance</t>
  </si>
  <si>
    <t>S133300</t>
  </si>
  <si>
    <t>Procure TPC R3 Module Prod. Parts (Padplanes) - Delivery Acceptance</t>
  </si>
  <si>
    <t>S133600</t>
  </si>
  <si>
    <t>Procure TPC R3 Module Prod. Parts (Grids) - Delivery Acceptance</t>
  </si>
  <si>
    <t>S130000</t>
  </si>
  <si>
    <t>Prepare TPC R3a Factory Tooling Labor</t>
  </si>
  <si>
    <t>S130400</t>
  </si>
  <si>
    <t>Prepare TPC R3b Factory Tooling Labor</t>
  </si>
  <si>
    <t>S130102</t>
  </si>
  <si>
    <t>Prepare TPC R3a Factory Tooling M&amp;S Split</t>
  </si>
  <si>
    <t>S130502</t>
  </si>
  <si>
    <t>Prepare TPC R3b Factory Tooling M&amp;S Split</t>
  </si>
  <si>
    <t>S130900</t>
  </si>
  <si>
    <t>Procure TPC R3 Pre-Production Module Frames - Labor</t>
  </si>
  <si>
    <t>S131500</t>
  </si>
  <si>
    <t>Procure TPC R3 Pre-Production Module GEMs Labor</t>
  </si>
  <si>
    <t>S131700</t>
  </si>
  <si>
    <t>Assemble TPC R3a Pre-Production Module in TPC R3a Factory</t>
  </si>
  <si>
    <t>S131800</t>
  </si>
  <si>
    <t>Test TPC R3a Pre-Production Module</t>
  </si>
  <si>
    <t>S131000</t>
  </si>
  <si>
    <t>Procure TPC R3 Pre-Production Module frames - M&amp;S</t>
  </si>
  <si>
    <t>S131600</t>
  </si>
  <si>
    <t>Procure TPC R3 Pre-Production Module GEMs M&amp;S</t>
  </si>
  <si>
    <t>S131900</t>
  </si>
  <si>
    <t>Assemble TPC R3b Pre-Production Module in TPC R3b Factory</t>
  </si>
  <si>
    <t>S132000</t>
  </si>
  <si>
    <t>Test TPC R3b Pre-Production Module</t>
  </si>
  <si>
    <t>S146500</t>
  </si>
  <si>
    <t>Production Readiness Review - TPC DAM</t>
  </si>
  <si>
    <t>S146300</t>
  </si>
  <si>
    <t>Miscellaneous Parts for TPC DAM FPGA Algorithm Development - Round 1</t>
  </si>
  <si>
    <t>S146700</t>
  </si>
  <si>
    <t>Develop TPC DAM FPGA Algorithm  - Round 2</t>
  </si>
  <si>
    <t>S145700</t>
  </si>
  <si>
    <t>Procure TPC DAM Felix 2.0 Boards Throughput - Delivery Acceptance</t>
  </si>
  <si>
    <t>S145750</t>
  </si>
  <si>
    <t>Procure Full Set of Data Fibers for Design Validation - M&amp;S</t>
  </si>
  <si>
    <t>S146201</t>
  </si>
  <si>
    <t>Final Design Review - TPC DAM</t>
  </si>
  <si>
    <t>S146202</t>
  </si>
  <si>
    <t>Develop TPC DAM FPGA Algorithm - Round 1 Split</t>
  </si>
  <si>
    <t>S146402</t>
  </si>
  <si>
    <t>Measure Throughput of FELIX 2.0 for TPC DAM Split</t>
  </si>
  <si>
    <t>S146600</t>
  </si>
  <si>
    <t>Procure TPC DAM Felix 2.0 boards - Provide Requirements to Procurement</t>
  </si>
  <si>
    <t>S147400</t>
  </si>
  <si>
    <t>Perform QA Testing on TPC DAM FELIX 2.0 boards</t>
  </si>
  <si>
    <t>S147500</t>
  </si>
  <si>
    <t>TPC DAM Felix 2.0 Bandwidth test in 1008</t>
  </si>
  <si>
    <t>S147300</t>
  </si>
  <si>
    <t>Procure TPC DAM Felix 2.0 Boards - Delivery Acceptance</t>
  </si>
  <si>
    <t>S147800</t>
  </si>
  <si>
    <t>Procure TPC EDBC Computers &amp; Peripherals - Provide Requirements to Procurement</t>
  </si>
  <si>
    <t>S148500</t>
  </si>
  <si>
    <t>Test Full TPC DAM System</t>
  </si>
  <si>
    <t>S148400</t>
  </si>
  <si>
    <t>Procure TPC EDBC Computers &amp; Peripherals - Delivery Acceptance</t>
  </si>
  <si>
    <t>S147700</t>
  </si>
  <si>
    <t>(Planning Package) Develop TPC DAM FPGA Algorithm  - Round 3</t>
  </si>
  <si>
    <t>S147310</t>
  </si>
  <si>
    <t>Procure TPC DAM Felix 2.0 Optical Components - Provide Requirements to Procurement</t>
  </si>
  <si>
    <t>S147370</t>
  </si>
  <si>
    <t>Procure TPC DAM Felix 2.0 Optical Components - Contract/PO - Delivery Acceptance</t>
  </si>
  <si>
    <t>S147380</t>
  </si>
  <si>
    <t>TPC DAM Electrical Engineering Support</t>
  </si>
  <si>
    <t>S148700</t>
  </si>
  <si>
    <t>Design TPC Laser System</t>
  </si>
  <si>
    <t>S148800</t>
  </si>
  <si>
    <t>TPC Laser System Safety Review</t>
  </si>
  <si>
    <t>S148900</t>
  </si>
  <si>
    <t>Procurement Readiness Review - TPC Laser System</t>
  </si>
  <si>
    <t>S149000</t>
  </si>
  <si>
    <t>Procure TPC Laser(s) - Provide Requirements to Procurement</t>
  </si>
  <si>
    <t>S149700</t>
  </si>
  <si>
    <t>Procure TPC Optics with mirrors - Provide Requirements to Procurement</t>
  </si>
  <si>
    <t>S150400</t>
  </si>
  <si>
    <t>Procure TPC mirror bundles with supports Labor</t>
  </si>
  <si>
    <t>S150600</t>
  </si>
  <si>
    <t>Install &amp; Test TPC lasers</t>
  </si>
  <si>
    <t>S150700</t>
  </si>
  <si>
    <t>Install &amp;Test TPC Laser safety interlocks Labor</t>
  </si>
  <si>
    <t>S150900</t>
  </si>
  <si>
    <t>Install &amp;Test TPC Laser optics with mounts</t>
  </si>
  <si>
    <t>S151000</t>
  </si>
  <si>
    <t>Install &amp;Test TPC mirror bundles and supports</t>
  </si>
  <si>
    <t>S149600</t>
  </si>
  <si>
    <t>Procure TPC Lasers - Delivery Acceptance</t>
  </si>
  <si>
    <t>S150300</t>
  </si>
  <si>
    <t>Procure TPC Optics with Mirrors - Delivery Acceptance</t>
  </si>
  <si>
    <t>S150500</t>
  </si>
  <si>
    <t>Procure TPC mirror bundles with supports M&amp;S</t>
  </si>
  <si>
    <t>S150800</t>
  </si>
  <si>
    <t>Install &amp;Test TPC Laser safety interlocks M&amp;S</t>
  </si>
  <si>
    <t>S148701</t>
  </si>
  <si>
    <t>Final Design Review - TPC Laser System</t>
  </si>
  <si>
    <t>S149650</t>
  </si>
  <si>
    <t>TPC Diffuse Lasers</t>
  </si>
  <si>
    <t>S151200</t>
  </si>
  <si>
    <t>Design TPC Gas Handling System</t>
  </si>
  <si>
    <t>S151300</t>
  </si>
  <si>
    <t>TPC Gas System Safety Review</t>
  </si>
  <si>
    <t>S151400</t>
  </si>
  <si>
    <t>Procurement Readiness Review - TPC Gas System</t>
  </si>
  <si>
    <t>S151500</t>
  </si>
  <si>
    <t>Procure TPC Gas System mass flow meters Labor</t>
  </si>
  <si>
    <t>S151700</t>
  </si>
  <si>
    <t>Procure TPC Gas System Analyzers (2 for redundancy) - Provide Requirements to Procurement</t>
  </si>
  <si>
    <t>S152400</t>
  </si>
  <si>
    <t>Procure TPC Gas System scrubbers Labor</t>
  </si>
  <si>
    <t>S152600</t>
  </si>
  <si>
    <t>Procure TPC Gas System oxygen and water sensors Labor</t>
  </si>
  <si>
    <t>S152800</t>
  </si>
  <si>
    <t>Assemble TPC Gas System controls</t>
  </si>
  <si>
    <t>S152900</t>
  </si>
  <si>
    <t>Set up TPC Gas System computer control Labor</t>
  </si>
  <si>
    <t>S153100</t>
  </si>
  <si>
    <t>Procure TPC Gas System Components for Installation - Provide Requirements to Procurement</t>
  </si>
  <si>
    <t>S153900</t>
  </si>
  <si>
    <t>Install and Test TPC Gas System Interlocks</t>
  </si>
  <si>
    <t>S151600</t>
  </si>
  <si>
    <t>Procure TPC Gas System mass flow meters M&amp;S</t>
  </si>
  <si>
    <t>S152300</t>
  </si>
  <si>
    <t>Procure TPC Gas System Equipment - Contract/PO - Delivery Acceptance</t>
  </si>
  <si>
    <t>S152500</t>
  </si>
  <si>
    <t>Procure TPC Gas System scrubbers M&amp;S</t>
  </si>
  <si>
    <t>S152700</t>
  </si>
  <si>
    <t>Procure TPC Gas System oxygen and water sensors M&amp;S</t>
  </si>
  <si>
    <t>S153000</t>
  </si>
  <si>
    <t>Procure TPC Gas System Computer Controller M&amp;S</t>
  </si>
  <si>
    <t>S153700</t>
  </si>
  <si>
    <t>Procure TPC Gas System Components for Installation - Delivery Acceptance</t>
  </si>
  <si>
    <t>S153800</t>
  </si>
  <si>
    <t>Assemble and Plumb TPC Gas System</t>
  </si>
  <si>
    <t>S151201</t>
  </si>
  <si>
    <t>Final Design Review - TPC Gas Handling System</t>
  </si>
  <si>
    <t>S154100</t>
  </si>
  <si>
    <t>Design TPC Cooling System</t>
  </si>
  <si>
    <t>S154200</t>
  </si>
  <si>
    <t>TPC Cooling System Safety Review</t>
  </si>
  <si>
    <t>S154300</t>
  </si>
  <si>
    <t>Procurement Readiness Review - TPC Cooling System</t>
  </si>
  <si>
    <t>S154400</t>
  </si>
  <si>
    <t>Procure TPC Cooling System equipment (pumps, heat exchanger, PH control, manifolds, tanks…) - Provide Requirements to Pr</t>
  </si>
  <si>
    <t>S155100</t>
  </si>
  <si>
    <t>Install TPC Cooling System pumps</t>
  </si>
  <si>
    <t>S155200</t>
  </si>
  <si>
    <t>Install TPC Cooling System heat exchanger</t>
  </si>
  <si>
    <t>S155300</t>
  </si>
  <si>
    <t>Install TPC Cooling System PH control</t>
  </si>
  <si>
    <t>S155400</t>
  </si>
  <si>
    <t>Install TPC Cooling System end cap manifolds</t>
  </si>
  <si>
    <t>S155500</t>
  </si>
  <si>
    <t>Install TPC Cooling System tanks</t>
  </si>
  <si>
    <t>S155600</t>
  </si>
  <si>
    <t>Install TPC Cooling System plumbing Labor</t>
  </si>
  <si>
    <t>S155800</t>
  </si>
  <si>
    <t>Set up TPC Cooling System computer controls Labor</t>
  </si>
  <si>
    <t>S156000</t>
  </si>
  <si>
    <t>Set up and Test TPC Cooling System &amp; Interlocks</t>
  </si>
  <si>
    <t>S155000</t>
  </si>
  <si>
    <t>Procure TPC Cooling System Equipment - Delivery Acceptance</t>
  </si>
  <si>
    <t>S155700</t>
  </si>
  <si>
    <t>Procure TPC Plumbing - Contract/PO M&amp;S</t>
  </si>
  <si>
    <t>S155900</t>
  </si>
  <si>
    <t>Set up TPC Cooling System computer controls M&amp;S</t>
  </si>
  <si>
    <t>S154101</t>
  </si>
  <si>
    <t>Final Design Review - TPC Cooling System</t>
  </si>
  <si>
    <t>S156200</t>
  </si>
  <si>
    <t>Actuals - Labor - sPHENIX EMCal FY17</t>
  </si>
  <si>
    <t>S156300</t>
  </si>
  <si>
    <t>Actuals - Labor - sPHENIX EMCal FY18</t>
  </si>
  <si>
    <t>S156400</t>
  </si>
  <si>
    <t>Actuals - Nonlabor - sPHENIX EMCal FY17</t>
  </si>
  <si>
    <t>S156500</t>
  </si>
  <si>
    <t>Actuals - Nonlabor - sPHENIX EMCal FY18</t>
  </si>
  <si>
    <t>S156310</t>
  </si>
  <si>
    <t>Actuals - Labor - sPHENIX EMCal FY19M8</t>
  </si>
  <si>
    <t>S156510</t>
  </si>
  <si>
    <t>Actuals - Nonlabor - sPHENIX EMCal FY19M8</t>
  </si>
  <si>
    <t>S1001879</t>
  </si>
  <si>
    <t>S161700</t>
  </si>
  <si>
    <t>Procure EMCAL W powder for Prepro Sectors 1-12 Blocks - Delivery acceptance Phase 2 of 2 Phases (Sectors 4-12)</t>
  </si>
  <si>
    <t>S164702</t>
  </si>
  <si>
    <t>Order epoxy for EMCal Prepro Sectors 1-12 Blocks - Delivery acceptance Split</t>
  </si>
  <si>
    <t>S165802</t>
  </si>
  <si>
    <t>Prepare fiber assemblies for EMCal Prepro Sectors 1-12 Blocks Split</t>
  </si>
  <si>
    <t>S166000</t>
  </si>
  <si>
    <t>Fabricate EMCAL Prepro blocks sector 2</t>
  </si>
  <si>
    <t>S166100</t>
  </si>
  <si>
    <t>Fabricate EMCAL Prepro blocks sector 3</t>
  </si>
  <si>
    <t>S166200</t>
  </si>
  <si>
    <t>Fabricate EMCAL Prepro blocks sector 4</t>
  </si>
  <si>
    <t>S166300</t>
  </si>
  <si>
    <t>Fabricate EMCAL Prepro blocks sector 5</t>
  </si>
  <si>
    <t>S166400</t>
  </si>
  <si>
    <t>Fabricate EMCAL Prepro blocks sector 6</t>
  </si>
  <si>
    <t>S166500</t>
  </si>
  <si>
    <t>Fabricate EMCAL Prepro blocks sector 7</t>
  </si>
  <si>
    <t>S166600</t>
  </si>
  <si>
    <t>Fabricate EMCAL Prepro blocks sector 8</t>
  </si>
  <si>
    <t>S166700</t>
  </si>
  <si>
    <t>Fabricate EMCAL Prepro blocks sector 9</t>
  </si>
  <si>
    <t>S166800</t>
  </si>
  <si>
    <t>Fabricate EMCAL Prepro blocks sector 10</t>
  </si>
  <si>
    <t>S166900</t>
  </si>
  <si>
    <t>Fabricate EMCAL Prepro blocks sector 11</t>
  </si>
  <si>
    <t>S167000</t>
  </si>
  <si>
    <t>Fabricate EMCAL Prepro blocks sector 12</t>
  </si>
  <si>
    <t>S165902</t>
  </si>
  <si>
    <t>Fabricate EMCAL Prepro blocks sector 1 Split</t>
  </si>
  <si>
    <t>S168900</t>
  </si>
  <si>
    <t>Pack and ship EMCAL blocks for Prepro sector  10 to BNL Purchased Services</t>
  </si>
  <si>
    <t>S168700</t>
  </si>
  <si>
    <t>Pack and ship EMCAL blocks for Prepro sector  9 to BNL Purchased Services</t>
  </si>
  <si>
    <t>S169100</t>
  </si>
  <si>
    <t>Pack and ship EMCAL blocks for Prepro sector  11 to BNL Purchased Services</t>
  </si>
  <si>
    <t>S169300</t>
  </si>
  <si>
    <t>Pack and ship EMCAL blocks for Prepro sector  12 to BNL Purchased Services</t>
  </si>
  <si>
    <t>S167100</t>
  </si>
  <si>
    <t>Pack and ship EMCAL blocks for Prepro sector  1 to BNL Purchased Services</t>
  </si>
  <si>
    <t>S167300</t>
  </si>
  <si>
    <t>Pack and ship EMCAL blocks for Prepro sector  2 to BNL Purchased Services</t>
  </si>
  <si>
    <t>S167500</t>
  </si>
  <si>
    <t>Pack and ship EMCAL blocks for Prepro sector  3 to BNL Purchased Services</t>
  </si>
  <si>
    <t>S167700</t>
  </si>
  <si>
    <t>Pack and ship EMCAL blocks for Prepro sector  4 to BNL Purchased Services</t>
  </si>
  <si>
    <t>S167900</t>
  </si>
  <si>
    <t>Pack and ship EMCAL blocks for Prepro sector  5 to BNL Purchased Services</t>
  </si>
  <si>
    <t>S168100</t>
  </si>
  <si>
    <t>Pack and ship EMCAL blocks for Prepro sector  6 to BNL Purchased Services</t>
  </si>
  <si>
    <t>S168300</t>
  </si>
  <si>
    <t>Pack and ship EMCAL blocks for Prepro sector  7 to BNL Purchased Services</t>
  </si>
  <si>
    <t>S168500</t>
  </si>
  <si>
    <t>Pack and ship EMCAL blocks for Prepro sector  8 to BNL Purchased Services</t>
  </si>
  <si>
    <t>S169200</t>
  </si>
  <si>
    <t>Pack and ship EMCAL blocks for Prepro sector  11 to BNL M&amp;S</t>
  </si>
  <si>
    <t>S168800</t>
  </si>
  <si>
    <t>Pack and ship EMCAL blocks for Prepro sector  9 to BNL M&amp;S</t>
  </si>
  <si>
    <t>S169000</t>
  </si>
  <si>
    <t>Pack and ship EMCAL blocks for Prepro sector  10 to BNL M&amp;S</t>
  </si>
  <si>
    <t>S169400</t>
  </si>
  <si>
    <t>Pack and ship EMCAL blocks for Prepro sector 12 to BNL M&amp;S</t>
  </si>
  <si>
    <t>S167200</t>
  </si>
  <si>
    <t>Pack and ship EMCAL blocks for Prepro sector  1 to BNL M&amp;S</t>
  </si>
  <si>
    <t>S167400</t>
  </si>
  <si>
    <t>Pack and ship EMCAL blocks for Prepro sector  2 to BNL M&amp;S</t>
  </si>
  <si>
    <t>S167600</t>
  </si>
  <si>
    <t>Pack and ship EMCAL blocks for Prepro sector  3 to BNL M&amp;S</t>
  </si>
  <si>
    <t>S167800</t>
  </si>
  <si>
    <t>Pack and ship EMCAL blocks for Prepro sector  4 to BNL M&amp;S</t>
  </si>
  <si>
    <t>S168000</t>
  </si>
  <si>
    <t>Pack and ship EMCAL blocks for Prepro sector  5 to BNL M&amp;S</t>
  </si>
  <si>
    <t>S168200</t>
  </si>
  <si>
    <t>Pack and ship EMCAL blocks for Prepro sector  6 to BNL M&amp;S</t>
  </si>
  <si>
    <t>S168400</t>
  </si>
  <si>
    <t>Pack and ship EMCAL blocks for Prepro sector  7 to BNL M&amp;S</t>
  </si>
  <si>
    <t>S168600</t>
  </si>
  <si>
    <t>Pack and ship EMCAL blocks for Prepro sector  8 to BNL M&amp;S</t>
  </si>
  <si>
    <t>S178300</t>
  </si>
  <si>
    <t>Pack and ship final blocks for sectors 13-16  to BNL - Purchased Services</t>
  </si>
  <si>
    <t>S178400</t>
  </si>
  <si>
    <t>Pack and ship final blocks for sectors 17-24  to BNL - Purchased Services</t>
  </si>
  <si>
    <t>S178500</t>
  </si>
  <si>
    <t>Pack and ship final blocks for sectors 25-32  to BNL - Purchased Services</t>
  </si>
  <si>
    <t>S178600</t>
  </si>
  <si>
    <t>Pack and ship final blocks for sectors 33-40  to BNL - Purchased Services</t>
  </si>
  <si>
    <t>S178700</t>
  </si>
  <si>
    <t>Pack and ship final blocks for sectors 40-48  to BNL - Purchased Services</t>
  </si>
  <si>
    <t>S178800</t>
  </si>
  <si>
    <t>Pack and ship final blocks for sectors 49-56  to BNL - Purchased Services</t>
  </si>
  <si>
    <t>S178900</t>
  </si>
  <si>
    <t>Pack and ship final blocks for sectors 57-64  to BNL - Purchased Services</t>
  </si>
  <si>
    <t>S178310</t>
  </si>
  <si>
    <t>Pack and ship final blocks for sectors 13-16  to BNL - M&amp;S</t>
  </si>
  <si>
    <t>S178410</t>
  </si>
  <si>
    <t>Pack and ship final blocks for sectors 17-24  to BNL - M&amp;S</t>
  </si>
  <si>
    <t>S178510</t>
  </si>
  <si>
    <t>Pack and ship final blocks for sectors 25-32  to BNL - M&amp;S</t>
  </si>
  <si>
    <t>S178610</t>
  </si>
  <si>
    <t>Pack and ship final blocks for sectors 33-40  to BNL - M&amp;S</t>
  </si>
  <si>
    <t>S178710</t>
  </si>
  <si>
    <t>Pack and ship final blocks for sectors 40-48  to BNL - M&amp;S</t>
  </si>
  <si>
    <t>S178910</t>
  </si>
  <si>
    <t>Pack and ship final blocks for sectors 49-56  to BNL - M&amp;S</t>
  </si>
  <si>
    <t>S176010</t>
  </si>
  <si>
    <t>Pack and ship final blocks for sectors 57-64  to BNL - M&amp;S</t>
  </si>
  <si>
    <t>S173000</t>
  </si>
  <si>
    <t>Fabricate final blocks sector 13</t>
  </si>
  <si>
    <t>S173100</t>
  </si>
  <si>
    <t>Fabricate final blocks sector 14</t>
  </si>
  <si>
    <t>S173200</t>
  </si>
  <si>
    <t>Fabricate final blocks sector 15</t>
  </si>
  <si>
    <t>S173300</t>
  </si>
  <si>
    <t>Fabricate final blocks sector 16</t>
  </si>
  <si>
    <t>S173400</t>
  </si>
  <si>
    <t>Fabricate final blocks sector 17</t>
  </si>
  <si>
    <t>S173500</t>
  </si>
  <si>
    <t>Fabricate final blocks sector 18</t>
  </si>
  <si>
    <t>S173600</t>
  </si>
  <si>
    <t>Fabricate final blocks sector 19</t>
  </si>
  <si>
    <t>S173700</t>
  </si>
  <si>
    <t>Fabricate final blocks sector 20</t>
  </si>
  <si>
    <t>S173800</t>
  </si>
  <si>
    <t>Fabricate final blocks sector 21</t>
  </si>
  <si>
    <t>S173900</t>
  </si>
  <si>
    <t>Fabricate final blocks sector 22</t>
  </si>
  <si>
    <t>S174000</t>
  </si>
  <si>
    <t>Fabricate final blocks sector 23</t>
  </si>
  <si>
    <t>S174100</t>
  </si>
  <si>
    <t>Fabricate final blocks sector 24</t>
  </si>
  <si>
    <t>S174200</t>
  </si>
  <si>
    <t>Fabricate final blocks sector 25</t>
  </si>
  <si>
    <t>S174300</t>
  </si>
  <si>
    <t>Fabricate final blocks sector 26</t>
  </si>
  <si>
    <t>S174400</t>
  </si>
  <si>
    <t>Fabricate final blocks sector 27</t>
  </si>
  <si>
    <t>S174500</t>
  </si>
  <si>
    <t>Fabricate final blocks sector 28</t>
  </si>
  <si>
    <t>S174600</t>
  </si>
  <si>
    <t>Fabricate final blocks sector 29</t>
  </si>
  <si>
    <t>S174700</t>
  </si>
  <si>
    <t>Fabricate final blocks sector 30</t>
  </si>
  <si>
    <t>S174800</t>
  </si>
  <si>
    <t>Fabricate final blocks sector 31</t>
  </si>
  <si>
    <t>S174900</t>
  </si>
  <si>
    <t>Fabricate final blocks sector 32</t>
  </si>
  <si>
    <t>S175000</t>
  </si>
  <si>
    <t>Fabricate final blocks sector 33</t>
  </si>
  <si>
    <t>S175100</t>
  </si>
  <si>
    <t>Fabricate final blocks sector 34</t>
  </si>
  <si>
    <t>S175200</t>
  </si>
  <si>
    <t>Fabricate final blocks sector 35</t>
  </si>
  <si>
    <t>S175300</t>
  </si>
  <si>
    <t>Fabricate final blocks sector 36</t>
  </si>
  <si>
    <t>S175400</t>
  </si>
  <si>
    <t>Fabricate final blocks sector 37</t>
  </si>
  <si>
    <t>S175500</t>
  </si>
  <si>
    <t>Fabricate final blocks sector 38</t>
  </si>
  <si>
    <t>S175600</t>
  </si>
  <si>
    <t>Fabricate final blocks sector 39</t>
  </si>
  <si>
    <t>S175700</t>
  </si>
  <si>
    <t>Fabricate final blocks sector 40</t>
  </si>
  <si>
    <t>S175800</t>
  </si>
  <si>
    <t>Fabricate final blocks sector 41</t>
  </si>
  <si>
    <t>S175900</t>
  </si>
  <si>
    <t>Fabricate final blocks sector 42</t>
  </si>
  <si>
    <t>S176000</t>
  </si>
  <si>
    <t>Fabricate final blocks sector 43</t>
  </si>
  <si>
    <t>S176100</t>
  </si>
  <si>
    <t>Fabricate final blocks sector 44</t>
  </si>
  <si>
    <t>S176200</t>
  </si>
  <si>
    <t>Fabricate final blocks sector 45</t>
  </si>
  <si>
    <t>S176300</t>
  </si>
  <si>
    <t>Fabricate final blocks sector 46</t>
  </si>
  <si>
    <t>S176400</t>
  </si>
  <si>
    <t>Fabricate final blocks sector 47</t>
  </si>
  <si>
    <t>S176500</t>
  </si>
  <si>
    <t>Fabricate final blocks sector 48</t>
  </si>
  <si>
    <t>S176600</t>
  </si>
  <si>
    <t>Fabricate final blocks sector 49</t>
  </si>
  <si>
    <t>S176700</t>
  </si>
  <si>
    <t>Fabricate final blocks sector 50</t>
  </si>
  <si>
    <t>S176800</t>
  </si>
  <si>
    <t>Fabricate final blocks sector 51</t>
  </si>
  <si>
    <t>S176900</t>
  </si>
  <si>
    <t>Fabricate final blocks sector 52</t>
  </si>
  <si>
    <t>S177000</t>
  </si>
  <si>
    <t>Fabricate final blocks sector 53</t>
  </si>
  <si>
    <t>S177100</t>
  </si>
  <si>
    <t>Fabricate final blocks sector 54</t>
  </si>
  <si>
    <t>S177200</t>
  </si>
  <si>
    <t>Fabricate final blocks sector 55</t>
  </si>
  <si>
    <t>S177300</t>
  </si>
  <si>
    <t>Fabricate final blocks sector 56</t>
  </si>
  <si>
    <t>S177400</t>
  </si>
  <si>
    <t>Fabricate final blocks sector 57</t>
  </si>
  <si>
    <t>S177500</t>
  </si>
  <si>
    <t>Fabricate final blocks sector 58</t>
  </si>
  <si>
    <t>S177600</t>
  </si>
  <si>
    <t>Fabricate final blocks sector 59</t>
  </si>
  <si>
    <t>S177700</t>
  </si>
  <si>
    <t>Fabricate final blocks sector 60</t>
  </si>
  <si>
    <t>S177800</t>
  </si>
  <si>
    <t>Fabricate final blocks sector 61</t>
  </si>
  <si>
    <t>S177900</t>
  </si>
  <si>
    <t>Fabricate final blocks sector 62</t>
  </si>
  <si>
    <t>S178000</t>
  </si>
  <si>
    <t>Fabricate final blocks sector 63</t>
  </si>
  <si>
    <t>S178100</t>
  </si>
  <si>
    <t>Fabricate final blocks sector 64</t>
  </si>
  <si>
    <t>S169500</t>
  </si>
  <si>
    <t>Establish EMCAL final blocks contract with UIUC</t>
  </si>
  <si>
    <t>S171200</t>
  </si>
  <si>
    <t>Procure EMCAL Epoxy for Final Blocks - Provide Requirements to Procurement</t>
  </si>
  <si>
    <t>S172600</t>
  </si>
  <si>
    <t>Set up factory for final blocks Purchased Services</t>
  </si>
  <si>
    <t>S172800</t>
  </si>
  <si>
    <t>Prepare fiber assemblies for final blocks</t>
  </si>
  <si>
    <t>S172900</t>
  </si>
  <si>
    <t>Production Readiness Review, Safety Review - EMCal Blocks</t>
  </si>
  <si>
    <t>S170200</t>
  </si>
  <si>
    <t>Procure EMCAL W Powder for Final Blocks - Sectors 13-38 - Delivery Acceptance</t>
  </si>
  <si>
    <t>S171800</t>
  </si>
  <si>
    <t>Procure EMCAL Epoxy for Final Blocks - Delivery Acceptance</t>
  </si>
  <si>
    <t>S172700</t>
  </si>
  <si>
    <t>Set up factory for final blocks M&amp;S</t>
  </si>
  <si>
    <t>S172500</t>
  </si>
  <si>
    <t>Order parts and fabricate molds for EMCal Sectors 13-64 Blocks - Delivery Acceptance</t>
  </si>
  <si>
    <t>S170210</t>
  </si>
  <si>
    <t>Procure EMCAL W Powder for Final Blocks - Sectors 39-64 - Delivery Acceptance</t>
  </si>
  <si>
    <t>S171023</t>
  </si>
  <si>
    <t>Procure EMCAL Fibers for Final Blocks - Delivery Acceptance 23</t>
  </si>
  <si>
    <t>S171003</t>
  </si>
  <si>
    <t>Procure EMCAL Fibers for Final Blocks - Delivery Acceptance 3</t>
  </si>
  <si>
    <t>S171004</t>
  </si>
  <si>
    <t>Procure EMCAL Fibers for Final Blocks - Delivery Acceptance 4</t>
  </si>
  <si>
    <t>S171005</t>
  </si>
  <si>
    <t>Procure EMCAL Fibers for Final Blocks - Delivery Acceptance 5</t>
  </si>
  <si>
    <t>S171006</t>
  </si>
  <si>
    <t>Procure EMCAL Fibers for Final Blocks - Delivery Acceptance 6</t>
  </si>
  <si>
    <t>S171007</t>
  </si>
  <si>
    <t>Procure EMCAL Fibers for Final Blocks - Delivery Acceptance 7</t>
  </si>
  <si>
    <t>S171008</t>
  </si>
  <si>
    <t>Procure EMCAL Fibers for Final Blocks - Delivery Acceptance 8</t>
  </si>
  <si>
    <t>S171009</t>
  </si>
  <si>
    <t>Procure EMCAL Fibers for Final Blocks - Delivery Acceptance 9</t>
  </si>
  <si>
    <t>S171010</t>
  </si>
  <si>
    <t>Procure EMCAL Fibers for Final Blocks - Delivery Acceptance 10</t>
  </si>
  <si>
    <t>S171011</t>
  </si>
  <si>
    <t>Procure EMCAL Fibers for Final Blocks - Delivery Acceptance 11</t>
  </si>
  <si>
    <t>S171012</t>
  </si>
  <si>
    <t>Procure EMCAL Fibers for Final Blocks - Delivery Acceptance 12</t>
  </si>
  <si>
    <t>S171013</t>
  </si>
  <si>
    <t>Procure EMCAL Fibers for Final Blocks - Delivery Acceptance 13</t>
  </si>
  <si>
    <t>S171014</t>
  </si>
  <si>
    <t>Procure EMCAL Fibers for Final Blocks - Delivery Acceptance 14</t>
  </si>
  <si>
    <t>S171015</t>
  </si>
  <si>
    <t>Procure EMCAL Fibers for Final Blocks - Delivery Acceptance 15</t>
  </si>
  <si>
    <t>S171016</t>
  </si>
  <si>
    <t>Procure EMCAL Fibers for Final Blocks - Delivery Acceptance 16</t>
  </si>
  <si>
    <t>S171017</t>
  </si>
  <si>
    <t>Procure EMCAL Fibers for Final Blocks - Delivery Acceptance 17</t>
  </si>
  <si>
    <t>S171018</t>
  </si>
  <si>
    <t>Procure EMCAL Fibers for Final Blocks - Delivery Acceptance 18</t>
  </si>
  <si>
    <t>S171019</t>
  </si>
  <si>
    <t>Procure EMCAL Fibers for Final Blocks - Delivery Acceptance 19</t>
  </si>
  <si>
    <t>S171020</t>
  </si>
  <si>
    <t>Procure EMCAL Fibers for Final Blocks - Delivery Acceptance 20</t>
  </si>
  <si>
    <t>S171021</t>
  </si>
  <si>
    <t>Procure EMCAL Fibers for Final Blocks - Delivery Acceptance 21</t>
  </si>
  <si>
    <t>S171022</t>
  </si>
  <si>
    <t>Procure EMCAL Fibers for Final Blocks - Delivery Acceptance 22</t>
  </si>
  <si>
    <t>S172850</t>
  </si>
  <si>
    <t>Supervise EMCal Final Block Production</t>
  </si>
  <si>
    <t>S172870</t>
  </si>
  <si>
    <t>EMCal Block Production QA</t>
  </si>
  <si>
    <t>S191100</t>
  </si>
  <si>
    <t>Build mechanical stand/support for preproduction prototype Sector 0 - Labor</t>
  </si>
  <si>
    <t>S191400</t>
  </si>
  <si>
    <t>Install readout electronics on preproduction prototype Sector 0</t>
  </si>
  <si>
    <t>S191500</t>
  </si>
  <si>
    <t>Install cables and cooling system on preproduction prototype Sector 0</t>
  </si>
  <si>
    <t>S191700</t>
  </si>
  <si>
    <t>Test preproduction prototype Sector 0 with LEDs &amp; cosmic rays_10%</t>
  </si>
  <si>
    <t>S191800</t>
  </si>
  <si>
    <t>Analyze test results from preproduction prototype Sector 0</t>
  </si>
  <si>
    <t>S191900</t>
  </si>
  <si>
    <t>Performance review of preproduction prototype Sector 0</t>
  </si>
  <si>
    <t>S192200</t>
  </si>
  <si>
    <t>Procure mechanical parts for Prepro Sectors 1-12  - Provide Requirements to Procurement</t>
  </si>
  <si>
    <t>S192900</t>
  </si>
  <si>
    <t>Procure parts for cooling system for Prepro Sectors 1-12 - Provide Requirements to Procurement</t>
  </si>
  <si>
    <t>S193600</t>
  </si>
  <si>
    <t>Build mechanical enclosure for Prepro Sectors 1-12</t>
  </si>
  <si>
    <t>S193700</t>
  </si>
  <si>
    <t>Build mechanical stand/support for Prepro Sectors 1-12 - Labor</t>
  </si>
  <si>
    <t>S193800</t>
  </si>
  <si>
    <t>Build cooling system for Prepro Sectors 1-12</t>
  </si>
  <si>
    <t>S193900</t>
  </si>
  <si>
    <t>Install modules in Prepro Sectors 1-12</t>
  </si>
  <si>
    <t>S194000</t>
  </si>
  <si>
    <t>Install readout electronics on Prepro Sectors 1-12</t>
  </si>
  <si>
    <t>S194100</t>
  </si>
  <si>
    <t>Install cables and cooling system on Prepro Sectors 1-12</t>
  </si>
  <si>
    <t>S194200</t>
  </si>
  <si>
    <t>Test and Review Preproduction Sectors 1-12 with LEDs &amp; cosmic rays</t>
  </si>
  <si>
    <t>S194300</t>
  </si>
  <si>
    <t>Analyze and Review Test Results from Prepro Sectors 1-12</t>
  </si>
  <si>
    <t>S191600</t>
  </si>
  <si>
    <t>Revise module and sector design based on performance of Sector 0</t>
  </si>
  <si>
    <t>S192800</t>
  </si>
  <si>
    <t>Procure mechanical parts for Prepro Sectors 1-12, Phase 1 - Delivery Acceptance</t>
  </si>
  <si>
    <t>S193500</t>
  </si>
  <si>
    <t>Procure parts for cooling system for Prepro Sectors 1-12 - Delivery Acceptance</t>
  </si>
  <si>
    <t>S192100</t>
  </si>
  <si>
    <t>Final Design Review, Production Readiness Review - EMCal Sectors 1-12</t>
  </si>
  <si>
    <t>S191110</t>
  </si>
  <si>
    <t>Build mechanical stand/support for preproduction prototype Sector 0 - M&amp;S</t>
  </si>
  <si>
    <t>S193710</t>
  </si>
  <si>
    <t>Build mechanical stand/support for Prepro Sectors 1-12 - M&amp;S</t>
  </si>
  <si>
    <t>S192810</t>
  </si>
  <si>
    <t>Procure mechanical parts for Prepro Sectors 1-12, Phase 2 - Delivery Acceptance</t>
  </si>
  <si>
    <t>S190302</t>
  </si>
  <si>
    <t>Procure mechanical parts for preproduction prototype  Sector 0 M&amp;S FY19 Split</t>
  </si>
  <si>
    <t>S190502</t>
  </si>
  <si>
    <t>Procure mechanical parts for preproduction prototype  Sector 0 Labor FY19 Split</t>
  </si>
  <si>
    <t>S190702</t>
  </si>
  <si>
    <t>Procure parts for cooling system for preproduction  prototype Sector 0 Labor FY19 Split</t>
  </si>
  <si>
    <t>S194500</t>
  </si>
  <si>
    <t>Revise sector assembly procedure based on preproduction Sector 1-12 fabrication</t>
  </si>
  <si>
    <t>S194600</t>
  </si>
  <si>
    <t>Production Readiness Review - EMCal Sectors 13-63</t>
  </si>
  <si>
    <t>S194800</t>
  </si>
  <si>
    <t>Procure EMCAL Mechanical Parts for Final Sectors - Provide Requirements to Procurement</t>
  </si>
  <si>
    <t>S195500</t>
  </si>
  <si>
    <t>Procure EMCAL Cooling System for Final Sectors - Provide Requirements to Procurement</t>
  </si>
  <si>
    <t>S196200</t>
  </si>
  <si>
    <t>Build mechanical enclosures for final sectors</t>
  </si>
  <si>
    <t>S196300</t>
  </si>
  <si>
    <t>Build mechanical fixtures for final sectors</t>
  </si>
  <si>
    <t>S196400</t>
  </si>
  <si>
    <t>Build cooling system for final sectors</t>
  </si>
  <si>
    <t>S196500</t>
  </si>
  <si>
    <t>Install modules in final sectors</t>
  </si>
  <si>
    <t>S196700</t>
  </si>
  <si>
    <t>Install readout electronics on final sectors</t>
  </si>
  <si>
    <t>S196800</t>
  </si>
  <si>
    <t>Install cables &amp; cooling system on final sectors</t>
  </si>
  <si>
    <t>S196900</t>
  </si>
  <si>
    <t>Test final sectors with LEDs &amp; cosmic rays</t>
  </si>
  <si>
    <t>S197000</t>
  </si>
  <si>
    <t>Repair or rework any sectors as required</t>
  </si>
  <si>
    <t>S195400</t>
  </si>
  <si>
    <t>Procure EMCAL Mechanical Parts for Final Sectors - Delivery Acceptance</t>
  </si>
  <si>
    <t>S196100</t>
  </si>
  <si>
    <t>Procure EMCAL Cooling System for Final Sectors - Delivery Acceptance</t>
  </si>
  <si>
    <t>S196910</t>
  </si>
  <si>
    <t>Technical support labor for EMCal assembly</t>
  </si>
  <si>
    <t>S180202</t>
  </si>
  <si>
    <t>Set up EMCAL Final module production and sector assembly areas  Labor Split_75%</t>
  </si>
  <si>
    <t>S180402</t>
  </si>
  <si>
    <t>Set up EMCAL Final module production and sector assembly areas M&amp;S Split</t>
  </si>
  <si>
    <t>S185500</t>
  </si>
  <si>
    <t>Procure mechanical parts for modules in Sectors (Prepro) 1-12 - Delivery Acceptance</t>
  </si>
  <si>
    <t>S185700</t>
  </si>
  <si>
    <t>Receive, unpack, log &amp; inspect blocks for Prepro Sectors 1-12 Labor</t>
  </si>
  <si>
    <t>S185900</t>
  </si>
  <si>
    <t>Install reflectors on blocks for modules for Prepro Sectors 1-12 Labor</t>
  </si>
  <si>
    <t>S186100</t>
  </si>
  <si>
    <t>Install SiPM daughterboards on blocks for modules in Sectors (Prepro) 1-12 Labor</t>
  </si>
  <si>
    <t>S186200</t>
  </si>
  <si>
    <t>Glue blocks together into modules for modules in Sectors (Prepro) 1-12 Labor</t>
  </si>
  <si>
    <t>S185800</t>
  </si>
  <si>
    <t>Install reflectors on blocks for modules for Prepro Sectors 1-12 M&amp;S</t>
  </si>
  <si>
    <t>S184900</t>
  </si>
  <si>
    <t>Procure mechanical parts for modules in Sectors (Prepro) 1-12 - Provide Requirements to Procurement</t>
  </si>
  <si>
    <t>S184800</t>
  </si>
  <si>
    <t>Procure light guides for modules in Sectors (Prepro) 1-12 - Delivery Acceptance</t>
  </si>
  <si>
    <t>S186000</t>
  </si>
  <si>
    <t>Install light guides on preproduction prototype blocks Labor</t>
  </si>
  <si>
    <t>S183801</t>
  </si>
  <si>
    <t>Final Design Review, Production Readiness Review - EMCal Modules for Sectors 1-12</t>
  </si>
  <si>
    <t>S186300</t>
  </si>
  <si>
    <t>Revise module production procedure based on module production for Prepro Sectors 1-12</t>
  </si>
  <si>
    <t>S186400</t>
  </si>
  <si>
    <t>Production Readiness Review - EMCal Modules for Sectors 13-64</t>
  </si>
  <si>
    <t>S186500</t>
  </si>
  <si>
    <t>Procure EMCAL Mechanical Parts for Final Modules Sectors 13-64 - Provide Requirements to Procurement</t>
  </si>
  <si>
    <t>S187500</t>
  </si>
  <si>
    <t>Receive, unpack, log &amp; inspect final blocks</t>
  </si>
  <si>
    <t>S187600</t>
  </si>
  <si>
    <t>Install light guides on final blocks Labor</t>
  </si>
  <si>
    <t>S187800</t>
  </si>
  <si>
    <t>Install reflectors on final blocks Labor</t>
  </si>
  <si>
    <t>S188000</t>
  </si>
  <si>
    <t>Install SiPMs daughterboards on final blocks Labor</t>
  </si>
  <si>
    <t>S188200</t>
  </si>
  <si>
    <t>Glue final blocks together into modules</t>
  </si>
  <si>
    <t>S187100</t>
  </si>
  <si>
    <t>Procure EMCAL Mechanical Parts for Final Modules Sectors 13-64 - Delivery Acceptance</t>
  </si>
  <si>
    <t>S187700</t>
  </si>
  <si>
    <t>Install light guides on final blocks M&amp;S</t>
  </si>
  <si>
    <t>S188100</t>
  </si>
  <si>
    <t>Install SiPMs daughterboards on final blocks M&amp;S</t>
  </si>
  <si>
    <t>S187400</t>
  </si>
  <si>
    <t>Procure light guides for modules in Sectors 13-64 - Delivery Acceptance</t>
  </si>
  <si>
    <t>S197400</t>
  </si>
  <si>
    <t>Actuals - Labor - sPHENIX HCal FY17</t>
  </si>
  <si>
    <t>S197500</t>
  </si>
  <si>
    <t>Actuals - Labor - sPHENIX HCal FY18</t>
  </si>
  <si>
    <t>S197600</t>
  </si>
  <si>
    <t>Actuals - Nonlabor - sPHENIX HCal FY17</t>
  </si>
  <si>
    <t>S197700</t>
  </si>
  <si>
    <t>Actuals - Nonlabor - sPHENIX HCal FY18</t>
  </si>
  <si>
    <t>S197510</t>
  </si>
  <si>
    <t>Actuals - Labor - sPHENIX HCal FY19M8</t>
  </si>
  <si>
    <t>S197710</t>
  </si>
  <si>
    <t>Actuals - Nonlabor - sPHENIX HCal FY19M8</t>
  </si>
  <si>
    <t>S1001919</t>
  </si>
  <si>
    <t>S208400</t>
  </si>
  <si>
    <t>Outer HCAL Scintillating Tile Acceptance Testing</t>
  </si>
  <si>
    <t>S208300</t>
  </si>
  <si>
    <t>Procure Outer HCAL Scintillating Tiles (Prod) - Delivery Acceptance 1</t>
  </si>
  <si>
    <t>S208410</t>
  </si>
  <si>
    <t>Outer HCAL Scintillating Tile Acceptance Testing - Contributed Labor</t>
  </si>
  <si>
    <t>S208312</t>
  </si>
  <si>
    <t>Procure Outer HCAL Scintillating Tiles (Prod) - Delivery Acceptance 11&amp;12</t>
  </si>
  <si>
    <t>S208302</t>
  </si>
  <si>
    <t>Procure Outer HCAL Scintillating Tiles (Prod) - Delivery Acceptance 2</t>
  </si>
  <si>
    <t>S208303</t>
  </si>
  <si>
    <t>Procure Outer HCAL Scintillating Tiles (Prod) - Delivery Acceptance 3</t>
  </si>
  <si>
    <t>S208304</t>
  </si>
  <si>
    <t>Procure Outer HCAL Scintillating Tiles (Prod) - Delivery Acceptance 4</t>
  </si>
  <si>
    <t>S208306</t>
  </si>
  <si>
    <t>Procure Outer HCAL Scintillating Tiles (Prod) - Delivery Acceptance 5&amp;6</t>
  </si>
  <si>
    <t>S208308</t>
  </si>
  <si>
    <t>Procure Outer HCAL Scintillating Tiles (Prod) - Delivery Acceptance 7&amp;8</t>
  </si>
  <si>
    <t>S208310</t>
  </si>
  <si>
    <t>Procure Outer HCAL Scintillating Tiles (Prod) - Delivery Acceptance 9&amp;10</t>
  </si>
  <si>
    <t>S208220</t>
  </si>
  <si>
    <t>Procure Outer HCAL Scintillating Tiles (Prod) - Delivery Acceptance 0</t>
  </si>
  <si>
    <t>S204500</t>
  </si>
  <si>
    <t>Procure Outer HCAL Splice Plates - Provide Requirements to Procurement</t>
  </si>
  <si>
    <t>S205200</t>
  </si>
  <si>
    <t>Design Revision of Outer HCAL Lifting Fixture and Supports</t>
  </si>
  <si>
    <t>S205300</t>
  </si>
  <si>
    <t>Final Design Review, Procurement Readiness Review - Outer HCAL Lifting Fixture and Supports</t>
  </si>
  <si>
    <t>S205400</t>
  </si>
  <si>
    <t>Address Issues from Internal Review of Outer HCAL Lifting Fixture and Supports</t>
  </si>
  <si>
    <t>S205600</t>
  </si>
  <si>
    <t>Procure Outer HCAL Lifting Fixtures &amp; Supports - Provide Requirements to Procurement</t>
  </si>
  <si>
    <t>S205100</t>
  </si>
  <si>
    <t>Procure Outer HCAL Splice Plates - Delivery Acceptance</t>
  </si>
  <si>
    <t>S206200</t>
  </si>
  <si>
    <t>Procure Outer HCAL Lifting Fixtures &amp; Supports - Delivery Acceptance</t>
  </si>
  <si>
    <t>S204450</t>
  </si>
  <si>
    <t>Procurement Readiness Review - Outer HCAL Splice Plates (Dog bones)</t>
  </si>
  <si>
    <t>S204401</t>
  </si>
  <si>
    <t>Final Design Review - Outer HCAL Splice Plates (Dog bones)</t>
  </si>
  <si>
    <t>S205201</t>
  </si>
  <si>
    <t>Preliminary Design Review - Outer HCAL Lifting Fixture and Supports</t>
  </si>
  <si>
    <t>S203100</t>
  </si>
  <si>
    <t>Populate Outer HCAL sectors with scintillating tiles (Preproduction)</t>
  </si>
  <si>
    <t>S203200</t>
  </si>
  <si>
    <t>Populate Outer HCAL sectors with electronics (Preproduction)</t>
  </si>
  <si>
    <t>S203300</t>
  </si>
  <si>
    <t>Outer HCAL Sector LED testing and Light Tighting (Preproduction) Labor</t>
  </si>
  <si>
    <t>S203400</t>
  </si>
  <si>
    <t>Outer HCAL Sector LED testing and Light Tighting (Preproduction) M&amp;S</t>
  </si>
  <si>
    <t>S203500</t>
  </si>
  <si>
    <t>Outer HCAL Cosmics testing and initial calibration (Preproduction)</t>
  </si>
  <si>
    <t>S203600</t>
  </si>
  <si>
    <t>Outer HCAL Sector Transportation to Storage Area (Preproduction)</t>
  </si>
  <si>
    <t>S203110</t>
  </si>
  <si>
    <t>Populate Outer HCAL sectors with scintillating tiles (Preproduction) - Contributed Labor</t>
  </si>
  <si>
    <t>S203210</t>
  </si>
  <si>
    <t>Populate Outer HCAL sectors with electronics (Preproduction) - Contributed Labor_50%</t>
  </si>
  <si>
    <t>S203310</t>
  </si>
  <si>
    <t>Outer HCAL Sector LED testing and Light Tighting (Preproduction) - Contributed Labor</t>
  </si>
  <si>
    <t>S203510</t>
  </si>
  <si>
    <t>Outer HCAL Cosmics testing and initial calibration (Preproduction) - Contributed Labor</t>
  </si>
  <si>
    <t>S203050</t>
  </si>
  <si>
    <t>Production Readiness Review - Outer HCAL Sector Assembly 1-6</t>
  </si>
  <si>
    <t>S202502</t>
  </si>
  <si>
    <t>Outer HCAL Scintillating Tile Acceptance Testing (Preproduction), Contributed Labor Split</t>
  </si>
  <si>
    <t>S202512</t>
  </si>
  <si>
    <t>Outer HCAL Scintillating Tile Acceptance Testing (Preproduction) Split</t>
  </si>
  <si>
    <t>S202802</t>
  </si>
  <si>
    <t>Procure Miscellaneous Tools for Outer HCAL sector assembly and testing area (Preproduction) Labor Split</t>
  </si>
  <si>
    <t>S203002</t>
  </si>
  <si>
    <t>Procure Miscellaneous Tools for Outer HCAL sector assembly and testing area (Preproduction) - M&amp;S Split</t>
  </si>
  <si>
    <t>S209000</t>
  </si>
  <si>
    <t>Procure Outer HCAL Assembly &amp; Testing Equipment - Provide Requirements to Procurement</t>
  </si>
  <si>
    <t>S209800</t>
  </si>
  <si>
    <t>Populate Outer HCAL sectors with scintillating tiles</t>
  </si>
  <si>
    <t>S209900</t>
  </si>
  <si>
    <t>Populate Outer HCAL sectors with electronics</t>
  </si>
  <si>
    <t>S210000</t>
  </si>
  <si>
    <t>Outer HCAL Sector LED testing and Light Tighting</t>
  </si>
  <si>
    <t>S210200</t>
  </si>
  <si>
    <t>Outer HCAL Cosmics testing and initial calibration</t>
  </si>
  <si>
    <t>S210300</t>
  </si>
  <si>
    <t>Outer HCAL Sector Transportation to Temp Storage</t>
  </si>
  <si>
    <t>S209600</t>
  </si>
  <si>
    <t>Procure Outer HCAL Assembly &amp; Testing Equipment- Delivery Acceptance</t>
  </si>
  <si>
    <t>S210100</t>
  </si>
  <si>
    <t>Procure Outer HCAL LED Testing &amp; Light Tighting  M&amp;S</t>
  </si>
  <si>
    <t>S209700</t>
  </si>
  <si>
    <t>Prepare Outer HCal Assembly Area for Production</t>
  </si>
  <si>
    <t>S209810</t>
  </si>
  <si>
    <t>Populate Outer HCAL sectors with scintillating tiles - Contributed Labor</t>
  </si>
  <si>
    <t>S209910</t>
  </si>
  <si>
    <t>Populate Outer HCAL sectors with electronics - Contributed Labor</t>
  </si>
  <si>
    <t>S210010</t>
  </si>
  <si>
    <t>Outer HCAL Sector LED testing and Light Tighting - Contributed Labor</t>
  </si>
  <si>
    <t>S210210</t>
  </si>
  <si>
    <t>Outer HCAL Cosmics testing and initial calibration - Contributed Labor</t>
  </si>
  <si>
    <t>S209701</t>
  </si>
  <si>
    <t>Production Readiness Review - OHCal Sector Assembly 7-32</t>
  </si>
  <si>
    <t>S210310</t>
  </si>
  <si>
    <t>Technical support labor for HCal</t>
  </si>
  <si>
    <t>S197900</t>
  </si>
  <si>
    <t>Final Design Review. Procurement Readiness Review - Inner HCAL Support Structure</t>
  </si>
  <si>
    <t>S198000</t>
  </si>
  <si>
    <t>Address Issues from Internal Review Support Structure</t>
  </si>
  <si>
    <t>S198200</t>
  </si>
  <si>
    <t>Manufacture Inner HCAL Support Structure - Provide Requirements to Procurement</t>
  </si>
  <si>
    <t>S198800</t>
  </si>
  <si>
    <t>Manufacture Inner HCAL Support Structure  - Prepare &amp; Send Solicitation</t>
  </si>
  <si>
    <t>S199000</t>
  </si>
  <si>
    <t>Manufacture Inner HCAL Support Structure - Vendor Selection</t>
  </si>
  <si>
    <t>S199300</t>
  </si>
  <si>
    <t>Manufacture Inner HCAL Support Structure  - Delivery Acceptance 1</t>
  </si>
  <si>
    <t>S198500</t>
  </si>
  <si>
    <t>Final Design Review. Procurement Readiness Review - Inner HCAL Support Rings</t>
  </si>
  <si>
    <t>S198600</t>
  </si>
  <si>
    <t>Address Issues from Internal Review of Inner HCAL Support Rings</t>
  </si>
  <si>
    <t>S199400</t>
  </si>
  <si>
    <t>Manufacture Inner HCAL Support Rings  - Provide Requirements to Procurement</t>
  </si>
  <si>
    <t>S200000</t>
  </si>
  <si>
    <t>Manufacture Inner HCAL Support Rings   - Delivery Acceptance</t>
  </si>
  <si>
    <t>S198402</t>
  </si>
  <si>
    <t>Design Inner HCAL Support Rings FY20 Split</t>
  </si>
  <si>
    <t>S199310</t>
  </si>
  <si>
    <t>Manufacture Inner HCAL Support Structure  - Delivery Acceptance 2</t>
  </si>
  <si>
    <t>S199320</t>
  </si>
  <si>
    <t>Manufacture Inner HCAL Support Structure  - Delivery Acceptance 3</t>
  </si>
  <si>
    <t>S199330</t>
  </si>
  <si>
    <t>Manufacture Inner HCAL Support Structure  - Delivery Acceptance 4</t>
  </si>
  <si>
    <t>S271000</t>
  </si>
  <si>
    <t>Actuals - Labor - sPHENIX MinBias Trigger FY17</t>
  </si>
  <si>
    <t>S271100</t>
  </si>
  <si>
    <t>Actuals - Labor - sPHENIX MinBias Trigger FY18</t>
  </si>
  <si>
    <t>01-Oct-17 A</t>
  </si>
  <si>
    <t>S271300</t>
  </si>
  <si>
    <t>Actuals - Nonlabor - sPHENIX MinBias Trigger FY18</t>
  </si>
  <si>
    <t>S272800</t>
  </si>
  <si>
    <t>Procure Min/Bias Electronics - Provide Requirements to Procurement</t>
  </si>
  <si>
    <t>S273700</t>
  </si>
  <si>
    <t>Oversight of sPHENIX MBD Digitizers Procurement</t>
  </si>
  <si>
    <t>S273500</t>
  </si>
  <si>
    <t>Procure Min/Bias Electronics (sPHENIX Production Digitizers) - Delivery Acceptance</t>
  </si>
  <si>
    <t>S273800</t>
  </si>
  <si>
    <t>Test Full Min/Bias Electronics</t>
  </si>
  <si>
    <t>S273600</t>
  </si>
  <si>
    <t>Procure MBD Shaper/Disc Board 128 Channels - Delivery Acceptance</t>
  </si>
  <si>
    <t>S274000</t>
  </si>
  <si>
    <t>Bench Test Min/Bias Detector</t>
  </si>
  <si>
    <t>S272600</t>
  </si>
  <si>
    <t>Procure Prototype Shaper/Disc Electronics - Delivery Acceptance</t>
  </si>
  <si>
    <t>S272700</t>
  </si>
  <si>
    <t>Prototype Shaper/Disc Board Testing and evaluation, revisions; Final Design and Procurment Readiness Reviews</t>
  </si>
  <si>
    <t>S272701</t>
  </si>
  <si>
    <t>Final Design Review, Procurement Readiness Review - MBD (Discriminator/Shaper board)</t>
  </si>
  <si>
    <t>S1000999</t>
  </si>
  <si>
    <t>Actuals - Labor - sPHENIX MinBias Trigger FY19 M8</t>
  </si>
  <si>
    <t>S1001039</t>
  </si>
  <si>
    <t>Actuals - Nonlabor - sPHENIX MinBias Trigger FY19 M8</t>
  </si>
  <si>
    <t>S253200</t>
  </si>
  <si>
    <t>Actuals - Labor - sPHENIX DAQ&amp;Trigger FY17</t>
  </si>
  <si>
    <t>S253300</t>
  </si>
  <si>
    <t>Actuals - Labor - sPHENIX DAQ&amp;Trigger FY18</t>
  </si>
  <si>
    <t>S253500</t>
  </si>
  <si>
    <t>Actuals - Nonlabor - sPHENIX DAQ&amp;Trigger FY18</t>
  </si>
  <si>
    <t>S1000919</t>
  </si>
  <si>
    <t>Actuals - Labor - sPHENIX DAQ&amp;Trigger FY19 M8</t>
  </si>
  <si>
    <t>S1000959</t>
  </si>
  <si>
    <t>S269400</t>
  </si>
  <si>
    <t>Timing System Prototype: test prototype</t>
  </si>
  <si>
    <t>S269500</t>
  </si>
  <si>
    <t>Timing System Prototype: evaluate performance, Final Design and Production Readiness Review</t>
  </si>
  <si>
    <t>S269600</t>
  </si>
  <si>
    <t>Update design specifications; incorporate final design choice</t>
  </si>
  <si>
    <t>S269100</t>
  </si>
  <si>
    <t>Timing System Prototype: Design I/O Transition Module FY19</t>
  </si>
  <si>
    <t>S269501</t>
  </si>
  <si>
    <t>Final Design Review - DAQ Timing System</t>
  </si>
  <si>
    <t>S269502</t>
  </si>
  <si>
    <t>Procurement Readiness Review - DAQ Timing System</t>
  </si>
  <si>
    <t>S268905</t>
  </si>
  <si>
    <t>Timing System Prototype: develop firmware FY19 Split</t>
  </si>
  <si>
    <t>S268915</t>
  </si>
  <si>
    <t>S269700</t>
  </si>
  <si>
    <t>Timing System Production (FPGA Boards) - Provide Requirements to Procurement</t>
  </si>
  <si>
    <t>S270500</t>
  </si>
  <si>
    <t>Timing System Production: final firmware updates</t>
  </si>
  <si>
    <t>S270600</t>
  </si>
  <si>
    <t>Timing System Production: install timing system</t>
  </si>
  <si>
    <t>S270700</t>
  </si>
  <si>
    <t>Timing System Production: commission timing system</t>
  </si>
  <si>
    <t>S270300</t>
  </si>
  <si>
    <t>Timing System Production (FPGA Boards) - Delivery Acceptance</t>
  </si>
  <si>
    <t>S270800</t>
  </si>
  <si>
    <t>Timing System Production: additional firmware updates</t>
  </si>
  <si>
    <t>S270510</t>
  </si>
  <si>
    <t>S270610</t>
  </si>
  <si>
    <t>S270710</t>
  </si>
  <si>
    <t>S254800</t>
  </si>
  <si>
    <t>DAQ Prototype: Software development - Multiple Subsystem Test</t>
  </si>
  <si>
    <t>S254900</t>
  </si>
  <si>
    <t>DAQ Prototype: Installation and testing</t>
  </si>
  <si>
    <t>S255000</t>
  </si>
  <si>
    <t>DAQ Prototype: Review of DAQ Prototype Results and Production Readiness Review</t>
  </si>
  <si>
    <t>S255100</t>
  </si>
  <si>
    <t>Production Readiness Review - DAQ</t>
  </si>
  <si>
    <t>S254600</t>
  </si>
  <si>
    <t>DAQ Prototype: Software development - INTT FELIX readout test_80%</t>
  </si>
  <si>
    <t>S254700</t>
  </si>
  <si>
    <t>DAQ Prototype: Software development - INTT FELIX/DCM2 Downselect Review</t>
  </si>
  <si>
    <t>S254502</t>
  </si>
  <si>
    <t>DAQ Prototype: Software development - Calorimeters &amp; TPC FY19 Split</t>
  </si>
  <si>
    <t>S255200</t>
  </si>
  <si>
    <t>DAQ Production: Design and layout the various types of front-end boards</t>
  </si>
  <si>
    <t>S255300</t>
  </si>
  <si>
    <t>Procure DAQ Production Boards - Provide Requirements to Procurement</t>
  </si>
  <si>
    <t>S256000</t>
  </si>
  <si>
    <t>DAQ Production Boards: Firmware updates</t>
  </si>
  <si>
    <t>S256100</t>
  </si>
  <si>
    <t>Procure DAQ Production Crates - Provide Requirements to Procurement</t>
  </si>
  <si>
    <t>S256800</t>
  </si>
  <si>
    <t>DAQ Production: Crate installation</t>
  </si>
  <si>
    <t>S257000</t>
  </si>
  <si>
    <t>Procure DAQ Production SEBs - Provide Requirements to Procurement</t>
  </si>
  <si>
    <t>S257800</t>
  </si>
  <si>
    <t>Procure DAQ Production ATPs - Provide Requirements to Procurement</t>
  </si>
  <si>
    <t>S258600</t>
  </si>
  <si>
    <t>DAQ Production: Procure jSEB Slow control computers</t>
  </si>
  <si>
    <t>S260500</t>
  </si>
  <si>
    <t>DAQ Production: Modify and Debug event builder software</t>
  </si>
  <si>
    <t>S258900</t>
  </si>
  <si>
    <t>Procure DAQ Production Buffer Boxes - Provide Requirements to Procurement</t>
  </si>
  <si>
    <t>S256900</t>
  </si>
  <si>
    <t>DAQ Production: Selecting the right technology and brands</t>
  </si>
  <si>
    <t>S259700</t>
  </si>
  <si>
    <t>Procure DAQ Production Main Switches - Provide Requirements to Procurement</t>
  </si>
  <si>
    <t>S260400</t>
  </si>
  <si>
    <t>DAQ Production: Setting up the switches</t>
  </si>
  <si>
    <t>S260600</t>
  </si>
  <si>
    <t>DAQ Production: DAQ Software development</t>
  </si>
  <si>
    <t>S260700</t>
  </si>
  <si>
    <t>DAQ Production: Internal Readiness Review</t>
  </si>
  <si>
    <t>S255900</t>
  </si>
  <si>
    <t>Procure DAQ Production Boards - Delivery Acceptance</t>
  </si>
  <si>
    <t>S256700</t>
  </si>
  <si>
    <t>Procure DAQ Production Crates - Delivery Acceptance</t>
  </si>
  <si>
    <t>S257600</t>
  </si>
  <si>
    <t>Procure DAQ Production SEBs - Delivery Acceptance</t>
  </si>
  <si>
    <t>S258400</t>
  </si>
  <si>
    <t>Procure DAQ Production ATPs - Delivery Acceptance</t>
  </si>
  <si>
    <t>S258700</t>
  </si>
  <si>
    <t>Procure DAQ Production  jSEB Slow control computers - Delivery Acceptance</t>
  </si>
  <si>
    <t>S259500</t>
  </si>
  <si>
    <t>Procure DAQ Production Buffer Boxes - Delivery Acceptance</t>
  </si>
  <si>
    <t>S260300</t>
  </si>
  <si>
    <t>Procure DAQ Production Main Switches - Delivery Acceptance</t>
  </si>
  <si>
    <t>S257700</t>
  </si>
  <si>
    <t>Production SEBs - Setup Machines</t>
  </si>
  <si>
    <t>S258500</t>
  </si>
  <si>
    <t>Production ATPs - Setup Machines</t>
  </si>
  <si>
    <t>S258800</t>
  </si>
  <si>
    <t>Production jSEB Slow control computers  - Setup Machines</t>
  </si>
  <si>
    <t>S259600</t>
  </si>
  <si>
    <t>Production Buffer Boxes - Setup Machines</t>
  </si>
  <si>
    <t>S262600</t>
  </si>
  <si>
    <t>Trigger Prototype v1: Test trigger systems</t>
  </si>
  <si>
    <t>S262800</t>
  </si>
  <si>
    <t>Trigger Prototype v1: Preproduction Readiness Review and Design Specifications Update</t>
  </si>
  <si>
    <t>S262500</t>
  </si>
  <si>
    <t>Procure Prototype V1 Trigger Board  - Delivery Acceptance</t>
  </si>
  <si>
    <t>S262801</t>
  </si>
  <si>
    <t>Preliminary Design Review - DAQ Local Level-1</t>
  </si>
  <si>
    <t>S264000</t>
  </si>
  <si>
    <t>Trigger LL1 Production: Updates to trigger board: Production</t>
  </si>
  <si>
    <t>S264100</t>
  </si>
  <si>
    <t>Trigger LL1 Production: final updates to trigger crate requirements</t>
  </si>
  <si>
    <t>S264200</t>
  </si>
  <si>
    <t>Production Readiness Review - DAQ Local Level-1</t>
  </si>
  <si>
    <t>S264300</t>
  </si>
  <si>
    <t>Procure Production LL1 System - Provide Requirements to Procurement</t>
  </si>
  <si>
    <t>S265000</t>
  </si>
  <si>
    <t>Trigger LL1 Production: Program and commission trigger boards</t>
  </si>
  <si>
    <t>S265100</t>
  </si>
  <si>
    <t>Trigger LL1 Production: Assemble trigger system</t>
  </si>
  <si>
    <t>S265200</t>
  </si>
  <si>
    <t>Trigger LL1 Production: Commission trigger systems</t>
  </si>
  <si>
    <t>S264900</t>
  </si>
  <si>
    <t>Procure Production LL1 System - Delivery Acceptance</t>
  </si>
  <si>
    <t>S262900</t>
  </si>
  <si>
    <t>Trigger LL1 Preproduction Prototype: Electrical Safety and Final Design Review</t>
  </si>
  <si>
    <t>S263000</t>
  </si>
  <si>
    <t>Procure Trigger Preproduction Prototype LL1 - Provide Requirements to Procurement</t>
  </si>
  <si>
    <t>S263700</t>
  </si>
  <si>
    <t>Trigger LL1 Preproduction Prototype: Test trigger systems</t>
  </si>
  <si>
    <t>S263600</t>
  </si>
  <si>
    <t>Procure Trigger Preproduction Prototype LL1  - Delivery Acceptance</t>
  </si>
  <si>
    <t>S263800</t>
  </si>
  <si>
    <t>Final Design Review - DAQ Local Level-1</t>
  </si>
  <si>
    <t>S267000</t>
  </si>
  <si>
    <t>Procure Production GL1 Components - Provide Requirements to Procurement</t>
  </si>
  <si>
    <t>S266900</t>
  </si>
  <si>
    <t>GL1 Production: final firmware updates</t>
  </si>
  <si>
    <t>S267900</t>
  </si>
  <si>
    <t>GL1 Production: install GL1 system</t>
  </si>
  <si>
    <t>S268000</t>
  </si>
  <si>
    <t>GL1 Production: commission GL1 system</t>
  </si>
  <si>
    <t>S267600</t>
  </si>
  <si>
    <t>Procure Production GL1 Components - final hardware - Delivery Acceptance</t>
  </si>
  <si>
    <t>S268100</t>
  </si>
  <si>
    <t>GL1 Production: additional firmware improvements</t>
  </si>
  <si>
    <t>S268010</t>
  </si>
  <si>
    <t>S266600</t>
  </si>
  <si>
    <t>GL1 Prototype: test prototype</t>
  </si>
  <si>
    <t>S266700</t>
  </si>
  <si>
    <t>GL1 Prototype: evaluate performance, Final Design and Production Readiness Review</t>
  </si>
  <si>
    <t>S266800</t>
  </si>
  <si>
    <t>GL1 Prototype: Update design specifications; incorporate final design choice</t>
  </si>
  <si>
    <t>S266300</t>
  </si>
  <si>
    <t>GL1 Prototype: Design I/O Transition Module FY19</t>
  </si>
  <si>
    <t>S266701</t>
  </si>
  <si>
    <t>Final Design Review - DAQ Global Level-1</t>
  </si>
  <si>
    <t>S266702</t>
  </si>
  <si>
    <t>Procurement Readiness Review - DAQ Global Level-1</t>
  </si>
  <si>
    <t>S266110</t>
  </si>
  <si>
    <t>GL1 Prototype: develop firmware FY19 Split</t>
  </si>
  <si>
    <t>S211200</t>
  </si>
  <si>
    <t>Actuals - Labor - sPHENIX Calorimeter Electronics FY17</t>
  </si>
  <si>
    <t>S211300</t>
  </si>
  <si>
    <t>Actuals - Labor - sPHENIX Calorimeter Electronics FY18</t>
  </si>
  <si>
    <t>S211400</t>
  </si>
  <si>
    <t>Actuals - Nonlabor - sPHENIX Calorimeter Electronics FY17</t>
  </si>
  <si>
    <t>S211500</t>
  </si>
  <si>
    <t>Actuals - Nonlabor - sPHENIX Calorimeter Electronics FY18</t>
  </si>
  <si>
    <t>S1000839</t>
  </si>
  <si>
    <t>Actuals - Labor - sPHENIX Calorimeter Electronics FY19 M8</t>
  </si>
  <si>
    <t>S1000879</t>
  </si>
  <si>
    <t>Actuals - Nonlabor - sPHENIX Calorimeter Electronics FY19 M8</t>
  </si>
  <si>
    <t>S1001959</t>
  </si>
  <si>
    <t>S248400</t>
  </si>
  <si>
    <t>Review and write design change specifications for calorimeter digitizer system: 7-Crate Preproduction</t>
  </si>
  <si>
    <t>S249400</t>
  </si>
  <si>
    <t>Final Design Review, Procurement Readiness Review, Electrical Safety Review - Calorimeter Digitizer 7-crate</t>
  </si>
  <si>
    <t>S249600</t>
  </si>
  <si>
    <t>Review Calorimeter Digitizer Safety Review Report</t>
  </si>
  <si>
    <t>S248200</t>
  </si>
  <si>
    <t>Procure 1/2-Crate Digitizer - Contract/PO - Delivery Acceptance for Assembly &amp; Tests</t>
  </si>
  <si>
    <t>S251000</t>
  </si>
  <si>
    <t>Procure EMCAL 7-Crate Digitizer - Parts - Delivery Acceptance</t>
  </si>
  <si>
    <t>S251100</t>
  </si>
  <si>
    <t>Procure EMCAL 7-Crate Digitizer (Boards) -  Delivery Acceptance</t>
  </si>
  <si>
    <t>S251200</t>
  </si>
  <si>
    <t>Procure EMCAL 7-Crate Digitizer (Assembly &amp; Tests) -  Delivery Acceptance</t>
  </si>
  <si>
    <t>S248810</t>
  </si>
  <si>
    <t>Design Digitizer Clock Master: 7-Crate Preproduction Split</t>
  </si>
  <si>
    <t>S249310</t>
  </si>
  <si>
    <t>Layout Digitizer Clock Master: 7-Crate Preproduction Split</t>
  </si>
  <si>
    <t>S251400</t>
  </si>
  <si>
    <t>Production Readiness &amp; Safety Review: Calorimeter Digitizers</t>
  </si>
  <si>
    <t>S251600</t>
  </si>
  <si>
    <t>Review Calorimeter Electronics Readiness &amp; Safety Review Report</t>
  </si>
  <si>
    <t>S251700</t>
  </si>
  <si>
    <t>Procure Production Digitizer  - Provide Requirements to Procurement</t>
  </si>
  <si>
    <t>S252800</t>
  </si>
  <si>
    <t>Procure Production Digitizer (Boards) - Delivery Acceptance</t>
  </si>
  <si>
    <t>S252900</t>
  </si>
  <si>
    <t>Procure Production Digitizer (Assembly &amp; Tests) - Delivery Acceptance</t>
  </si>
  <si>
    <t>S252700</t>
  </si>
  <si>
    <t>Procure Production Digitizer (Parts) - Delivery Acceptance</t>
  </si>
  <si>
    <t>S220200</t>
  </si>
  <si>
    <t>Layout per Change Specification - EMCal Preamp: Sectors 1-12</t>
  </si>
  <si>
    <t>S220400</t>
  </si>
  <si>
    <t>Layout per Change Specification - EMCal Interface: Sectors 1-12</t>
  </si>
  <si>
    <t>S220600</t>
  </si>
  <si>
    <t>Layout per Change Specification - Calorimeter Controller: Sectors 1-12</t>
  </si>
  <si>
    <t>S220900</t>
  </si>
  <si>
    <t>Safety and Final Design Review to ensure Change Specifications have been met: EMCal Sectors 1-12</t>
  </si>
  <si>
    <t>S221100</t>
  </si>
  <si>
    <t>Review Safety and Design Review Report and Procurement Readiness Review Sectors 1-12</t>
  </si>
  <si>
    <t>S222400</t>
  </si>
  <si>
    <t>Fabricate EMCal Interface Board: Sectors 1-12 - Provide Requirements to Fabricator</t>
  </si>
  <si>
    <t>S224500</t>
  </si>
  <si>
    <t>Test Pulse Boards 1-12 - Labor</t>
  </si>
  <si>
    <t>S221500</t>
  </si>
  <si>
    <t>Test EMCal SiPM Daughter Boards: Sectors 1-12</t>
  </si>
  <si>
    <t>S223100</t>
  </si>
  <si>
    <t>Test EMCal Interface Boards: Sectors 1-12</t>
  </si>
  <si>
    <t>S223400</t>
  </si>
  <si>
    <t>Test calorimeter controller boards: Sectors 1-12</t>
  </si>
  <si>
    <t>S226500</t>
  </si>
  <si>
    <t>Review and Write EMCal Electronics Design Change Specifications: Final Production</t>
  </si>
  <si>
    <t>S221300</t>
  </si>
  <si>
    <t>Fabricate EMCal SiPM Boards: Sectors 1-12 - M&amp;S</t>
  </si>
  <si>
    <t>S223000</t>
  </si>
  <si>
    <t>Fabricate EMCal Interface Board: Sectors 1-12, Phase 1 - Delivery Acceptance</t>
  </si>
  <si>
    <t>S223300</t>
  </si>
  <si>
    <t>Fabricate Calorimeter Controller Boards: Sectors 1-12 M&amp;S</t>
  </si>
  <si>
    <t>S219700</t>
  </si>
  <si>
    <t>Review and Write EMCal Electronics Design Change Specifications: Sector 1-12 Labor</t>
  </si>
  <si>
    <t>S220100</t>
  </si>
  <si>
    <t>Update Design per Change Specification - EMCal Preamp: Sectors 1-12</t>
  </si>
  <si>
    <t>S220300</t>
  </si>
  <si>
    <t>Update Design per Change Specification - EMCal Interface Board: Sectors 1-12</t>
  </si>
  <si>
    <t>S220500</t>
  </si>
  <si>
    <t>Update Design per Change Specification - Calorimeter Controller: Sectors 1-12</t>
  </si>
  <si>
    <t>S220700</t>
  </si>
  <si>
    <t>Specify Signal and Power Cables per Change Specification - for EMCal: Sectors 1-12</t>
  </si>
  <si>
    <t>S220800</t>
  </si>
  <si>
    <t>Specify Power System per Change Specification - for EMCal: Sectors 1-12</t>
  </si>
  <si>
    <t>S221600</t>
  </si>
  <si>
    <t>Fabricate EMCal Preamp Boards: Sectors 1-12 - Provide Requirements to Fabricator</t>
  </si>
  <si>
    <t>S222300</t>
  </si>
  <si>
    <t>Test EMCal Preamp Boards: Sectors 1-12</t>
  </si>
  <si>
    <t>S225300</t>
  </si>
  <si>
    <t>Test Pulse Boards 1-12 - M&amp;S</t>
  </si>
  <si>
    <t>S222200</t>
  </si>
  <si>
    <t>Fabricate EMCal Preamp Boards: Sectors 1-12, Phase 1 - Delivery Acceptance</t>
  </si>
  <si>
    <t>S223600</t>
  </si>
  <si>
    <t>Procure EMCal Internal Signal/Test/Comm/LV/Bias Cables: Sectors 1-12 - Labor</t>
  </si>
  <si>
    <t>S223700</t>
  </si>
  <si>
    <t>Procure EMCal Internal Signal/Test/Comm/LV/Bias Cables: Sectors 1-12, Phase 1 - M&amp;S</t>
  </si>
  <si>
    <t>S223800</t>
  </si>
  <si>
    <t>Procure EMCal External LV/Bias Cables: Sectors 1-12 - Labor</t>
  </si>
  <si>
    <t>S223900</t>
  </si>
  <si>
    <t>Procure EMCal External LV/Bias Signal/Comm/Test Cables: Sectors 1-12, Phase 1 - M&amp;S</t>
  </si>
  <si>
    <t>S224100</t>
  </si>
  <si>
    <t>Assemble EMCal External Power Cables: Sectors 1-12</t>
  </si>
  <si>
    <t>S225500</t>
  </si>
  <si>
    <t>Procure EMCal External Bias Power System: Sectors 1-12 - Provide Requirements to Procurement</t>
  </si>
  <si>
    <t>S226300</t>
  </si>
  <si>
    <t>Procure EMCal External Bias Power System: Sectors 1-12, Phase 1 - Delivery Acceptance</t>
  </si>
  <si>
    <t>S224200</t>
  </si>
  <si>
    <t>Procure EMCal Low Voltage Power Systems: Sectors 1-12 - Labor</t>
  </si>
  <si>
    <t>S224300</t>
  </si>
  <si>
    <t>Procure EMCal Low Voltage Power Systems: Sectors 1-12, Phase 1 - M&amp;S</t>
  </si>
  <si>
    <t>S224000</t>
  </si>
  <si>
    <t>Procure EMCal External LV/Bias Signal/Comm/Test Cables: Sectors 1-12, Phase 2 - M&amp;S</t>
  </si>
  <si>
    <t>S226400</t>
  </si>
  <si>
    <t>Procure EMCal External Bias Power System: Sectors 1-12, Phase 2 - Delivery Acceptance</t>
  </si>
  <si>
    <t>S224400</t>
  </si>
  <si>
    <t>Procure EMCal Low Voltage Power Systems: Sectors 1-12, Phase 2 - M&amp;S</t>
  </si>
  <si>
    <t>S223001</t>
  </si>
  <si>
    <t>Fabricate EMCal Interface Board: Sectors 1-12, Phase 2 - Delivery Acceptance</t>
  </si>
  <si>
    <t>S222201</t>
  </si>
  <si>
    <t>Fabricate EMCal Preamp Boards: Sectors 1-12, Phase 2 - Delivery Acceptance</t>
  </si>
  <si>
    <t>S223701</t>
  </si>
  <si>
    <t>Procure EMCal Internal Signal/Test/Comm/LV/Bias Cables: Sectors 1-12, Phase 2 - M&amp;S</t>
  </si>
  <si>
    <t>S219210</t>
  </si>
  <si>
    <t>Procure EMCal Internal Signal/Test/Comm/LV/Bias Cables: Preproduction [Sector 0] Labor Split</t>
  </si>
  <si>
    <t>S219402</t>
  </si>
  <si>
    <t>Procure EMCal External Signal and Power Cables, and Power Systems: Preproduction [Sector 0] Labor Split</t>
  </si>
  <si>
    <t>S223202</t>
  </si>
  <si>
    <t>Fabricate Calorimeter Controller Boards: Sectors 1-12 Labor Split</t>
  </si>
  <si>
    <t>S238200</t>
  </si>
  <si>
    <t>Production Readiness Review, Safety Review - HCal FEE Sectors 7-32</t>
  </si>
  <si>
    <t>S238400</t>
  </si>
  <si>
    <t>Review Hcal Production Readiness &amp; Safety Review Report</t>
  </si>
  <si>
    <t>S241900</t>
  </si>
  <si>
    <t>Fabricate HCal Backplane Boards: Production - Labor</t>
  </si>
  <si>
    <t>S243100</t>
  </si>
  <si>
    <t>Procure HCal Electronics Production Power &amp; Signal Cables (Internal) - Provide Requirements to Procurement</t>
  </si>
  <si>
    <t>S239100</t>
  </si>
  <si>
    <t>Fabricate HCal SiPM Boards - Delivery Acceptance</t>
  </si>
  <si>
    <t>S241700</t>
  </si>
  <si>
    <t>Fabricate HCal LED Boards - Delivery Acceptance</t>
  </si>
  <si>
    <t>S239300</t>
  </si>
  <si>
    <t>Test HCal SiPM Boards: Production</t>
  </si>
  <si>
    <t>S240700</t>
  </si>
  <si>
    <t>Test HCal Preamp Boards: Production</t>
  </si>
  <si>
    <t>S241800</t>
  </si>
  <si>
    <t>Test HCal LED Boards: Production</t>
  </si>
  <si>
    <t>S242100</t>
  </si>
  <si>
    <t>Test Hcal Backplane Boards: Production</t>
  </si>
  <si>
    <t>S243000</t>
  </si>
  <si>
    <t>Test HCal Interface Boards: Production</t>
  </si>
  <si>
    <t>S242000</t>
  </si>
  <si>
    <t>Fabricate HCal Backplane Boards: Production - M&amp;S</t>
  </si>
  <si>
    <t>S243700</t>
  </si>
  <si>
    <t>Procure HCal Electronics Production Power &amp; Signal Cables (Internal) - Delivery Acceptance</t>
  </si>
  <si>
    <t>S244400</t>
  </si>
  <si>
    <t>HCal Electronics Prod Pwr &amp; Sig Cables &amp; LV/Bias Supplies &amp; Controller (External) - Delivery Acceptance</t>
  </si>
  <si>
    <t>S238500</t>
  </si>
  <si>
    <t>Fabricate HCal SiPM Boards - Provide Requirements to Procurement</t>
  </si>
  <si>
    <t>S241100</t>
  </si>
  <si>
    <t>Fabricate HCal LED Boards - Provide Requirements to Procurement</t>
  </si>
  <si>
    <t>S243800</t>
  </si>
  <si>
    <t>HCal Electronics Prod Pwr &amp; Sig Cables &amp; LV/Bias Supplies &amp; Controller (External) - Provide Requirements to Procurements</t>
  </si>
  <si>
    <t>S239800</t>
  </si>
  <si>
    <t>Fabricate HCal Preamp Boards - Provide Requirements to Procurement</t>
  </si>
  <si>
    <t>S240400</t>
  </si>
  <si>
    <t>Fabricate HCal Preamp Boards  - Delivery Acceptance</t>
  </si>
  <si>
    <t>S242900</t>
  </si>
  <si>
    <t>Fabricate HCal Interface Boards Production - Delivery Acceptance</t>
  </si>
  <si>
    <t>S244450</t>
  </si>
  <si>
    <t>Trunk Signal Cables - OuterHCal</t>
  </si>
  <si>
    <t>S236200</t>
  </si>
  <si>
    <t>Fabricate HCal SiPM Boards: (6 Modules) M&amp;S</t>
  </si>
  <si>
    <t>S236800</t>
  </si>
  <si>
    <t>Fabricate HCal LED Boards: (6 Modules) M&amp;S</t>
  </si>
  <si>
    <t>S236300</t>
  </si>
  <si>
    <t>Test HCal SiPM Boards: (6 Modules)</t>
  </si>
  <si>
    <t>S236900</t>
  </si>
  <si>
    <t>Test HCal LED Boards: (6 Modules)</t>
  </si>
  <si>
    <t>S237900</t>
  </si>
  <si>
    <t>Assemble HCal Power and Signal Cables and Power System: (6 Modules)</t>
  </si>
  <si>
    <t>S237800</t>
  </si>
  <si>
    <t>Procure Hcal Power and Signal Cables and Power System: (6 Modules), Phase 2 - M&amp;S</t>
  </si>
  <si>
    <t>S237710</t>
  </si>
  <si>
    <t>Procure Hcal Power and Signal Cables and Power System: (6 Modules), Phase 1 - M&amp;S Split</t>
  </si>
  <si>
    <t>S236102</t>
  </si>
  <si>
    <t>Fabricate HCal SiPM Boards: (6 Modules) Labor Split</t>
  </si>
  <si>
    <t>S237602</t>
  </si>
  <si>
    <t>Procure Hcal Power and Signal Cables and Power System: (6 Modules) - Labor Split</t>
  </si>
  <si>
    <t>S226700</t>
  </si>
  <si>
    <t>Production Readiness and Safety Review: EMCal Production Electronics</t>
  </si>
  <si>
    <t>S226900</t>
  </si>
  <si>
    <t>Respond to Results of EMCal Production Readiness and Safety Review</t>
  </si>
  <si>
    <t>S228700</t>
  </si>
  <si>
    <t>Fabricate EMCAL Production Preamp Boards Sectors 13-64 - Provide Requirements to Procure &amp; Assem</t>
  </si>
  <si>
    <t>S229500</t>
  </si>
  <si>
    <t>Fabricate EMCAL Interface Board Sectors 13-64 - Provide Requirements to Fabricator</t>
  </si>
  <si>
    <t>S231200</t>
  </si>
  <si>
    <t>Procure Internal EMCal Signal/Test/Comm and LV/Bias Cables: Production - Provide Requirements to Procurement</t>
  </si>
  <si>
    <t>S231900</t>
  </si>
  <si>
    <t>Fabricate Test-pulse Boards 13 - 64 - Labor</t>
  </si>
  <si>
    <t>S227000</t>
  </si>
  <si>
    <t>Fabricate SiPM Daughter Boards Sectors 13-64 - Provide Requirements to Procurement</t>
  </si>
  <si>
    <t>S228100</t>
  </si>
  <si>
    <t>Test SiPM Daughter Boards Production Sectors 13-64</t>
  </si>
  <si>
    <t>S229400</t>
  </si>
  <si>
    <t>Test EMCal Preamp Boards: Production Sectors 13-64</t>
  </si>
  <si>
    <t>S231100</t>
  </si>
  <si>
    <t>Test Calorimeter Controller Boards: Production Sectors 13-64</t>
  </si>
  <si>
    <t>S229300</t>
  </si>
  <si>
    <t>Fabricate EMCAL Production Preamp Boards Sectors 13-64 - Delivery Acceptance</t>
  </si>
  <si>
    <t>S230100</t>
  </si>
  <si>
    <t>Fabricate EMCAL Interface Board Sectors 13-64 - Delivery Acceptance</t>
  </si>
  <si>
    <t>S231800</t>
  </si>
  <si>
    <t>Procure Internal EMCal Signal/Test/Comm and LV/Bias: Production - Delivery Acceptance</t>
  </si>
  <si>
    <t>S232500</t>
  </si>
  <si>
    <t>Fabricate Test-pulse Boards 13 - 64 - M&amp;S</t>
  </si>
  <si>
    <t>S227600</t>
  </si>
  <si>
    <t>Fabricate SiPM Daughter Boards Sectors 13-64  - Delivery Acceptance Part 1</t>
  </si>
  <si>
    <t>S232600</t>
  </si>
  <si>
    <t>Procure EMCal External LV/Bias Signal/Comm/Test Cables Sectors 13-64 - Provide Requirements to Procurement</t>
  </si>
  <si>
    <t>S233200</t>
  </si>
  <si>
    <t>Procure EMCal External LV/Bias Signal/Comm/Test Cables Sectors 13-64 - Delivery Acceptance</t>
  </si>
  <si>
    <t>S233400</t>
  </si>
  <si>
    <t>Procure EMCal Bias Power System Sectors 13-64 - Provide Requirements to Procurement</t>
  </si>
  <si>
    <t>S234000</t>
  </si>
  <si>
    <t>Procure EMCal Bias Power System Sectors 13-64 - Delivery Acceptance</t>
  </si>
  <si>
    <t>S233300</t>
  </si>
  <si>
    <t>Assemble Power Cables</t>
  </si>
  <si>
    <t>S234100</t>
  </si>
  <si>
    <t>EMCal Low Voltage Power System Sectors 13-64 - M&amp;S</t>
  </si>
  <si>
    <t>S230200</t>
  </si>
  <si>
    <t>Test EMCal Interface Boards: Production Sectors 13-64</t>
  </si>
  <si>
    <t>S234200</t>
  </si>
  <si>
    <t>EMCal Crates for Controllers - M&amp;S</t>
  </si>
  <si>
    <t>S231000</t>
  </si>
  <si>
    <t>Fabricate Calorimeter Production Controller Boards - Delivery Acceptance</t>
  </si>
  <si>
    <t>S228110</t>
  </si>
  <si>
    <t>Test SiPM Daughter Boards Production Sectors 13-64 - Contributed Labor</t>
  </si>
  <si>
    <t>S229405</t>
  </si>
  <si>
    <t>Test EMCal Preamp Boards: Production Sectors 13-64 - Contributed Labor</t>
  </si>
  <si>
    <t>S231105</t>
  </si>
  <si>
    <t>Test Calorimeter Controller Boards: Production Sectors 13-64 - Contributed Labor</t>
  </si>
  <si>
    <t>S230205</t>
  </si>
  <si>
    <t>Test EMCal Interface Boards: Production Sectors 13-64 - Contributed Labor</t>
  </si>
  <si>
    <t>S227605</t>
  </si>
  <si>
    <t>Fabricate SiPM Daughter Boards Sectors 13-64  - Delivery Acceptance Part 2</t>
  </si>
  <si>
    <t>S233250</t>
  </si>
  <si>
    <t>Trunk Signal Cables - EMCal</t>
  </si>
  <si>
    <t>S245000</t>
  </si>
  <si>
    <t>Procure Test stand for SiPMs</t>
  </si>
  <si>
    <t>S214800</t>
  </si>
  <si>
    <t>EMCal/HCal sensors Production - 8K Units - Delivery Acceptance No. 5</t>
  </si>
  <si>
    <t>S214900</t>
  </si>
  <si>
    <t>EMCal/HCal sensors Production - 8K Units - Delivery Acceptance No. 6</t>
  </si>
  <si>
    <t>S215000</t>
  </si>
  <si>
    <t>EMCal/HCal sensors Production - 8K Units - Delivery Acceptance No. 7</t>
  </si>
  <si>
    <t>S215100</t>
  </si>
  <si>
    <t>EMCal/HCal sensors Production - 8K Units - Delivery Acceptance No. 8</t>
  </si>
  <si>
    <t>S215200</t>
  </si>
  <si>
    <t>EMCal/HCal sensors Production - 8K Units - Delivery Acceptance No. 9</t>
  </si>
  <si>
    <t>S215600</t>
  </si>
  <si>
    <t>Production Q/A Tested &amp; Sorted devices 8 K Units Delivery Batch No. 4</t>
  </si>
  <si>
    <t>S215800</t>
  </si>
  <si>
    <t>Production Q/A Tested &amp; Sorted devices 8 K Units Delivery Batch No. 5</t>
  </si>
  <si>
    <t>S215900</t>
  </si>
  <si>
    <t>Production Q/A Tested &amp; Sorted devices 8 K Units Delivery Batch No. 6</t>
  </si>
  <si>
    <t>S216000</t>
  </si>
  <si>
    <t>Production Q/A Tested &amp; Sorted devices 8 K Units Delivery Batch No. 7</t>
  </si>
  <si>
    <t>S216100</t>
  </si>
  <si>
    <t>Production Q/A Tested &amp; Sorted devices 8 K Units Delivery Batch No. 8</t>
  </si>
  <si>
    <t>S216200</t>
  </si>
  <si>
    <t>Production Q/A Tested &amp; Sorted devices 8 K Units Delivery Batch No. 9</t>
  </si>
  <si>
    <t>S213200</t>
  </si>
  <si>
    <t>Prepro Q/A Tested &amp; Sorted devices 8 K Units Delivery Batch No. 1</t>
  </si>
  <si>
    <t>S213300</t>
  </si>
  <si>
    <t>Prepro Q/A Tested &amp; Sorted devices 7 K Units Delivery Batch No. 3</t>
  </si>
  <si>
    <t>S215300</t>
  </si>
  <si>
    <t>EMCal/HCal sensors Production - 8K Units - Delivery Acceptance No. 10</t>
  </si>
  <si>
    <t>S215400</t>
  </si>
  <si>
    <t>EMCal/HCal sensors Production - 5K Units - Delivery Acceptance No. 13</t>
  </si>
  <si>
    <t>S216300</t>
  </si>
  <si>
    <t>Production Q/A Tested &amp; Sorted devices 8 K Units Delivery Batch No. 10</t>
  </si>
  <si>
    <t>S216400</t>
  </si>
  <si>
    <t>Production Q/A Tested &amp; Sorted devices 5 K Units Delivery Batch No. 13</t>
  </si>
  <si>
    <t>S213210</t>
  </si>
  <si>
    <t>Prepro Q/A Tested &amp; Sorted devices 8 K Units Delivery Batch No. 2</t>
  </si>
  <si>
    <t>S215310</t>
  </si>
  <si>
    <t>EMCal/HCal sensors Production - 8K Units - Delivery Acceptance No. 11</t>
  </si>
  <si>
    <t>S215320</t>
  </si>
  <si>
    <t>EMCal/HCal sensors Production - 8K Units - Delivery Acceptance No. 12</t>
  </si>
  <si>
    <t>S216310</t>
  </si>
  <si>
    <t>Production Q/A Tested &amp; Sorted devices 8 K Units Delivery Batch No. 11</t>
  </si>
  <si>
    <t>S216320</t>
  </si>
  <si>
    <t>Production Q/A Tested &amp; Sorted devices 8 K Units Delivery Batch No. 12</t>
  </si>
  <si>
    <t>S215605</t>
  </si>
  <si>
    <t>Production Q/A Tested &amp; Sorted devices 8 K Units Delivery Batch No. 4 - Contributed Labor</t>
  </si>
  <si>
    <t>S215805</t>
  </si>
  <si>
    <t>Production Q/A Tested &amp; Sorted devices 8 K Units Delivery Batch No. 5 - Contributed Labor</t>
  </si>
  <si>
    <t>S215905</t>
  </si>
  <si>
    <t>Production Q/A Tested &amp; Sorted devices 8 K Units Delivery Batch No. 6 - Contributed Labor</t>
  </si>
  <si>
    <t>S216005</t>
  </si>
  <si>
    <t>Production Q/A Tested &amp; Sorted devices 8 K Units Delivery Batch No. 7 - Contributed Labor</t>
  </si>
  <si>
    <t>S216105</t>
  </si>
  <si>
    <t>Production Q/A Tested &amp; Sorted devices 8 K Units Delivery Batch No. 8 - Contributed Labor</t>
  </si>
  <si>
    <t>S216205</t>
  </si>
  <si>
    <t>Production Q/A Tested &amp; Sorted devices 8 K Units Delivery Batch No. 9 - Contributed Labor</t>
  </si>
  <si>
    <t>S213205</t>
  </si>
  <si>
    <t>Prepro Q/A Tested &amp; Sorted devices 8 K Units Delivery Batch No. 1 - Contributed Labor</t>
  </si>
  <si>
    <t>S213305</t>
  </si>
  <si>
    <t>Prepro Q/A Tested &amp; Sorted devices 7 K Units Delivery Batch No. 3 - Contributed Labor</t>
  </si>
  <si>
    <t>S216305</t>
  </si>
  <si>
    <t>Production Q/A Tested &amp; Sorted devices 8 K Units Delivery Batch No. 10 - Contributed Labor</t>
  </si>
  <si>
    <t>S216405</t>
  </si>
  <si>
    <t>Production Q/A Tested &amp; Sorted devices 5 K Units Delivery Batch No. 13 - Contributed Labor</t>
  </si>
  <si>
    <t>S213215</t>
  </si>
  <si>
    <t>Prepro Q/A Tested &amp; Sorted devices 8 K Units Delivery Batch No. 2 - Contributed Labor</t>
  </si>
  <si>
    <t>S216315</t>
  </si>
  <si>
    <t>Production Q/A Tested &amp; Sorted devices 8 K Units Delivery Batch No. 11 - Contributed Labor</t>
  </si>
  <si>
    <t>S216325</t>
  </si>
  <si>
    <t>Production Q/A Tested &amp; Sorted devices 8 K Units Delivery Batch No. 12 - Contributed Labor</t>
  </si>
  <si>
    <t>S1000239</t>
  </si>
  <si>
    <t>Actuals - Labor - sPHENIX Magnet FY18 16720</t>
  </si>
  <si>
    <t>S1001439</t>
  </si>
  <si>
    <t>Actuals - Labor - sPHENIX Magnet FY19 M8 16720</t>
  </si>
  <si>
    <t>S1001479</t>
  </si>
  <si>
    <t>Actuals - NonLabor - sPHENIX Magnet FY19 M8 16720</t>
  </si>
  <si>
    <t>S1004600</t>
  </si>
  <si>
    <t>Actuals - Labor FY19 Jun-Sep 16720</t>
  </si>
  <si>
    <t>S308611</t>
  </si>
  <si>
    <t>Specify and test probes for field monitoring</t>
  </si>
  <si>
    <t>S308613</t>
  </si>
  <si>
    <t>Purchase probes for Magnetic Field Measurements</t>
  </si>
  <si>
    <t>S308615</t>
  </si>
  <si>
    <t>Develop readout electronics</t>
  </si>
  <si>
    <t>S308617</t>
  </si>
  <si>
    <t>Calibrate probes</t>
  </si>
  <si>
    <t>S308619</t>
  </si>
  <si>
    <t>Install probes and readout on TPC</t>
  </si>
  <si>
    <t>S308100</t>
  </si>
  <si>
    <t>Magnet Field Measurements: Procure NMR probes Labor</t>
  </si>
  <si>
    <t>S308300</t>
  </si>
  <si>
    <t>Magnet Field Measurements: Procure NMR probe readout parts Labor</t>
  </si>
  <si>
    <t>S308500</t>
  </si>
  <si>
    <t>Magnet Field Measurements: Fabricate NMR probe readout parts</t>
  </si>
  <si>
    <t>S308600</t>
  </si>
  <si>
    <t>Magnet Field Measurements: Fabricate NMR probe mounts - Physics Resource(s)</t>
  </si>
  <si>
    <t>S308200</t>
  </si>
  <si>
    <t>Magnet Field Measurements: Procure NMR probes M&amp;S</t>
  </si>
  <si>
    <t>S308400</t>
  </si>
  <si>
    <t>Magnet Field Measurements: Procure NMR probe readout parts M&amp;S</t>
  </si>
  <si>
    <t>S308610</t>
  </si>
  <si>
    <t>Magnet Field Measurements: Fabricate NMR probe mounts - CA-D Resource(s)</t>
  </si>
  <si>
    <t>S308900</t>
  </si>
  <si>
    <t>Magnet Field Measurements: Install Field Mapping Equipment</t>
  </si>
  <si>
    <t>S309000</t>
  </si>
  <si>
    <t>Magnet Field Measurements: Map Magnetic Field of SC Magnet</t>
  </si>
  <si>
    <t>S309100</t>
  </si>
  <si>
    <t>Magnet Field Measurements: Remove Field Mapping Equipment</t>
  </si>
  <si>
    <t>S309005</t>
  </si>
  <si>
    <t>Magnet Field Measurements: Perform Magnetic Survey of as-build structure in IR</t>
  </si>
  <si>
    <t>S308625</t>
  </si>
  <si>
    <t>Complete MOU with Vendor</t>
  </si>
  <si>
    <t>S308621</t>
  </si>
  <si>
    <t>Conceptual design of mapping campaign</t>
  </si>
  <si>
    <t>S308623</t>
  </si>
  <si>
    <t>Develop mapping plan with Vendor</t>
  </si>
  <si>
    <t>S308627</t>
  </si>
  <si>
    <t>Place contract with Vendor (Procurement string, $70K obligated at Contract award, paid when mapped?)</t>
  </si>
  <si>
    <t>S308629</t>
  </si>
  <si>
    <t>Complete mechanical and electrical design for mapping</t>
  </si>
  <si>
    <t>S308631</t>
  </si>
  <si>
    <t>Review mapping plan</t>
  </si>
  <si>
    <t>S308633</t>
  </si>
  <si>
    <t>Construct mapping support (mechanical and electrical)</t>
  </si>
  <si>
    <t>S309110</t>
  </si>
  <si>
    <t>Receive report from CERN, incorporate into analysis</t>
  </si>
  <si>
    <t>S308700</t>
  </si>
  <si>
    <t>Magnet Field Measurements: Run 3D field simulations and construct field and force maps - Physics Resource(s)</t>
  </si>
  <si>
    <t>S308710</t>
  </si>
  <si>
    <t>Magnet Field Measurements: Run 3D field simulations and construct field and force maps - CA-D Resource(s)</t>
  </si>
  <si>
    <t>S307600</t>
  </si>
  <si>
    <t>Magnet Field Measurements: Design mounts for probes to monitor field - Physics Resource(s)</t>
  </si>
  <si>
    <t>S307700</t>
  </si>
  <si>
    <t>Magnet Field Measurements: Design readout for probes to monitor field - Physics Resource(s)</t>
  </si>
  <si>
    <t>S307610</t>
  </si>
  <si>
    <t>Magnet Field Measurements: Design mounts for probes to monitor field - CA-D Resource(s)</t>
  </si>
  <si>
    <t>S307710</t>
  </si>
  <si>
    <t>Magnet Field Measurements: Design readout for probes to monitor field - CA-D Resource(s)</t>
  </si>
  <si>
    <t>S307511</t>
  </si>
  <si>
    <t>Magnet Field Measurements: Setup a detailed 3D model of the coil, return yoke and internal calorimeters FY19 Split_60%</t>
  </si>
  <si>
    <t>S307921</t>
  </si>
  <si>
    <t>Magnet Field Measurements: Perform Magnet Assembly Stress Analysis FY19 - CA-D Resource(s) Split_70%</t>
  </si>
  <si>
    <t>S307922</t>
  </si>
  <si>
    <t>Final Field Calculations Pre-measurement - Phys</t>
  </si>
  <si>
    <t>S307923</t>
  </si>
  <si>
    <t>Final Field Calculations Pre-measurement - CAD</t>
  </si>
  <si>
    <t>S1000079</t>
  </si>
  <si>
    <t>Actuals - Labor - sPHENIX Magnet FY17 16718</t>
  </si>
  <si>
    <t>S1000159</t>
  </si>
  <si>
    <t>Actuals - Labor - sPHENIX Magnet FY18 16718</t>
  </si>
  <si>
    <t>S1001319</t>
  </si>
  <si>
    <t>Actuals - Labor - sPHENIX Magnet FY19 M8 16718</t>
  </si>
  <si>
    <t>S1001359</t>
  </si>
  <si>
    <t>Actuals - NonLabor - sPHENIX Magnet FY19 M8 16718</t>
  </si>
  <si>
    <t>S1004440</t>
  </si>
  <si>
    <t>Actuals - Labor FY19 Jun-Sep 16718</t>
  </si>
  <si>
    <t>S1004480</t>
  </si>
  <si>
    <t>Actuals - NonLabor FY19 Jun-Sep 16718</t>
  </si>
  <si>
    <t>S292700</t>
  </si>
  <si>
    <t>(Warm Piping System) Technical Specifications</t>
  </si>
  <si>
    <t>S292602</t>
  </si>
  <si>
    <t>(Warm Piping System) Mechanical Engineering Tasks Split</t>
  </si>
  <si>
    <t>S293500</t>
  </si>
  <si>
    <t>(Current Leads Warm Piping) Detailed drawing package with weld map</t>
  </si>
  <si>
    <t>S293000</t>
  </si>
  <si>
    <t>(Warm Piping tie in bldg. 1010B compressor) General Arrangement Layout</t>
  </si>
  <si>
    <t>S293100</t>
  </si>
  <si>
    <t>(Warm Piping tie in bldg. 1010B compressor) Detailed drawing package with weld map</t>
  </si>
  <si>
    <t>S293300</t>
  </si>
  <si>
    <t>(GN2 Vent Line from platform coldbox) Detailed drawing package with weld map</t>
  </si>
  <si>
    <t>S292800</t>
  </si>
  <si>
    <t>(Warm Piping tie in to WR header) General Arrangement Layout</t>
  </si>
  <si>
    <t>S292900</t>
  </si>
  <si>
    <t>(Warm Piping tie in to WR header) Detailed drawing package with weld map</t>
  </si>
  <si>
    <t>S293700</t>
  </si>
  <si>
    <t>(Warm Piping System Materials Procurement) Reliefs Labor</t>
  </si>
  <si>
    <t>S293900</t>
  </si>
  <si>
    <t>(Warm Piping System Materials Procurement) Warm Valves</t>
  </si>
  <si>
    <t>S294700</t>
  </si>
  <si>
    <t>(Warm Piping System Materials Procurement) Piping supports Labor</t>
  </si>
  <si>
    <t>S293600</t>
  </si>
  <si>
    <t>(Warm Piping System Materials Procurement) Reliefs M&amp;S</t>
  </si>
  <si>
    <t>S293800</t>
  </si>
  <si>
    <t>(Warm Piping System Materials Procurement) Warm Valves M&amp;S</t>
  </si>
  <si>
    <t>S294000</t>
  </si>
  <si>
    <t>Procure Warm Piping and fittings - Provide Requirements to Procurement</t>
  </si>
  <si>
    <t>S294600</t>
  </si>
  <si>
    <t>(Warm Piping System Materials Procurement) Piping supports M&amp;S</t>
  </si>
  <si>
    <t>S294500</t>
  </si>
  <si>
    <t>Procure Warm Piping and fittings - Delivery acceptance</t>
  </si>
  <si>
    <t>S294800</t>
  </si>
  <si>
    <t>(Warm Piping System) Phase 1: Welding of piping and install of piping supports</t>
  </si>
  <si>
    <t>S294840</t>
  </si>
  <si>
    <t>(Warm Piping System) Remaining outside /1008B/Westwall work (between run21 and run22)</t>
  </si>
  <si>
    <t>S295000</t>
  </si>
  <si>
    <t>(Warm Piping System) Pressure and leak check</t>
  </si>
  <si>
    <t>S295100</t>
  </si>
  <si>
    <t>(Warm Piping System) Install Instrumentation, reliefs and air supply to valves</t>
  </si>
  <si>
    <t>S295200</t>
  </si>
  <si>
    <t>(Warm Piping System) Final pressure. leak check and equipment shakedown</t>
  </si>
  <si>
    <t>S295300</t>
  </si>
  <si>
    <t>(Warm Piping System) Vacuum Pumping System installation</t>
  </si>
  <si>
    <t>S294860</t>
  </si>
  <si>
    <t>(Warm Piping System) Assembly hall work on Platform</t>
  </si>
  <si>
    <t>S294880</t>
  </si>
  <si>
    <t>(Warm Piping System) IR Hall work Jumper work between Platform and West Wall</t>
  </si>
  <si>
    <t>S300700</t>
  </si>
  <si>
    <t>(Cryo Controls Hardware) Control Logic eng document revision by Cryo process engineering</t>
  </si>
  <si>
    <t>S300800</t>
  </si>
  <si>
    <t>(Cryo Controls Hardware) Interface document definition for variables to MCR and sPHENIX controls</t>
  </si>
  <si>
    <t>S300900</t>
  </si>
  <si>
    <t>(Cryo Controls Hardware) Built HMI operator screens</t>
  </si>
  <si>
    <t>S301000</t>
  </si>
  <si>
    <t>(Cryo Controls Hardware) PLC programming</t>
  </si>
  <si>
    <t>S301100</t>
  </si>
  <si>
    <t>(Cryo Controls Hardware) Live I/O check out and control logic test</t>
  </si>
  <si>
    <t>S284100</t>
  </si>
  <si>
    <t>RHIC Helium Interface - Engineering supervision by BNL</t>
  </si>
  <si>
    <t>S284220</t>
  </si>
  <si>
    <t>Procure RHIC Helium Interface, MS1 (Manufacturing Program Plan) - Delivery Acceptance</t>
  </si>
  <si>
    <t>S1005200</t>
  </si>
  <si>
    <t>BNL review for PDR approval</t>
  </si>
  <si>
    <t>S1005280</t>
  </si>
  <si>
    <t>AET submits FDR report to BNL for approval</t>
  </si>
  <si>
    <t>S1005260</t>
  </si>
  <si>
    <t>BNL review for IDR approval</t>
  </si>
  <si>
    <t>S1005560</t>
  </si>
  <si>
    <t>S1005640</t>
  </si>
  <si>
    <t>S1005760</t>
  </si>
  <si>
    <t>Delivery Interconnect (S-Line, H-Line, U-Line), vacuum break, Field Joint Tee and Sleeve</t>
  </si>
  <si>
    <t>S1005620</t>
  </si>
  <si>
    <t>S1005880</t>
  </si>
  <si>
    <t>S1006040</t>
  </si>
  <si>
    <t>S1006000</t>
  </si>
  <si>
    <t>S1006200</t>
  </si>
  <si>
    <t>Delivery of the 1008B Cold Box and Document Package</t>
  </si>
  <si>
    <t>S1006280</t>
  </si>
  <si>
    <t>S1006440</t>
  </si>
  <si>
    <t>S1006400</t>
  </si>
  <si>
    <t>S1006680</t>
  </si>
  <si>
    <t>S1006800</t>
  </si>
  <si>
    <t>S1006760</t>
  </si>
  <si>
    <t>S1007000</t>
  </si>
  <si>
    <t>S1007120</t>
  </si>
  <si>
    <t>S1007080</t>
  </si>
  <si>
    <t>S1007240</t>
  </si>
  <si>
    <t>Delivery of all three Solenoid Valve Box Transfer Lines and two 4" &amp; 5" NPS Field Joint Sleeves</t>
  </si>
  <si>
    <t>S1007280</t>
  </si>
  <si>
    <t>Approval of all Data/Documentation/ Reports</t>
  </si>
  <si>
    <t>S1007320</t>
  </si>
  <si>
    <t>Delivery two male bayonets and one vapor return female bayonet</t>
  </si>
  <si>
    <t>S286800</t>
  </si>
  <si>
    <t>Helium System 1008B Coldbox INSTALLATION: Rigging</t>
  </si>
  <si>
    <t>S286900</t>
  </si>
  <si>
    <t>Helium System 1008B Coldbox INSTALLATION: Field Joint Welding and leak checking</t>
  </si>
  <si>
    <t>S287400</t>
  </si>
  <si>
    <t>(Helium System: 1008B Coldbox/Transfer lines / IR8 Coldbox) Installation/Rigging of IR8 Coldbox</t>
  </si>
  <si>
    <t>S287500</t>
  </si>
  <si>
    <t>RHIC Helium Interface - Final Bayonet jumpers lines install, pressure &amp; leak check and valve check out</t>
  </si>
  <si>
    <t>S287600</t>
  </si>
  <si>
    <t>RHIC Helium Interface - Final pump and purge</t>
  </si>
  <si>
    <t>S287000</t>
  </si>
  <si>
    <t>Helium System: Transfer lines  BETWEEN 1008B and IR8 Hall INSTALLATION: Rigging in place</t>
  </si>
  <si>
    <t>S287100</t>
  </si>
  <si>
    <t>Helium System: Transfer lines  BETWEEN 1008B and IR8 Hall INSTALLATION: Field Joint welding</t>
  </si>
  <si>
    <t>S287200</t>
  </si>
  <si>
    <t>Helium System Transfer lines : Along West wall of IR8 Hall INSTALLATION: Rigging in place</t>
  </si>
  <si>
    <t>S287300</t>
  </si>
  <si>
    <t>Helium System Transfer lines : Along West wall of IR8 Hall INSTALLATION: field Joint welding</t>
  </si>
  <si>
    <t>S289400</t>
  </si>
  <si>
    <t>(LN2 supply transfer line system) Kick off meeting</t>
  </si>
  <si>
    <t>S289500</t>
  </si>
  <si>
    <t>Engineering Support for Procure LN2 supply transfer line system</t>
  </si>
  <si>
    <t>S289600</t>
  </si>
  <si>
    <t>(LN2 supply transfer line system) Preliminary Design Review Labor</t>
  </si>
  <si>
    <t>S289900</t>
  </si>
  <si>
    <t>(LN2 supply transfer line system) Detail dwg package</t>
  </si>
  <si>
    <t>S290300</t>
  </si>
  <si>
    <t>(LN2 supply transfer line system) Final Design Review Labor</t>
  </si>
  <si>
    <t>S290000</t>
  </si>
  <si>
    <t>Long lead items Support Labor for LN2 supply transfer line system</t>
  </si>
  <si>
    <t>S290600</t>
  </si>
  <si>
    <t>(LN2 supply transfer line system) Drawings approvals</t>
  </si>
  <si>
    <t>S289800</t>
  </si>
  <si>
    <t>Procure LN2 supply transfer line system, Phase 1 (Preliminary Design Review) - Delivery Acceptance</t>
  </si>
  <si>
    <t>S290500</t>
  </si>
  <si>
    <t>Procure LN2 supply transfer line system, Phase 3 (Final Design Review) - Delivery Acceptance</t>
  </si>
  <si>
    <t>S290200</t>
  </si>
  <si>
    <t>Procure LN2 supply transfer line system, Phase 2 (Long lead items) - Delivery Acceptance</t>
  </si>
  <si>
    <t>S290700</t>
  </si>
  <si>
    <t>(LN2 supply transfer line system) Raw Material procur Labor</t>
  </si>
  <si>
    <t>S291000</t>
  </si>
  <si>
    <t>(LN2 supply transfer line system) Main fabrication items</t>
  </si>
  <si>
    <t>S291100</t>
  </si>
  <si>
    <t>(LN2 supply transfer line system) Final assemblies</t>
  </si>
  <si>
    <t>S291200</t>
  </si>
  <si>
    <t>(LN2 supply transfer line system) BNL Holdpoint witness</t>
  </si>
  <si>
    <t>S291300</t>
  </si>
  <si>
    <t>(LN2 supply transfer line system) Shipping Labor</t>
  </si>
  <si>
    <t>S290900</t>
  </si>
  <si>
    <t>Procure LN2 supply transfer line system, Phase 4 (Raw Material) - Planned Delivery Acceptance</t>
  </si>
  <si>
    <t>S291500</t>
  </si>
  <si>
    <t>Procure LN2 supply transfer line system - Final Docs Package</t>
  </si>
  <si>
    <t>S1008520</t>
  </si>
  <si>
    <t>(LN2 supply transfer line system) LOE Supervision Labor</t>
  </si>
  <si>
    <t>S291600</t>
  </si>
  <si>
    <t>(LN2 supply transfer line system) Rigging/Truck Unloading</t>
  </si>
  <si>
    <t>S291700</t>
  </si>
  <si>
    <t>(LN2 supply transfer line system) Inspection</t>
  </si>
  <si>
    <t>S288200</t>
  </si>
  <si>
    <t>(LN2 supply transfer line system) SOW &amp; Technical Specifications</t>
  </si>
  <si>
    <t>S288100</t>
  </si>
  <si>
    <t>(LN2 supply transfer line system) Mechanical Engineering Tasks FY19</t>
  </si>
  <si>
    <t>S288500</t>
  </si>
  <si>
    <t>(LN2 supply transfer line system) Detailed dwg package for Procurement</t>
  </si>
  <si>
    <t>S288410</t>
  </si>
  <si>
    <t>(LN2 supply transfer line system) LN2 supply transfer line detail layout Split</t>
  </si>
  <si>
    <t>S288600</t>
  </si>
  <si>
    <t>Procure LN2 supply transfer line system - Provide requirements to Procurement</t>
  </si>
  <si>
    <t>S291900</t>
  </si>
  <si>
    <t>(LN2 supply transfer line system) Piping supports procure materials Labor</t>
  </si>
  <si>
    <t>S292000</t>
  </si>
  <si>
    <t>(LN2 supply transfer line system) Install piping supports (Outside pipe run)</t>
  </si>
  <si>
    <t>S292100</t>
  </si>
  <si>
    <t>(LN2 supply transfer line system) Rigging in place onto piping supports</t>
  </si>
  <si>
    <t>S292200</t>
  </si>
  <si>
    <t>(LN2 supply transfer line system) Install Instrumentation, reliefs and air supply to valves</t>
  </si>
  <si>
    <t>S292300</t>
  </si>
  <si>
    <t>(LN2 supply transfer line system) Final pressure. leak check and equipment shakedown</t>
  </si>
  <si>
    <t>S291800</t>
  </si>
  <si>
    <t>(LN2 supply transfer line system) Piping supports procure materials M&amp;S</t>
  </si>
  <si>
    <t>S292120</t>
  </si>
  <si>
    <t>Welding LN2 Segment #1 to LN2 Dewar</t>
  </si>
  <si>
    <t>S295500</t>
  </si>
  <si>
    <t>(Controls Hardware) Wire diagram drawings</t>
  </si>
  <si>
    <t>S295600</t>
  </si>
  <si>
    <t>(Controls Hardware) Power distribution drawings</t>
  </si>
  <si>
    <t>S295700</t>
  </si>
  <si>
    <t>(Controls Hardware) I/O list table</t>
  </si>
  <si>
    <t>S295401</t>
  </si>
  <si>
    <t>(Controls Hardware) Cryo instrument and equipment specifications 70%</t>
  </si>
  <si>
    <t>S295800</t>
  </si>
  <si>
    <t>(Cryo Controls Hardware procurement) PLC I/O cards &amp; expansion chassis Labor</t>
  </si>
  <si>
    <t>S296000</t>
  </si>
  <si>
    <t>(Cryo Controls Hardware procurement) Rack components Labor</t>
  </si>
  <si>
    <t>S296200</t>
  </si>
  <si>
    <t>(Cryo Controls Hardware procurement) Lakeshore Temperature Controller/conditioners Labor</t>
  </si>
  <si>
    <t>S296400</t>
  </si>
  <si>
    <t>(Cryo Controls Hardware procurement) Lakeshore Temperature sensors Labor</t>
  </si>
  <si>
    <t>S296600</t>
  </si>
  <si>
    <t>(Cryo Controls Hardware procurement) SC level probes Labor</t>
  </si>
  <si>
    <t>S296800</t>
  </si>
  <si>
    <t>(Cryo Controls Hardware procurement) Pressure transmitters Labor</t>
  </si>
  <si>
    <t>S297000</t>
  </si>
  <si>
    <t>(Cryo Controls Hardware procurement) Flowmeters Labor</t>
  </si>
  <si>
    <t>S297200</t>
  </si>
  <si>
    <t>(Cryo Controls Hardware procurement) Vacuum gages and cables Labor</t>
  </si>
  <si>
    <t>S297500</t>
  </si>
  <si>
    <t>(Cryo Controls Hardware procurement) 32 conductor cables, IP8 to 1008B racks Labor</t>
  </si>
  <si>
    <t>S297600</t>
  </si>
  <si>
    <t>(Cryo Controls Hardware procurement) 8 conductor cables, IP8 to 1008B racks Labor</t>
  </si>
  <si>
    <t>S297800</t>
  </si>
  <si>
    <t>(Cryo Controls Hardware procurement) Heaters 480VAC Labor</t>
  </si>
  <si>
    <t>S298000</t>
  </si>
  <si>
    <t>(Cryo Controls Hardware procurement) Heater UL listed Control Panel Labor</t>
  </si>
  <si>
    <t>S298200</t>
  </si>
  <si>
    <t>(Cryo Controls Hardware procurement) Switch, 480 VAC Labor</t>
  </si>
  <si>
    <t>S298400</t>
  </si>
  <si>
    <t>(Cryo Controls Hardware procurement) Network switch and Ethernet fiber drop Labor</t>
  </si>
  <si>
    <t>S298600</t>
  </si>
  <si>
    <t>(Cryo Controls Hardware procurement) Cable tray and supports Labor</t>
  </si>
  <si>
    <t>S295900</t>
  </si>
  <si>
    <t>(Cryo Controls Hardware procurement) PLC I/O cards &amp; expansion chassis M&amp;S</t>
  </si>
  <si>
    <t>S296100</t>
  </si>
  <si>
    <t>(Cryo Controls Hardware procurement) Rack components M&amp;S</t>
  </si>
  <si>
    <t>S296300</t>
  </si>
  <si>
    <t>(Cryo Controls Hardware procurement) Lakeshore Temperature Controller/conditioners M&amp;S</t>
  </si>
  <si>
    <t>S296500</t>
  </si>
  <si>
    <t>(Cryo Controls Hardware procurement) Lakeshore Temperature sensors M&amp;S</t>
  </si>
  <si>
    <t>S296700</t>
  </si>
  <si>
    <t>(Cryo Controls Hardware procurement) SC level probes M&amp;S</t>
  </si>
  <si>
    <t>S296900</t>
  </si>
  <si>
    <t>(Cryo Controls Hardware procurement) Pressure transmitters M&amp;S</t>
  </si>
  <si>
    <t>S297100</t>
  </si>
  <si>
    <t>(Cryo Controls Hardware procurement) Flowmeters M&amp;S</t>
  </si>
  <si>
    <t>S297300</t>
  </si>
  <si>
    <t>(Cryo Controls Hardware procurement) Vacuum gages and cables M&amp;S</t>
  </si>
  <si>
    <t>S297400</t>
  </si>
  <si>
    <t>(Cryo Controls Hardware procurement) 32 conductor cables, IP8 to 1008B racks M&amp;S</t>
  </si>
  <si>
    <t>S297700</t>
  </si>
  <si>
    <t>(Cryo Controls Hardware procurement) 8 conductor cables, IP8 to 1008B racks M&amp;S</t>
  </si>
  <si>
    <t>S297900</t>
  </si>
  <si>
    <t>(Cryo Controls Hardware procurement) Heaters 480VAC M&amp;S</t>
  </si>
  <si>
    <t>S298100</t>
  </si>
  <si>
    <t>(Cryo Controls Hardware procurement) Heater UL listed Control Panel M&amp;S</t>
  </si>
  <si>
    <t>S298300</t>
  </si>
  <si>
    <t>(Cryo Controls Hardware procurement) Switch, 480 VAC M&amp;S</t>
  </si>
  <si>
    <t>S298500</t>
  </si>
  <si>
    <t>(Cryo Controls Hardware procurement) Network switch and Ethernet fiber drop M&amp;S</t>
  </si>
  <si>
    <t>S298700</t>
  </si>
  <si>
    <t>(Cryo Controls Hardware procurement) Cable tray and supports M&amp;S</t>
  </si>
  <si>
    <t>S298800</t>
  </si>
  <si>
    <t>(Cryo Controls Hardware Procurement)  32 conductor cable LN2</t>
  </si>
  <si>
    <t>S298900</t>
  </si>
  <si>
    <t>(Cryo Controls Hardware Procurement) Plastic general 32 conductor connectors (pairs)</t>
  </si>
  <si>
    <t>S299000</t>
  </si>
  <si>
    <t>(Cryo Controls Hardware Procurement) Acopian 24V power Supply</t>
  </si>
  <si>
    <t>S299100</t>
  </si>
  <si>
    <t>(Cryo Controls Hardware Procurement) +/- 15 volt Power Supply</t>
  </si>
  <si>
    <t>S299200</t>
  </si>
  <si>
    <t>(Cryo Controls Hardware Procurement) 72 inch enclosure</t>
  </si>
  <si>
    <t>S299300</t>
  </si>
  <si>
    <t>(Cryo Controls Hardware Procurement) LN2 Conduit/couplings</t>
  </si>
  <si>
    <t>S299400</t>
  </si>
  <si>
    <t>(Cryo Controls Hardware Procurement)  Turbo pump and Controller</t>
  </si>
  <si>
    <t>S299600</t>
  </si>
  <si>
    <t>(Cryo Controls Hardware) Rack built/rebuilt</t>
  </si>
  <si>
    <t>S299700</t>
  </si>
  <si>
    <t>(Cryo Controls Hardware) Rack install</t>
  </si>
  <si>
    <t>S299800</t>
  </si>
  <si>
    <t>(Cryo Controls Hardware) Cable pulling</t>
  </si>
  <si>
    <t>S299900</t>
  </si>
  <si>
    <t>(Cryo Controls Hardware) Cable termination</t>
  </si>
  <si>
    <t>S300000</t>
  </si>
  <si>
    <t>(Cryo Controls Hardware) Check out continuity</t>
  </si>
  <si>
    <t>S300100</t>
  </si>
  <si>
    <t>(Cryo Controls Hardware) Heater Control Panel Install</t>
  </si>
  <si>
    <t>S300200</t>
  </si>
  <si>
    <t>(Cryo Controls Hardware) Heater 480VAC wiring</t>
  </si>
  <si>
    <t>S300400</t>
  </si>
  <si>
    <t>(Cryo Controls Hardware) Heater I/O wiring, temp sensors</t>
  </si>
  <si>
    <t>S300500</t>
  </si>
  <si>
    <t>(Cryo Controls Hardware) Wire up instruments and control valves</t>
  </si>
  <si>
    <t>S300300</t>
  </si>
  <si>
    <t>(Cryo Controls Hardware) Insulating vacuum roughing pumps 480VAC Breaker install and 480V wiring to roughing pumps</t>
  </si>
  <si>
    <t>S281200</t>
  </si>
  <si>
    <t>Magnet - Prepare for Coil Shipment - Shipping Constraints and Tooling</t>
  </si>
  <si>
    <t>S281400</t>
  </si>
  <si>
    <t>Magnet and Solenoid Valvebox - Reinstall</t>
  </si>
  <si>
    <t>S281500</t>
  </si>
  <si>
    <t>Magnet - Readjust Coil and Remove Shipping Tooling</t>
  </si>
  <si>
    <t>S1000039</t>
  </si>
  <si>
    <t>Actuals - Labor - sPHENIX Magnet FY17 16717</t>
  </si>
  <si>
    <t>S1001239</t>
  </si>
  <si>
    <t>Actuals - Labor - sPHENIX Magnet FY19 M8 16717</t>
  </si>
  <si>
    <t>S1001279</t>
  </si>
  <si>
    <t>Actuals - NonLabor - sPHENIX Magnet FY19 M8 16717</t>
  </si>
  <si>
    <t>S1004360</t>
  </si>
  <si>
    <t>Actuals - Labor FY19 Jun-Sep 16717</t>
  </si>
  <si>
    <t>S1004400</t>
  </si>
  <si>
    <t>Actuals - NonLabor FY19 Jun-Sep 16717</t>
  </si>
  <si>
    <t>S1000119</t>
  </si>
  <si>
    <t>Actuals - Labor - sPHENIX Magnet FY17 16719</t>
  </si>
  <si>
    <t>S1000199</t>
  </si>
  <si>
    <t>Actuals - Labor - sPHENIX Magnet FY18 16719</t>
  </si>
  <si>
    <t>S1001399</t>
  </si>
  <si>
    <t>Actuals - Labor - sPHENIX Magnet FY19 M8 16719</t>
  </si>
  <si>
    <t>S1004520</t>
  </si>
  <si>
    <t>Actuals - Labor FY19 Jun-Sep 16719</t>
  </si>
  <si>
    <t>S1004560</t>
  </si>
  <si>
    <t>Actuals - NonLabor FY19 Jun-Sep 16719</t>
  </si>
  <si>
    <t>S301800</t>
  </si>
  <si>
    <t>Magnet: 1008 IR Design Quench Detector AC Power Hook-up</t>
  </si>
  <si>
    <t>S301610</t>
  </si>
  <si>
    <t>Magnet: 1008 IR Design Power Supply AC and Quench Detector Power Distribution Split</t>
  </si>
  <si>
    <t>S301710</t>
  </si>
  <si>
    <t>Magnet: 1008 IR Design Power Supply AC Power Hook-up Split</t>
  </si>
  <si>
    <t>S301910</t>
  </si>
  <si>
    <t>Magnet: 1008 IR Design Power Supply, Magnet, Dump Resistor DC Cabling Split</t>
  </si>
  <si>
    <t>S302010</t>
  </si>
  <si>
    <t>Magnet: Design Cable Tray and Supports for Power and Signal Distribution Split</t>
  </si>
  <si>
    <t>S302101</t>
  </si>
  <si>
    <t>Magnet: Design DC Flags 50%</t>
  </si>
  <si>
    <t>S302500</t>
  </si>
  <si>
    <t>Magnet: Order AC Power Distribution Parts Labor</t>
  </si>
  <si>
    <t>S302700</t>
  </si>
  <si>
    <t>Magnet: Order Power Supply, Magnet, Dump Resistor DC Cabling and Interconnects Labor</t>
  </si>
  <si>
    <t>S302800</t>
  </si>
  <si>
    <t>Magnet: Fabricate DC flags</t>
  </si>
  <si>
    <t>S303000</t>
  </si>
  <si>
    <t>Magnet: Order Cable Tray and Supports M&amp;S</t>
  </si>
  <si>
    <t>S302300</t>
  </si>
  <si>
    <t>Magnet: Delivery Power Supply and Quench Detector AC Power Cables and Interconnects M&amp;S</t>
  </si>
  <si>
    <t>S302400</t>
  </si>
  <si>
    <t>Magnet: Delivery Power Supply, Magnet, Dump Resistor DC Cabling and Interconnects M&amp;S</t>
  </si>
  <si>
    <t>S302201</t>
  </si>
  <si>
    <t>Magnet: Delivery AC Power Distribution Parts M&amp;S_50%</t>
  </si>
  <si>
    <t>S302601</t>
  </si>
  <si>
    <t>Magnet: Order Power Supply and Quench Detector AC Power Cables and Interconnects Labor 95%</t>
  </si>
  <si>
    <t>S302901</t>
  </si>
  <si>
    <t>Magnet: Order Cable Tray and Supports_85%</t>
  </si>
  <si>
    <t>S303100</t>
  </si>
  <si>
    <t>Magnet: Install Cable Tray and Supports for Power and Signal Distribution 1008B</t>
  </si>
  <si>
    <t>S303400</t>
  </si>
  <si>
    <t>Magnet: Pull &amp; Terminate AC/DC Power Cables and Signal Cables 1008B</t>
  </si>
  <si>
    <t>S303200</t>
  </si>
  <si>
    <t>Magnet: Install Cable Tray and Supports for Power and Signal Distribution in 1008B to 1008IR</t>
  </si>
  <si>
    <t>S303500</t>
  </si>
  <si>
    <t>Magnet: Pull &amp; Terminate AC/DC Power Cables and Signal Cables 1008B to 1008IR</t>
  </si>
  <si>
    <t>S303300</t>
  </si>
  <si>
    <t>Magnet: Install Cable Tray and Supports for Power and Signal Distribution  1008IR</t>
  </si>
  <si>
    <t>S303600</t>
  </si>
  <si>
    <t>Magnet: Pull &amp; Terminate AC/DC Power Cables and Signal Cables  1008IR</t>
  </si>
  <si>
    <t>S306501</t>
  </si>
  <si>
    <t>Magnet: Order Quench Detector Signal Cables and Interconnects M&amp;S_90%</t>
  </si>
  <si>
    <t>S306900</t>
  </si>
  <si>
    <t>Magnet: Move Quench Detector to location</t>
  </si>
  <si>
    <t>S307000</t>
  </si>
  <si>
    <t>Magnet: Connect AC Power to Quench Detector</t>
  </si>
  <si>
    <t>S307100</t>
  </si>
  <si>
    <t>Magnet: Connect Signal Interconnections</t>
  </si>
  <si>
    <t>S307200</t>
  </si>
  <si>
    <t>Magnet: Quench Detector Testing</t>
  </si>
  <si>
    <t>S306800</t>
  </si>
  <si>
    <t>Magnet: Disconnect Quench Detector from Test System in 912</t>
  </si>
  <si>
    <t>S307311</t>
  </si>
  <si>
    <t>Magnet: Quench Detector Documentation Split_85%</t>
  </si>
  <si>
    <t>S303900</t>
  </si>
  <si>
    <t>Magnet Power Supply Installation: Move Power Supply to location</t>
  </si>
  <si>
    <t>S304000</t>
  </si>
  <si>
    <t>Magnet Power Supply Installation: Connect AC Power to Power Supply</t>
  </si>
  <si>
    <t>S304100</t>
  </si>
  <si>
    <t>Magnet Power Supply Installation: Connect DC Cabling to Power Supply, Dump Resistor, Magnet</t>
  </si>
  <si>
    <t>S304200</t>
  </si>
  <si>
    <t>Magnet Power Supply Installation: Connect Signal Interconnections 1008B</t>
  </si>
  <si>
    <t>S305000</t>
  </si>
  <si>
    <t>Magnet Power Supply Installation: Power Supply Testing</t>
  </si>
  <si>
    <t>S304400</t>
  </si>
  <si>
    <t>Magnet Power Supply Installation: Cooling Water Installation 1008B</t>
  </si>
  <si>
    <t>S304500</t>
  </si>
  <si>
    <t>Magnet Power Supply Installation: Water Cooled Bus Termination 1008B L</t>
  </si>
  <si>
    <t>S304700</t>
  </si>
  <si>
    <t>Magnet Power Supply Installation: Water Cooled Bus Termination 1008IR L</t>
  </si>
  <si>
    <t>S304600</t>
  </si>
  <si>
    <t>Magnet Power Supply Installation: Water Cooled Bus Termination 1008B M&amp;S</t>
  </si>
  <si>
    <t>S304800</t>
  </si>
  <si>
    <t>Magnet Power Supply Installation: Water Cooled Bus Termination 1008IR M&amp;S</t>
  </si>
  <si>
    <t>S304310</t>
  </si>
  <si>
    <t>Magnet Power Supply Installation: Cooling Water Design Split</t>
  </si>
  <si>
    <t>S305110</t>
  </si>
  <si>
    <t>Magnet Power Supply Installation: Documentation Split</t>
  </si>
  <si>
    <t>S304901</t>
  </si>
  <si>
    <t>Magnet Power Supply Installation: Design and Test Control Interface update software_50%</t>
  </si>
  <si>
    <t>S278800</t>
  </si>
  <si>
    <t>LESHC-PSSC Review Cryogenic Safety Review</t>
  </si>
  <si>
    <t>S278900</t>
  </si>
  <si>
    <t>LESHC Review Magnet Overall System Safety Review</t>
  </si>
  <si>
    <t>S279000</t>
  </si>
  <si>
    <t>ASSRC REVIEW and Full Walkthrough</t>
  </si>
  <si>
    <t>S279100</t>
  </si>
  <si>
    <t>Cooldown</t>
  </si>
  <si>
    <t>S279200</t>
  </si>
  <si>
    <t>4.5K Static Heat Load test</t>
  </si>
  <si>
    <t>S279300</t>
  </si>
  <si>
    <t>4.5K Low power test</t>
  </si>
  <si>
    <t>S279400</t>
  </si>
  <si>
    <t>4.5K High Power Test</t>
  </si>
  <si>
    <t>S1000279</t>
  </si>
  <si>
    <t>Actuals - Labor - sPHENIX Integration and Installation FY17 16727</t>
  </si>
  <si>
    <t>S1000319</t>
  </si>
  <si>
    <t>Actuals - Labor - sPHENIX Integration and Installation FY17 16728</t>
  </si>
  <si>
    <t>S1000359</t>
  </si>
  <si>
    <t>Actuals - Labor - sPHENIX Integration and Installation FY18 16727</t>
  </si>
  <si>
    <t>S1000399</t>
  </si>
  <si>
    <t>Actuals - Labor - sPHENIX Integration and Installation FY18 16728</t>
  </si>
  <si>
    <t>S1001119</t>
  </si>
  <si>
    <t>Actuals - Labor - sPHENIX Integration and Installation FY19 M8 16727</t>
  </si>
  <si>
    <t>S1001159</t>
  </si>
  <si>
    <t>Actuals - Labor - sPHENIX Integration and Installation FY19 M8 16728</t>
  </si>
  <si>
    <t>S1005080</t>
  </si>
  <si>
    <t>Actuals - Labor FY19 Jun-Sep 16727</t>
  </si>
  <si>
    <t>S1005120</t>
  </si>
  <si>
    <t>Actuals - Labor FY19 Jun-Sep 16728</t>
  </si>
  <si>
    <t>S346000</t>
  </si>
  <si>
    <t>Install Line Electric Power Distribution Off Detector - Labor - CA-D Resource(s)</t>
  </si>
  <si>
    <t>S346500</t>
  </si>
  <si>
    <t>Install Cryogenics Supply Structural Support - Labor - Physics Resource(s)</t>
  </si>
  <si>
    <t>S346300</t>
  </si>
  <si>
    <t>Install Beampipe/Vacuum/Bakeout - Labor - Physics Resource(s)</t>
  </si>
  <si>
    <t>S345500</t>
  </si>
  <si>
    <t>Install IR HVAC - Labor - C-AD Resources</t>
  </si>
  <si>
    <t>S347600</t>
  </si>
  <si>
    <t>Install IR Electronics Cooling Water Off Detector - Labor - C-AD Resources</t>
  </si>
  <si>
    <t>S345800</t>
  </si>
  <si>
    <t>Install On Detector Safety Subsystems - Labor</t>
  </si>
  <si>
    <t>S346900</t>
  </si>
  <si>
    <t>Install Detector Support Services Systems - Labor - CA-D Resource(s)</t>
  </si>
  <si>
    <t>S347100</t>
  </si>
  <si>
    <t>Install Electronics Racks Rackroom - Labor</t>
  </si>
  <si>
    <t>S347400</t>
  </si>
  <si>
    <t>Install Gas and Cooling System Services - Labor</t>
  </si>
  <si>
    <t>S346700</t>
  </si>
  <si>
    <t>Install Non-IR Infrastructure - Labor - Physics Resource(s)</t>
  </si>
  <si>
    <t>S346200</t>
  </si>
  <si>
    <t>Install Line Electric Power Distribution Off Detector - M&amp;S</t>
  </si>
  <si>
    <t>S346600</t>
  </si>
  <si>
    <t>Install Cryogenics Supply Structural Support - M&amp;S</t>
  </si>
  <si>
    <t>S346400</t>
  </si>
  <si>
    <t>Install Beampipe/Vacuum/Bakeout - M&amp;S</t>
  </si>
  <si>
    <t>S345600</t>
  </si>
  <si>
    <t>Install IR HVAC - M&amp;S</t>
  </si>
  <si>
    <t>S347800</t>
  </si>
  <si>
    <t>Install IR Electronics Cooling Water Off Detector - M&amp;S</t>
  </si>
  <si>
    <t>S345900</t>
  </si>
  <si>
    <t>Install On Detector Safety Subsystems - M&amp;S</t>
  </si>
  <si>
    <t>S347000</t>
  </si>
  <si>
    <t>Install Detector Support Services Systems - M&amp;S</t>
  </si>
  <si>
    <t>S347300</t>
  </si>
  <si>
    <t>Install Electronics Racks Rackroom - M&amp;S</t>
  </si>
  <si>
    <t>S347500</t>
  </si>
  <si>
    <t>Install Gas and Cooling System Services - M&amp;S</t>
  </si>
  <si>
    <t>S346800</t>
  </si>
  <si>
    <t>Install Non-IR Infrastructure - M&amp;S</t>
  </si>
  <si>
    <t>S345700</t>
  </si>
  <si>
    <t>Install Off Detector Safety Subsystems - Labor - C-AD Resources</t>
  </si>
  <si>
    <t>S346100</t>
  </si>
  <si>
    <t>Install Line Electric Power Distribution On Detector - Labor - CA-D Resource(s)</t>
  </si>
  <si>
    <t>S347200</t>
  </si>
  <si>
    <t>Install Electronics Racks On Carriage - Labor</t>
  </si>
  <si>
    <t>S347700</t>
  </si>
  <si>
    <t>Install IR Electronics Cooling Water On Detector - Labor - Physics Resources</t>
  </si>
  <si>
    <t>S345910</t>
  </si>
  <si>
    <t>Install Off Detector Safety Subsystems - M&amp;S</t>
  </si>
  <si>
    <t>S346210</t>
  </si>
  <si>
    <t>Install Line Electric Power Distribution On Detector - M&amp;S</t>
  </si>
  <si>
    <t>S347810</t>
  </si>
  <si>
    <t>Install IR Electronics Cooling Water On Detector - M&amp;S</t>
  </si>
  <si>
    <t>S347310</t>
  </si>
  <si>
    <t>Install Electronics Racks On Carriage - M&amp;S</t>
  </si>
  <si>
    <t>S346510</t>
  </si>
  <si>
    <t>Install Cryogenics Supply Structural Support - Labor - CA-D Resource(s)</t>
  </si>
  <si>
    <t>S346310</t>
  </si>
  <si>
    <t>Install Beampipe/Vacuum/Bakeout - Labor - CA-D Resource(s)</t>
  </si>
  <si>
    <t>S346710</t>
  </si>
  <si>
    <t>Install Non-IR Infrastructure - Labor - CA-D Resource(s)</t>
  </si>
  <si>
    <t>S1002159</t>
  </si>
  <si>
    <t>Install Detector Support Services Systems - Labor - Physics Resource(s)</t>
  </si>
  <si>
    <t>S1003679</t>
  </si>
  <si>
    <t>Install Line Electric Power Distribution Off Detector - Labor - Physics Resource(s)</t>
  </si>
  <si>
    <t>S1003759</t>
  </si>
  <si>
    <t>Install Line Electric Power Distribution On Detector - Labor - Physics Resource(s)</t>
  </si>
  <si>
    <t>S367700</t>
  </si>
  <si>
    <t>Design Min Bias Integration/Installation Tooling/Fixtures</t>
  </si>
  <si>
    <t>S367800</t>
  </si>
  <si>
    <t>Fabricate/Procure Min Bias Integration/Installation Tooling/Fixtures - Labor</t>
  </si>
  <si>
    <t>S368000</t>
  </si>
  <si>
    <t>Prepare Min Bias Integration/Installation Tooling/Fixtures Procedures</t>
  </si>
  <si>
    <t>S368100</t>
  </si>
  <si>
    <t>Review Min Bias Integration/Installation Tooling/Fixtures/Procedures Safety/Certification</t>
  </si>
  <si>
    <t>S368200</t>
  </si>
  <si>
    <t>Address Action Items from Min Bias Integration/Installation Tooling/Fixtures/Procedures Design &amp; Safety Reviews</t>
  </si>
  <si>
    <t>S368500</t>
  </si>
  <si>
    <t>Transport Assembled Min Bias Sections to AH - Labor</t>
  </si>
  <si>
    <t>S368700</t>
  </si>
  <si>
    <t>Install Min Bias Support - Labor</t>
  </si>
  <si>
    <t>S368900</t>
  </si>
  <si>
    <t>Install Min Bias (mechanical) - Labor</t>
  </si>
  <si>
    <t>S369100</t>
  </si>
  <si>
    <t>Align/Survey Min Bias to SC Magnet Centerline - Labor - Physics Resource(s)</t>
  </si>
  <si>
    <t>S369300</t>
  </si>
  <si>
    <t>Install Min Bias Cables and Services - Labor</t>
  </si>
  <si>
    <t>S369500</t>
  </si>
  <si>
    <t>Min Bias - Operational Readiness Review (ORR)</t>
  </si>
  <si>
    <t>S369600</t>
  </si>
  <si>
    <t>Address Action Items from Min Bias ORR</t>
  </si>
  <si>
    <t>S369700</t>
  </si>
  <si>
    <t>Commission Min Bias - Labor</t>
  </si>
  <si>
    <t>S367900</t>
  </si>
  <si>
    <t>Fabricate/Procure Min Bias Integration/Installation Tooling/Fixtures - M&amp;S</t>
  </si>
  <si>
    <t>S368600</t>
  </si>
  <si>
    <t>Transport Assembled Min Bias Sections to AH - M&amp;S</t>
  </si>
  <si>
    <t>S368800</t>
  </si>
  <si>
    <t>Install Min Bias Support - M&amp;S</t>
  </si>
  <si>
    <t>S369000</t>
  </si>
  <si>
    <t>Install Min Bias (mechanical) - M&amp;S</t>
  </si>
  <si>
    <t>S369200</t>
  </si>
  <si>
    <t>Align/Survey Min Bias to SC Magnet Centerline - M&amp;S</t>
  </si>
  <si>
    <t>S369400</t>
  </si>
  <si>
    <t>Install Min Bias Cables and Services - M&amp;S</t>
  </si>
  <si>
    <t>S369900</t>
  </si>
  <si>
    <t>Commission Min Bias - M&amp;S</t>
  </si>
  <si>
    <t>S369800</t>
  </si>
  <si>
    <t>S369110</t>
  </si>
  <si>
    <t>Align/Survey Min Bias to SC Magnet Centerline - Labor - CA-D Resource(s)</t>
  </si>
  <si>
    <t>S344700</t>
  </si>
  <si>
    <t>Create Services Management Plan</t>
  </si>
  <si>
    <t>S344800</t>
  </si>
  <si>
    <t>Create Survey Plan</t>
  </si>
  <si>
    <t>S345000</t>
  </si>
  <si>
    <t>Review Integration and Installation Plan Design/Safety</t>
  </si>
  <si>
    <t>S345100</t>
  </si>
  <si>
    <t>Review Cable Management Plan</t>
  </si>
  <si>
    <t>S345200</t>
  </si>
  <si>
    <t>Review Survey Plan</t>
  </si>
  <si>
    <t>S345300</t>
  </si>
  <si>
    <t>Address Action Items from Subsystem Interface &amp; Integration Plans (Interface, Integration, Cable Management and Survey P</t>
  </si>
  <si>
    <t>S344900</t>
  </si>
  <si>
    <t>Create Installation Plan</t>
  </si>
  <si>
    <t>S362000</t>
  </si>
  <si>
    <t>Design INTT Integration/Installation Tooling/Fixtures</t>
  </si>
  <si>
    <t>S362100</t>
  </si>
  <si>
    <t>Fabricate/Procure INTT Integration/Installation Tooling/Fixtures - Labor</t>
  </si>
  <si>
    <t>S362300</t>
  </si>
  <si>
    <t>Prepare INTT Integration/Installation Tooling/Fixtures Procedures</t>
  </si>
  <si>
    <t>S362400</t>
  </si>
  <si>
    <t>Review INTT Integration/Installation Tooling/Fixtures/Procedures Safety/Certification</t>
  </si>
  <si>
    <t>S362500</t>
  </si>
  <si>
    <t>Address Action Items from INTT Integration/Installation Tooling/Fixtures Design &amp; Safety Reviews</t>
  </si>
  <si>
    <t>S362800</t>
  </si>
  <si>
    <t>Transport Assembled INTT Sections to AH - Labor</t>
  </si>
  <si>
    <t>S363000</t>
  </si>
  <si>
    <t>Install INTT Support - Labor</t>
  </si>
  <si>
    <t>S363200</t>
  </si>
  <si>
    <t>Install INTT (mechanical) - Labor</t>
  </si>
  <si>
    <t>S363400</t>
  </si>
  <si>
    <t>Align/Survey INTT to SC Magnet Centerline - Labor - Physics Resource(s)</t>
  </si>
  <si>
    <t>S363600</t>
  </si>
  <si>
    <t>Install INTT Cables and Services - Labor</t>
  </si>
  <si>
    <t>S363800</t>
  </si>
  <si>
    <t>INTT - Operational Readiness Review (ORR)</t>
  </si>
  <si>
    <t>S363900</t>
  </si>
  <si>
    <t>Address Action Items from INTT ORR</t>
  </si>
  <si>
    <t>S364000</t>
  </si>
  <si>
    <t>Commission INTT - Labor</t>
  </si>
  <si>
    <t>S362200</t>
  </si>
  <si>
    <t>Fabricate/Procure INTT Integration/Installation Tooling/Fixtures - M&amp;S</t>
  </si>
  <si>
    <t>S362900</t>
  </si>
  <si>
    <t>Transport Assembled INTT Sections to AH - M&amp;S</t>
  </si>
  <si>
    <t>S363100</t>
  </si>
  <si>
    <t>Install INTT Support - M&amp;S</t>
  </si>
  <si>
    <t>S363300</t>
  </si>
  <si>
    <t>Install INTT (mechanical) - M&amp;S</t>
  </si>
  <si>
    <t>S363500</t>
  </si>
  <si>
    <t>Align/Survey INTT to SC Magnet Centerline - M&amp;S</t>
  </si>
  <si>
    <t>S363700</t>
  </si>
  <si>
    <t>Install INTT Cables and Services - M&amp;S</t>
  </si>
  <si>
    <t>S364200</t>
  </si>
  <si>
    <t>Commission INTT - M&amp;S</t>
  </si>
  <si>
    <t>S364100</t>
  </si>
  <si>
    <t>Commission INTT - Student Labor</t>
  </si>
  <si>
    <t>S363410</t>
  </si>
  <si>
    <t>Align/Survey INTT to SC Magnet Centerline - Labor - CA-D Resource(s)</t>
  </si>
  <si>
    <t>S347900</t>
  </si>
  <si>
    <t>Design Cradle Carriage Integration/Installation Tooling/Fixtures - Physics Resource(s)</t>
  </si>
  <si>
    <t>S348000</t>
  </si>
  <si>
    <t>(Planning Package) Fabricate/Procure Cradle Carriage Integration/Installation Tooling/Fixtures - Labor - Physics Resourc</t>
  </si>
  <si>
    <t>S348200</t>
  </si>
  <si>
    <t>Prepare Cradle Carriage Integration/Installation Tooling/Fixtures/Procedures  - Physics Resource(s)</t>
  </si>
  <si>
    <t>S348300</t>
  </si>
  <si>
    <t>Review sPHENIX Cradle Carriage Integration/Installation Tooling/Fixtures/Procedures Safety/Certification - Physics Resou</t>
  </si>
  <si>
    <t>S348400</t>
  </si>
  <si>
    <t>Address Action Items from Cradle Carriage Integration/Installation Tooling/Fixtures/Procedures Design&amp;Safety Reviews-PO</t>
  </si>
  <si>
    <t>S348700</t>
  </si>
  <si>
    <t>Assemble base, carriage alignment and carriage roller supports - Labor - Physics Resource(s)</t>
  </si>
  <si>
    <t>S348900</t>
  </si>
  <si>
    <t>Assemble HCal cradle onto base - Labor - Physics Resource(s)</t>
  </si>
  <si>
    <t>S349100</t>
  </si>
  <si>
    <t>Install magnet mounting feet - Labor - CA-D Resource(s)</t>
  </si>
  <si>
    <t>S349300</t>
  </si>
  <si>
    <t>Install platforms &amp; access - Labor - Physics Resource(s)</t>
  </si>
  <si>
    <t>S349500</t>
  </si>
  <si>
    <t>Install Pole Tips - Labor - Physics Resource(s)</t>
  </si>
  <si>
    <t>S348100</t>
  </si>
  <si>
    <t>(Planning Package) Fabricate/Procure Cradle Carriage Integration/Installation Tooling/Fixtures - M&amp;S</t>
  </si>
  <si>
    <t>S348800</t>
  </si>
  <si>
    <t>Assemble base, carriage alignment and carriage roller supports - M&amp;S</t>
  </si>
  <si>
    <t>S348915</t>
  </si>
  <si>
    <t>Assemble HCal cradle onto base - M&amp;S</t>
  </si>
  <si>
    <t>S349200</t>
  </si>
  <si>
    <t>Install magnet mounting feet - M&amp;S</t>
  </si>
  <si>
    <t>S349400</t>
  </si>
  <si>
    <t>Install platforms &amp; access - M&amp;S</t>
  </si>
  <si>
    <t>S349600</t>
  </si>
  <si>
    <t>Install Pole Tips - M&amp;S</t>
  </si>
  <si>
    <t>S347910</t>
  </si>
  <si>
    <t>Design Cradle Carriage Integration/Installation Tooling/Fixtures - CA-D Resource(s)</t>
  </si>
  <si>
    <t>S348010</t>
  </si>
  <si>
    <t>(Planning Package) Fabricate/Procure Cradle Carriage Integration/Installation Tooling/Fixtures - Labor - CA-D Resource(s</t>
  </si>
  <si>
    <t>S348210</t>
  </si>
  <si>
    <t>Prepare Cradle Carriage Integration/Installation Tooling/Fixtures/Procedures  - CA-D Resource(s)</t>
  </si>
  <si>
    <t>S348310</t>
  </si>
  <si>
    <t>Review sPHENIX Cradle Carriage Integration/Installation Tooling/Fixtures/Procedures Safety/Certification - CA-D Resource</t>
  </si>
  <si>
    <t>S348410</t>
  </si>
  <si>
    <t>Address Action Items from Cradle Carriage Integration/Installation Tooling/Fixtures/Procedures Design&amp;Safety Reviews-AD</t>
  </si>
  <si>
    <t>S348710</t>
  </si>
  <si>
    <t>Assemble base, carriage alignment and carriage roller supports - Labor - CA-D Resource(s)</t>
  </si>
  <si>
    <t>S348910</t>
  </si>
  <si>
    <t>Assemble HCal cradle onto base - Labor - CA-D Resource(s)</t>
  </si>
  <si>
    <t>S349310</t>
  </si>
  <si>
    <t>Install platforms &amp; access - Labor - CA-D Resource(s)</t>
  </si>
  <si>
    <t>S349510</t>
  </si>
  <si>
    <t>Install Pole Tips - Labor - CA-D Resource(s)</t>
  </si>
  <si>
    <t>S1002239</t>
  </si>
  <si>
    <t>Install magnet mounting feet - Labor - Physics Resource(s)</t>
  </si>
  <si>
    <t>S349900</t>
  </si>
  <si>
    <t>Fabricate/Procure Outer HCal Integration/Installation Tooling/Fixtures - Labor</t>
  </si>
  <si>
    <t>S350100</t>
  </si>
  <si>
    <t>Prepare Outer HCal Integration/Installation Tooling/Fixtures Procedures</t>
  </si>
  <si>
    <t>S350200</t>
  </si>
  <si>
    <t>Review Outer HCal Integration/Installation Tooling/Fixtures/Procedures Safety/Certification - CA-D Resource(s)</t>
  </si>
  <si>
    <t>S350300</t>
  </si>
  <si>
    <t>Address Action Items from Outer Hcal Integration/Installation Tooling/Fixtures/Procedures Design &amp; Safety Reviews - C</t>
  </si>
  <si>
    <t>S350600</t>
  </si>
  <si>
    <t>Transport Assembled Outer HCal Sectors to AH (Partial Shipment) - Labor - CA-D Resource(s)</t>
  </si>
  <si>
    <t>S350800</t>
  </si>
  <si>
    <t>Install Partial Outer HCal (Prior to SC Magnet Install) - Labor - CA-D Resource(s)</t>
  </si>
  <si>
    <t>S351000</t>
  </si>
  <si>
    <t>Transport Remainder of Outer Hcal Sectors to AH - Labor - CA-D Resource(s)</t>
  </si>
  <si>
    <t>S351200</t>
  </si>
  <si>
    <t>Install Remainder of Outer HCal Sectors - Labor - CA-D Resource(s)</t>
  </si>
  <si>
    <t>S351400</t>
  </si>
  <si>
    <t>Align/Survey Outer Hcal to Centerline - Labor - Physics Resource(s)</t>
  </si>
  <si>
    <t>S351600</t>
  </si>
  <si>
    <t>Install Outer HCal Cables and Services - Labor</t>
  </si>
  <si>
    <t>S351800</t>
  </si>
  <si>
    <t>Review Outer HCal for Operational Readiness (ORR)</t>
  </si>
  <si>
    <t>S351900</t>
  </si>
  <si>
    <t>Address Action Items from Outer Hcal ORR</t>
  </si>
  <si>
    <t>S352000</t>
  </si>
  <si>
    <t>Commission Outer HCal - Labor</t>
  </si>
  <si>
    <t>S350000</t>
  </si>
  <si>
    <t>Fabricate/Procure Outer HCal Integration/Installation Tooling/Fixtures - M&amp;S</t>
  </si>
  <si>
    <t>S350700</t>
  </si>
  <si>
    <t>Transport Assembled Outer HCal Sectors to AH (Partial Shipment) - M&amp;S</t>
  </si>
  <si>
    <t>S350900</t>
  </si>
  <si>
    <t>Install Partial Outer HCal  (Prior to SC Magnet Install) - M&amp;S</t>
  </si>
  <si>
    <t>S351100</t>
  </si>
  <si>
    <t>Transport Remainder of Outer Hcal Sectors to AH - M&amp;S</t>
  </si>
  <si>
    <t>S351300</t>
  </si>
  <si>
    <t>Install Remainder of Outer HCal Sectors - M&amp;S</t>
  </si>
  <si>
    <t>S351500</t>
  </si>
  <si>
    <t>Align/Survey Outer Hcal to Centerline - M&amp;S</t>
  </si>
  <si>
    <t>S351700</t>
  </si>
  <si>
    <t>Install Outer HCal Cables and Services - M&amp;S</t>
  </si>
  <si>
    <t>S352200</t>
  </si>
  <si>
    <t>Commission Outer HCal - M&amp;S</t>
  </si>
  <si>
    <t>S349800</t>
  </si>
  <si>
    <t>Design Outer HCal Integration/Installation Tooling/Fixtures FY20</t>
  </si>
  <si>
    <t>S352100</t>
  </si>
  <si>
    <t>S351410</t>
  </si>
  <si>
    <t>Align/Survey Outer Hcal to Centerline - Labor - CA-D Resource(s)</t>
  </si>
  <si>
    <t>S350950</t>
  </si>
  <si>
    <t>Install Large Support Rings and Cross Braces and South-Side IHCal Support Tabs</t>
  </si>
  <si>
    <t>S1002279</t>
  </si>
  <si>
    <t>Review Outer HCal Integration/Installation Tooling/Fixtures/Procedures Safety/Certification - Physics Resource(s)</t>
  </si>
  <si>
    <t>S1002359</t>
  </si>
  <si>
    <t>Address Action Items from Outer Hcal Integration/Installation Tooling/Fixtures/Procedures Design &amp; Safety Reviews - P</t>
  </si>
  <si>
    <t>S1002439</t>
  </si>
  <si>
    <t>Transport Assembled Outer HCal Sectors to AH (Partial Shipment) - Labor - Physics Resource(s)</t>
  </si>
  <si>
    <t>S1002519</t>
  </si>
  <si>
    <t>Install Partial Outer HCal (Prior to SC Magnet Install) - Labor - Physics Resource(s)</t>
  </si>
  <si>
    <t>S1002599</t>
  </si>
  <si>
    <t>Transport Remainder of Outer Hcal Sectors to AH - Labor - Physics Resource(s)</t>
  </si>
  <si>
    <t>S1002679</t>
  </si>
  <si>
    <t>Install Remainder of Outer HCal Sectors - Labor - Physics Resource(s)</t>
  </si>
  <si>
    <t>S357400</t>
  </si>
  <si>
    <t>Design EMCal Integration/Installation Tooling/Fixtures FY21</t>
  </si>
  <si>
    <t>S357500</t>
  </si>
  <si>
    <t>(Planning Package) Fabricate/Procure EMCal Integration/Installation Tooling/Fixtures - Labor</t>
  </si>
  <si>
    <t>S357700</t>
  </si>
  <si>
    <t>Prepare EMCal Integration/Installation Tooling/Fixtures Procedures</t>
  </si>
  <si>
    <t>S357800</t>
  </si>
  <si>
    <t>Review EMCal Integration/Installation Tooling/Fixtures/Procedures Safety/Certification</t>
  </si>
  <si>
    <t>S357900</t>
  </si>
  <si>
    <t>Address Action Items from EMCal Integration/Installation Tooling/Fixtures/Procedures Design &amp; Safety Reviews</t>
  </si>
  <si>
    <t>S358200</t>
  </si>
  <si>
    <t>Transport Assembled EMCal Sectors to AH - Labor - CA-D Resource(s)</t>
  </si>
  <si>
    <t>S358400</t>
  </si>
  <si>
    <t>Install EMCal Sectors - Labor</t>
  </si>
  <si>
    <t>S358600</t>
  </si>
  <si>
    <t>Align/Survey EMCal to SC Magnet Centerline - Labor - Physics Resource(s)</t>
  </si>
  <si>
    <t>S358800</t>
  </si>
  <si>
    <t>Install EMCal Cables and Services - Labor</t>
  </si>
  <si>
    <t>S359000</t>
  </si>
  <si>
    <t>EMCal - Operational Readiness Review (ORR)</t>
  </si>
  <si>
    <t>S359100</t>
  </si>
  <si>
    <t>Address Action Items from EMCal ORR</t>
  </si>
  <si>
    <t>S359200</t>
  </si>
  <si>
    <t>Commission EMCal - Labor</t>
  </si>
  <si>
    <t>S357600</t>
  </si>
  <si>
    <t>(Planning Package) Fabricate/Procure EMCal Integration/Installation Tooling/Fixtures - M&amp;S</t>
  </si>
  <si>
    <t>S358300</t>
  </si>
  <si>
    <t>Transport Assembled EMCal Sectors to AH - M&amp;S</t>
  </si>
  <si>
    <t>S358500</t>
  </si>
  <si>
    <t>Install EMCal Sectors - M&amp;S</t>
  </si>
  <si>
    <t>S358700</t>
  </si>
  <si>
    <t>Align/Survey EMCal to SC Magnet Centerline - M&amp;S</t>
  </si>
  <si>
    <t>S358900</t>
  </si>
  <si>
    <t>Install EMCal Cables and Services - M&amp;S</t>
  </si>
  <si>
    <t>S359400</t>
  </si>
  <si>
    <t>Commission EMCal - M&amp;S</t>
  </si>
  <si>
    <t>S359300</t>
  </si>
  <si>
    <t>S358610</t>
  </si>
  <si>
    <t>Align/Survey EMCal to SC Magnet Centerline - Labor - CA-D Resource(s)</t>
  </si>
  <si>
    <t>S1003839</t>
  </si>
  <si>
    <t>Transport Assembled EMCal Sectors to AH - Labor - Physics Resource(s)</t>
  </si>
  <si>
    <t>S354500</t>
  </si>
  <si>
    <t>Fabricate/Procure Inner HCal Integration/Installation Tooling/Fixtures - Labor</t>
  </si>
  <si>
    <t>S354700</t>
  </si>
  <si>
    <t>Prepare Inner HCal Integration/Installation Tooling/Fixtures Procedures</t>
  </si>
  <si>
    <t>S354800</t>
  </si>
  <si>
    <t>Review Inner HCal Integration/Installation Tooling/Fixtures/Procedures Safety/Certification</t>
  </si>
  <si>
    <t>S354900</t>
  </si>
  <si>
    <t>Address Action Items from Inner Hcal Integration/Installation Tooling/Fixtures/Procedures Design &amp; Safety Reviews</t>
  </si>
  <si>
    <t>S355200</t>
  </si>
  <si>
    <t>Transport assembled Inner HCal Sectors to AH - Labor - CA-D Resource(s)</t>
  </si>
  <si>
    <t>S355400</t>
  </si>
  <si>
    <t>Install Inner Hcal Assembly Insertion Fixture - Labor</t>
  </si>
  <si>
    <t>S355600</t>
  </si>
  <si>
    <t>Install Inner HCal assembly on Insertion Fixture - Labor</t>
  </si>
  <si>
    <t>S355800</t>
  </si>
  <si>
    <t>Install 1st Inner HCal Support Ring - Labor</t>
  </si>
  <si>
    <t>S356000</t>
  </si>
  <si>
    <t>Install Inner HCal - Labor - CA-D Resource(s)</t>
  </si>
  <si>
    <t>S356200</t>
  </si>
  <si>
    <t>Install 2nd Inner HCal Support Ring and South-Side IHCal Support Tabs - Labor</t>
  </si>
  <si>
    <t>S356400</t>
  </si>
  <si>
    <t>Align/Survey Inner HCal to SC Magnet Centerline - Labor - Physics Resource(s)</t>
  </si>
  <si>
    <t>S356600</t>
  </si>
  <si>
    <t>Install Inner HCal Cables and Services (if instrumented) - Labor</t>
  </si>
  <si>
    <t>S356800</t>
  </si>
  <si>
    <t>Inner HCal - Operational Readiness Review (ORR)</t>
  </si>
  <si>
    <t>S356900</t>
  </si>
  <si>
    <t>Address Action Items from Inner Hcal ORR</t>
  </si>
  <si>
    <t>S357000</t>
  </si>
  <si>
    <t>Commission Inner HCal (labor - if instrumented) - Labor</t>
  </si>
  <si>
    <t>S354600</t>
  </si>
  <si>
    <t>Fabricate/Procure Inner HCal Integration/Installation Tooling/Fixtures - M&amp;S</t>
  </si>
  <si>
    <t>S355300</t>
  </si>
  <si>
    <t>Transport assembled Inner HCal Sectors to AH - M&amp;S</t>
  </si>
  <si>
    <t>S355500</t>
  </si>
  <si>
    <t>Install Inner Hcal Assembly Insertion Fixture - M&amp;S</t>
  </si>
  <si>
    <t>S355700</t>
  </si>
  <si>
    <t>Install Inner HCal assembly on Insertion Fixture - M&amp;S</t>
  </si>
  <si>
    <t>S355900</t>
  </si>
  <si>
    <t>Install 1st Inner HCal Support Ring - M&amp;S</t>
  </si>
  <si>
    <t>S356100</t>
  </si>
  <si>
    <t>Install Inner HCal - M&amp;S</t>
  </si>
  <si>
    <t>S356300</t>
  </si>
  <si>
    <t>Install 2nd Inner HCal Support Ring  and South-Side IHCal Support Tabs - M&amp;S</t>
  </si>
  <si>
    <t>S356500</t>
  </si>
  <si>
    <t>Align/Survey Inner HCal to SC Magnet Centerline - M&amp;S</t>
  </si>
  <si>
    <t>S356700</t>
  </si>
  <si>
    <t>Install Inner HCal Cables and Services (if instrumented) - M&amp;S</t>
  </si>
  <si>
    <t>S357200</t>
  </si>
  <si>
    <t>Commission Inner HCal - M&amp;S</t>
  </si>
  <si>
    <t>S354400</t>
  </si>
  <si>
    <t>Design Inner HCal Integration/Installation Tooling/Fixtures FY20</t>
  </si>
  <si>
    <t>S357100</t>
  </si>
  <si>
    <t>S356410</t>
  </si>
  <si>
    <t>Align/Survey Inner HCal to SC Magnet Centerline - Labor - CA-D Resource(s)</t>
  </si>
  <si>
    <t>S1003719</t>
  </si>
  <si>
    <t>Transport assembled Inner HCal Sectors to AH - Labor - Physics Resource(s)</t>
  </si>
  <si>
    <t>S1003799</t>
  </si>
  <si>
    <t>Install Inner HCal - Labor - Physics Resource(s)</t>
  </si>
  <si>
    <t>S364300</t>
  </si>
  <si>
    <t>Design MVTX Integration/Installation Tooling/Fixtures</t>
  </si>
  <si>
    <t>S364400</t>
  </si>
  <si>
    <t>Fabricate/Procure MVTX Integration/Installation Tooling/Fixtures - Labor</t>
  </si>
  <si>
    <t>S364600</t>
  </si>
  <si>
    <t>Prepare MVTX Integration/Installation Tooling/Fixtures Procedures</t>
  </si>
  <si>
    <t>S364700</t>
  </si>
  <si>
    <t>Review MVTX Integration/Installation Tooling/Fixtures/Procedures Safety/Certification</t>
  </si>
  <si>
    <t>S364800</t>
  </si>
  <si>
    <t>Address Action Items from MVTX Integration/Installation Tooling/Fixtures/Procedures Design &amp; Safety Reviews</t>
  </si>
  <si>
    <t>S365300</t>
  </si>
  <si>
    <t>Transport Assembled MVTX Sections to IR - Labor</t>
  </si>
  <si>
    <t>S365500</t>
  </si>
  <si>
    <t>Install MVTX Support - Labor</t>
  </si>
  <si>
    <t>S366700</t>
  </si>
  <si>
    <t>Align/Survey MVTX to SC Magnet Centerline - Labor - Physics Resource(s)</t>
  </si>
  <si>
    <t>S366900</t>
  </si>
  <si>
    <t>Install MVTX Remaining Cables and Services - Labor</t>
  </si>
  <si>
    <t>S367100</t>
  </si>
  <si>
    <t>MVTX - Operational Readiness Review (ORR)</t>
  </si>
  <si>
    <t>S367300</t>
  </si>
  <si>
    <t>Address Action Items from MVTX ORR</t>
  </si>
  <si>
    <t>S367500</t>
  </si>
  <si>
    <t>Commission MVTX - Labor</t>
  </si>
  <si>
    <t>S364500</t>
  </si>
  <si>
    <t>Fabricate/Procure MVTX Integration/Installation Tooling/Fixtures - M&amp;S</t>
  </si>
  <si>
    <t>S365400</t>
  </si>
  <si>
    <t>Transport Assembled MVTX Sections to IR - M&amp;S</t>
  </si>
  <si>
    <t>S365600</t>
  </si>
  <si>
    <t>Install MVTX Support - M&amp;S</t>
  </si>
  <si>
    <t>S366800</t>
  </si>
  <si>
    <t>Align/Survey MVTX to SC Magnet Centerline - M&amp;S</t>
  </si>
  <si>
    <t>S367000</t>
  </si>
  <si>
    <t>Install MVTX Remaining Cables and Services - M&amp;S</t>
  </si>
  <si>
    <t>S367600</t>
  </si>
  <si>
    <t>Commission MVTX - M&amp;S</t>
  </si>
  <si>
    <t>S365100</t>
  </si>
  <si>
    <t>Installation Prep</t>
  </si>
  <si>
    <t>S365200</t>
  </si>
  <si>
    <t>Installation Review</t>
  </si>
  <si>
    <t>S365700</t>
  </si>
  <si>
    <t>Install FELIX</t>
  </si>
  <si>
    <t>S365900</t>
  </si>
  <si>
    <t>Install Optical fibers</t>
  </si>
  <si>
    <t>S366000</t>
  </si>
  <si>
    <t>Install RU</t>
  </si>
  <si>
    <t>S366200</t>
  </si>
  <si>
    <t>Install Samtec Cables</t>
  </si>
  <si>
    <t>S366300</t>
  </si>
  <si>
    <t>Install Half-Barrel 1</t>
  </si>
  <si>
    <t>S366500</t>
  </si>
  <si>
    <t>Install Half-Barrel 2</t>
  </si>
  <si>
    <t>S365800</t>
  </si>
  <si>
    <t>S366100</t>
  </si>
  <si>
    <t>S366400</t>
  </si>
  <si>
    <t>S366600</t>
  </si>
  <si>
    <t>S367400</t>
  </si>
  <si>
    <t>S367200</t>
  </si>
  <si>
    <t>S366710</t>
  </si>
  <si>
    <t>Align/Survey MVTX to SC Magnet Centerline - Labor - CA-D Resource(s)</t>
  </si>
  <si>
    <t>S370000</t>
  </si>
  <si>
    <t>Move Full sPHENIX to IR - Labor - CA-D Resource(s)</t>
  </si>
  <si>
    <t>S370200</t>
  </si>
  <si>
    <t>Align Full sPHENIX to Nominal Beamline and IP - Labor - Physics Resource(s)</t>
  </si>
  <si>
    <t>S370600</t>
  </si>
  <si>
    <t>Full sPHENIX Detector - Operational Readiness Review (ORR)</t>
  </si>
  <si>
    <t>S370700</t>
  </si>
  <si>
    <t>Address Action Items from Full sPHENIX Detector ORR</t>
  </si>
  <si>
    <t>S370100</t>
  </si>
  <si>
    <t>Move Full sPHENIX to IR - M&amp;S</t>
  </si>
  <si>
    <t>S370300</t>
  </si>
  <si>
    <t>Align Full sPHENIX to Nominal Beamline and IP - M&amp;S</t>
  </si>
  <si>
    <t>S370210</t>
  </si>
  <si>
    <t>Align Full sPHENIX to Nominal Beamline and IP - Labor - CA-D Resource(s)</t>
  </si>
  <si>
    <t>S1003919</t>
  </si>
  <si>
    <t>Move Full sPHENIX to IR - Labor - Physics Resource(s)</t>
  </si>
  <si>
    <t>S370500</t>
  </si>
  <si>
    <t>Prepare for Review of Safety System Design by CAD ESRC</t>
  </si>
  <si>
    <t>S370510</t>
  </si>
  <si>
    <t>Review of Safety System Design by CAD ESRC</t>
  </si>
  <si>
    <t>S370520</t>
  </si>
  <si>
    <t>Prepare Procedures (Blue Sheet, Pink Sheet)</t>
  </si>
  <si>
    <t>S370530</t>
  </si>
  <si>
    <t>Review and approve procedures</t>
  </si>
  <si>
    <t>S370540</t>
  </si>
  <si>
    <t>Magnet Checkout After Power Testing</t>
  </si>
  <si>
    <t>S370550</t>
  </si>
  <si>
    <t>Preparation for Full Operation - In-Rack Safety System Check</t>
  </si>
  <si>
    <t>S370560</t>
  </si>
  <si>
    <t>Preparation for Full Operation - Magnet Re-check Cryo/PSU/QD/ODH Check</t>
  </si>
  <si>
    <t>S370570</t>
  </si>
  <si>
    <t>Preparation for Full Operation - Verify Global Safety System</t>
  </si>
  <si>
    <t>S370580</t>
  </si>
  <si>
    <t>Preparation for Full Operation - Final Safety Walk Trough</t>
  </si>
  <si>
    <t>S370590</t>
  </si>
  <si>
    <t>Preparation for Full Operation - Approvals - CAD and Physics</t>
  </si>
  <si>
    <t>S359700</t>
  </si>
  <si>
    <t>(Planning Package) Fabricate/Procure TPC Integration/Installation Tooling/Fixtures - Labor</t>
  </si>
  <si>
    <t>S359900</t>
  </si>
  <si>
    <t>Prepare TPC Integration/Installation Tooling/Fixtures Procedures</t>
  </si>
  <si>
    <t>S360000</t>
  </si>
  <si>
    <t>Review TPC Integration/Installation Tooling/Fixtures/Procedures Safety/Certification</t>
  </si>
  <si>
    <t>S360100</t>
  </si>
  <si>
    <t>Address Action Items from TPC Integration/Installation Tooling/Fixtures/Procedures Design &amp; Safety Reviews</t>
  </si>
  <si>
    <t>S360400</t>
  </si>
  <si>
    <t>Transport Assembled TPC Sections to AH - Labor - Physics Resource(s)</t>
  </si>
  <si>
    <t>S360700</t>
  </si>
  <si>
    <t>Install TPC Support - Labor</t>
  </si>
  <si>
    <t>S360900</t>
  </si>
  <si>
    <t>Install TPC (Mechanical) - Labor - CA-D Resource(s)</t>
  </si>
  <si>
    <t>S361100</t>
  </si>
  <si>
    <t>Align/Survey TPC to SC Magnet Centerline - Labor - Physics Resource(s)</t>
  </si>
  <si>
    <t>S361300</t>
  </si>
  <si>
    <t>Install TPC Cables and Services - Labor</t>
  </si>
  <si>
    <t>S361500</t>
  </si>
  <si>
    <t>TPC - Operational Readiness Review (ORR)</t>
  </si>
  <si>
    <t>S361600</t>
  </si>
  <si>
    <t>Address Action Items from TPC ORR</t>
  </si>
  <si>
    <t>S361700</t>
  </si>
  <si>
    <t>Commission TPC - Labor Phys</t>
  </si>
  <si>
    <t>S359800</t>
  </si>
  <si>
    <t>(Planning Package) Fabricate/Procure TPC Integration/Installation Tooling/Fixtures - M&amp;S</t>
  </si>
  <si>
    <t>S360500</t>
  </si>
  <si>
    <t>Transport Assembled TPC Sections to AH - M&amp;S</t>
  </si>
  <si>
    <t>S360800</t>
  </si>
  <si>
    <t>Install TPC Support - M&amp;S</t>
  </si>
  <si>
    <t>S361000</t>
  </si>
  <si>
    <t>Install TPC (Mechanical) - M&amp;S</t>
  </si>
  <si>
    <t>S361200</t>
  </si>
  <si>
    <t>Align/Survey TPC to SC Magnet Centerline - M&amp;S</t>
  </si>
  <si>
    <t>S361400</t>
  </si>
  <si>
    <t>Install TPC Cables and Services - M&amp;S</t>
  </si>
  <si>
    <t>S361900</t>
  </si>
  <si>
    <t>Commission TPC - M&amp;S</t>
  </si>
  <si>
    <t>S360600</t>
  </si>
  <si>
    <t>Open SC Magnet Pole Tip Doors</t>
  </si>
  <si>
    <t>S361800</t>
  </si>
  <si>
    <t>Commission TPC - Labor Students</t>
  </si>
  <si>
    <t>S360410</t>
  </si>
  <si>
    <t>Transport Assembled TPC Sections to AH - Labor - CA-D Resource(s)</t>
  </si>
  <si>
    <t>S361110</t>
  </si>
  <si>
    <t>Align/Survey TPC to SC Magnet Centerline - Labor - CA-D Resource(s)</t>
  </si>
  <si>
    <t>S359605</t>
  </si>
  <si>
    <t>Design TPC Integration/Installation Tooling/Fixtures FY21 Split</t>
  </si>
  <si>
    <t>S1003879</t>
  </si>
  <si>
    <t>Install TPC (Mechanical) - Labor - Physics Resource(s)</t>
  </si>
  <si>
    <t>S352300</t>
  </si>
  <si>
    <t>Design SC Magnet Integration/Installation Tooling/Fixtures/Procedures - CA-D Resource(s)</t>
  </si>
  <si>
    <t>S352400</t>
  </si>
  <si>
    <t>Fabricate/Procure SC Magnet Integration/Installation Tooling/Fixtures - Labor - CA-D Resource(s)</t>
  </si>
  <si>
    <t>S352600</t>
  </si>
  <si>
    <t>Prepare SC Magnet Integration/Installation Procedures - CA-D Resource(s)</t>
  </si>
  <si>
    <t>S352700</t>
  </si>
  <si>
    <t>Review sPHENIX SC Magnet Integration/Installation Tooling/Fixtures/Procedures Safety/Certification - CA-D</t>
  </si>
  <si>
    <t>S352800</t>
  </si>
  <si>
    <t>Address Action Items from SC Magnet Integration/Installation Tooling/Fixtures/Procedures Design &amp; Safety Reviews</t>
  </si>
  <si>
    <t>S353100</t>
  </si>
  <si>
    <t>Transport SC Magnet from 912 to AH - Labor - Physics Resource(s)</t>
  </si>
  <si>
    <t>S353300</t>
  </si>
  <si>
    <t>Install SC Magnet on Cradle - Labor - Physics Resource(s)</t>
  </si>
  <si>
    <t>S353500</t>
  </si>
  <si>
    <t>Align/Survey SC Magnet to Cradle - Labor - Physics Resource(s)</t>
  </si>
  <si>
    <t>S353700</t>
  </si>
  <si>
    <t>Prep SC Magnet for Run (Cryo) - Labor - Physics Resource(s)</t>
  </si>
  <si>
    <t>S353900</t>
  </si>
  <si>
    <t>Prep SC Magnet for Run (Electric) - Labor - Physics Resource(s)</t>
  </si>
  <si>
    <t>S354100</t>
  </si>
  <si>
    <t>SC Magnet - Operational Readiness Review (ORR) - Physics Resource(s)</t>
  </si>
  <si>
    <t>S354200</t>
  </si>
  <si>
    <t>Address Action Items from SC Magnet ORR - Physics Resource(s)</t>
  </si>
  <si>
    <t>S352500</t>
  </si>
  <si>
    <t>Fabricate/Procure SC Magnet Integration/Installation Tooling/Fixtures - M&amp;S</t>
  </si>
  <si>
    <t>S353200</t>
  </si>
  <si>
    <t>Transport SC Magnet from 912 to AH - M&amp;S</t>
  </si>
  <si>
    <t>S353400</t>
  </si>
  <si>
    <t>Install SC Magnet on Cradle - M&amp;S</t>
  </si>
  <si>
    <t>S353600</t>
  </si>
  <si>
    <t>Align/Survey SC Magnet to Cradle - M&amp;S</t>
  </si>
  <si>
    <t>S353800</t>
  </si>
  <si>
    <t>Prep SC Magnet for Run (Cryo) - M&amp;S</t>
  </si>
  <si>
    <t>S354000</t>
  </si>
  <si>
    <t>Prep SC Magnet for Run (Electric) - M&amp;S</t>
  </si>
  <si>
    <t>S353110</t>
  </si>
  <si>
    <t>Transport SC Magnet from 912 to AH - Labor - CA-D Resource(s)</t>
  </si>
  <si>
    <t>S353310</t>
  </si>
  <si>
    <t>Install SC Magnet on Cradle - Labor - CA-D Resource(s)</t>
  </si>
  <si>
    <t>S353510</t>
  </si>
  <si>
    <t>Align/Survey SC Magnet to Cradle - Labor - CA-D Resource(s)</t>
  </si>
  <si>
    <t>S353710</t>
  </si>
  <si>
    <t>Prep SC Magnet for Run (Cryo) - Labor - CA-D Resource(s)</t>
  </si>
  <si>
    <t>S353910</t>
  </si>
  <si>
    <t>Prep SC Magnet for Run (Electric) - Labor - CA-D Resource(s)</t>
  </si>
  <si>
    <t>S354110</t>
  </si>
  <si>
    <t>SC Magnet - Operational Readiness Review (ORR) - CA-D Resource(s)</t>
  </si>
  <si>
    <t>S354210</t>
  </si>
  <si>
    <t>Address Action Items from SC Magnet ORR - CA-D Resource(s)</t>
  </si>
  <si>
    <t>S1003399</t>
  </si>
  <si>
    <t>Design SC Magnet Integration/Installation Tooling/Fixtures/Procedures - Physics Resource(s)</t>
  </si>
  <si>
    <t>S1003479</t>
  </si>
  <si>
    <t>Fabricate/Procure SC Magnet Integration/Installation Tooling/Fixtures - Labor - Physics Resource(s)</t>
  </si>
  <si>
    <t>S1003559</t>
  </si>
  <si>
    <t>Prepare SC Magnet Integration/Installation Procedures - Physics Resource(s)</t>
  </si>
  <si>
    <t>S1003639</t>
  </si>
  <si>
    <t>Review sPHENIX SC Magnet Integration/Installation Tooling/Fixtures/Procedures Safety/Certification - Physics</t>
  </si>
  <si>
    <t>S1000519</t>
  </si>
  <si>
    <t>Actuals - Labor - sPHENIX Infrastructure FY17 16724</t>
  </si>
  <si>
    <t>S1000679</t>
  </si>
  <si>
    <t>Actuals - Labor - sPHENIX Infrastructure FY18 16724</t>
  </si>
  <si>
    <t>S1001679</t>
  </si>
  <si>
    <t>Actuals - Labor - sPHENIX Infrastructure FY19 M8 16724</t>
  </si>
  <si>
    <t>S1005000</t>
  </si>
  <si>
    <t>Actuals - Labor FY19 Jun-Sep 16724</t>
  </si>
  <si>
    <t>S1005040</t>
  </si>
  <si>
    <t>Actuals - NonLabor FY19 Jun-Sep 16724</t>
  </si>
  <si>
    <t>S341800</t>
  </si>
  <si>
    <t>Analyze IR/AH Safety Subsystems Requirements - Physics Resource(s)</t>
  </si>
  <si>
    <t>S341900</t>
  </si>
  <si>
    <t>Create Schematic Design and Specification Control Documents for IR/AH Safety Subsystems</t>
  </si>
  <si>
    <t>S342000</t>
  </si>
  <si>
    <t>Review IR/AH Safety Subsystems Design/Safety</t>
  </si>
  <si>
    <t>S342100</t>
  </si>
  <si>
    <t>Address Action Items from IR/AH Safety Subsystems Design &amp; Safety Reviews</t>
  </si>
  <si>
    <t>S342300</t>
  </si>
  <si>
    <t>Prepare IR/AH Safety Subsystems Components Procurement Package(s)</t>
  </si>
  <si>
    <t>S342400</t>
  </si>
  <si>
    <t>Evaluate &amp; Process IR/AH Safety Subsystems Components Bids</t>
  </si>
  <si>
    <t>S342500</t>
  </si>
  <si>
    <t>Procure &amp; Deliver IR/AH Safety Subsystems Components (leadtime and fabrication included) - Labor</t>
  </si>
  <si>
    <t>S342600</t>
  </si>
  <si>
    <t>Perform IR/AH Safety Subsystems Components Acceptance</t>
  </si>
  <si>
    <t>S341700</t>
  </si>
  <si>
    <t>Procure &amp; Deliver IR/AH Safety Subsystems Components (leadtime and fabrication included) - M&amp;S</t>
  </si>
  <si>
    <t>S341810</t>
  </si>
  <si>
    <t>Analyze IR/AH Safety Subsystems Requirements - CA-D Resource(s)</t>
  </si>
  <si>
    <t>S342900</t>
  </si>
  <si>
    <t>Analyze Assembly Hall Modification Requirements</t>
  </si>
  <si>
    <t>S343000</t>
  </si>
  <si>
    <t>Create Assembly Hall Modifications Schematic Design and Specification Control Documents</t>
  </si>
  <si>
    <t>S343100</t>
  </si>
  <si>
    <t>Review Assembly Hall Modifications Design/Safety</t>
  </si>
  <si>
    <t>S343200</t>
  </si>
  <si>
    <t>Address Action Items from Assembly Hall Modifications Design &amp; Safety Reviews</t>
  </si>
  <si>
    <t>S343400</t>
  </si>
  <si>
    <t>Prepare Assembly Hall Modifications Components Procurement Package(s)</t>
  </si>
  <si>
    <t>S343500</t>
  </si>
  <si>
    <t>Evaluate &amp; Process Assembly Hall Modifications Components Bids</t>
  </si>
  <si>
    <t>S343600</t>
  </si>
  <si>
    <t>Procure &amp; Deliver Assembly Hall Modifications Components (leadtime and fabrication included) - Labor</t>
  </si>
  <si>
    <t>S343700</t>
  </si>
  <si>
    <t>Perform Assembly Hall Modifications Components Acceptance</t>
  </si>
  <si>
    <t>S342800</t>
  </si>
  <si>
    <t>Procure &amp; Deliver Assembly Hall Modifications Components (leadtime and fabrication included) - M&amp;S</t>
  </si>
  <si>
    <t>S343810</t>
  </si>
  <si>
    <t>Start Track Modification - IR Structural Analysis of Existing Track System and Prelim Design</t>
  </si>
  <si>
    <t>S343814</t>
  </si>
  <si>
    <t>Start Track Modification - IR Assembly and Detail Drawings</t>
  </si>
  <si>
    <t>S343812</t>
  </si>
  <si>
    <t>Start Track Modification - IR Prelim Design and Safety Review</t>
  </si>
  <si>
    <t>S343822</t>
  </si>
  <si>
    <t>Start Track Modification - IR Prepare Procur. Package</t>
  </si>
  <si>
    <t>S343818</t>
  </si>
  <si>
    <t>Start Track Modification - IR Address Action Items from D&amp;S Review</t>
  </si>
  <si>
    <t>S343816</t>
  </si>
  <si>
    <t>Start Track Modification - IR Final Design and Safety Review</t>
  </si>
  <si>
    <t>S343836</t>
  </si>
  <si>
    <t>Start Track Modification - IR Develop and Submit Safety Plan</t>
  </si>
  <si>
    <t>S343826</t>
  </si>
  <si>
    <t>Start Track Modification - IR Provide Requirements to Procurements</t>
  </si>
  <si>
    <t>S343824</t>
  </si>
  <si>
    <t>Start Track Modification - IR Procur. Readiness Review</t>
  </si>
  <si>
    <t>S343832</t>
  </si>
  <si>
    <t>Start Track Modification - IR Vendor Selection</t>
  </si>
  <si>
    <t>S343830</t>
  </si>
  <si>
    <t>Start Track Modification - IR Vendor Responses</t>
  </si>
  <si>
    <t>S343828</t>
  </si>
  <si>
    <t>Start Track Modification - IR Prepare and Send Solicitations</t>
  </si>
  <si>
    <t>S343842</t>
  </si>
  <si>
    <t>Start Track Modification - IR BNL Oversight of Construction</t>
  </si>
  <si>
    <t>S343850</t>
  </si>
  <si>
    <t>Start Track Modification - AH Prelim Design and Safety Review</t>
  </si>
  <si>
    <t>S343848</t>
  </si>
  <si>
    <t>Start Track Modification - AH Structural Analysis of Existing Track System and Prelim. Design</t>
  </si>
  <si>
    <t>S343844</t>
  </si>
  <si>
    <t>Start Track Modification - IR Delivery Acceptance Labor</t>
  </si>
  <si>
    <t>S343864</t>
  </si>
  <si>
    <t>Start Track Modification - AH Survey and Grout Plates Labor</t>
  </si>
  <si>
    <t>S343854</t>
  </si>
  <si>
    <t>Start Track Modification - AH Final Design and Safety Review</t>
  </si>
  <si>
    <t>S343852</t>
  </si>
  <si>
    <t>Start Track Modification - AH Assembly and Detail Drawings</t>
  </si>
  <si>
    <t>S343862</t>
  </si>
  <si>
    <t>Start Track Modification - AH Install Track Plates and Blocks</t>
  </si>
  <si>
    <t>S343860</t>
  </si>
  <si>
    <t>Start Track Modification - AH Fabricate Track Plates Labor</t>
  </si>
  <si>
    <t>S343856</t>
  </si>
  <si>
    <t>Start Track Modification - AH Address Action Items from D&amp;S Review</t>
  </si>
  <si>
    <t>S343845</t>
  </si>
  <si>
    <t>Start Track Modification - IR Delivery Acceptance M&amp;S</t>
  </si>
  <si>
    <t>S343861</t>
  </si>
  <si>
    <t>Start Track Modification - AH Fabricate Track Plates M&amp;S</t>
  </si>
  <si>
    <t>S343865</t>
  </si>
  <si>
    <t>Start Track Modification - AH Survey and Grout Plates M&amp;S</t>
  </si>
  <si>
    <t>S343849</t>
  </si>
  <si>
    <t>Addition of ReBar plus Concrete Forming and Placement for IR Tracks - Acceptance</t>
  </si>
  <si>
    <t>S339600</t>
  </si>
  <si>
    <t>Model IR HVAC Thermal Requirements</t>
  </si>
  <si>
    <t>S339700</t>
  </si>
  <si>
    <t>Create IR HVAC Layout/schematic drawings &amp; Design specification control documents</t>
  </si>
  <si>
    <t>S339800</t>
  </si>
  <si>
    <t>Review IR HVAC Design/Safety</t>
  </si>
  <si>
    <t>S339900</t>
  </si>
  <si>
    <t>Address Action Items from IR HVAC Design &amp; Safety Reviews</t>
  </si>
  <si>
    <t>S340100</t>
  </si>
  <si>
    <t>Prepare IR HVAC Components Procurement Package(s)</t>
  </si>
  <si>
    <t>S340200</t>
  </si>
  <si>
    <t>Evaluate &amp; Process IR HVAC Components Bids</t>
  </si>
  <si>
    <t>S340300</t>
  </si>
  <si>
    <t>Procure &amp; Deliver IR HVAC Components (leadtime and fabrication included) - Labor</t>
  </si>
  <si>
    <t>S340400</t>
  </si>
  <si>
    <t>Perform IR HVAC Components Acceptance</t>
  </si>
  <si>
    <t>S339500</t>
  </si>
  <si>
    <t>Procure &amp; Deliver IR HVAC Components (leadtime and fabrication included) - M&amp;S</t>
  </si>
  <si>
    <t>S340800</t>
  </si>
  <si>
    <t>Create IR Electronics Cooling Water Distribution Layout/Schematic Drawings &amp; Design Specification Control Documents</t>
  </si>
  <si>
    <t>S340900</t>
  </si>
  <si>
    <t>Review IR Electronics cooling water System Design/Safety</t>
  </si>
  <si>
    <t>S341000</t>
  </si>
  <si>
    <t>Address Action Items from IR Electronics Cooling Water Distribution Design &amp; Safety Reviews</t>
  </si>
  <si>
    <t>S341200</t>
  </si>
  <si>
    <t>Prepare IR Electronics Cooling Water Distribution System Components Procurement Package(s)</t>
  </si>
  <si>
    <t>S341300</t>
  </si>
  <si>
    <t>Evaluate &amp; Process IR Electronics Cooling Water Distribution System Components Bids</t>
  </si>
  <si>
    <t>S341400</t>
  </si>
  <si>
    <t>Procure &amp; Deliver IR Electronics Cooling Water Distribution Components (leadtime and fabrication included) - Labor</t>
  </si>
  <si>
    <t>S341500</t>
  </si>
  <si>
    <t>Perform IR Electronics Cooling Water Distribution System Components Acceptance</t>
  </si>
  <si>
    <t>S340600</t>
  </si>
  <si>
    <t>Procure &amp; Deliver IR Electronics Cooling Water Distribution Components (leadtime and fabrication included) - M&amp;S</t>
  </si>
  <si>
    <t>S340710</t>
  </si>
  <si>
    <t>Model IR Electronics Cooling Water Distribution Thermal Requirements - CA-D Resource(s)</t>
  </si>
  <si>
    <t>S340702</t>
  </si>
  <si>
    <t>Model IR Electronics Cooling Water Distribution Thermal Requirements - Physics Resource(s) Split</t>
  </si>
  <si>
    <t>S338400</t>
  </si>
  <si>
    <t>Create Beampipe/Vacuum Layout - Physics Resource(s)</t>
  </si>
  <si>
    <t>S338500</t>
  </si>
  <si>
    <t>Create Beampipe/Vacuum Envelope Drawing</t>
  </si>
  <si>
    <t>S338600</t>
  </si>
  <si>
    <t>Create Beampipe/Vacuum subassembly and detail Drawings</t>
  </si>
  <si>
    <t>S338700</t>
  </si>
  <si>
    <t>Review Beampipe/Vacuum Design/Safety - Physics Resource(s)</t>
  </si>
  <si>
    <t>S338800</t>
  </si>
  <si>
    <t>Address Action Items from Beampipe/Vacuum Design &amp; Safety Reviews - Physics Resource(s)</t>
  </si>
  <si>
    <t>S339000</t>
  </si>
  <si>
    <t>Prepare Beampipe/Vacuum Components Procurement Package(s) Preparation - Physics Resource(s)</t>
  </si>
  <si>
    <t>S339100</t>
  </si>
  <si>
    <t>Evaluate &amp; Process Beampipe/Vacuum Components Bids - Physics Resource(s)</t>
  </si>
  <si>
    <t>S339200</t>
  </si>
  <si>
    <t>Procure &amp; Deliver Beampipe/Vacuum Components (leadtime and fabrication included) - Physics Resource(s)</t>
  </si>
  <si>
    <t>S339300</t>
  </si>
  <si>
    <t>Perform Beampipe/vacuum Acceptance - Physics Resource(s)</t>
  </si>
  <si>
    <t>S338300</t>
  </si>
  <si>
    <t>Procure &amp; Deliver Beampipe/Vacuum Components (leadtime and fabrication included) - M&amp;S</t>
  </si>
  <si>
    <t>S338410</t>
  </si>
  <si>
    <t>Create Beampipe/Vacuum Layout - CA-D Resource(s)</t>
  </si>
  <si>
    <t>S338710</t>
  </si>
  <si>
    <t>Review Beampipe/Vacuum Design/Safety - CA-D Resource(s)</t>
  </si>
  <si>
    <t>S338810</t>
  </si>
  <si>
    <t>Address Action Items from Beampipe/Vacuum Design &amp; Safety Reviews - CA-D Resource(s)</t>
  </si>
  <si>
    <t>S339010</t>
  </si>
  <si>
    <t>Prepare Beampipe/Vacuum Components Procurement Package(s) Preparation - CA-D Resource(s)</t>
  </si>
  <si>
    <t>S339110</t>
  </si>
  <si>
    <t>Evaluate &amp; Process Beampipe/Vacuum Components Bids - CA-D Resource(s)</t>
  </si>
  <si>
    <t>S339210</t>
  </si>
  <si>
    <t>Procure &amp; Deliver Beampipe/Vacuum Components (leadtime and fabrication included) - CA-D Resource(s)</t>
  </si>
  <si>
    <t>S339310</t>
  </si>
  <si>
    <t>Perform Beampipe/vacuum Acceptance - CA-D Resource(s)</t>
  </si>
  <si>
    <t>S339350</t>
  </si>
  <si>
    <t>NEG Re-coating of beryllium beampipe</t>
  </si>
  <si>
    <t>S337300</t>
  </si>
  <si>
    <t>Create Cryo Routing in IR Layout Drawings - Physics Resource(s)</t>
  </si>
  <si>
    <t>S337400</t>
  </si>
  <si>
    <t>Create Cryo Structural Support in IR Detail &amp; Assembly Drawings</t>
  </si>
  <si>
    <t>S337500</t>
  </si>
  <si>
    <t>Review Magnet Cryo, Electrical &amp; Control Structural Support in IR Design/Safety</t>
  </si>
  <si>
    <t>S337600</t>
  </si>
  <si>
    <t>Address Action Items from Cryo Structural Support in IR Detail Design &amp; Safety Reviews</t>
  </si>
  <si>
    <t>S337800</t>
  </si>
  <si>
    <t>Prepare Magnet Cryo, Electrical &amp; Control Structural Support in IR Components Procurement Package(s)</t>
  </si>
  <si>
    <t>S337900</t>
  </si>
  <si>
    <t>Evaluate &amp; Process Magnet Cryo, Electrical &amp; Control Structural Support in IR Components Bids</t>
  </si>
  <si>
    <t>S338000</t>
  </si>
  <si>
    <t>Procure &amp; Deliver Magnet Cryo, Electrical &amp; Control Structural Support in IR Components (leadtime and fab incl) - Labor</t>
  </si>
  <si>
    <t>S338100</t>
  </si>
  <si>
    <t>Perform Magnet Cryo, Electrical &amp; Control Structural Support in IR Components Acceptance</t>
  </si>
  <si>
    <t>S337200</t>
  </si>
  <si>
    <t>Procure &amp; Deliver Magnet Cryo, Electrical &amp; Control Structural Support in IR Components (leadtime and fab incl) - M&amp;S</t>
  </si>
  <si>
    <t>S337310</t>
  </si>
  <si>
    <t>Create Cryo Routing in IR Layout Drawings - CA-D Resource(s)</t>
  </si>
  <si>
    <t>S277000</t>
  </si>
  <si>
    <t>2022 Facility Support Systems L3 Project Management</t>
  </si>
  <si>
    <t>S277100</t>
  </si>
  <si>
    <t>2023 Facility Support Systems L3 Project Management</t>
  </si>
  <si>
    <t>S1000479</t>
  </si>
  <si>
    <t>Actuals - Labor - sPHENIX Infrastructure FY17 16723</t>
  </si>
  <si>
    <t>S1000639</t>
  </si>
  <si>
    <t>Actuals - Labor - sPHENIX Infrastructure FY18 16723</t>
  </si>
  <si>
    <t>S1001639</t>
  </si>
  <si>
    <t>Actuals - Labor - sPHENIX Infrastructure FY19 M8 16723</t>
  </si>
  <si>
    <t>S1004960</t>
  </si>
  <si>
    <t>Actuals - Labor FY19 Jun-Sep 16723</t>
  </si>
  <si>
    <t>S332800</t>
  </si>
  <si>
    <t>Analyze Detector Safety Subsystems Requirements - CA-D Resource(s)</t>
  </si>
  <si>
    <t>S332900</t>
  </si>
  <si>
    <t>Create Schematic Design and Specification Control Documents for Detector Safety Subsystems - CA-D Resource(s)</t>
  </si>
  <si>
    <t>S333000</t>
  </si>
  <si>
    <t>Review Detector Safety Subsystems Design/Safety - CA-D Resource(s)</t>
  </si>
  <si>
    <t>S333100</t>
  </si>
  <si>
    <t>Address Action Items from Detector Safety Subsystems Design &amp; Safety Reviews</t>
  </si>
  <si>
    <t>S333300</t>
  </si>
  <si>
    <t>Prepare Detector Safety Subsystems Components Procurement Package(s)</t>
  </si>
  <si>
    <t>S333400</t>
  </si>
  <si>
    <t>Evaluate &amp; Process Detector Safety Subsystems Components Bids</t>
  </si>
  <si>
    <t>S333500</t>
  </si>
  <si>
    <t>Procure &amp; Deliver Detector Safety Subsystems Components (leadtime and fabrication included)</t>
  </si>
  <si>
    <t>S333700</t>
  </si>
  <si>
    <t>Perform Detector Safety Subsystems Components Acceptance</t>
  </si>
  <si>
    <t>S333600</t>
  </si>
  <si>
    <t>Procure &amp; Deliver Detector Safety Subsystems Components (leadtime and fabrication included) - M&amp;S</t>
  </si>
  <si>
    <t>S1002919</t>
  </si>
  <si>
    <t>Analyze Detector Safety Subsystems Requirements - Physics Resource(s)</t>
  </si>
  <si>
    <t>S1002959</t>
  </si>
  <si>
    <t>Create Schematic Design and Specification Control Documents for Detector Safety Subsystems - Physics Resource(s)</t>
  </si>
  <si>
    <t>S1002999</t>
  </si>
  <si>
    <t>Review Detector Safety Subsystems Design/Safety - Physics Resource(s)</t>
  </si>
  <si>
    <t>S333900</t>
  </si>
  <si>
    <t>Analyze Gas Mixing House &amp; Gas Pad Components Requirements - CA-D Resource(s)</t>
  </si>
  <si>
    <t>S334000</t>
  </si>
  <si>
    <t>Create Gas Mixing House &amp; Gas Pad Components Schematic Design and Specification Control Documents C</t>
  </si>
  <si>
    <t>S334100</t>
  </si>
  <si>
    <t>Review Gas Mixing House &amp; Gas Pad Components Design/Safety - CA-D Resource(s)</t>
  </si>
  <si>
    <t>S334200</t>
  </si>
  <si>
    <t>Address Action Items from Gas Mixing House &amp; Gas Pad Components Design &amp; Safety Reviews</t>
  </si>
  <si>
    <t>S334400</t>
  </si>
  <si>
    <t>Prepare Gas Mixing House &amp; Gas Pad Components Procurement Package(s) - CA-D Resource(s)</t>
  </si>
  <si>
    <t>S334500</t>
  </si>
  <si>
    <t>Evaluate &amp; Process Gas Mixing House &amp; Gas Pad Components Bids - CA-D Resource(s)</t>
  </si>
  <si>
    <t>S334600</t>
  </si>
  <si>
    <t>Procure &amp; Deliver Gas Mixing House &amp; Gas Pad Components (leadtime and fabrication included) - Labor</t>
  </si>
  <si>
    <t>S334800</t>
  </si>
  <si>
    <t>Perform Gas Mixing House &amp; Gas Pad Components Acceptance - CA-D Resource(s)</t>
  </si>
  <si>
    <t>S334700</t>
  </si>
  <si>
    <t>Procure &amp; Deliver Gas Mixing House &amp; Gas Pad Components (leadtime and fabrication included) - M&amp;S</t>
  </si>
  <si>
    <t>S1003039</t>
  </si>
  <si>
    <t>Analyze Gas Mixing House &amp; Gas Pad Components Requirements - Physics Resource(s)</t>
  </si>
  <si>
    <t>S1003079</t>
  </si>
  <si>
    <t>Create Gas Mixing House &amp; Gas Pad Components Schematic Design and Specification Control Documents P</t>
  </si>
  <si>
    <t>S1003119</t>
  </si>
  <si>
    <t>Review Gas Mixing House &amp; Gas Pad Components Design/Safety - Physics Resource(s)</t>
  </si>
  <si>
    <t>S1003159</t>
  </si>
  <si>
    <t>Prepare Gas Mixing House &amp; Gas Pad Components Procurement Package(s) - Physics Resource(s)</t>
  </si>
  <si>
    <t>S1003199</t>
  </si>
  <si>
    <t>Evaluate &amp; Process Gas Mixing House &amp; Gas Pad Components Bids - Physics Resource(s)</t>
  </si>
  <si>
    <t>S1003239</t>
  </si>
  <si>
    <t>Perform Gas Mixing House &amp; Gas Pad Components Acceptance - Physics Resource(s)</t>
  </si>
  <si>
    <t>S327600</t>
  </si>
  <si>
    <t>Evaluate Normal, Emergency and UPS Load Requirements for Line Electric Power</t>
  </si>
  <si>
    <t>S327700</t>
  </si>
  <si>
    <t>Calculate Power Transformer Requirements for Line Electric Power - CA-D Resource(s)</t>
  </si>
  <si>
    <t>S327800</t>
  </si>
  <si>
    <t>Size Conductors for Line Electric Power - CA-D Resource(s)</t>
  </si>
  <si>
    <t>S327900</t>
  </si>
  <si>
    <t>Create Line Electric Distribution Design/Schematic Drawings for Line Electric Power - CA-D Resource(s)</t>
  </si>
  <si>
    <t>S328000</t>
  </si>
  <si>
    <t>Review Line Electric Distribution Design/Safety - CA-D Resource(s)</t>
  </si>
  <si>
    <t>S328100</t>
  </si>
  <si>
    <t>Address Action Items from Line Electric Distribution Design &amp; Safety Reviews</t>
  </si>
  <si>
    <t>S328550</t>
  </si>
  <si>
    <t>Prepare Line Electric Power Distribution Components Procurement Package(s)</t>
  </si>
  <si>
    <t>S328850</t>
  </si>
  <si>
    <t>Evaluate &amp; Process Line Electric Power Distribution Components Bid</t>
  </si>
  <si>
    <t>S328500</t>
  </si>
  <si>
    <t>Procure Line Electric Power Distribution Components - Provide Requirements to Procurement</t>
  </si>
  <si>
    <t>S329200</t>
  </si>
  <si>
    <t>Perform Line Electric Power Distribution Components Acceptance</t>
  </si>
  <si>
    <t>S329100</t>
  </si>
  <si>
    <t>Procure Line Electric Power Distribution Components - Delivery Acceptance</t>
  </si>
  <si>
    <t>S327502</t>
  </si>
  <si>
    <t>Finalize Design Requirements for All sPHENIX Subsystems for Line Electric Power</t>
  </si>
  <si>
    <t>S1001999</t>
  </si>
  <si>
    <t>Calculate Power Transformer Requirements for Line Electric Power - Physics Resource(s)</t>
  </si>
  <si>
    <t>S1002039</t>
  </si>
  <si>
    <t>Size Conductors for Line Electric Power - Physics Resource(s)</t>
  </si>
  <si>
    <t>S1002079</t>
  </si>
  <si>
    <t>Create Line Electric Distribution Design/Schematic Drawings for Line Electric Power - Physics Resource(s)</t>
  </si>
  <si>
    <t>S1002119</t>
  </si>
  <si>
    <t>Review Line Electric Distribution Design/Safety - Physics Resource(s)</t>
  </si>
  <si>
    <t>S327501</t>
  </si>
  <si>
    <t>Gather Power Reqs for CRYO, Cooling and Lighting</t>
  </si>
  <si>
    <t>S277600</t>
  </si>
  <si>
    <t>2022 Detector Support Systems L3 Project Management</t>
  </si>
  <si>
    <t>S277700</t>
  </si>
  <si>
    <t>2023 Detector Support Systems L3 Project Management</t>
  </si>
  <si>
    <t>S329500</t>
  </si>
  <si>
    <t>Create Layout/Schematic Drawings &amp; Design, Specification Control Documents, Assembly &amp; Detail Drawings - Detector Supp C</t>
  </si>
  <si>
    <t>S329600</t>
  </si>
  <si>
    <t>Review Detector Support Services Systems Design/Safety - CA-D Resource(s)</t>
  </si>
  <si>
    <t>S329700</t>
  </si>
  <si>
    <t>Address Action Items from Detector Support Services Systems Design &amp; Safety Reviews</t>
  </si>
  <si>
    <t>S329900</t>
  </si>
  <si>
    <t>Prepare Detector Support Services Systems Components Procurement Package(s) - CA-D Resource(s)</t>
  </si>
  <si>
    <t>S330000</t>
  </si>
  <si>
    <t>Evaluate &amp; Process Detector Support Services Systems Components Bids - CA-D Resource(s)</t>
  </si>
  <si>
    <t>S330100</t>
  </si>
  <si>
    <t>Procure &amp; Deliver Detector Support Services Systems Components (leadtime and fabrication included) - Labor C</t>
  </si>
  <si>
    <t>S330300</t>
  </si>
  <si>
    <t>Perform Detector Support Services Systems Components Acceptance - CA-D Resource(s)</t>
  </si>
  <si>
    <t>S330200</t>
  </si>
  <si>
    <t>Procure &amp; Deliver Detector Support Services Systems Components (leadtime and fabrication included) M&amp;S</t>
  </si>
  <si>
    <t>S330350</t>
  </si>
  <si>
    <t>Procure Fiber Optics Trunk Cables and Accessories - Labor - CA-D Resource(s)</t>
  </si>
  <si>
    <t>S330355</t>
  </si>
  <si>
    <t>Procure Fiber Optics Trunk Cables and Accessories - M&amp;S</t>
  </si>
  <si>
    <t>S329405</t>
  </si>
  <si>
    <t>Analyze Detector Support Services Systems Requirements Split - CA-D Resource(s)</t>
  </si>
  <si>
    <t>S1002199</t>
  </si>
  <si>
    <t>Analyze Detector Support Services Systems Requirements Split - Physics Resource(s)</t>
  </si>
  <si>
    <t>S1002319</t>
  </si>
  <si>
    <t>Create Layout/Schematic Drawings &amp; Design, Specification Control Documents, Assembly &amp; Detail Drawings - Detector Supp P</t>
  </si>
  <si>
    <t>S1002399</t>
  </si>
  <si>
    <t>Review Detector Support Services Systems Design/Safety - Physics Resource(s)</t>
  </si>
  <si>
    <t>S1002479</t>
  </si>
  <si>
    <t>Prepare Detector Support Services Systems Components Procurement Package(s) - Physics Resource(s)</t>
  </si>
  <si>
    <t>S1002559</t>
  </si>
  <si>
    <t>Evaluate &amp; Process Detector Support Services Systems Components Bids - Physics Resource(s)</t>
  </si>
  <si>
    <t>S1002639</t>
  </si>
  <si>
    <t>Procure &amp; Deliver Detector Support Services Systems Components (leadtime and fabrication included) - Labor P</t>
  </si>
  <si>
    <t>S1002719</t>
  </si>
  <si>
    <t>Perform Detector Support Services Systems Components Acceptance - Physics Resource(s)</t>
  </si>
  <si>
    <t>S1002759</t>
  </si>
  <si>
    <t>Procure Fiber Optics Trunk Cables and Accessories - Labor - Physics Resource(s)</t>
  </si>
  <si>
    <t>S329410</t>
  </si>
  <si>
    <t>Conceptual Design for Cable Routing from Detector to Rack (MVTX)</t>
  </si>
  <si>
    <t>S329420</t>
  </si>
  <si>
    <t>Conceptual Design for Cable Routing from Detector to Rack (MBD)</t>
  </si>
  <si>
    <t>S329430</t>
  </si>
  <si>
    <t>Conceptual Design for Routing Fiber Optic Cables from Rack to Patch Panel</t>
  </si>
  <si>
    <t>S329440</t>
  </si>
  <si>
    <t>Conceptual Design for Routing Rack Cooling System</t>
  </si>
  <si>
    <t>S329450</t>
  </si>
  <si>
    <t>Conceptual Design for Routing Detector Cooling System</t>
  </si>
  <si>
    <t>S329460</t>
  </si>
  <si>
    <t>Design Package for Detector Cooling System</t>
  </si>
  <si>
    <t>S329470</t>
  </si>
  <si>
    <t>Conceptual Design for Power Distribution / Controls Cable Routing</t>
  </si>
  <si>
    <t>S329406</t>
  </si>
  <si>
    <t>Send proposal packages for approvals (cable types, rack locations, and support components)</t>
  </si>
  <si>
    <t>S329407</t>
  </si>
  <si>
    <t>Conceptual Design for Cable Routing from Detector to Rack (HCal, EMCal)</t>
  </si>
  <si>
    <t>S329408</t>
  </si>
  <si>
    <t>Conceptual Design for Cable Routing from Detector to Rack (TPC)</t>
  </si>
  <si>
    <t>S329409</t>
  </si>
  <si>
    <t>Conceptual Design for Cable Routing from Detector to Rack (INTT)</t>
  </si>
  <si>
    <t>S329475</t>
  </si>
  <si>
    <t>S329478</t>
  </si>
  <si>
    <t>S330700</t>
  </si>
  <si>
    <t>Create Layout/Schematic Drawings &amp; Design, Specification Control Documents, Assembly &amp; Detail Drawings for Detector Elec</t>
  </si>
  <si>
    <t>S330800</t>
  </si>
  <si>
    <t>Review Detector Electronics Racks and Rack generic support systems Design/Safety - CA-D Resource(s)</t>
  </si>
  <si>
    <t>S330900</t>
  </si>
  <si>
    <t>Address Action Items from Detector Electronics Racks and Rack generic support systems Design &amp; Safety Reviews</t>
  </si>
  <si>
    <t>S331100</t>
  </si>
  <si>
    <t>Prepare Detector Electronics Racks and Rack generic support systems Components Procurement Package(s)</t>
  </si>
  <si>
    <t>S331200</t>
  </si>
  <si>
    <t>Evaluate &amp; Process Detector Electronics Racks and Rack generic support systems Components Bids</t>
  </si>
  <si>
    <t>S331300</t>
  </si>
  <si>
    <t>Procure &amp; Deliver Detector Elec. Racks &amp; Rack generic support systems Components (leadtime and fab incl.) - Labor</t>
  </si>
  <si>
    <t>S331500</t>
  </si>
  <si>
    <t>Perform Detector Electronics Racks and Rack generic support systems Components Acceptance</t>
  </si>
  <si>
    <t>S331400</t>
  </si>
  <si>
    <t>Procure &amp; Deliver Detector Elec. Racks &amp; Rack generic support systems Components (leadtime and fab incl.) - M&amp;S</t>
  </si>
  <si>
    <t>S330600</t>
  </si>
  <si>
    <t>Analyze Detector Electronics Racks and Rack generic support systems Requirements FY19</t>
  </si>
  <si>
    <t>S1002799</t>
  </si>
  <si>
    <t>Review Detector Electronics Racks and Rack generic support systems Design/Safety - Physics Resource(s)</t>
  </si>
  <si>
    <t>S330640</t>
  </si>
  <si>
    <t>Prototype System Development Labor</t>
  </si>
  <si>
    <t>S330602</t>
  </si>
  <si>
    <t>Gather Power Reqs for Subsystem Racks on Detector</t>
  </si>
  <si>
    <t>S330606</t>
  </si>
  <si>
    <t>Gather Rack Interlock Reqs and Specify Interlock Equipment</t>
  </si>
  <si>
    <t>S330608</t>
  </si>
  <si>
    <t>Specify Power Controls Distribution Equipment</t>
  </si>
  <si>
    <t>S330610</t>
  </si>
  <si>
    <t>Radiation Test for Water Leak Detection System</t>
  </si>
  <si>
    <t>S330612</t>
  </si>
  <si>
    <t>Rack Interlock Conceptual Design</t>
  </si>
  <si>
    <t>S330604</t>
  </si>
  <si>
    <t>Power Distribution Conceptual Gesign for Subsystem Racks on Detector</t>
  </si>
  <si>
    <t>S330642</t>
  </si>
  <si>
    <t>Prototype System Development M&amp;S</t>
  </si>
  <si>
    <t>S331800</t>
  </si>
  <si>
    <t>Create Layout/Schematic Drawings &amp; Design, Specs Control Docs, Assem. &amp; Detail Drawings for Det Cooling</t>
  </si>
  <si>
    <t>S331900</t>
  </si>
  <si>
    <t>Review Detector Gas and Cooling Services Systems Design/Safety - CA-D Resource(s)</t>
  </si>
  <si>
    <t>S332000</t>
  </si>
  <si>
    <t>Address Action Items from Detector Cooling Services Systems Design &amp; Safety Reviews</t>
  </si>
  <si>
    <t>S332200</t>
  </si>
  <si>
    <t>Prepare Detector Cooling Services Systems Components Procurement Package(s)</t>
  </si>
  <si>
    <t>S332300</t>
  </si>
  <si>
    <t>Evaluate &amp; Process Detector Cooling Services Systems Components Bids</t>
  </si>
  <si>
    <t>S332400</t>
  </si>
  <si>
    <t>Procure &amp; Deliver Detector Cooling Services Systems Components (leadtime and fabrication included) L</t>
  </si>
  <si>
    <t>S332600</t>
  </si>
  <si>
    <t>Perform Detector Cooling Services Systems Components Acceptance</t>
  </si>
  <si>
    <t>S332500</t>
  </si>
  <si>
    <t>Procure &amp; Deliver Detector Cooling Services Systems Components (leadtime and fabrication included) M&amp;S</t>
  </si>
  <si>
    <t>S331705</t>
  </si>
  <si>
    <t>Analyze Detector Gas and Cooling Services Systems Requirements Split - CA-D Resource(s)</t>
  </si>
  <si>
    <t>S1002839</t>
  </si>
  <si>
    <t>Analyze Detector Gas and Cooling Services Systems Requirements Split - Physics Resource(s)</t>
  </si>
  <si>
    <t>S1002879</t>
  </si>
  <si>
    <t>Review Detector Gas and Cooling Services Systems Design/Safety - Physics Resource(s)</t>
  </si>
  <si>
    <t>S331710</t>
  </si>
  <si>
    <t>Design Coolin Manifolds for EMCal</t>
  </si>
  <si>
    <t>S331720</t>
  </si>
  <si>
    <t>Design Coolin Manifolds for TPC</t>
  </si>
  <si>
    <t>S331730</t>
  </si>
  <si>
    <t>Design Coolin Manifolds for INTT</t>
  </si>
  <si>
    <t>S331740</t>
  </si>
  <si>
    <t>Design Coolin Manifolds for MVTX</t>
  </si>
  <si>
    <t>S331750</t>
  </si>
  <si>
    <t>Conceptual Design for Routing Detector Cooling Chiller Systems to Det Manifolds</t>
  </si>
  <si>
    <t>S331760</t>
  </si>
  <si>
    <t>Conceptual Design for Cooling Tube Routing from Detector to IHCal manifold</t>
  </si>
  <si>
    <t>S331770</t>
  </si>
  <si>
    <t>Conceptual Design for Cooling Tube Routing from Detector to EMCal manifold</t>
  </si>
  <si>
    <t>S331780</t>
  </si>
  <si>
    <t>Conceptual Design for Cooling Tube Routing from Detector to TPC manifold</t>
  </si>
  <si>
    <t>S331790</t>
  </si>
  <si>
    <t>Conceptual Design for Cooling Tube Routing from Detector to INTT, MVTX manifold</t>
  </si>
  <si>
    <t>S332705</t>
  </si>
  <si>
    <t>Conceptual Design for Routing Operating gas Line from Gas House to TPC Manifold</t>
  </si>
  <si>
    <t>S332710</t>
  </si>
  <si>
    <t>Conceptual Design for Routing N2 Line from Gas House to N2/Air Manifolds</t>
  </si>
  <si>
    <t>S332715</t>
  </si>
  <si>
    <t>Conceptual Design for Gas Tube Routing from Det to N2/Air Manifolds (MBD)</t>
  </si>
  <si>
    <t>S332720</t>
  </si>
  <si>
    <t>Conceptual Design for Gas Tube Routing from Det to N2/Air Manifolds (INTT, MVTX)</t>
  </si>
  <si>
    <t>S332725</t>
  </si>
  <si>
    <t>Conceptual Design for Gas Tube Routing from Det to N2/Air Manifolds (EMCal)</t>
  </si>
  <si>
    <t>S332730</t>
  </si>
  <si>
    <t>Conceptual Design for Gas Tube Routing from Det to Operating Gas Manifolds (TPC)</t>
  </si>
  <si>
    <t>S332735</t>
  </si>
  <si>
    <t>Create Layout/Schematic Drawings &amp; Design, Specs Control Docs, Assem. &amp; Detail Drawings for Det Gas</t>
  </si>
  <si>
    <t>S332740</t>
  </si>
  <si>
    <t>Review Detector Gas Service Systems Design/Safety</t>
  </si>
  <si>
    <t>S332745</t>
  </si>
  <si>
    <t>Address Action items from Detector Gas Services Systems Design &amp; Safety Reviews</t>
  </si>
  <si>
    <t>S332755</t>
  </si>
  <si>
    <t>Prepare Detector Gas Services Systems Components Procurement Packages</t>
  </si>
  <si>
    <t>S332760</t>
  </si>
  <si>
    <t>Evaluate &amp; Process Bids Detector Gas Services Systems Components</t>
  </si>
  <si>
    <t>S332765</t>
  </si>
  <si>
    <t>Procure &amp; Deliver Detector Gas Services Systems Components - Labor</t>
  </si>
  <si>
    <t>S332770</t>
  </si>
  <si>
    <t>Procure &amp; Deliver Detector Gas Services Systems Components - M&amp;S</t>
  </si>
  <si>
    <t>S332775</t>
  </si>
  <si>
    <t>Perform Components Acceptance Detector Gas Services Systems Components</t>
  </si>
  <si>
    <t>S332712</t>
  </si>
  <si>
    <t>Conceptual Design for Gas Tube Routing from Det to N2/Air Manifolds (IHCal)</t>
  </si>
  <si>
    <t>S331905</t>
  </si>
  <si>
    <t>Review Detector Cooling Services Systems Design/Safety</t>
  </si>
  <si>
    <t>S335000</t>
  </si>
  <si>
    <t>Analyze Rack Room Modifications Requirements - CA-D Resource(s)</t>
  </si>
  <si>
    <t>S335100</t>
  </si>
  <si>
    <t>Create Rack Room Modifications Schematic Design and Specification Control Documents</t>
  </si>
  <si>
    <t>S335200</t>
  </si>
  <si>
    <t>Review Rack Room Modifications Components Design/Safety</t>
  </si>
  <si>
    <t>S335300</t>
  </si>
  <si>
    <t>Address Action Items from Rack Room Modifications Design &amp; Safety Reviews</t>
  </si>
  <si>
    <t>S335500</t>
  </si>
  <si>
    <t>Prepare Rack Room Modifications Components Procurement Package(s) - CA-D Resource(s)</t>
  </si>
  <si>
    <t>S335600</t>
  </si>
  <si>
    <t>Evaluate &amp; Process Rack Room Modifications Components Bids</t>
  </si>
  <si>
    <t>S335700</t>
  </si>
  <si>
    <t>Procure &amp; Deliver Rack Room Modifications Components (leadtime and fabrication included) - Labor</t>
  </si>
  <si>
    <t>S335900</t>
  </si>
  <si>
    <t>Perform Rack Room Modifications Components Acceptance</t>
  </si>
  <si>
    <t>S335800</t>
  </si>
  <si>
    <t>Procure &amp; Deliver Rack Room Modifications Components (leadtime and fabrication included) - M&amp;S</t>
  </si>
  <si>
    <t>S1003279</t>
  </si>
  <si>
    <t>Analyze Rack Room Modifications Requirements - Physics Resource(s)</t>
  </si>
  <si>
    <t>S1003319</t>
  </si>
  <si>
    <t>Prepare Rack Room Modifications Components Procurement Package(s) - Physics Resource(s)</t>
  </si>
  <si>
    <t>S336100</t>
  </si>
  <si>
    <t>Analyze Control Room and Offices Modifications Requirements - CA-D Resource(s)</t>
  </si>
  <si>
    <t>S336200</t>
  </si>
  <si>
    <t>Create Control Room and Offices Modifications Schematic Design and Specification Control Documents C</t>
  </si>
  <si>
    <t>S336300</t>
  </si>
  <si>
    <t>Review Control Room and Offices Modifications Design/Safety</t>
  </si>
  <si>
    <t>S336400</t>
  </si>
  <si>
    <t>Address Action Items from Control Room and Offices Modifications Design &amp; Safety Reviews</t>
  </si>
  <si>
    <t>S336600</t>
  </si>
  <si>
    <t>Prepare Control Room and Offices Modifications Components Procurement Package(s) - CA-D Resource(s)</t>
  </si>
  <si>
    <t>S336700</t>
  </si>
  <si>
    <t>Evaluate &amp; Process Control Room and Offices Modifications Components Bids</t>
  </si>
  <si>
    <t>S336800</t>
  </si>
  <si>
    <t>Procure &amp; Deliver Control Room and Offices Modifications Components (leadtime and fabrication included) - Labor</t>
  </si>
  <si>
    <t>S337000</t>
  </si>
  <si>
    <t>Perform Control Room and Offices Modifications Components Acceptance - CA-D Resource(s)</t>
  </si>
  <si>
    <t>S336900</t>
  </si>
  <si>
    <t>Procure &amp; Deliver Control Room and Offices Modifications Components (leadtime and fabrication included) - M&amp;S</t>
  </si>
  <si>
    <t>S1003359</t>
  </si>
  <si>
    <t>Analyze Control Room and Offices Modifications Requirements - Physics Resource(s)</t>
  </si>
  <si>
    <t>S1003439</t>
  </si>
  <si>
    <t>Create Control Room and Offices Modifications Schematic Design and Specification Control Documents P</t>
  </si>
  <si>
    <t>S1003519</t>
  </si>
  <si>
    <t>Prepare Control Room and Offices Modifications Components Procurement Package(s) - Physics Resource(s)</t>
  </si>
  <si>
    <t>S1003599</t>
  </si>
  <si>
    <t>Perform Control Room and Offices Modifications Components Acceptance - Physics Resource(s)</t>
  </si>
  <si>
    <t>S310400</t>
  </si>
  <si>
    <t>Carriage Cradle - Prepare Procurement Package(s) - Physics Resource(s)</t>
  </si>
  <si>
    <t>S310900</t>
  </si>
  <si>
    <t>Carriage Cradle - Vendor Selection - Physics Resource(s)</t>
  </si>
  <si>
    <t>S311100</t>
  </si>
  <si>
    <t>Carriage Cradle - BNL Oversight - Physics Resource(s)</t>
  </si>
  <si>
    <t>S311300</t>
  </si>
  <si>
    <t>Carriage Cradle - Delivery Acceptance - Physics Resource(s) - Labor</t>
  </si>
  <si>
    <t>S310500</t>
  </si>
  <si>
    <t>Carriage Cradle - Procurement Readiness Review - Physics Resource(s)</t>
  </si>
  <si>
    <t>S311500</t>
  </si>
  <si>
    <t>Carriage Cradle - Assembly Fixtures &amp; Survey Tooling Engineering - Physics Resource(s)</t>
  </si>
  <si>
    <t>S311600</t>
  </si>
  <si>
    <t>Carriage Cradle - Assembly Fixtures &amp; Survey Tooling Design - Physics Resource(s)</t>
  </si>
  <si>
    <t>S311800</t>
  </si>
  <si>
    <t>CC Drive &amp; Alignment System - Engineering (re-engineer &amp; use STAR controller?) - Physics Resource(s)</t>
  </si>
  <si>
    <t>S312000</t>
  </si>
  <si>
    <t>CC Drive &amp; Alignment System - Assembly &amp; Detail Drawings - Physics Resource(s)</t>
  </si>
  <si>
    <t>S311900</t>
  </si>
  <si>
    <t>CC Drive &amp; Alignment System - Design Carriage Controls &amp; Limits</t>
  </si>
  <si>
    <t>S313300</t>
  </si>
  <si>
    <t>CC Seismic Restraints - Engineer &amp; Analysis</t>
  </si>
  <si>
    <t>S313400</t>
  </si>
  <si>
    <t>CC Seismic Restraints - Assembly &amp; Detail Drawings - Physics Resource(s)</t>
  </si>
  <si>
    <t>S313500</t>
  </si>
  <si>
    <t>CC Seismic Restraints - Final Design Reviews (Design &amp; Safety) - Physics Resource(s)</t>
  </si>
  <si>
    <t>S313600</t>
  </si>
  <si>
    <t>CC Seismic Restraints - Address Action Items from Design &amp; Safety Reviews - Physics Resource(s)</t>
  </si>
  <si>
    <t>S313700</t>
  </si>
  <si>
    <t>CC Seismic Restraints - Prepare Procurement Package - Physics Resource(s)</t>
  </si>
  <si>
    <t>S313800</t>
  </si>
  <si>
    <t>CC Seismic Restraints - Procurement Readiness Review - Physics Resource(s)</t>
  </si>
  <si>
    <t>S310600</t>
  </si>
  <si>
    <t>Carriage Cradle - Provide Requirement to Procurement</t>
  </si>
  <si>
    <t>S310800</t>
  </si>
  <si>
    <t>Carriage Cradle - Vendor Responses - Physics Resource(s)</t>
  </si>
  <si>
    <t>S312100</t>
  </si>
  <si>
    <t>CC Drive &amp; Alignment System - Final Design Reviews (Design &amp; Safety) - Physics Resource(s)</t>
  </si>
  <si>
    <t>S312300</t>
  </si>
  <si>
    <t>CC Drive &amp; Alignment System - Prepare Procurement Package - Physics Resource(s)</t>
  </si>
  <si>
    <t>S312400</t>
  </si>
  <si>
    <t>CC Drive &amp; Alignment System - Procurement Readiness Review - Physics Resource(s)</t>
  </si>
  <si>
    <t>S312200</t>
  </si>
  <si>
    <t>CC Drive &amp; Alignment System - Address Action Items from Design &amp; Safety Reviews - Physics Resource(s)</t>
  </si>
  <si>
    <t>S312800</t>
  </si>
  <si>
    <t>CC Drive &amp; Alignment System - Vendor Selection - Physics Resource(s)</t>
  </si>
  <si>
    <t>S313000</t>
  </si>
  <si>
    <t>CC Drive &amp; Alignment System - BNL Oversight - Physics Resource(s)</t>
  </si>
  <si>
    <t>S313200</t>
  </si>
  <si>
    <t>CC Drive &amp; Alignment System - Delivery Acceptance - Physics Resource(s) - Labor</t>
  </si>
  <si>
    <t>S312500</t>
  </si>
  <si>
    <t>CC Drive &amp; Alignment System - Provide Requirement to Procurement</t>
  </si>
  <si>
    <t>S312700</t>
  </si>
  <si>
    <t>CC Drive &amp; Alignment System - Vendor Responses - Physics Resource(s)</t>
  </si>
  <si>
    <t>S314200</t>
  </si>
  <si>
    <t>CC Seismic Restraints - Vendor Selection - Physics Resource(s)</t>
  </si>
  <si>
    <t>S314400</t>
  </si>
  <si>
    <t>CC Seismic Restraints - BNL Oversight - Physics Resource(s)</t>
  </si>
  <si>
    <t>S314600</t>
  </si>
  <si>
    <t>CC Seismic Restraints - Delivery Acceptance - Physics Resource(s) - Labor</t>
  </si>
  <si>
    <t>S313900</t>
  </si>
  <si>
    <t>CC Seismic Restraints - Provide Requirement to Procurement</t>
  </si>
  <si>
    <t>S314100</t>
  </si>
  <si>
    <t>CC Seismic Restraints - Vendor Responses - Physics Resource(s)</t>
  </si>
  <si>
    <t>S315900</t>
  </si>
  <si>
    <t>Steel Track Modifications - BNL Oversight Construction - Physics Resource(s)</t>
  </si>
  <si>
    <t>S316000</t>
  </si>
  <si>
    <t>Steel Track Modifications - Finish Track Work M&amp;S</t>
  </si>
  <si>
    <t>S310410</t>
  </si>
  <si>
    <t>Carriage Cradle - Prepare Procurement Package(s) - CA-D Resource(s)</t>
  </si>
  <si>
    <t>S310910</t>
  </si>
  <si>
    <t>Carriage Cradle - Vendor Selection - CA-D Resource(s)</t>
  </si>
  <si>
    <t>S311110</t>
  </si>
  <si>
    <t>Carriage Cradle - BNL Oversight - CA-D Resource(s)</t>
  </si>
  <si>
    <t>S311310</t>
  </si>
  <si>
    <t>Carriage Cradle - Delivery Acceptance - CA-D Resource(s) - Labor</t>
  </si>
  <si>
    <t>S310510</t>
  </si>
  <si>
    <t>Carriage Cradle - Procurement Readiness Review - CA-D Resource(s)</t>
  </si>
  <si>
    <t>S311510</t>
  </si>
  <si>
    <t>Carriage Cradle - Assembly Fixtures &amp; Survey Tooling Engineering - CA-D Resource(s)</t>
  </si>
  <si>
    <t>S311610</t>
  </si>
  <si>
    <t>Carriage Cradle - Assembly Fixtures &amp; Survey Tooling Design - CA-D Resource(s)</t>
  </si>
  <si>
    <t>S311810</t>
  </si>
  <si>
    <t>CC Drive &amp; Alignment System - Engineering (re-engineer &amp; use STAR controller?) - CA-D Resource(s)</t>
  </si>
  <si>
    <t>S312010</t>
  </si>
  <si>
    <t>CC Drive &amp; Alignment System - Assembly &amp; Detail Drawings - CA-D Resource(s)</t>
  </si>
  <si>
    <t>S315010</t>
  </si>
  <si>
    <t>Steel Track Modifications - Final Design Reviews (Design &amp; Safety)</t>
  </si>
  <si>
    <t>S315110</t>
  </si>
  <si>
    <t>Steel Track Modifications - Address Action Items from Design &amp; Safety Reviews</t>
  </si>
  <si>
    <t>S313410</t>
  </si>
  <si>
    <t>CC Seismic Restraints - Assembly &amp; Detail Drawings - CA-D Resource(s)</t>
  </si>
  <si>
    <t>S313510</t>
  </si>
  <si>
    <t>CC Seismic Restraints - Final Design Reviews (Design &amp; Safety) - CA-D Resource(s)</t>
  </si>
  <si>
    <t>S313610</t>
  </si>
  <si>
    <t>CC Seismic Restraints - Address Action Items from Design &amp; Safety Reviews - CA-D Resource(s)</t>
  </si>
  <si>
    <t>S313710</t>
  </si>
  <si>
    <t>CC Seismic Restraints - Prepare Procurement Package - CA-D Resource(s)</t>
  </si>
  <si>
    <t>S313810</t>
  </si>
  <si>
    <t>CC Seismic Restraints - Procurement Readiness Review - CA-D Resource(s)</t>
  </si>
  <si>
    <t>S310810</t>
  </si>
  <si>
    <t>Carriage Cradle - Vendor Responses - CA-D Resource(s)</t>
  </si>
  <si>
    <t>S312110</t>
  </si>
  <si>
    <t>CC Drive &amp; Alignment System - Final Design Reviews (Design &amp; Safety) - CA-D Resource(s)</t>
  </si>
  <si>
    <t>S312310</t>
  </si>
  <si>
    <t>CC Drive &amp; Alignment System - Prepare Procurement Package - CA-D Resource(s)</t>
  </si>
  <si>
    <t>S312410</t>
  </si>
  <si>
    <t>CC Drive &amp; Alignment System - Procurement Readiness Review - CA-D Resource(s)</t>
  </si>
  <si>
    <t>S312210</t>
  </si>
  <si>
    <t>CC Drive &amp; Alignment System - Address Action Items from Design &amp; Safety Reviews - CA-D Resource(s)</t>
  </si>
  <si>
    <t>S312810</t>
  </si>
  <si>
    <t>CC Drive &amp; Alignment System - Vendor Selection - CA-D Resource(s)</t>
  </si>
  <si>
    <t>S313010</t>
  </si>
  <si>
    <t>CC Drive &amp; Alignment System - BNL Oversight - CA-D Resource(s)</t>
  </si>
  <si>
    <t>S313210</t>
  </si>
  <si>
    <t>CC Drive &amp; Alignment System - Delivery Acceptance - CA-D Resource(s) - Labor</t>
  </si>
  <si>
    <t>S312710</t>
  </si>
  <si>
    <t>CC Drive &amp; Alignment System - Vendor Responses - CA-D Resource(s)</t>
  </si>
  <si>
    <t>S314210</t>
  </si>
  <si>
    <t>CC Seismic Restraints - Vendor Selection - CA-D Resource(s)</t>
  </si>
  <si>
    <t>S314410</t>
  </si>
  <si>
    <t>CC Seismic Restraints - BNL Oversight - CA-D Resource(s)</t>
  </si>
  <si>
    <t>S314610</t>
  </si>
  <si>
    <t>CC Seismic Restraints - Delivery Acceptance - CA-D Resource(s) - Labor</t>
  </si>
  <si>
    <t>S314110</t>
  </si>
  <si>
    <t>CC Seismic Restraints - Vendor Responses - CA-D Resource(s)</t>
  </si>
  <si>
    <t>S315910</t>
  </si>
  <si>
    <t>Steel Track Modifications - BNL Oversight Construction - CA-D Resource(s)</t>
  </si>
  <si>
    <t>S311350</t>
  </si>
  <si>
    <t>Carriage Cradle - Delivery Acceptance One - M&amp;S</t>
  </si>
  <si>
    <t>S313250</t>
  </si>
  <si>
    <t>CC Drive &amp; Alignment System - Delivery Acceptance - M&amp;S</t>
  </si>
  <si>
    <t>S314650</t>
  </si>
  <si>
    <t>CC Seismic Restraints - Delivery Acceptance - M&amp;S</t>
  </si>
  <si>
    <t>S1001799</t>
  </si>
  <si>
    <t>Actuals - Labor - sPHENIX Infrastructure FY19 M8 16729</t>
  </si>
  <si>
    <t>S315915</t>
  </si>
  <si>
    <t>Steel Track Modifications - Inspection As-Builts and Punchlists Phys</t>
  </si>
  <si>
    <t>S315925</t>
  </si>
  <si>
    <t>Steel Track Modifications - Inspection As-Builts and Punchlists CA-D</t>
  </si>
  <si>
    <t>S316005</t>
  </si>
  <si>
    <t>Steel Track Modifications - Finish Track Work Labor</t>
  </si>
  <si>
    <t>S310006</t>
  </si>
  <si>
    <t>Carriage Cradle - Create Assembly &amp; Detail Drawings - Physics Resource(s) Split_10%</t>
  </si>
  <si>
    <t>S310016</t>
  </si>
  <si>
    <t>Carriage Cradle - Create Assembly &amp; Detail Drawings - CA-D Resource(s) Split_10%</t>
  </si>
  <si>
    <t>S310201</t>
  </si>
  <si>
    <t>Carriage Cradle - Address Action Items from Design &amp; Safety Reviews - Physics Resource(s)_75%</t>
  </si>
  <si>
    <t>S310211</t>
  </si>
  <si>
    <t>Carriage Cradle - Address Action Items from Design &amp; Safety Reviews - CA-D Resource(s)_75%</t>
  </si>
  <si>
    <t>S314716</t>
  </si>
  <si>
    <t>Steel Track Modifications - Structural Analysis of Existing Steel Track System &amp; Preliminary Design_85%</t>
  </si>
  <si>
    <t>S1004880</t>
  </si>
  <si>
    <t>Actuals - Labor FY19 Jun-Sep 16729</t>
  </si>
  <si>
    <t>S311355</t>
  </si>
  <si>
    <t>Carriage Cradle - Delivery Acceptance Two -  M&amp;S</t>
  </si>
  <si>
    <t>S316600</t>
  </si>
  <si>
    <t>Create Internal Detector Structural Support Detail Drawings - Physics Resource(s)</t>
  </si>
  <si>
    <t>S316700</t>
  </si>
  <si>
    <t>Review Internal Detector Structural Support Safety - Physics Resource(s)</t>
  </si>
  <si>
    <t>S316800</t>
  </si>
  <si>
    <t>Review Internal Detector Structural Support Design - Physics Resource(s)</t>
  </si>
  <si>
    <t>S316900</t>
  </si>
  <si>
    <t>Address Action Items from Inner HCal Support Tabs Design &amp; Safety Reviews - Physics Resource(s)</t>
  </si>
  <si>
    <t>S317100</t>
  </si>
  <si>
    <t>Prepare Procurement Package(s) for Inner HCal Support Tabs - Physics Resource(s)</t>
  </si>
  <si>
    <t>S317200</t>
  </si>
  <si>
    <t>Evaluate &amp; Process Bid for Inner HCal Support Tabs - Physics Resource(s)</t>
  </si>
  <si>
    <t>S318000</t>
  </si>
  <si>
    <t>Perform Inner HCal Support Tabs Acceptance - Physics Resource(s)</t>
  </si>
  <si>
    <t>S317400</t>
  </si>
  <si>
    <t>Procure IHCal Structural Support  - Provide Requirements to Procurement</t>
  </si>
  <si>
    <t>S317600</t>
  </si>
  <si>
    <t>Procure IHCal Structural Support  - Vendor Response and Selection</t>
  </si>
  <si>
    <t>S317900</t>
  </si>
  <si>
    <t>Procure IHCal Structural Support  - Delivery Acceptance</t>
  </si>
  <si>
    <t>S316510</t>
  </si>
  <si>
    <t>Create Internal Detector Structural Support Assembly Drawings - CA-D Resource(s)</t>
  </si>
  <si>
    <t>S316610</t>
  </si>
  <si>
    <t>Create Internal Detector Structural Support Detail Drawings - CA-D Resource(s)</t>
  </si>
  <si>
    <t>S316710</t>
  </si>
  <si>
    <t>Review Internal Detector Structural Support Safety - CA-D Resource(s)</t>
  </si>
  <si>
    <t>S316810</t>
  </si>
  <si>
    <t>Review Internal Detector Structural Support Design - CA-D Resource(s)</t>
  </si>
  <si>
    <t>S316910</t>
  </si>
  <si>
    <t>Address Action Items from Inner HCal Support Tabs Design &amp; Safety Reviews - CA-D Resource(s)</t>
  </si>
  <si>
    <t>S317110</t>
  </si>
  <si>
    <t>Prepare Procurement Package(s) for Inner HCal Support Tabs - CA-D Resource(s)</t>
  </si>
  <si>
    <t>S317210</t>
  </si>
  <si>
    <t>Evaluate &amp; Process Bid for Inner HCal Support Tabs - CA-D Resource(s)</t>
  </si>
  <si>
    <t>S318010</t>
  </si>
  <si>
    <t>Perform Inner HCal Support Tabs Acceptance - CA-D Resource(s)</t>
  </si>
  <si>
    <t>S316505</t>
  </si>
  <si>
    <t>Create Internal Detector Structural Support Assembly Drawings - Physics Resource(s) Split</t>
  </si>
  <si>
    <t>S1001759</t>
  </si>
  <si>
    <t>Actuals - NonLabor - sPHENIX Infrastructure FY19 M8 16731</t>
  </si>
  <si>
    <t>S317020</t>
  </si>
  <si>
    <t>Create Magnet Supports Detailed Design Drawings</t>
  </si>
  <si>
    <t>S317021</t>
  </si>
  <si>
    <t>Review Design and Safety Magnet Supports</t>
  </si>
  <si>
    <t>S317022</t>
  </si>
  <si>
    <t>Address Action Items for Magnet Supports</t>
  </si>
  <si>
    <t>S317030</t>
  </si>
  <si>
    <t>Create EMCal Supports Detailed Design Drawings</t>
  </si>
  <si>
    <t>S317031</t>
  </si>
  <si>
    <t>Review Design and Safety EMCal Supports</t>
  </si>
  <si>
    <t>S317032</t>
  </si>
  <si>
    <t>Address Action Items for EMCal Supports</t>
  </si>
  <si>
    <t>S317040</t>
  </si>
  <si>
    <t>Create TPC Supports Detailed Design Drawings</t>
  </si>
  <si>
    <t>S317041</t>
  </si>
  <si>
    <t>Review Design and Safety TPC Supports</t>
  </si>
  <si>
    <t>S317042</t>
  </si>
  <si>
    <t>Address Action Items for TPC Supports</t>
  </si>
  <si>
    <t>S317050</t>
  </si>
  <si>
    <t>Create INTT Supports Detailed Design Drawings</t>
  </si>
  <si>
    <t>S317051</t>
  </si>
  <si>
    <t>Review Design and Safety INTT Supports</t>
  </si>
  <si>
    <t>S317052</t>
  </si>
  <si>
    <t>Address Action Items for INTT Supports</t>
  </si>
  <si>
    <t>S317060</t>
  </si>
  <si>
    <t>Create MVTX Supports Detailed Design Drawings</t>
  </si>
  <si>
    <t>S317061</t>
  </si>
  <si>
    <t>Review Design and Safety MVTX Supports</t>
  </si>
  <si>
    <t>S317062</t>
  </si>
  <si>
    <t>Address Action Items for MVTX Supports</t>
  </si>
  <si>
    <t>S317070</t>
  </si>
  <si>
    <t>Create MBD Supports Detailed Design Drawings</t>
  </si>
  <si>
    <t>S317071</t>
  </si>
  <si>
    <t>Review Design and Safety MBD Supports</t>
  </si>
  <si>
    <t>S317072</t>
  </si>
  <si>
    <t>Address Action Items for MBD Supports</t>
  </si>
  <si>
    <t>S317080</t>
  </si>
  <si>
    <t>Create Large Support Rings Detailed Design Drawings</t>
  </si>
  <si>
    <t>S317081</t>
  </si>
  <si>
    <t>Review Design and Safety Large Support Rings</t>
  </si>
  <si>
    <t>S317082</t>
  </si>
  <si>
    <t>Address Action Items for Large Support Rings</t>
  </si>
  <si>
    <t>S317090</t>
  </si>
  <si>
    <t>Create Beampipe Supports Detailed Design Drawings</t>
  </si>
  <si>
    <t>S317091</t>
  </si>
  <si>
    <t>Review Design and Safety Beampipe Supports</t>
  </si>
  <si>
    <t>S317092</t>
  </si>
  <si>
    <t>Address Action Items for Beampipe Supports</t>
  </si>
  <si>
    <t>S317120</t>
  </si>
  <si>
    <t>Prepare Procurement Package for Magnet Supports</t>
  </si>
  <si>
    <t>S317130</t>
  </si>
  <si>
    <t>Prepare Procurement Package for EMCal Supports</t>
  </si>
  <si>
    <t>S317140</t>
  </si>
  <si>
    <t>Prepare Procurement Package for TPC Supports</t>
  </si>
  <si>
    <t>S317150</t>
  </si>
  <si>
    <t>Prepare Procurement Package for INTT Supports</t>
  </si>
  <si>
    <t>S317160</t>
  </si>
  <si>
    <t>Prepare Procurement Package for MVTX Supports</t>
  </si>
  <si>
    <t>S317170</t>
  </si>
  <si>
    <t>Prepare Procurement Package for MBD Supports</t>
  </si>
  <si>
    <t>S317180</t>
  </si>
  <si>
    <t>Prepare Procurement Package for Large Support Rings</t>
  </si>
  <si>
    <t>S317190</t>
  </si>
  <si>
    <t>Prepare Procurement Package for Beampipe Supports</t>
  </si>
  <si>
    <t>S317220</t>
  </si>
  <si>
    <t>Evaluate and Process Bid for Magnet Supports</t>
  </si>
  <si>
    <t>S317230</t>
  </si>
  <si>
    <t>Evaluate and Process Bid for EMCal Supports</t>
  </si>
  <si>
    <t>S317240</t>
  </si>
  <si>
    <t>Evaluate and Process Bid for TPC Supports</t>
  </si>
  <si>
    <t>S317250</t>
  </si>
  <si>
    <t>Evaluate and Process Bid for INTT Supports</t>
  </si>
  <si>
    <t>S317260</t>
  </si>
  <si>
    <t>Evaluate and Process Bid for MVTX Supports</t>
  </si>
  <si>
    <t>S317270</t>
  </si>
  <si>
    <t>Evaluate and Process Bid for MBD Supports</t>
  </si>
  <si>
    <t>S317280</t>
  </si>
  <si>
    <t>Evaluate and Process Bid for Large Support Rings</t>
  </si>
  <si>
    <t>S317290</t>
  </si>
  <si>
    <t>Evaluate and Process Bid for Beampipe Supports</t>
  </si>
  <si>
    <t>S317920</t>
  </si>
  <si>
    <t>Procure Magnet Supports - M&amp;S</t>
  </si>
  <si>
    <t>S317930</t>
  </si>
  <si>
    <t>Procure EMCal Supports - M&amp;S</t>
  </si>
  <si>
    <t>S317940</t>
  </si>
  <si>
    <t>Procure TPC Supports - M&amp;S</t>
  </si>
  <si>
    <t>S317950</t>
  </si>
  <si>
    <t>Procure INTT Supports - M&amp;S</t>
  </si>
  <si>
    <t>S317960</t>
  </si>
  <si>
    <t>Procure MVTX Supports - M&amp;S</t>
  </si>
  <si>
    <t>S317970</t>
  </si>
  <si>
    <t>Procure MBD Supports - M&amp;S</t>
  </si>
  <si>
    <t>S317980</t>
  </si>
  <si>
    <t>Procure Large Support Rings - M&amp;S</t>
  </si>
  <si>
    <t>S317990</t>
  </si>
  <si>
    <t>Procure Beampipe Supports - M&amp;S</t>
  </si>
  <si>
    <t>S318120</t>
  </si>
  <si>
    <t>Perform Magnet Supports Acceptance</t>
  </si>
  <si>
    <t>S318130</t>
  </si>
  <si>
    <t>Perform EMCal Supports Acceptance</t>
  </si>
  <si>
    <t>S318140</t>
  </si>
  <si>
    <t>Perform TPC Supports Acceptance</t>
  </si>
  <si>
    <t>S318150</t>
  </si>
  <si>
    <t>Perform INTT Supports Acceptance</t>
  </si>
  <si>
    <t>S318160</t>
  </si>
  <si>
    <t>Perform MVTX Supports Acceptance</t>
  </si>
  <si>
    <t>S318170</t>
  </si>
  <si>
    <t>Perform MBD Supports Acceptance</t>
  </si>
  <si>
    <t>S318180</t>
  </si>
  <si>
    <t>Perform Large Support Rings Acceptance</t>
  </si>
  <si>
    <t>S318190</t>
  </si>
  <si>
    <t>Perform Beampipe Supports Acceptance</t>
  </si>
  <si>
    <t>S316406</t>
  </si>
  <si>
    <t>Analyze and Evaluate Structural Support for Internal Detectors FY19 - Physics Resource(s) Split_75%</t>
  </si>
  <si>
    <t>S1004920</t>
  </si>
  <si>
    <t>Actuals - Labor FY19 Jun-Sep 16731</t>
  </si>
  <si>
    <t>S318182</t>
  </si>
  <si>
    <t>Assemble Large Support Rings</t>
  </si>
  <si>
    <t>S324200</t>
  </si>
  <si>
    <t>End Caps/ Pole Tips - Assembly &amp; Detail Drawing - Physics Resource(s)</t>
  </si>
  <si>
    <t>S324300</t>
  </si>
  <si>
    <t>End Caps/ Pole Tips - Final Design Reviews (Design &amp; Safety) - Physics Resource(s)</t>
  </si>
  <si>
    <t>S324400</t>
  </si>
  <si>
    <t>End Caps/ Pole Tips - Address Action Items from Design &amp; Safety Reviews - Physics Resource(s)</t>
  </si>
  <si>
    <t>S324600</t>
  </si>
  <si>
    <t>End Caps/ Pole Tips - Prepare Procurement Package(s) - Physics Resource(s)</t>
  </si>
  <si>
    <t>S325100</t>
  </si>
  <si>
    <t>End Caps/ Pole Tips - Vendor Selection - Physics Resource(s)</t>
  </si>
  <si>
    <t>S325400</t>
  </si>
  <si>
    <t>End Caps/ Pole Tips - Delivery Acceptance</t>
  </si>
  <si>
    <t>S324000</t>
  </si>
  <si>
    <t>End Caps/ Pole Tips - Engineering &amp; Analysis (includes drive system) - Physics Resource(s)</t>
  </si>
  <si>
    <t>S324100</t>
  </si>
  <si>
    <t>End Caps/ Pole Tips - Design Controls for Drive System - Physics Resource(s)</t>
  </si>
  <si>
    <t>S324700</t>
  </si>
  <si>
    <t>End Caps/ Pole Tips - Procurement Readiness Review - Physics Resource(s)</t>
  </si>
  <si>
    <t>S324800</t>
  </si>
  <si>
    <t>End Caps/ Pole Tips - Provide Requirement to Procurement</t>
  </si>
  <si>
    <t>S325000</t>
  </si>
  <si>
    <t>End Caps/ Pole Tips - Vendor Responses - Physics Resource(s)</t>
  </si>
  <si>
    <t>S325500</t>
  </si>
  <si>
    <t>End Caps/ Pole Tips - Delivery Acceptance Support Labor - Physics Resource(s)</t>
  </si>
  <si>
    <t>S324210</t>
  </si>
  <si>
    <t>End Caps/ Pole Tips - Assembly &amp; Detail Drawing - CA-D Resource(s)</t>
  </si>
  <si>
    <t>S324310</t>
  </si>
  <si>
    <t>End Caps/ Pole Tips - Final Design Reviews (Design &amp; Safety) - CA-D Resource(s)</t>
  </si>
  <si>
    <t>S324410</t>
  </si>
  <si>
    <t>End Caps/ Pole Tips - Address Action Items from Design &amp; Safety Reviews - CA-D Resource(s)</t>
  </si>
  <si>
    <t>S324610</t>
  </si>
  <si>
    <t>End Caps/ Pole Tips - Prepare Procurement Package(s) - CA-D Resource(s)</t>
  </si>
  <si>
    <t>S325110</t>
  </si>
  <si>
    <t>End Caps/ Pole Tips - Vendor Selection - CA-D Resource(s)</t>
  </si>
  <si>
    <t>S324010</t>
  </si>
  <si>
    <t>End Caps/ Pole Tips - Engineering &amp; Analysis (includes drive system) - CA-D Resource(s)</t>
  </si>
  <si>
    <t>S324710</t>
  </si>
  <si>
    <t>End Caps/ Pole Tips - Procurement Readiness Review - CA-D Resource(s)</t>
  </si>
  <si>
    <t>S325010</t>
  </si>
  <si>
    <t>End Caps/ Pole Tips - Vendor Responses - CA-D Resource(s)</t>
  </si>
  <si>
    <t>S325510</t>
  </si>
  <si>
    <t>End Caps/ Pole Tips - Delivery Acceptance Support Labor - CA-D Resource(s)</t>
  </si>
  <si>
    <t>S324110</t>
  </si>
  <si>
    <t>End Caps/ Pole Tips - Design Controls for Drive System - CA-D Resource(s)</t>
  </si>
  <si>
    <t>S325800</t>
  </si>
  <si>
    <t>CC Bridge, Mid Platforms &amp; Access - Assembly &amp; Detail Drawings - Physics Resource(s)</t>
  </si>
  <si>
    <t>S325900</t>
  </si>
  <si>
    <t>CC Bridge, Mid Platforms &amp; Access - Final Design Reviews (Design &amp; Safety) - Physics Resource(s)</t>
  </si>
  <si>
    <t>S326000</t>
  </si>
  <si>
    <t>CC Bridge, Mid Platforms &amp; Access - Address Action Items from Design &amp; Safety Reviews - Physics Resource(s)</t>
  </si>
  <si>
    <t>S326200</t>
  </si>
  <si>
    <t>CC Bridge, Mid Platforms &amp; Access - Prepare Procurement Package(s) - Physics Resource(s)</t>
  </si>
  <si>
    <t>S326700</t>
  </si>
  <si>
    <t>CC Bridge, Mid Platforms &amp; Access -  Vendor Selection - Physics Resource(s)</t>
  </si>
  <si>
    <t>S326900</t>
  </si>
  <si>
    <t>CC Bridge, Mid Platforms &amp; Access - BNL Oversight - Physics Resource(s)</t>
  </si>
  <si>
    <t>S327100</t>
  </si>
  <si>
    <t>CC Bridge, Mid Platforms &amp; Access - Delivery Acceptance</t>
  </si>
  <si>
    <t>S325700</t>
  </si>
  <si>
    <t>CC Bridge, Mid Platforms &amp; Access - Engineering Analysis - Physics Resource(s)</t>
  </si>
  <si>
    <t>S326300</t>
  </si>
  <si>
    <t>CC Bridge, Mid Platforms &amp; Access - Procurement Readiness Review - Physics Resource(s)</t>
  </si>
  <si>
    <t>S326400</t>
  </si>
  <si>
    <t>CC Bridge, Mid Platforms &amp; Access - Provide Requirement to Procurement</t>
  </si>
  <si>
    <t>S326600</t>
  </si>
  <si>
    <t>CC Bridge, Mid Platforms &amp; Access - Vendor Responses - Physics Resource(s)</t>
  </si>
  <si>
    <t>S327200</t>
  </si>
  <si>
    <t>CC Bridge, Mid Platforms &amp; Access - Delivery Acceptance Support Labor - Physics Resource(s)</t>
  </si>
  <si>
    <t>S325810</t>
  </si>
  <si>
    <t>CC Bridge, Mid Platforms &amp; Access - Assembly &amp; Detail Drawings - CA-D Resource(s)</t>
  </si>
  <si>
    <t>S325910</t>
  </si>
  <si>
    <t>CC Bridge, Mid Platforms &amp; Access - Final Design Reviews (Design &amp; Safety) - CA-D Resource(s)</t>
  </si>
  <si>
    <t>S326010</t>
  </si>
  <si>
    <t>CC Bridge, Mid Platforms &amp; Access - Address Action Items from Design &amp; Safety Reviews - CA-D Resource(s)</t>
  </si>
  <si>
    <t>S326210</t>
  </si>
  <si>
    <t>CC Bridge, Mid Platforms &amp; Access - Prepare Procurement Package(s) - CA-D Resource(s)</t>
  </si>
  <si>
    <t>S326710</t>
  </si>
  <si>
    <t>CC Bridge, Mid Platforms &amp; Access -  Vendor Selection - CA-D Resource(s)</t>
  </si>
  <si>
    <t>S326910</t>
  </si>
  <si>
    <t>CC Bridge, Mid Platforms &amp; Access - BNL Oversight - CA-D Resource(s)</t>
  </si>
  <si>
    <t>S325710</t>
  </si>
  <si>
    <t>CC Bridge, Mid Platforms &amp; Access - Engineering Analysis - CA-D Resource(s)</t>
  </si>
  <si>
    <t>S326310</t>
  </si>
  <si>
    <t>CC Bridge, Mid Platforms &amp; Access - Procurement Readiness Review - CA-D Resource(s)</t>
  </si>
  <si>
    <t>S326610</t>
  </si>
  <si>
    <t>CC Bridge, Mid Platforms &amp; Access - Vendor Responses - CA-D Resource(s)</t>
  </si>
  <si>
    <t>S327210</t>
  </si>
  <si>
    <t>CC Bridge, Mid Platforms &amp; Access - Delivery Acceptance Support Labor - CA-D Resource(s)</t>
  </si>
  <si>
    <t>S327150</t>
  </si>
  <si>
    <t>Access stairs for upper platforms</t>
  </si>
  <si>
    <t>S309500</t>
  </si>
  <si>
    <t>Actuals - Nonlabor - sPHENIX Infrastructure FY18 16722</t>
  </si>
  <si>
    <t>OBLG319501</t>
  </si>
  <si>
    <t>Procure Outer HCAL Mechanical Structure Components - Obligation (Raw Mat'l &amp; Sector Assemblies)</t>
  </si>
  <si>
    <t>21-Apr-17 A</t>
  </si>
  <si>
    <t>S1000439</t>
  </si>
  <si>
    <t>Actuals - Labor - sPHENIX Infrastructure FY17 16722</t>
  </si>
  <si>
    <t>S1000599</t>
  </si>
  <si>
    <t>Actuals - Labor - sPHENIX Infrastructure FY18 16722</t>
  </si>
  <si>
    <t>S1001559</t>
  </si>
  <si>
    <t>Actuals - Labor - sPHENIX Infrastructure FY19 M8 16722</t>
  </si>
  <si>
    <t>S1001599</t>
  </si>
  <si>
    <t>Actuals - NonLabor - sPHENIX Infrastructure FY19 M8 16722</t>
  </si>
  <si>
    <t>S1004840</t>
  </si>
  <si>
    <t>Actuals - NonLabor FY19 Jun-Sep 16722</t>
  </si>
  <si>
    <t>S278400</t>
  </si>
  <si>
    <t>Actuals - Labor - sPHENIX Magnet FY17 16716</t>
  </si>
  <si>
    <t>S278500</t>
  </si>
  <si>
    <t>Actuals - Labor - sPHENIX Magnet FY18 16716 and 16717</t>
  </si>
  <si>
    <t>S278700</t>
  </si>
  <si>
    <t>Actuals - Nonlabor - sPHENIX Magnet FY18 16716</t>
  </si>
  <si>
    <t>S274600</t>
  </si>
  <si>
    <t>2020 Magnet Project Management</t>
  </si>
  <si>
    <t>S274700</t>
  </si>
  <si>
    <t>2021 Magnet Project Management</t>
  </si>
  <si>
    <t>S274800</t>
  </si>
  <si>
    <t>2022 Magnet Project Management</t>
  </si>
  <si>
    <t>S275200</t>
  </si>
  <si>
    <t>2020 Cryo L3 Project Management</t>
  </si>
  <si>
    <t>S275300</t>
  </si>
  <si>
    <t>2021 Cryo L3 Project Management</t>
  </si>
  <si>
    <t>S275700</t>
  </si>
  <si>
    <t>2020 PS &amp; Quench Protection L3 Project Management</t>
  </si>
  <si>
    <t>S275800</t>
  </si>
  <si>
    <t>2021 PS &amp; Quench Protection L3 Project Management</t>
  </si>
  <si>
    <t>S275900</t>
  </si>
  <si>
    <t>2022 PS &amp; Quench Protection L3 Project Management</t>
  </si>
  <si>
    <t>S1001199</t>
  </si>
  <si>
    <t>Actuals - Labor - sPHENIX Magnet FY19 M8 16716</t>
  </si>
  <si>
    <t>S1004320</t>
  </si>
  <si>
    <t>Actuals - Labor FY19 Jun-Sep 16716</t>
  </si>
  <si>
    <t>S343900</t>
  </si>
  <si>
    <t>Actuals - Labor - sPHENIX Integration and Installation FY17 16726</t>
  </si>
  <si>
    <t>S344000</t>
  </si>
  <si>
    <t>Actuals - Labor - sPHENIX Integration and Installation FY18 16726</t>
  </si>
  <si>
    <t>S344200</t>
  </si>
  <si>
    <t>Actuals - Nonlabor - sPHENIX Integration and Installation FY18 16726 16727 and 16728</t>
  </si>
  <si>
    <t>S278000</t>
  </si>
  <si>
    <t>2020 Integration &amp; Installation Project Management</t>
  </si>
  <si>
    <t>S278100</t>
  </si>
  <si>
    <t>2021 Integration &amp; Installation Project Management</t>
  </si>
  <si>
    <t>S278200</t>
  </si>
  <si>
    <t>2022 Integration &amp; Installation Project Management</t>
  </si>
  <si>
    <t>S278300</t>
  </si>
  <si>
    <t>2023 Integration &amp; Installation Project Management</t>
  </si>
  <si>
    <t>S1001079</t>
  </si>
  <si>
    <t>Actuals - Labor - sPHENIX Integration and Installation FY19 M8 16726</t>
  </si>
  <si>
    <t>S1004760</t>
  </si>
  <si>
    <t>Actuals - Labor FY19 Jun-Sep 16726</t>
  </si>
  <si>
    <t>S309200</t>
  </si>
  <si>
    <t>Actuals - Labor - sPHENIX Infrastructure FY17 16721</t>
  </si>
  <si>
    <t>S309300</t>
  </si>
  <si>
    <t>Actuals - Labor - sPHENIX Infrastructure FY18 16721</t>
  </si>
  <si>
    <t>S276200</t>
  </si>
  <si>
    <t>2020 Infrastructure Project Management</t>
  </si>
  <si>
    <t>S276300</t>
  </si>
  <si>
    <t>2021 Infrastructure Project Management</t>
  </si>
  <si>
    <t>S276400</t>
  </si>
  <si>
    <t>2022 Infrastructure Project Management</t>
  </si>
  <si>
    <t>S276800</t>
  </si>
  <si>
    <t>2020 Facility Support Systems L3 Project Management</t>
  </si>
  <si>
    <t>S276900</t>
  </si>
  <si>
    <t>2021 Facility Support Systems L3 Project Management</t>
  </si>
  <si>
    <t>S277400</t>
  </si>
  <si>
    <t>2020 Detector Support Systems L3 Project Management</t>
  </si>
  <si>
    <t>S277500</t>
  </si>
  <si>
    <t>2021 Detector Support Systems L3 Project Management</t>
  </si>
  <si>
    <t>S276500</t>
  </si>
  <si>
    <t>2023 Infrastructure Project Management</t>
  </si>
  <si>
    <t>S1001519</t>
  </si>
  <si>
    <t>Actuals - Labor - sPHENIX Infrastructure FY19 M8 16721</t>
  </si>
  <si>
    <t>S1004640</t>
  </si>
  <si>
    <t>Actuals - Labor FY19 Jun-Sep 16721</t>
  </si>
  <si>
    <t>S1004720</t>
  </si>
  <si>
    <t>Actuals - NonLabor FY19 Jun-Sep 16721</t>
  </si>
  <si>
    <t>S1000559</t>
  </si>
  <si>
    <t>Actuals - Labor - sPHENIX Infrastructure FY17 16725</t>
  </si>
  <si>
    <t>S1000719</t>
  </si>
  <si>
    <t>Actuals - Labor - sPHENIX Infrastructure FY18 16725</t>
  </si>
  <si>
    <t>S1001719</t>
  </si>
  <si>
    <t>Actuals - Labor - sPHENIX Infrastructure FY19 M8 16725</t>
  </si>
  <si>
    <t>S1004680</t>
  </si>
  <si>
    <t>Actuals - Labor FY19 Jun-Sep 16725</t>
  </si>
  <si>
    <t>B  BNL Contributed Labor</t>
  </si>
  <si>
    <t>C  Infrastructure / Facility Upgrade</t>
  </si>
  <si>
    <t>T  Non BNL Contributions</t>
  </si>
  <si>
    <t>B_T  Multiple B_T</t>
  </si>
  <si>
    <t>A-TEC  TEC</t>
  </si>
  <si>
    <t>A-OPC  OPC</t>
  </si>
  <si>
    <t>Resource ID Name</t>
  </si>
  <si>
    <t>Actual Labor.Actual Labor</t>
  </si>
  <si>
    <t>PROF5 AD.PROF5 AD</t>
  </si>
  <si>
    <t>SCI4 PO.SCI 4 PO</t>
  </si>
  <si>
    <t>PROF4 PO M.PROF4 PO M</t>
  </si>
  <si>
    <t>PROF5 PO M.PROF5 PO M</t>
  </si>
  <si>
    <t>SCI2 PO.SCI2 PO</t>
  </si>
  <si>
    <t>PROF2 PO PC.PROF2 PO PC</t>
  </si>
  <si>
    <t>ADMIN1 PO.ADMIN1 PO</t>
  </si>
  <si>
    <t>ADMIN7 PO.ADMIN7 PO</t>
  </si>
  <si>
    <t>Actual NonLabor.Actual Nonlabor</t>
  </si>
  <si>
    <t>SCI3 PO.SCI3 PO</t>
  </si>
  <si>
    <t>TECH3 PO M.TECH3 PO M</t>
  </si>
  <si>
    <t>TECH3 PO E.TECH3 PO E</t>
  </si>
  <si>
    <t>PROF4 AM.PROF4 AM</t>
  </si>
  <si>
    <t>PROF4 PO E.PROF4 PO E</t>
  </si>
  <si>
    <t>TECH3 PO D.TECH3 PO D</t>
  </si>
  <si>
    <t>PROF3 PO E.PROF3 PO E</t>
  </si>
  <si>
    <t>PROF5 PO S.PROF5 PO S Software</t>
  </si>
  <si>
    <t>PROF3 IO E.PROF3 IO E</t>
  </si>
  <si>
    <t>PROF3 PO M.PROF3 PO M</t>
  </si>
  <si>
    <t>SCI3 Other - Unpaid.SCI3 Other - Unpaid</t>
  </si>
  <si>
    <t>SCI3 PO PM.SCI3 PO PM</t>
  </si>
  <si>
    <t>CRAFT3.CRAFT3</t>
  </si>
  <si>
    <t>SCI3 UCol - Unpaid.SCI3 UCol - Unpaid</t>
  </si>
  <si>
    <t>SCI3 AD.SCI3 AD</t>
  </si>
  <si>
    <t>PROF6 AD.PROF6 AD</t>
  </si>
  <si>
    <t>PM Spec - PS.Project Mgmt Specialist - Purchased Services</t>
  </si>
  <si>
    <t>PROF2 AD.PROF2 AD</t>
  </si>
  <si>
    <t>PROF3 AD.PROF3 AD</t>
  </si>
  <si>
    <t>TECH3 AD.TECH3 AD</t>
  </si>
  <si>
    <t>TECH3 AM.TECH3 AM</t>
  </si>
  <si>
    <t>Purch 1st $2M Fixed.Material (Purchase (1st $2M)</t>
  </si>
  <si>
    <t>Purch 1st $2M.Material (Purchase (1st $2M)</t>
  </si>
  <si>
    <t>PROF4 AD.PROF4 AD</t>
  </si>
  <si>
    <t>OBLG.Obligation Resource</t>
  </si>
  <si>
    <t>TECH4 AD.TECH4 AD</t>
  </si>
  <si>
    <t>STUDENT Other - Unpaid.STUDENT Other - Unpaid</t>
  </si>
  <si>
    <t>STUDENT SBU - Unpaid.STUDENT SBU - Unpaid</t>
  </si>
  <si>
    <t>SCI4 SBU - Unpaid.SCI4 SBU - Unpaid</t>
  </si>
  <si>
    <t>TECH4 SBU - Unpaid.TECH4 SBU - Unpaid</t>
  </si>
  <si>
    <t>SCI3 SBU - Unpaid.SCI3 SBU - Unpaid</t>
  </si>
  <si>
    <t>STUDENT Wayne - Unpaid.STUDENT Wayne - Unpaid</t>
  </si>
  <si>
    <t>SCI3 Wayne - Unpaid.SCI3 Wayne - Unpaid</t>
  </si>
  <si>
    <t>PROF3 Vanderbilt - Unpaid.PROF3 Vanderbilt - Unpaid</t>
  </si>
  <si>
    <t>STUDENT Vanderbilt - Unpaid.STUDENT Vanderbilt - Unpaid</t>
  </si>
  <si>
    <t>SCI3 Vanderbilt - Unpaid.SCI3 Vanderbilt - Unpaid</t>
  </si>
  <si>
    <t>TECH3 Vanderbilt - Unpaid.TECH3 Vanderbilt - Unpaid</t>
  </si>
  <si>
    <t>SCI3 WIS - Unpaid.SCI3 WIS - Unpaid</t>
  </si>
  <si>
    <t>STUDENT WIS - Unpaid.STUDENT WIS - Unpaid</t>
  </si>
  <si>
    <t>SCI3 Temple - Unpaid.SCI3 Temple - Unpaid</t>
  </si>
  <si>
    <t>STUDENT Temple - Unpaid.STUDENT Temple - Unpaid</t>
  </si>
  <si>
    <t>TECH3 WIS - Unpaid.TECH3 WIS - Unpaid</t>
  </si>
  <si>
    <t>TECH3 Temple - Unpaid.TECH3 Temple - Unpaid</t>
  </si>
  <si>
    <t>POSTD LBNL.POSTD LBNL</t>
  </si>
  <si>
    <t>STAFFPHYS LBNL.STAFFPHYS LBNL</t>
  </si>
  <si>
    <t>SCI3 LANL.SCI3 LANL</t>
  </si>
  <si>
    <t>STUDENT GSU OnC- PS1.STUDENT GSU OnC - Purchased Services</t>
  </si>
  <si>
    <t>POSTDOC GSU - Unpaid.POSTDOC GSU - Unpaid</t>
  </si>
  <si>
    <t>FACULTY ISU - Unpaid.FACULTY ISU - Unpaid</t>
  </si>
  <si>
    <t>STUDENT GSU - Unpaid.STUDENT GSU - Unpaid</t>
  </si>
  <si>
    <t>STUDENT GRAD UM - Unpaid.STUDENT GRAD UM - Unpaid</t>
  </si>
  <si>
    <t>SCI2 UM - Unpaid.SCI2 UM - Unpaid</t>
  </si>
  <si>
    <t>POSTDOC ISU - Unpaid.POSTDOC ISU - Unpaid</t>
  </si>
  <si>
    <t>STUDENT GRAD Other - Unpaid.STUDENT GRAD Other - Unpaid</t>
  </si>
  <si>
    <t>SCI3 UM - Unpaid.SCI3 UM - Unpaid</t>
  </si>
  <si>
    <t>STUDENT UCol - Unpaid.STUDENT UCol - Unpaid</t>
  </si>
  <si>
    <t>Travel.Travel Cost</t>
  </si>
  <si>
    <t>SBU Contracted Purchase.SBU Contracted Purchase &lt;$2M M&amp;S</t>
  </si>
  <si>
    <t>PROF2.PROF2</t>
  </si>
  <si>
    <t>TECH3 Wayne - PS.TECH3 Wayne - Purchased Services</t>
  </si>
  <si>
    <t>TECH1.TECH1</t>
  </si>
  <si>
    <t>PROF3.PROF3</t>
  </si>
  <si>
    <t>TECH3 Senior UIUC - PS.TECH3 Senior UIUC - Purchased Services</t>
  </si>
  <si>
    <t>TECH3 UIUC - PS.TECH3 UIUC - Purchased Services</t>
  </si>
  <si>
    <t>STUDENT UIUC - PS.STUDENT UIUC - Purchased Services</t>
  </si>
  <si>
    <t>UIUC Contracted Purchase.UIUC Contracted Purchase &lt;$2M M&amp;S</t>
  </si>
  <si>
    <t>STUDENT GSU OffC- PS-2.STUDENT GSU OffC - Purchased Services</t>
  </si>
  <si>
    <t>STUDENT UM - PS.STUDENT UM - Purchased Services</t>
  </si>
  <si>
    <t>PROF3 Wayne - PS.PROF3 Wayne - Purchased Services</t>
  </si>
  <si>
    <t>Wayne Contracted Purchase.Wayne Contracted Purchase &lt;$2M M&amp;S</t>
  </si>
  <si>
    <t>Vanderbilt Contracted Purchase.Vanderbilt Contracted Purchase &lt;$2M M&amp;S</t>
  </si>
  <si>
    <t>Weizmann Contracted Purchase.Weizmann Contracted Purchase &lt;$2M M&amp;S</t>
  </si>
  <si>
    <t>Temple Contracted Purchase.Temple Contracted Purchase &lt;$2M M&amp;S</t>
  </si>
  <si>
    <t>UM Contracted Purchase.UM Contracted Purchase &lt;$2M M&amp;S</t>
  </si>
  <si>
    <t>POM02B-PCR026  POM02 sPHENIX WBS 1.x, 2.x  Baseline PCR026 Approved</t>
  </si>
  <si>
    <t>Baseline data</t>
  </si>
  <si>
    <t>Forecast Start</t>
  </si>
  <si>
    <t>Forecast Finish</t>
  </si>
  <si>
    <t>% Complete</t>
  </si>
  <si>
    <t>Potential PCR?</t>
  </si>
  <si>
    <t>At Completion Duration</t>
  </si>
  <si>
    <t>Budgeted Total Cost</t>
  </si>
  <si>
    <t>BL Project Total Cost</t>
  </si>
  <si>
    <t>Activity % Complete</t>
  </si>
  <si>
    <t>S100010</t>
  </si>
  <si>
    <t>Approve Mission Need CD-0</t>
  </si>
  <si>
    <t>27-Sep-16 A</t>
  </si>
  <si>
    <t>S100000</t>
  </si>
  <si>
    <t>Start sPHENIX MIE Project</t>
  </si>
  <si>
    <t>S100090</t>
  </si>
  <si>
    <t>Initial Project Funding Release</t>
  </si>
  <si>
    <t>S318200</t>
  </si>
  <si>
    <t>Outer HCAL Sector Mechanical Structure production and assembly - Provide Requirements to Procurement</t>
  </si>
  <si>
    <t>S104800</t>
  </si>
  <si>
    <t>Produce TPC v1 Field Cage Prototype Conceptual Design</t>
  </si>
  <si>
    <t>02-Feb-17 A</t>
  </si>
  <si>
    <t>S104900</t>
  </si>
  <si>
    <t>Produce TPC v1 Mandrel Conceptual Design</t>
  </si>
  <si>
    <t>S105000</t>
  </si>
  <si>
    <t>Procure TPC v1 Mandrel Parts Labor</t>
  </si>
  <si>
    <t>S105100</t>
  </si>
  <si>
    <t>Assemble TPC v1 Mandrel</t>
  </si>
  <si>
    <t>S105300</t>
  </si>
  <si>
    <t>Produce TPC v1 Outer Field Cage Conceptual Design</t>
  </si>
  <si>
    <t>S105800</t>
  </si>
  <si>
    <t>Produce TPC v1 Inner Field Cage Conceptual Design</t>
  </si>
  <si>
    <t>S105200</t>
  </si>
  <si>
    <t>Procure TPC v1 Mandrel Parts M&amp;S</t>
  </si>
  <si>
    <t>S134200</t>
  </si>
  <si>
    <t>Write TPC FEE prototype v1 design specification</t>
  </si>
  <si>
    <t>S106300</t>
  </si>
  <si>
    <t>Design TPC Field Cage Prototype v1 End Rings</t>
  </si>
  <si>
    <t>06-Feb-17 A</t>
  </si>
  <si>
    <t>S301500</t>
  </si>
  <si>
    <t>Magnet: Design Power Supply, Magnet, Dump Resistor DC Cabling</t>
  </si>
  <si>
    <t>07-Feb-17 A</t>
  </si>
  <si>
    <t>S303700</t>
  </si>
  <si>
    <t>Magnet Power Supply Installation: Design Signal Interconnects</t>
  </si>
  <si>
    <t>S211600</t>
  </si>
  <si>
    <t>Write and Review Design Change Specifications for Optical Sensors: Sector 0 - Labor</t>
  </si>
  <si>
    <t>14-Feb-17 A</t>
  </si>
  <si>
    <t>S301200</t>
  </si>
  <si>
    <t>Magnet: Design Power Supply AC and Quench Detector Power Distribution</t>
  </si>
  <si>
    <t>S200200</t>
  </si>
  <si>
    <t>Outer HCAL Prototype v2.0 Test Beam Operation</t>
  </si>
  <si>
    <t>24-Feb-17 A</t>
  </si>
  <si>
    <t>S143500</t>
  </si>
  <si>
    <t>Write Design Spec for TPC DAM prototype v1</t>
  </si>
  <si>
    <t>03-Mar-17 A</t>
  </si>
  <si>
    <t>S206300</t>
  </si>
  <si>
    <t>Design Outer HCAL Scintillating Tiles</t>
  </si>
  <si>
    <t>29-Mar-17 A</t>
  </si>
  <si>
    <t>S245500</t>
  </si>
  <si>
    <t>Review and write design change specifications for calorimeter digitizer system: 1/2-Crate Prototype</t>
  </si>
  <si>
    <t>S200400</t>
  </si>
  <si>
    <t>Procurement for Outer HCAL Prototype v2.1 Mechanical Structure</t>
  </si>
  <si>
    <t>26-Apr-17 A</t>
  </si>
  <si>
    <t>S253600</t>
  </si>
  <si>
    <t>DAQ Design: DAQ Prototype Design</t>
  </si>
  <si>
    <t>22-Jun-17 A</t>
  </si>
  <si>
    <t>S106600</t>
  </si>
  <si>
    <t>Produce TPC v1 End Cap Conceptual Design</t>
  </si>
  <si>
    <t>01-Sep-17 A</t>
  </si>
  <si>
    <t>S108000</t>
  </si>
  <si>
    <t>Produce TPC v1 Central Membrane Conceptual Design</t>
  </si>
  <si>
    <t>21-Sep-17 A</t>
  </si>
  <si>
    <t>S105400</t>
  </si>
  <si>
    <t>Procure TPC v1 Outer Field Cage Parts Labor</t>
  </si>
  <si>
    <t>28-Sep-17 A</t>
  </si>
  <si>
    <t>S105900</t>
  </si>
  <si>
    <t>Procure TPC v1 Inner Field Cage Parts Labor</t>
  </si>
  <si>
    <t>S105700</t>
  </si>
  <si>
    <t>Procure TPC v1 Outer Field Cage Parts M&amp;S</t>
  </si>
  <si>
    <t>S106200</t>
  </si>
  <si>
    <t>Procure TPC v1 Inner Field Cage Parts M&amp;S</t>
  </si>
  <si>
    <t>S103800</t>
  </si>
  <si>
    <t>Travel FY17</t>
  </si>
  <si>
    <t>S102700</t>
  </si>
  <si>
    <t>Mgmt labor FY17</t>
  </si>
  <si>
    <t>S134300</t>
  </si>
  <si>
    <t>Design TPC FEE prototype v1</t>
  </si>
  <si>
    <t>S135000</t>
  </si>
  <si>
    <t>Develop TPC FEE Test Stand Labor</t>
  </si>
  <si>
    <t>S135100</t>
  </si>
  <si>
    <t>Develop TPC FEE Test Stand M&amp;S</t>
  </si>
  <si>
    <t>S271200</t>
  </si>
  <si>
    <t>Actuals - Nonlabor - sPHENIX MinBias Trigger FY17</t>
  </si>
  <si>
    <t>S253400</t>
  </si>
  <si>
    <t>Actuals - Nonlabor - sPHENIX DAQ&amp;Trigger FY17</t>
  </si>
  <si>
    <t>S278600</t>
  </si>
  <si>
    <t>Actuals - Nonlabor - sPHENIX Magnet FY17</t>
  </si>
  <si>
    <t>S344100</t>
  </si>
  <si>
    <t>Actuals - Nonlabor - sPHENIX Integration and Installation FY17</t>
  </si>
  <si>
    <t>S309400</t>
  </si>
  <si>
    <t>Actuals - Nonlabor - sPHENIX Infrastructure FY17</t>
  </si>
  <si>
    <t>S316300</t>
  </si>
  <si>
    <t>Analyze and Evaluate Structural Support for Internal Detectors FY18</t>
  </si>
  <si>
    <t>28-Mar-18 A</t>
  </si>
  <si>
    <t>S260900</t>
  </si>
  <si>
    <t>Trigger Design: Write design specifications, Preliminary Design Review</t>
  </si>
  <si>
    <t>29-Mar-18 A</t>
  </si>
  <si>
    <t>S100200</t>
  </si>
  <si>
    <t>Prepare for CD-1 Review</t>
  </si>
  <si>
    <t>25-May-18 A</t>
  </si>
  <si>
    <t>S309600</t>
  </si>
  <si>
    <t>Carriage Cradle - Create Overall Preliminary Layout</t>
  </si>
  <si>
    <t>28-Jun-18 A</t>
  </si>
  <si>
    <t>S281800</t>
  </si>
  <si>
    <t>Cryo System - P&amp;ID development &amp; drawings</t>
  </si>
  <si>
    <t>15-Aug-18 A</t>
  </si>
  <si>
    <t>S281700</t>
  </si>
  <si>
    <t>Cryo System - Process Design</t>
  </si>
  <si>
    <t>20-Aug-18 A</t>
  </si>
  <si>
    <t>S287800</t>
  </si>
  <si>
    <t>(LN2 supply transfer line system) Cryo Process Design</t>
  </si>
  <si>
    <t>S344300</t>
  </si>
  <si>
    <t>Create Subsystem Interface &amp; Integration Plan</t>
  </si>
  <si>
    <t>31-Aug-18 A</t>
  </si>
  <si>
    <t>S287900</t>
  </si>
  <si>
    <t>(LN2 supply transfer line system) P&amp;ID development &amp; drawings</t>
  </si>
  <si>
    <t>07-Sep-18 A</t>
  </si>
  <si>
    <t>S102100</t>
  </si>
  <si>
    <t>Actuals - Nonlabor - A - MIE -  sPHENIX Project Management FY17</t>
  </si>
  <si>
    <t>S108300</t>
  </si>
  <si>
    <t>Design TPC Assembly Fixture</t>
  </si>
  <si>
    <t>S203700</t>
  </si>
  <si>
    <t>Build Tile Test Box/Fixture Labor</t>
  </si>
  <si>
    <t>S203800</t>
  </si>
  <si>
    <t>Build Tile Test Box/Fixture M&amp;S</t>
  </si>
  <si>
    <t>S349700</t>
  </si>
  <si>
    <t>Design Outer HCal Integration/Installation Tooling/Fixtures FY18</t>
  </si>
  <si>
    <t>S354300</t>
  </si>
  <si>
    <t>Design Inner HCal Integration/Installation Tooling/Fixtures FY18</t>
  </si>
  <si>
    <t>S319200</t>
  </si>
  <si>
    <t>Procure Outer HCAL Mechanical Structure Components - Prepare &amp; Send Solicitation</t>
  </si>
  <si>
    <t>16-Mar-17 A</t>
  </si>
  <si>
    <t>S106400</t>
  </si>
  <si>
    <t>Procure TPC Field Cage Prototype v1 End Rings Labor</t>
  </si>
  <si>
    <t>04-Apr-17 A</t>
  </si>
  <si>
    <t>S106500</t>
  </si>
  <si>
    <t>Procure TPC Field Cage Prototype v1 End Rings M&amp;S</t>
  </si>
  <si>
    <t>S211601</t>
  </si>
  <si>
    <t>Final Design Review - EMCal, OHCal - Silicon Photomultipliers (LLP)</t>
  </si>
  <si>
    <t>S301400</t>
  </si>
  <si>
    <t>Magnet: Design Quench Detector AC Power Hook-up</t>
  </si>
  <si>
    <t>15-Feb-17 A</t>
  </si>
  <si>
    <t>16-Feb-17 A</t>
  </si>
  <si>
    <t>S301300</t>
  </si>
  <si>
    <t>Magnet: Design Power Supply AC Power Hook-up</t>
  </si>
  <si>
    <t>17-Feb-17 A</t>
  </si>
  <si>
    <t>S211700</t>
  </si>
  <si>
    <t>Write and Review Design Change Specifications for Optical Sensors: Sector 0 - M&amp;S</t>
  </si>
  <si>
    <t>15-Mar-17 A</t>
  </si>
  <si>
    <t>S200300</t>
  </si>
  <si>
    <t>Complete Outer HCAL Prototype v2.0</t>
  </si>
  <si>
    <t>S271400</t>
  </si>
  <si>
    <t>MBD Detector validation using Laser Labor</t>
  </si>
  <si>
    <t>02-Mar-17 A</t>
  </si>
  <si>
    <t>30-Nov-17 A</t>
  </si>
  <si>
    <t>S271500</t>
  </si>
  <si>
    <t>MBD Detector validation using Laser M&amp;S</t>
  </si>
  <si>
    <t>S271800</t>
  </si>
  <si>
    <t>Readout validation of sPHENIX Prototype Digitizers</t>
  </si>
  <si>
    <t>01-Dec-17 A</t>
  </si>
  <si>
    <t>S143700</t>
  </si>
  <si>
    <t>Develop TPC DAM prototype v1 Test Stand M&amp;S</t>
  </si>
  <si>
    <t>06-Mar-17 A</t>
  </si>
  <si>
    <t>28-Apr-17 A</t>
  </si>
  <si>
    <t>S143600</t>
  </si>
  <si>
    <t>Develop TPC DAM prototype v1 Test Stand Labor</t>
  </si>
  <si>
    <t>12-Dec-17 A</t>
  </si>
  <si>
    <t>S180800</t>
  </si>
  <si>
    <t>Design 2D projective blocks for v2.1 prototype</t>
  </si>
  <si>
    <t>09-Mar-17 A</t>
  </si>
  <si>
    <t>22-Mar-17 A</t>
  </si>
  <si>
    <t>S211800</t>
  </si>
  <si>
    <t>Order Sensors: Sector 0 - Labor</t>
  </si>
  <si>
    <t>S211900</t>
  </si>
  <si>
    <t>Order Sensors: Sector 0 - M&amp;S</t>
  </si>
  <si>
    <t>S319300</t>
  </si>
  <si>
    <t>Procure Outer HCAL Mechanical Structure Components - Vendor Responses</t>
  </si>
  <si>
    <t>17-Mar-17 A</t>
  </si>
  <si>
    <t>30-Mar-17 A</t>
  </si>
  <si>
    <t>S180900</t>
  </si>
  <si>
    <t>Design screens for v2.1 prototype blocks</t>
  </si>
  <si>
    <t>23-Mar-17 A</t>
  </si>
  <si>
    <t>S182300</t>
  </si>
  <si>
    <t>Design 2D projective blocks for preproduction prototype</t>
  </si>
  <si>
    <t>S206700</t>
  </si>
  <si>
    <t>Design Outer HCAL Light Collection</t>
  </si>
  <si>
    <t>19-Apr-17 A</t>
  </si>
  <si>
    <t>S206400</t>
  </si>
  <si>
    <t>Internal Review of OHCAL Scint. Tiles; First part of Procurement Readiness Review - OHCAL Scint. Tiles (LLP)</t>
  </si>
  <si>
    <t>31-Mar-17 A</t>
  </si>
  <si>
    <t>S182400</t>
  </si>
  <si>
    <t>Design screens for preproduction prototype blocks</t>
  </si>
  <si>
    <t>05-Apr-17 A</t>
  </si>
  <si>
    <t>S181000</t>
  </si>
  <si>
    <t>Design light guides for v2.1 prototype blocks</t>
  </si>
  <si>
    <t>10-May-17 A</t>
  </si>
  <si>
    <t>S246000</t>
  </si>
  <si>
    <t>Design Digitizer Crate: 1/2-Crate Prototype</t>
  </si>
  <si>
    <t>S245600</t>
  </si>
  <si>
    <t>Design Digitizer ADC Boards: 1/2-Crate Prototype</t>
  </si>
  <si>
    <t>24-May-17 A</t>
  </si>
  <si>
    <t>S245700</t>
  </si>
  <si>
    <t>Design Digitizer Controller Board: 1/2-Crate Prototype</t>
  </si>
  <si>
    <t>S245800</t>
  </si>
  <si>
    <t>Design Digitizer XMIT Board: 1/2-Crate Prototype</t>
  </si>
  <si>
    <t>S245900</t>
  </si>
  <si>
    <t>Design Digitizer Clock Master: 1/2-Crate Prototype</t>
  </si>
  <si>
    <t>S319400</t>
  </si>
  <si>
    <t>Procure Outer HCAL Mechanical Structure Components - Vendor Selection</t>
  </si>
  <si>
    <t>S158100</t>
  </si>
  <si>
    <t>Set up factory for preproduction prototype Sector 0</t>
  </si>
  <si>
    <t>07-Aug-17 A</t>
  </si>
  <si>
    <t>S206500</t>
  </si>
  <si>
    <t>Address Issues from Internal Review of Outer HCAL Scintillating Tile</t>
  </si>
  <si>
    <t>03-Apr-17 A</t>
  </si>
  <si>
    <t>14-Apr-17 A</t>
  </si>
  <si>
    <t>S157300</t>
  </si>
  <si>
    <t>Order fibers preproduction prototype Sector 0</t>
  </si>
  <si>
    <t>06-Apr-17 A</t>
  </si>
  <si>
    <t>11-Aug-17 A</t>
  </si>
  <si>
    <t>S157400</t>
  </si>
  <si>
    <t>S113400</t>
  </si>
  <si>
    <t>Assemble TPC v1 Module Gas Enclosure</t>
  </si>
  <si>
    <t>07-Apr-17 A</t>
  </si>
  <si>
    <t>20-Apr-17 A</t>
  </si>
  <si>
    <t>S156600</t>
  </si>
  <si>
    <t>Order screens for v2.1 prototype</t>
  </si>
  <si>
    <t>13-Apr-17 A</t>
  </si>
  <si>
    <t>17-May-17 A</t>
  </si>
  <si>
    <t>S156700</t>
  </si>
  <si>
    <t>S206600</t>
  </si>
  <si>
    <t>Outer HCAL Scintillating Tile Design Complete</t>
  </si>
  <si>
    <t>S206800</t>
  </si>
  <si>
    <t>Internal Review of OHCAL Light collections; Second part of Procurement Readiness Review - OHCAL Scint. Tiles (LLP)</t>
  </si>
  <si>
    <t>S157500</t>
  </si>
  <si>
    <t>Order screens for preproduction prototype Sector 0</t>
  </si>
  <si>
    <t>31-Oct-17 A</t>
  </si>
  <si>
    <t>S157600</t>
  </si>
  <si>
    <t>S319500</t>
  </si>
  <si>
    <t>Procure Outer HCAL Mechanical Structure Components - Contract Award (Raw Mat'l &amp; Sector Assemblies)</t>
  </si>
  <si>
    <t>S113500</t>
  </si>
  <si>
    <t>Test TPC v1 Module Gas Enclosure</t>
  </si>
  <si>
    <t>27-Apr-17 A</t>
  </si>
  <si>
    <t>S206900</t>
  </si>
  <si>
    <t>Address Issues from Internal Review of Outer HCAL Light Collection</t>
  </si>
  <si>
    <t>04-May-17 A</t>
  </si>
  <si>
    <t>S200500</t>
  </si>
  <si>
    <t>Award Procurement for Outer HCAL Prototype v2.1 Mechanical Structure</t>
  </si>
  <si>
    <t>S188300</t>
  </si>
  <si>
    <t>Design cooling system for V2.1 prototype</t>
  </si>
  <si>
    <t>08-Jun-17 A</t>
  </si>
  <si>
    <t>S200600</t>
  </si>
  <si>
    <t>Outer HCAL Prototype v2.1 Mechanical Structure Production</t>
  </si>
  <si>
    <t>18-Aug-17 A</t>
  </si>
  <si>
    <t>S207100</t>
  </si>
  <si>
    <t>Design Outer HCAL LED/Fiber Calibration System</t>
  </si>
  <si>
    <t>25-May-17 A</t>
  </si>
  <si>
    <t>S143800</t>
  </si>
  <si>
    <t>Measure TPC DAM prototype v1 Throughput</t>
  </si>
  <si>
    <t>01-May-17 A</t>
  </si>
  <si>
    <t>S207000</t>
  </si>
  <si>
    <t>Outer HCAL Light Collection Complete</t>
  </si>
  <si>
    <t>S182500</t>
  </si>
  <si>
    <t>Design light guides for preproduction prototype</t>
  </si>
  <si>
    <t>11-May-17 A</t>
  </si>
  <si>
    <t>01-Aug-17 A</t>
  </si>
  <si>
    <t>S181100</t>
  </si>
  <si>
    <t>Procure light guides for v2.1 prototype modules Labor</t>
  </si>
  <si>
    <t>S181800</t>
  </si>
  <si>
    <t>Procure light guides for v2.1 prototype modules M&amp;S</t>
  </si>
  <si>
    <t>S156800</t>
  </si>
  <si>
    <t>Fabricate molds for v2.1 prototype</t>
  </si>
  <si>
    <t>18-May-17 A</t>
  </si>
  <si>
    <t>15-Jun-17 A</t>
  </si>
  <si>
    <t>S246100</t>
  </si>
  <si>
    <t>Layout Digitizer ADC Board: 1/2-Crate Prototype</t>
  </si>
  <si>
    <t>21-Jul-17 A</t>
  </si>
  <si>
    <t>S246200</t>
  </si>
  <si>
    <t>Layout Digitizer Controller Board: 1/2-Crate Prototype</t>
  </si>
  <si>
    <t>S246300</t>
  </si>
  <si>
    <t>Layout Digitizer XMIT Board: 1/2-Crate Prototype</t>
  </si>
  <si>
    <t>S207200</t>
  </si>
  <si>
    <t>Internal Review of OHCAL LED/Fiber calibration; Third part of Procurement Readiness Review - OHCAL Scint. Tiles (LLP)</t>
  </si>
  <si>
    <t>26-May-17 A</t>
  </si>
  <si>
    <t>30-May-17 A</t>
  </si>
  <si>
    <t>S207300</t>
  </si>
  <si>
    <t>Address Issues from Internal Review of Outer HCAL LED/Fiber Calibration System</t>
  </si>
  <si>
    <t>31-May-17 A</t>
  </si>
  <si>
    <t>13-Jun-17 A</t>
  </si>
  <si>
    <t>S125800</t>
  </si>
  <si>
    <t>TPC R1 Module Production Procure Contracted Labor and M&amp;S SBU - Provide Requirements to Procurement</t>
  </si>
  <si>
    <t>09-Jun-17 A</t>
  </si>
  <si>
    <t>S179100</t>
  </si>
  <si>
    <t>Procure Contracted Labor Univ. Illinois Urbana-Champaign (UIUC) - Provide Requirements to Procurement</t>
  </si>
  <si>
    <t>S157100</t>
  </si>
  <si>
    <t>Order W powder preproduction prototype Sector 0 Labor</t>
  </si>
  <si>
    <t>04-Aug-17 A</t>
  </si>
  <si>
    <t>S157200</t>
  </si>
  <si>
    <t>Order W powder preproduction prototype Sector 0 M&amp;S</t>
  </si>
  <si>
    <t>S188400</t>
  </si>
  <si>
    <t>Procure parts for cooling system for V2.1 prototype Labor</t>
  </si>
  <si>
    <t>15-Nov-17 A</t>
  </si>
  <si>
    <t>S188800</t>
  </si>
  <si>
    <t>Procure parts for cooling system for V2.1 prototype M&amp;S</t>
  </si>
  <si>
    <t>S207400</t>
  </si>
  <si>
    <t>Outer HCAL LED/Fiber Calibration Conceptual Design Complete</t>
  </si>
  <si>
    <t>S125900</t>
  </si>
  <si>
    <t>TPC R1 Module Production Procure Contracted Labor and M&amp;S Wayne - Vendor Selection</t>
  </si>
  <si>
    <t>16-Jun-17 A</t>
  </si>
  <si>
    <t>28-Jul-17 A</t>
  </si>
  <si>
    <t>S179200</t>
  </si>
  <si>
    <t>Procure Contracted Labor Univ. Illinois Urbana-Champaign (UIUC) - Vendor Selection</t>
  </si>
  <si>
    <t>S156900</t>
  </si>
  <si>
    <t>Fabricate blocks for v2.1 prototype</t>
  </si>
  <si>
    <t>06-Oct-17 A</t>
  </si>
  <si>
    <t>S200900</t>
  </si>
  <si>
    <t>Procure Scintillating Tiles for HCAL Prototype v2.1</t>
  </si>
  <si>
    <t>20-Jun-17 A</t>
  </si>
  <si>
    <t>25-Jul-17 A</t>
  </si>
  <si>
    <t>S246400</t>
  </si>
  <si>
    <t>Layout Digitizer Clock Master: 1/2-Crate</t>
  </si>
  <si>
    <t>23-Jun-17 A</t>
  </si>
  <si>
    <t>01-Feb-18 A</t>
  </si>
  <si>
    <t>S253700</t>
  </si>
  <si>
    <t>DAQ Design: Specify front-end layout</t>
  </si>
  <si>
    <t>10-Jun-18 A</t>
  </si>
  <si>
    <t>S157700</t>
  </si>
  <si>
    <t>Order epoxy for preproduction prototype Sector 0</t>
  </si>
  <si>
    <t>24-Jul-17 A</t>
  </si>
  <si>
    <t>S157900</t>
  </si>
  <si>
    <t>Order parts and fabricate molds for preproduction prototype Sector 0 M&amp;S</t>
  </si>
  <si>
    <t>S157800</t>
  </si>
  <si>
    <t>S158000</t>
  </si>
  <si>
    <t>Order parts and fabricate molds for preproduction prototype Sector 0 Labor</t>
  </si>
  <si>
    <t>S201000</t>
  </si>
  <si>
    <t>Award Procurement for Scintillating Tiles for HCAL Test Beam Prototype v2.1</t>
  </si>
  <si>
    <t>26-Jul-17 A</t>
  </si>
  <si>
    <t>S201100</t>
  </si>
  <si>
    <t>Fabricate HCAL Prototype v2.1 Tiles &amp; Ship to BNL</t>
  </si>
  <si>
    <t>27-Jul-17 A</t>
  </si>
  <si>
    <t>04-Dec-17 A</t>
  </si>
  <si>
    <t>S126000</t>
  </si>
  <si>
    <t>TPC R1 Module Production Procure Contracted Labor and M&amp;S SBU, Phase 1 - Contract Award</t>
  </si>
  <si>
    <t>31-Jul-17 A</t>
  </si>
  <si>
    <t>OBLG126001</t>
  </si>
  <si>
    <t>TPC R1 Module Production Procure Contracted Labor and M&amp;S SBU, Phase 1 - Obligation</t>
  </si>
  <si>
    <t>S126008</t>
  </si>
  <si>
    <t>TPC R1 Module Production Procure Contracted Labor and M&amp;S Wayne, Phase 1 - Contract Award</t>
  </si>
  <si>
    <t>OBLG126002</t>
  </si>
  <si>
    <t>TPC R1 Module Production Procure Contracted Labor and M&amp;S Wayne, Phase 1 - Obligation</t>
  </si>
  <si>
    <t>S179300</t>
  </si>
  <si>
    <t>Procure Contracted Labor Univ. Illinois Urbana-Champaign (UIUC) - Contract Award</t>
  </si>
  <si>
    <t>OBLG179310</t>
  </si>
  <si>
    <t>Procure Contracted Labor Univ. Illinois Urbana-Champaign (UIUC) - Obligation</t>
  </si>
  <si>
    <t>S319600</t>
  </si>
  <si>
    <t>Procure Outer HCAL Mechanical Structure Components - Contract Award (First Article)</t>
  </si>
  <si>
    <t>03-Aug-17 A</t>
  </si>
  <si>
    <t>S319700</t>
  </si>
  <si>
    <t>Procure Outer HCal  Mechanical Structure Components - Lead Time (First Article)</t>
  </si>
  <si>
    <t>09-Sep-17 A</t>
  </si>
  <si>
    <t>S200700</t>
  </si>
  <si>
    <t>Incorporate Feedback from Prototype v2.1 into Outer HCAL Design</t>
  </si>
  <si>
    <t>21-Aug-17 A</t>
  </si>
  <si>
    <t>S181200</t>
  </si>
  <si>
    <t>Procure mechanical parts for V2.1 prototype modules Labor</t>
  </si>
  <si>
    <t>11-Oct-17 A</t>
  </si>
  <si>
    <t>S181900</t>
  </si>
  <si>
    <t>Procure mechanical parts for V2.1 prototype modules M&amp;S</t>
  </si>
  <si>
    <t>S200800</t>
  </si>
  <si>
    <t>Complete Outer HCAL Prototype v2.1</t>
  </si>
  <si>
    <t>S200801</t>
  </si>
  <si>
    <t>Preliminary Design Review - Outer HCAL Sector Assembly 1-6</t>
  </si>
  <si>
    <t>S113100</t>
  </si>
  <si>
    <t>Design TPC v1 Module Gas Enclosure</t>
  </si>
  <si>
    <t>05-Sep-17 A</t>
  </si>
  <si>
    <t>18-Sep-17 A</t>
  </si>
  <si>
    <t>S113600</t>
  </si>
  <si>
    <t>Design TPC v1 Module Strongback</t>
  </si>
  <si>
    <t>S212100</t>
  </si>
  <si>
    <t>Q/A Delivered Sensors: Sector 0 - M&amp;S</t>
  </si>
  <si>
    <t>20-Dec-17 A</t>
  </si>
  <si>
    <t>S212000</t>
  </si>
  <si>
    <t>Q/A Delivered Sensors: Sector 0 - Labor</t>
  </si>
  <si>
    <t>S318300</t>
  </si>
  <si>
    <t>Final Mechanical Design of Outer HCAL Sector</t>
  </si>
  <si>
    <t>30-Jan-18 A</t>
  </si>
  <si>
    <t>S320100</t>
  </si>
  <si>
    <t>Procure Outer HCal  Mechanical Structure Components - Del. Accept. (First Article)</t>
  </si>
  <si>
    <t>10-Sep-17 A</t>
  </si>
  <si>
    <t>07-Nov-17 A</t>
  </si>
  <si>
    <t>S113200</t>
  </si>
  <si>
    <t>Procure TPC v1 Module Gas Enclosure Parts Labor</t>
  </si>
  <si>
    <t>19-Sep-17 A</t>
  </si>
  <si>
    <t>S113300</t>
  </si>
  <si>
    <t>Procure TPC v1 Module Gas Enclosure Parts M&amp;S</t>
  </si>
  <si>
    <t>S113900</t>
  </si>
  <si>
    <t>Design TPC v1 Module Frames</t>
  </si>
  <si>
    <t>19-Dec-17 A</t>
  </si>
  <si>
    <t>S114200</t>
  </si>
  <si>
    <t>Design TPC v1 Module Grid</t>
  </si>
  <si>
    <t>S108100</t>
  </si>
  <si>
    <t>Procure TPC v1 Central Membrane Parts Labor FY18</t>
  </si>
  <si>
    <t>22-Sep-17 A</t>
  </si>
  <si>
    <t>S107800</t>
  </si>
  <si>
    <t>Procure TPC v1 Central Membrane Parts M&amp;S FY18</t>
  </si>
  <si>
    <t>17-Oct-18 A</t>
  </si>
  <si>
    <t>S105500</t>
  </si>
  <si>
    <t>Assemble TPC v1 Outer Field Cage FY18</t>
  </si>
  <si>
    <t>S106000</t>
  </si>
  <si>
    <t>Assemble TPC v1 Inner Field Cage FY18</t>
  </si>
  <si>
    <t>S101008</t>
  </si>
  <si>
    <t>FY18 funding available</t>
  </si>
  <si>
    <t>S134400</t>
  </si>
  <si>
    <t>Procure TPC FEE prototype v1 components Labor</t>
  </si>
  <si>
    <t>S134500</t>
  </si>
  <si>
    <t>Procure TPC FEE prototype v1 components M&amp;S</t>
  </si>
  <si>
    <t>S134800</t>
  </si>
  <si>
    <t>Procure TPC FEE prototype v1 LV power supplies Labor</t>
  </si>
  <si>
    <t>14-Nov-17 A</t>
  </si>
  <si>
    <t>S134900</t>
  </si>
  <si>
    <t>Procure TPC FEE prototype v1 LV power supplies M&amp;S</t>
  </si>
  <si>
    <t>S103600</t>
  </si>
  <si>
    <t>Mgmt labor - B - BNL Contributed Labor  - FY18</t>
  </si>
  <si>
    <t>S102800</t>
  </si>
  <si>
    <t>Mgmt labor - A - MIE - FY18</t>
  </si>
  <si>
    <t>S274400</t>
  </si>
  <si>
    <t>2018 Magnet Project Management</t>
  </si>
  <si>
    <t>S275000</t>
  </si>
  <si>
    <t>2018 Cryo L3 Project Management</t>
  </si>
  <si>
    <t>S275500</t>
  </si>
  <si>
    <t>2018 PS &amp; Quench Protection L3 Project Management</t>
  </si>
  <si>
    <t>S277800</t>
  </si>
  <si>
    <t>2018 Integration &amp; Installation Project Management</t>
  </si>
  <si>
    <t>S276000</t>
  </si>
  <si>
    <t>2018 Infrastructure Project Management</t>
  </si>
  <si>
    <t>S276600</t>
  </si>
  <si>
    <t>2018 Facility Support Systems L3 Project Management</t>
  </si>
  <si>
    <t>S277200</t>
  </si>
  <si>
    <t>2018 Detector Support Systems L3 Project Management</t>
  </si>
  <si>
    <t>S103900</t>
  </si>
  <si>
    <t>Travel FY18</t>
  </si>
  <si>
    <t>S157000</t>
  </si>
  <si>
    <t>Ship v2.1 blocks 1-16 to BNL</t>
  </si>
  <si>
    <t>10-Oct-17 A</t>
  </si>
  <si>
    <t>16-Oct-17 A</t>
  </si>
  <si>
    <t>S188500</t>
  </si>
  <si>
    <t>Prepare mounting supports for V2.1 prototype</t>
  </si>
  <si>
    <t>12-Oct-17 A</t>
  </si>
  <si>
    <t>S181300</t>
  </si>
  <si>
    <t>Receive, unpack, log and inspect blocks for v2.1 Prototype</t>
  </si>
  <si>
    <t>17-Oct-17 A</t>
  </si>
  <si>
    <t>S181400</t>
  </si>
  <si>
    <t>Install reflectors and  mounting supports on v2.1 prototype blocks</t>
  </si>
  <si>
    <t>18-Oct-17 A</t>
  </si>
  <si>
    <t>S182000</t>
  </si>
  <si>
    <t>S134600</t>
  </si>
  <si>
    <t>Fabricate TPC FEE prototype v1 boards Labor</t>
  </si>
  <si>
    <t>01-Nov-17 A</t>
  </si>
  <si>
    <t>02-Feb-18 A</t>
  </si>
  <si>
    <t>S134700</t>
  </si>
  <si>
    <t>Fabricate TPC FEE prototype v1 boards M&amp;S</t>
  </si>
  <si>
    <t>S271600</t>
  </si>
  <si>
    <t>MBD Detector validation in Magnetic Field Labor</t>
  </si>
  <si>
    <t>S271700</t>
  </si>
  <si>
    <t>MBD Detector validation in Magnetic Field M&amp;S</t>
  </si>
  <si>
    <t>S181500</t>
  </si>
  <si>
    <t>Prepare light guides for V2.1 prototype</t>
  </si>
  <si>
    <t>08-Dec-17 A</t>
  </si>
  <si>
    <t>S271900</t>
  </si>
  <si>
    <t>Preliminary Design Review - MBD (Discriminator/Shaper board)</t>
  </si>
  <si>
    <t>S201200</t>
  </si>
  <si>
    <t>Inspect HCAL Prototype v2.1 Scintillating Tiles and Final Design Review and Procurement Readiness Review</t>
  </si>
  <si>
    <t>05-Dec-17 A</t>
  </si>
  <si>
    <t>18-Dec-17 A</t>
  </si>
  <si>
    <t>S181600</t>
  </si>
  <si>
    <t>Install light guides on v2.1 prototype blocks</t>
  </si>
  <si>
    <t>11-Dec-17 A</t>
  </si>
  <si>
    <t>15-Dec-17 A</t>
  </si>
  <si>
    <t>S182100</t>
  </si>
  <si>
    <t>Procure EMCAL Prototype V2.1 Blocks &amp; Modules - Delivery Acceptance</t>
  </si>
  <si>
    <t>S143900</t>
  </si>
  <si>
    <t>Preliminary Design Review - TPC DAM</t>
  </si>
  <si>
    <t>S100300</t>
  </si>
  <si>
    <t>Prototype 2018 Spending Authorization</t>
  </si>
  <si>
    <t>S181700</t>
  </si>
  <si>
    <t>Install SiPMs &amp; daughterboards on v2.1 prototype blocks</t>
  </si>
  <si>
    <t>S182200</t>
  </si>
  <si>
    <t>S182201</t>
  </si>
  <si>
    <t>Preliminary Design Review - EMCal Modules for Sectors 1-12</t>
  </si>
  <si>
    <t>S201201</t>
  </si>
  <si>
    <t>Final Design Review - Outer HCAL Sector Assembly 1-6</t>
  </si>
  <si>
    <t>S160800</t>
  </si>
  <si>
    <t>Establish contract for EMCAL Prepro Sectors 1-12 blocks with UIUC</t>
  </si>
  <si>
    <t>07-Jun-18 A</t>
  </si>
  <si>
    <t>S271901</t>
  </si>
  <si>
    <t>Develop Scope and Documentation for Shaper/Disc Boards, Preliminary Design Review</t>
  </si>
  <si>
    <t>S188600</t>
  </si>
  <si>
    <t>Install blocks in v2.1 prototype</t>
  </si>
  <si>
    <t>S212200</t>
  </si>
  <si>
    <t>EMCal/HCal Sensors Tested, Delivered and Procurement Readiness Review: Sector 0</t>
  </si>
  <si>
    <t>S212201</t>
  </si>
  <si>
    <t>Procurement Readiness Review - EMCal, OHCal - Silicon Photomultipliers (LLP)</t>
  </si>
  <si>
    <t>S188700</t>
  </si>
  <si>
    <t>Install readout electronics on v2.1 prototype</t>
  </si>
  <si>
    <t>21-Dec-17 A</t>
  </si>
  <si>
    <t>S188900</t>
  </si>
  <si>
    <t>Install cooling system on v2.1 prototype</t>
  </si>
  <si>
    <t>22-Dec-17 A</t>
  </si>
  <si>
    <t>29-Dec-17 A</t>
  </si>
  <si>
    <t>S144000</t>
  </si>
  <si>
    <t>Procure TPC DAM Felix 2.0 Boards Evaluation - Provide Requirements to Procurement</t>
  </si>
  <si>
    <t>28-Dec-17 A</t>
  </si>
  <si>
    <t>19-Jan-18 A</t>
  </si>
  <si>
    <t>S189000</t>
  </si>
  <si>
    <t>Test v2.1 prototype with LEDs &amp; cosmic rays</t>
  </si>
  <si>
    <t>02-Jan-18 A</t>
  </si>
  <si>
    <t>14-Feb-18 A</t>
  </si>
  <si>
    <t>S189700</t>
  </si>
  <si>
    <t>Design mechanical enclosure for preproduction prototype Sector 0</t>
  </si>
  <si>
    <t>10-Jul-18 A</t>
  </si>
  <si>
    <t>S189800</t>
  </si>
  <si>
    <t>Design mechanical support structure for preproduction prototype Sector 0</t>
  </si>
  <si>
    <t>S189900</t>
  </si>
  <si>
    <t>Design cooling system for preproduction prototype Sector 0</t>
  </si>
  <si>
    <t>S274900</t>
  </si>
  <si>
    <t>Cryogenics System Technical Review</t>
  </si>
  <si>
    <t>12-Jan-18 A</t>
  </si>
  <si>
    <t>01-Mar-18 A</t>
  </si>
  <si>
    <t>S144100</t>
  </si>
  <si>
    <t>Procure TPC DAM Felix 2.0 Boards Evaluation - Prepare &amp; Send Solicitation</t>
  </si>
  <si>
    <t>20-Jan-18 A</t>
  </si>
  <si>
    <t>20-Feb-18 A</t>
  </si>
  <si>
    <t>S318400</t>
  </si>
  <si>
    <t>Internal Review of Outer HCAL Sector Mechanical Design</t>
  </si>
  <si>
    <t>31-Jan-18 A</t>
  </si>
  <si>
    <t>S318700</t>
  </si>
  <si>
    <t>Internal Review of Outer HCAL Lifting Fixture and Supports</t>
  </si>
  <si>
    <t>13-Feb-18 A</t>
  </si>
  <si>
    <t>S318500</t>
  </si>
  <si>
    <t>Address Issues from Internal Review of Outer HCAL Sector Mechanical Design</t>
  </si>
  <si>
    <t>03-Mar-18 A</t>
  </si>
  <si>
    <t>S100340</t>
  </si>
  <si>
    <t>BNL Prototype Spending Authorization</t>
  </si>
  <si>
    <t>S265500</t>
  </si>
  <si>
    <t>GL1 Design: Evaluate performance Requirements, Preliminary Design Review</t>
  </si>
  <si>
    <t>30-Apr-18 A</t>
  </si>
  <si>
    <t>S272000</t>
  </si>
  <si>
    <t>Procure Prototype Shaper/Disc Electronics - Provide Requirements to Procurement</t>
  </si>
  <si>
    <t>01-May-18 A</t>
  </si>
  <si>
    <t>S268300</t>
  </si>
  <si>
    <t>Evaluate performance Requirements, Preliminary Design Review</t>
  </si>
  <si>
    <t>31-May-18 A</t>
  </si>
  <si>
    <t>S307400</t>
  </si>
  <si>
    <t>Magnet Field Measurements: Setup a detailed 3D model of the coil, return yoke and internal calorimeters FY18</t>
  </si>
  <si>
    <t>S189100</t>
  </si>
  <si>
    <t>Pack &amp; ship v2.1 prototype to Fermilab Labor</t>
  </si>
  <si>
    <t>S189200</t>
  </si>
  <si>
    <t>Pack &amp; ship v2.1 prototype to Fermilab M&amp;S</t>
  </si>
  <si>
    <t>S318800</t>
  </si>
  <si>
    <t>S144200</t>
  </si>
  <si>
    <t>Procure TPC DAM Felix 2.0 Boards Evaluation - Vendor Responses</t>
  </si>
  <si>
    <t>21-Feb-18 A</t>
  </si>
  <si>
    <t>05-Mar-18 A</t>
  </si>
  <si>
    <t>S189300</t>
  </si>
  <si>
    <t>Test v2.1 prototype in test beam at Fermilab Labor</t>
  </si>
  <si>
    <t>21-May-18 A</t>
  </si>
  <si>
    <t>S189400</t>
  </si>
  <si>
    <t>Test v2.1 prototype in test beam at Fermilab M&amp;S</t>
  </si>
  <si>
    <t>S327400</t>
  </si>
  <si>
    <t>Evaluate Existing Power Distribution System for Line Electric Power</t>
  </si>
  <si>
    <t>S135200</t>
  </si>
  <si>
    <t>Assemble and test TPC FEE prototype v1 Labor</t>
  </si>
  <si>
    <t>S135300</t>
  </si>
  <si>
    <t>Assemble and test TPC FEE prototype v1 M&amp;S</t>
  </si>
  <si>
    <t>S357300</t>
  </si>
  <si>
    <t>Design EMCal Integration/Installation Tooling/Fixtures FY18</t>
  </si>
  <si>
    <t>S282500</t>
  </si>
  <si>
    <t>Helium Lines Routing from 1008B to IP8 hall and LN2 line routing from dewar to IP8 Hall.</t>
  </si>
  <si>
    <t>02-Mar-18 A</t>
  </si>
  <si>
    <t>S292500</t>
  </si>
  <si>
    <t>(Warm Piping System) P&amp;ID development &amp; drawings</t>
  </si>
  <si>
    <t>S282000</t>
  </si>
  <si>
    <t>RHIC Helium Interface - Mechanical Engineering Design Tasks FY18</t>
  </si>
  <si>
    <t>S282600</t>
  </si>
  <si>
    <t>RHIC interface valvebox and field joint layout at the interconnect where we tie into RHIC VJ lines and modeling FY18</t>
  </si>
  <si>
    <t>S288000</t>
  </si>
  <si>
    <t>(LN2 supply transfer line system) Mechanical Engineering Tasks FY18</t>
  </si>
  <si>
    <t>S144300</t>
  </si>
  <si>
    <t>Procure TPC DAM Felix 2.0 Boards Evaluation - Vendor Selection</t>
  </si>
  <si>
    <t>06-Mar-18 A</t>
  </si>
  <si>
    <t>26-Mar-18 A</t>
  </si>
  <si>
    <t>S246800</t>
  </si>
  <si>
    <t>Procure 1/2-Crate Digitizer - Parts - Provide Requirements to Procurement</t>
  </si>
  <si>
    <t>09-Mar-18 A</t>
  </si>
  <si>
    <t>16-Mar-18 A</t>
  </si>
  <si>
    <t>S307800</t>
  </si>
  <si>
    <t>Magnet Field Measurements: Perform Magnet Assembly Stress Analysis FY18</t>
  </si>
  <si>
    <t>14-Mar-18 A</t>
  </si>
  <si>
    <t>S158201</t>
  </si>
  <si>
    <t>Preliminary Design Review - EMCal Blocks</t>
  </si>
  <si>
    <t>20-Mar-18 A</t>
  </si>
  <si>
    <t>S158200</t>
  </si>
  <si>
    <t>Prepare fiber assemblies for preproduction prototype Sector 0</t>
  </si>
  <si>
    <t>20-May-18 A</t>
  </si>
  <si>
    <t>S268400</t>
  </si>
  <si>
    <t>Timing system Design: Write design specifications</t>
  </si>
  <si>
    <t>21-Mar-18 A</t>
  </si>
  <si>
    <t>S114600</t>
  </si>
  <si>
    <t>Preliminary Design Review - TPC Module</t>
  </si>
  <si>
    <t>23-Mar-18 A</t>
  </si>
  <si>
    <t>S113700</t>
  </si>
  <si>
    <t>Procure TPC v1 Module Strongback - Labor</t>
  </si>
  <si>
    <t>19-Apr-18 A</t>
  </si>
  <si>
    <t>S114300</t>
  </si>
  <si>
    <t>Procure TPC v1 Grid Parts Labor</t>
  </si>
  <si>
    <t>S113800</t>
  </si>
  <si>
    <t>Procure TPC v1 Module Strongback - M&amp;S</t>
  </si>
  <si>
    <t>S114400</t>
  </si>
  <si>
    <t>Procure TPC v1 Grid Parts M&amp;S</t>
  </si>
  <si>
    <t>S114000</t>
  </si>
  <si>
    <t>Procure TPC v1 Module Frames Labor</t>
  </si>
  <si>
    <t>03-May-18 A</t>
  </si>
  <si>
    <t>S114100</t>
  </si>
  <si>
    <t>Procure TPC v1 Module Frames M&amp;S</t>
  </si>
  <si>
    <t>S144400</t>
  </si>
  <si>
    <t>Procure TPC DAM Felix 2.0 Boards Evaluation - Contract Award(s)</t>
  </si>
  <si>
    <t>S114700</t>
  </si>
  <si>
    <t>Design TPC v1a Module Padplane</t>
  </si>
  <si>
    <t>06-Apr-18 A</t>
  </si>
  <si>
    <t>S144500</t>
  </si>
  <si>
    <t>Procure TPC DAM Felix 2.0 Boards Evaluation - Contract/PO - Leadtime</t>
  </si>
  <si>
    <t>27-Mar-18 A</t>
  </si>
  <si>
    <t>S318900</t>
  </si>
  <si>
    <t>Outer HCAL Lifting Fixture and Supports Design Complete</t>
  </si>
  <si>
    <t>S319000</t>
  </si>
  <si>
    <t>Procure Outer HCAL Lifting Fixture and Supports - Provide BNL Central Shops</t>
  </si>
  <si>
    <t>02-Jul-18 A</t>
  </si>
  <si>
    <t>S318600</t>
  </si>
  <si>
    <t>Outer HCAL Sector Mechanical Design Complete</t>
  </si>
  <si>
    <t>30-Mar-18 A</t>
  </si>
  <si>
    <t>S261000</t>
  </si>
  <si>
    <t>Trigger Design, Layout Custom LL1 - Provide Requirements to Procurement</t>
  </si>
  <si>
    <t>05-Apr-18 A</t>
  </si>
  <si>
    <t>S344400</t>
  </si>
  <si>
    <t>Create Subsystem Initial Envelope Drawings</t>
  </si>
  <si>
    <t>24-May-18 A</t>
  </si>
  <si>
    <t>S253800</t>
  </si>
  <si>
    <t>DAQ Design: Specify the event Builder and back-end layout</t>
  </si>
  <si>
    <t>S309700</t>
  </si>
  <si>
    <t>Carriage Cradle - Perform Analyses, Design &amp; System Integration (Initial)</t>
  </si>
  <si>
    <t>S216600</t>
  </si>
  <si>
    <t>Review and write design specification: EMCal Preproduction Prototype [Sector 0]</t>
  </si>
  <si>
    <t>01-Apr-18 A</t>
  </si>
  <si>
    <t>S246900</t>
  </si>
  <si>
    <t>Procure 1/2-Crate Digitizer - Parts - Prepare &amp; Send Solicitation</t>
  </si>
  <si>
    <t>02-Apr-18 A</t>
  </si>
  <si>
    <t>13-Apr-18 A</t>
  </si>
  <si>
    <t>S268500</t>
  </si>
  <si>
    <t>Timing System Prototype: Select FPGA Board</t>
  </si>
  <si>
    <t>23-Apr-18 A</t>
  </si>
  <si>
    <t>S261100</t>
  </si>
  <si>
    <t>Trigger Design, Layout Custom LL1 - Prepare &amp; Send Solicitation</t>
  </si>
  <si>
    <t>17-May-18 A</t>
  </si>
  <si>
    <t>S115000</t>
  </si>
  <si>
    <t>Design TPC v1a Module GEMs</t>
  </si>
  <si>
    <t>09-Apr-18 A</t>
  </si>
  <si>
    <t>S114800</t>
  </si>
  <si>
    <t>Procure TPC v1a Module Padplane Labor</t>
  </si>
  <si>
    <t>04-May-18 A</t>
  </si>
  <si>
    <t>S114900</t>
  </si>
  <si>
    <t>Procure TPC v1a Module Padplane M&amp;S</t>
  </si>
  <si>
    <t>S265600</t>
  </si>
  <si>
    <t>GL1 Design: Write design specifications</t>
  </si>
  <si>
    <t>11-Apr-18 A</t>
  </si>
  <si>
    <t>15-Jun-18 A</t>
  </si>
  <si>
    <t>S164100</t>
  </si>
  <si>
    <t>Order epoxy for EMCal Prepro Sectors 1-12 Blocks - Provide Requirements to Procurement</t>
  </si>
  <si>
    <t>12-Apr-18 A</t>
  </si>
  <si>
    <t>18-Apr-18 A</t>
  </si>
  <si>
    <t>S163200</t>
  </si>
  <si>
    <t>Order screens for EMCal Prepro Sectors 1-12 &amp; 13-64 Blocks - Provide Requirements to Procurement</t>
  </si>
  <si>
    <t>06-Jun-18 A</t>
  </si>
  <si>
    <t>S165000</t>
  </si>
  <si>
    <t>Set up factory for EMCal Prepro Sectors 1-12 Blocks - Provide Requirements to Procurement</t>
  </si>
  <si>
    <t>20-Jun-18 A</t>
  </si>
  <si>
    <t>S234400</t>
  </si>
  <si>
    <t>Review and Write Design Hcal Frontend Electronics Specifications: (6 Modules)</t>
  </si>
  <si>
    <t>15-Apr-18 A</t>
  </si>
  <si>
    <t>18-May-18 A</t>
  </si>
  <si>
    <t>S247000</t>
  </si>
  <si>
    <t>Procure 1/2-Crate Digitizer - Parts - Vendor Responses</t>
  </si>
  <si>
    <t>16-Apr-18 A</t>
  </si>
  <si>
    <t>S115100</t>
  </si>
  <si>
    <t>Procure TPC v1a Module GEMs Labor</t>
  </si>
  <si>
    <t>11-May-18 A</t>
  </si>
  <si>
    <t>S115200</t>
  </si>
  <si>
    <t>Procure TPC v1a Module GEMs M&amp;S</t>
  </si>
  <si>
    <t>S164200</t>
  </si>
  <si>
    <t>Order epoxy for EMCal Prepro Sectors 1-12 Blocks - Prepare &amp; Send Solicitation</t>
  </si>
  <si>
    <t>25-Apr-18 A</t>
  </si>
  <si>
    <t>S320200</t>
  </si>
  <si>
    <t>Procure Outer HCAL Mechanical Structure Components - Vendor purchases raw material</t>
  </si>
  <si>
    <t>09-May-18 A</t>
  </si>
  <si>
    <t>S163300</t>
  </si>
  <si>
    <t>Order screens for EMCal Prepro Sectors 1-12 &amp; 13-64 Blocks - Prepare &amp; Send Solicitation</t>
  </si>
  <si>
    <t>13-Jun-18 A</t>
  </si>
  <si>
    <t>S114500</t>
  </si>
  <si>
    <t>Assemble TPC v1 Grid</t>
  </si>
  <si>
    <t>20-Apr-18 A</t>
  </si>
  <si>
    <t>S268800</t>
  </si>
  <si>
    <t>Timing System Prototype: develop firmware FY18</t>
  </si>
  <si>
    <t>24-Apr-18 A</t>
  </si>
  <si>
    <t>S164300</t>
  </si>
  <si>
    <t>Order epoxy for EMCal Prepro Sectors 1-12 Blocks - Vendor Responses</t>
  </si>
  <si>
    <t>26-Apr-18 A</t>
  </si>
  <si>
    <t>02-May-18 A</t>
  </si>
  <si>
    <t>S163400</t>
  </si>
  <si>
    <t>Order screens for EMCal Prepro Sectors 1-12 &amp; 13-64 Blocks - Vendor Responses</t>
  </si>
  <si>
    <t>S161800</t>
  </si>
  <si>
    <t>Procurement Readiness Review - EMCal - Scintillating FIbers (LLP)</t>
  </si>
  <si>
    <t>S265501</t>
  </si>
  <si>
    <t>Preliminary Design Review - DAQ Global Level-1</t>
  </si>
  <si>
    <t>S216601</t>
  </si>
  <si>
    <t>Preliminary Design Review - EMCal FEE sectors 1-12</t>
  </si>
  <si>
    <t>S212300</t>
  </si>
  <si>
    <t>EMCal/HCal sensors Preproduction - Provide Requirements to Procurement</t>
  </si>
  <si>
    <t>S216700</t>
  </si>
  <si>
    <t>Design EMCal SiPM Daughter Board: Preproduction [Sector 0]</t>
  </si>
  <si>
    <t>12-Jul-18 A</t>
  </si>
  <si>
    <t>S216900</t>
  </si>
  <si>
    <t>Design EMCal Preamp: Preproduction [Sector 0]</t>
  </si>
  <si>
    <t>S217100</t>
  </si>
  <si>
    <t>Design EMCal Interface Board: Preproduction [Sector 0]</t>
  </si>
  <si>
    <t>S217300</t>
  </si>
  <si>
    <t>Design Calorimeter Controller: Preproduction [Sector 0]</t>
  </si>
  <si>
    <t>S217500</t>
  </si>
  <si>
    <t>Specify Signal and Power Cables for EMCal: Preproduction [Sector 0]</t>
  </si>
  <si>
    <t>S217600</t>
  </si>
  <si>
    <t>Specify Power System for EMCal: Preproduction [Sector 0]</t>
  </si>
  <si>
    <t>S216800</t>
  </si>
  <si>
    <t>Layout EMCal SiPM Daughter Board: Preproduction [Sector 0]</t>
  </si>
  <si>
    <t>S217000</t>
  </si>
  <si>
    <t>Layout EMCal Preamp: Preproduction [Sector 0]</t>
  </si>
  <si>
    <t>S217200</t>
  </si>
  <si>
    <t>Layout EMCal Interface: Preproduction [Sector 0]</t>
  </si>
  <si>
    <t>S217400</t>
  </si>
  <si>
    <t>Layout Calorimeter Controller: Preproduction [Sector 0]</t>
  </si>
  <si>
    <t>S161900</t>
  </si>
  <si>
    <t>Procure EMCAL fibers for Prepro Sectors 1-12 Blocks - Provide Requirements to Procurement</t>
  </si>
  <si>
    <t>S247100</t>
  </si>
  <si>
    <t>Procure 1/2-Crate Digitizer - Parts - Vendor Selection</t>
  </si>
  <si>
    <t>S246500</t>
  </si>
  <si>
    <t>Calorimeter Digitizer System Electrical Safety Review</t>
  </si>
  <si>
    <t>S180500</t>
  </si>
  <si>
    <t>Set up EMCAL test area Labor</t>
  </si>
  <si>
    <t>S180600</t>
  </si>
  <si>
    <t>Set up EMCAL test area M&amp;S</t>
  </si>
  <si>
    <t>S265700</t>
  </si>
  <si>
    <t>GL1 Prototype: Select Hardware</t>
  </si>
  <si>
    <t>S319800</t>
  </si>
  <si>
    <t>Design and procure Outer HCAL acceptance testing tooling Labor</t>
  </si>
  <si>
    <t>S319900</t>
  </si>
  <si>
    <t>Design and procure Outer HCAL acceptance testing tooling -  M&amp;S</t>
  </si>
  <si>
    <t>S330500</t>
  </si>
  <si>
    <t>Analyze Detector Electronics Racks and Rack generic support systems Requirements FY18</t>
  </si>
  <si>
    <t>S246600</t>
  </si>
  <si>
    <t>Calorimeter Digitizer Safety Review Complete</t>
  </si>
  <si>
    <t>S246701</t>
  </si>
  <si>
    <t>Preliminary Design Review - Calorimeter Digitizer 7-crate</t>
  </si>
  <si>
    <t>S246700</t>
  </si>
  <si>
    <t>S272100</t>
  </si>
  <si>
    <t>Procure Prototype Shaper/Disc Electronics - Prepare &amp; Send Solicitation</t>
  </si>
  <si>
    <t>S164400</t>
  </si>
  <si>
    <t>Order epoxy for EMCal Prepro Sectors 1-12 Blocks - Vendor Selection</t>
  </si>
  <si>
    <t>S247200</t>
  </si>
  <si>
    <t>Procure 1/2-Crate Digitizer - Parts - Contract Award(s)</t>
  </si>
  <si>
    <t>07-May-18 A</t>
  </si>
  <si>
    <t>S247300</t>
  </si>
  <si>
    <t>Procure 1/2-Crate Digitizer  - Boards - Contract Award(s)</t>
  </si>
  <si>
    <t>S247400</t>
  </si>
  <si>
    <t>Procure 1/2-Crate Digitizer  - Assembly &amp; Tests - Contract Award(s)</t>
  </si>
  <si>
    <t>OBLG247310</t>
  </si>
  <si>
    <t>Procure 1/2-Crate Digitizer  - Boards - Obligation</t>
  </si>
  <si>
    <t>OBLG247410</t>
  </si>
  <si>
    <t>Procure 1/2-Crate Digitizer  - Assembly &amp; Tests - Obligation</t>
  </si>
  <si>
    <t>OBLG247210</t>
  </si>
  <si>
    <t>Procure 1/2-Crate Digitizer - Parts - Obligation</t>
  </si>
  <si>
    <t>S162000</t>
  </si>
  <si>
    <t>Procure EMCAL fibers for Prepro Sectors 1-12 Blocks - Prepare &amp; Send Solicitation</t>
  </si>
  <si>
    <t>08-May-18 A</t>
  </si>
  <si>
    <t>S162100</t>
  </si>
  <si>
    <t>Procure EMCAL fibers for Prepro Sectors 1-12 Blocks - Vendor Responses</t>
  </si>
  <si>
    <t>S320300</t>
  </si>
  <si>
    <t>Procure Outer HCAL Mechanical Structure Components - Payment for purchases raw material</t>
  </si>
  <si>
    <t>10-May-18 A</t>
  </si>
  <si>
    <t>S201300</t>
  </si>
  <si>
    <t>Procure Outer HCAL Scint. Tiles for Preproduction - Provide Requirements to Procurement</t>
  </si>
  <si>
    <t>29-Jun-18 A</t>
  </si>
  <si>
    <t>S203900</t>
  </si>
  <si>
    <t>Design Revision of Outer HCAL Splice Plates (Dog bones)</t>
  </si>
  <si>
    <t>S115300</t>
  </si>
  <si>
    <t>Test TPC v1a Module GEMS</t>
  </si>
  <si>
    <t>14-May-18 A</t>
  </si>
  <si>
    <t>S115400</t>
  </si>
  <si>
    <t>Frame TPC v1a Module GEMs</t>
  </si>
  <si>
    <t>S320400</t>
  </si>
  <si>
    <t>Procure Outer HCAL Mechanical Structure Components - Lead Time</t>
  </si>
  <si>
    <t>14-Sep-18 A</t>
  </si>
  <si>
    <t>S234401</t>
  </si>
  <si>
    <t>Preliminary Design Review - HCal FEE Sectors 1-6</t>
  </si>
  <si>
    <t>S261200</t>
  </si>
  <si>
    <t>Trigger Design, Layout Custom LL1 - Vendor Responses</t>
  </si>
  <si>
    <t>01-Jun-18 A</t>
  </si>
  <si>
    <t>S162200</t>
  </si>
  <si>
    <t>Procure EMCAL fibers for Prepro Sectors 1-12 Blocks - Vendor Selection</t>
  </si>
  <si>
    <t>S234600</t>
  </si>
  <si>
    <t>Design HCal SiPM Board: (6 Modules)</t>
  </si>
  <si>
    <t>S234800</t>
  </si>
  <si>
    <t>Design HCal Preamp: (6 Modules)</t>
  </si>
  <si>
    <t>S235000</t>
  </si>
  <si>
    <t>Design HCal LED Driver Board: (6 Modules)</t>
  </si>
  <si>
    <t>S235200</t>
  </si>
  <si>
    <t>Design HCal Interface Board: (6 Modules)</t>
  </si>
  <si>
    <t>S235400</t>
  </si>
  <si>
    <t>Design HCal Backplane: (6 Modules)</t>
  </si>
  <si>
    <t>S235600</t>
  </si>
  <si>
    <t>Specify HCal Signal and Power Cables: (6 Modules)</t>
  </si>
  <si>
    <t>S235700</t>
  </si>
  <si>
    <t>Design HCal power system: (6 Modules)</t>
  </si>
  <si>
    <t>S234700</t>
  </si>
  <si>
    <t>Layout HCal SiPM Board: (6 Modules)</t>
  </si>
  <si>
    <t>S234900</t>
  </si>
  <si>
    <t>Layout HCal Preamp: (6 Modules)</t>
  </si>
  <si>
    <t>S235300</t>
  </si>
  <si>
    <t>Layout HCal Interface Board: (6 Modules)</t>
  </si>
  <si>
    <t>S235100</t>
  </si>
  <si>
    <t>Layout HCal LED Driver Board: (6 Modules)</t>
  </si>
  <si>
    <t>S235500</t>
  </si>
  <si>
    <t>Layout HCal Backplane: (6 Modules)</t>
  </si>
  <si>
    <t>S189500</t>
  </si>
  <si>
    <t>Analyze test beam results from v2.1 prototype FY18</t>
  </si>
  <si>
    <t>22-May-18 A</t>
  </si>
  <si>
    <t>S162300</t>
  </si>
  <si>
    <t>Procure EMCAL fibers for Prepro Sectors 1-12 Blocks - Contract Award 1st batch</t>
  </si>
  <si>
    <t>23-May-18 A</t>
  </si>
  <si>
    <t>S162400</t>
  </si>
  <si>
    <t>Procure EMCAL fibers for Prepro Sectors 1-12 Blocks - Contract Award 2nd batch FY18</t>
  </si>
  <si>
    <t>S162500</t>
  </si>
  <si>
    <t>Procure EMCAL fibers for Prepro Sectors 1-12 Blocks - Contract Award 3rd batch FY19</t>
  </si>
  <si>
    <t>S162600</t>
  </si>
  <si>
    <t>Procure EMCAL fibers for Prepro Sectors 1-12 Blocks - Contract Award 4th batch</t>
  </si>
  <si>
    <t>OBLG162510</t>
  </si>
  <si>
    <t>Procure EMCAL fibers for Prepro Sectors 1-12 Blocks - Obligation 3rd batch FY19</t>
  </si>
  <si>
    <t>OBLG162610</t>
  </si>
  <si>
    <t>Procure EMCAL fibers for Prepro Sectors 1-12 Blocks - Obligation 4th batch</t>
  </si>
  <si>
    <t>S100400</t>
  </si>
  <si>
    <t>CD-1 Review</t>
  </si>
  <si>
    <t>S100700</t>
  </si>
  <si>
    <t>Start PD-2/3 Review preparation</t>
  </si>
  <si>
    <t>S182600</t>
  </si>
  <si>
    <t>Procure light guides for preproduction prototype sector 0 Labor</t>
  </si>
  <si>
    <t>S183000</t>
  </si>
  <si>
    <t>Procure mechanical parts for modules for preproduction prototype sector 0 Labor FY18</t>
  </si>
  <si>
    <t>S182700</t>
  </si>
  <si>
    <t>Procure light guides for preproduction prototype sector 0 M&amp;S</t>
  </si>
  <si>
    <t>S182800</t>
  </si>
  <si>
    <t>Procure mechanical parts for modules for preproduction prototype sector 0 M&amp;S FY18</t>
  </si>
  <si>
    <t>S359500</t>
  </si>
  <si>
    <t>Design TPC Integration/Installation Tooling/Fixtures FY18</t>
  </si>
  <si>
    <t>S115500</t>
  </si>
  <si>
    <t>Test TPC v1a Module Framed GEMs</t>
  </si>
  <si>
    <t>29-May-18 A</t>
  </si>
  <si>
    <t>04-Jun-18 A</t>
  </si>
  <si>
    <t>S137800</t>
  </si>
  <si>
    <t>SAMPA chip 80 nsec development - Provide Requirements to Procurement</t>
  </si>
  <si>
    <t>09-Jul-18 A</t>
  </si>
  <si>
    <t>S268301</t>
  </si>
  <si>
    <t>Preliminary Design Review - DAQ Timing System</t>
  </si>
  <si>
    <t>S106700</t>
  </si>
  <si>
    <t>TPC v1 End Cap Conceptual Design Review</t>
  </si>
  <si>
    <t>S180700</t>
  </si>
  <si>
    <t>Safety Review of Assembly and Test Areas</t>
  </si>
  <si>
    <t>S247500</t>
  </si>
  <si>
    <t>Procure 1/2-Crate Digitizer - Parts - Leadtime - FY18</t>
  </si>
  <si>
    <t>S247800</t>
  </si>
  <si>
    <t>Procure 1/2-Crate Digitizer - Boards - Contract/PO - Leadtime FY18</t>
  </si>
  <si>
    <t>S344500</t>
  </si>
  <si>
    <t>Create Subsystem Outline/Interface Drawings</t>
  </si>
  <si>
    <t>S261300</t>
  </si>
  <si>
    <t>Trigger Design, Layout Custom LL1 - Vendor Selection</t>
  </si>
  <si>
    <t>30-Jul-18 A</t>
  </si>
  <si>
    <t>S115600</t>
  </si>
  <si>
    <t>Assemble TPC v1a Module Prototype</t>
  </si>
  <si>
    <t>05-Jun-18 A</t>
  </si>
  <si>
    <t>11-Jun-18 A</t>
  </si>
  <si>
    <t>S106800</t>
  </si>
  <si>
    <t>TPC v1 End Cap Production Readiness Review</t>
  </si>
  <si>
    <t>S106900</t>
  </si>
  <si>
    <t>Procure TPC v1 End Cap - Provide Requirements to Procurement</t>
  </si>
  <si>
    <t>S253900</t>
  </si>
  <si>
    <t>DAQ Design: Specify the high-level components</t>
  </si>
  <si>
    <t>25-Jun-18 A</t>
  </si>
  <si>
    <t>S115700</t>
  </si>
  <si>
    <t>Test TPC v1a Module Prototype</t>
  </si>
  <si>
    <t>12-Jun-18 A</t>
  </si>
  <si>
    <t>06-Jul-18 A</t>
  </si>
  <si>
    <t>S107000</t>
  </si>
  <si>
    <t>Procure TPC v1 End Cap - Prepare &amp; Send Solicitation</t>
  </si>
  <si>
    <t>14-Jun-18 A</t>
  </si>
  <si>
    <t>26-Jul-18 A</t>
  </si>
  <si>
    <t>S272200</t>
  </si>
  <si>
    <t>Procure Prototype Shaper/Disc Electronics - Vendor Responses</t>
  </si>
  <si>
    <t>S158300</t>
  </si>
  <si>
    <t>Fabricate &amp; test batch No. 1 of 8 batches of 12 blocks for preproduction prototype Sector 0</t>
  </si>
  <si>
    <t>21-Jun-18 A</t>
  </si>
  <si>
    <t>20-Sep-18 A</t>
  </si>
  <si>
    <t>S165100</t>
  </si>
  <si>
    <t>Set up factory for EMCal Prepro Sectors 1-12 Blocks - Prepare &amp; Send Solicitation</t>
  </si>
  <si>
    <t>S107100</t>
  </si>
  <si>
    <t>Procure TPC v1 End Cap - Vendor Responses</t>
  </si>
  <si>
    <t>05-Sep-18 A</t>
  </si>
  <si>
    <t>S138200</t>
  </si>
  <si>
    <t>SAMPA chip 80 nsec development - Contract Award(s) - Report feasability of 80ns/20MSPS mod</t>
  </si>
  <si>
    <t>S138300</t>
  </si>
  <si>
    <t>SAMPA chip 80 nsec development - Contract Award(s) - Design at Layout level of new circuits</t>
  </si>
  <si>
    <t>OBLG138210</t>
  </si>
  <si>
    <t>SAMPA chip 80 nsec development - Obligation - MPW to Test Design Changes</t>
  </si>
  <si>
    <t>S138310</t>
  </si>
  <si>
    <t>SAMPA chip 80 nsec development - Contract Award(s) - Layout finalization for MPW and submission</t>
  </si>
  <si>
    <t>S207700</t>
  </si>
  <si>
    <t>Procure Outer HCAL Scintillating Tiles (Prod) - Provide Requirements to Procurement</t>
  </si>
  <si>
    <t>S165200</t>
  </si>
  <si>
    <t>Set up factory for EMCal Prepro Sectors 1-12 Blocks - Vendor Responses</t>
  </si>
  <si>
    <t>S201400</t>
  </si>
  <si>
    <t>Procure Outer HCAL Scint. Tiles for Preproduction - Prepare &amp; Send Solicitation</t>
  </si>
  <si>
    <t>27-Jul-18 A</t>
  </si>
  <si>
    <t>S254000</t>
  </si>
  <si>
    <t>Final Design Review - DAQ Design</t>
  </si>
  <si>
    <t>13-Aug-18 A</t>
  </si>
  <si>
    <t>S268600</t>
  </si>
  <si>
    <t>Timing System Prototype: Procure hardware Labor</t>
  </si>
  <si>
    <t>S268700</t>
  </si>
  <si>
    <t>Timing System Prototype: Procure hardware M&amp;S</t>
  </si>
  <si>
    <t>S197800</t>
  </si>
  <si>
    <t>Design Inner HCAL Support Structure</t>
  </si>
  <si>
    <t>27-Aug-18 A</t>
  </si>
  <si>
    <t>S212400</t>
  </si>
  <si>
    <t>EMCal/HCal sensors Preproduction - Prepare &amp; Send Solicitation</t>
  </si>
  <si>
    <t>04-Sep-18 A</t>
  </si>
  <si>
    <t>S198300</t>
  </si>
  <si>
    <t>Design Inner HCAL Support Rings FY18</t>
  </si>
  <si>
    <t>S265800</t>
  </si>
  <si>
    <t>GL1 Prototype: Procure hardware Labor</t>
  </si>
  <si>
    <t>S266000</t>
  </si>
  <si>
    <t>GL1 Prototype: develop firmware FY18</t>
  </si>
  <si>
    <t>S265900</t>
  </si>
  <si>
    <t>GL1 Prototype: Procure hardware M&amp;S</t>
  </si>
  <si>
    <t>S266200</t>
  </si>
  <si>
    <t>GL1 Prototype: Design I/O Transition Module FY18</t>
  </si>
  <si>
    <t>S162700</t>
  </si>
  <si>
    <t>Procure EMCAL fibers for Prepro Sectors 1-12 Blocks - Lead Time</t>
  </si>
  <si>
    <t>03-Jul-18 A</t>
  </si>
  <si>
    <t>14-Aug-18 A</t>
  </si>
  <si>
    <t>S319100</t>
  </si>
  <si>
    <t>Procure Outer HCAL Lifting Fixture and Supports - Delivery Acceptance</t>
  </si>
  <si>
    <t>S137801</t>
  </si>
  <si>
    <t>Preliminary Design Review - SAMPA chip 80 nsec</t>
  </si>
  <si>
    <t>S115800</t>
  </si>
  <si>
    <t>Design TPC v1b Module Padplane</t>
  </si>
  <si>
    <t>S269000</t>
  </si>
  <si>
    <t>Timing System Prototype: Design I/O Transition Module FY18</t>
  </si>
  <si>
    <t>S203901</t>
  </si>
  <si>
    <t>Preliminary Design Review - Outer HCAL Splice Plates (Dog bones)</t>
  </si>
  <si>
    <t>S137900</t>
  </si>
  <si>
    <t>SAMPA chip 80 nsec development - Prepare &amp; Send Solicitation</t>
  </si>
  <si>
    <t>23-Jul-18 A</t>
  </si>
  <si>
    <t>S207800</t>
  </si>
  <si>
    <t>Procure Outer HCAL Scintillating Tiles (Prod) - Prepare &amp; Send Solicitation</t>
  </si>
  <si>
    <t>S204000</t>
  </si>
  <si>
    <t>Internal Review of Outer HCAL Splice Plates (Dog bones)</t>
  </si>
  <si>
    <t>11-Jul-18 A</t>
  </si>
  <si>
    <t>S217700</t>
  </si>
  <si>
    <t>Final Design Review, Safety Review - EMCal Preproduction Electronics [Sector 0]</t>
  </si>
  <si>
    <t>13-Jul-18 A</t>
  </si>
  <si>
    <t>19-Jul-18 A</t>
  </si>
  <si>
    <t>S204100</t>
  </si>
  <si>
    <t>Address Issues from Internal Review of Outer HCAL Splice Plates</t>
  </si>
  <si>
    <t>S165300</t>
  </si>
  <si>
    <t>Set up factory for EMCal Prepro Sectors 1-12 Blocks - Vendor Selection</t>
  </si>
  <si>
    <t>16-Jul-18 A</t>
  </si>
  <si>
    <t>20-Jul-18 A</t>
  </si>
  <si>
    <t>S272300</t>
  </si>
  <si>
    <t>Procure Prototype Shaper/Disc Electronics - Vendor Selection</t>
  </si>
  <si>
    <t>27-Sep-18 A</t>
  </si>
  <si>
    <t>S190000</t>
  </si>
  <si>
    <t>Preliminary Design Review - EMCal Sectors 1-12</t>
  </si>
  <si>
    <t>17-Jul-18 A</t>
  </si>
  <si>
    <t>S190100</t>
  </si>
  <si>
    <t>S190400</t>
  </si>
  <si>
    <t>Procure mechanical parts for preproduction prototype  Sector 0 Labor FY18</t>
  </si>
  <si>
    <t>18-Jul-18 A</t>
  </si>
  <si>
    <t>S190600</t>
  </si>
  <si>
    <t>Procure parts for cooling system for preproduction  prototype Sector 0 Labor FY18</t>
  </si>
  <si>
    <t>S190200</t>
  </si>
  <si>
    <t>Procure mechanical parts for preproduction prototype  Sector 0 M&amp;S FY18</t>
  </si>
  <si>
    <t>S190800</t>
  </si>
  <si>
    <t>Procure parts for cooling system for preproduction prototype Sector 0 M&amp;S FY18</t>
  </si>
  <si>
    <t>S217800</t>
  </si>
  <si>
    <t>Completed: Final Design Review, Safety Review - EMCal Preproduction Electronics [Sector 0]</t>
  </si>
  <si>
    <t>S107200</t>
  </si>
  <si>
    <t>Procure TPC v1 End Cap - Vendor Selection</t>
  </si>
  <si>
    <t>06-Sep-18 A</t>
  </si>
  <si>
    <t>S217900</t>
  </si>
  <si>
    <t>Review Safety and Design Review Report: EMCal Preproduction Electronics [Sector 0]</t>
  </si>
  <si>
    <t>S165400</t>
  </si>
  <si>
    <t>Set up factory for EMCal Prepro Sectors 1-12 Blocks - Contract Award(s)</t>
  </si>
  <si>
    <t>OBLG165410</t>
  </si>
  <si>
    <t>Set up factory for EMCal Prepro Sectors 1-12 Blocks - Obligation</t>
  </si>
  <si>
    <t>S116100</t>
  </si>
  <si>
    <t>Design TPC v1b Module GEMs</t>
  </si>
  <si>
    <t>18-Sep-18 A</t>
  </si>
  <si>
    <t>S165500</t>
  </si>
  <si>
    <t>Set up factory for EMCal Prepro Sectors 1-12 Blocks - Contract/PO - Leadtime FY18</t>
  </si>
  <si>
    <t>S138000</t>
  </si>
  <si>
    <t>SAMPA chip 80 nsec development - Vendor Responses</t>
  </si>
  <si>
    <t>24-Jul-18 A</t>
  </si>
  <si>
    <t>02-Aug-18 A</t>
  </si>
  <si>
    <t>S204200</t>
  </si>
  <si>
    <t>Outer HCAL Splice Plate Design Complete</t>
  </si>
  <si>
    <t>S218000</t>
  </si>
  <si>
    <t>Procure Components for EMCal SiPM Boards: Preproduction [Sector 0] Labor</t>
  </si>
  <si>
    <t>24-Oct-18 A</t>
  </si>
  <si>
    <t>S218100</t>
  </si>
  <si>
    <t>Procure Components for EMCal SiPM  Boards: Preproduction [Sector 0] M&amp;S</t>
  </si>
  <si>
    <t>S207900</t>
  </si>
  <si>
    <t>Procure Outer HCAL Scintillating Tiles (Prod) - Vendor Responses</t>
  </si>
  <si>
    <t>10-Aug-18 A</t>
  </si>
  <si>
    <t>S201500</t>
  </si>
  <si>
    <t>Procure Outer HCAL Scint. Tiles for Preproduction - Vendor Responses</t>
  </si>
  <si>
    <t>S254400</t>
  </si>
  <si>
    <t>DAQ Prototype: Software development - Calorimeters &amp; TPC FY18</t>
  </si>
  <si>
    <t>31-Jul-18 A</t>
  </si>
  <si>
    <t>S138100</t>
  </si>
  <si>
    <t>SAMPA chip 80 nsec development - Vendor Selection</t>
  </si>
  <si>
    <t>03-Aug-18 A</t>
  </si>
  <si>
    <t>09-Aug-18 A</t>
  </si>
  <si>
    <t>S208000</t>
  </si>
  <si>
    <t>Procure Outer HCAL Scintillating Tiles (Prod) - Vendor Selection</t>
  </si>
  <si>
    <t>16-Aug-18 A</t>
  </si>
  <si>
    <t>S201600</t>
  </si>
  <si>
    <t>Procure Outer HCAL Scint. Tiles for Preproduction - Vendor Selection</t>
  </si>
  <si>
    <t>S254100</t>
  </si>
  <si>
    <t>DAQ Prototype: Select which hardware to re-use: computers, a network switch, and storage for the prototype, as specified</t>
  </si>
  <si>
    <t>S162800</t>
  </si>
  <si>
    <t>Procure EMCAL fibers for Prepro Sectors 1-12 Blocks - Delivery acceptance 1st batch 1-6 of 20</t>
  </si>
  <si>
    <t>28-Aug-18 A</t>
  </si>
  <si>
    <t>S266400</t>
  </si>
  <si>
    <t>GL1 Prototype: setup hardware FY18</t>
  </si>
  <si>
    <t>S249700</t>
  </si>
  <si>
    <t>Procure EMCAL 7-Crate Digitizer - Provide Requirements to Procurement FY18</t>
  </si>
  <si>
    <t>S249900</t>
  </si>
  <si>
    <t>Procure EMCAL 7-Crate Digitizer - Prepare &amp; Send Solicitation FY18</t>
  </si>
  <si>
    <t>S250100</t>
  </si>
  <si>
    <t>Procure EMCAL 7-Crate Digitizer - Vendor Responses FY18</t>
  </si>
  <si>
    <t>S212500</t>
  </si>
  <si>
    <t>EMCal/HCal sensors Preproduction - Vendor Responses &amp; Selection</t>
  </si>
  <si>
    <t>S269200</t>
  </si>
  <si>
    <t>Timing System Prototype: setup hardware FY18</t>
  </si>
  <si>
    <t>S100500</t>
  </si>
  <si>
    <t>Approve Cost Range and Long lead Procurement CD-1/3A</t>
  </si>
  <si>
    <t>17-Aug-18 A</t>
  </si>
  <si>
    <t>S201700</t>
  </si>
  <si>
    <t>Procure Outer HCAL Scint. Tiles for Preproduction - Contract Award(s) Batch 1</t>
  </si>
  <si>
    <t>S201800</t>
  </si>
  <si>
    <t>Procure Outer HCAL Scint. Tiles for Preproduction - Contract Award(s) Batch 2</t>
  </si>
  <si>
    <t>S201900</t>
  </si>
  <si>
    <t>Procure Outer HCAL Scint. Tiles for Preproduction - Contract Award(s) Batch 3</t>
  </si>
  <si>
    <t>OBLG201710</t>
  </si>
  <si>
    <t>Procure Outer HCAL Scint. Tiles for Preproduction - Obligation Batch 1</t>
  </si>
  <si>
    <t>OBLG201810</t>
  </si>
  <si>
    <t>Procure Outer HCAL Scint. Tiles for Preproduction - Obligation Batch 2</t>
  </si>
  <si>
    <t>OBLG201910</t>
  </si>
  <si>
    <t>Procure Outer HCAL Scint. Tiles for Preproduction - Obligation Batch 3</t>
  </si>
  <si>
    <t>S202000</t>
  </si>
  <si>
    <t>Procure Outer HCAL Scint. Tiles for Preproduction - Contract lead time FY18</t>
  </si>
  <si>
    <t>S158400</t>
  </si>
  <si>
    <t>Fabricate &amp; test batch No. 2 of 8 batches of 12 blocks for preproduction prototype Sector 0 FY18</t>
  </si>
  <si>
    <t>22-Aug-18 A</t>
  </si>
  <si>
    <t>S197801</t>
  </si>
  <si>
    <t>Preliminary Design Review - Inner HCAL Support Structure</t>
  </si>
  <si>
    <t>S160900</t>
  </si>
  <si>
    <t>Final Design Review - EMCal Blocks, Procurement Readiness Review - EMCAL - Tungsten Powder (LLP)</t>
  </si>
  <si>
    <t>S163600</t>
  </si>
  <si>
    <t>Order screens for EMCal Prepro Sectors 1-12 &amp; 13-64 Blocks - Contract Award</t>
  </si>
  <si>
    <t>OBLG163610</t>
  </si>
  <si>
    <t>Order screens for EMCal Prepro Sectors 1-12 Blocks - Obligation</t>
  </si>
  <si>
    <t>S254200</t>
  </si>
  <si>
    <t>DAQ Prototype: Setup and install the various operating systems FY18</t>
  </si>
  <si>
    <t>S162900</t>
  </si>
  <si>
    <t>Procure EMCAL fibers for Prepro Sectors 1-12 Blocks - Delivery acceptance 2nd batch 7-12 of 20 FY18</t>
  </si>
  <si>
    <t>29-Aug-18 A</t>
  </si>
  <si>
    <t>S163800</t>
  </si>
  <si>
    <t>Order screens for EMCal Prepro Sectors 1-12 &amp; 13-64 Blocks - Lead Time FY18</t>
  </si>
  <si>
    <t>S161000</t>
  </si>
  <si>
    <t>Procure EMCAL W powder for Prepro Sectors 1-12 Blocks - Provide Requirements to Procurement</t>
  </si>
  <si>
    <t>S144600</t>
  </si>
  <si>
    <t>Procure TPC DAM Felix 2.0 Boards Evaluation - Delivery Acceptance</t>
  </si>
  <si>
    <t>01-Sep-18 A</t>
  </si>
  <si>
    <t>S161100</t>
  </si>
  <si>
    <t>Procure EMCAL W powder for Prepro Sectors 1-12 Blocks - Prepare &amp; Send Solicitation</t>
  </si>
  <si>
    <t>S161300</t>
  </si>
  <si>
    <t>Procure EMCAL W powder for Prepro Sectors 1-12 Blocks - Vendor Selection</t>
  </si>
  <si>
    <t>S161200</t>
  </si>
  <si>
    <t>Procure EMCAL W powder for Prepro Sectors 1-12 Blocks - Vendor Responses</t>
  </si>
  <si>
    <t>S144700</t>
  </si>
  <si>
    <t>Develop TPC DAM FPGA Algorithm  - FY18</t>
  </si>
  <si>
    <t>S218600</t>
  </si>
  <si>
    <t>Fabricate EMCal Preamp Boards: Preproduction [Sector 0] M&amp;S FY18</t>
  </si>
  <si>
    <t>10-Sep-18 A</t>
  </si>
  <si>
    <t>S218400</t>
  </si>
  <si>
    <t>Fabricate EMCal Preamp Boards: Preproduction [Sector 0] Labor FY18</t>
  </si>
  <si>
    <t>S320000</t>
  </si>
  <si>
    <t>Outer HCAL Sector Mechanical Structure First Article Acceptance Testing</t>
  </si>
  <si>
    <t>08-Oct-18 A</t>
  </si>
  <si>
    <t>S107300</t>
  </si>
  <si>
    <t>Procure TPC v1 End Cap - Contract Award(s) Phase 1</t>
  </si>
  <si>
    <t>11-Sep-18 A</t>
  </si>
  <si>
    <t>S107400</t>
  </si>
  <si>
    <t>Procure TPC v1 End Cap - Contract Award(s) Phase 2</t>
  </si>
  <si>
    <t>S212600</t>
  </si>
  <si>
    <t>EMCal/HCal sensors Preproduction - 23K Units - Contract Award</t>
  </si>
  <si>
    <t>12-Sep-18 A</t>
  </si>
  <si>
    <t>S212700</t>
  </si>
  <si>
    <t>EMCal/HCal sensors Production - 77K Units - Contract Award</t>
  </si>
  <si>
    <t>S212800</t>
  </si>
  <si>
    <t>EMCal/HCal sensors Preproduction - Vendor Leadtime FY18</t>
  </si>
  <si>
    <t>13-Sep-18 A</t>
  </si>
  <si>
    <t>S320500</t>
  </si>
  <si>
    <t>Procure Outer HCAL Mechanical Structure Components - Del. Accept. (Sector Structural Assembly 1)</t>
  </si>
  <si>
    <t>21-Sep-18 A</t>
  </si>
  <si>
    <t>S135301</t>
  </si>
  <si>
    <t>Preliminary Design Review - TPC FEE</t>
  </si>
  <si>
    <t>S189600</t>
  </si>
  <si>
    <t>Completion of v2.1 prototype</t>
  </si>
  <si>
    <t>S272400</t>
  </si>
  <si>
    <t>Procure Prototype Shaper/Disc Electronics - Contract Award(s)</t>
  </si>
  <si>
    <t>OBLG272410</t>
  </si>
  <si>
    <t>Procure Prototype Shaper/Disc Electronics - Obligation</t>
  </si>
  <si>
    <t>S261400</t>
  </si>
  <si>
    <t>Trigger Design, Layout Custom LL1 - Contract Award(s)</t>
  </si>
  <si>
    <t>S100750</t>
  </si>
  <si>
    <t>Prepare for PD-2/3 Review</t>
  </si>
  <si>
    <t>24-May-19 A</t>
  </si>
  <si>
    <t>S164500</t>
  </si>
  <si>
    <t>Order epoxy for EMCal Prepro Sectors 1-12 Blocks - Contract Award</t>
  </si>
  <si>
    <t>OBLG164510</t>
  </si>
  <si>
    <t>Order epoxy for EMCal Prepro Sectors 1-12 Blocks - Obligation</t>
  </si>
  <si>
    <t>S163500</t>
  </si>
  <si>
    <t>Order screens for EMCal Prepro Sectors 1-12 &amp; 13-64 Blocks - Vendor Selection</t>
  </si>
  <si>
    <t>05-Oct-18 A</t>
  </si>
  <si>
    <t>S169600</t>
  </si>
  <si>
    <t>Procure EMCAL W Powder for Final Blocks - Provide Requirements to Procurement</t>
  </si>
  <si>
    <t>S170400</t>
  </si>
  <si>
    <t>Procure EMCAL Fibers for final Blocks - Provide Requirements to Procurement</t>
  </si>
  <si>
    <t>S208600</t>
  </si>
  <si>
    <t>Procure Contracted Labor Georgia State Univ. (GSU) - Provide Requirements to Procurement</t>
  </si>
  <si>
    <t>S163000</t>
  </si>
  <si>
    <t>Procure EMCAL fibers for Prepro Sectors 1-12 Blocks - Delivery acceptance 3rd batch 13-17 of 20 FY19</t>
  </si>
  <si>
    <t>12-Oct-18 A</t>
  </si>
  <si>
    <t>S163900</t>
  </si>
  <si>
    <t>Order screens for EMCal Prepro Sectors 1-12 &amp; 13-64 Blocks - Lead Time FY19</t>
  </si>
  <si>
    <t>15-Oct-18 A</t>
  </si>
  <si>
    <t>S115900</t>
  </si>
  <si>
    <t>Procure TPC v1b Module Padplane Labor</t>
  </si>
  <si>
    <t>29-Oct-18 A</t>
  </si>
  <si>
    <t>S116000</t>
  </si>
  <si>
    <t>Procure TPC v1b Module Padplane M&amp;S</t>
  </si>
  <si>
    <t>S164900</t>
  </si>
  <si>
    <t>Order parts and fabricate molds for EMCal Prepro Sectors 1-12 Blocks Purchased Services</t>
  </si>
  <si>
    <t>S164800</t>
  </si>
  <si>
    <t>Order parts and fabricate molds for EMCal Prepro Sectors 1-12 Blocks M&amp;S</t>
  </si>
  <si>
    <t>S164600</t>
  </si>
  <si>
    <t>Order epoxy for EMCal Prepro Sectors 1-12 Blocks - Lead Time</t>
  </si>
  <si>
    <t>S183100</t>
  </si>
  <si>
    <t>Procure mechanical parts for modules for preproduction prototype sector 0 Labor FY19</t>
  </si>
  <si>
    <t>31-Oct-18 A</t>
  </si>
  <si>
    <t>S182900</t>
  </si>
  <si>
    <t>Procure mechanical parts for modules for preproduction prototype sector 0 M&amp;S FY19</t>
  </si>
  <si>
    <t>S122000</t>
  </si>
  <si>
    <t>Prepare TPC R1 Factory Clean Facility Labor</t>
  </si>
  <si>
    <t>06-Nov-18 A</t>
  </si>
  <si>
    <t>S122100</t>
  </si>
  <si>
    <t>Prepare TPC R1 Factory Clean Facility M&amp;S</t>
  </si>
  <si>
    <t>S122005</t>
  </si>
  <si>
    <t>Prepare TPC R1 Factory Clean Facility Labor - Contributed Labor</t>
  </si>
  <si>
    <t>S158500</t>
  </si>
  <si>
    <t>Fabricate &amp; test batch No. 2 of 8 batches of 12 blocks for preproduction prototype Sector 0 FY19</t>
  </si>
  <si>
    <t>16-Nov-18 A</t>
  </si>
  <si>
    <t>S116200</t>
  </si>
  <si>
    <t>Procure TPC v1b Module GEMs Labor</t>
  </si>
  <si>
    <t>30-Nov-18 A</t>
  </si>
  <si>
    <t>S116300</t>
  </si>
  <si>
    <t>Procure TPC v1b Module GEMs M&amp;S</t>
  </si>
  <si>
    <t>S108400</t>
  </si>
  <si>
    <t>Procure TPC Assembly Fixture Labor</t>
  </si>
  <si>
    <t>S108500</t>
  </si>
  <si>
    <t>Procure TPC Assembly Fixture M&amp;S</t>
  </si>
  <si>
    <t>S126200</t>
  </si>
  <si>
    <t>Prepare TPC R2 Factory Clean Facility Labor</t>
  </si>
  <si>
    <t>S126300</t>
  </si>
  <si>
    <t>Prepare TPC R2 Factory Clean Facility M&amp;S</t>
  </si>
  <si>
    <t>S269300</t>
  </si>
  <si>
    <t>Timing System Prototype: setup hardware FY19</t>
  </si>
  <si>
    <t>06-Dec-18 A</t>
  </si>
  <si>
    <t>S269310</t>
  </si>
  <si>
    <t>S105600</t>
  </si>
  <si>
    <t>Assemble TPC v1 Outer Field Cage FY19</t>
  </si>
  <si>
    <t>28-Dec-18 A</t>
  </si>
  <si>
    <t>S254300</t>
  </si>
  <si>
    <t>DAQ Prototype: Setup and install the various operating systems FY19</t>
  </si>
  <si>
    <t>01-Mar-19 A</t>
  </si>
  <si>
    <t>S107500</t>
  </si>
  <si>
    <t>Procure TPC v1 End Cap - Contract/PO - Leadtime</t>
  </si>
  <si>
    <t>04-Mar-19 A</t>
  </si>
  <si>
    <t>S202100</t>
  </si>
  <si>
    <t>Procure Outer HCAL Scint. Tiles for Preproduction - Contract lead time FY19</t>
  </si>
  <si>
    <t>07-Mar-19 A</t>
  </si>
  <si>
    <t>S138400</t>
  </si>
  <si>
    <t>SAMPA chip 80 nsec development - Leadtime - Report feasability of 80ns/20MSPS mod</t>
  </si>
  <si>
    <t>13-Mar-19 A</t>
  </si>
  <si>
    <t>S165600</t>
  </si>
  <si>
    <t>Set up factory for EMCal Prepro Sectors 1-12 Blocks - Contract/PO - Leadtime FY19</t>
  </si>
  <si>
    <t>15-Mar-19 A</t>
  </si>
  <si>
    <t>S129800</t>
  </si>
  <si>
    <t>Prepare TPC R3a Factory Clean Facility Labor</t>
  </si>
  <si>
    <t>S129900</t>
  </si>
  <si>
    <t>Prepare TPC R3a  Factory Clean Facility M&amp;S</t>
  </si>
  <si>
    <t>S130200</t>
  </si>
  <si>
    <t>Prepare TPC R3b Factory Clean Facility Labor</t>
  </si>
  <si>
    <t>S130300</t>
  </si>
  <si>
    <t>Prepare TPC R3b  Factory Clean Facility M&amp;S</t>
  </si>
  <si>
    <t>S266500</t>
  </si>
  <si>
    <t>GL1 Prototype: setup hardware FY19</t>
  </si>
  <si>
    <t>20-Mar-19 A</t>
  </si>
  <si>
    <t>S219300</t>
  </si>
  <si>
    <t>Procure EMCal Internal Signal/Test/Comm/LV/Bias Cables: Preproduction [Sector 0] M&amp;S</t>
  </si>
  <si>
    <t>16-Apr-19 A</t>
  </si>
  <si>
    <t>S219500</t>
  </si>
  <si>
    <t>Procure EMCal External Signal and Power Cables, and Power Systems: Preproduction [Sector 0] M&amp;S</t>
  </si>
  <si>
    <t>S135400</t>
  </si>
  <si>
    <t>Assemble and test TPC FEE prototype v1a Labor</t>
  </si>
  <si>
    <t>S135500</t>
  </si>
  <si>
    <t>Assemble and test TPC FEE prototype v1a M&amp;S</t>
  </si>
  <si>
    <t>30-May-19 A</t>
  </si>
  <si>
    <t>S104000</t>
  </si>
  <si>
    <t>Travel FY19</t>
  </si>
  <si>
    <t>S103700</t>
  </si>
  <si>
    <t>Mgmt labor - B - BNL Contributed Labor - FY19 - Physics Resource(s)</t>
  </si>
  <si>
    <t>S102900</t>
  </si>
  <si>
    <t>Mgmt labor - A - MIE, Phase 1 - FY19</t>
  </si>
  <si>
    <t>S103710</t>
  </si>
  <si>
    <t>Mgmt labor - B - BNL Contributed Labor - FY19 - CA-D Resource(s)</t>
  </si>
  <si>
    <t>S102910</t>
  </si>
  <si>
    <t>Mgmt labor - A - MIE, Phase 2 - FY19</t>
  </si>
  <si>
    <t>S122200</t>
  </si>
  <si>
    <t>Prepare TPC R1 Factory Tooling Labor</t>
  </si>
  <si>
    <t>S122300</t>
  </si>
  <si>
    <t>Prepare TPC R1 Factory Tooling M&amp;S</t>
  </si>
  <si>
    <t>S126500</t>
  </si>
  <si>
    <t>Prepare TPC R2 Factory Tooling M&amp;S</t>
  </si>
  <si>
    <t>S130100</t>
  </si>
  <si>
    <t>Prepare TPC R3a Factory Tooling M&amp;S</t>
  </si>
  <si>
    <t>S130500</t>
  </si>
  <si>
    <t>Prepare TPC R3b Factory Tooling M&amp;S</t>
  </si>
  <si>
    <t>S268900</t>
  </si>
  <si>
    <t>Timing System Prototype: develop firmware FY19</t>
  </si>
  <si>
    <t>S268910</t>
  </si>
  <si>
    <t>S254500</t>
  </si>
  <si>
    <t>DAQ Prototype: Software development - Calorimeters &amp; TPC FY19</t>
  </si>
  <si>
    <t>S266100</t>
  </si>
  <si>
    <t>GL1 Prototype: develop firmware FY19</t>
  </si>
  <si>
    <t>S248100</t>
  </si>
  <si>
    <t>Procure 1/2-Crate Digitizer - Contract/PO - Leadtime for Assembly &amp; Tests</t>
  </si>
  <si>
    <t>S219200</t>
  </si>
  <si>
    <t>Procure EMCal Internal Signal/Test/Comm/LV/Bias Cables: Preproduction [Sector 0] Labor</t>
  </si>
  <si>
    <t>S219400</t>
  </si>
  <si>
    <t>Procure EMCal External Signal and Power Cables, and Power Systems: Preproduction [Sector 0] Labor</t>
  </si>
  <si>
    <t>S359600</t>
  </si>
  <si>
    <t>Design TPC Integration/Installation Tooling/Fixtures FY21</t>
  </si>
  <si>
    <t>S274500</t>
  </si>
  <si>
    <t>2019 Magnet Project Management</t>
  </si>
  <si>
    <t>S275100</t>
  </si>
  <si>
    <t>2019 Cryo L3 Project Management</t>
  </si>
  <si>
    <t>S275600</t>
  </si>
  <si>
    <t>2019 PS &amp; Quench Protection L3 Project Management</t>
  </si>
  <si>
    <t>S277900</t>
  </si>
  <si>
    <t>2019 Integration &amp; Installation Project Management</t>
  </si>
  <si>
    <t>S276100</t>
  </si>
  <si>
    <t>2019 Infrastructure Project Management</t>
  </si>
  <si>
    <t>S276700</t>
  </si>
  <si>
    <t>2019 Facility Support Systems L3 Project Management</t>
  </si>
  <si>
    <t>S277300</t>
  </si>
  <si>
    <t>2019 Detector Support Systems L3 Project Management</t>
  </si>
  <si>
    <t>S144800</t>
  </si>
  <si>
    <t>Procure TPC DAM Felix 2.0 Boards Throughput - Prepare &amp; Send Solicitation</t>
  </si>
  <si>
    <t>03-Jun-19 A</t>
  </si>
  <si>
    <t>S261500</t>
  </si>
  <si>
    <t>Trigger Design, Layout Custom LL1 - Contract/PO - Leadtime</t>
  </si>
  <si>
    <t>S272500</t>
  </si>
  <si>
    <t>Procure Prototype Shaper/Disc Electronics - Contract/PO - Leadtime</t>
  </si>
  <si>
    <t>28-Jun-19 A</t>
  </si>
  <si>
    <t>31-Jul-19 A</t>
  </si>
  <si>
    <t>30-Aug-19 A</t>
  </si>
  <si>
    <t>30-Oct-19 A</t>
  </si>
  <si>
    <t>29-Nov-19 A</t>
  </si>
  <si>
    <t>S159200</t>
  </si>
  <si>
    <t>Ship batch No. 1 of 8 batches of 12 preproduction prototype blocks for Sector 0 to BNL - Purchased Services</t>
  </si>
  <si>
    <t>02-Oct-18 A</t>
  </si>
  <si>
    <t>09-Oct-18 A</t>
  </si>
  <si>
    <t>S159300</t>
  </si>
  <si>
    <t>Ship batch No. 1 of 8 batches of 12 preproduction prototype blocks for Sector 0 to BNL - M&amp;S</t>
  </si>
  <si>
    <t>S169700</t>
  </si>
  <si>
    <t>Procure EMCAL W Powder for Final Blocks - Prepare &amp; Send Solicitation</t>
  </si>
  <si>
    <t>S170500</t>
  </si>
  <si>
    <t>Procure EMCAL Fibers for Final Blocks- Prepare &amp; Send Solicitation</t>
  </si>
  <si>
    <t>S161400</t>
  </si>
  <si>
    <t>Procure EMCAL W powder for Prepro Sectors 1-12 Blocks - Contract Award</t>
  </si>
  <si>
    <t>OBLG161410</t>
  </si>
  <si>
    <t>Procure EMCAL W powder for Prepro Sectors 1-12 Blocks - Obligation</t>
  </si>
  <si>
    <t>S161500</t>
  </si>
  <si>
    <t>Procure EMCAL W powder for Prepro Sectors 1-12 Blocks - Lead Time</t>
  </si>
  <si>
    <t>19-Oct-18 A</t>
  </si>
  <si>
    <t>S159400</t>
  </si>
  <si>
    <t>Ship batch No. 2 of 8 batches of 12 preproduction prototype blocks for Sector 0 to BNL - Purchased Services</t>
  </si>
  <si>
    <t>S159500</t>
  </si>
  <si>
    <t>Ship batch No. 2 of 8 batches of 12 preproduction prototype blocks for Sector 0 to BNL - M&amp;S</t>
  </si>
  <si>
    <t>S170600</t>
  </si>
  <si>
    <t>Procure EMCAL Fibers for Final Blocks- Vendor Responses</t>
  </si>
  <si>
    <t>S169800</t>
  </si>
  <si>
    <t>Procure EMCAL W Powder for Final Blocks - Vendor Responses</t>
  </si>
  <si>
    <t>26-Oct-18 A</t>
  </si>
  <si>
    <t>S158600</t>
  </si>
  <si>
    <t>Fabricate &amp; test batch No. 3 of 8 batches of 12 blocks for preproduction prototype Sector 0</t>
  </si>
  <si>
    <t>S163100</t>
  </si>
  <si>
    <t>Procure EMCAL fibers for Prepro Sectors 1-12 Blocks - Delivery acceptance 4th batch 18-20 of 20</t>
  </si>
  <si>
    <t>21-Nov-18 A</t>
  </si>
  <si>
    <t>S208700</t>
  </si>
  <si>
    <t>Procure Contracted Labor Georgia State Univ. (GSU) - Vendor Selection</t>
  </si>
  <si>
    <t>16-Oct-18 A</t>
  </si>
  <si>
    <t>S202700</t>
  </si>
  <si>
    <t>Procure Table for Outer HCAL sector assembly and testing area (Preproduction) - Labor</t>
  </si>
  <si>
    <t>28-Mar-19 A</t>
  </si>
  <si>
    <t>S202900</t>
  </si>
  <si>
    <t>Procure Table for Outer HCAL sector assembly and testing area (Preproduction) - M&amp;S</t>
  </si>
  <si>
    <t>S164000</t>
  </si>
  <si>
    <t>Order screens for EMCal Prepro Sectors 1-12 &amp; 13-64 Blocks - Delivery acceptance</t>
  </si>
  <si>
    <t>09-Apr-19 A</t>
  </si>
  <si>
    <t>S204300</t>
  </si>
  <si>
    <t>Procure Preproduction Outer HCAL Splice Plates - Delivery Acceptance</t>
  </si>
  <si>
    <t>20-May-19 A</t>
  </si>
  <si>
    <t>S235800</t>
  </si>
  <si>
    <t>Final Design Review, Production Readiness Review, Safety Review - HCal FEE Sectors 1-6</t>
  </si>
  <si>
    <t>S235900</t>
  </si>
  <si>
    <t>HCal Electronics Safety &amp; Design Review Complete</t>
  </si>
  <si>
    <t>S236000</t>
  </si>
  <si>
    <t>Review Hcal Electronics Safety &amp; Design Review Report</t>
  </si>
  <si>
    <t>22-Oct-18 A</t>
  </si>
  <si>
    <t>S107900</t>
  </si>
  <si>
    <t>Procure TPC v1 Central Membrane Parts M&amp;S FY19</t>
  </si>
  <si>
    <t>18-Oct-18 A</t>
  </si>
  <si>
    <t>S161600</t>
  </si>
  <si>
    <t>Procure EMCAL W powder for Prepro Sectors 1-12 Blocks - Delivery acceptance Phase 1 of 2 Phases (Sectors 1-3)</t>
  </si>
  <si>
    <t>23-Oct-18 A</t>
  </si>
  <si>
    <t>S159600</t>
  </si>
  <si>
    <t>Ship batch No. 3 of 8 batches of 12 preproduction prototype blocks for Sector 0 to BNL - Purchased Services</t>
  </si>
  <si>
    <t>S159700</t>
  </si>
  <si>
    <t>Ship batch No. 3 of 8 batches of 12 preproduction prototype blocks for Sector 0 to BNL - M&amp;S</t>
  </si>
  <si>
    <t>S170700</t>
  </si>
  <si>
    <t>Procure EMCAL Fibers for Final Blocks- Vendor Selection</t>
  </si>
  <si>
    <t>S135800</t>
  </si>
  <si>
    <t>Design TPC FEE Cooling System</t>
  </si>
  <si>
    <t>S183200</t>
  </si>
  <si>
    <t>Receive, unpack, log &amp; inspect preproduction prototype blocks sector 0 M&amp;S</t>
  </si>
  <si>
    <t>25-Oct-18 A</t>
  </si>
  <si>
    <t>15-May-19 A</t>
  </si>
  <si>
    <t>S183300</t>
  </si>
  <si>
    <t>Receive, unpack, log &amp; inspect preproduction prototype blocks sector 0 Labor</t>
  </si>
  <si>
    <t>S323700</t>
  </si>
  <si>
    <t>Outer HCAL Sector Mechanical Structure Acceptance Testing FY18</t>
  </si>
  <si>
    <t>S320600</t>
  </si>
  <si>
    <t>Procure Outer HCAL Mechanical Structure Components - Del. Accept. (Sector Structural Assembly 2)</t>
  </si>
  <si>
    <t>02-Nov-18 A</t>
  </si>
  <si>
    <t>S183700</t>
  </si>
  <si>
    <t>Install light guides on preproduction prototype blocks  sector 0 Labor</t>
  </si>
  <si>
    <t>S183500</t>
  </si>
  <si>
    <t>Install reflectors on preproduction prototype blocks sector 0 Labor</t>
  </si>
  <si>
    <t>S183600</t>
  </si>
  <si>
    <t>Install light guides on preproduction prototype blocks  sector 0 M&amp;S</t>
  </si>
  <si>
    <t>S183400</t>
  </si>
  <si>
    <t>Install reflectors on preproduction prototype blocks sector 0 M&amp;S</t>
  </si>
  <si>
    <t>S122400</t>
  </si>
  <si>
    <t>Design TPC R1 Pre-Production Module (strongback, frame, grid, pad, GEMs)</t>
  </si>
  <si>
    <t>30-Oct-18 A</t>
  </si>
  <si>
    <t>S126600</t>
  </si>
  <si>
    <t>Design TPC R2 Pre-Production Module (strongback, frame, grid, pad, GEMs)</t>
  </si>
  <si>
    <t>S130600</t>
  </si>
  <si>
    <t>Design TPC R3 Pre-Production Module (strongback, frame, grid, pad, GEMs)</t>
  </si>
  <si>
    <t>S164700</t>
  </si>
  <si>
    <t>Order epoxy for EMCal Prepro Sectors 1-12 Blocks - Delivery acceptance</t>
  </si>
  <si>
    <t>S165800</t>
  </si>
  <si>
    <t>Prepare fiber assemblies for EMCal Prepro Sectors 1-12 Blocks</t>
  </si>
  <si>
    <t>S180200</t>
  </si>
  <si>
    <t>Set up EMCAL Final module production and sector assembly areas Labor</t>
  </si>
  <si>
    <t>S180300</t>
  </si>
  <si>
    <t>Set up EMCAL Prepro module production and sector assembly areas M&amp;S</t>
  </si>
  <si>
    <t>31-Dec-18 A</t>
  </si>
  <si>
    <t>S101009</t>
  </si>
  <si>
    <t>FY19 funding available</t>
  </si>
  <si>
    <t>01-Nov-18 A</t>
  </si>
  <si>
    <t>S247600</t>
  </si>
  <si>
    <t>Procure 1/2-Crate Digitizer - Parts - Leadtime - FY19</t>
  </si>
  <si>
    <t>S247900</t>
  </si>
  <si>
    <t>Procure 1/2-Crate Digitizer - Boards - Contract/PO - Leadtime FY19</t>
  </si>
  <si>
    <t>S247700</t>
  </si>
  <si>
    <t>Procure 1/2-Crate Digitizer - Parts - Delivery Acceptance</t>
  </si>
  <si>
    <t>07-Nov-18 A</t>
  </si>
  <si>
    <t>S248000</t>
  </si>
  <si>
    <t>Procure 1/2-Crate Digitizer - Boards - Delivery Acceptance</t>
  </si>
  <si>
    <t>S218700</t>
  </si>
  <si>
    <t>Fabricate EMCal Preamp Boards: Preproduction [Sector 0] M&amp;S FY19</t>
  </si>
  <si>
    <t>09-Nov-18 A</t>
  </si>
  <si>
    <t>S218500</t>
  </si>
  <si>
    <t>Fabricate EMCal Preamp Boards: Preproduction [Sector 0] Labor FY19</t>
  </si>
  <si>
    <t>S218900</t>
  </si>
  <si>
    <t>Fabricate EMCal Interface Board: Preproduction [Sector 0] Labor</t>
  </si>
  <si>
    <t>12-Dec-18 A</t>
  </si>
  <si>
    <t>S219000</t>
  </si>
  <si>
    <t>Fabricate EMCal Interface Board: Preproduction  [Sector 0] M&amp;S</t>
  </si>
  <si>
    <t>S218200</t>
  </si>
  <si>
    <t>Fabricate EMCal SiPM Daughter Boards: Preproduction [Sector 0] Labor</t>
  </si>
  <si>
    <t>21-Dec-18 A</t>
  </si>
  <si>
    <t>S218300</t>
  </si>
  <si>
    <t>Fabricate EMCal SiPM Daughter Boards: Preproduction [Sector 0] M&amp;S</t>
  </si>
  <si>
    <t>S212900</t>
  </si>
  <si>
    <t>EMCal/HCal sensors Preproduction - Vendor Leadtime FY19</t>
  </si>
  <si>
    <t>02-Apr-19 A</t>
  </si>
  <si>
    <t>S236400</t>
  </si>
  <si>
    <t>Fabricate HCal Preamp Boards: (6 Modules) Labor</t>
  </si>
  <si>
    <t>30-Apr-19 A</t>
  </si>
  <si>
    <t>S236500</t>
  </si>
  <si>
    <t>Fabricate HCal Preamp Boards: (6 Modules) M&amp;S</t>
  </si>
  <si>
    <t>S190500</t>
  </si>
  <si>
    <t>Procure mechanical parts for preproduction prototype  Sector 0 Labor FY19</t>
  </si>
  <si>
    <t>S190700</t>
  </si>
  <si>
    <t>Procure parts for cooling system for preproduction  prototype Sector 0 Labor FY19</t>
  </si>
  <si>
    <t>S190300</t>
  </si>
  <si>
    <t>Procure mechanical parts for preproduction prototype  Sector 0 M&amp;S FY19</t>
  </si>
  <si>
    <t>S190900</t>
  </si>
  <si>
    <t>Procure parts for cooling system for preproduction prototype Sector 0 M&amp;S FY19</t>
  </si>
  <si>
    <t>S320700</t>
  </si>
  <si>
    <t>Procure Outer HCAL Mechanical Structure Components - Del. Accept. (Sector Structural Assembly 3)</t>
  </si>
  <si>
    <t>17-Dec-18 A</t>
  </si>
  <si>
    <t>S158700</t>
  </si>
  <si>
    <t>Fabricate &amp; test batch No. 4 of 8 batches of 12 blocks for preproduction prototype Sector 0</t>
  </si>
  <si>
    <t>08-Nov-18 A</t>
  </si>
  <si>
    <t>08-Mar-19 A</t>
  </si>
  <si>
    <t>S320800</t>
  </si>
  <si>
    <t>Procure Outer HCAL Mechanical Structure Components - Del. Accept. (Sector Structural Assembly 4)</t>
  </si>
  <si>
    <t>S100600</t>
  </si>
  <si>
    <t>CD-3A Budget Appropriation</t>
  </si>
  <si>
    <t>13-Nov-18 A</t>
  </si>
  <si>
    <t>S218800</t>
  </si>
  <si>
    <t>Test EMCal Preamp Boards: Preproduction [Sector 0]</t>
  </si>
  <si>
    <t>15-Apr-19 A</t>
  </si>
  <si>
    <t>S320900</t>
  </si>
  <si>
    <t>Procure Outer HCAL Mechanical Structure Components - Del. Accept. (Sector Structural Assembly 5)</t>
  </si>
  <si>
    <t>23-Nov-18 A</t>
  </si>
  <si>
    <t>S158800</t>
  </si>
  <si>
    <t>Fabricate &amp; test batch No. 5 of 8 batches of 12 blocks for preproduction prototype Sector 0</t>
  </si>
  <si>
    <t>11-Feb-19 A</t>
  </si>
  <si>
    <t>S321000</t>
  </si>
  <si>
    <t>Procure Outer HCAL Mechanical Structure Components - Del. Accept. (Sector Structural Assembly 6)</t>
  </si>
  <si>
    <t>S116400</t>
  </si>
  <si>
    <t>Test TPC v1b Module GEMS</t>
  </si>
  <si>
    <t>S122900</t>
  </si>
  <si>
    <t>Procure TPC R1 Pre-Production Module Grids - Labor</t>
  </si>
  <si>
    <t>S123000</t>
  </si>
  <si>
    <t>Procure TPC R1 Pre-Production Module Grids - M&amp;S</t>
  </si>
  <si>
    <t>S127100</t>
  </si>
  <si>
    <t>Procure TPC R2 Pre-Production Module Grids Labor</t>
  </si>
  <si>
    <t>S127200</t>
  </si>
  <si>
    <t>Procure TPC R2 Pre-Production Module Grids M&amp;S</t>
  </si>
  <si>
    <t>S131100</t>
  </si>
  <si>
    <t>Procure TPC R3 Pre-Production Module Grids Labor</t>
  </si>
  <si>
    <t>S131200</t>
  </si>
  <si>
    <t>Procure TPC R3 Pre-Production Module Grids M&amp;S</t>
  </si>
  <si>
    <t>S126700</t>
  </si>
  <si>
    <t>Procure TPC R2 Pre-Production Module Stongbacks Labor</t>
  </si>
  <si>
    <t>29-Mar-19 A</t>
  </si>
  <si>
    <t>S126900</t>
  </si>
  <si>
    <t>Procure TPC R2 Pre-Production Module Frames - Labor</t>
  </si>
  <si>
    <t>S126800</t>
  </si>
  <si>
    <t>Procure TPC R2 Pre-Production Module Stongbacks M&amp;S</t>
  </si>
  <si>
    <t>S127000</t>
  </si>
  <si>
    <t>Procure TPC R2 Pre-production Module frames - M&amp;S</t>
  </si>
  <si>
    <t>S127400</t>
  </si>
  <si>
    <t>Procure TPC R2 Pre-Production Module Pad Planes M&amp;S</t>
  </si>
  <si>
    <t>S127300</t>
  </si>
  <si>
    <t>Procure TPC R2 Pre-Production Module Pad Planes Labor</t>
  </si>
  <si>
    <t>01-Apr-19 A</t>
  </si>
  <si>
    <t>S127500</t>
  </si>
  <si>
    <t>Procure TPC R2 Pre-Production Module GEMs Labor</t>
  </si>
  <si>
    <t>S127600</t>
  </si>
  <si>
    <t>Procure TPC R2 Pre-Production Module GEMs M&amp;S</t>
  </si>
  <si>
    <t>S116500</t>
  </si>
  <si>
    <t>Frame TPC v1b Module GEMs</t>
  </si>
  <si>
    <t>07-Dec-18 A</t>
  </si>
  <si>
    <t>S219100</t>
  </si>
  <si>
    <t>Test EMCal Interface Boards: Preproduction [Sector 0]</t>
  </si>
  <si>
    <t>13-Dec-18 A</t>
  </si>
  <si>
    <t>11-Apr-19 A</t>
  </si>
  <si>
    <t>S310000</t>
  </si>
  <si>
    <t>Carriage Cradle - Create Assembly &amp; Detail Drawings - Physics Resource(s)</t>
  </si>
  <si>
    <t>S310010</t>
  </si>
  <si>
    <t>Carriage Cradle - Create Assembly &amp; Detail Drawings - CA-D Resource(s)</t>
  </si>
  <si>
    <t>S170800</t>
  </si>
  <si>
    <t>Procure EMCAL Fibers for Final Blocks- Contract Award(s)</t>
  </si>
  <si>
    <t>S250000</t>
  </si>
  <si>
    <t>Procure EMCAL 7-Crate Digitizer - Prepare &amp; Send Solicitation FY19</t>
  </si>
  <si>
    <t>02-Jan-19 A</t>
  </si>
  <si>
    <t>S250200</t>
  </si>
  <si>
    <t>Procure EMCAL 7-Crate Digitizer - Vendor Responses FY19</t>
  </si>
  <si>
    <t>S321100</t>
  </si>
  <si>
    <t>Procure Outer HCAL Mechanical Structure Components - Del. Accept. (Sector Structural Assembly 7)</t>
  </si>
  <si>
    <t>09-Jan-19 A</t>
  </si>
  <si>
    <t>S281900</t>
  </si>
  <si>
    <t>Cryo System - ODH Analysis</t>
  </si>
  <si>
    <t>15-Jan-19 A</t>
  </si>
  <si>
    <t>S292400</t>
  </si>
  <si>
    <t>(Warm Piping System) Cryo Process Design</t>
  </si>
  <si>
    <t>16-Jan-19 A</t>
  </si>
  <si>
    <t>S250300</t>
  </si>
  <si>
    <t>Procure EMCAL 7-Crate Digitizer - Vendor Selection</t>
  </si>
  <si>
    <t>30-Jan-19 A</t>
  </si>
  <si>
    <t>S249800</t>
  </si>
  <si>
    <t>Procure EMCAL 7-Crate Digitizer - Provide Requirements to Procurement FY19</t>
  </si>
  <si>
    <t>01-Feb-19 A</t>
  </si>
  <si>
    <t>S279600</t>
  </si>
  <si>
    <t>[Magnet] Preliminary Engineering Transport Tooling and Misc. Parts</t>
  </si>
  <si>
    <t>14-Feb-19 A</t>
  </si>
  <si>
    <t>S237400</t>
  </si>
  <si>
    <t>Fabricate HCal Backplane: (6 Modules) M&amp;S</t>
  </si>
  <si>
    <t>25-Feb-19 A</t>
  </si>
  <si>
    <t>S184300</t>
  </si>
  <si>
    <t>Procure light guides for modules in Sectors (Prepro) 1-12 - Prepare &amp; Send Solicitation</t>
  </si>
  <si>
    <t>26-Feb-19 A</t>
  </si>
  <si>
    <t>S236700</t>
  </si>
  <si>
    <t>Fabricate HCal LED Boards: (6 Modules) Labor</t>
  </si>
  <si>
    <t>27-Feb-19 A</t>
  </si>
  <si>
    <t>S237000</t>
  </si>
  <si>
    <t>Fabricate HCal Interface Boards: (6 Modules) Labor</t>
  </si>
  <si>
    <t>S237300</t>
  </si>
  <si>
    <t>Fabricate HCal Backplane: (6 Modules) Labor</t>
  </si>
  <si>
    <t>S165700</t>
  </si>
  <si>
    <t>Set up factory for EMCal Prepro Sectors 1-12 Blocks - Delivery Acceptance</t>
  </si>
  <si>
    <t>28-Feb-19 A</t>
  </si>
  <si>
    <t>S170900</t>
  </si>
  <si>
    <t>Procure EMCAL Fibers for Final Blocks- Contract/PO - Leadtime</t>
  </si>
  <si>
    <t>S282700</t>
  </si>
  <si>
    <t>RHIC interface valvebox and field joint layout at the interconnect where we tie into RHIC VJ lines and modeling FY19</t>
  </si>
  <si>
    <t>22-Apr-19 A</t>
  </si>
  <si>
    <t>S237100</t>
  </si>
  <si>
    <t>Fabricate HCal Interface Boards: (6 Modules) M&amp;S</t>
  </si>
  <si>
    <t>29-Apr-19 A</t>
  </si>
  <si>
    <t>S282100</t>
  </si>
  <si>
    <t>RHIC Helium Interface - Mechanical Engineering Design Tasks FY19</t>
  </si>
  <si>
    <t>S146200</t>
  </si>
  <si>
    <t>Develop TPC DAM FPGA Algorithm - Round 1</t>
  </si>
  <si>
    <t>S180400</t>
  </si>
  <si>
    <t>Set up EMCAL Final module production and sector assembly areas M&amp;S</t>
  </si>
  <si>
    <t>S237600</t>
  </si>
  <si>
    <t>Procure Hcal Power and Signal Cables and Power System: (6 Modules) - Labor</t>
  </si>
  <si>
    <t>S237700</t>
  </si>
  <si>
    <t>Procure Hcal Power and Signal Cables and Power System: (6 Modules), Phase 1 - M&amp;S</t>
  </si>
  <si>
    <t>S307500</t>
  </si>
  <si>
    <t>Magnet Field Measurements: Setup a detailed 3D model of the coil, return yoke and internal calorimeters FY19</t>
  </si>
  <si>
    <t>S307900</t>
  </si>
  <si>
    <t>Magnet Field Measurements: Perform Magnet Assembly Stress Analysis FY19 - Physics Resource(s)</t>
  </si>
  <si>
    <t>S307910</t>
  </si>
  <si>
    <t>Magnet Field Measurements: Perform Magnet Assembly Stress Analysis FY19 - CA-D Resource(s)</t>
  </si>
  <si>
    <t>S288400</t>
  </si>
  <si>
    <t>(LN2 supply transfer line system) LN2 supply transfer line detail layout</t>
  </si>
  <si>
    <t>S304300</t>
  </si>
  <si>
    <t>Magnet Power Supply Installation: Cooling Water Design</t>
  </si>
  <si>
    <t>S344600</t>
  </si>
  <si>
    <t>Create Cable Management Plan</t>
  </si>
  <si>
    <t>S340700</t>
  </si>
  <si>
    <t>Model IR Electronics Cooling Water Distribution Thermal Requirements - Physics Resource(s)</t>
  </si>
  <si>
    <t>S327500</t>
  </si>
  <si>
    <t>Gather Design Requirements for All sPHENIX Subsystems for Line Electric Power</t>
  </si>
  <si>
    <t>S329400</t>
  </si>
  <si>
    <t>Analyze Detector Support Services Systems Requirements</t>
  </si>
  <si>
    <t>S331700</t>
  </si>
  <si>
    <t>Analyze Detector Gas and Cooling Services Systems Requirements</t>
  </si>
  <si>
    <t>S309800</t>
  </si>
  <si>
    <t>Carriage Cradle - Perform Analyses, Design &amp; System Integration (Final) - Physics Resource(s)</t>
  </si>
  <si>
    <t>S314700</t>
  </si>
  <si>
    <t>Track Modifications - Structural Analysis of Existing Track System &amp; Preliminary Design - Physics Resource(s)</t>
  </si>
  <si>
    <t>S309810</t>
  </si>
  <si>
    <t>Carriage Cradle - Perform Analyses, Design &amp; System Integration (Final) - CA-D Resource(s)</t>
  </si>
  <si>
    <t>S314710</t>
  </si>
  <si>
    <t>Steel Track Modifications - Structural Analysis of Existing Steel Track System &amp; Preliminary Design - CA-D Resource(s)</t>
  </si>
  <si>
    <t>S282800</t>
  </si>
  <si>
    <t>Transfer line system from 1008B to IP8 hall, detail layout</t>
  </si>
  <si>
    <t>03-Jan-19 A</t>
  </si>
  <si>
    <t>S123100</t>
  </si>
  <si>
    <t>Procure TPC R1 Pre-Production Module Pad Planes - Labor</t>
  </si>
  <si>
    <t>07-Jan-19 A</t>
  </si>
  <si>
    <t>S123200</t>
  </si>
  <si>
    <t>Procure TPC R1 Pre-Production Module Pad Planes - M&amp;S</t>
  </si>
  <si>
    <t>S122500</t>
  </si>
  <si>
    <t>Procure TPC R1 Pre-Production Module Stongbacks - Labor</t>
  </si>
  <si>
    <t>S122600</t>
  </si>
  <si>
    <t>Procure TPC R1 Pre-Production Module Stongbacks - M&amp;S</t>
  </si>
  <si>
    <t>S321200</t>
  </si>
  <si>
    <t>Procure Outer HCAL Mechanical Structure Components - Del. Accept. (Sector Structural Assembly 8)</t>
  </si>
  <si>
    <t>S307300</t>
  </si>
  <si>
    <t>Magnet: Quench Detector Documentation</t>
  </si>
  <si>
    <t>S321300</t>
  </si>
  <si>
    <t>Procure Outer HCAL Mechanical Structure Components - Del. Accept. (Sector Structural Assembly 9)</t>
  </si>
  <si>
    <t>23-Jan-19 A</t>
  </si>
  <si>
    <t>S305100</t>
  </si>
  <si>
    <t>Magnet Power Supply Installation: Documentation</t>
  </si>
  <si>
    <t>S282200</t>
  </si>
  <si>
    <t>Cryo System - SOW &amp; Technical Specifications</t>
  </si>
  <si>
    <t>22-Jan-19 A</t>
  </si>
  <si>
    <t>22-Mar-19 A</t>
  </si>
  <si>
    <t>S248500</t>
  </si>
  <si>
    <t>Design Digitizer ADC Boards: 7-Crate Preproduction</t>
  </si>
  <si>
    <t>05-Feb-19 A</t>
  </si>
  <si>
    <t>S248600</t>
  </si>
  <si>
    <t>Design Digitizer Controller Board: 7-Crate Preproduction</t>
  </si>
  <si>
    <t>S248700</t>
  </si>
  <si>
    <t>Design Digitizer XMIT Board: 7-Crate Preproduction</t>
  </si>
  <si>
    <t>S248900</t>
  </si>
  <si>
    <t>Design Digitizer Crate: 7-Crate Preproduction</t>
  </si>
  <si>
    <t>S248800</t>
  </si>
  <si>
    <t>Design Digitizer Clock Master: 7-Crate Preproduction</t>
  </si>
  <si>
    <t>OBLG250410</t>
  </si>
  <si>
    <t>Procure EMCAL 7-Crate Digitizer - Parts - Obligation</t>
  </si>
  <si>
    <t>31-Jan-19 A</t>
  </si>
  <si>
    <t>OBLG250510</t>
  </si>
  <si>
    <t>Procure EMCAL 7-Crate Digitizer (Boards) - Obligation</t>
  </si>
  <si>
    <t>OBLG250610</t>
  </si>
  <si>
    <t>Procure EMCAL 7-Crate Digitizer (Assembly &amp; Tests) - Obligation</t>
  </si>
  <si>
    <t>S144900</t>
  </si>
  <si>
    <t>Procure TPC DAM Felix 2.0 Boards Throughput - Vendor Responses</t>
  </si>
  <si>
    <t>S237500</t>
  </si>
  <si>
    <t>Test HCal Backplane: (6 Modules)</t>
  </si>
  <si>
    <t>S183900</t>
  </si>
  <si>
    <t>Install SiPMs &amp; daughterboards on preproduction prototype blocks sector 0</t>
  </si>
  <si>
    <t>S213010</t>
  </si>
  <si>
    <t>EMCal/HCal sensors Preproduction - 8K Units - Delivery Acceptance No. 2</t>
  </si>
  <si>
    <t>04-Feb-19 A</t>
  </si>
  <si>
    <t>11-Mar-19 A</t>
  </si>
  <si>
    <t>S321400</t>
  </si>
  <si>
    <t>Procure Outer HCAL Mechanical Structure Components - Del. Accept. (Sector Structural Assembly 10)</t>
  </si>
  <si>
    <t>12-Feb-19 A</t>
  </si>
  <si>
    <t>S249000</t>
  </si>
  <si>
    <t>Layout Digitizer ADC Board: 7-Crate Preproduction</t>
  </si>
  <si>
    <t>06-Feb-19 A</t>
  </si>
  <si>
    <t>20-Feb-19 A</t>
  </si>
  <si>
    <t>S249100</t>
  </si>
  <si>
    <t>Layout Digitizer Controller Board: 7-Crate Preproduction</t>
  </si>
  <si>
    <t>S249200</t>
  </si>
  <si>
    <t>Layout Digitizer XMIT Board: 7-Crate Preproduction</t>
  </si>
  <si>
    <t>S249300</t>
  </si>
  <si>
    <t>Layout Digitizer Clock Master: 7-Crate Preproduction</t>
  </si>
  <si>
    <t>S321700</t>
  </si>
  <si>
    <t>Procure Outer HCAL Mechanical Structure Components - Del. Accept. (Sector Structural Assembly 13)</t>
  </si>
  <si>
    <t>08-Feb-19 A</t>
  </si>
  <si>
    <t>15-Feb-19 A</t>
  </si>
  <si>
    <t>S309900</t>
  </si>
  <si>
    <t>Carriage Cradle - Preliminary Design Review (Assembly, System Integration, Final Layout) - Physics Resource(s)</t>
  </si>
  <si>
    <t>S309910</t>
  </si>
  <si>
    <t>Carriage Cradle - Preliminary Design Review (Assembly, System Integration, Final Layout) - CA-D Resource(s)</t>
  </si>
  <si>
    <t>S321500</t>
  </si>
  <si>
    <t>Procure Outer HCAL Mechanical Structure Components - Del. Accept. (Sector Structural Assembly 11)</t>
  </si>
  <si>
    <t>19-Feb-19 A</t>
  </si>
  <si>
    <t>S107700</t>
  </si>
  <si>
    <t>Procure TPC v1 End Cap - Delivery Acceptance Phase 2</t>
  </si>
  <si>
    <t>13-Feb-19 A</t>
  </si>
  <si>
    <t>S282900</t>
  </si>
  <si>
    <t>RHIC Helium Interface - Detailed drawing package for Procurement</t>
  </si>
  <si>
    <t>S292600</t>
  </si>
  <si>
    <t>(Warm Piping System) Mechanical Engineering Tasks</t>
  </si>
  <si>
    <t>S293200</t>
  </si>
  <si>
    <t>(GN2 Vent Line from platform coldbox) General Arrangement Layout</t>
  </si>
  <si>
    <t>S321800</t>
  </si>
  <si>
    <t>Procure Outer HCAL Mechanical Structure Components - Del. Accept. (Sector Structural Assembly 14)</t>
  </si>
  <si>
    <t>S145000</t>
  </si>
  <si>
    <t>Procure TPC DAM Felix 2.0 Boards Throughput - Vendor Selection</t>
  </si>
  <si>
    <t>S122700</t>
  </si>
  <si>
    <t>Procure TPC R1 Pre-Production Module Frames - Labor</t>
  </si>
  <si>
    <t>S122800</t>
  </si>
  <si>
    <t>Procure TPC R1 Pre-Production Module Frames - M&amp;S</t>
  </si>
  <si>
    <t>S123300</t>
  </si>
  <si>
    <t>Procure TPC R1 Pre-Production Module GEMs - Labor</t>
  </si>
  <si>
    <t>S123400</t>
  </si>
  <si>
    <t>Procure TPC R1 Pre-Production Module GEMs - M&amp;S</t>
  </si>
  <si>
    <t>S321900</t>
  </si>
  <si>
    <t>Procure Outer HCAL Mechanical Structure Components - Del. Accept. (Sector Structural Assembly 15)</t>
  </si>
  <si>
    <t>05-Mar-19 A</t>
  </si>
  <si>
    <t>S107600</t>
  </si>
  <si>
    <t>Procure TPC v1 End Cap - Delivery Acceptance Phase 1</t>
  </si>
  <si>
    <t>S321600</t>
  </si>
  <si>
    <t>Procure Outer HCAL Mechanical Structure Components - Del. Accept. (Sector Structural Assembly 12)</t>
  </si>
  <si>
    <t>S184200</t>
  </si>
  <si>
    <t>Procure light guides for modules in Sectors (Prepro) 1-12 - Provide Requirements to Procurement</t>
  </si>
  <si>
    <t>S139705</t>
  </si>
  <si>
    <t>Procure second phase of SAMPA development - Contract Award</t>
  </si>
  <si>
    <t>S184400</t>
  </si>
  <si>
    <t>Procure light guides for modules in Sectors (Prepro) 1-12 - Vendor Responses</t>
  </si>
  <si>
    <t>S184500</t>
  </si>
  <si>
    <t>Procure light guides for modules in Sectors (Prepro) 1-12 - Vendor Selection</t>
  </si>
  <si>
    <t>S322000</t>
  </si>
  <si>
    <t>Procure Outer HCAL Mechanical Structure Components - Del. Accept. (Sector Structural Assembly 16)</t>
  </si>
  <si>
    <t>S184600</t>
  </si>
  <si>
    <t>Procure light guides for modules in Sectors (Prepro) 1-12 - Contract Award</t>
  </si>
  <si>
    <t>S130700</t>
  </si>
  <si>
    <t>Procure TPC R3 Pre-Production Module Stongbacks Labor</t>
  </si>
  <si>
    <t>S131300</t>
  </si>
  <si>
    <t>Procure TPC R3 Pre-Production Module Pad Planes Labor</t>
  </si>
  <si>
    <t>S130800</t>
  </si>
  <si>
    <t>Procure TPC R3 Pre-Production Module Stongbacks M&amp;S</t>
  </si>
  <si>
    <t>S131400</t>
  </si>
  <si>
    <t>Procure TPC R3 Pre-Production Module Pad Planes M&amp;S</t>
  </si>
  <si>
    <t>S279700</t>
  </si>
  <si>
    <t>[Magnet] Preliminary Safety and Design Review</t>
  </si>
  <si>
    <t>10-Apr-19 A</t>
  </si>
  <si>
    <t>S293400</t>
  </si>
  <si>
    <t>(Current Leads Warm Piping) General Arrangement Layout</t>
  </si>
  <si>
    <t>14-May-19 A</t>
  </si>
  <si>
    <t>S207500</t>
  </si>
  <si>
    <t>Procure Outer HCAL LED/Calibration Fibers Labor</t>
  </si>
  <si>
    <t>23-May-19 A</t>
  </si>
  <si>
    <t>S207600</t>
  </si>
  <si>
    <t>Procure Outer HCAL LED/Calibration Fibers M&amp;S</t>
  </si>
  <si>
    <t>S202800</t>
  </si>
  <si>
    <t>Procure Miscellaneous Tools for Outer HCAL sector assembly and testing area (Preproduction) - Labor</t>
  </si>
  <si>
    <t>S203000</t>
  </si>
  <si>
    <t>Procure Miscellaneous Tools for Outer HCAL sector assembly and testing area (Preproduction) - M&amp;S</t>
  </si>
  <si>
    <t>S316400</t>
  </si>
  <si>
    <t>Analyze and Evaluate Structural Support for Internal Detectors FY19 - Physics Resource(s)</t>
  </si>
  <si>
    <t>S184700</t>
  </si>
  <si>
    <t>Procure light guides for modules in Sectors (Prepro) 1-12 - Contract/PO Leadtime</t>
  </si>
  <si>
    <t>S213000</t>
  </si>
  <si>
    <t>EMCal/HCal sensors Preproduction - 8K Units - Delivery Acceptance No. 1</t>
  </si>
  <si>
    <t>S322100</t>
  </si>
  <si>
    <t>Procure Outer HCAL Mechanical Structure Components - Del. Accept. (Sector Structural Assembly 17)</t>
  </si>
  <si>
    <t>S261700</t>
  </si>
  <si>
    <t>Trigger Design, per Downselect of gFEX mod versus Layout Custom LL1</t>
  </si>
  <si>
    <t>S159800</t>
  </si>
  <si>
    <t>Ship batch No. 4 of 8 batches of 12 preproduction prototype blocks for Sector 0 to BNL - Purchased Services</t>
  </si>
  <si>
    <t>S159900</t>
  </si>
  <si>
    <t>Ship batch No. 4 of 8 batches of 12 preproduction prototype blocks for Sector 0 to BNL - M&amp;S</t>
  </si>
  <si>
    <t>S202200</t>
  </si>
  <si>
    <t>Procure Outer HCAL Scint. Tiles for Preproduction - Delivery Acceptance Batch 1</t>
  </si>
  <si>
    <t>12-Mar-19 A</t>
  </si>
  <si>
    <t>27-Mar-19 A</t>
  </si>
  <si>
    <t>S138500</t>
  </si>
  <si>
    <t>SAMPA chip 80 nsec development - Delivery Acceptance - Report feasability of 80ns/20MSPS mod</t>
  </si>
  <si>
    <t>14-Mar-19 A</t>
  </si>
  <si>
    <t>19-Mar-19 A</t>
  </si>
  <si>
    <t>S322200</t>
  </si>
  <si>
    <t>Procure Outer HCAL Mechanical Structure Components - Del. Accept. (Sector Structural Assembly 18)</t>
  </si>
  <si>
    <t>S139100</t>
  </si>
  <si>
    <t>Procure MPW Run of SAMPA v5 components - Provide Requirements to Procurement</t>
  </si>
  <si>
    <t>18-Mar-19 A</t>
  </si>
  <si>
    <t>23-Mar-19 A</t>
  </si>
  <si>
    <t>S261800</t>
  </si>
  <si>
    <t>Trigger Design,  gFEX Downselect Intermediate Design Review</t>
  </si>
  <si>
    <t>S145600</t>
  </si>
  <si>
    <t>Procure TPC DAM Felix 2.0 Boards Throughput - Contract/PO - Leadtime</t>
  </si>
  <si>
    <t>01-Aug-19 A</t>
  </si>
  <si>
    <t>S261900</t>
  </si>
  <si>
    <t>Procure Prototype V1 Trigger Board - Provide Requirements to Procurement</t>
  </si>
  <si>
    <t>25-Mar-19 A</t>
  </si>
  <si>
    <t>S158900</t>
  </si>
  <si>
    <t>Fabricate &amp; test batch No. 6 of 8 batches of 12 blocks for preproduction prototype Sector 0</t>
  </si>
  <si>
    <t>S160000</t>
  </si>
  <si>
    <t>Ship batch No. 5 of 8 batches of 12 preproduction prototype blocks for Sector 0 to BNL - Purchased Services</t>
  </si>
  <si>
    <t>S160100</t>
  </si>
  <si>
    <t>Ship batch No. 5 of 8 batches of 12 preproduction prototype blocks for Sector 0 to BNL - M&amp;S</t>
  </si>
  <si>
    <t>S322300</t>
  </si>
  <si>
    <t>Procure Outer HCAL Mechanical Structure Components - Del. Accept. (Sector Structural Assembly 19)</t>
  </si>
  <si>
    <t>21-Mar-19 A</t>
  </si>
  <si>
    <t>S139200</t>
  </si>
  <si>
    <t>Procure MPW Run of SAMPA v5 components - Prepare &amp; Send Solicitation</t>
  </si>
  <si>
    <t>26-Mar-19 A</t>
  </si>
  <si>
    <t>S262000</t>
  </si>
  <si>
    <t>Procure Prototype V1 Trigger Board  - Prepare &amp; Send Solicitation</t>
  </si>
  <si>
    <t>18-Apr-19 A</t>
  </si>
  <si>
    <t>S139300</t>
  </si>
  <si>
    <t>Procure MPW Run of SAMPA v5 components - Vendor Responses</t>
  </si>
  <si>
    <t>S160200</t>
  </si>
  <si>
    <t>Ship batch No. 6 of 8 batches of 12 preproduction prototype blocks for Sector 0 to BNL - Purchased Services</t>
  </si>
  <si>
    <t>S160300</t>
  </si>
  <si>
    <t>Ship batch No. 6 of 8 batches of 12 preproduction prototype blocks for Sector 0 to BNL - M&amp;S</t>
  </si>
  <si>
    <t>S159000</t>
  </si>
  <si>
    <t>Fabricate &amp; test batch No. 7 of 8 batches of 12 blocks for preproduction prototype Sector 0</t>
  </si>
  <si>
    <t>03-May-19 A</t>
  </si>
  <si>
    <t>S139400</t>
  </si>
  <si>
    <t>Procure MPW Run of SAMPA v5 components - Vendor Selection</t>
  </si>
  <si>
    <t>S139500</t>
  </si>
  <si>
    <t>Procure MPW Run of SAMPA v5 components - Contract Award</t>
  </si>
  <si>
    <t>S322400</t>
  </si>
  <si>
    <t>Procure Outer HCAL Mechanical Structure Components - Del. Accept. (Sector Structural Assembly 20)</t>
  </si>
  <si>
    <t>S138800</t>
  </si>
  <si>
    <t>SAMPA chip 80 nsec development - Leadtime - Design at Layout level of new circuits</t>
  </si>
  <si>
    <t>S139600</t>
  </si>
  <si>
    <t>Procure MPW Run of SAMPA v5 components - Leadtime</t>
  </si>
  <si>
    <t>S165900</t>
  </si>
  <si>
    <t>Fabricate EMCAL Prepro blocks sector 1</t>
  </si>
  <si>
    <t>S135600</t>
  </si>
  <si>
    <t>TPC FEE Prototype v1 Safety Review</t>
  </si>
  <si>
    <t>S191000</t>
  </si>
  <si>
    <t>Build mechanical enclosure for preproduction prototype Sector 0</t>
  </si>
  <si>
    <t>S146400</t>
  </si>
  <si>
    <t>Measure Throughput of FELIX 2.0 for TPC DAM</t>
  </si>
  <si>
    <t>S202300</t>
  </si>
  <si>
    <t>Procure Outer HCAL Scint. Tiles for Preproduction - Delivery Acceptance Batch 2</t>
  </si>
  <si>
    <t>03-Apr-19 A</t>
  </si>
  <si>
    <t>23-Apr-19 A</t>
  </si>
  <si>
    <t>S135700</t>
  </si>
  <si>
    <t>TPC FEE  Prototype v1 Design Review</t>
  </si>
  <si>
    <t>S159100</t>
  </si>
  <si>
    <t>Fabricate &amp; test batch No. 8 of 8 batches of 12 blocks for preproduction prototype Sector 0</t>
  </si>
  <si>
    <t>S160400</t>
  </si>
  <si>
    <t>Ship batch No. 7 of 8 batches of 12 preproduction prototype blocks for Sector 0 to BNL - Purchased Services</t>
  </si>
  <si>
    <t>S160500</t>
  </si>
  <si>
    <t>Ship batch No. 7 of 8 batches of 12 preproduction prototype blocks for Sector 0 to BNL - M&amp;S</t>
  </si>
  <si>
    <t>S171000</t>
  </si>
  <si>
    <t>Procure EMCAL Fibers for Final Blocks - Delivery Acceptance 1</t>
  </si>
  <si>
    <t>05-Apr-19 A</t>
  </si>
  <si>
    <t>17-Apr-19 A</t>
  </si>
  <si>
    <t>S322500</t>
  </si>
  <si>
    <t>Procure Outer HCAL Mechanical Structure Components - Del. Accept. (Sector Structural Assembly 21)</t>
  </si>
  <si>
    <t>19-Apr-19 A</t>
  </si>
  <si>
    <t>S236100</t>
  </si>
  <si>
    <t>Fabricate HCal SiPM Boards: (6 Modules) Labor</t>
  </si>
  <si>
    <t>08-Apr-19 A</t>
  </si>
  <si>
    <t>S301600</t>
  </si>
  <si>
    <t>Magnet: 1008 IR Design Power Supply AC and Quench Detector Power Distribution</t>
  </si>
  <si>
    <t>S219900</t>
  </si>
  <si>
    <t>Update Design per Change Specification - EMCal SiPM Daughter Board: Sectors 1-12</t>
  </si>
  <si>
    <t>22-May-19 A</t>
  </si>
  <si>
    <t>S191300</t>
  </si>
  <si>
    <t>Install modules in preproduction prototype Sector 0</t>
  </si>
  <si>
    <t>S220000</t>
  </si>
  <si>
    <t>Layout per Change Specification - EMCal SiPM Daughter Board: Sectors 1-12</t>
  </si>
  <si>
    <t>S116600</t>
  </si>
  <si>
    <t>Test TPC v1b Module Framed GEMs</t>
  </si>
  <si>
    <t>S322600</t>
  </si>
  <si>
    <t>Procure Outer HCAL Mechanical Structure Components - Del. Accept. (Sector Structural Assembly 22)</t>
  </si>
  <si>
    <t>12-Apr-19 A</t>
  </si>
  <si>
    <t>S208100</t>
  </si>
  <si>
    <t>Procure Outer HCAL Scintillating Tiles (Prod) - Contract Award(s)</t>
  </si>
  <si>
    <t>S160600</t>
  </si>
  <si>
    <t>Ship batch No. 8 of 8 batches of 12 preproduction prototype blocks for Sector 0 to BNL - Purchased Services</t>
  </si>
  <si>
    <t>S160700</t>
  </si>
  <si>
    <t>Ship batch No. 8 of 8 batches of 12 preproduction prototype blocks for Sector 0 to BNL - M&amp;S</t>
  </si>
  <si>
    <t>S213100</t>
  </si>
  <si>
    <t>EMCal/HCal sensors Preproduction - 7K Units - Delivery Acceptance No. 3</t>
  </si>
  <si>
    <t>S204400</t>
  </si>
  <si>
    <t>Procure Preproduction Outer HCAL Splice Plates -Use in test assembly</t>
  </si>
  <si>
    <t>S116700</t>
  </si>
  <si>
    <t>Assemble TPC v1b Module Prototype</t>
  </si>
  <si>
    <t>S322700</t>
  </si>
  <si>
    <t>Procure Outer HCAL Mechanical Structure Components - Del. Accept. (Sector Structural Assembly 23)</t>
  </si>
  <si>
    <t>08-May-19 A</t>
  </si>
  <si>
    <t>S301700</t>
  </si>
  <si>
    <t>Magnet: 1008 IR Design Power Supply AC Power Hook-up</t>
  </si>
  <si>
    <t>S138315</t>
  </si>
  <si>
    <t>SAMPA chip 80 nsec development - Leadtime - Layout finalization for MPW and submission</t>
  </si>
  <si>
    <t>06-Aug-19 A</t>
  </si>
  <si>
    <t>S139000</t>
  </si>
  <si>
    <t>SAMPA chip 80 nsec development - Delivery Acceptance - Design at Layout level of new circuits</t>
  </si>
  <si>
    <t>25-Apr-19 A</t>
  </si>
  <si>
    <t>26-Apr-19 A</t>
  </si>
  <si>
    <t>S301900</t>
  </si>
  <si>
    <t>Magnet: 1008 IR Design Power Supply, Magnet, Dump Resistor DC Cabling</t>
  </si>
  <si>
    <t>S237200</t>
  </si>
  <si>
    <t>Test HCal Interface Boards: (6 Modules)</t>
  </si>
  <si>
    <t>S139700</t>
  </si>
  <si>
    <t>Procure MPW Run of SAMPA v5 components - Delivery Acceptance</t>
  </si>
  <si>
    <t>01-May-19 A</t>
  </si>
  <si>
    <t>02-May-19 A</t>
  </si>
  <si>
    <t>S139010</t>
  </si>
  <si>
    <t>SAMPA chip 80 nsec development - Delivery Acceptance - Layout finalization for MPW and submission</t>
  </si>
  <si>
    <t>S171002</t>
  </si>
  <si>
    <t>Procure EMCAL Fibers for Final Blocks - Delivery Acceptance 2</t>
  </si>
  <si>
    <t>S190902</t>
  </si>
  <si>
    <t>Procure parts for cooling system for preproduction prototype Sector 0 M&amp;S FY19 (second part)</t>
  </si>
  <si>
    <t>S191200</t>
  </si>
  <si>
    <t>Build cooling system for preproduction prototype Sector 0</t>
  </si>
  <si>
    <t>S198400</t>
  </si>
  <si>
    <t>Design Inner HCAL Support Rings FY20</t>
  </si>
  <si>
    <t>S123500</t>
  </si>
  <si>
    <t>Assemble TPC R1 Pre-Production Module in TPC R1 Factory</t>
  </si>
  <si>
    <t>S123505</t>
  </si>
  <si>
    <t>Assemble TPC R1 Pre-Production Module in TPC R1 Factory - Contributed Labor</t>
  </si>
  <si>
    <t>S202400</t>
  </si>
  <si>
    <t>Procure Outer HCAL Scint. Tiles for Preproduction - Delivery Acceptance Batch 3</t>
  </si>
  <si>
    <t>S184000</t>
  </si>
  <si>
    <t>Glue preproduction prototype blocks together into modules sector 0</t>
  </si>
  <si>
    <t>S183800</t>
  </si>
  <si>
    <t>EmCal Test Fit Blocks Sector 0 and Preproduction Readiness Review</t>
  </si>
  <si>
    <t>S316500</t>
  </si>
  <si>
    <t>Create Internal Detector Structural Support Assembly Drawings - Physics Resource(s)</t>
  </si>
  <si>
    <t>S139710</t>
  </si>
  <si>
    <t>Procure second phase of SAMPA development - Delivery of Test Boards</t>
  </si>
  <si>
    <t>S322800</t>
  </si>
  <si>
    <t>Procure Outer HCAL Mechanical Structure Components - Del. Accept. (Sector Structural Assembly 24)</t>
  </si>
  <si>
    <t>16-May-19 A</t>
  </si>
  <si>
    <t>S279800</t>
  </si>
  <si>
    <t>[Magnet] Final Design (Magnet Transport)</t>
  </si>
  <si>
    <t>06-May-19 A</t>
  </si>
  <si>
    <t>S136800</t>
  </si>
  <si>
    <t>v2 Design TPC FEE preproduction prototype</t>
  </si>
  <si>
    <t>S250700</t>
  </si>
  <si>
    <t>Procure EMCAL 7-Crate Digitizer - Parts - Leadtime</t>
  </si>
  <si>
    <t>S250800</t>
  </si>
  <si>
    <t>Procure EMCAL 7-Crate Digitizer - Boards -  Leadtime</t>
  </si>
  <si>
    <t>S302000</t>
  </si>
  <si>
    <t>Magnet: Design Cable Tray and Supports for Power and Signal Distribution</t>
  </si>
  <si>
    <t>S223200</t>
  </si>
  <si>
    <t>Fabricate Calorimeter Controller Boards: Sectors 1-12 Labor</t>
  </si>
  <si>
    <t>S322900</t>
  </si>
  <si>
    <t>Procure Outer HCAL Mechanical Structure Components - Del. Accept. (Sector Structural Assembly 25)</t>
  </si>
  <si>
    <t>10-May-19 A</t>
  </si>
  <si>
    <t>S184100</t>
  </si>
  <si>
    <t>Sector 0 Module Production Complete</t>
  </si>
  <si>
    <t>S221400</t>
  </si>
  <si>
    <t>Fabricate EMCal SiPM Boards: Sectors 1-12 - Labor</t>
  </si>
  <si>
    <t>29-May-19 A</t>
  </si>
  <si>
    <t>S323000</t>
  </si>
  <si>
    <t>Procure Outer HCAL Mechanical Structure Components - Del. Accept. (Sector Structural Assembly 26)</t>
  </si>
  <si>
    <t>17-May-19 A</t>
  </si>
  <si>
    <t>S139715</t>
  </si>
  <si>
    <t>Procure second phase of SAMPA development - Delivery of Results from first round of tests</t>
  </si>
  <si>
    <t>21-May-19 A</t>
  </si>
  <si>
    <t>28-May-19 A</t>
  </si>
  <si>
    <t>S214700</t>
  </si>
  <si>
    <t>EMCal/HCal sensors Production - 8K Units - Delivery Acceptance No. 4</t>
  </si>
  <si>
    <t>S109300</t>
  </si>
  <si>
    <t>Produce TPC v2 Field Cage Prototype Conceptual Design</t>
  </si>
  <si>
    <t>S109600</t>
  </si>
  <si>
    <t>Produce TPC v2 Outer Field Cage Conceptual Design</t>
  </si>
  <si>
    <t>S110500</t>
  </si>
  <si>
    <t>Produce TPC v2 Inner Field Cage Conceptual Design</t>
  </si>
  <si>
    <t>S111600</t>
  </si>
  <si>
    <t>Produce TPC v2 Central Membrane Conceptual Design</t>
  </si>
  <si>
    <t>S202500</t>
  </si>
  <si>
    <t>Outer HCAL Scintillating Tile Acceptance Testing (Preproduction), Contributed Labor</t>
  </si>
  <si>
    <t>S202510</t>
  </si>
  <si>
    <t>Outer HCAL Scintillating Tile Acceptance Testing (Preproduction)</t>
  </si>
  <si>
    <t>S236600</t>
  </si>
  <si>
    <t>Test HCal Preamp Boards: (6 Modules)</t>
  </si>
  <si>
    <t>S100800</t>
  </si>
  <si>
    <t>PD-2/3 Review</t>
  </si>
  <si>
    <t>S169900</t>
  </si>
  <si>
    <t>Procure EMCAL W Powder for Final Blocks - Vendor Selection</t>
  </si>
  <si>
    <t>S170000</t>
  </si>
  <si>
    <t>Procure EMCAL W Powder for Final Blocks - Contract Award(s)</t>
  </si>
  <si>
    <t>S100900</t>
  </si>
  <si>
    <t>Transition to PD2/3</t>
  </si>
  <si>
    <t>19-Sep-19 A</t>
  </si>
  <si>
    <t>08-Jul-19 A</t>
  </si>
  <si>
    <t>S208200</t>
  </si>
  <si>
    <t>Procure Outer HCAL Scintillating Tiles (Prod) - Contract/PO - Leadtime</t>
  </si>
  <si>
    <t>26-Sep-19 A</t>
  </si>
  <si>
    <t>30-Sep-19 A</t>
  </si>
  <si>
    <t>S282400</t>
  </si>
  <si>
    <t>Cryo System - Final Tech Design Review with Pressure Cryo Safety Subcommittee (PCSS)</t>
  </si>
  <si>
    <t>S323100</t>
  </si>
  <si>
    <t>Procure Outer HCAL Mechanical Structure Components - Del. Accept. (Sector Structural Assembly 27)</t>
  </si>
  <si>
    <t>04-Jun-19 A</t>
  </si>
  <si>
    <t>S244600</t>
  </si>
  <si>
    <t>Procure Contracted Labor &amp; M&amp;S Univ. Michigan (UM) - Provide Requirements to Procurement</t>
  </si>
  <si>
    <t>07-Jun-19 A</t>
  </si>
  <si>
    <t>S279900</t>
  </si>
  <si>
    <t>[Magnet] Final Design Review (Magnet Transport)</t>
  </si>
  <si>
    <t>18-Jun-19 A</t>
  </si>
  <si>
    <t>S248110</t>
  </si>
  <si>
    <t>Procure 1/2-Crate Digitizer - Contract/PO - Leadtime for Assembly &amp; Tests Split</t>
  </si>
  <si>
    <t>19-Jun-19 A</t>
  </si>
  <si>
    <t>S316410</t>
  </si>
  <si>
    <t>Analyze and Evaluate Structural Support for Internal Detectors FY19 - CA-D Resource(s)</t>
  </si>
  <si>
    <t>27-Jun-19 A</t>
  </si>
  <si>
    <t>S293202</t>
  </si>
  <si>
    <t>(GN2 Vent Line from platform coldbox) General Arrangement Layout Split</t>
  </si>
  <si>
    <t>30-Jul-19 A</t>
  </si>
  <si>
    <t>S307310</t>
  </si>
  <si>
    <t>Magnet: Quench Detector Documentation Split_15%</t>
  </si>
  <si>
    <t>S310005</t>
  </si>
  <si>
    <t>Carriage Cradle - Create Assembly &amp; Detail Drawings - Physics Resource(s) Split_90%</t>
  </si>
  <si>
    <t>S310015</t>
  </si>
  <si>
    <t>Carriage Cradle - Create Assembly &amp; Detail Drawings - CA-D Resource(s) Split_90%</t>
  </si>
  <si>
    <t>S314715</t>
  </si>
  <si>
    <t>Steel Track Modifications - Structural Analysis of Existing Steel Track System &amp; Preliminary Design_15%</t>
  </si>
  <si>
    <t>S316405</t>
  </si>
  <si>
    <t>Analyze and Evaluate Structural Support for Internal Detectors FY19 - Physics Resource(s) Split_25%</t>
  </si>
  <si>
    <t>S314705</t>
  </si>
  <si>
    <t>Track Modifications - Structural Analysis of Existing Track System &amp; Preliminary Design - Physics Resource(s) Split</t>
  </si>
  <si>
    <t>25-Nov-19 A</t>
  </si>
  <si>
    <t>31-Dec-19 A</t>
  </si>
  <si>
    <t>Timing System Prototype: develop firmware FY19 Split Instrum</t>
  </si>
  <si>
    <t>02-Jan-20 A</t>
  </si>
  <si>
    <t>06-Jan-20 A</t>
  </si>
  <si>
    <t>28-Feb-20 A</t>
  </si>
  <si>
    <t>15-Mar-21 A</t>
  </si>
  <si>
    <t>S282410</t>
  </si>
  <si>
    <t>Completed: Cryo System - Final Tech Design Review with Pressure Cryo Safety Subcommittee (PCSS)</t>
  </si>
  <si>
    <t>S261600</t>
  </si>
  <si>
    <t>Trigger Design, Layout Custom LL1 - Delivery Acceptance</t>
  </si>
  <si>
    <t>S282980</t>
  </si>
  <si>
    <t>RHIC Helium Interface - Procurement Readiness Review</t>
  </si>
  <si>
    <t>10-Jun-19 A</t>
  </si>
  <si>
    <t>05-Jun-19 A</t>
  </si>
  <si>
    <t>S262100</t>
  </si>
  <si>
    <t>Procure Prototype V1 Trigger Board  - Vendor Responses</t>
  </si>
  <si>
    <t>13-Jun-19 A</t>
  </si>
  <si>
    <t>S280000</t>
  </si>
  <si>
    <t>[Magnet] Procure Parts (for disassembly, transport &amp; reassembly) - Provide requirements to Procurement</t>
  </si>
  <si>
    <t>14-Jun-19 A</t>
  </si>
  <si>
    <t>S244700</t>
  </si>
  <si>
    <t>Procure Contracted Labor &amp; M&amp;S Univ. Michigan (UM) - Vendor Selection</t>
  </si>
  <si>
    <t>S323200</t>
  </si>
  <si>
    <t>Procure Outer HCAL Mechanical Structure Components - Del. Accept. (Sector Structural Assembly 28)</t>
  </si>
  <si>
    <t>21-Jun-19 A</t>
  </si>
  <si>
    <t>S262200</t>
  </si>
  <si>
    <t>Procure Prototype V1 Trigger Board  - Vendor Selection</t>
  </si>
  <si>
    <t>S280100</t>
  </si>
  <si>
    <t>[Magnet] Procure Parts (for disassembly, transport &amp; reassembly) - Prepare &amp; Send Solicitation</t>
  </si>
  <si>
    <t>17-Jun-19 A</t>
  </si>
  <si>
    <t>20-Jun-19 A</t>
  </si>
  <si>
    <t>S282300</t>
  </si>
  <si>
    <t>Cryo System - Bid package Helium System</t>
  </si>
  <si>
    <t>S323300</t>
  </si>
  <si>
    <t>Procure Outer HCAL Mechanical Structure Components - Del. Accept. (Sector Structural Assembly 29)</t>
  </si>
  <si>
    <t>S244800</t>
  </si>
  <si>
    <t>Procure Contracted Labor &amp; M&amp;S Univ. Michigan (UM), Phase 1 - Contract Award</t>
  </si>
  <si>
    <t>01-Jul-19 A</t>
  </si>
  <si>
    <t>15-Aug-19 A</t>
  </si>
  <si>
    <t>S262300</t>
  </si>
  <si>
    <t>Procure Prototype V1 Trigger Board  - Contract Award(s)</t>
  </si>
  <si>
    <t>S248300</t>
  </si>
  <si>
    <t>Calorimeter Digitizer 1/2-Crate Complete</t>
  </si>
  <si>
    <t>09-Jul-19 A</t>
  </si>
  <si>
    <t>S323400</t>
  </si>
  <si>
    <t>Procure Outer HCAL Mechanical Structure Components - Del. Accept. (Chimney Sector Assembly 1)</t>
  </si>
  <si>
    <t>15-Jul-19 A</t>
  </si>
  <si>
    <t>S280200</t>
  </si>
  <si>
    <t>[Magnet] Procure Parts (for disassembly, transport &amp; reassembly) - Vendor Responses</t>
  </si>
  <si>
    <t>26-Jul-19 A</t>
  </si>
  <si>
    <t>29-Jul-19 A</t>
  </si>
  <si>
    <t>S323800</t>
  </si>
  <si>
    <t>Outer HCAL Sector Mechanical Structure Acceptance Testing FY19</t>
  </si>
  <si>
    <t>S307510</t>
  </si>
  <si>
    <t>Magnet Field Measurements: Setup a detailed 3D model of the coil, return yoke and internal calorimeters FY19 Split_40%</t>
  </si>
  <si>
    <t>S307920</t>
  </si>
  <si>
    <t>Magnet Field Measurements: Perform Magnet Assembly Stress Analysis FY19 - CA-D Resource(s) Split_30%</t>
  </si>
  <si>
    <t>S274510</t>
  </si>
  <si>
    <t>2019 Magnet Project Management Split</t>
  </si>
  <si>
    <t>S275110</t>
  </si>
  <si>
    <t>2019 Cryo L3 Project Management Split</t>
  </si>
  <si>
    <t>S275610</t>
  </si>
  <si>
    <t>2019 PS &amp; Quench Protection L3 Project Management Split</t>
  </si>
  <si>
    <t>S277910</t>
  </si>
  <si>
    <t>2019 Integration &amp; Installation Project Management Split</t>
  </si>
  <si>
    <t>S276110</t>
  </si>
  <si>
    <t>2019 Infrastructure Project Management Split</t>
  </si>
  <si>
    <t>S276710</t>
  </si>
  <si>
    <t>2019 Facility Support Systems L3 Project Management Split</t>
  </si>
  <si>
    <t>S277310</t>
  </si>
  <si>
    <t>2019 Detector Support Systems L3 Project Management Split</t>
  </si>
  <si>
    <t>S170100</t>
  </si>
  <si>
    <t>Procure EMCAL W Powder for Final Blocks - Contract/PO - Leadtime</t>
  </si>
  <si>
    <t>S344602</t>
  </si>
  <si>
    <t>Create Cable Management Plan Split</t>
  </si>
  <si>
    <t>S262400</t>
  </si>
  <si>
    <t>Procure Prototype V1 Trigger Board  - Contract/PO - Leadtime</t>
  </si>
  <si>
    <t>10-Mar-20 A</t>
  </si>
  <si>
    <t>30-Mar-20 A</t>
  </si>
  <si>
    <t>S202600</t>
  </si>
  <si>
    <t>Completion of Outer HCAL Scintillating Tile Procurement (Preproduction)</t>
  </si>
  <si>
    <t>02-Jul-19 A</t>
  </si>
  <si>
    <t>10-Jul-19 A</t>
  </si>
  <si>
    <t>16-Jul-19 A</t>
  </si>
  <si>
    <t>03-Jul-19 A</t>
  </si>
  <si>
    <t>S323500</t>
  </si>
  <si>
    <t>Procure Outer HCAL Mechanical Structure Components - Del. Accept. (Chimney Sector Assembly 2)</t>
  </si>
  <si>
    <t>Prototype Shaper/Disc Board Testing and evaluation, revisions; Final Design and Procurment Readiness Reviews_50%</t>
  </si>
  <si>
    <t>25-Feb-21 A</t>
  </si>
  <si>
    <t>11-Jul-19 A</t>
  </si>
  <si>
    <t>17-Jul-19 A</t>
  </si>
  <si>
    <t>S280300</t>
  </si>
  <si>
    <t>[Magnet] Procure Parts (for disassembly, transport &amp; reassembly) - Vendor Selection</t>
  </si>
  <si>
    <t>S280600</t>
  </si>
  <si>
    <t>[Magnet] Procure Parts (for disassembly, transport &amp; reassembly) - Delivery Acceptance</t>
  </si>
  <si>
    <t>18-Jul-19 A</t>
  </si>
  <si>
    <t>S323600</t>
  </si>
  <si>
    <t>Procure Outer HCAL Mechanical Structure Components - Del. Accept. (Chimney Sector Assembly 3)</t>
  </si>
  <si>
    <t>22-Jul-19 A</t>
  </si>
  <si>
    <t>S299500</t>
  </si>
  <si>
    <t>(Cryo Controls Hardware) Rack available from 912</t>
  </si>
  <si>
    <t>24-Jul-19 A</t>
  </si>
  <si>
    <t>S303800</t>
  </si>
  <si>
    <t>Magnet Power Supply Installation: Disconnect Power Supply from Test System in 912</t>
  </si>
  <si>
    <t>S283000</t>
  </si>
  <si>
    <t>Procure RHIC Helium Interface - Provide Requirements to Procurement - Physics Resource(s)</t>
  </si>
  <si>
    <t>S283010</t>
  </si>
  <si>
    <t>Procure RHIC Helium Interface - Provide Requirements to Procurement - CA-D Resource(s)</t>
  </si>
  <si>
    <t>17-Sep-19 A</t>
  </si>
  <si>
    <t>S295400</t>
  </si>
  <si>
    <t>(Controls Hardware) Cryo instrument and equipment specifications 30%</t>
  </si>
  <si>
    <t>S302200</t>
  </si>
  <si>
    <t>25-Jul-19 A</t>
  </si>
  <si>
    <t>31-Oct-19 A</t>
  </si>
  <si>
    <t>S283100</t>
  </si>
  <si>
    <t>Procure RHIC Helium Interface - Prepare &amp; Send Solicitation</t>
  </si>
  <si>
    <t>S280500</t>
  </si>
  <si>
    <t>[Magnet] Procure Parts (for disassembly, transport &amp; reassembly) - Leadtime</t>
  </si>
  <si>
    <t>S250710</t>
  </si>
  <si>
    <t>Procure EMCAL 7-Crate Digitizer - Parts - Leadtime Split</t>
  </si>
  <si>
    <t>S250810</t>
  </si>
  <si>
    <t>Procure EMCAL 7-Crate Digitizer - Boards -  Leadtime Split</t>
  </si>
  <si>
    <t>S280400</t>
  </si>
  <si>
    <t>[Magnet] Procure Parts (for disassembly, transport &amp; reassembly) - Contract Award</t>
  </si>
  <si>
    <t>S302100</t>
  </si>
  <si>
    <t>S302900</t>
  </si>
  <si>
    <t>Magnet: Order Cable Tray and Supports_15%</t>
  </si>
  <si>
    <t>27-Aug-19 A</t>
  </si>
  <si>
    <t>30-Nov-20 A</t>
  </si>
  <si>
    <t>S145100</t>
  </si>
  <si>
    <t>Procure TPC DAM Felix 2.0 Boards - Optical - Contract Award(s)</t>
  </si>
  <si>
    <t>S185300</t>
  </si>
  <si>
    <t>Procure mechanical parts for modules in Sectors (Prepro) 1-12 - Contract Award(s)</t>
  </si>
  <si>
    <t>S250400</t>
  </si>
  <si>
    <t>Procure EMCAL 7-Crate Digitizer - Parts - Contract Award</t>
  </si>
  <si>
    <t>S250500</t>
  </si>
  <si>
    <t>Procure EMCAL 7-Crate Digitizer - Boards - Contract Award</t>
  </si>
  <si>
    <t>S119200</t>
  </si>
  <si>
    <t>(Not needed) Train Technician to work in CERN Shop on TPC GEMs</t>
  </si>
  <si>
    <t>07-Aug-19 A</t>
  </si>
  <si>
    <t>14-Aug-19 A</t>
  </si>
  <si>
    <t>S280700</t>
  </si>
  <si>
    <t>[Magnet] Assemble and Prepare Parts  (Magnet Transport) Labor</t>
  </si>
  <si>
    <t>S280800</t>
  </si>
  <si>
    <t>[Magnet] Assemble and Prepare Parts  (Magnet Transport) M&amp;S</t>
  </si>
  <si>
    <t>20-Aug-19 A</t>
  </si>
  <si>
    <t>28-Aug-19 A</t>
  </si>
  <si>
    <t>29-Aug-19 A</t>
  </si>
  <si>
    <t>S307905</t>
  </si>
  <si>
    <t>Magnet Field Measurements: Perform Magnet Assembly Stress Analysis FY19 - Physics Resource(s) Split</t>
  </si>
  <si>
    <t>S306500</t>
  </si>
  <si>
    <t>Magnet: Order Quench Detector Signal Cables and Interconnects M&amp;S_10%</t>
  </si>
  <si>
    <t>S185400</t>
  </si>
  <si>
    <t>Procure mechanical parts for modules in Sectors (Prepro) 1-12 - Contract/PO - Leadtime</t>
  </si>
  <si>
    <t>30-Dec-19 A</t>
  </si>
  <si>
    <t>S306400</t>
  </si>
  <si>
    <t>Magnet: Order Quench Detector Signal Cables and Interconnects L</t>
  </si>
  <si>
    <t>02-Feb-21 A</t>
  </si>
  <si>
    <t>02-Aug-19 A</t>
  </si>
  <si>
    <t>08-Aug-19 A</t>
  </si>
  <si>
    <t>S219600</t>
  </si>
  <si>
    <t>Sector 0 Production Complete</t>
  </si>
  <si>
    <t>S310100</t>
  </si>
  <si>
    <t>Carriage Cradle - Final Review (Design &amp; Safety) - Physics Resource(s)</t>
  </si>
  <si>
    <t>S208800</t>
  </si>
  <si>
    <t>Procure Contracted Labor Georgia State Univ. (GSU), Phase 1 - Contract Award</t>
  </si>
  <si>
    <t>S208900</t>
  </si>
  <si>
    <t>Procure Contracted Labor Georgia State Univ. (GSU), Phase 1 - Delivery Acceptance</t>
  </si>
  <si>
    <t>S185000</t>
  </si>
  <si>
    <t>Procure mechanical parts for modules in Sectors (Prepro) 1-12 - Prepare &amp; Send Solicitation</t>
  </si>
  <si>
    <t>S306600</t>
  </si>
  <si>
    <t>Magnet: Delivery of Quench Detector Signal Cables and Interconnects</t>
  </si>
  <si>
    <t>03-Feb-21 A</t>
  </si>
  <si>
    <t>S192300</t>
  </si>
  <si>
    <t>Procure mechanical parts for Prepro Sectors 1-12 - Prepare &amp; Send Solicitation</t>
  </si>
  <si>
    <t>09-Aug-19 A</t>
  </si>
  <si>
    <t>S193000</t>
  </si>
  <si>
    <t>Procure parts for cooling system for Prepro Sectors 1-12 - Prepare &amp; Send Solicitation</t>
  </si>
  <si>
    <t>12-Aug-19 A</t>
  </si>
  <si>
    <t>S302600</t>
  </si>
  <si>
    <t>Magnet: Order Power Supply and Quench Detector AC Power Cables and Interconnects Labor 5%</t>
  </si>
  <si>
    <t>22-Aug-19 A</t>
  </si>
  <si>
    <t>S192500</t>
  </si>
  <si>
    <t>Procure mechanical parts for Prepro Sectors 1-12 - Vendor Selection</t>
  </si>
  <si>
    <t>31-Aug-19 A</t>
  </si>
  <si>
    <t>S280900</t>
  </si>
  <si>
    <t>Solenoid Valvebox - Start Disassembly</t>
  </si>
  <si>
    <t>S281000</t>
  </si>
  <si>
    <t>Solenoid Valvebox - Disassemble Labor</t>
  </si>
  <si>
    <t>S281100</t>
  </si>
  <si>
    <t>Solenoid Valvebox - Disassemble M&amp;S</t>
  </si>
  <si>
    <t>16-Aug-19 A</t>
  </si>
  <si>
    <t>21-Aug-19 A</t>
  </si>
  <si>
    <t>S192400</t>
  </si>
  <si>
    <t>Procure mechanical parts for Prepro Sectors 1-12 - Vendor Responses</t>
  </si>
  <si>
    <t>S185200</t>
  </si>
  <si>
    <t>Procure mechanical parts for modules in Sectors (Prepro) 1-12 - Vendor Selection</t>
  </si>
  <si>
    <t>22-Jan-20 A</t>
  </si>
  <si>
    <t>S139900</t>
  </si>
  <si>
    <t>Procure Engineering Run of Full SAMPA Chip - Prepare &amp; Send Solicitation</t>
  </si>
  <si>
    <t>S140000</t>
  </si>
  <si>
    <t>Procure Engineering Run of Full SAMPA Chip - Vendor Responses</t>
  </si>
  <si>
    <t>S140100</t>
  </si>
  <si>
    <t>Procure Engineering Run of Full SAMPA Chip - Vendor Selection</t>
  </si>
  <si>
    <t>S193200</t>
  </si>
  <si>
    <t>Procure parts for cooling system for Prepro Sectors 1-12 - Vendor Selection</t>
  </si>
  <si>
    <t>S193100</t>
  </si>
  <si>
    <t>Procure parts for cooling system for Prepro Sectors 1-12 - Vendor Responses</t>
  </si>
  <si>
    <t>23-Aug-19 A</t>
  </si>
  <si>
    <t>S185100</t>
  </si>
  <si>
    <t>Procure mechanical parts for modules in Sectors (Prepro) 1-12 - Vendor Responses</t>
  </si>
  <si>
    <t>S249500</t>
  </si>
  <si>
    <t>S323900</t>
  </si>
  <si>
    <t>Completion of Outer HCAL Sector Mechanical Structure Procurement</t>
  </si>
  <si>
    <t>03-Sep-19 A</t>
  </si>
  <si>
    <t>S310110</t>
  </si>
  <si>
    <t>Carriage Cradle - Final Review (Design &amp; Safety) - CA-D Resource(s)</t>
  </si>
  <si>
    <t>S304900</t>
  </si>
  <si>
    <t>S193400</t>
  </si>
  <si>
    <t>Procure parts for cooling system for Prepro Sectors 1-12 - Contract/PO - Leadtime</t>
  </si>
  <si>
    <t>15-Oct-19 A</t>
  </si>
  <si>
    <t>S192700</t>
  </si>
  <si>
    <t>Procure mechanical parts for Prepro Sectors 1-12 - Contract/PO - Leadtime</t>
  </si>
  <si>
    <t>22-Oct-19 A</t>
  </si>
  <si>
    <t>30-Jun-20 A</t>
  </si>
  <si>
    <t>14-Dec-20 A</t>
  </si>
  <si>
    <t>11-Sep-19 A</t>
  </si>
  <si>
    <t>24-Sep-19 A</t>
  </si>
  <si>
    <t>S126005</t>
  </si>
  <si>
    <t>TPC R1 Module Production Procure Contracted Labor and M&amp;S SBU, Phase 2 - Contract Award</t>
  </si>
  <si>
    <t>12-Sep-19 A</t>
  </si>
  <si>
    <t>31-Mar-20 A</t>
  </si>
  <si>
    <t>14-Oct-20 A</t>
  </si>
  <si>
    <t>S310200</t>
  </si>
  <si>
    <t>Carriage Cradle - Address Action Items from Design &amp; Safety Reviews - Physics Resource(s)_25%</t>
  </si>
  <si>
    <t>16-Sep-19 A</t>
  </si>
  <si>
    <t>S310210</t>
  </si>
  <si>
    <t>Carriage Cradle - Address Action Items from Design &amp; Safety Reviews - CA-D Resource(s)_25%</t>
  </si>
  <si>
    <t>18-Sep-19 A</t>
  </si>
  <si>
    <t>S101000</t>
  </si>
  <si>
    <t>Approve Project Baseline and Construction PD2/3</t>
  </si>
  <si>
    <t>20-Sep-19 A</t>
  </si>
  <si>
    <t>S221000</t>
  </si>
  <si>
    <t>Safety and Design Review to ensure Change Specifications have been met -complete: EMCal Electronics:  Sectors 1-12</t>
  </si>
  <si>
    <t>S221200</t>
  </si>
  <si>
    <t>Complete: Production Readiness Review, Safety Review - EMCal FEE sectors 1-12</t>
  </si>
  <si>
    <t>S219800</t>
  </si>
  <si>
    <t>EMCal Electronics Review Complete: Preproduction Prototype [Sector 0]</t>
  </si>
  <si>
    <t>25-Sep-19 A</t>
  </si>
  <si>
    <t>04-Nov-19 A</t>
  </si>
  <si>
    <t>S192600</t>
  </si>
  <si>
    <t>Procure mechanical parts for Prepro Sectors 1-12, Phase 1 - Contract Award(s)</t>
  </si>
  <si>
    <t>S193300</t>
  </si>
  <si>
    <t>Procure parts for cooling system for Prepro Sectors 1-12 - Contract Award(s)</t>
  </si>
  <si>
    <t>S192620</t>
  </si>
  <si>
    <t>Procure mechanical parts for Prepro Sectors 1-12, Phase 2 - Contract Award(s)</t>
  </si>
  <si>
    <t>01-Oct-19 A</t>
  </si>
  <si>
    <t>17-Oct-19 A</t>
  </si>
  <si>
    <t>S283200</t>
  </si>
  <si>
    <t>Procure RHIC Helium Interface - Vendor Responses &amp; Selection</t>
  </si>
  <si>
    <t>23-Oct-19 A</t>
  </si>
  <si>
    <t>15-Nov-19 A</t>
  </si>
  <si>
    <t>09-Dec-19 A</t>
  </si>
  <si>
    <t>01-May-20 A</t>
  </si>
  <si>
    <t>26-Feb-21 A</t>
  </si>
  <si>
    <t>S101010</t>
  </si>
  <si>
    <t>FY20 funding available</t>
  </si>
  <si>
    <t>S223610</t>
  </si>
  <si>
    <t>Procure EMCal Internal Signal/Test/Comm/LV/Bias Cables: Sectors 1-12 - Contract Award</t>
  </si>
  <si>
    <t>S245100</t>
  </si>
  <si>
    <t>Procure Contracted Labor &amp; M&amp;S Univ. Michigan (UM), Phase 2 - Contract Award</t>
  </si>
  <si>
    <t>03-Oct-19 A</t>
  </si>
  <si>
    <t>07-Oct-19 A</t>
  </si>
  <si>
    <t>29-Jan-20 A</t>
  </si>
  <si>
    <t>05-Feb-20 A</t>
  </si>
  <si>
    <t>18-Mar-20 A</t>
  </si>
  <si>
    <t>30-Apr-20 A</t>
  </si>
  <si>
    <t>31-Jul-20 A</t>
  </si>
  <si>
    <t>31-Aug-20 A</t>
  </si>
  <si>
    <t>30-Sep-20 A</t>
  </si>
  <si>
    <t>28-May-21 A</t>
  </si>
  <si>
    <t>S221900</t>
  </si>
  <si>
    <t>Fabricate EMCal Preamp Boards: Sectors 1-12 - Vendor Selection</t>
  </si>
  <si>
    <t>02-Oct-19 A</t>
  </si>
  <si>
    <t>08-Oct-19 A</t>
  </si>
  <si>
    <t>S222500</t>
  </si>
  <si>
    <t>Fabricate EMCal Interface Board: Sectors 1-12  - Prepare &amp; Send Solicitation</t>
  </si>
  <si>
    <t>10-Oct-19 A</t>
  </si>
  <si>
    <t>S221700</t>
  </si>
  <si>
    <t>Fabricate EMCal Preamp Boards: Sectors 1-12 - Prepare &amp; Send Solicitation</t>
  </si>
  <si>
    <t>S221800</t>
  </si>
  <si>
    <t>Fabricate EMCal Preamp Boards: Sectors 1-12 - Vendor Responses</t>
  </si>
  <si>
    <t>09-Oct-19 A</t>
  </si>
  <si>
    <t>30-Oct-20 A</t>
  </si>
  <si>
    <t>S124000</t>
  </si>
  <si>
    <t>Procure TPC R1 Module Prod. Parts (Frames, Strongbacks, Padplanes, Grids)  - Prepare &amp; Send Solicitation</t>
  </si>
  <si>
    <t>S128000</t>
  </si>
  <si>
    <t>Procure TPC R2 Module Prod. Parts (Frames, Strongbacks, Padplanes, Grids) - Prepare &amp; Send Solicitation</t>
  </si>
  <si>
    <t>S132200</t>
  </si>
  <si>
    <t>Procure TPC R3 Module Prod. Parts (Frames, Strongbacks, Padplanes, Grids) - Prepare &amp; Send Solicitation</t>
  </si>
  <si>
    <t>S222600</t>
  </si>
  <si>
    <t>Fabricate EMCal Interface Board: Sectors 1-12 - Vendor Responses</t>
  </si>
  <si>
    <t>14-Oct-19 A</t>
  </si>
  <si>
    <t>29-May-20 A</t>
  </si>
  <si>
    <t>S222700</t>
  </si>
  <si>
    <t>Fabricate EMCal Interface Board: Sectors 1-12 - Vendor Selection</t>
  </si>
  <si>
    <t>16-Oct-19 A</t>
  </si>
  <si>
    <t>S185600</t>
  </si>
  <si>
    <t>Receive, unpack, log &amp; inspect blocks for Prepro Sectors 1-12 M&amp;S</t>
  </si>
  <si>
    <t>S205500</t>
  </si>
  <si>
    <t>S343809</t>
  </si>
  <si>
    <t>Start Track Modification - IR</t>
  </si>
  <si>
    <t>18-Oct-19 A</t>
  </si>
  <si>
    <t>21-Oct-19 A</t>
  </si>
  <si>
    <t>S222000</t>
  </si>
  <si>
    <t>Fabricate EMCal Preamp Boards: Sectors 1-12, Phase 1 - Contract Award(s)</t>
  </si>
  <si>
    <t>S222001</t>
  </si>
  <si>
    <t>Fabricate EMCal Preamp Boards: Sectors 1-12, Phase 2 - Contract Award(s)</t>
  </si>
  <si>
    <t>S284000</t>
  </si>
  <si>
    <t>RHIC Helium Interface - Kick off meeting elapsed after contract award</t>
  </si>
  <si>
    <t>28-Oct-19 A</t>
  </si>
  <si>
    <t>S283300</t>
  </si>
  <si>
    <t>Procure RHIC Helium Interface - Contract Award</t>
  </si>
  <si>
    <t>24-Oct-19 A</t>
  </si>
  <si>
    <t>S283400</t>
  </si>
  <si>
    <t>Procure RHIC Helium Interface, Phase 2 (Long Lead Items) - Contract Award</t>
  </si>
  <si>
    <t>S283500</t>
  </si>
  <si>
    <t>Procure RHIC Helium Interface, Phase 3 (Final Design Review) - Contract Award</t>
  </si>
  <si>
    <t>S283600</t>
  </si>
  <si>
    <t>Procure RHIC Helium Interface, Phase 4 (Drawings Approvals) - Contract Award</t>
  </si>
  <si>
    <t>S283700</t>
  </si>
  <si>
    <t>Procure RHIC Helium Interface, Phase 5 (Raw Materials) - Contract Award</t>
  </si>
  <si>
    <t>S283800</t>
  </si>
  <si>
    <t>Procure RHIC Helium Interface, Phase 6 (BNL Holdpoint Witness) - Contract Award</t>
  </si>
  <si>
    <t>S283900</t>
  </si>
  <si>
    <t>Procure RHIC Helium Interface, Phase 7 (Shipping) - Contract Award</t>
  </si>
  <si>
    <t>S140300</t>
  </si>
  <si>
    <t>Procure Engineering Run of Full SAMPA Chip - Leadtime</t>
  </si>
  <si>
    <t>13-Feb-20 A</t>
  </si>
  <si>
    <t>S140200</t>
  </si>
  <si>
    <t>Procure Engineering Run of Full SAMPA Chip - Contract Award</t>
  </si>
  <si>
    <t>S310300</t>
  </si>
  <si>
    <t>Carriage Cradle - Design &amp; Safety Reviews Complete Released for Production</t>
  </si>
  <si>
    <t>01-Nov-19 A</t>
  </si>
  <si>
    <t>S317300</t>
  </si>
  <si>
    <t>Procure &amp; Deliver Internal Detector Structural Support (leadtime and fabrication included) - Labor - Physics Resource(s)</t>
  </si>
  <si>
    <t>27-Nov-19 A</t>
  </si>
  <si>
    <t>S317310</t>
  </si>
  <si>
    <t>Procure &amp; Deliver Internal Detector Structural Support (leadtime and fabrication included) - Labor - CA-D Resource(s)</t>
  </si>
  <si>
    <t>S124100</t>
  </si>
  <si>
    <t>Procure TPC R1 Module Prod. Parts (Frames, Strongbacks, Padplanes, Grids) - Vendor Responses</t>
  </si>
  <si>
    <t>28-Apr-21 A</t>
  </si>
  <si>
    <t>S222800</t>
  </si>
  <si>
    <t>Fabricate EMCal Interface Board: Sectors 1-12, Phase 1 - Contract Award(s)</t>
  </si>
  <si>
    <t>S222801</t>
  </si>
  <si>
    <t>Fabricate EMCal Interface Board: Sectors 1-12, Phase 2 - Contract Award(s)</t>
  </si>
  <si>
    <t>14-Nov-19 A</t>
  </si>
  <si>
    <t>Gather Design Requirements for All sPHENIX Subsystems for Line Electric Power Split</t>
  </si>
  <si>
    <t>18-Dec-19 A</t>
  </si>
  <si>
    <t>S222100</t>
  </si>
  <si>
    <t>Fabricate EMCal Preamp Boards: Sectors 1-12 - Contract/PO - Leadtime</t>
  </si>
  <si>
    <t>S222900</t>
  </si>
  <si>
    <t>Fabricate EMCal Interface Board: Sectors 1-12 - Contract/PO - Leadtime</t>
  </si>
  <si>
    <t>30-Dec-20 A</t>
  </si>
  <si>
    <t>S124200</t>
  </si>
  <si>
    <t>Procure TPC R1 Module Prod. Parts (Frames, Strongbacks, Padplanes, Grids) - Vendor Selection</t>
  </si>
  <si>
    <t>06-Nov-19 A</t>
  </si>
  <si>
    <t>03-Feb-20 A</t>
  </si>
  <si>
    <t>07-Nov-19 A</t>
  </si>
  <si>
    <t>08-Nov-19 A</t>
  </si>
  <si>
    <t>12-Nov-19 A</t>
  </si>
  <si>
    <t>S205700</t>
  </si>
  <si>
    <t>Procure Outer HCAL Lifting Fixtures &amp; Supports - Prepare &amp; Send Solicitation</t>
  </si>
  <si>
    <t>13-Nov-19 A</t>
  </si>
  <si>
    <t>18-Nov-19 A</t>
  </si>
  <si>
    <t>20-Nov-19 A</t>
  </si>
  <si>
    <t>11-Jan-21 A</t>
  </si>
  <si>
    <t>23-Jan-20 A</t>
  </si>
  <si>
    <t>S205800</t>
  </si>
  <si>
    <t>Procure Outer HCAL Lifting Fixtures &amp; Supports - Vendor Responses</t>
  </si>
  <si>
    <t>21-Nov-19 A</t>
  </si>
  <si>
    <t>30-Jan-20 A</t>
  </si>
  <si>
    <t>S284200</t>
  </si>
  <si>
    <t>Procure RHIC Helium Interface, MS1 (Manufacturing Program Plan) - Leadtime</t>
  </si>
  <si>
    <t>22-Nov-19 A</t>
  </si>
  <si>
    <t>31-Jan-20 A</t>
  </si>
  <si>
    <t>S205900</t>
  </si>
  <si>
    <t>Procure Outer HCAL Lifting Fixtures &amp; Supports - Vendor Selection</t>
  </si>
  <si>
    <t>19-Nov-19 A</t>
  </si>
  <si>
    <t>S206100</t>
  </si>
  <si>
    <t>Procure Outer HCAL Lifting Fixtures &amp; Supports - Contract/PO - Leadtime</t>
  </si>
  <si>
    <t>S1005160</t>
  </si>
  <si>
    <t>AET submits PDR report to BNL for approval of Multiple Transfer Line Spools and Field Joint Sleeve</t>
  </si>
  <si>
    <t>15-Jan-20 A</t>
  </si>
  <si>
    <t>S179600</t>
  </si>
  <si>
    <t>Procure Contracted Labor and M&amp;S Univ. Illinois Urbana-Champaign (UIUC) - Contract Award FY19</t>
  </si>
  <si>
    <t>S179601</t>
  </si>
  <si>
    <t>Procure Contracted Labor and M&amp;S Univ. Illinois Urbana-Champaign (UIUC) - Contract Award FY20</t>
  </si>
  <si>
    <t>S192000</t>
  </si>
  <si>
    <t>EMCal Preproduction Sector 0 Assembled</t>
  </si>
  <si>
    <t>20-May-20 A</t>
  </si>
  <si>
    <t>28-May-20 A</t>
  </si>
  <si>
    <t>S206000</t>
  </si>
  <si>
    <t>Procure Outer HCAL Lifting Fixtures &amp; Supports - Contract Award(s)</t>
  </si>
  <si>
    <t>S101012</t>
  </si>
  <si>
    <t>IR Ready for Prep</t>
  </si>
  <si>
    <t>S128100</t>
  </si>
  <si>
    <t>Procure TPC R2 Module Prod. Parts (Frames, Strongbacks, Padplanes, Grids) - Vendor Responses</t>
  </si>
  <si>
    <t>02-Dec-19 A</t>
  </si>
  <si>
    <t>S128200</t>
  </si>
  <si>
    <t>Procure TPC R2 Module Prod. Parts (Frames, Strongbacks, Padplanes, Grids) - Vendor Selection</t>
  </si>
  <si>
    <t>S132300</t>
  </si>
  <si>
    <t>Procure TPC R3 Module Prod. Parts (Frames, Strongbacks, Padplanes, Grids) - Vendor Responses</t>
  </si>
  <si>
    <t>S210600</t>
  </si>
  <si>
    <t>Procure Contracted Labor Georgia State Univ. (GSU), Phase 2 - Contract Award</t>
  </si>
  <si>
    <t>S250600</t>
  </si>
  <si>
    <t>Procure EMCAL 7-Crate Digitizer - Assembly &amp; Tests - Contract Award</t>
  </si>
  <si>
    <t>23-Dec-19 A</t>
  </si>
  <si>
    <t>S210700</t>
  </si>
  <si>
    <t>Procure Contracted Labor Georgia State Univ. (GSU), Phase 2 - Delivery Acceptance</t>
  </si>
  <si>
    <t>01-Sep-20 A</t>
  </si>
  <si>
    <t>27-Jan-21 A</t>
  </si>
  <si>
    <t>03-Dec-19 A</t>
  </si>
  <si>
    <t>15-Jul-20 A</t>
  </si>
  <si>
    <t>10-Dec-19 A</t>
  </si>
  <si>
    <t>10-Jul-20 A</t>
  </si>
  <si>
    <t>11-Dec-19 A</t>
  </si>
  <si>
    <t>28-Jan-20 A</t>
  </si>
  <si>
    <t>16-Dec-19 A</t>
  </si>
  <si>
    <t>S310700</t>
  </si>
  <si>
    <t>Carriage Cradle - Prepare &amp; Send Solicitation</t>
  </si>
  <si>
    <t>17-Dec-19 A</t>
  </si>
  <si>
    <t>19-Dec-19 A</t>
  </si>
  <si>
    <t>06-Jul-20 A</t>
  </si>
  <si>
    <t>S126010</t>
  </si>
  <si>
    <t>TPC R1 Module Production Procure Contracted Labor and M&amp;S Wayne, Phase 2 - Contract Award</t>
  </si>
  <si>
    <t>08-Jan-20 A</t>
  </si>
  <si>
    <t>16-Jan-20 A</t>
  </si>
  <si>
    <t>03-Jan-20 A</t>
  </si>
  <si>
    <t>09-Jan-20 A</t>
  </si>
  <si>
    <t>S274300</t>
  </si>
  <si>
    <t>RHIC FY20 Run</t>
  </si>
  <si>
    <t>15-Sep-20 A</t>
  </si>
  <si>
    <t>07-Jan-20 A</t>
  </si>
  <si>
    <t>S281300</t>
  </si>
  <si>
    <t>Magnet - Coil Ready to Ship</t>
  </si>
  <si>
    <t>20-Jan-20 A</t>
  </si>
  <si>
    <t>27-Jan-20 A</t>
  </si>
  <si>
    <t>19-Mar-20 A</t>
  </si>
  <si>
    <t>S109700</t>
  </si>
  <si>
    <t>Procure TPC v2 Outer Field Cage Parts - Provide Requirements to Procurement</t>
  </si>
  <si>
    <t>10-Jan-20 A</t>
  </si>
  <si>
    <t>S109800</t>
  </si>
  <si>
    <t>Procure TPC v2 Outer Field Cage Parts - Prepare &amp; Send Solicitation</t>
  </si>
  <si>
    <t>S109900</t>
  </si>
  <si>
    <t>Procure TPC v2 Outer Field Cage Parts - Vendor Responses</t>
  </si>
  <si>
    <t>S110000</t>
  </si>
  <si>
    <t>Procure TPC v2 Outer Field Cage Parts - Vendor Selection</t>
  </si>
  <si>
    <t>29-Sep-20 A</t>
  </si>
  <si>
    <t>13-Jan-20 A</t>
  </si>
  <si>
    <t>S111000</t>
  </si>
  <si>
    <t>Procure TPC v2 Inner Field Cage Parts - Contract Award(s)</t>
  </si>
  <si>
    <t>14-Jan-20 A</t>
  </si>
  <si>
    <t>S110600</t>
  </si>
  <si>
    <t>Procure TPC v2 Inner Field Cage Parts - Provide Requirements to Procurement</t>
  </si>
  <si>
    <t>S110700</t>
  </si>
  <si>
    <t>Procure TPC v2 Inner Field Cage Parts - Prepare &amp; Send Solicitation</t>
  </si>
  <si>
    <t>S110800</t>
  </si>
  <si>
    <t>Procure TPC v2 Inner Field Cage Parts - Vendor Responses</t>
  </si>
  <si>
    <t>S110900</t>
  </si>
  <si>
    <t>Procure TPC v2 Inner Field Cage Parts - Vendor Selection</t>
  </si>
  <si>
    <t>S111100</t>
  </si>
  <si>
    <t>Procure TPC v2 Inner Field Cage Parts - Contract/PO - Leadtime</t>
  </si>
  <si>
    <t>S225600</t>
  </si>
  <si>
    <t>Procure EMCal External Bias Power System: Sectors 1-12 - Prepare &amp; Send Solicitation</t>
  </si>
  <si>
    <t>27-Feb-20 A</t>
  </si>
  <si>
    <t>24-Apr-20 A</t>
  </si>
  <si>
    <t>S238000</t>
  </si>
  <si>
    <t>HCal Preproduction Electronics Complete</t>
  </si>
  <si>
    <t>S238100</t>
  </si>
  <si>
    <t>HCal Preproduction FEE Complete</t>
  </si>
  <si>
    <t>24-Jan-20 A</t>
  </si>
  <si>
    <t>24-Feb-20 A</t>
  </si>
  <si>
    <t>20-Mar-20 A</t>
  </si>
  <si>
    <t>S1005240</t>
  </si>
  <si>
    <t>AET submits IDR to BNL for approval</t>
  </si>
  <si>
    <t>12-Mar-20 A</t>
  </si>
  <si>
    <t>25-Mar-20 A</t>
  </si>
  <si>
    <t>04-Feb-20 A</t>
  </si>
  <si>
    <t>26-Feb-20 A</t>
  </si>
  <si>
    <t>S308000</t>
  </si>
  <si>
    <t>Magnet Field Measurements: Magnet Engineering and Design Complete</t>
  </si>
  <si>
    <t>07-Feb-20 A</t>
  </si>
  <si>
    <t>Magnet Field Measurements: Design mounts for  probes to monitor field - Physics Resource(s)</t>
  </si>
  <si>
    <t>14-Feb-20 A</t>
  </si>
  <si>
    <t>Magnet Field Measurements: Design mounts for  probes to monitor field - CA-D Resource(s)</t>
  </si>
  <si>
    <t>04-Mar-20 A</t>
  </si>
  <si>
    <t>S132500</t>
  </si>
  <si>
    <t>Procure TPC R3 Module Prod. Parts (Frames) - Contract Award(s)</t>
  </si>
  <si>
    <t>18-Feb-20 A</t>
  </si>
  <si>
    <t>S124300</t>
  </si>
  <si>
    <t>Procure TPC R1 Module Parts (Frames) - Contract Award(s)</t>
  </si>
  <si>
    <t>S124600</t>
  </si>
  <si>
    <t>Procure TPC R1 Module Parts (Strongbacks) - Contract Award(s)</t>
  </si>
  <si>
    <t>S125200</t>
  </si>
  <si>
    <t>Procure TPC R1 Module Parts (Grids) - Contract Award(s)</t>
  </si>
  <si>
    <t>S128300</t>
  </si>
  <si>
    <t>Procure TPC R2 Module Prod. Parts (Frames) - Contract Award(s)</t>
  </si>
  <si>
    <t>S128600</t>
  </si>
  <si>
    <t>Procure TPC R2 Module Prod. Parts (Strongbacks) - Contract Award(s)</t>
  </si>
  <si>
    <t>S129200</t>
  </si>
  <si>
    <t>Procure TPC R2 Module Prod. Parts (Grids) - Contract Award(s)</t>
  </si>
  <si>
    <t>10-Feb-20 A</t>
  </si>
  <si>
    <t>S132400</t>
  </si>
  <si>
    <t>Procure TPC R3 Module Prod. Parts (Frames, Strongbacks, Padplanes, Grids) - Vendor Selection</t>
  </si>
  <si>
    <t>S124400</t>
  </si>
  <si>
    <t>Procure TPC R1 Module Parts (Frames) - Contract/PO - Leadtime</t>
  </si>
  <si>
    <t>S124700</t>
  </si>
  <si>
    <t>Procure TPC R1 Module Parts (Strongbacks) - Contract/PO - Leadtime</t>
  </si>
  <si>
    <t>S125300</t>
  </si>
  <si>
    <t>Procure TPC R1 Module Parts (Grids) - Contract/PO - Leadtime</t>
  </si>
  <si>
    <t>S128400</t>
  </si>
  <si>
    <t>Procure TPC R2 Module Prod. Parts (Frames) - Contract/PO - Leadtime</t>
  </si>
  <si>
    <t>S128700</t>
  </si>
  <si>
    <t>Procure TPC R2 Module Prod. Parts (Strongbacks) - Contract/PO - Leadtime</t>
  </si>
  <si>
    <t>S129300</t>
  </si>
  <si>
    <t>Procure TPC R2 Module Prod. Parts (Grids) - Contract/PO - Leadtime</t>
  </si>
  <si>
    <t>S132800</t>
  </si>
  <si>
    <t>Procure TPC R3 Module Prod. Parts (Strongbacks) - Contract Award(s)</t>
  </si>
  <si>
    <t>S133400</t>
  </si>
  <si>
    <t>Procure TPC R3 Module Prod. Parts (Grids) - Contract Award(s)</t>
  </si>
  <si>
    <t>S238300</t>
  </si>
  <si>
    <t>Hcal Frontend Electronics Production Review</t>
  </si>
  <si>
    <t>S119400</t>
  </si>
  <si>
    <t>Procure Trained Technician to work in CERN Shop on TPC GEMs - Prepare &amp; Send Solicitation</t>
  </si>
  <si>
    <t>S119500</t>
  </si>
  <si>
    <t>Procure Trained Technician to work in CERN Shop on TPC GEMs - Vendor Responses</t>
  </si>
  <si>
    <t>S119600</t>
  </si>
  <si>
    <t>Procure Trained Technician to work in CERN Shop on TPC GEMs - Vendor Selection</t>
  </si>
  <si>
    <t>S132600</t>
  </si>
  <si>
    <t>Procure TPC R3 Module Prod. Parts (Frames) - Contract/PO - Leadtime</t>
  </si>
  <si>
    <t>S132900</t>
  </si>
  <si>
    <t>Procure TPC R3 Module Prod. Parts (Strongbacks) - Contract/PO - Leadtime</t>
  </si>
  <si>
    <t>S133500</t>
  </si>
  <si>
    <t>Procure TPC R3 Module Prod. Parts (Grids) - Contract/PO - Leadtime</t>
  </si>
  <si>
    <t>11-Feb-20 A</t>
  </si>
  <si>
    <t>S204600</t>
  </si>
  <si>
    <t>Procure Outer HCAL Splice Plates - Prepare &amp; Send Solicitation</t>
  </si>
  <si>
    <t>Magnet Field Measurements: Design readout for  probes to monitor field - Physics Resource(s)</t>
  </si>
  <si>
    <t>Magnet Field Measurements: Design readout for  probes to monitor field - CA-D Resource(s)</t>
  </si>
  <si>
    <t>19-Feb-20 A</t>
  </si>
  <si>
    <t>S225700</t>
  </si>
  <si>
    <t>Procure EMCal External Bias Power System: Sectors 1-12 - Vendor Responses</t>
  </si>
  <si>
    <t>S225800</t>
  </si>
  <si>
    <t>Procure EMCal External Bias Power System: Sectors 1-12 - Vendor Selection</t>
  </si>
  <si>
    <t>16-Mar-20 A</t>
  </si>
  <si>
    <t>25-Feb-20 A</t>
  </si>
  <si>
    <t>S216500</t>
  </si>
  <si>
    <t>EMCal/HCal SiPM Sensor Procurement Complete</t>
  </si>
  <si>
    <t>02-Mar-20 A</t>
  </si>
  <si>
    <t>S215500</t>
  </si>
  <si>
    <t>EMCal/HCal sensors Production: - delivery complete</t>
  </si>
  <si>
    <t>Test v2 Prototype TPC FEE Board with 80nsec Full SAMPA Chip March</t>
  </si>
  <si>
    <t>03-Mar-20 A</t>
  </si>
  <si>
    <t>06-Mar-20 A</t>
  </si>
  <si>
    <t>S204700</t>
  </si>
  <si>
    <t>Procure Outer HCAL Splice Plates - Vendor Responses</t>
  </si>
  <si>
    <t>13-Mar-20 A</t>
  </si>
  <si>
    <t>26-Mar-20 A</t>
  </si>
  <si>
    <t>S239900</t>
  </si>
  <si>
    <t>Fabricate HCal Preamp Boards  - Prepare &amp; Send Solicitation</t>
  </si>
  <si>
    <t>10-Apr-20 A</t>
  </si>
  <si>
    <t>S1005520</t>
  </si>
  <si>
    <t>AET submits PDR to BNL for approval of S,H,U Interconnect, vac. break, Field Joint Tee and Sleeve</t>
  </si>
  <si>
    <t>26-May-20 A</t>
  </si>
  <si>
    <t>S146800</t>
  </si>
  <si>
    <t>Procure TPC DAM Felix 2.0 Boards - Prepare &amp; Send Solicitation</t>
  </si>
  <si>
    <t>12-Aug-20 A</t>
  </si>
  <si>
    <t>S1005800</t>
  </si>
  <si>
    <t>Draft PDR report of 1008B Cold Box Assembly. (Preliminary Layout)</t>
  </si>
  <si>
    <t>01-Oct-20 A</t>
  </si>
  <si>
    <t>23-Feb-21 A</t>
  </si>
  <si>
    <t>S147320</t>
  </si>
  <si>
    <t>Procure TPC DAM Felix 2.0 Optical Components - Prepare &amp; Send Solicitation</t>
  </si>
  <si>
    <t>31-Mar-21 A</t>
  </si>
  <si>
    <t>05-Mar-20 A</t>
  </si>
  <si>
    <t>S238600</t>
  </si>
  <si>
    <t>Fabricate HCal SiPM Boards - Prepare &amp; Send Solicitation</t>
  </si>
  <si>
    <t>09-Mar-20 A</t>
  </si>
  <si>
    <t>S259800</t>
  </si>
  <si>
    <t>Procure DAQ Production Main Switches - Prepare &amp; Send Solicitation</t>
  </si>
  <si>
    <t>11-Mar-20 A</t>
  </si>
  <si>
    <t>31-Dec-20 A</t>
  </si>
  <si>
    <t>26-Jan-21 A</t>
  </si>
  <si>
    <t>17-Mar-20 A</t>
  </si>
  <si>
    <t>Create Beampipe Supports and Beampipe Detailed Design Drawings</t>
  </si>
  <si>
    <t>S257100</t>
  </si>
  <si>
    <t>Procure DAQ Production SEBs - Prepare &amp; Send Solicitation</t>
  </si>
  <si>
    <t>24-Aug-20 A</t>
  </si>
  <si>
    <t>S257200</t>
  </si>
  <si>
    <t>Procure DAQ Production SEBs - Vendor Responses</t>
  </si>
  <si>
    <t>29-Jun-21 A</t>
  </si>
  <si>
    <t>S238700</t>
  </si>
  <si>
    <t>Fabricate HCal SiPM Boards - Vendor Responses</t>
  </si>
  <si>
    <t>S171400</t>
  </si>
  <si>
    <t>Procure EMCAL Epoxy for Final Blocks- Vendor Responses</t>
  </si>
  <si>
    <t>S259900</t>
  </si>
  <si>
    <t>Procure DAQ Production Main Switches - Vendor Responses</t>
  </si>
  <si>
    <t>S260000</t>
  </si>
  <si>
    <t>Procure DAQ Production Main Switches - Vendor Selection</t>
  </si>
  <si>
    <t>27-May-20 A</t>
  </si>
  <si>
    <t>Design Cooling Manifolds for TPC</t>
  </si>
  <si>
    <t>16-Apr-21 A</t>
  </si>
  <si>
    <t>S171300</t>
  </si>
  <si>
    <t>Procure EMCAL Epoxy for Final Blocks- Prepare &amp; Send Solicitation</t>
  </si>
  <si>
    <t>24-Mar-20 A</t>
  </si>
  <si>
    <t>S227200</t>
  </si>
  <si>
    <t>Fabricate SiPM Daughter Boards Sectors 13-64  - Vendor Responses</t>
  </si>
  <si>
    <t>S171500</t>
  </si>
  <si>
    <t>Procure EMCAL Epoxy for Final Blocks- Vendor Selection</t>
  </si>
  <si>
    <t>Design Cooling Manifolds for EMCal</t>
  </si>
  <si>
    <t>S198401</t>
  </si>
  <si>
    <t>Preliminary Design Review - Inner HCAL Support Rings</t>
  </si>
  <si>
    <t>S171900</t>
  </si>
  <si>
    <t>Order parts and fabricate molds for EMCal Sectors 13-64 Blocks - Provide Requirements to Procurement</t>
  </si>
  <si>
    <t>S172000</t>
  </si>
  <si>
    <t>Order parts and fabricate molds for EMCal Sectors 13-64 Blocks - Prepare &amp; Send Solicitation</t>
  </si>
  <si>
    <t>S172100</t>
  </si>
  <si>
    <t>Order parts and fabricate molds for EMCal Sectors 13-64 Blocks - Vendor Responses</t>
  </si>
  <si>
    <t>S172200</t>
  </si>
  <si>
    <t>Order parts and fabricate molds for EMCal Sectors 13-64 Blocks - Vendor Selection</t>
  </si>
  <si>
    <t>S227100</t>
  </si>
  <si>
    <t>Fabricate SiPM Daughter Boards Sectors 13-64  - Prepare &amp; Send Solicitation</t>
  </si>
  <si>
    <t>S231500</t>
  </si>
  <si>
    <t>Procure Internal EMCal Signal/Test/Comm and LV/Bias: Production - Vendor Selection</t>
  </si>
  <si>
    <t>23-Mar-20 A</t>
  </si>
  <si>
    <t>S238800</t>
  </si>
  <si>
    <t>Fabricate HCal SiPM Boards - Vendor Selection</t>
  </si>
  <si>
    <t>27-Mar-20 A</t>
  </si>
  <si>
    <t>S231400</t>
  </si>
  <si>
    <t>Procure Internal EMCal Signal/Test/Comm and LV/Bias: Production - Vendor Solicitation</t>
  </si>
  <si>
    <t>S257300</t>
  </si>
  <si>
    <t>Procure DAQ Production SEBs - Vendor Selection</t>
  </si>
  <si>
    <t>05-Apr-21 A</t>
  </si>
  <si>
    <t>S231300</t>
  </si>
  <si>
    <t>Procure Internal EMCal Signal/Test/Comm and LV/Bias: Production - Prepare &amp; Send Solicitation</t>
  </si>
  <si>
    <t>S227300</t>
  </si>
  <si>
    <t>Fabricate SiPM Daughter Boards Sectors 13-64  - Vendor Selection</t>
  </si>
  <si>
    <t>01-Feb-21 A</t>
  </si>
  <si>
    <t>S260100</t>
  </si>
  <si>
    <t>Procure DAQ Production Main Switches - Contract Award(s)</t>
  </si>
  <si>
    <t>S238900</t>
  </si>
  <si>
    <t>Fabricate HCal SiPM Boards - Contract Award(s)</t>
  </si>
  <si>
    <t>S239000</t>
  </si>
  <si>
    <t>Fabricate HCal SiPM Boards - Contract/PO - Leadtime</t>
  </si>
  <si>
    <t>S171600</t>
  </si>
  <si>
    <t>Procure EMCAL Epoxy for Final Blocks- Contract Award(s)</t>
  </si>
  <si>
    <t>S172300</t>
  </si>
  <si>
    <t>Order parts and fabricate molds for EMCal Sectors 13-64 Blocks - Contract Award(s)</t>
  </si>
  <si>
    <t>S338900</t>
  </si>
  <si>
    <t>Design/Safety Reviews Complete, Beampipe/Vacuum components Released for Production</t>
  </si>
  <si>
    <t>22-Apr-20 A</t>
  </si>
  <si>
    <t>S260200</t>
  </si>
  <si>
    <t>Procure DAQ Production Main Switches - Contract/PO - Leadtime</t>
  </si>
  <si>
    <t>01-Apr-20 A</t>
  </si>
  <si>
    <t>20-Apr-20 A</t>
  </si>
  <si>
    <t>S133100</t>
  </si>
  <si>
    <t>Procure TPC R3 Module Prod. Parts (Padplanes) - Contract Award(s)</t>
  </si>
  <si>
    <t>S225900</t>
  </si>
  <si>
    <t>Procure EMCal External Bias Power System: Sectors 1-12, Phase 1 - Contract Award(s)</t>
  </si>
  <si>
    <t>S226000</t>
  </si>
  <si>
    <t>Procure EMCal External Bias Power System: Sectors 1-12, Phase 2 - Contract Award(s)</t>
  </si>
  <si>
    <t>S311000</t>
  </si>
  <si>
    <t>Carriage Cradle - Contract Award(s)</t>
  </si>
  <si>
    <t>07-Apr-20 A</t>
  </si>
  <si>
    <t>S242300</t>
  </si>
  <si>
    <t>Fabricate HCal Interface Boards Production - Provide Requirements to Procurement</t>
  </si>
  <si>
    <t>S240000</t>
  </si>
  <si>
    <t>Fabricate HCal Preamp Boards  - Vendor Responses</t>
  </si>
  <si>
    <t>14-Apr-20 A</t>
  </si>
  <si>
    <t>21-Apr-20 A</t>
  </si>
  <si>
    <t>S204800</t>
  </si>
  <si>
    <t>Procure Outer HCAL Splice Plates - Vendor Selection</t>
  </si>
  <si>
    <t>28-Apr-20 A</t>
  </si>
  <si>
    <t>S133200</t>
  </si>
  <si>
    <t>Procure TPC R3 Module Prod. Parts (Padplanes) - Contract/PO - Leadtime</t>
  </si>
  <si>
    <t>15-Jun-20 A</t>
  </si>
  <si>
    <t>28-Oct-20 A</t>
  </si>
  <si>
    <t>29-Oct-20 A</t>
  </si>
  <si>
    <t>29-Jan-21 A</t>
  </si>
  <si>
    <t>S226100</t>
  </si>
  <si>
    <t>Procure EMCal External Bias Power System: Sectors 1-12, Phase 1 - Contract/PO - Leadtime</t>
  </si>
  <si>
    <t>S226200</t>
  </si>
  <si>
    <t>Procure EMCal External Bias Power System: Sectors 1-12, Phase 2 - Contract/PO - Leadtime</t>
  </si>
  <si>
    <t>24-Feb-21 A</t>
  </si>
  <si>
    <t>S243900</t>
  </si>
  <si>
    <t>HCal Electronics Prod Pwr &amp; Sig Cables &amp; LV/Bias Supplies &amp; Controller (External) - Prepare &amp; Send Solicitation</t>
  </si>
  <si>
    <t>S244000</t>
  </si>
  <si>
    <t>HCal Electronics Prod Pwr &amp; Sig Cables &amp; LV/Bias Supplies &amp; Controller (External) - Vendor Responses</t>
  </si>
  <si>
    <t>S244100</t>
  </si>
  <si>
    <t>HCal Electronics Prod Pwr &amp; Sig Cables &amp; LV/Bias Supplies &amp; Controller (External) - Vendor Selection</t>
  </si>
  <si>
    <t>S152100</t>
  </si>
  <si>
    <t>Procure TPC Gas System Equipment - Contract Award(s)</t>
  </si>
  <si>
    <t>02-Apr-20 A</t>
  </si>
  <si>
    <t>S151900</t>
  </si>
  <si>
    <t>Procure TPC Gas System Equipment - Vendor Responses</t>
  </si>
  <si>
    <t>S152000</t>
  </si>
  <si>
    <t>Procure TPC Gas System Equipment - Vendor Selection</t>
  </si>
  <si>
    <t>S152200</t>
  </si>
  <si>
    <t>Procure TPC Gas System Equipment - Contract/PO - Leadtime</t>
  </si>
  <si>
    <t>29-Mar-21 A</t>
  </si>
  <si>
    <t>S233800</t>
  </si>
  <si>
    <t>Procure EMCal Bias Power System Sectors 13-64 - Contract Award(s)</t>
  </si>
  <si>
    <t>S233500</t>
  </si>
  <si>
    <t>Procure EMCal Bias Power System Sectors 13-64 - Prepare &amp; Send Solicitation</t>
  </si>
  <si>
    <t>S233600</t>
  </si>
  <si>
    <t>Procure EMCal Bias Power System Sectors 13-64 - Vendor Responses</t>
  </si>
  <si>
    <t>S233700</t>
  </si>
  <si>
    <t>Procure EMCal Bias Power System Sectors 13-64 - Vendor Selection</t>
  </si>
  <si>
    <t>S233900</t>
  </si>
  <si>
    <t>Procure EMCal Bias Power System Sectors 13-64 - Contract/PO - Leadtime</t>
  </si>
  <si>
    <t>08-Apr-20 A</t>
  </si>
  <si>
    <t>29-Apr-20 A</t>
  </si>
  <si>
    <t>S241500</t>
  </si>
  <si>
    <t>Fabricate HCal LED Boards - Contract Award(s)</t>
  </si>
  <si>
    <t>S242400</t>
  </si>
  <si>
    <t>Fabricate HCal Interface Boards Production - Prepare &amp; Send Solicitation</t>
  </si>
  <si>
    <t>S241200</t>
  </si>
  <si>
    <t>Fabricate HCal LED Boards - Prepare &amp; Send Solicitation</t>
  </si>
  <si>
    <t>S241300</t>
  </si>
  <si>
    <t>Fabricate HCal LED Boards - Vendor Responses</t>
  </si>
  <si>
    <t>S241400</t>
  </si>
  <si>
    <t>Fabricate HCal LED Boards - Vendor Selection</t>
  </si>
  <si>
    <t>S241600</t>
  </si>
  <si>
    <t>Fabricate HCal LED Boards - Contract/PO - Leadtime</t>
  </si>
  <si>
    <t>08-May-20 A</t>
  </si>
  <si>
    <t>13-Apr-20 A</t>
  </si>
  <si>
    <t>23-Oct-20 A</t>
  </si>
  <si>
    <t>17-Apr-20 A</t>
  </si>
  <si>
    <t>30-Mar-21 A</t>
  </si>
  <si>
    <t>S138700</t>
  </si>
  <si>
    <t>Review the Test Result of the Full Chip (USP + BNL)</t>
  </si>
  <si>
    <t>S110200</t>
  </si>
  <si>
    <t>Procure TPC v2 Outer Field Cage Parts - Contract/PO - Leadtime</t>
  </si>
  <si>
    <t>S186600</t>
  </si>
  <si>
    <t>Procure EMCAL Mechanical Parts for Final Modules Sectors 13-64 - Prepare &amp; Send Solicitation</t>
  </si>
  <si>
    <t>15-Apr-20 A</t>
  </si>
  <si>
    <t>S242500</t>
  </si>
  <si>
    <t>Fabricate HCal Interface Boards Production - Vendor Responses</t>
  </si>
  <si>
    <t>S240100</t>
  </si>
  <si>
    <t>Fabricate HCal Preamp Boards  - Vendor Selection</t>
  </si>
  <si>
    <t>S308510</t>
  </si>
  <si>
    <t>Completed - Magnet Field Measurements: Fabricate NMR probe readout parts</t>
  </si>
  <si>
    <t>S187200</t>
  </si>
  <si>
    <t>Procure light guides for modules in Sectors 13-64 - Contract Award</t>
  </si>
  <si>
    <t>S151800</t>
  </si>
  <si>
    <t>Procure TPC Gas System Equipment - Prepare &amp; Send Solicitation</t>
  </si>
  <si>
    <t>S121200</t>
  </si>
  <si>
    <t>Procure TPC GEM HV Membrane Power Supply - Contract Award(s)</t>
  </si>
  <si>
    <t>S242600</t>
  </si>
  <si>
    <t>Fabricate HCal Interface Boards Production - Vendor Selection</t>
  </si>
  <si>
    <t>S226800</t>
  </si>
  <si>
    <t>Production Readiness &amp; Safety Review: EMCal Electronics</t>
  </si>
  <si>
    <t>S194900</t>
  </si>
  <si>
    <t>Procure EMCAL Mechanical Parts for Final Sectors - Prepare &amp; Send Solicitation</t>
  </si>
  <si>
    <t>23-Apr-20 A</t>
  </si>
  <si>
    <t>S244300</t>
  </si>
  <si>
    <t>HCal Electronics Prod Pwr &amp; Sig Cables &amp; LV/Bias Supplies &amp; Controller (External) - Contract/PO - Leadtime</t>
  </si>
  <si>
    <t>S242700</t>
  </si>
  <si>
    <t>Fabricate HCal Interface Boards Production - Contract Award(s)</t>
  </si>
  <si>
    <t>S295910</t>
  </si>
  <si>
    <t>Completed - (Cryo Controls Hardware procurement) PLC I/O cards &amp; expansion chassis M&amp;S</t>
  </si>
  <si>
    <t>S242800</t>
  </si>
  <si>
    <t>Fabricate HCal Interface Boards Production - Contract/PO - Leadtime</t>
  </si>
  <si>
    <t>S171700</t>
  </si>
  <si>
    <t>Procure EMCAL Epoxy for Final Blocks- Contract/PO - Leadtime</t>
  </si>
  <si>
    <t>29-Jul-20 A</t>
  </si>
  <si>
    <t>S172400</t>
  </si>
  <si>
    <t>Order parts and fabricate molds for EMCal Sectors 13-64 Blocks - Contract/PO - Leadtime</t>
  </si>
  <si>
    <t>S240200</t>
  </si>
  <si>
    <t>Fabricate HCal Preamp Boards  - Contract Award(s)</t>
  </si>
  <si>
    <t>07-May-20 A</t>
  </si>
  <si>
    <t>12-May-20 A</t>
  </si>
  <si>
    <t>S330601</t>
  </si>
  <si>
    <t>Analyze Detector Electronics Racks and Rack generic support systems Reqs</t>
  </si>
  <si>
    <t>14-May-20 A</t>
  </si>
  <si>
    <t>S240300</t>
  </si>
  <si>
    <t>Fabricate HCal Preamp Boards  - Contract/PO - Leadtime</t>
  </si>
  <si>
    <t>Fabricate/Procure Cradle Carriage Integration/Installation Tooling/Fixtures - Labor - Physics Resourc</t>
  </si>
  <si>
    <t>Fabricate/Procure Cradle Carriage Integration/Installation Tooling/Fixtures - Labor - CA-D Resource(s</t>
  </si>
  <si>
    <t>04-May-20 A</t>
  </si>
  <si>
    <t>S250900</t>
  </si>
  <si>
    <t>Procure EMCAL 7-Crate Digitizer - Assembly &amp; Tests -  Leadtime</t>
  </si>
  <si>
    <t>05-May-20 A</t>
  </si>
  <si>
    <t>S141000</t>
  </si>
  <si>
    <t>Procure TPC FEE Production Components - Prepare &amp; Send Solicitation</t>
  </si>
  <si>
    <t>S141100</t>
  </si>
  <si>
    <t>Procure TPC FEE Production Components - Vendor Responses</t>
  </si>
  <si>
    <t>S121300</t>
  </si>
  <si>
    <t>Procure TPC GEM HV Power Supplies and Membrane Power Supply - Contract/PO - Leadtime</t>
  </si>
  <si>
    <t>06-May-20 A</t>
  </si>
  <si>
    <t>17-Jun-20 A</t>
  </si>
  <si>
    <t>S311200</t>
  </si>
  <si>
    <t>Carriage Cradle - Vendor Leadtime</t>
  </si>
  <si>
    <t>S119700</t>
  </si>
  <si>
    <t>Procure Trained Technician to work in CERN Shop on TPC GEMs - Contract Award(s)</t>
  </si>
  <si>
    <t>S119900</t>
  </si>
  <si>
    <t>Procure Trained Technician to work in CERN Shop on TPC GEMs - Contract/PO - Leadtime</t>
  </si>
  <si>
    <t>13-May-20 A</t>
  </si>
  <si>
    <t>S243200</t>
  </si>
  <si>
    <t>Procure HCal Electronics Production Power &amp; Signal Cables (Internal) - Prepare &amp; Send Solicitation</t>
  </si>
  <si>
    <t>11-May-20 A</t>
  </si>
  <si>
    <t>15-May-20 A</t>
  </si>
  <si>
    <t>S1005320</t>
  </si>
  <si>
    <t>AET begins material procurement</t>
  </si>
  <si>
    <t>S142700</t>
  </si>
  <si>
    <t>Procure TPC FEE Production Boards &amp; Assembly - Prepare &amp; Send Solicitation</t>
  </si>
  <si>
    <t>S142800</t>
  </si>
  <si>
    <t>Procure TPC FEE Production Boards &amp; Assembly - Vendor Responses</t>
  </si>
  <si>
    <t>S251800</t>
  </si>
  <si>
    <t>Procure Production Digitizer  - Prepare &amp; Send Solicitation</t>
  </si>
  <si>
    <t>S251900</t>
  </si>
  <si>
    <t>Procure Production Digitizer  - Vendor Responses</t>
  </si>
  <si>
    <t>S252000</t>
  </si>
  <si>
    <t>Procure Production Digitizer  - Vendor Selection</t>
  </si>
  <si>
    <t>Fabricate SiPM Daughter Boards Sectors 13-64  - Delivery Acceptance</t>
  </si>
  <si>
    <t>S227500</t>
  </si>
  <si>
    <t>Fabricate SiPM Daughter Boards Sectors 13-64  - Contract/PO - Leadtime</t>
  </si>
  <si>
    <t>Create Large Support Rings Supports Detailed Design Drawings</t>
  </si>
  <si>
    <t>09-Nov-20 A</t>
  </si>
  <si>
    <t>S110100</t>
  </si>
  <si>
    <t>Procure TPC v2 Outer Field Cage Parts - Contract Award(s)</t>
  </si>
  <si>
    <t>S243300</t>
  </si>
  <si>
    <t>Procure HCal Electronics Production Power &amp; Signal Cables (Internal) - Vendor Responses</t>
  </si>
  <si>
    <t>21-May-20 A</t>
  </si>
  <si>
    <t>18-May-20 A</t>
  </si>
  <si>
    <t>S1005360</t>
  </si>
  <si>
    <t>Fabricate Multiple Transfer Line Spool 4 &amp; 5</t>
  </si>
  <si>
    <t>05-Aug-20 A</t>
  </si>
  <si>
    <t>S227400</t>
  </si>
  <si>
    <t>Fabricate SiPM Daughter Boards Sectors 13-64  - Contract Award(s)</t>
  </si>
  <si>
    <t>19-May-20 A</t>
  </si>
  <si>
    <t>S119800</t>
  </si>
  <si>
    <t>Procure Production of TPC GEM foils (includes Technician fees) - Contract Award(s)</t>
  </si>
  <si>
    <t>S186700</t>
  </si>
  <si>
    <t>Procure EMCAL Mechanical Parts for Final Modules Sectors 13-64 - Vendor Responses</t>
  </si>
  <si>
    <t>S227510</t>
  </si>
  <si>
    <t>20% EMCal SiPM Daughter Boards Delivered: Production Sectors 13-64</t>
  </si>
  <si>
    <t>S227520</t>
  </si>
  <si>
    <t>40% EMCal SiPM Daughter Boards Delivered: Production Sectors 13-64</t>
  </si>
  <si>
    <t>17-Apr-21 A</t>
  </si>
  <si>
    <t>S243400</t>
  </si>
  <si>
    <t>Procure HCal Electronics Production Power &amp; Signal Cables (Internal) - Vendor Selection</t>
  </si>
  <si>
    <t>22-May-20 A</t>
  </si>
  <si>
    <t>S243500</t>
  </si>
  <si>
    <t>Procure HCal Electronics Production Power &amp; Signal Cables (Internal) - Contract Award(s)</t>
  </si>
  <si>
    <t>S244200</t>
  </si>
  <si>
    <t>HCal Electronics Prod Pwr &amp; Sig Cables &amp; LV/Bias Supplies &amp; Controller (External) - Contract Award(s)</t>
  </si>
  <si>
    <t>S243600</t>
  </si>
  <si>
    <t>Procure HCal Electronics Production Power &amp; Signal Cables (Internal) - Contract/PO - Leadtime</t>
  </si>
  <si>
    <t>02-Jun-20 A</t>
  </si>
  <si>
    <t>S231600</t>
  </si>
  <si>
    <t>Procure Internal EMCal Signal/Test/Comm and LV/Bias: Production - Contract Award(s)</t>
  </si>
  <si>
    <t>S226600</t>
  </si>
  <si>
    <t>EMCal Electronics Preproduction Complete</t>
  </si>
  <si>
    <t>S140800</t>
  </si>
  <si>
    <t>SAMPA ASIC Performance Accepted</t>
  </si>
  <si>
    <t>S231700</t>
  </si>
  <si>
    <t>Procure Internal EMCal Signal/Test/Comm and LV/Bias: Production - Contract PO / Leadtime</t>
  </si>
  <si>
    <t>08-Jun-20 A</t>
  </si>
  <si>
    <t>S120800</t>
  </si>
  <si>
    <t>Procure TPC GEM HV Power Supplies and Membrane Power Supply - Prepare &amp; Send Solicitation</t>
  </si>
  <si>
    <t>S198100</t>
  </si>
  <si>
    <t>Inner HCAL Support Structure Design Complete</t>
  </si>
  <si>
    <t>S195000</t>
  </si>
  <si>
    <t>Procure EMCAL Mechanical Parts for Final Sectors - Vendor Responses</t>
  </si>
  <si>
    <t>01-Jun-20 A</t>
  </si>
  <si>
    <t>S195100</t>
  </si>
  <si>
    <t>Procure EMCAL Mechanical Parts for Final Sectors - Vendor Selection</t>
  </si>
  <si>
    <t>S187300</t>
  </si>
  <si>
    <t>Procure light guides for modules in Sectors 13-64 - Contract/PO Leadtime</t>
  </si>
  <si>
    <t>05-Jun-20 A</t>
  </si>
  <si>
    <t>19-Jun-20 A</t>
  </si>
  <si>
    <t>26-Jun-20 A</t>
  </si>
  <si>
    <t>03-Jun-20 A</t>
  </si>
  <si>
    <t>S209100</t>
  </si>
  <si>
    <t>Procure Outer HCAL Assembly &amp; Testing Equipment - Prepare &amp; Send Solicitation</t>
  </si>
  <si>
    <t>S209200</t>
  </si>
  <si>
    <t>Procure Outer HCAL Assembly &amp; Testing Equipment - Vendor Responses</t>
  </si>
  <si>
    <t>S209300</t>
  </si>
  <si>
    <t>Procure Outer HCAL Assembly &amp; Testing Equipment - Vendor Selection</t>
  </si>
  <si>
    <t>S1005600</t>
  </si>
  <si>
    <t>S209400</t>
  </si>
  <si>
    <t>Procure Outer HCAL Assembly &amp; Testing Equipment - Contract Award(s)</t>
  </si>
  <si>
    <t>S229600</t>
  </si>
  <si>
    <t>Fabricate EMCAL Interface Board Sectors 13-64 - Prepare &amp; Send Solicitation</t>
  </si>
  <si>
    <t>09-Jun-20 A</t>
  </si>
  <si>
    <t>S209500</t>
  </si>
  <si>
    <t>Procure Outer HCAL Assembly &amp; Testing Equipment - Contract/PO - Leadtime</t>
  </si>
  <si>
    <t>S204900</t>
  </si>
  <si>
    <t>Procure Outer HCAL Splice Plates - Contract Award(s)</t>
  </si>
  <si>
    <t>S229700</t>
  </si>
  <si>
    <t>Fabricate EMCAL Interface Board Sectors 13-64 - Vendor Responses</t>
  </si>
  <si>
    <t>11-Jun-20 A</t>
  </si>
  <si>
    <t>S195600</t>
  </si>
  <si>
    <t>Procure EMCAL Cooling System for Final Sectors - Prepare &amp; Send Solicitation</t>
  </si>
  <si>
    <t>S227530</t>
  </si>
  <si>
    <t>60% EMCal SiPM Daughter Boards Delivered: Production Sectors 13-64</t>
  </si>
  <si>
    <t>S186800</t>
  </si>
  <si>
    <t>Procure EMCAL Mechanical Parts for Final Modules Sectors 13-64 - Vendor Selection</t>
  </si>
  <si>
    <t>10-Jun-20 A</t>
  </si>
  <si>
    <t>13-Jul-20 A</t>
  </si>
  <si>
    <t>S229800</t>
  </si>
  <si>
    <t>Fabricate EMCAL Interface Board Sectors 13-64 - Vendor Selection</t>
  </si>
  <si>
    <t>12-Jun-20 A</t>
  </si>
  <si>
    <t>S228190</t>
  </si>
  <si>
    <t>5% EMCal SiPM Daughter Boards Tested: Production Sectors 13-64</t>
  </si>
  <si>
    <t>S121100</t>
  </si>
  <si>
    <t>Procure TPC GEM HV Power Supplies - Contract Award(s)</t>
  </si>
  <si>
    <t>S229900</t>
  </si>
  <si>
    <t>Fabricate EMCAL Interface Board Sectors 13-64 - Contract Award(s)</t>
  </si>
  <si>
    <t>18-Jun-20 A</t>
  </si>
  <si>
    <t>22-Jun-20 A</t>
  </si>
  <si>
    <t>S120900</t>
  </si>
  <si>
    <t>Procure TPC GEM HV Power Supplies and Membrane Power Supply - Vendor Responses</t>
  </si>
  <si>
    <t>24-Jun-20 A</t>
  </si>
  <si>
    <t>S121000</t>
  </si>
  <si>
    <t>Procure TPC GEM HV Power Supplies and Membrane Power Supply - Vendor Selection</t>
  </si>
  <si>
    <t>22-Dec-20 A</t>
  </si>
  <si>
    <t>S170300</t>
  </si>
  <si>
    <t>EMCal W Powder Acquisition Complete</t>
  </si>
  <si>
    <t>16-Jun-20 A</t>
  </si>
  <si>
    <t>22-Jul-20 A</t>
  </si>
  <si>
    <t>S230000</t>
  </si>
  <si>
    <t>Fabricate EMCAL Interface Board Sectors 13-64 - Contract/PO - Leadtime</t>
  </si>
  <si>
    <t>02-Nov-20 A</t>
  </si>
  <si>
    <t>Develop TPC DAM FPGA Algorithm  - Round 3</t>
  </si>
  <si>
    <t>27-Jul-20 A</t>
  </si>
  <si>
    <t>30-Jun-21 A</t>
  </si>
  <si>
    <t>23-Jun-20 A</t>
  </si>
  <si>
    <t>S187000</t>
  </si>
  <si>
    <t>Procure EMCAL Mechanical Parts for Final Modules Sectors 13-64 - Contract/PO - Leadtime</t>
  </si>
  <si>
    <t>S195700</t>
  </si>
  <si>
    <t>Procure EMCAL Cooling System for Final Sectors - Vendor Responses</t>
  </si>
  <si>
    <t>25-Jun-20 A</t>
  </si>
  <si>
    <t>30-Jul-20 A</t>
  </si>
  <si>
    <t>S195200</t>
  </si>
  <si>
    <t>Procure EMCAL Mechanical Parts for Final Sectors - Contract Award(s)</t>
  </si>
  <si>
    <t>S186900</t>
  </si>
  <si>
    <t>Procure EMCAL Mechanical Parts for Final Modules Sectors 13-64 - Contract Award(s)</t>
  </si>
  <si>
    <t>S198700</t>
  </si>
  <si>
    <t>Inner HCAL Support Rings Design Complete</t>
  </si>
  <si>
    <t>25-Aug-20 A</t>
  </si>
  <si>
    <t>S195300</t>
  </si>
  <si>
    <t>Procure EMCAL Mechanical Parts for Final Sectors - Contract/PO - Leadtime</t>
  </si>
  <si>
    <t>Carriage Cradle - Delivery Acceptance - M&amp;S</t>
  </si>
  <si>
    <t>01-Jul-20 A</t>
  </si>
  <si>
    <t>02-Jul-20 A</t>
  </si>
  <si>
    <t>S128900</t>
  </si>
  <si>
    <t>Procure TPC R2 Module Prod. Parts (Padplanes) - Contract Award(s)</t>
  </si>
  <si>
    <t>08-Jul-20 A</t>
  </si>
  <si>
    <t>Fabricate/Procure Cradle Carriage Integration/Installation Tooling/Fixtures - M&amp;S</t>
  </si>
  <si>
    <t>28-Aug-20 A</t>
  </si>
  <si>
    <t>S129000</t>
  </si>
  <si>
    <t>Procure TPC R2 Module Prod. Parts (Padplanes) - Contract/PO - Leadtime</t>
  </si>
  <si>
    <t>18-Dec-20 A</t>
  </si>
  <si>
    <t>S205000</t>
  </si>
  <si>
    <t>Procure Outer HCAL Splice Plates - Contract/PO - Leadtime</t>
  </si>
  <si>
    <t>07-Jul-20 A</t>
  </si>
  <si>
    <t>S147900</t>
  </si>
  <si>
    <t>Procure TPC EDBC Computers &amp; Peripherals - Prepare &amp; Send Solicitation</t>
  </si>
  <si>
    <t>09-Jul-20 A</t>
  </si>
  <si>
    <t>16-Jul-20 A</t>
  </si>
  <si>
    <t>20-Jul-20 A</t>
  </si>
  <si>
    <t>S1005680</t>
  </si>
  <si>
    <t>28-Jul-20 A</t>
  </si>
  <si>
    <t>21-Oct-20 A</t>
  </si>
  <si>
    <t>S195800</t>
  </si>
  <si>
    <t>Procure EMCAL Cooling System for Final Sectors - Vendor Selection</t>
  </si>
  <si>
    <t>S194700</t>
  </si>
  <si>
    <t>EMCal Production Readiness Review Blocks/Modules/Sectors Complete</t>
  </si>
  <si>
    <t>14-Aug-20 A</t>
  </si>
  <si>
    <t>S195900</t>
  </si>
  <si>
    <t>Procure EMCAL Cooling System for Final Sectors - Contract Award(s)</t>
  </si>
  <si>
    <t>S1005400</t>
  </si>
  <si>
    <t>Fabricate Multiple Transfer Line Spool 1, 2, 3, and Field Joint Sleeve</t>
  </si>
  <si>
    <t>18-Sep-20 A</t>
  </si>
  <si>
    <t>S1005440</t>
  </si>
  <si>
    <t>Delivery Multiple Transfer Line Spool 4 &amp; 5 with Document Package</t>
  </si>
  <si>
    <t>03-Aug-20 A</t>
  </si>
  <si>
    <t>07-Aug-20 A</t>
  </si>
  <si>
    <t>23-Mar-21 A</t>
  </si>
  <si>
    <t>24-May-21 A</t>
  </si>
  <si>
    <t>S226901</t>
  </si>
  <si>
    <t>Completed: Production Readiness Review, Safety Review - EMCal FEE sectors 13-64</t>
  </si>
  <si>
    <t>S230400</t>
  </si>
  <si>
    <t>Fabricate Calorimeter Production Controller Boards - Provide Requirements to Procurement</t>
  </si>
  <si>
    <t>S288700</t>
  </si>
  <si>
    <t>Procure LN2 supply transfer line system - Prepare &amp; Send Solicitation</t>
  </si>
  <si>
    <t>21-Aug-20 A</t>
  </si>
  <si>
    <t>S258000</t>
  </si>
  <si>
    <t>Procure DAQ Production ATPs - Vendor Responses</t>
  </si>
  <si>
    <t>04-Aug-20 A</t>
  </si>
  <si>
    <t>10-Aug-20 A</t>
  </si>
  <si>
    <t>S259000</t>
  </si>
  <si>
    <t>Procure DAQ Production Buffer Boxes - Prepare &amp; Send Solicitation</t>
  </si>
  <si>
    <t>S259100</t>
  </si>
  <si>
    <t>Procure DAQ Production Buffer Boxes - Vendor Responses</t>
  </si>
  <si>
    <t>S230800</t>
  </si>
  <si>
    <t>Fabricate Calorimeter Production Controller Boards  - Contract Award(s)</t>
  </si>
  <si>
    <t>S230500</t>
  </si>
  <si>
    <t>Fabricate Calorimeter Production Controller Boards M&amp;S - Prepare &amp; Send Solicitation</t>
  </si>
  <si>
    <t>26-Aug-20 A</t>
  </si>
  <si>
    <t>S230600</t>
  </si>
  <si>
    <t>Fabricate Calorimeter Production Controller Boards - Vendor Responses</t>
  </si>
  <si>
    <t>S230700</t>
  </si>
  <si>
    <t>Fabricate Calorimeter Production Controller Boards - Vendor Selection</t>
  </si>
  <si>
    <t>S230900</t>
  </si>
  <si>
    <t>Fabricate Calorimeter Production Controller Boards  - Contract/PO - Leadtime</t>
  </si>
  <si>
    <t>11-Aug-20 A</t>
  </si>
  <si>
    <t>17-Feb-21 A</t>
  </si>
  <si>
    <t>S255400</t>
  </si>
  <si>
    <t>Procure DAQ Production Boards - Prepare &amp; Send Solicitation</t>
  </si>
  <si>
    <t>13-Aug-20 A</t>
  </si>
  <si>
    <t>17-Aug-20 A</t>
  </si>
  <si>
    <t>S146900</t>
  </si>
  <si>
    <t>Procure TPC DAM Felix 2.0 Boards - Vendor Responses</t>
  </si>
  <si>
    <t>11-Sep-20 A</t>
  </si>
  <si>
    <t>S255500</t>
  </si>
  <si>
    <t>Procure DAQ Production Boards - Vendor Responses</t>
  </si>
  <si>
    <t>18-Aug-20 A</t>
  </si>
  <si>
    <t>27-Aug-20 A</t>
  </si>
  <si>
    <t>S1005480</t>
  </si>
  <si>
    <t>Delivery Multiple Transfer Line Spool 1, 2, 3, and Field Joint Sleeve with Document Package</t>
  </si>
  <si>
    <t>20-Aug-20 A</t>
  </si>
  <si>
    <t>S257900</t>
  </si>
  <si>
    <t>Procure DAQ Production ATPs - Prepare &amp; Send Solicitation</t>
  </si>
  <si>
    <t>S288800</t>
  </si>
  <si>
    <t>Procure LN2 supply transfer line system - Vendor Responses &amp; Selection</t>
  </si>
  <si>
    <t>10-Nov-20 A</t>
  </si>
  <si>
    <t>S147100</t>
  </si>
  <si>
    <t>Procure TPC DAM Felix 2.0 Boards - Contract Award(s)</t>
  </si>
  <si>
    <t>S147000</t>
  </si>
  <si>
    <t>Procure TPC DAM Felix 2.0 Boards - Vendor Selection</t>
  </si>
  <si>
    <t>S147200</t>
  </si>
  <si>
    <t>Procure TPC DAM Felix 2.0 Boards - Contract/PO - Leadtime</t>
  </si>
  <si>
    <t>26-Apr-21 A</t>
  </si>
  <si>
    <t>S240500</t>
  </si>
  <si>
    <t>50% HCal  Preamp Board Assembly complete: Production</t>
  </si>
  <si>
    <t>S240600</t>
  </si>
  <si>
    <t>Hcal Preamp Board Assembly Complete: Production</t>
  </si>
  <si>
    <t>08-Sep-20 A</t>
  </si>
  <si>
    <t>S228800</t>
  </si>
  <si>
    <t>Fabricate EMCAL Production Preamp Boards Sectors 13-64 - Prepare &amp; Send Solicitation</t>
  </si>
  <si>
    <t>14-Sep-20 A</t>
  </si>
  <si>
    <t>S258100</t>
  </si>
  <si>
    <t>Procure DAQ Production ATPs - Vendor Selection</t>
  </si>
  <si>
    <t>02-Sep-20 A</t>
  </si>
  <si>
    <t>14-Jun-21 A</t>
  </si>
  <si>
    <t>25-Sep-20 A</t>
  </si>
  <si>
    <t>22-Sep-20 A</t>
  </si>
  <si>
    <t>16-Sep-20 A</t>
  </si>
  <si>
    <t>21-Sep-20 A</t>
  </si>
  <si>
    <t>S239200</t>
  </si>
  <si>
    <t>HCal SiPM Boards Assembly Complete</t>
  </si>
  <si>
    <t>S239400</t>
  </si>
  <si>
    <t>25% Hcal SiPM  Board testing complete: Production</t>
  </si>
  <si>
    <t>S239500</t>
  </si>
  <si>
    <t>50% Hcal SiPM  Board testing  complete: Production</t>
  </si>
  <si>
    <t>S239600</t>
  </si>
  <si>
    <t>75% Hcal SiPM  Board testing  complete: Production</t>
  </si>
  <si>
    <t>S239700</t>
  </si>
  <si>
    <t>Hcal SiPM  Board testing  Complete: Production</t>
  </si>
  <si>
    <t>S142000</t>
  </si>
  <si>
    <t>Procure TPC FEE LV Power Supplies - Prepare &amp; Send Solicitation</t>
  </si>
  <si>
    <t>S1005840</t>
  </si>
  <si>
    <t>AET submits PDR report to BNL for approval of 1008B Cold Box Assembly</t>
  </si>
  <si>
    <t>S1005720</t>
  </si>
  <si>
    <t>Fabricate Interconnect (S-Line, H-Line, U-Line), vacuum break, Field Joint Tee and Sleeve</t>
  </si>
  <si>
    <t>12-Nov-20 A</t>
  </si>
  <si>
    <t>S199500</t>
  </si>
  <si>
    <t>Manufacture Inner HCAL Support Rings   - Prepare &amp; Send Solicitation</t>
  </si>
  <si>
    <t>23-Sep-20 A</t>
  </si>
  <si>
    <t>28-Sep-20 A</t>
  </si>
  <si>
    <t>09-Oct-20 A</t>
  </si>
  <si>
    <t>S257400</t>
  </si>
  <si>
    <t>Procure DAQ Production SEBs - Contract Award(s)</t>
  </si>
  <si>
    <t>S251300</t>
  </si>
  <si>
    <t>Preprod Calorimeter Digitizer 7-Crate Complete</t>
  </si>
  <si>
    <t>S288300</t>
  </si>
  <si>
    <t>(LN2 supply transfer line system) Bid package LN2 System Completed</t>
  </si>
  <si>
    <t>S343820</t>
  </si>
  <si>
    <t>Start Track Modification - IR Design Complete</t>
  </si>
  <si>
    <t>S258200</t>
  </si>
  <si>
    <t>Procure DAQ Production ATPs - Contract Award(s)</t>
  </si>
  <si>
    <t>S101015</t>
  </si>
  <si>
    <t>FY21 funding available</t>
  </si>
  <si>
    <t>07-Oct-20 A</t>
  </si>
  <si>
    <t>15-Oct-20 A</t>
  </si>
  <si>
    <t>26-Oct-20 A</t>
  </si>
  <si>
    <t>S258300</t>
  </si>
  <si>
    <t>Procure DAQ Production ATPs - Contract/PO - Leadtime</t>
  </si>
  <si>
    <t>31-May-21 A</t>
  </si>
  <si>
    <t>30-Sep-21*</t>
  </si>
  <si>
    <t>02-Oct-20 A</t>
  </si>
  <si>
    <t>06-Oct-20 A</t>
  </si>
  <si>
    <t>13-Oct-20 A</t>
  </si>
  <si>
    <t>08-Oct-20 A</t>
  </si>
  <si>
    <t>S343858</t>
  </si>
  <si>
    <t>Start Track Modification - AH Design Complete</t>
  </si>
  <si>
    <t>29-Dec-20 A</t>
  </si>
  <si>
    <t>S150100</t>
  </si>
  <si>
    <t>Procure TPC Optics with Mirrors - Contract Award(s)</t>
  </si>
  <si>
    <t>19-Oct-20 A</t>
  </si>
  <si>
    <t>S149800</t>
  </si>
  <si>
    <t>Procure TPC Optics with Mirrors - Prepare &amp; Send Solicitation</t>
  </si>
  <si>
    <t>S149900</t>
  </si>
  <si>
    <t>Procure TPC Optics with Mirrors - Vendor Responses</t>
  </si>
  <si>
    <t>S150000</t>
  </si>
  <si>
    <t>Procure TPC Optics with Mirrors - Vendor Selection</t>
  </si>
  <si>
    <t>20-Oct-20 A</t>
  </si>
  <si>
    <t>S150200</t>
  </si>
  <si>
    <t>Procure TPC Optics with Mirrors - Contract/PO - Leadtime</t>
  </si>
  <si>
    <t>S229100</t>
  </si>
  <si>
    <t>Fabricate EMCAL Production Preamp Boards Sectors 13-64 - Contract Award(s)</t>
  </si>
  <si>
    <t>S228900</t>
  </si>
  <si>
    <t>Fabricate EMCAL Production Preamp Boards Sectors 13-64 - Vendor Responses</t>
  </si>
  <si>
    <t>S229000</t>
  </si>
  <si>
    <t>Fabricate EMCAL Production Preamp Boards Sectors 13-64 - Vendor Selection</t>
  </si>
  <si>
    <t>S259200</t>
  </si>
  <si>
    <t>Procure DAQ Production Buffer Boxes - Vendor Selection</t>
  </si>
  <si>
    <t>S311700</t>
  </si>
  <si>
    <t>Carriage Cradle - Fabricate Fixtures &amp; Tooling</t>
  </si>
  <si>
    <t>16-Nov-20 A</t>
  </si>
  <si>
    <t>S257500</t>
  </si>
  <si>
    <t>Procure DAQ Production SEBs - Contract/PO - Leadtime</t>
  </si>
  <si>
    <t>01-Dec-20 A</t>
  </si>
  <si>
    <t>16-Oct-20 A</t>
  </si>
  <si>
    <t>22-Oct-20 A</t>
  </si>
  <si>
    <t>S1005920</t>
  </si>
  <si>
    <t>AET to procure long lead items</t>
  </si>
  <si>
    <t>S312600</t>
  </si>
  <si>
    <t>CC Drive &amp; Alignment System - Prepare &amp; Send Solicitation</t>
  </si>
  <si>
    <t>S141200</t>
  </si>
  <si>
    <t>Procure TPC FEE Production Components - Vendor Selection</t>
  </si>
  <si>
    <t>S142100</t>
  </si>
  <si>
    <t>Procure TPC FEE LV Power Supplies - Vendor Responses</t>
  </si>
  <si>
    <t>S142200</t>
  </si>
  <si>
    <t>Procure TPC FEE LV Power Supplies - Vendor Selection</t>
  </si>
  <si>
    <t>S148000</t>
  </si>
  <si>
    <t>Procure TPC EDBC Computers &amp; Peripherals - Vendor Responses</t>
  </si>
  <si>
    <t>S148100</t>
  </si>
  <si>
    <t>Procure TPC EDBC Computers &amp; Peripherals - Vendor Selection</t>
  </si>
  <si>
    <t>30-Apr-21 A</t>
  </si>
  <si>
    <t>S149400</t>
  </si>
  <si>
    <t>Procure TPC Lasers - Contract Award(s)</t>
  </si>
  <si>
    <t>S149100</t>
  </si>
  <si>
    <t>Procure TPC Lasers - Prepare &amp; Send Solicitation</t>
  </si>
  <si>
    <t>S149200</t>
  </si>
  <si>
    <t>Procure TPC Lasers - Vendor Responses</t>
  </si>
  <si>
    <t>S149300</t>
  </si>
  <si>
    <t>Procure TPC Lasers - Vendor Selection</t>
  </si>
  <si>
    <t>S149500</t>
  </si>
  <si>
    <t>Procure TPC Lasers - Contract/PO - Leadtime</t>
  </si>
  <si>
    <t>S147330</t>
  </si>
  <si>
    <t>Procure TPC DAM Felix 2.0 Optical Components - Vendor Responses</t>
  </si>
  <si>
    <t>S147340</t>
  </si>
  <si>
    <t>Procure TPC DAM Felix 2.0 Optical Components - Vendor Selection</t>
  </si>
  <si>
    <t>23-Nov-20 A</t>
  </si>
  <si>
    <t>S141600</t>
  </si>
  <si>
    <t>Procure TPC FEE Production Components, Phase 2 (All except Optical and SAMPA) - Contract Award(s)</t>
  </si>
  <si>
    <t>S259300</t>
  </si>
  <si>
    <t>Procure DAQ Production Buffer Boxes - Contract Award(s)</t>
  </si>
  <si>
    <t>S317033</t>
  </si>
  <si>
    <t>EMCal Supports Released for Production (Milestone)</t>
  </si>
  <si>
    <t>S259400</t>
  </si>
  <si>
    <t>Procure DAQ Production Buffer Boxes - Contract/PO - Leadtime</t>
  </si>
  <si>
    <t>S348500</t>
  </si>
  <si>
    <t>Design/Safety Reviews Complete, Cradle Carriage Integration/Installation Tooling/Fixtures/Procedures Ready for service</t>
  </si>
  <si>
    <t>S337700</t>
  </si>
  <si>
    <t>Design/Safety Reviews Complete, Magnet Cryo, Electrical &amp; Control Structural Support in IR Components Released for Produ</t>
  </si>
  <si>
    <t>S324500</t>
  </si>
  <si>
    <t>End Caps/ Pole Tips - Design &amp; Safety Reviews Complete Released for Production</t>
  </si>
  <si>
    <t>S326100</t>
  </si>
  <si>
    <t>CC Bridge, Mid Platforms &amp; Access - Design &amp; Safety Reviews Complete Released for Production</t>
  </si>
  <si>
    <t>S141700</t>
  </si>
  <si>
    <t>Procure TPC FEE Production Components, Phase 2 (All except Optical and SAMPA) - Leadtime</t>
  </si>
  <si>
    <t>S252100</t>
  </si>
  <si>
    <t>Procure Production Digitizer (Parts) Contract Award(s)</t>
  </si>
  <si>
    <t>S252200</t>
  </si>
  <si>
    <t>Procure Production Digitizer (Boards) Contract Award(s)</t>
  </si>
  <si>
    <t>S252300</t>
  </si>
  <si>
    <t>Procure Production Digitizer (Assembly &amp; Tests) - Contract Award(s)</t>
  </si>
  <si>
    <t>S288900</t>
  </si>
  <si>
    <t>Procure LN2 supply transfer line system, Phase 1 (Preliminary Design Review) - Contract Award</t>
  </si>
  <si>
    <t>S289000</t>
  </si>
  <si>
    <t>Procure LN2 supply transfer line system, Phase 2 (Long lead items) - Contract Award</t>
  </si>
  <si>
    <t>S289100</t>
  </si>
  <si>
    <t>Procure LN2 supply transfer line system, Phase 3 (Final Design Review) - Contract Award</t>
  </si>
  <si>
    <t>S289200</t>
  </si>
  <si>
    <t>Procure LN2 supply transfer line system, Phase 4 (Raw Material) - Contract Award</t>
  </si>
  <si>
    <t>S289300</t>
  </si>
  <si>
    <t>Procure LN2 supply transfer line system - Contract Award - Phase 5 - Shipping</t>
  </si>
  <si>
    <t>06-Nov-20 A</t>
  </si>
  <si>
    <t>27-Nov-20 A</t>
  </si>
  <si>
    <t>03-Nov-20 A</t>
  </si>
  <si>
    <t>15-Apr-21 A</t>
  </si>
  <si>
    <t>S313100</t>
  </si>
  <si>
    <t>CC Drive &amp; Alignment System - Vendor Leadtime</t>
  </si>
  <si>
    <t>04-Nov-20 A</t>
  </si>
  <si>
    <t>Review Design and Safety Large Support Rings Supports</t>
  </si>
  <si>
    <t>24-Nov-20 A</t>
  </si>
  <si>
    <t>S252400</t>
  </si>
  <si>
    <t>Procure Production Digitizer - Contract/PO - Leadtime for Parts</t>
  </si>
  <si>
    <t>S252500</t>
  </si>
  <si>
    <t>Procure Production Digitizer - Contract/PO - Leadtime for Boards</t>
  </si>
  <si>
    <t>17-Nov-20 A</t>
  </si>
  <si>
    <t>02-Apr-21 A</t>
  </si>
  <si>
    <t>20-Nov-20 A</t>
  </si>
  <si>
    <t>22-Jan-21 A</t>
  </si>
  <si>
    <t>S229200</t>
  </si>
  <si>
    <t>Fabricate EMCAL Production Preamp Boards Sectors 13-64 - Contract/PO - Leadtime</t>
  </si>
  <si>
    <t>S187900</t>
  </si>
  <si>
    <t>Install reflectors on final blocks M&amp;S</t>
  </si>
  <si>
    <t>25-Nov-20 A</t>
  </si>
  <si>
    <t>08-Dec-20 A</t>
  </si>
  <si>
    <t>Address Action Items for Large Support Rings Supports</t>
  </si>
  <si>
    <t>S312900</t>
  </si>
  <si>
    <t>CC Drive &amp; Alignment System - Contract Award(s)</t>
  </si>
  <si>
    <t>02-Dec-20 A</t>
  </si>
  <si>
    <t>07-Dec-20 A</t>
  </si>
  <si>
    <t>S1005960</t>
  </si>
  <si>
    <t>S199600</t>
  </si>
  <si>
    <t>Manufacture Inner HCAL Support Rings  - Vendor Responses</t>
  </si>
  <si>
    <t>28-Jan-21 A</t>
  </si>
  <si>
    <t>S289700</t>
  </si>
  <si>
    <t>Procure LN2 supply transfer line system, Phase 1 (Preliminary Design Review) - Leadtime</t>
  </si>
  <si>
    <t>03-Dec-20 A</t>
  </si>
  <si>
    <t>S251500</t>
  </si>
  <si>
    <t>Complete: Procurement Readiness Review, Safety Review - Calorimeter Digitizer Final Order</t>
  </si>
  <si>
    <t>21-Dec-20 A</t>
  </si>
  <si>
    <t>09-Dec-20 A</t>
  </si>
  <si>
    <t>16-Dec-20 A</t>
  </si>
  <si>
    <t>15-Dec-20 A</t>
  </si>
  <si>
    <t>17-Dec-20 A</t>
  </si>
  <si>
    <t>S198900</t>
  </si>
  <si>
    <t>Manufacture Inner HCAL Support Structure - Vendor Responses</t>
  </si>
  <si>
    <t>23-Dec-20 A</t>
  </si>
  <si>
    <t>S196000</t>
  </si>
  <si>
    <t>Procure EMCAL Cooling System for Final Sectors - Contract/PO - Leadtime</t>
  </si>
  <si>
    <t>24-Dec-20 A</t>
  </si>
  <si>
    <t>28-Dec-20 A</t>
  </si>
  <si>
    <t>S199700</t>
  </si>
  <si>
    <t>Manufacture Inner HCAL Support Rings  - Vendor Selection</t>
  </si>
  <si>
    <t>S287110</t>
  </si>
  <si>
    <t>Completed - Helium System: Transfer lines  BETWEEN 1008B and IR8 Hall INSTALLATION: Field Joint welding</t>
  </si>
  <si>
    <t>S199800</t>
  </si>
  <si>
    <t>Manufacture Inner HCAL Support Rings   - Contract Award(s)</t>
  </si>
  <si>
    <t>S199100</t>
  </si>
  <si>
    <t>Manufacture Inner HCAL Support Structure  - Contract Award(s)</t>
  </si>
  <si>
    <t>04-Jan-21 A</t>
  </si>
  <si>
    <t>S208500</t>
  </si>
  <si>
    <t>Completion of Outer HCAL Scintillating Tile Testing</t>
  </si>
  <si>
    <t>S324900</t>
  </si>
  <si>
    <t>End Caps/ Pole Tips - Prepare &amp; Send Solicitation</t>
  </si>
  <si>
    <t>08-Jan-21 A</t>
  </si>
  <si>
    <t>18-Jan-21 A</t>
  </si>
  <si>
    <t>S125000</t>
  </si>
  <si>
    <t>Procure TPC R1 Module Parts (Padplanes) - Contract/PO - Leadtime</t>
  </si>
  <si>
    <t>S199900</t>
  </si>
  <si>
    <t>Manufacture Inner HCAL Support Rings   - Contract lead time</t>
  </si>
  <si>
    <t>22-Apr-21 A</t>
  </si>
  <si>
    <t>25-May-21 A</t>
  </si>
  <si>
    <t>05-Jan-21 A</t>
  </si>
  <si>
    <t>S136200</t>
  </si>
  <si>
    <t>Procure TPC FEE Cooling System - Vendor Selection</t>
  </si>
  <si>
    <t>S136000</t>
  </si>
  <si>
    <t>Procure TPC FEE Cooling System - Prepare &amp; Send Solicitation</t>
  </si>
  <si>
    <t>S136100</t>
  </si>
  <si>
    <t>Procure TPC FEE Cooling System - Vendor Responses</t>
  </si>
  <si>
    <t>S343834</t>
  </si>
  <si>
    <t>Start Track Modification - IR Contract Award</t>
  </si>
  <si>
    <t>16-Feb-21 A</t>
  </si>
  <si>
    <t>S1006240</t>
  </si>
  <si>
    <t>AET submits PDR report to BNL for approval of IP8 Cold Box Assembly</t>
  </si>
  <si>
    <t>12-Jan-21 A</t>
  </si>
  <si>
    <t>05-Feb-21 A</t>
  </si>
  <si>
    <t>20-Jan-21 A</t>
  </si>
  <si>
    <t>13-Jan-21 A</t>
  </si>
  <si>
    <t>19-Jan-21 A</t>
  </si>
  <si>
    <t>S1006080</t>
  </si>
  <si>
    <t>S1006120</t>
  </si>
  <si>
    <t>Fabricate the 1008B Cold Box</t>
  </si>
  <si>
    <t>S142300</t>
  </si>
  <si>
    <t>Procure TPC FEE LV Power Supplies - Contract Award(s)</t>
  </si>
  <si>
    <t>S142400</t>
  </si>
  <si>
    <t>Procure TPC FEE LV Power Supplies - Contract/PO - Leadtime</t>
  </si>
  <si>
    <t>21-Jan-21 A</t>
  </si>
  <si>
    <t>08-Feb-21 A</t>
  </si>
  <si>
    <t>25-Jan-21 A</t>
  </si>
  <si>
    <t>S289810</t>
  </si>
  <si>
    <t>Completed - Procure LN2 supply transfer line system, Phase 1 (Preliminary Design Review) - Delivery Acceptance</t>
  </si>
  <si>
    <t>S345400</t>
  </si>
  <si>
    <t>Design/Safety Reviews Complete, Ready to Begin Installation</t>
  </si>
  <si>
    <t>S124900</t>
  </si>
  <si>
    <t>Procure TPC R1 Module Parts (Padplanes) - Contract Award(s)</t>
  </si>
  <si>
    <t>S240800</t>
  </si>
  <si>
    <t>25% HCal  Preamp Boards testing complete: Production</t>
  </si>
  <si>
    <t>S338200</t>
  </si>
  <si>
    <t>Magnet cryo, electrical and control structural support components Ready for Installation</t>
  </si>
  <si>
    <t>12-Feb-21 A</t>
  </si>
  <si>
    <t>Address Action Items from Internal Detector Structural Support Design &amp; Safety Reviews - Physics Resource(s)</t>
  </si>
  <si>
    <t>Address Action Items from Internal Detector Structural Support Design &amp; Safety Reviews - CA-D Resource(s)</t>
  </si>
  <si>
    <t>S294300</t>
  </si>
  <si>
    <t>Procure Warm Piping and fittings - Contract award</t>
  </si>
  <si>
    <t>S294100</t>
  </si>
  <si>
    <t>Procure Warm Piping and fittings - Prepare and Send Solicitation</t>
  </si>
  <si>
    <t>S294200</t>
  </si>
  <si>
    <t>Procure Warm Piping and fittings - Vendor Response and Selection</t>
  </si>
  <si>
    <t>S294400</t>
  </si>
  <si>
    <t>Procure Warm Piping and fittings - Leadtime</t>
  </si>
  <si>
    <t>S274310</t>
  </si>
  <si>
    <t>RHIC FY21 Run</t>
  </si>
  <si>
    <t>Start Track Modification - AH Fabricate Track Plates Labor - Internal</t>
  </si>
  <si>
    <t>S290400</t>
  </si>
  <si>
    <t>Procure LN2 supply transfer line system, Phase 3 (Final Design Review) - Leadtime</t>
  </si>
  <si>
    <t>Start Track Modification - AH Install Track Plates and Blocks - Internal</t>
  </si>
  <si>
    <t>Start Track Modification - AH Fabricate Track Plates M&amp;S - Internal</t>
  </si>
  <si>
    <t>S290100</t>
  </si>
  <si>
    <t>Procure LN2 supply transfer line system, Phase 2 (Long lead items) - Leadtime</t>
  </si>
  <si>
    <t>01-Apr-21 A</t>
  </si>
  <si>
    <t>Start Track Modification - AH Survey and Grout Plates Labor - External</t>
  </si>
  <si>
    <t>Start Track Modification - AH Survey and Grout Plates M&amp;S - External</t>
  </si>
  <si>
    <t>Fabricate/Procure EMCal Integration/Installation Tooling/Fixtures - Labor</t>
  </si>
  <si>
    <t>Fabricate/Procure EMCal Integration/Installation Tooling/Fixtures - M&amp;S</t>
  </si>
  <si>
    <t>S317083</t>
  </si>
  <si>
    <t>Large Support Rings Supports Released for Production (Milestone)</t>
  </si>
  <si>
    <t>S154500</t>
  </si>
  <si>
    <t>Procure TPC Cooling System Equipment - Prepare &amp; Send Solicitation</t>
  </si>
  <si>
    <t>22-Feb-21 A</t>
  </si>
  <si>
    <t>09-Feb-21 A</t>
  </si>
  <si>
    <t>10-Feb-21 A</t>
  </si>
  <si>
    <t>15-Feb-21 A</t>
  </si>
  <si>
    <t>S199200</t>
  </si>
  <si>
    <t>Manufacture Inner HCAL Support Structure  - Contract lead time</t>
  </si>
  <si>
    <t>TPC Front End Electronics Protection Components</t>
  </si>
  <si>
    <t>18-Feb-21 A</t>
  </si>
  <si>
    <t>F317050</t>
  </si>
  <si>
    <t>CC Bridge, Mid Platforms &amp; Access - Prepare &amp; Send Solicitation</t>
  </si>
  <si>
    <t>S263100</t>
  </si>
  <si>
    <t>Procure Trigger Preproduction Prototype LL1  - Prepare &amp; Send Solicitation</t>
  </si>
  <si>
    <t>S263200</t>
  </si>
  <si>
    <t>Procure Trigger Preproduction Prototype LL1  - Vendor Responses</t>
  </si>
  <si>
    <t>26-Mar-21 A</t>
  </si>
  <si>
    <t>Create Layout/Schematic Drawings &amp; Design, Specification Control Documents, Assembly &amp; Detail Drawings for Detector Gas</t>
  </si>
  <si>
    <t>S136300</t>
  </si>
  <si>
    <t>Procure TPC FEE Cooling System - Contract Award(s)</t>
  </si>
  <si>
    <t>S171100</t>
  </si>
  <si>
    <t>EMCal Scintillating Fiber Acquisition Complete</t>
  </si>
  <si>
    <t>S210400</t>
  </si>
  <si>
    <t>First Outer HCAL Sector and Splice Plates Ready to Install</t>
  </si>
  <si>
    <t>S240900</t>
  </si>
  <si>
    <t>50% HCal Preamp Boards testing complete: Production</t>
  </si>
  <si>
    <t>S343838</t>
  </si>
  <si>
    <t>Start Track Modification - IR Notice to Proceed</t>
  </si>
  <si>
    <t>S272900</t>
  </si>
  <si>
    <t>Procure Min/Bias Electronics - Prepare &amp; Send Solicitation</t>
  </si>
  <si>
    <t>S273000</t>
  </si>
  <si>
    <t>Procure Min/Bias Electronics - Vendor Responses</t>
  </si>
  <si>
    <t>S273100</t>
  </si>
  <si>
    <t>Procure Min/Bias Electronics - Vendor Selection</t>
  </si>
  <si>
    <t>S273200</t>
  </si>
  <si>
    <t>Procure Min/Bias Electronics - sPHENIX Production Digitizers - Contract Award(s)</t>
  </si>
  <si>
    <t>S262700</t>
  </si>
  <si>
    <t>Trigger Prototype v1: Preprod complete</t>
  </si>
  <si>
    <t>S317000</t>
  </si>
  <si>
    <t>Design/Safety Reviews Complete, Internal Detector Structural Support Released for Production</t>
  </si>
  <si>
    <t>S325200</t>
  </si>
  <si>
    <t>End Caps/ Pole Tips - Contract Award(s)</t>
  </si>
  <si>
    <t>S136400</t>
  </si>
  <si>
    <t>Procure TPC FEE Cooling System - Contract/PO - Leadtime</t>
  </si>
  <si>
    <t>S325300</t>
  </si>
  <si>
    <t>End Caps/ Pole Tips - Contract lead Time</t>
  </si>
  <si>
    <t>S343840</t>
  </si>
  <si>
    <t>Start Track Modification - IR Leadtime</t>
  </si>
  <si>
    <t>S317023</t>
  </si>
  <si>
    <t>Magnet Supports Released for Production (Milestone)</t>
  </si>
  <si>
    <t>S304110</t>
  </si>
  <si>
    <t>Completed - Magnet Power Supply Installation: Connect DC Cabling to Power Supply, Dump Resistor, Magnet</t>
  </si>
  <si>
    <t>01-Mar-21 A</t>
  </si>
  <si>
    <t>S263400</t>
  </si>
  <si>
    <t>Procure Trigger Preproduction Prototype LL1  - Contract Award(s)</t>
  </si>
  <si>
    <t>S263300</t>
  </si>
  <si>
    <t>Procure Trigger Preproduction Prototype LL1  - Vendor Selection</t>
  </si>
  <si>
    <t>08-Mar-21 A</t>
  </si>
  <si>
    <t>S154700</t>
  </si>
  <si>
    <t>Procure TPC Cooling System Equipment - Vendor Selection</t>
  </si>
  <si>
    <t>S153500</t>
  </si>
  <si>
    <t>Procure TPC Gas System Components for Installation - Contract Award(s)</t>
  </si>
  <si>
    <t>11-Mar-21 A</t>
  </si>
  <si>
    <t>S153200</t>
  </si>
  <si>
    <t>Procure TPC Gas System Components for Installation - Prepare &amp; Send Solicitation</t>
  </si>
  <si>
    <t>S153300</t>
  </si>
  <si>
    <t>Procure TPC Gas System Components for Installation - Vendor Responses</t>
  </si>
  <si>
    <t>S153400</t>
  </si>
  <si>
    <t>Procure TPC Gas System Components for Installation - Vendor Selection</t>
  </si>
  <si>
    <t>S153600</t>
  </si>
  <si>
    <t>Procure TPC Gas System Components for Installation - Contract/PO - Leadtime</t>
  </si>
  <si>
    <t>S264400</t>
  </si>
  <si>
    <t>Procure Production LL1 System - Prepare &amp; Send Solicitation</t>
  </si>
  <si>
    <t>S264500</t>
  </si>
  <si>
    <t>Procure Production LL1 System - Vendor Responses</t>
  </si>
  <si>
    <t>S264600</t>
  </si>
  <si>
    <t>Procure Production LL1 System - Vendor Selection</t>
  </si>
  <si>
    <t>21-Apr-21 A</t>
  </si>
  <si>
    <t>Timing System Production: final firmware updates IO</t>
  </si>
  <si>
    <t>16-Mar-21 A</t>
  </si>
  <si>
    <t>25-Mar-21 A</t>
  </si>
  <si>
    <t>17-Mar-21 A</t>
  </si>
  <si>
    <t>19-Mar-21 A</t>
  </si>
  <si>
    <t>18-Mar-21 A</t>
  </si>
  <si>
    <t>S154600</t>
  </si>
  <si>
    <t>Procure TPC Cooling System Equipment - Vendor Responses</t>
  </si>
  <si>
    <t>22-Mar-21 A</t>
  </si>
  <si>
    <t>Review sPHENIX SC Magnet Integration/Installation Tooling/Fixtures/Procedures Safety/Certification- CA-D</t>
  </si>
  <si>
    <t>07-May-21 A</t>
  </si>
  <si>
    <t>S210500</t>
  </si>
  <si>
    <t>Last Outer HCAL Sector Ready to Install</t>
  </si>
  <si>
    <t>S290210</t>
  </si>
  <si>
    <t>Completed - Procure LN2 supply transfer line system, Phase 2 (Long lead items) - Delivery Acceptance</t>
  </si>
  <si>
    <t>S358000</t>
  </si>
  <si>
    <t>Design/Safety Reviews Complete, EMCal Integration/Installation Tooling/Fixtures/Procedures Ready for Service</t>
  </si>
  <si>
    <t>S264700</t>
  </si>
  <si>
    <t>Procure Production LL1 System - Contract Award(s)</t>
  </si>
  <si>
    <t>S241000</t>
  </si>
  <si>
    <t>75% HCal Preamp Boards testing complete: Production</t>
  </si>
  <si>
    <t>S350400</t>
  </si>
  <si>
    <t>Design/Safety Reviews Complete, Outer HCal Integration/Installation Tooling/Fixtures/Procedures Ready for Service</t>
  </si>
  <si>
    <t>S263500</t>
  </si>
  <si>
    <t>Procure Trigger Preproduction Prototype LL1  - Contract/PO - Leadtime</t>
  </si>
  <si>
    <t>S264800</t>
  </si>
  <si>
    <t>Procure Production LL1 System - Contract/PO - Leadtime</t>
  </si>
  <si>
    <t>S350500</t>
  </si>
  <si>
    <t>Outer HCal Sectors Ready for Installation</t>
  </si>
  <si>
    <t>07-Apr-21 A</t>
  </si>
  <si>
    <t>S255600</t>
  </si>
  <si>
    <t>Procure DAQ Production Boards - Vendor Selection</t>
  </si>
  <si>
    <t>S227550</t>
  </si>
  <si>
    <t>100% EMCal SiPM Daughter Boards Delivered: Production Sectors 13-64</t>
  </si>
  <si>
    <t>28-Jun-21 A</t>
  </si>
  <si>
    <t>S273300</t>
  </si>
  <si>
    <t>Procure Shaper/Disc Board 128 Channels - Contract Award(s)</t>
  </si>
  <si>
    <t>S228200</t>
  </si>
  <si>
    <t>20% EMCal SiPM Daughter Boards Tested: Production Sectors 13-64</t>
  </si>
  <si>
    <t>S228300</t>
  </si>
  <si>
    <t>40% EMCal SiPM Daughter Boards Tested: Production Sectors 13-64</t>
  </si>
  <si>
    <t>S328200</t>
  </si>
  <si>
    <t>Design/Safety Reviews Complete, Line Electric Power Distribution Released for Production</t>
  </si>
  <si>
    <t>S330616</t>
  </si>
  <si>
    <t>Prelim Design/Safety Reviews Complete for Det El Racks and Rack generic support systems</t>
  </si>
  <si>
    <t>S227540</t>
  </si>
  <si>
    <t>80% EMCal SiPM Daughter Boards Delivered: Production Sectors 13-64</t>
  </si>
  <si>
    <t>S154800</t>
  </si>
  <si>
    <t>Procure TPC Cooling System Equipment - Contract Award(s)</t>
  </si>
  <si>
    <t>08-Apr-21 A</t>
  </si>
  <si>
    <t>S256300</t>
  </si>
  <si>
    <t>Procure DAQ Production Crates - Vendor Responses</t>
  </si>
  <si>
    <t>09-Apr-21 A</t>
  </si>
  <si>
    <t>S256400</t>
  </si>
  <si>
    <t>Procure DAQ Production Crates - Vendor Selection</t>
  </si>
  <si>
    <t>12-Apr-21 A</t>
  </si>
  <si>
    <t>S194400</t>
  </si>
  <si>
    <t>Completion of EMCal Prepro Sectors 1-12</t>
  </si>
  <si>
    <t>S256200</t>
  </si>
  <si>
    <t>Procure DAQ Production Crates - Prepare &amp; Send Solicitation</t>
  </si>
  <si>
    <t>06-Apr-21 A</t>
  </si>
  <si>
    <t>S269800</t>
  </si>
  <si>
    <t>Timing System Production (FPGA Boards) - Prepare &amp; Send Solicitation</t>
  </si>
  <si>
    <t>14-Apr-21 A</t>
  </si>
  <si>
    <t>S267100</t>
  </si>
  <si>
    <t>Procure Production GL1 Components - Prepare &amp; Send Solicitation</t>
  </si>
  <si>
    <t>S142900</t>
  </si>
  <si>
    <t>Procure TPC FEE Production Boards &amp; Assembly - Vendor Selection</t>
  </si>
  <si>
    <t>13-Apr-21 A</t>
  </si>
  <si>
    <t>20-Apr-21 A</t>
  </si>
  <si>
    <t>S232800</t>
  </si>
  <si>
    <t>Procure EMCal External LV/Bias Signal/Comm/Test Cables Sectors 13-64 - Vendor Responses</t>
  </si>
  <si>
    <t>S311400</t>
  </si>
  <si>
    <t>Carriage Cradle - Components Ready for Installation</t>
  </si>
  <si>
    <t>S313255</t>
  </si>
  <si>
    <t>Completed - CC Drive &amp; Alignment System - Delivery Acceptance - M&amp;S</t>
  </si>
  <si>
    <t>S269900</t>
  </si>
  <si>
    <t>Timing System Production (FPGA Boards) - Vendor Responses</t>
  </si>
  <si>
    <t>25-Jun-21 A</t>
  </si>
  <si>
    <t>S267200</t>
  </si>
  <si>
    <t>Procure Production GL1 Components - Vendor Responses</t>
  </si>
  <si>
    <t>S120200</t>
  </si>
  <si>
    <t>GEM Production Complete</t>
  </si>
  <si>
    <t>19-Apr-21 A</t>
  </si>
  <si>
    <t>(LN2 supply transfer line system) Raw Material procurement Labor</t>
  </si>
  <si>
    <t>Procure LN2 supply transfer line system, Phase 4 (Raw Material) - Delivery Acceptance</t>
  </si>
  <si>
    <t>S290800</t>
  </si>
  <si>
    <t>Procure LN2 supply transfer line system, Phase 4 (Raw Material) - Leadtime</t>
  </si>
  <si>
    <t>S1006160</t>
  </si>
  <si>
    <t>Witness test 1008B Cold Box Assembly</t>
  </si>
  <si>
    <t>27-Apr-21 A</t>
  </si>
  <si>
    <t>S270000</t>
  </si>
  <si>
    <t>Timing System Production (FPGA Boards) - Vendor Selection</t>
  </si>
  <si>
    <t>S267300</t>
  </si>
  <si>
    <t>Procure Production GL1 Components - Vendor Selection</t>
  </si>
  <si>
    <t>23-Apr-21 A</t>
  </si>
  <si>
    <t>29-Apr-21 A</t>
  </si>
  <si>
    <t>S232700</t>
  </si>
  <si>
    <t>Procure EMCal External LV/Bias Signal/Comm/Test Cables Sectors 13-64 - Prepare &amp; Send Solicitation</t>
  </si>
  <si>
    <t>S154900</t>
  </si>
  <si>
    <t>Procure TPC Cooling System Equipment - Contract/PO - Leadtime</t>
  </si>
  <si>
    <t>S143000</t>
  </si>
  <si>
    <t>Procure TPC FEE Production Boards &amp; Assembly - Contract Award(s)</t>
  </si>
  <si>
    <t>S148200</t>
  </si>
  <si>
    <t>Procure TPC EDBC Computers &amp; Peripherals - Contract Award(s)</t>
  </si>
  <si>
    <t>S228600</t>
  </si>
  <si>
    <t>EMCal SiPM Boards Production Complete</t>
  </si>
  <si>
    <t>S290510</t>
  </si>
  <si>
    <t>Completed - Procure LN2 supply transfer line system, Phase 3 (Final Design Review) - Delivery Acceptance</t>
  </si>
  <si>
    <t>S343866</t>
  </si>
  <si>
    <t>Start Track Modification - AH Finish AH Installation</t>
  </si>
  <si>
    <t>S143100</t>
  </si>
  <si>
    <t>Procure TPC FEE Production Boards &amp; Assembly - Contract/PO - Leadtime</t>
  </si>
  <si>
    <t>S292910</t>
  </si>
  <si>
    <t>Completed - (Warm Piping tie in to WR header) Detailed drawing package with weld map</t>
  </si>
  <si>
    <t>03-May-21 A</t>
  </si>
  <si>
    <t>17-May-21 A</t>
  </si>
  <si>
    <t>S348600</t>
  </si>
  <si>
    <t>Ready to Assemble Cradle Carriage in AH</t>
  </si>
  <si>
    <t>S328700</t>
  </si>
  <si>
    <t>Procure Line Electric Power Distribution Components - Prepare and Send Solicitation</t>
  </si>
  <si>
    <t>10-May-21 A</t>
  </si>
  <si>
    <t>11-May-21 A</t>
  </si>
  <si>
    <t>S304510</t>
  </si>
  <si>
    <t>Completed - Magnet Power Supply Installation: Water Cooled Bus Termination 1008B L</t>
  </si>
  <si>
    <t>20-May-21 A</t>
  </si>
  <si>
    <t>S148300</t>
  </si>
  <si>
    <t>Procure TPC EDBC Computers &amp; Peripherals - Contract/PO - Leadtime</t>
  </si>
  <si>
    <t>18-May-21 A</t>
  </si>
  <si>
    <t>26-May-21 A</t>
  </si>
  <si>
    <t>03-Jun-21 A</t>
  </si>
  <si>
    <t>S228400</t>
  </si>
  <si>
    <t>60% EMCal SiPM Daughter Boards Tested: Production Sectors 13-64</t>
  </si>
  <si>
    <t>Deleted CC Bridge, Mid Platforms &amp; Access - Delivery Acceptance Support Labor - Physics Resource(s)</t>
  </si>
  <si>
    <t>01-Jun-21 A</t>
  </si>
  <si>
    <t>02-Jun-21 A</t>
  </si>
  <si>
    <t>Deleted CC Bridge, Mid Platforms &amp; Access - Delivery Acceptance Support Labor - CA-D Resource(s)</t>
  </si>
  <si>
    <t>04-Jun-21 A</t>
  </si>
  <si>
    <t>11-Jun-21 A</t>
  </si>
  <si>
    <t>08-Jun-21 A</t>
  </si>
  <si>
    <t>22-Jun-21 A</t>
  </si>
  <si>
    <t>21-Jun-21 A</t>
  </si>
  <si>
    <t>15-Jun-21 A</t>
  </si>
  <si>
    <t>18-Jun-21 A</t>
  </si>
  <si>
    <t>Pack and ship final blocks for sectors 41-48  to BNL - Purchased Services</t>
  </si>
  <si>
    <t>Pack and ship final blocks for sectors 41-48  to BNL - M&amp;S</t>
  </si>
  <si>
    <t>S232900</t>
  </si>
  <si>
    <t>Procure EMCal External LV/Bias Signal/Comm/Test Cables Sectors 13-64 - Vendor Selection</t>
  </si>
  <si>
    <t>S326800</t>
  </si>
  <si>
    <t>CC Bridge, Mid Platforms &amp; Access - Contract Award(s)</t>
  </si>
  <si>
    <t>23-Jun-21 A</t>
  </si>
  <si>
    <t>S290910</t>
  </si>
  <si>
    <t>Completed - Procure LN2 supply transfer line system, Phase 4 (Raw Material) - Delivery Acceptance</t>
  </si>
  <si>
    <t>S141300</t>
  </si>
  <si>
    <t>Procure TPC FEE Production Components, Phase 1 (Optical Transceiver Components) - Contract Award(s)</t>
  </si>
  <si>
    <t>S141400</t>
  </si>
  <si>
    <t>Procure TPC FEE Production Components, Phase 1 (Optical Transceiver Components) - Leadtime</t>
  </si>
  <si>
    <t>S244500</t>
  </si>
  <si>
    <t>HCal Electronics Complete: Production</t>
  </si>
  <si>
    <t>S348920</t>
  </si>
  <si>
    <t>Completed - Assemble HCal cradle onto base</t>
  </si>
  <si>
    <t>S147350</t>
  </si>
  <si>
    <t>Procure TPC DAM Felix 2.0 Optical Components - Contract Award(s)</t>
  </si>
  <si>
    <t>S255700</t>
  </si>
  <si>
    <t>Procure DAQ Production Boards - Contract Award(s)</t>
  </si>
  <si>
    <t>S256500</t>
  </si>
  <si>
    <t>Procure DAQ Production Crates - Contract Award(s)</t>
  </si>
  <si>
    <t>S228500</t>
  </si>
  <si>
    <t>100% EMCal SiPM Daughter Boards Tested: Production Sectors 13-64</t>
  </si>
  <si>
    <t>S228450</t>
  </si>
  <si>
    <t>80% EMCal SiPM Daughter Boards Tested: Production Sectors 13-64</t>
  </si>
  <si>
    <t>S1006640</t>
  </si>
  <si>
    <t>Draft PDR of three Manifold Jumper Transfer Lines</t>
  </si>
  <si>
    <t>01-Jul-21*</t>
  </si>
  <si>
    <t>Evaluate &amp; Process Bid for IHCal Support Tabs - CA-D Resource(s)</t>
  </si>
  <si>
    <t>S255800</t>
  </si>
  <si>
    <t>Procure DAQ Production Boards - Contract/PO - Leadtime</t>
  </si>
  <si>
    <t>S327000</t>
  </si>
  <si>
    <t>CC Bridge, Mid Platforms &amp; Access - Vendor Leadtime</t>
  </si>
  <si>
    <t>S256600</t>
  </si>
  <si>
    <t>Procure DAQ Production Crates - Contract/PO - Leadtime</t>
  </si>
  <si>
    <t>S273400</t>
  </si>
  <si>
    <t>Procure Min/Bias Electronics - Contract/PO - Leadtime</t>
  </si>
  <si>
    <t>Perform Beampipe/vacuum Acceptance - Physics Resource(s) NEG coating</t>
  </si>
  <si>
    <t>Perform Beampipe/vacuum Acceptance - CA-D Resource(s) NEG coating</t>
  </si>
  <si>
    <t>S275400</t>
  </si>
  <si>
    <t>2022 Cryo L3 Project Management</t>
  </si>
  <si>
    <t>S147360</t>
  </si>
  <si>
    <t>Procure TPC DAM Felix 2.0 Optical Components - Contract/PO - Leadtime</t>
  </si>
  <si>
    <t>(Warm Piping System) Phase 2: Welding of piping, vent lines and install of piping supports, after coldbox/magnet install</t>
  </si>
  <si>
    <t>S134100</t>
  </si>
  <si>
    <t>TPC R3 GEM Modules Production Ends</t>
  </si>
  <si>
    <t>Fabricate/Procure TPC Integration/Installation Tooling/Fixtures - Labor</t>
  </si>
  <si>
    <t>Fabricate/Procure TPC Integration/Installation Tooling/Fixtures - M&amp;S</t>
  </si>
  <si>
    <t>S1006660</t>
  </si>
  <si>
    <t>AET submits PDR report to BNL for approval of three Manifold Jumper Transfer Lines</t>
  </si>
  <si>
    <t>16-Jul-21*</t>
  </si>
  <si>
    <t>21-Jul-21*</t>
  </si>
  <si>
    <t>S129700</t>
  </si>
  <si>
    <t>TPC R2 GEM Modules Production Ends</t>
  </si>
  <si>
    <t>S328800</t>
  </si>
  <si>
    <t>Procure Line Electric Power Distribution Components - Vendor Responses and Selection</t>
  </si>
  <si>
    <t>S352900</t>
  </si>
  <si>
    <t>Design/Safety Reviews Complete, sPHENIX SC Magnet Integration/Installation Tooling/Fixtures/Procedures Ready for Service</t>
  </si>
  <si>
    <t>S353000</t>
  </si>
  <si>
    <t>Ready to Install SC Magnet</t>
  </si>
  <si>
    <t>S233000</t>
  </si>
  <si>
    <t>Procure EMCal External LV/Bias Signal/Comm/Test Cables Sectors 13-64 - Contract Award(s)</t>
  </si>
  <si>
    <t>Procure IHCal  Support  Tabs - Provide Requirements to Procurement</t>
  </si>
  <si>
    <t>S1006320</t>
  </si>
  <si>
    <t>S1006360</t>
  </si>
  <si>
    <t>S233100</t>
  </si>
  <si>
    <t>Procure EMCal External LV/Bias Signal/Comm/Test Cables Sectors 13-64 - Contract/PO - Leadtime</t>
  </si>
  <si>
    <t>S331000</t>
  </si>
  <si>
    <t>Design/Safety Reviews Complete, Detector Electronics Racks and Rack generic support systems Components Released for Prod</t>
  </si>
  <si>
    <t>S267400</t>
  </si>
  <si>
    <t>Procure Production GL1 Components - Contract Award(s)</t>
  </si>
  <si>
    <t>S267500</t>
  </si>
  <si>
    <t>Procure Production GL1 Components - Contract/PO - Leadtime</t>
  </si>
  <si>
    <t>S343847</t>
  </si>
  <si>
    <t>Addition of ReBar plus Concrete Forming and Placement for IR Tracks - Leadtime</t>
  </si>
  <si>
    <t>02-Aug-21*</t>
  </si>
  <si>
    <t>S294510</t>
  </si>
  <si>
    <t>Completed - Procure Warm Piping and fittings - Delivery acceptance</t>
  </si>
  <si>
    <t>S332750</t>
  </si>
  <si>
    <t>Design/Safety Reviews complete (MS) for Detector Gas Service Systems</t>
  </si>
  <si>
    <t>S317500</t>
  </si>
  <si>
    <t>Procure IHCal  Support  Tabs - Prepare and Send Solicitation</t>
  </si>
  <si>
    <t>S1006720</t>
  </si>
  <si>
    <t>S317093</t>
  </si>
  <si>
    <t>Beampipe Supports Released for Production (Milestone)</t>
  </si>
  <si>
    <t>S340000</t>
  </si>
  <si>
    <t>Design/Safety Reviews Complete, IR HVAC Components Released for Production</t>
  </si>
  <si>
    <t>S252600</t>
  </si>
  <si>
    <t>Procure Production Digitizer - Contract/PO - Leadtime for Assembly &amp; Tests</t>
  </si>
  <si>
    <t>Procure IHCal  Support  Tabs - Vendor Response and Selection</t>
  </si>
  <si>
    <t>S270100</t>
  </si>
  <si>
    <t>Timing System Production (FPGA Boards) - Contract Award(s)</t>
  </si>
  <si>
    <t>16-Aug-21*</t>
  </si>
  <si>
    <t>S270200</t>
  </si>
  <si>
    <t>Timing System Production (FPGA Boards) - Contract/PO) - Leadtime</t>
  </si>
  <si>
    <t>S341100</t>
  </si>
  <si>
    <t>Design/Safety Reviews Complete, IR Electronics Cooling Water Distribution System Components Released for Production</t>
  </si>
  <si>
    <t>S317063</t>
  </si>
  <si>
    <t>MVTX  Supports Released for Production (Milestone)</t>
  </si>
  <si>
    <t>S317043</t>
  </si>
  <si>
    <t>TPC Supports Released for Production (Milestone)</t>
  </si>
  <si>
    <t>S317700</t>
  </si>
  <si>
    <t>Procure IHCal Support  Tabs - Contract Award</t>
  </si>
  <si>
    <t>S317800</t>
  </si>
  <si>
    <t>Procure IHCal  Support Tabs - Leadtime</t>
  </si>
  <si>
    <t>S314000</t>
  </si>
  <si>
    <t>CC Seismic Restraints - Prepare &amp; Send Solicitation</t>
  </si>
  <si>
    <t>S317053</t>
  </si>
  <si>
    <t>INTT Supports Released for Production (Milestone)</t>
  </si>
  <si>
    <t>S121601</t>
  </si>
  <si>
    <t>Final Design Review and Production Readiness Review - TPC Final Assembly</t>
  </si>
  <si>
    <t>25-Aug-21*</t>
  </si>
  <si>
    <t>S325410</t>
  </si>
  <si>
    <t>Completed - End Caps/ Pole Tips - Delivery Acceptance</t>
  </si>
  <si>
    <t>S292610</t>
  </si>
  <si>
    <t>Completed - (Warm Piping System) Mechanical Engineering Tasks</t>
  </si>
  <si>
    <t>S316010</t>
  </si>
  <si>
    <t>Completed - Steel Track Modifications</t>
  </si>
  <si>
    <t>S147600</t>
  </si>
  <si>
    <t>TPC DAM Felix 2.0 Production Complete</t>
  </si>
  <si>
    <t>Address Action Items from Detector Gas and Cooling Services Systems Design &amp; Safety Reviews</t>
  </si>
  <si>
    <t>S274320</t>
  </si>
  <si>
    <t>RHIC FY22 Run</t>
  </si>
  <si>
    <t>01-Sep-21*</t>
  </si>
  <si>
    <t>S317073</t>
  </si>
  <si>
    <t>MBD Supports Released for Production (Milestone)</t>
  </si>
  <si>
    <t>S263900</t>
  </si>
  <si>
    <t>Trigger LL1 Preproduction complete</t>
  </si>
  <si>
    <t>S1006840</t>
  </si>
  <si>
    <t>S151100</t>
  </si>
  <si>
    <t>TPC Laser System Complete</t>
  </si>
  <si>
    <t>S350910</t>
  </si>
  <si>
    <t>Completed - Install Partial Outer HCal (Prior to SC Magnet Install)</t>
  </si>
  <si>
    <t>S325600</t>
  </si>
  <si>
    <t>End Caps/ Pole Tips - Ready for Installation</t>
  </si>
  <si>
    <t>S343300</t>
  </si>
  <si>
    <t>Design/Safety Reviews Complete, Assembly Hall Modifications Components Released for Production</t>
  </si>
  <si>
    <t>S1006880</t>
  </si>
  <si>
    <t>Fabricate all three Manifold Jumper Transfer Lines</t>
  </si>
  <si>
    <t>S332100</t>
  </si>
  <si>
    <t>Design/Safety Reviews Complete, Detector Gas and Cooling Services Systems Components Released for Production</t>
  </si>
  <si>
    <t>Prepare Detector Gas and Cooling Services Systems Components Procurement Package(s)</t>
  </si>
  <si>
    <t>S1006480</t>
  </si>
  <si>
    <t>S125700</t>
  </si>
  <si>
    <t>TPC R1 GEM Modules Production Ends</t>
  </si>
  <si>
    <t>S300910</t>
  </si>
  <si>
    <t>Completed - (Cryo Controls Hardware) Built HMI operator screens</t>
  </si>
  <si>
    <t>24-Sep-21*</t>
  </si>
  <si>
    <t>S353410</t>
  </si>
  <si>
    <t>Completed - Install SC Magnet on Cradle</t>
  </si>
  <si>
    <t>S335400</t>
  </si>
  <si>
    <t>Design/Safety Reviews Complete, Rack Room Modifications Components Released for Production</t>
  </si>
  <si>
    <t>S1006520</t>
  </si>
  <si>
    <t>Fabricate the IP8 Cold Box Assembly</t>
  </si>
  <si>
    <t>S291210</t>
  </si>
  <si>
    <t>Completed - (LN2 supply transfer line system) BNL Holdpoint witness</t>
  </si>
  <si>
    <t>S303310</t>
  </si>
  <si>
    <t>Completed - Magnet: Install Cable Tray and Supports for Power and Signal Distribution  1008IR</t>
  </si>
  <si>
    <t>S291400</t>
  </si>
  <si>
    <t>Procure LN2 supply transfer line system - Phase 5 - Shipping - Leadtime</t>
  </si>
  <si>
    <t>S101016</t>
  </si>
  <si>
    <t>FY22 funding available</t>
  </si>
  <si>
    <t>01-Oct-21*</t>
  </si>
  <si>
    <t>S333200</t>
  </si>
  <si>
    <t>Design/Safety Reviews Complete, Detector Safety Subsystems Components Released for Production</t>
  </si>
  <si>
    <t>Install Large Support Rings and Cross Braces</t>
  </si>
  <si>
    <t>S1006920</t>
  </si>
  <si>
    <t>Delivery of  all three Manifold Jumper Transfer Lines and Document package</t>
  </si>
  <si>
    <t>12-Oct-21*</t>
  </si>
  <si>
    <t>S342200</t>
  </si>
  <si>
    <t>Design/Safety Reviews Complete, IR/AH Safety Subsystems Components Released for Production</t>
  </si>
  <si>
    <t>Start Track Modification - IR Delivery Acceptance M&amp;S Outside BOA contractor</t>
  </si>
  <si>
    <t>S343846</t>
  </si>
  <si>
    <t>Start Track Modification - IR Complete</t>
  </si>
  <si>
    <t>Procure LN2 supply transfer line system - Phase 5 - Shipping - Delivery Acceptance</t>
  </si>
  <si>
    <t>20-Oct-21*</t>
  </si>
  <si>
    <t>S291510</t>
  </si>
  <si>
    <t>Completed - Procure LN2 supply transfer line system - Phase 5 - Shipping - Delivery Acceptance</t>
  </si>
  <si>
    <t>S329800</t>
  </si>
  <si>
    <t>Design/Safety Reviews Complete, Detector Support Services Systems Components Released for Production</t>
  </si>
  <si>
    <t>S328900</t>
  </si>
  <si>
    <t>Procure Line Electric Power Distribution Components - Contract Award</t>
  </si>
  <si>
    <t>S329000</t>
  </si>
  <si>
    <t>Procure Line Electric Power Distribution Components - Leadtime</t>
  </si>
  <si>
    <t>S1006940</t>
  </si>
  <si>
    <t>Draft PDR of three Solenoid Valve Box Transfer Lines</t>
  </si>
  <si>
    <t>S156100</t>
  </si>
  <si>
    <t>TPC Cooling System Complete</t>
  </si>
  <si>
    <t>S295610</t>
  </si>
  <si>
    <t>Completed - (Controls Hardware) Power distribution drawings</t>
  </si>
  <si>
    <t>Procure IHCal  Support  Tabs - Delivery Acceptance</t>
  </si>
  <si>
    <t>S253000</t>
  </si>
  <si>
    <t>Calorimeter Digitizer Production Complete</t>
  </si>
  <si>
    <t>S292110</t>
  </si>
  <si>
    <t>Completed - (LN2 supply transfer line system) Rigging in place onto piping supports</t>
  </si>
  <si>
    <t>S317910</t>
  </si>
  <si>
    <t>Completed - Procure IHCal Structural Support  - Delivery Acceptance</t>
  </si>
  <si>
    <t>S336500</t>
  </si>
  <si>
    <t>Design/Safety Reviews Complete, Control Room and Offices Modifications Components Released for Production</t>
  </si>
  <si>
    <t>S1006960</t>
  </si>
  <si>
    <t>AET submits PDR report to BNL for approval of three Solenoid Valve Box Transfer Lines</t>
  </si>
  <si>
    <t>09-Nov-21*</t>
  </si>
  <si>
    <t>15-Nov-21*</t>
  </si>
  <si>
    <t>S281410</t>
  </si>
  <si>
    <t>Completed - Magnet and Solenoid Valvebox - Reinstall</t>
  </si>
  <si>
    <t>S200100</t>
  </si>
  <si>
    <t>Inner HCAL Support Structure Ready for Installation</t>
  </si>
  <si>
    <t>S351310</t>
  </si>
  <si>
    <t>Completed - Install Remainder of Outer HCal Sectors</t>
  </si>
  <si>
    <t>S314300</t>
  </si>
  <si>
    <t>CC Seismic Restraints - Contract Award(s)</t>
  </si>
  <si>
    <t>S314500</t>
  </si>
  <si>
    <t>CC Seismic Restraints - Vendor Leadtime</t>
  </si>
  <si>
    <t>S364900</t>
  </si>
  <si>
    <t>Design/Safety Reviews Complete, MVTX Integration/Installation Tooling/Fixtures/Procedures Ready for Service</t>
  </si>
  <si>
    <t>S334300</t>
  </si>
  <si>
    <t>Design/Safety Reviews Complete, Gas Mixing House &amp; Gas Pad Components Released for Production</t>
  </si>
  <si>
    <t>01-Dec-21*</t>
  </si>
  <si>
    <t>Evaluate &amp; Process Detector Gas and Cooling Services Systems Components Bids</t>
  </si>
  <si>
    <t>S281600</t>
  </si>
  <si>
    <t>Magnet - Solenoid Valvebox - Complete, Ready for Cryo Connections</t>
  </si>
  <si>
    <t>S1007040</t>
  </si>
  <si>
    <t>GL1 Production: commission GL1 system Instr</t>
  </si>
  <si>
    <t>S154000</t>
  </si>
  <si>
    <t>TPC Gas System Complete</t>
  </si>
  <si>
    <t>S362600</t>
  </si>
  <si>
    <t>Design/Safety Reviews Complete, INTT Integration/Installation Tooling/Fixtures/Procedures Ready for Service</t>
  </si>
  <si>
    <t>S148600</t>
  </si>
  <si>
    <t>TPC DAM Production Complete</t>
  </si>
  <si>
    <t>S292310</t>
  </si>
  <si>
    <t>Completed - (LN2 supply transfer line system) Final pressure. leak check and equipment shakedown</t>
  </si>
  <si>
    <t>S368300</t>
  </si>
  <si>
    <t>Design/Safety Reviews Complete, Min Bias Integration/Installation Tooling/Fixtures/Procedures Ready for Service</t>
  </si>
  <si>
    <t>S355000</t>
  </si>
  <si>
    <t>Design/Safety Reviews Complete, Inner HCal Integration/Installation Tooling/Fixtures/Procedures Ready for Service</t>
  </si>
  <si>
    <t>S355100</t>
  </si>
  <si>
    <t>Inner HCal Sectors Ready for Installation</t>
  </si>
  <si>
    <t>S318100</t>
  </si>
  <si>
    <t>Inner HCal Support Tabs Components Ready for Installation</t>
  </si>
  <si>
    <t>S327300</t>
  </si>
  <si>
    <t>CC Bridge, Mid Platforms &amp; Access - Ready for Installation</t>
  </si>
  <si>
    <t>S327110</t>
  </si>
  <si>
    <t>Completed - CC Bridge, Mid Platforms &amp; Access - Delivery Acceptance</t>
  </si>
  <si>
    <t>S299810</t>
  </si>
  <si>
    <t>Completed - (Cryo Controls Hardware) Cable pulling</t>
  </si>
  <si>
    <t>S265300</t>
  </si>
  <si>
    <t>LL1 Trigger Production Complete</t>
  </si>
  <si>
    <t>S265400</t>
  </si>
  <si>
    <t>LL1 Ready to Operate</t>
  </si>
  <si>
    <t>S1006560</t>
  </si>
  <si>
    <t>Witness test IP8 Cold Box Assembly</t>
  </si>
  <si>
    <t>S1007160</t>
  </si>
  <si>
    <t>S253100</t>
  </si>
  <si>
    <t>Calorimeter Electronics Complete</t>
  </si>
  <si>
    <t>S234300</t>
  </si>
  <si>
    <t>EMCal Electronics Complete</t>
  </si>
  <si>
    <t>S349410</t>
  </si>
  <si>
    <t>Completed - Install platforms &amp; access</t>
  </si>
  <si>
    <t>Install 2nd Inner HCal Support Ring - Labor</t>
  </si>
  <si>
    <t>Install 2nd Inner HCal Support Ring - M&amp;S</t>
  </si>
  <si>
    <t>S1006600</t>
  </si>
  <si>
    <t>Delivery of the IP8 Cold Box Assembly and Document Package</t>
  </si>
  <si>
    <t>S1007200</t>
  </si>
  <si>
    <t>Fabricate three Solenoid Valve Box Transfer Lines and two 4" &amp; 5" NPS Field Joint Sleeves</t>
  </si>
  <si>
    <t>S356310</t>
  </si>
  <si>
    <t>Completed - Install 2nd Inner HCal Support Ring</t>
  </si>
  <si>
    <t>S178200</t>
  </si>
  <si>
    <t>EMCal Block fabrication is complete</t>
  </si>
  <si>
    <t>S179000</t>
  </si>
  <si>
    <t>EMCal final blocks arrive at BNL</t>
  </si>
  <si>
    <t>S360200</t>
  </si>
  <si>
    <t>Design/Safety Reviews Complete, TPC Integration/Installation Tooling/Fixtures/Procedures Ready for Service</t>
  </si>
  <si>
    <t>S294810</t>
  </si>
  <si>
    <t>Completed - (Warm Piping System) Phase 1: Welding of piping and install of piping supports</t>
  </si>
  <si>
    <t>S357210</t>
  </si>
  <si>
    <t>Completed - Install Inner HCal</t>
  </si>
  <si>
    <t>Procure &amp; Deliver Detector Gas and Cooling Services Systems Components (leadtime and fabrication included) L</t>
  </si>
  <si>
    <t>Procure &amp; Deliver Detector Gas and Cooling Services Systems Components (leadtime and fabrication included) M&amp;S</t>
  </si>
  <si>
    <t>S273900</t>
  </si>
  <si>
    <t>MBD Production Complete</t>
  </si>
  <si>
    <t>S303610</t>
  </si>
  <si>
    <t>Completed - Magnet: Pull &amp; Terminate AC/DC Power Cables and Signal Cables  1008IR</t>
  </si>
  <si>
    <t>S143400</t>
  </si>
  <si>
    <t>TPC FEE Production Complete</t>
  </si>
  <si>
    <t>S340500</t>
  </si>
  <si>
    <t>IR HVAC components Ready for Installation</t>
  </si>
  <si>
    <t>S341600</t>
  </si>
  <si>
    <t>IR Electronics Cooling Water Distribution System Components Ready for Installation</t>
  </si>
  <si>
    <t>S274100</t>
  </si>
  <si>
    <t>MinBias Detector Ready to Install</t>
  </si>
  <si>
    <t>S368400</t>
  </si>
  <si>
    <t>Min Bias Ready for Installation</t>
  </si>
  <si>
    <t>S260800</t>
  </si>
  <si>
    <t>DAQ Production: DAQ Ready for Operation</t>
  </si>
  <si>
    <t>S295310</t>
  </si>
  <si>
    <t>Completed - (Warm Piping System) Vacuum Pumping System installation</t>
  </si>
  <si>
    <t>S121900</t>
  </si>
  <si>
    <t>TPC Ready to Install (Assembly Complete)</t>
  </si>
  <si>
    <t>S360300</t>
  </si>
  <si>
    <t>TPC Ready for Installation (Installation Sequence Can Commence)</t>
  </si>
  <si>
    <t>S196600</t>
  </si>
  <si>
    <t>EMCal Modules Complete</t>
  </si>
  <si>
    <t>S197300</t>
  </si>
  <si>
    <t>EMCal Ready to Install</t>
  </si>
  <si>
    <t>S197100</t>
  </si>
  <si>
    <t>EMCal Sectors Complete</t>
  </si>
  <si>
    <t>S270900</t>
  </si>
  <si>
    <t>Timing System Production: Timing system ready to operate</t>
  </si>
  <si>
    <t>S268200</t>
  </si>
  <si>
    <t>GL1 Ready to Operate</t>
  </si>
  <si>
    <t>S358100</t>
  </si>
  <si>
    <t>EMCal Sectors Ready for Installation</t>
  </si>
  <si>
    <t>S101020</t>
  </si>
  <si>
    <t>Internal Project Float</t>
  </si>
  <si>
    <t>07-Feb-22*</t>
  </si>
  <si>
    <t>S101022</t>
  </si>
  <si>
    <t>Early Project Completion</t>
  </si>
  <si>
    <t>S101030</t>
  </si>
  <si>
    <t>WBS 1X Schedule Contingency</t>
  </si>
  <si>
    <t>S358510</t>
  </si>
  <si>
    <t>Completed - Install EMCal Sectors</t>
  </si>
  <si>
    <t>S287410</t>
  </si>
  <si>
    <t>Completed - (Helium System: 1008B Coldbox/Transferlines / IR8 Coldbox) Installation/Rigging of IR8 Coldbox</t>
  </si>
  <si>
    <t>S285300</t>
  </si>
  <si>
    <t>Milestone - RHIC Helium Interface Contract Complete</t>
  </si>
  <si>
    <t>S329300</t>
  </si>
  <si>
    <t>Line Electric Power Distribution Components Ready for Installation</t>
  </si>
  <si>
    <t>S331600</t>
  </si>
  <si>
    <t>Detector Electronics Racks and Rack generic support systems Components Ready for Installation</t>
  </si>
  <si>
    <t>S337100</t>
  </si>
  <si>
    <t>Control Room and Offices Modifications Components Ready for Installation</t>
  </si>
  <si>
    <t>S365000</t>
  </si>
  <si>
    <t>MVTX Ready for Installation</t>
  </si>
  <si>
    <t>EXT101400</t>
  </si>
  <si>
    <t>[External Activity] MVTX Complete and ready for installation</t>
  </si>
  <si>
    <t>17-Mar-22*</t>
  </si>
  <si>
    <t>S333800</t>
  </si>
  <si>
    <t>Detector Safety Subsystems Components Ready for Installation</t>
  </si>
  <si>
    <t>S349610</t>
  </si>
  <si>
    <t>Completed - Install Pole Tips</t>
  </si>
  <si>
    <t>S342700</t>
  </si>
  <si>
    <t>IR/AH Safety Subsystems Components Ready for Installation</t>
  </si>
  <si>
    <t>S304710</t>
  </si>
  <si>
    <t>Completed - Magnet Power Supply Installation: Water Cooled Bus Termination 1008IR L</t>
  </si>
  <si>
    <t>S306700</t>
  </si>
  <si>
    <t>Magnet: Install Quench Detector Cabling</t>
  </si>
  <si>
    <t>06-Apr-22*</t>
  </si>
  <si>
    <t>S300600</t>
  </si>
  <si>
    <t>(Cryo Controls Hardware) Hardware Installed</t>
  </si>
  <si>
    <t>S294910</t>
  </si>
  <si>
    <t>Completed - (Warm Piping System) Phase 2: Welding of piping, vent lines &amp; install of piping supports</t>
  </si>
  <si>
    <t>S305010</t>
  </si>
  <si>
    <t>Completed - Magnet Power Supply Installation: Power Supply Testing</t>
  </si>
  <si>
    <t>S339400</t>
  </si>
  <si>
    <t>Beampipe/Vacuum components Ready for Installation</t>
  </si>
  <si>
    <t>S287700</t>
  </si>
  <si>
    <t>RHIC Helium Interface - Installation complete</t>
  </si>
  <si>
    <t>S359410</t>
  </si>
  <si>
    <t>Completed - Commission EMCal</t>
  </si>
  <si>
    <t>S343800</t>
  </si>
  <si>
    <t>Assembly Hall Components Ready for Installation</t>
  </si>
  <si>
    <t>Perform Gas Mixing House &amp; Gas Pad Components Acceptance  - Physics Resource(s)</t>
  </si>
  <si>
    <t>S336000</t>
  </si>
  <si>
    <t>Rack Room Modifications Components Ready for Installation</t>
  </si>
  <si>
    <t>S334900</t>
  </si>
  <si>
    <t>Gas Mixing House &amp; Gas Pad Components Ready for Installation</t>
  </si>
  <si>
    <t>Perform Detector Gas and Cooling Services Systems Components Acceptance</t>
  </si>
  <si>
    <t>S362700</t>
  </si>
  <si>
    <t>INTT Ready for Installation</t>
  </si>
  <si>
    <t>EXT327600</t>
  </si>
  <si>
    <t>[External Activity] INTT Assembly Complete and Ready for Installation</t>
  </si>
  <si>
    <t>25-May-22*</t>
  </si>
  <si>
    <t>S330400</t>
  </si>
  <si>
    <t>Detector Support Services Systems Components Ready for Installation</t>
  </si>
  <si>
    <t>S279500</t>
  </si>
  <si>
    <t>Magnet is operational</t>
  </si>
  <si>
    <t>S332700</t>
  </si>
  <si>
    <t>Detector Gas and Cooling Services Systems Components Ready for Installation</t>
  </si>
  <si>
    <t>S309010</t>
  </si>
  <si>
    <t>Completed - Magnet Field Measurements: Map Magnetic Field of SC Magnet</t>
  </si>
  <si>
    <t>08-Jul-22*</t>
  </si>
  <si>
    <t>S361010</t>
  </si>
  <si>
    <t>Completed - Install TPC</t>
  </si>
  <si>
    <t>S346410</t>
  </si>
  <si>
    <t>Completed - Install Beampipe</t>
  </si>
  <si>
    <t>S332780</t>
  </si>
  <si>
    <t>Detector Gas Services Systems Components Ready for Installation</t>
  </si>
  <si>
    <t>S314655</t>
  </si>
  <si>
    <t>Completed - CC Seismic Restraints - Delivery Acceptance - M&amp;S</t>
  </si>
  <si>
    <t>S369010</t>
  </si>
  <si>
    <t>Completed - Install Min Bias</t>
  </si>
  <si>
    <t>S370400</t>
  </si>
  <si>
    <t>sPHENIX Installation Complete Ready for ORR</t>
  </si>
  <si>
    <t>S364210</t>
  </si>
  <si>
    <t>Completed - Install INTT</t>
  </si>
  <si>
    <t>03-Oct-22*</t>
  </si>
  <si>
    <t>S367610</t>
  </si>
  <si>
    <t>Completed - Install MVTX</t>
  </si>
  <si>
    <t>S370800</t>
  </si>
  <si>
    <t>sPHENIX Ready for Operations</t>
  </si>
  <si>
    <t>S370850</t>
  </si>
  <si>
    <t>WBS 2X Schedule Contingency</t>
  </si>
  <si>
    <t>S101040</t>
  </si>
  <si>
    <t>Approve Project Closeout PD-4</t>
  </si>
  <si>
    <t>29-Dec-22*</t>
  </si>
  <si>
    <t>S370900</t>
  </si>
  <si>
    <t>Start of RHIC Run 30-Jan-23</t>
  </si>
  <si>
    <t>30-Jan-23*</t>
  </si>
  <si>
    <t>S999999</t>
  </si>
  <si>
    <t>Completed: sPHENIX MIE and Support Projects</t>
  </si>
  <si>
    <t>Calc ETC Units</t>
  </si>
  <si>
    <t>Calc ETC Cost</t>
  </si>
  <si>
    <t>Updated ETC Cost</t>
  </si>
  <si>
    <t>EAC Growth</t>
  </si>
  <si>
    <t>Updated ETC Units</t>
  </si>
  <si>
    <t>Baseline Units</t>
  </si>
  <si>
    <t xml:space="preserve">Baseline Cost </t>
  </si>
  <si>
    <t>Forecast Data (June status file)</t>
  </si>
  <si>
    <t>1.01.02  Labor by FY</t>
  </si>
  <si>
    <t>1.01.03  Management Travel</t>
  </si>
  <si>
    <t>1.02.01.08  TPC Assembly</t>
  </si>
  <si>
    <t>1.02.02.03  TPC R1 Module Production</t>
  </si>
  <si>
    <t>1.02.05.04  TPC FEE Production</t>
  </si>
  <si>
    <t>1.02.06.03  TPC DAM Production</t>
  </si>
  <si>
    <t>1.02.07.01  TPC Laser System</t>
  </si>
  <si>
    <t>1.02.07.02  TPC Gas System</t>
  </si>
  <si>
    <t>1.02.07.03  TPC Cooling System</t>
  </si>
  <si>
    <t>1.03.01.03.01  Order Material for EMCAL Final Block Production</t>
  </si>
  <si>
    <t>1.03.01.03.02  Fabricate final blocks</t>
  </si>
  <si>
    <t>1.03.01.03.03  Pack and ship final blocks to BNL</t>
  </si>
  <si>
    <t>1.03.02.02.03  EMCAL Final Module Fabrication</t>
  </si>
  <si>
    <t>1.03.02.03.03  EMCAL Final Production Sector Assembly</t>
  </si>
  <si>
    <t>1.04.01  Inner HCAL Support Structure &amp; Support Rings</t>
  </si>
  <si>
    <t>1.05.02.02  EMCal Electronics: Production</t>
  </si>
  <si>
    <t>1.05.02.04  HCal Electronics: Production</t>
  </si>
  <si>
    <t>1.05.03.02  Calorimeter Digitizers: Production</t>
  </si>
  <si>
    <t>1.06.01.03  DAQ Production</t>
  </si>
  <si>
    <t>1.06.02.03  LL1 Trigger Preproduction Prototype</t>
  </si>
  <si>
    <t>1.06.02.04  LL1 Trigger Production</t>
  </si>
  <si>
    <t>1.06.03.03  GL1 Trigger Production</t>
  </si>
  <si>
    <t>1.06.04.03  Timing System Production</t>
  </si>
  <si>
    <t>1.07  Min Bias Trigger Detector</t>
  </si>
  <si>
    <t>2.01.02  Magnet Management and Technical Oversight</t>
  </si>
  <si>
    <t>2.01.04  Infrastructure Management</t>
  </si>
  <si>
    <t>2.01.05  Installation Management</t>
  </si>
  <si>
    <t>2.02.01.01  Safety Reviews</t>
  </si>
  <si>
    <t>2.02.01.02  Cooldown &amp; Power Tests</t>
  </si>
  <si>
    <t>2.02.02  Magnet Transport &amp; Assembly</t>
  </si>
  <si>
    <t>2.02.03.01.04.02.01  IP8 Cold Box</t>
  </si>
  <si>
    <t>2.02.03.01.04.02.02  Three Manifold Jumper Transfer Lines</t>
  </si>
  <si>
    <t>2.02.03.01.04.02.03  Three Solenoid Valve Box Transfer Lines</t>
  </si>
  <si>
    <t>2.02.03.01.04.04  Vendor Engineering and Design</t>
  </si>
  <si>
    <t>2.02.03.01.06  Installation</t>
  </si>
  <si>
    <t>2.02.03.02.04.01  Vendor Engineering and Design</t>
  </si>
  <si>
    <t>2.02.03.02.04.02  Vendor Fabrication</t>
  </si>
  <si>
    <t>2.02.03.02.05  Delivery and receiving, LN2 Supply Transfer Line System</t>
  </si>
  <si>
    <t>2.02.03.02.06  Installation, LN2 Supply Transfer Line System</t>
  </si>
  <si>
    <t>2.02.03.03.01  Engineering and Design, Warm Piping System</t>
  </si>
  <si>
    <t>2.02.03.03.02.01  Warm Piping tie in to WR header</t>
  </si>
  <si>
    <t>2.02.03.03.02.04  Warm Piping for Summer 80K Hold Helium Compressor Loop</t>
  </si>
  <si>
    <t>2.02.03.03.03  Procurement of Materials, Warm Piping System</t>
  </si>
  <si>
    <t>2.02.03.03.04  Installation: Warm Piping Systems</t>
  </si>
  <si>
    <t>2.02.03.04.01  Engineering and Design</t>
  </si>
  <si>
    <t>2.02.03.04.02  Procurement</t>
  </si>
  <si>
    <t>2.02.03.04.03  Installation: Cryo Controls Hardware</t>
  </si>
  <si>
    <t>2.02.03.05  Cryo Controls Software</t>
  </si>
  <si>
    <t>2.02.04.01.01  Design AC/DC Power Distribution</t>
  </si>
  <si>
    <t>2.02.04.01.03  Install PS AC/DC Cabling</t>
  </si>
  <si>
    <t>2.02.04.02.01  Install Power Supply</t>
  </si>
  <si>
    <t>2.02.04.03.02.01  Install Quench Detector</t>
  </si>
  <si>
    <t>2.02.05.02  Magnet Field Measurements Equipment Purchase and Fabrication</t>
  </si>
  <si>
    <t>2.02.05.03  Magnet Field Measurements Installation and Test, Post-Test Field Studies and Stress Analysis</t>
  </si>
  <si>
    <t>2.03.01  Cradle Carriage</t>
  </si>
  <si>
    <t>2.03.02  Inner Detector Rings and Interface to Mechanical Structural Supports</t>
  </si>
  <si>
    <t>2.03.04  End Caps/ Pole Tips</t>
  </si>
  <si>
    <t>2.03.05  CC Bridge, Mid Platforms and Access</t>
  </si>
  <si>
    <t>2.04.01.01  Line Electric Power Distribution</t>
  </si>
  <si>
    <t>2.04.01.02  Detector Support Services Systems (including Cables, Fibers, Cable Trays)</t>
  </si>
  <si>
    <t>2.04.01.03  Detector Electronics Racks and Rack generic support systems</t>
  </si>
  <si>
    <t>2.04.01.04  Detector Gas and Cooling Services Systems</t>
  </si>
  <si>
    <t>2.04.01.05  Detector Safety Subsystems</t>
  </si>
  <si>
    <t>2.04.01.06  Gas Mixing House &amp; Gas Pad Components</t>
  </si>
  <si>
    <t>2.04.01.07  Rack Room Modifications</t>
  </si>
  <si>
    <t>2.04.01.08  Control Room and Offices Modifications</t>
  </si>
  <si>
    <t>2.04.02.01  Magnet Cryo, Electrical &amp; Control Structural Support in IR</t>
  </si>
  <si>
    <t>2.04.02.02  Beampipe/Vacuum</t>
  </si>
  <si>
    <t>2.04.02.03  IR HVAC</t>
  </si>
  <si>
    <t>2.04.02.04  IR Electronics Cooling Water Distribution System</t>
  </si>
  <si>
    <t>2.04.02.05  IR/AH Safety Subsystems</t>
  </si>
  <si>
    <t>2.04.02.06  Assembly Hall and Interaction Region  Modifications</t>
  </si>
  <si>
    <t>2.05.02  Infrastructure Installation</t>
  </si>
  <si>
    <t>2.05.03  Cradle Carriage Assembly/Installation</t>
  </si>
  <si>
    <t>2.05.04  Outer Hcal Installation</t>
  </si>
  <si>
    <t>2.05.05  SC Magnet Installation</t>
  </si>
  <si>
    <t>2.05.06  Inner Hcal Installation</t>
  </si>
  <si>
    <t>2.05.07  EMCal Installation</t>
  </si>
  <si>
    <t>2.05.08  TPC Installation</t>
  </si>
  <si>
    <t>2.05.09  INTT Installation</t>
  </si>
  <si>
    <t>2.05.10  MVTX Installation</t>
  </si>
  <si>
    <t>2.05.11  Min Bias Installation</t>
  </si>
  <si>
    <t>2.05.12  Full System Integration and ORR</t>
  </si>
  <si>
    <t>1.02.01.02  TPC v2 Field Cage</t>
  </si>
  <si>
    <t>1.02.03.03  TPC R2 Module Production</t>
  </si>
  <si>
    <t>1.02.04.03  TPC R3 Module Production</t>
  </si>
  <si>
    <t>1.06.03.02  GL1 Trigger Prototype</t>
  </si>
  <si>
    <t>1.06.04.02  Timing System Prototype</t>
  </si>
  <si>
    <t>1.02.05.02  TPC FEE Prototype v2 (Pre-Production)</t>
  </si>
  <si>
    <t>1.02.05.03  SAMPA chip 80 nsec</t>
  </si>
  <si>
    <t>1  MIE Project</t>
  </si>
  <si>
    <t>1.01  Project Management</t>
  </si>
  <si>
    <t>1.02  TPC</t>
  </si>
  <si>
    <t>1.02.01  TPC Mechanics</t>
  </si>
  <si>
    <t>1.02.01.01  TPC v1 Field Cage Prototype</t>
  </si>
  <si>
    <t>1.02.01.03  TPC Final Field Cage</t>
  </si>
  <si>
    <t>1.02.01.04  TPC v1 Modules</t>
  </si>
  <si>
    <t>1.02.01.04.04  TPC v1b Module Prototype</t>
  </si>
  <si>
    <t>1.02.01.05  TPC v2 Modules</t>
  </si>
  <si>
    <t>1.02.01.05.02  TPC v2 Module Common Mechanics</t>
  </si>
  <si>
    <t>1.02.01.05.03  TPC v2a Module Prototype</t>
  </si>
  <si>
    <t>1.02.01.07  TPC High Voltage System</t>
  </si>
  <si>
    <t>1.02.02  TPC R1 Modules</t>
  </si>
  <si>
    <t>1.02.02.02  TPC R1 Pre-Production Module</t>
  </si>
  <si>
    <t>1.02.03  TPC R2 Modules</t>
  </si>
  <si>
    <t>1.02.03.02  TPC R2 Pre-Production Module</t>
  </si>
  <si>
    <t>1.02.04  TPC R3 Modules</t>
  </si>
  <si>
    <t>1.02.04.02  TPC R3 Pre-Production Module</t>
  </si>
  <si>
    <t>1.02.05  TPC FEE</t>
  </si>
  <si>
    <t>1.02.06  TPC DAM</t>
  </si>
  <si>
    <t>1.02.06.02  TPC DAM Evaluation -- FELIX 2.0</t>
  </si>
  <si>
    <t>1.02.07  TPC Support Systems</t>
  </si>
  <si>
    <t>1.03  EMCal</t>
  </si>
  <si>
    <t>1.03.02  EMCAL Module Fabrication and Sector Assembly</t>
  </si>
  <si>
    <t>1.03.02.01  Set up Module Fabrication, Sector Assembly and Test area</t>
  </si>
  <si>
    <t>1.03.02.02  EMCAL Module Fabrication</t>
  </si>
  <si>
    <t>1.03.02.02.02  EMCAL Preprod Sector 0, 1-12 Module Fabrication</t>
  </si>
  <si>
    <t>1.03.02.03  EMCAL Sector Assembly</t>
  </si>
  <si>
    <t>1.03.02.03.02  EMCAL Preproduction Sector Assembly and Testing</t>
  </si>
  <si>
    <t>1.04  HCal</t>
  </si>
  <si>
    <t>1.04.02  Outer HCAL Sector Mechanical Structure</t>
  </si>
  <si>
    <t>1.04.04  Outer HCAL Sector Assembly and Testing</t>
  </si>
  <si>
    <t>1.04.04.01  Outer HCAL Sector Assembly and Testing - Preproduction</t>
  </si>
  <si>
    <t>1.04.04.02  Outer HCAL Sector Assembly and Testing - Production</t>
  </si>
  <si>
    <t>1.05  Calorimeter Electronics</t>
  </si>
  <si>
    <t>1.05.02  Calorimeter Front End Electronics</t>
  </si>
  <si>
    <t>1.05.02.01  EMCal Electronics: Preproduction</t>
  </si>
  <si>
    <t>1.05.02.03  HCal Electronics: Preproduction</t>
  </si>
  <si>
    <t>1.05.03  Calorimeter Digitizer System</t>
  </si>
  <si>
    <t>1.05.03.01  Calorimeter Digitizer: Preproduction Prototype</t>
  </si>
  <si>
    <t>1.06  DAQ/Trigger</t>
  </si>
  <si>
    <t>1.06.01  DAQ</t>
  </si>
  <si>
    <t>1.06.01.02  DAQ Prototype</t>
  </si>
  <si>
    <t>1.06.02  Local Level 1 Trigger (LL1)</t>
  </si>
  <si>
    <t>1.06.02.02  LL1 Trigger Prototype v1</t>
  </si>
  <si>
    <t>1.06.03  Global Level 1 Trigger (GL1)</t>
  </si>
  <si>
    <t>1.06.04  Timing System</t>
  </si>
  <si>
    <t>2  Infrastructure/Facility</t>
  </si>
  <si>
    <t>2.01  Infrastructure/Facility Management</t>
  </si>
  <si>
    <t>2.01.03  Carriage and Structural Component Management</t>
  </si>
  <si>
    <t>2.02  SC Magnet</t>
  </si>
  <si>
    <t>2.02.01  Safety Reviews, Cooldown, Power Tests</t>
  </si>
  <si>
    <t>2.02.03  Magnet Cryogenic Systems</t>
  </si>
  <si>
    <t>2.02.03.01  Helium System: 1008BColdbox, Transferlines, &amp; IR8 Coldbox</t>
  </si>
  <si>
    <t>2.02.03.01.04  Vendor Manufacturing - Helium System: 1008B Coldbox, Transferlines, &amp; IR8 Coldbox</t>
  </si>
  <si>
    <t>2.02.03.01.04.01  Group 1</t>
  </si>
  <si>
    <t>2.02.03.01.04.01.01  5 Multiple Process Line Cryogenixc Spools</t>
  </si>
  <si>
    <t>2.02.03.01.04.01.02  3 Interconnect Spools, Vaccum Break, Field Joint Tee and Sleeve</t>
  </si>
  <si>
    <t>2.02.03.01.04.01.03  Service Building 1008B Cold Box</t>
  </si>
  <si>
    <t>2.02.03.01.04.02  Group 2</t>
  </si>
  <si>
    <t>2.02.03.01.04.03  Group 3</t>
  </si>
  <si>
    <t>2.02.03.02  LN2 Supply Transfer Line System</t>
  </si>
  <si>
    <t>2.02.03.02.01  Engineering and Design, LN2 Supply Transfer Line System</t>
  </si>
  <si>
    <t>2.02.03.02.02  Design/Drafting, LN2 Supply Transfer Line System</t>
  </si>
  <si>
    <t>2.02.03.02.03  Procurement, LN2 Supply Transfer Line System</t>
  </si>
  <si>
    <t>2.02.03.02.04  Fabrication at Vendor, LN2 Supply Transfer Line System</t>
  </si>
  <si>
    <t>2.02.03.03  Warm Piping System</t>
  </si>
  <si>
    <t>2.02.03.03.02  Design/Drafting, Warm Piping System</t>
  </si>
  <si>
    <t>2.02.03.03.02.02  Warm Piping tie in Bldg 1010B Compressor</t>
  </si>
  <si>
    <t>2.02.03.03.02.03  GN2 Vent Line from Platform Coldbox</t>
  </si>
  <si>
    <t>2.02.03.04  Cryo Controls Hardware</t>
  </si>
  <si>
    <t>2.02.04  Magnet Power Supplies/Controls/Quench Protection</t>
  </si>
  <si>
    <t>2.02.04.01  AC/DC Power Distribution</t>
  </si>
  <si>
    <t>2.02.04.01.02  Procure PS System Connections</t>
  </si>
  <si>
    <t>2.02.04.02  Power Supply</t>
  </si>
  <si>
    <t>2.02.04.03  Quench Detector</t>
  </si>
  <si>
    <t>2.02.04.03.02  Procure Quench Detector System Connections</t>
  </si>
  <si>
    <t>2.02.05  Magnet Field Measurements</t>
  </si>
  <si>
    <t>2.02.05.01  Magnet Field Measurements Engineering and Design, Field Studies and Stress Analysis</t>
  </si>
  <si>
    <t>2.03  Carriage and Structural Components</t>
  </si>
  <si>
    <t>2.03.03  Barrel Steel</t>
  </si>
  <si>
    <t>2.04  Infrastructure</t>
  </si>
  <si>
    <t>2.04.01  Infrastructure Detector Support Systems</t>
  </si>
  <si>
    <t>2.04.02  Infrastructure Facility Support Systems</t>
  </si>
  <si>
    <t>2.05  Integration and Installation</t>
  </si>
  <si>
    <t>2.05.01  Subsystem Interface &amp; Integration Plan</t>
  </si>
  <si>
    <t>1.02.01.06  TPC Production GEM Acquisition</t>
  </si>
  <si>
    <t>1.02.02.01  TPC R1 Module Factory Preparation</t>
  </si>
  <si>
    <t>1.02.03.01  TPC R2 Module Factory Preparation</t>
  </si>
  <si>
    <t>1.02.04.01  TPC R3 Module Factory Preparation</t>
  </si>
  <si>
    <t>1.04.03  Outer HCAL Procure Scintillating Tiles</t>
  </si>
  <si>
    <t>1.05.01  SiPMs</t>
  </si>
  <si>
    <t>1.03.01  EMCAL Block Fabrication</t>
  </si>
  <si>
    <t>1.03.01.03  EMCAL Final Block Production</t>
  </si>
  <si>
    <t>1.03.01.02  EMCAL Preproduction Prototype Block Production</t>
  </si>
  <si>
    <t>1.03.01.02.04  Order Material for EMCal Block Preproduction</t>
  </si>
  <si>
    <t>1.03.01.02.05  Fabricate EMCal Prepro blocks Sectors 1-12</t>
  </si>
  <si>
    <t>1.03.01.02.06  Pack and ship EMCal Blocks for Prepro Sectors 1-12 to BNL</t>
  </si>
  <si>
    <t>Fraction Under Contract</t>
  </si>
  <si>
    <t>Fraction Pay-as-you-go</t>
  </si>
  <si>
    <t>Fraction To-Be-Contracted</t>
  </si>
  <si>
    <t>Updated ETC Under Contract</t>
  </si>
  <si>
    <t>Updated ETC Pay-as-you-go</t>
  </si>
  <si>
    <t>Updated ETC To-Be-Contracted</t>
  </si>
  <si>
    <t>CHECKSUM</t>
  </si>
  <si>
    <t>Additions</t>
  </si>
  <si>
    <t>Sum of adjustments above</t>
  </si>
  <si>
    <t>TOTALs for "Fractions"</t>
  </si>
  <si>
    <t>Above</t>
  </si>
  <si>
    <t>Contracting Categories</t>
  </si>
  <si>
    <t>TOTAL Budget</t>
  </si>
  <si>
    <t>M&amp;S Fraction Under Contract</t>
  </si>
  <si>
    <t>Labor Fraction To-Be-Started</t>
  </si>
  <si>
    <t>M&amp;S Fraction To-Be-Contracted</t>
  </si>
  <si>
    <t>Labor Fraction Underway</t>
  </si>
  <si>
    <t>Labor Fraction Pay-as-you-go (e.g. LOE)</t>
  </si>
  <si>
    <t>Updated ETC M&amp;S Under Contract</t>
  </si>
  <si>
    <t>Updated ETC M&amp;S To-Be-Contracted</t>
  </si>
  <si>
    <t>Updated ETC Labor Underway</t>
  </si>
  <si>
    <t>Updated ETC Labor Pay-as-you-go (e.g. LOE)</t>
  </si>
  <si>
    <t>Updated ETC Labor To-Be-Started</t>
  </si>
  <si>
    <t>WBS number</t>
  </si>
  <si>
    <t>WBS Name</t>
  </si>
  <si>
    <t>Account</t>
  </si>
  <si>
    <t>PO Number</t>
  </si>
  <si>
    <t>PO?</t>
  </si>
  <si>
    <t>REQ ?</t>
  </si>
  <si>
    <t>Description</t>
  </si>
  <si>
    <t>Total</t>
  </si>
  <si>
    <t>1.2.1</t>
  </si>
  <si>
    <t>TPC Mechanics</t>
  </si>
  <si>
    <t>SMD TPC Cart Cantilever</t>
  </si>
  <si>
    <t>PO Date</t>
  </si>
  <si>
    <t>sPHENIX TPC Fab</t>
  </si>
  <si>
    <t>Vendor</t>
  </si>
  <si>
    <t>Streck's Inc</t>
  </si>
  <si>
    <t>SUNY Stony Brook</t>
  </si>
  <si>
    <t>Requestor</t>
  </si>
  <si>
    <t>Holland</t>
  </si>
  <si>
    <t>O'Brien</t>
  </si>
  <si>
    <t>1.2.2, 1.2.3, 1.2.4</t>
  </si>
  <si>
    <t>TPC R1, R2, R3 Modules</t>
  </si>
  <si>
    <t>1.2.5</t>
  </si>
  <si>
    <t>TPC FEE</t>
  </si>
  <si>
    <t>LV Bulk Supplies</t>
  </si>
  <si>
    <t>Mannel</t>
  </si>
  <si>
    <t>Vicor Corp</t>
  </si>
  <si>
    <t>LV Supplies for sPHENIX</t>
  </si>
  <si>
    <t>Sakaguchi</t>
  </si>
  <si>
    <t>PARPRO Technologies Inc</t>
  </si>
  <si>
    <t>sPHENIX TPC FEE FPGA</t>
  </si>
  <si>
    <t>Avnet In</t>
  </si>
  <si>
    <t>sPHENIX TPC LV 12AWG cable</t>
  </si>
  <si>
    <t>Allied Wire &amp; Cable</t>
  </si>
  <si>
    <t>sPHENIX TPC LV 18AWG cable</t>
  </si>
  <si>
    <t>Mouser Electronics Inc</t>
  </si>
  <si>
    <t>1.2.6</t>
  </si>
  <si>
    <t>TPC DAM</t>
  </si>
  <si>
    <t>DellaPenna</t>
  </si>
  <si>
    <t>AA Technology Inc</t>
  </si>
  <si>
    <t>Purschke</t>
  </si>
  <si>
    <t>1.2.7</t>
  </si>
  <si>
    <t>TPC Support</t>
  </si>
  <si>
    <t>TPC Line Laser Primary</t>
  </si>
  <si>
    <t>Azmoun</t>
  </si>
  <si>
    <t>Edmund Optics Inc</t>
  </si>
  <si>
    <t>TPC Laser Sys Compound</t>
  </si>
  <si>
    <t>Eksma-Optics-Altos Photonics Inc</t>
  </si>
  <si>
    <t>Non-Magnetic R&amp;D + PZT</t>
  </si>
  <si>
    <t>Cacace</t>
  </si>
  <si>
    <t>(any vendor)</t>
  </si>
  <si>
    <t>RPMC Lasers Inc</t>
  </si>
  <si>
    <t>1.3.1</t>
  </si>
  <si>
    <t>EMCal Blocks</t>
  </si>
  <si>
    <t>GE RTV-615 Kit</t>
  </si>
  <si>
    <t>M Lenz</t>
  </si>
  <si>
    <t>Newark Corp DBA Newark Element</t>
  </si>
  <si>
    <t>sPHENIX EMCal Production</t>
  </si>
  <si>
    <t>U Illinois UC</t>
  </si>
  <si>
    <t>1.3.2</t>
  </si>
  <si>
    <t>EMCal Sectors</t>
  </si>
  <si>
    <t>Acrylic Light Guides</t>
  </si>
  <si>
    <t>Stoll</t>
  </si>
  <si>
    <t>Matrix 1, LLC, d/b/a microPEP</t>
  </si>
  <si>
    <t>Therm Conductive Epoxy</t>
  </si>
  <si>
    <t>Pisani</t>
  </si>
  <si>
    <t>1.4.1</t>
  </si>
  <si>
    <t>InnerHCal</t>
  </si>
  <si>
    <t>Detector component for (IHCal sectors)</t>
  </si>
  <si>
    <t>Iowa State U</t>
  </si>
  <si>
    <t>sPHENIX IHCal sector as</t>
  </si>
  <si>
    <t>Rutgers U</t>
  </si>
  <si>
    <t>Pontieri</t>
  </si>
  <si>
    <t>Hydraulic Equipment</t>
  </si>
  <si>
    <t>Airoyal Company</t>
  </si>
  <si>
    <t>1.4.3</t>
  </si>
  <si>
    <t>OuterHCal Scint</t>
  </si>
  <si>
    <t>Geogia State U</t>
  </si>
  <si>
    <t>Scintillating Tiles</t>
  </si>
  <si>
    <t>1.4.4</t>
  </si>
  <si>
    <t>OuterHCal Sector</t>
  </si>
  <si>
    <t>sPHENIX Calorimeter com</t>
  </si>
  <si>
    <t>1.5.2</t>
  </si>
  <si>
    <t>EMCal Interface Assy Sc</t>
  </si>
  <si>
    <t>Boose</t>
  </si>
  <si>
    <t>East End Assemblies</t>
  </si>
  <si>
    <t>CEM Ltd</t>
  </si>
  <si>
    <t>EMCal Interior Signal Cables</t>
  </si>
  <si>
    <t>Connectors</t>
  </si>
  <si>
    <t>Vicor Corporation</t>
  </si>
  <si>
    <t>EMCal SiPM board Assembly</t>
  </si>
  <si>
    <t>Becker Electronics Inc</t>
  </si>
  <si>
    <t>Calorimeter Signal Cables</t>
  </si>
  <si>
    <t>Meritec</t>
  </si>
  <si>
    <t>1.5.3</t>
  </si>
  <si>
    <t>Cal Digitizers</t>
  </si>
  <si>
    <t>sPHENIX Digitzer System</t>
  </si>
  <si>
    <t>Nevis Columbia</t>
  </si>
  <si>
    <t>1.6.1</t>
  </si>
  <si>
    <t>DAQ</t>
  </si>
  <si>
    <t>Arista Network Switch</t>
  </si>
  <si>
    <t>ThunderCat Technology LLC</t>
  </si>
  <si>
    <t>1.6.2</t>
  </si>
  <si>
    <t>LL-1</t>
  </si>
  <si>
    <t>sPHENIX Electronics (LL1 production)</t>
  </si>
  <si>
    <t>1.6.4</t>
  </si>
  <si>
    <t>Timing</t>
  </si>
  <si>
    <t>MBD</t>
  </si>
  <si>
    <t>sPHENIX Digitizer System</t>
  </si>
  <si>
    <t>sPHENIX Electronics (MBD Production)</t>
  </si>
  <si>
    <t>sPHENIX TPC FEE electronics (boards &amp; stuffing)</t>
  </si>
  <si>
    <t>2.2.3</t>
  </si>
  <si>
    <t>Cryogenics</t>
  </si>
  <si>
    <t>sPHENIX LN2 System</t>
  </si>
  <si>
    <t>Orfin</t>
  </si>
  <si>
    <t>Ability</t>
  </si>
  <si>
    <t>Tallerico</t>
  </si>
  <si>
    <t>sPHENIX 20kW heaters</t>
  </si>
  <si>
    <t>Chromalox Inc c/o Faber Associates</t>
  </si>
  <si>
    <t>K C Electronic Distributors Inc</t>
  </si>
  <si>
    <t>Cryogenics system sPHENIX (Helium)</t>
  </si>
  <si>
    <t>Than, Yatming</t>
  </si>
  <si>
    <t>2.2.4</t>
  </si>
  <si>
    <t>Power Supply/QD</t>
  </si>
  <si>
    <t>Schultheiss</t>
  </si>
  <si>
    <t>2.3.3</t>
  </si>
  <si>
    <t>Barrel Steel</t>
  </si>
  <si>
    <t>Streckenbach</t>
  </si>
  <si>
    <t>2.4.1</t>
  </si>
  <si>
    <t>Infrastructure - Detector</t>
  </si>
  <si>
    <t>Feder</t>
  </si>
  <si>
    <t>ION Computer Systems Inc</t>
  </si>
  <si>
    <t>Vasquez</t>
  </si>
  <si>
    <t>H.H.Benfield Electric dba</t>
  </si>
  <si>
    <t>Power Distribution Panel</t>
  </si>
  <si>
    <t>2.4.2</t>
  </si>
  <si>
    <t>Infrastructure - Facilities</t>
  </si>
  <si>
    <t>Mills</t>
  </si>
  <si>
    <t>Welding inspection for</t>
  </si>
  <si>
    <t>Quality Control Laboratories LLC</t>
  </si>
  <si>
    <t>sPHENIX Inspection and</t>
  </si>
  <si>
    <t>Al-Be beampipe for sPHENIX</t>
  </si>
  <si>
    <t>Nayak, Sumanta</t>
  </si>
  <si>
    <t>Materion Brush Inc</t>
  </si>
  <si>
    <t>EP1128654 C1008311VKVK</t>
  </si>
  <si>
    <t>Kearney</t>
  </si>
  <si>
    <t>Ferguson Enterprises</t>
  </si>
  <si>
    <t>(concrete track work)</t>
  </si>
  <si>
    <t>G&amp;M Earth Moving Inc</t>
  </si>
  <si>
    <t>Xometry Inc</t>
  </si>
  <si>
    <t>sPHENIX InnerHCAl slider beam</t>
  </si>
  <si>
    <t>Installation</t>
  </si>
  <si>
    <t>Demino, Leo</t>
  </si>
  <si>
    <t>Design &amp; fab, silicon det (MVTX</t>
  </si>
  <si>
    <t>MIT (LNS)</t>
  </si>
  <si>
    <t>Carriage/Cradle</t>
  </si>
  <si>
    <t>Hock, Jon</t>
  </si>
  <si>
    <t>2.3.1</t>
  </si>
  <si>
    <t>LSR, Inner Rings etc</t>
  </si>
  <si>
    <t>sPHENIX Magnet Support</t>
  </si>
  <si>
    <t>Holland, Robert</t>
  </si>
  <si>
    <t>Centerline Precision IN</t>
  </si>
  <si>
    <t>2.3.4</t>
  </si>
  <si>
    <t>Pole Tips</t>
  </si>
  <si>
    <t>sPHENIX Magnet Endcap d</t>
  </si>
  <si>
    <t>2.3.5</t>
  </si>
  <si>
    <t>Bridge, Platforms</t>
  </si>
  <si>
    <t>sPHENIX Platform parts</t>
  </si>
  <si>
    <t>2.3.2</t>
  </si>
  <si>
    <t>FELIX Production 56BD_A</t>
  </si>
  <si>
    <t>REMARKS</t>
  </si>
  <si>
    <t>never placed</t>
  </si>
  <si>
    <t>Not placed yet</t>
  </si>
  <si>
    <t>Should be gone?</t>
  </si>
  <si>
    <t>Never placed</t>
  </si>
  <si>
    <t>Spent money but appears as REQ</t>
  </si>
  <si>
    <t>Mass Crane &amp; Hoist Services Inc</t>
  </si>
  <si>
    <t>Corresponding P6 Sum, both placed and trying-to-place</t>
  </si>
  <si>
    <t>Notes on Commitments vs P6</t>
  </si>
  <si>
    <t>Correction for the ETC/EAC Estimate (Commit - P6)</t>
  </si>
  <si>
    <t>Open Commitment on B&amp;E Monthly Summary</t>
  </si>
  <si>
    <t>On Physics Monthly Summary List from KellyCarroll? (I.e. this sum appears to match)</t>
  </si>
  <si>
    <t>de-commit?</t>
  </si>
  <si>
    <t>Calorimeter FEE</t>
  </si>
  <si>
    <t>i.e. take ETC+ACWP+ (unpaid invoices &amp; known cost growth) only</t>
  </si>
  <si>
    <t>Adjust for unpaid invoices and known cost growth(comparison of P6 incomplete with B&amp;E commitments and Kelly Carroll's summary)</t>
  </si>
  <si>
    <t>TOTAL BCWR+Known Additions</t>
  </si>
  <si>
    <t>P6 BCWR CHECKSUM</t>
  </si>
  <si>
    <t>Revised CHECKSUM with known additions</t>
  </si>
  <si>
    <t>Correction for the ETC/EAC Estimate (Commitment - P6)</t>
  </si>
  <si>
    <t>Sum of Likely "Real" Commitments from Kelly's List + 11.7% Overhead</t>
  </si>
  <si>
    <t>P6 Sums to Compare to B&amp;E/Kelly Carroll Values - only include things ordered and/or with Webreq; No pay-as-you-go labor</t>
  </si>
  <si>
    <t>rolled up into this line</t>
  </si>
  <si>
    <t>M&amp;S in-progress</t>
  </si>
  <si>
    <t>All field-measurement</t>
  </si>
  <si>
    <t>All cradle-carriage</t>
  </si>
  <si>
    <t>Detector M&amp;S in-progress</t>
  </si>
  <si>
    <t>All Infrasructure Facility</t>
  </si>
  <si>
    <t xml:space="preserve">All Installation </t>
  </si>
  <si>
    <t>Infrastructure</t>
  </si>
  <si>
    <t>heaters claimed; late invoice?</t>
  </si>
  <si>
    <t>As-Yet unassigned Cat A Contingency</t>
  </si>
  <si>
    <t>As-Yet unassigned Cat A Contingency w/o Risk or EU</t>
  </si>
  <si>
    <t>As-Yet unassigned Cat C Contingency</t>
  </si>
  <si>
    <t>As-Yet unassigned Cat C Contingency w/o Risk or EU</t>
  </si>
  <si>
    <t>Remaining DAQ items</t>
  </si>
  <si>
    <t>GL-1 and Timing</t>
  </si>
  <si>
    <t>LL-1 work (Nevis)</t>
  </si>
  <si>
    <t xml:space="preserve">            2.02.05.03  Magnet Field Measurements Installation and Test, Post-Test Field Studies and Stress Analysis</t>
  </si>
  <si>
    <t>Magnet Field Measurements: Open poletip door  Remove Field Mapping Equipment</t>
  </si>
  <si>
    <t xml:space="preserve">          2.03.01  Cradle Carriage</t>
  </si>
  <si>
    <t xml:space="preserve">          2.03.02  Inner Detector Rings and Interface to Mechanical Structural Supports</t>
  </si>
  <si>
    <t>S331450</t>
  </si>
  <si>
    <t>Assemble Racks for Lower West Platform</t>
  </si>
  <si>
    <t>S331470</t>
  </si>
  <si>
    <t>Assemble Racks for Lower East Platform</t>
  </si>
  <si>
    <t>S331490</t>
  </si>
  <si>
    <t>Assemble Racks for Main Upper Platform</t>
  </si>
  <si>
    <t>S331495</t>
  </si>
  <si>
    <t>Assemble Racks for Rack Room</t>
  </si>
  <si>
    <t xml:space="preserve">            2.04.01.04  Detector Gas and Cooling Services Systems</t>
  </si>
  <si>
    <t xml:space="preserve">            2.04.01.07  Rack Room Modifications</t>
  </si>
  <si>
    <t xml:space="preserve">            2.04.01.08  Control Room and Offices Modifications</t>
  </si>
  <si>
    <t xml:space="preserve">            2.04.02.03  IR HVAC</t>
  </si>
  <si>
    <t xml:space="preserve">            2.04.02.05  IR/AH Safety Subsystems</t>
  </si>
  <si>
    <t xml:space="preserve">            2.04.02.06  Assembly Hall and Interaction Region  Modifications</t>
  </si>
  <si>
    <t xml:space="preserve">          2.05.02  Infrastructure Installation</t>
  </si>
  <si>
    <t>Install Beampipe Temp Support - Labor - Physics Resource(s)</t>
  </si>
  <si>
    <t>Install Beampipe Temp Support - M&amp;S</t>
  </si>
  <si>
    <t>Install Beampipe Temp Support - Labor - CA-D Resource(s)</t>
  </si>
  <si>
    <t>S346402</t>
  </si>
  <si>
    <t>S346404</t>
  </si>
  <si>
    <t>S346298</t>
  </si>
  <si>
    <t xml:space="preserve">          2.05.03  Cradle Carriage Assembly/Installation</t>
  </si>
  <si>
    <t xml:space="preserve">          2.05.04  Outer Hcal Installation</t>
  </si>
  <si>
    <t xml:space="preserve">          2.05.06  Inner Hcal Installation</t>
  </si>
  <si>
    <t>Install Inner HCal Cables and Services  - M&amp;S</t>
  </si>
  <si>
    <t xml:space="preserve">          2.05.07  EMCal Installation</t>
  </si>
  <si>
    <t xml:space="preserve">          2.05.08  TPC Installation</t>
  </si>
  <si>
    <t xml:space="preserve">          2.05.09  INTT Installation</t>
  </si>
  <si>
    <t xml:space="preserve">          2.05.10  MVTX Installation</t>
  </si>
  <si>
    <t xml:space="preserve">          2.05.11  Min Bias Installation</t>
  </si>
  <si>
    <t xml:space="preserve">          2.05.12  Full System Integration and ORR</t>
  </si>
  <si>
    <t>SUM LABOR</t>
  </si>
  <si>
    <t>SUM M&amp;S</t>
  </si>
  <si>
    <t>Sum of known additions above</t>
  </si>
  <si>
    <t>BCWR + Additions</t>
  </si>
  <si>
    <t>Adjustments</t>
  </si>
  <si>
    <t>Adjust for other anticipated but not-yet-realized overruns</t>
  </si>
  <si>
    <t>ETC = BCWR+Additions+Adjustments</t>
  </si>
  <si>
    <t>EAC = ETC + ACWP</t>
  </si>
  <si>
    <t>Amount of likely late Invoicing</t>
  </si>
  <si>
    <t>Amount of Cost Growth</t>
  </si>
  <si>
    <t>sPHENIX TPC LV cable harness</t>
  </si>
  <si>
    <t>Power Cables for HCal</t>
  </si>
  <si>
    <t>Power Cables for EMCal</t>
  </si>
  <si>
    <t>returned; REMOVE</t>
  </si>
  <si>
    <t>TOTAL CORRECTION MIE</t>
  </si>
  <si>
    <t>TOTAL Correction I&amp;F</t>
  </si>
  <si>
    <t>Wire Pendant EEA</t>
  </si>
  <si>
    <t>Kelly&amp;Hayes Electrical Supply Inc</t>
  </si>
  <si>
    <t>oHCal Channel System</t>
  </si>
  <si>
    <t>Johnson Controls Fire Protection LP</t>
  </si>
  <si>
    <t>Hock</t>
  </si>
  <si>
    <t xml:space="preserve">Hock </t>
  </si>
  <si>
    <t>sPHENIX EM Calorimeter</t>
  </si>
  <si>
    <t>not on Kelly's summary???</t>
  </si>
  <si>
    <t>TPC FEE work</t>
  </si>
  <si>
    <t>TPC DAM work</t>
  </si>
  <si>
    <t>53:47 split btw 59704, 58728</t>
  </si>
  <si>
    <t>Motor, gearbox and Cont for IHCal</t>
  </si>
  <si>
    <t>sPHENIX EMCal fixture ($72,218) and IHCal barrel fab sled components, hardware, fabrication and assembly ($47,818 for IHCal)</t>
  </si>
  <si>
    <t>price increase OKed; split part to Account 59728</t>
  </si>
  <si>
    <t>Amount above for installation incidentals (i.e. pay-as-you-go)</t>
  </si>
  <si>
    <t>Amount for orders to be placed with outside vendors</t>
  </si>
  <si>
    <t>EMCal Sector Assembly (sawteeth)</t>
  </si>
  <si>
    <t>EMCal Sector Assembly (cooling loops)</t>
  </si>
  <si>
    <t>sPHENIX TPC LV cable strain</t>
  </si>
  <si>
    <t>MSC Industrial Supply</t>
  </si>
  <si>
    <t>DigiKey Corp</t>
  </si>
  <si>
    <t>r</t>
  </si>
  <si>
    <t>TPC SCADA</t>
  </si>
  <si>
    <t>Vasquez, Joel</t>
  </si>
  <si>
    <t>H.H. Benfield Electric dba</t>
  </si>
  <si>
    <t>Meritec HM 2mm Cables</t>
  </si>
  <si>
    <t>CHIU</t>
  </si>
  <si>
    <t>brady labels for 1008 u</t>
  </si>
  <si>
    <t xml:space="preserve">Bennu Group Inc DBA (Ability Engineering) </t>
  </si>
  <si>
    <t>Job Shopper-Joseph Curr</t>
  </si>
  <si>
    <t>Vesda system for 1008</t>
  </si>
  <si>
    <t>Chan</t>
  </si>
  <si>
    <t>Purch 1st $2M</t>
  </si>
  <si>
    <t>TECH1</t>
  </si>
  <si>
    <t>PROF3</t>
  </si>
  <si>
    <t>Purch 1st $2M Fixed</t>
  </si>
  <si>
    <t>20-Jul-21 A</t>
  </si>
  <si>
    <t>16-Aug-21 A</t>
  </si>
  <si>
    <t>Procure DAQ Production Boards DCM2 - Delivery Acceptance</t>
  </si>
  <si>
    <t>SCI3 AD</t>
  </si>
  <si>
    <t>PROF5 AD</t>
  </si>
  <si>
    <t>PROF3 PO E</t>
  </si>
  <si>
    <t>PROF2 AD</t>
  </si>
  <si>
    <t>PROF5 PO M</t>
  </si>
  <si>
    <t>PROF4 AM</t>
  </si>
  <si>
    <t>PROF6 AD</t>
  </si>
  <si>
    <t>PROF3 AD</t>
  </si>
  <si>
    <t>TECH3 AD</t>
  </si>
  <si>
    <t>TECH3 AM</t>
  </si>
  <si>
    <t>CRAFT3</t>
  </si>
  <si>
    <t>21-Jul-21 A</t>
  </si>
  <si>
    <t>19-Jul-21 A</t>
  </si>
  <si>
    <t>PROF4 AD</t>
  </si>
  <si>
    <t>PROF4 PO E</t>
  </si>
  <si>
    <t>SCI4 PO</t>
  </si>
  <si>
    <t>TECH3 PO E</t>
  </si>
  <si>
    <t>PROF4 PO M</t>
  </si>
  <si>
    <t>TECH3 PO D</t>
  </si>
  <si>
    <t>TECH3 PO M</t>
  </si>
  <si>
    <t>PROF3 PO M</t>
  </si>
  <si>
    <t>SCI3 PO</t>
  </si>
  <si>
    <t>05-Jul-21 A</t>
  </si>
  <si>
    <t>13-Sep-21 A</t>
  </si>
  <si>
    <t>Evaluate &amp; Process Detector  Cooling Services Systems Components Bids</t>
  </si>
  <si>
    <t>Procure &amp; Deliver Detector  Cooling Services Systems Components (leadtime and fabrication included) L</t>
  </si>
  <si>
    <t>Procure &amp; Deliver Detector CoolingServices Systems Components (leadtime and fabrication included) M&amp;S</t>
  </si>
  <si>
    <t>Perform Detector  Cooling Services Systems Components Acceptance</t>
  </si>
  <si>
    <t>02-Sep-21 A</t>
  </si>
  <si>
    <t>TECH4 AD</t>
  </si>
  <si>
    <t>09-Sep-21 A</t>
  </si>
  <si>
    <t>Build North and South work platforms</t>
  </si>
  <si>
    <t>Install Beampipe Temp Support M&amp;S</t>
  </si>
  <si>
    <t>Beampipe bakeout</t>
  </si>
  <si>
    <t>Install permanent Beampipe support</t>
  </si>
  <si>
    <t>PROF3 IO E</t>
  </si>
  <si>
    <t>late invoice from Abiility?</t>
  </si>
  <si>
    <t>Labor is in addition to P6</t>
  </si>
  <si>
    <t>None in P6</t>
  </si>
  <si>
    <t>Bracket not in P6</t>
  </si>
  <si>
    <t>Install Inner HCAL Assembly on insertion fixture - M&amp;S</t>
  </si>
  <si>
    <t>Dellapenna</t>
  </si>
  <si>
    <t>Mighty_J_Resistors</t>
  </si>
  <si>
    <t>Mighty_First_IC_Order</t>
  </si>
  <si>
    <t>sPHENIX TPC M-Jack Tx/Rx</t>
  </si>
  <si>
    <t>sPHENIX Mjack Parts 3</t>
  </si>
  <si>
    <t>Beam Energy Mon for ONDA</t>
  </si>
  <si>
    <t>United Global Technologies</t>
  </si>
  <si>
    <t>Job Shopper-Jermaine Jo</t>
  </si>
  <si>
    <t>Feder, Russell</t>
  </si>
  <si>
    <t>Grainger</t>
  </si>
  <si>
    <t>Global Interlocks System</t>
  </si>
  <si>
    <t>Turtle &amp; Hughes Inc</t>
  </si>
  <si>
    <t>Vesda Net Interface Card</t>
  </si>
  <si>
    <t>sPHENIX Endcap tracks</t>
  </si>
  <si>
    <t>Stecks's Inc</t>
  </si>
  <si>
    <t>Ladder for sPHENIX Plat</t>
  </si>
  <si>
    <t>Budgeted Units</t>
  </si>
  <si>
    <t>Budgeted Cost</t>
  </si>
  <si>
    <t>A-TEC TEC</t>
  </si>
  <si>
    <t>01-Oct-21 A</t>
  </si>
  <si>
    <t>C Infrastructure / Facility Upgrade</t>
  </si>
  <si>
    <t>18-Oct-21 A</t>
  </si>
  <si>
    <t>still only a Req</t>
  </si>
  <si>
    <t>JACK board for TPC FEE (verbal estimate)(reduce by $40K for AVNET FPGAs that will be in hand and $20K for parts on order)</t>
  </si>
  <si>
    <t>DCM-II crates etc</t>
  </si>
  <si>
    <t>Art Photonics</t>
  </si>
  <si>
    <t>IHCal stanchion - I</t>
  </si>
  <si>
    <t>sPHENIX M-JACK SFP TxRx</t>
  </si>
  <si>
    <t>FS Com</t>
  </si>
  <si>
    <t>TPC Light pipes - Knight</t>
  </si>
  <si>
    <t>Knight Optical (UK) Ltd</t>
  </si>
  <si>
    <t>TPC Laser fiber splitter ArtPh</t>
  </si>
  <si>
    <t>Job Shopper Gregory Lan</t>
  </si>
  <si>
    <t>Sharma, Rahul</t>
  </si>
  <si>
    <t>Assembly of Light Guide</t>
  </si>
  <si>
    <t>Lenz, Michael</t>
  </si>
  <si>
    <t>Nicholas Duda LLC</t>
  </si>
  <si>
    <t>EMCal/Hcal SC/TP cables</t>
  </si>
  <si>
    <t>Johnsonn Controls Fire Protection LP</t>
  </si>
  <si>
    <t>IHCal Stanchion - II Weldment</t>
  </si>
  <si>
    <t>sPHENIX Track Clamp</t>
  </si>
  <si>
    <t>15-Nov-21 A</t>
  </si>
  <si>
    <t>Laser Motors/controls ($130K) -$40K in P6</t>
  </si>
  <si>
    <t>16-Nov-21 A</t>
  </si>
  <si>
    <t>06-Dec-21 A</t>
  </si>
  <si>
    <t>20-Dec-21 A</t>
  </si>
  <si>
    <t>13-Dec-21 A</t>
  </si>
  <si>
    <t>14-Dec-21 A</t>
  </si>
  <si>
    <t>01-Dec-21 A</t>
  </si>
  <si>
    <t>Transport &amp; Install IHCal Barrel - Labor - Phys</t>
  </si>
  <si>
    <t>Install Stanchions &amp; south slider beam - Labor</t>
  </si>
  <si>
    <t>Install Stanchions &amp; south slider beam - M&amp;S</t>
  </si>
  <si>
    <t>Transport &amp; Install IHCal Barrel - Labor - CA-D</t>
  </si>
  <si>
    <t>Transport &amp; Install IHCal Barrel - M&amp;S</t>
  </si>
  <si>
    <t>Align/Survey Inner HCal to SC Magnet Centerline &amp; dismantle - Labor - Physics Resource(s)</t>
  </si>
  <si>
    <t>Align/Survey Inner HCal to SC Magnet Centerline - &amp; dismantle Labor - CA-D Resource(s)</t>
  </si>
  <si>
    <t>Align/Survey Inner HCal to SC Magnet Centerline - &amp; dismantle M&amp;S</t>
  </si>
  <si>
    <t>All Power Supply</t>
  </si>
  <si>
    <t>sPHENIX TPC FEE Xtal</t>
  </si>
  <si>
    <t>Dove Electronic Components</t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</si>
  <si>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  <r>
      <rPr>
        <sz val="11"/>
        <color theme="1"/>
        <rFont val="Calibri"/>
        <family val="2"/>
        <scheme val="minor"/>
      </rPr>
      <t xml:space="preserve"> (updated from Dec 2021 L2 Meeting review total)</t>
    </r>
  </si>
  <si>
    <t>Manifolds Vacuum sPHENIX</t>
  </si>
  <si>
    <t>Warkentien</t>
  </si>
  <si>
    <t>any</t>
  </si>
  <si>
    <t>parts</t>
  </si>
  <si>
    <t>Tomasello</t>
  </si>
  <si>
    <t>Schwing Electrical Supply</t>
  </si>
  <si>
    <t>on-carriage branch cable</t>
  </si>
  <si>
    <t>K. C. Electronics Distributrs, Inc</t>
  </si>
  <si>
    <t>Any</t>
  </si>
  <si>
    <t>12/16/201</t>
  </si>
  <si>
    <t>1008 Environmenetal Monitoring</t>
  </si>
  <si>
    <t>PLC Infrastructure</t>
  </si>
  <si>
    <t>ECW Meter Comm. Interface</t>
  </si>
  <si>
    <t>CF-CDU15 Units fr sPHENIX</t>
  </si>
  <si>
    <t>Chilldyne Inc</t>
  </si>
  <si>
    <t>Al CFs for sPHENIX NEG</t>
  </si>
  <si>
    <t>Kurt J. Lesker Company</t>
  </si>
  <si>
    <t>Astro Machine Holdings Inc</t>
  </si>
  <si>
    <t>Material for sPHENIX Carriage</t>
  </si>
  <si>
    <t>Online Metals.com</t>
  </si>
  <si>
    <t>K.C. Electronic Distributors Inc</t>
  </si>
  <si>
    <t>From the Open Commitments Cat A tab</t>
  </si>
  <si>
    <t>From the Open Commitments Cat C tab</t>
  </si>
  <si>
    <t>M&amp;S items in Cat C ONLY</t>
  </si>
  <si>
    <t>03-Jan-22 A</t>
  </si>
  <si>
    <t>17-Jan-22 A</t>
  </si>
  <si>
    <t>25-Jan-22 A</t>
  </si>
  <si>
    <t>All Cryo Controls</t>
  </si>
  <si>
    <t>MJ_dc2dc</t>
  </si>
  <si>
    <t>K.C.Electronic Distributors</t>
  </si>
  <si>
    <t>Bellows hoses for sPHENIX</t>
  </si>
  <si>
    <t>Banner Industries</t>
  </si>
  <si>
    <t>sPHENIX level probes</t>
  </si>
  <si>
    <t>American Magnetics, Inc</t>
  </si>
  <si>
    <t>quad outlets for sPHENIX</t>
  </si>
  <si>
    <t>scr power controller</t>
  </si>
  <si>
    <t>3 Gals Industrial</t>
  </si>
  <si>
    <t>Sheth</t>
  </si>
  <si>
    <t>Kurt. J. Lesker Company</t>
  </si>
  <si>
    <t>sPHENIX vacuum Hoses</t>
  </si>
  <si>
    <t>Sheth, Chintan</t>
  </si>
  <si>
    <t>bearing material for sPHENIX</t>
  </si>
  <si>
    <t>Material for sPHENIX xy</t>
  </si>
  <si>
    <t>EMCal Low Temp Chiller</t>
  </si>
  <si>
    <t>Marshall Scientific LLC</t>
  </si>
  <si>
    <t>VAT Incorporated</t>
  </si>
  <si>
    <t>Vacuum Parts for sPHENIX</t>
  </si>
  <si>
    <t>MVTX to MIT</t>
  </si>
  <si>
    <t>S143272</t>
  </si>
  <si>
    <t>TPC FEE Electrical Engineering Support 3</t>
  </si>
  <si>
    <t>S143280</t>
  </si>
  <si>
    <t>JACK Board parts</t>
  </si>
  <si>
    <t>S143285</t>
  </si>
  <si>
    <t>JACK Board boards and assembly</t>
  </si>
  <si>
    <t>S147450</t>
  </si>
  <si>
    <t>Fiber Sort Out Box</t>
  </si>
  <si>
    <t>S149620</t>
  </si>
  <si>
    <t>Line Laser custom Attenuator</t>
  </si>
  <si>
    <t>S150330</t>
  </si>
  <si>
    <t>Light pipes</t>
  </si>
  <si>
    <t>S150350</t>
  </si>
  <si>
    <t>FIber Splitters</t>
  </si>
  <si>
    <t>S150370</t>
  </si>
  <si>
    <t>Custom Motor drive, electronics and control sensors</t>
  </si>
  <si>
    <t>S196920</t>
  </si>
  <si>
    <t>Further technician support for EMCal assembly</t>
  </si>
  <si>
    <t>25-Feb-22 A</t>
  </si>
  <si>
    <t>14-Feb-22 A</t>
  </si>
  <si>
    <t>21-Feb-22 A</t>
  </si>
  <si>
    <t>upgrade item for 1st QLI laser</t>
  </si>
  <si>
    <t>RPMC Lasers inc</t>
  </si>
  <si>
    <t>Ophir Energy Sensor</t>
  </si>
  <si>
    <t>Ophir-Spiron</t>
  </si>
  <si>
    <t>7 QLI Line Lasers for TPC</t>
  </si>
  <si>
    <t>back on - bad laser</t>
  </si>
  <si>
    <t>sPHENIX production FFO fanout</t>
  </si>
  <si>
    <t>Palpilot International Corp</t>
  </si>
  <si>
    <t>sPHENIX FFO parts kit</t>
  </si>
  <si>
    <t>sPHENIX Fiber fanout assembly</t>
  </si>
  <si>
    <t>Padrazo Jr, Danny</t>
  </si>
  <si>
    <t>Jet Components Inc</t>
  </si>
  <si>
    <t>sphenix power controller</t>
  </si>
  <si>
    <t>flexible 480 volt cable</t>
  </si>
  <si>
    <t>sPhenix warm return line</t>
  </si>
  <si>
    <t>sPhenix valve box</t>
  </si>
  <si>
    <t>O'Connor</t>
  </si>
  <si>
    <t>CeramTec North American Corp</t>
  </si>
  <si>
    <t>Redel Cables</t>
  </si>
  <si>
    <t>W-IE-NE-R Plein &amp; Baus Corp</t>
  </si>
  <si>
    <t>Compression Tool and Fit</t>
  </si>
  <si>
    <t>Global Equipment Company Inc</t>
  </si>
  <si>
    <t>sPHENIX beamPipe Al-Be</t>
  </si>
  <si>
    <t>Runyan</t>
  </si>
  <si>
    <t>Briskheat Corporation</t>
  </si>
  <si>
    <t>sphenix endcap parts</t>
  </si>
  <si>
    <t>Hock, Jonathan</t>
  </si>
  <si>
    <t>late invoice on half of platforms</t>
  </si>
  <si>
    <t>added for missing blocks work, so count as cost growth</t>
  </si>
  <si>
    <t xml:space="preserve">still awaiting SUNY SOW for motor, optics control </t>
  </si>
  <si>
    <t>184K is cost growth i.e. only 100K left in P6</t>
  </si>
  <si>
    <t>cost growth - added labor</t>
  </si>
  <si>
    <t>cost growth - outside effort on light guide assembly</t>
  </si>
  <si>
    <t>84K off in Feb, all 284K off in March</t>
  </si>
  <si>
    <t>Huang</t>
  </si>
  <si>
    <t>Computer Craft</t>
  </si>
  <si>
    <t>TPC patch fibers (FEE to patch panel)</t>
  </si>
  <si>
    <t>1+5 BrightSolutions Lasers (diffuse)</t>
  </si>
  <si>
    <t>Laser Attenuator</t>
  </si>
  <si>
    <t>376464/CO 411202</t>
  </si>
  <si>
    <t>Laser Electromechanical</t>
  </si>
  <si>
    <t>SUNY</t>
  </si>
  <si>
    <t>All these were added to P6 via PCR-030 and thus now are in the BCWR above</t>
  </si>
  <si>
    <t>TPC/INTT support &amp; installation</t>
  </si>
  <si>
    <t>Job Shopper Jermaine Jones</t>
  </si>
  <si>
    <t>Fiber optic cable and e</t>
  </si>
  <si>
    <t>Computer Crafts Inc</t>
  </si>
  <si>
    <t>2/16/1011</t>
  </si>
  <si>
    <t>sPHENIX FFO Cables for</t>
  </si>
  <si>
    <t>HVAC piping repair</t>
  </si>
  <si>
    <t>Albanese</t>
  </si>
  <si>
    <t>Trane</t>
  </si>
  <si>
    <t>sPHENIX vacuum system P</t>
  </si>
  <si>
    <t>sPHENIX vacuum system S</t>
  </si>
  <si>
    <t>MKS Instruments, Inc</t>
  </si>
  <si>
    <t>Fitting for Vacuum Sensors</t>
  </si>
  <si>
    <t>sPHENIX Vacuum Valves (</t>
  </si>
  <si>
    <t>sPHENIX Vac-Valves Sole</t>
  </si>
  <si>
    <t>sPHENIX Cryodeck VB</t>
  </si>
  <si>
    <t>sPHENIX Crash Button Ca</t>
  </si>
  <si>
    <t>Anixter Inc</t>
  </si>
  <si>
    <t>sPHENIX platform bolts</t>
  </si>
  <si>
    <t>Rack Room Rack Push Button</t>
  </si>
  <si>
    <t>Karl, Robert F</t>
  </si>
  <si>
    <t>Ceramic Products Service</t>
  </si>
  <si>
    <t>Di Bono</t>
  </si>
  <si>
    <t>Ceramic Products, Inc.</t>
  </si>
  <si>
    <t>sPHENIX ECWS Floor piping</t>
  </si>
  <si>
    <t>Henry Quentzel Plumbing Supply Co, Inc</t>
  </si>
  <si>
    <t>Grout for track placement</t>
  </si>
  <si>
    <t>any vendor</t>
  </si>
  <si>
    <t>ihcal rigging equipment</t>
  </si>
  <si>
    <t>Actek Mfg. &amp; Eng., Inc</t>
  </si>
  <si>
    <t>sPHENIX Magnet endcap d</t>
  </si>
  <si>
    <t>Pole Tip Door Controls</t>
  </si>
  <si>
    <t>Pole Tip Door Motors</t>
  </si>
  <si>
    <t>sPHENIX fasteners</t>
  </si>
  <si>
    <t>$64,198 reversal memo 3/292022</t>
  </si>
  <si>
    <t>long email thread up to April 2022 on refund</t>
  </si>
  <si>
    <t>Custom Motor drive, electronics and control sensors price adjustment</t>
  </si>
  <si>
    <t>WBS: POM02.01.02.05.04 TPC FEE Production</t>
  </si>
  <si>
    <t>WBS: POM02.01.02.06.03 TPC DAM Production</t>
  </si>
  <si>
    <t>S147440</t>
  </si>
  <si>
    <t>Fiber trunk cables (patch panel to rack room)</t>
  </si>
  <si>
    <t>WBS: POM02.01.02.07.01 TPC Laser System</t>
  </si>
  <si>
    <t>S150380</t>
  </si>
  <si>
    <t>WBS: POM02.01.02.07.02 TPC Gas System</t>
  </si>
  <si>
    <t>WBS: POM02.01.03.01.03.01 Order Material for EMCAL Final Block Production</t>
  </si>
  <si>
    <t>S172880</t>
  </si>
  <si>
    <t>EMCal Block Refurbishment and Replacement</t>
  </si>
  <si>
    <t>WBS: POM02.01.03.02.03.03 EMCAL Final Production Sector Assembly</t>
  </si>
  <si>
    <t>01-Mar-22 A</t>
  </si>
  <si>
    <t>WBS: POM02.01.05.02.02 EMCal Electronics: Production</t>
  </si>
  <si>
    <t>WBS: POM02.01.05.02.04 HCal Electronics: Production</t>
  </si>
  <si>
    <t>WBS: POM02.01.05.03.02 Calorimeter Digitizers: Production</t>
  </si>
  <si>
    <t>WBS: POM02.01.06.01.03 DAQ Production</t>
  </si>
  <si>
    <t>WBS: POM02.01.06.02.04 LL1 Trigger Production</t>
  </si>
  <si>
    <t>WBS: POM02.01.06.03.03 GL1 Trigger Production</t>
  </si>
  <si>
    <t>WBS: POM02.01.06.04.03 Timing System Production</t>
  </si>
  <si>
    <t>WBS: POM02.01.07 Min Bias Trigger Detector</t>
  </si>
  <si>
    <t>BCWR from P6 from March 2022</t>
  </si>
  <si>
    <t>ACWP from March 2022</t>
  </si>
  <si>
    <t>WBS: POM02.02.01.02 Magnet Management and Technical Oversight</t>
  </si>
  <si>
    <t>WBS: POM02.02.01.04 Infrastructure Management</t>
  </si>
  <si>
    <t>WBS: POM02.02.01.05 Installation Management</t>
  </si>
  <si>
    <t>WBS: POM02.02.02.01.01 Safety Reviews</t>
  </si>
  <si>
    <t>WBS: POM02.02.02.01.02 Cooldown &amp; Power Tests</t>
  </si>
  <si>
    <t>WBS: POM02.02.02.02 Magnet Transport &amp; Assembly</t>
  </si>
  <si>
    <t>WBS: POM02.02.02.03.01.04.02.02 Three Manifold Jumper Transfer Lines</t>
  </si>
  <si>
    <t>WBS: POM02.02.02.03.01.04.02.03 Three Solenoid Valve Box Transfer Lines</t>
  </si>
  <si>
    <t>WBS: POM02.02.02.03.01.04.04 Vendor Engineering and Design</t>
  </si>
  <si>
    <t>WBS: POM02.02.02.03.02.04.01 Vendor Engineering and Design</t>
  </si>
  <si>
    <t>WBS: POM02.02.02.03.02.06 Installation, LN2 Supply Transfer Line System</t>
  </si>
  <si>
    <t>WBS: POM02.02.02.03.03.04 Installation: Warm Piping Systems</t>
  </si>
  <si>
    <t>WBS: POM02.02.02.03.04.03 Installation: Cryo Controls Hardware</t>
  </si>
  <si>
    <t>WBS: POM02.02.02.03.05 Cryo Controls Software</t>
  </si>
  <si>
    <t>WBS: POM02.02.02.04.01.03 Install PS AC/DC Cabling</t>
  </si>
  <si>
    <t>WBS: POM02.02.02.04.02.01 Install Power Supply</t>
  </si>
  <si>
    <t>WBS: POM02.02.02.04.03.02.01 Install Quench Detector</t>
  </si>
  <si>
    <t>WBS: POM02.02.02.05.02 Magnet Field Measurements Equipment Purchase and Fabrication</t>
  </si>
  <si>
    <t>WBS: POM02.02.02.05.03 Magnet Field Measurements Installation and Test, Post-Test Field Studies and Stress Analysis</t>
  </si>
  <si>
    <t>WBS: POM02.02.03.01 Cradle Carriage</t>
  </si>
  <si>
    <t>WBS: POM02.02.03.02 Inner Detector Rings and Interface to Mechanical Structural Supports</t>
  </si>
  <si>
    <t>31-Mar-22 A</t>
  </si>
  <si>
    <t>WBS: POM02.02.03.05 CC Bridge, Mid Platforms and Access</t>
  </si>
  <si>
    <t>WBS: POM02.02.04.01.01 Line Electric Power Distribution</t>
  </si>
  <si>
    <t>WBS: POM02.02.04.01.02 Detector Support Services Systems (including Cables, Fibers, Cable Trays)</t>
  </si>
  <si>
    <t>WBS: POM02.02.04.01.03 Detector Electronics Racks and Rack generic support systems</t>
  </si>
  <si>
    <t>WBS: POM02.02.04.01.04 Detector Gas and Cooling Services Systems</t>
  </si>
  <si>
    <t>WBS: POM02.02.04.01.05 Detector Safety Subsystems</t>
  </si>
  <si>
    <t>WBS: POM02.02.04.01.07 Rack Room Modifications</t>
  </si>
  <si>
    <t>WBS: POM02.02.04.01.08 Control Room and Offices Modifications</t>
  </si>
  <si>
    <t>WBS: POM02.02.04.02.01 Magnet Cryo, Electrical &amp; Control Structural Support in IR</t>
  </si>
  <si>
    <t>WBS: POM02.02.04.02.02 Beampipe/Vacuum</t>
  </si>
  <si>
    <t>WBS: POM02.02.04.02.03 IR HVAC</t>
  </si>
  <si>
    <t>WBS: POM02.02.04.02.04 IR Electronics Cooling Water Distribution System</t>
  </si>
  <si>
    <t>WBS: POM02.02.04.02.05 IR/AH Safety Subsystems</t>
  </si>
  <si>
    <t>WBS: POM02.02.04.02.06 Assembly Hall and Interaction Region Modifications</t>
  </si>
  <si>
    <t>WBS: POM02.02.05.02 Infrastructure Installation</t>
  </si>
  <si>
    <t>Install Off Detector Safety Subsystems inc Vesda - Labor - C-AD Resources</t>
  </si>
  <si>
    <t>Install Off Detector Safety Subsystems inc Vesda - M&amp;S</t>
  </si>
  <si>
    <t>WBS: POM02.02.05.03 Cradle Carriage Assembly/Installation</t>
  </si>
  <si>
    <t>WBS: POM02.02.05.04 Outer Hcal Installation</t>
  </si>
  <si>
    <t>WBS: POM02.02.05.05 SC Magnet Installation</t>
  </si>
  <si>
    <t>WBS: POM02.02.05.06 Inner Hcal Installation</t>
  </si>
  <si>
    <t>WBS: POM02.02.05.07 EMCal Installation</t>
  </si>
  <si>
    <t>WBS: POM02.02.05.08 TPC Installation</t>
  </si>
  <si>
    <t>WBS: POM02.02.05.09 INTT Installation</t>
  </si>
  <si>
    <t>WBS: POM02.02.05.10 MVTX Installation</t>
  </si>
  <si>
    <t>WBS: POM02.02.05.11 Min Bias Installation</t>
  </si>
  <si>
    <t>WBS: POM02.02.05.12 Full System Integration and ORR</t>
  </si>
  <si>
    <t>Chiller platforms</t>
  </si>
  <si>
    <t>tbd</t>
  </si>
  <si>
    <t>Hoist rings for pole tips</t>
  </si>
  <si>
    <t>Streck's (?)</t>
  </si>
  <si>
    <t>2.2.2</t>
  </si>
  <si>
    <t>Magnet Transport and Assembly</t>
  </si>
  <si>
    <t>Indium seals material</t>
  </si>
  <si>
    <t>Heater and control items</t>
  </si>
  <si>
    <t xml:space="preserve">Control cables </t>
  </si>
  <si>
    <t>Halukabel</t>
  </si>
  <si>
    <r>
      <t xml:space="preserve">Adjust for </t>
    </r>
    <r>
      <rPr>
        <b/>
        <sz val="11"/>
        <color theme="1"/>
        <rFont val="Calibri"/>
        <family val="2"/>
        <scheme val="minor"/>
      </rPr>
      <t>Estimate Uncertainty</t>
    </r>
    <r>
      <rPr>
        <sz val="11"/>
        <color theme="1"/>
        <rFont val="Calibri"/>
        <family val="2"/>
        <scheme val="minor"/>
      </rPr>
      <t xml:space="preserve"> (use Glenn's March 2022 MIE total)</t>
    </r>
  </si>
  <si>
    <r>
      <t xml:space="preserve">Adjust for </t>
    </r>
    <r>
      <rPr>
        <b/>
        <sz val="11"/>
        <color theme="1"/>
        <rFont val="Calibri"/>
        <family val="2"/>
        <scheme val="minor"/>
      </rPr>
      <t>Estimate Uncertainty</t>
    </r>
    <r>
      <rPr>
        <sz val="11"/>
        <color theme="1"/>
        <rFont val="Calibri"/>
        <family val="2"/>
        <scheme val="minor"/>
      </rPr>
      <t xml:space="preserve"> (use Glenn's March 2022 total) - M&amp;S Items only</t>
    </r>
  </si>
  <si>
    <t>de-commit</t>
  </si>
  <si>
    <t>TPC/INTT below on 2.5 to SUNY</t>
  </si>
  <si>
    <t>TPC/INTT support &amp; install both</t>
  </si>
  <si>
    <t>at SUNY PO412755 - see 2.3.2 below</t>
  </si>
  <si>
    <t>East Access ladder</t>
  </si>
  <si>
    <t>3/0 Feeders; power wiring</t>
  </si>
  <si>
    <t>Ewest access ladder</t>
  </si>
  <si>
    <r>
      <t xml:space="preserve">Adjust for </t>
    </r>
    <r>
      <rPr>
        <b/>
        <sz val="11"/>
        <color theme="1"/>
        <rFont val="Calibri"/>
        <family val="2"/>
        <scheme val="minor"/>
      </rPr>
      <t>Risk Events Expected Value</t>
    </r>
    <r>
      <rPr>
        <sz val="11"/>
        <color theme="1"/>
        <rFont val="Calibri"/>
        <family val="2"/>
        <scheme val="minor"/>
      </rPr>
      <t xml:space="preserve"> (Updated from December 2021 L2 Manager review)</t>
    </r>
  </si>
  <si>
    <t xml:space="preserve">            2.04.02.04 IR Electronics Cooling Water Distribution System</t>
  </si>
  <si>
    <t>No NEG coating of beampipe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</si>
</sst>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&quot;$&quot;#,##0"/>
    <numFmt numFmtId="166" formatCode="_(* #,##0_);_(* \(#,##0\);_(* &quot;-&quot;??_);_(@_)"/>
    <numFmt numFmtId="167" formatCode="mm/dd/yy;@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DA7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5">
    <xf numFmtId="0" fontId="0" fillId="0" borderId="0" xfId="0"/>
    <xf numFmtId="6" fontId="0" fillId="0" borderId="0" xfId="0" applyNumberFormat="1"/>
    <xf numFmtId="15" fontId="0" fillId="0" borderId="0" xfId="0" applyNumberFormat="1"/>
    <xf numFmtId="0" fontId="0" fillId="2" borderId="1" xfId="0" applyFill="1" applyBorder="1"/>
    <xf numFmtId="6" fontId="0" fillId="2" borderId="1" xfId="0" applyNumberFormat="1" applyFill="1" applyBorder="1"/>
    <xf numFmtId="0" fontId="0" fillId="0" borderId="1" xfId="0" applyBorder="1"/>
    <xf numFmtId="6" fontId="0" fillId="0" borderId="1" xfId="0" applyNumberFormat="1" applyBorder="1"/>
    <xf numFmtId="0" fontId="0" fillId="3" borderId="1" xfId="0" applyFill="1" applyBorder="1"/>
    <xf numFmtId="6" fontId="0" fillId="3" borderId="1" xfId="0" applyNumberFormat="1" applyFill="1" applyBorder="1"/>
    <xf numFmtId="9" fontId="0" fillId="0" borderId="0" xfId="0" applyNumberFormat="1"/>
    <xf numFmtId="10" fontId="0" fillId="0" borderId="0" xfId="0" applyNumberFormat="1"/>
    <xf numFmtId="9" fontId="0" fillId="2" borderId="1" xfId="2" applyFont="1" applyFill="1" applyBorder="1"/>
    <xf numFmtId="9" fontId="0" fillId="3" borderId="1" xfId="2" applyFont="1" applyFill="1" applyBorder="1"/>
    <xf numFmtId="9" fontId="0" fillId="0" borderId="1" xfId="2" applyFont="1" applyBorder="1"/>
    <xf numFmtId="9" fontId="0" fillId="0" borderId="0" xfId="2" applyFont="1"/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" fontId="0" fillId="2" borderId="1" xfId="0" applyNumberFormat="1" applyFill="1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9" fontId="0" fillId="2" borderId="1" xfId="2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165" fontId="0" fillId="2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/>
    <xf numFmtId="165" fontId="0" fillId="2" borderId="1" xfId="0" applyNumberFormat="1" applyFill="1" applyBorder="1"/>
    <xf numFmtId="165" fontId="0" fillId="0" borderId="1" xfId="0" applyNumberFormat="1" applyBorder="1"/>
    <xf numFmtId="0" fontId="0" fillId="0" borderId="1" xfId="0" applyFill="1" applyBorder="1" applyAlignment="1"/>
    <xf numFmtId="166" fontId="0" fillId="0" borderId="0" xfId="1" applyNumberFormat="1" applyFont="1"/>
    <xf numFmtId="166" fontId="0" fillId="2" borderId="1" xfId="1" applyNumberFormat="1" applyFont="1" applyFill="1" applyBorder="1" applyAlignment="1">
      <alignment horizontal="center" vertical="center" wrapText="1"/>
    </xf>
    <xf numFmtId="166" fontId="0" fillId="3" borderId="1" xfId="1" applyNumberFormat="1" applyFont="1" applyFill="1" applyBorder="1"/>
    <xf numFmtId="166" fontId="0" fillId="2" borderId="1" xfId="1" applyNumberFormat="1" applyFont="1" applyFill="1" applyBorder="1"/>
    <xf numFmtId="166" fontId="0" fillId="0" borderId="1" xfId="1" applyNumberFormat="1" applyFont="1" applyBorder="1"/>
    <xf numFmtId="9" fontId="0" fillId="3" borderId="1" xfId="2" applyFont="1" applyFill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0" xfId="2" applyFont="1" applyAlignment="1">
      <alignment horizontal="center"/>
    </xf>
    <xf numFmtId="166" fontId="0" fillId="0" borderId="0" xfId="0" applyNumberFormat="1"/>
    <xf numFmtId="0" fontId="2" fillId="0" borderId="0" xfId="0" applyFont="1"/>
    <xf numFmtId="0" fontId="0" fillId="7" borderId="0" xfId="0" applyFill="1"/>
    <xf numFmtId="0" fontId="2" fillId="7" borderId="0" xfId="0" applyFont="1" applyFill="1"/>
    <xf numFmtId="165" fontId="2" fillId="0" borderId="0" xfId="0" applyNumberFormat="1" applyFont="1"/>
    <xf numFmtId="41" fontId="0" fillId="0" borderId="0" xfId="0" applyNumberFormat="1"/>
    <xf numFmtId="165" fontId="2" fillId="7" borderId="0" xfId="0" applyNumberFormat="1" applyFont="1" applyFill="1"/>
    <xf numFmtId="166" fontId="2" fillId="0" borderId="0" xfId="0" applyNumberFormat="1" applyFont="1"/>
    <xf numFmtId="165" fontId="2" fillId="5" borderId="0" xfId="0" applyNumberFormat="1" applyFont="1" applyFill="1"/>
    <xf numFmtId="0" fontId="2" fillId="5" borderId="0" xfId="0" applyFont="1" applyFill="1"/>
    <xf numFmtId="165" fontId="2" fillId="0" borderId="5" xfId="0" applyNumberFormat="1" applyFont="1" applyBorder="1"/>
    <xf numFmtId="165" fontId="2" fillId="0" borderId="6" xfId="0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10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0" fontId="0" fillId="8" borderId="0" xfId="0" applyFill="1"/>
    <xf numFmtId="0" fontId="0" fillId="9" borderId="0" xfId="0" applyFill="1"/>
    <xf numFmtId="165" fontId="2" fillId="10" borderId="0" xfId="0" applyNumberFormat="1" applyFont="1" applyFill="1"/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165" fontId="0" fillId="0" borderId="9" xfId="0" applyNumberFormat="1" applyBorder="1"/>
    <xf numFmtId="0" fontId="0" fillId="0" borderId="0" xfId="0" applyAlignment="1">
      <alignment wrapText="1"/>
    </xf>
    <xf numFmtId="14" fontId="0" fillId="0" borderId="0" xfId="0" applyNumberFormat="1"/>
    <xf numFmtId="3" fontId="0" fillId="0" borderId="0" xfId="0" applyNumberFormat="1"/>
    <xf numFmtId="0" fontId="0" fillId="11" borderId="0" xfId="0" applyFill="1"/>
    <xf numFmtId="0" fontId="0" fillId="5" borderId="0" xfId="0" applyFill="1"/>
    <xf numFmtId="0" fontId="0" fillId="0" borderId="0" xfId="0" applyAlignment="1"/>
    <xf numFmtId="0" fontId="2" fillId="0" borderId="0" xfId="0" applyFont="1" applyAlignment="1">
      <alignment wrapText="1"/>
    </xf>
    <xf numFmtId="0" fontId="0" fillId="1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13" borderId="0" xfId="0" applyFill="1"/>
    <xf numFmtId="0" fontId="3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164" fontId="0" fillId="0" borderId="0" xfId="0" applyNumberForma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66" fontId="0" fillId="0" borderId="0" xfId="1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66" fontId="2" fillId="10" borderId="0" xfId="1" applyNumberFormat="1" applyFont="1" applyFill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14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1" borderId="0" xfId="0" applyFont="1" applyFill="1" applyAlignment="1">
      <alignment wrapText="1"/>
    </xf>
    <xf numFmtId="1" fontId="3" fillId="14" borderId="0" xfId="0" applyNumberFormat="1" applyFont="1" applyFill="1" applyAlignment="1">
      <alignment wrapText="1"/>
    </xf>
    <xf numFmtId="0" fontId="0" fillId="0" borderId="15" xfId="0" applyBorder="1" applyAlignment="1">
      <alignment horizontal="center" vertical="center" wrapText="1"/>
    </xf>
    <xf numFmtId="165" fontId="0" fillId="5" borderId="0" xfId="0" applyNumberFormat="1" applyFill="1"/>
    <xf numFmtId="0" fontId="2" fillId="5" borderId="0" xfId="0" applyFont="1" applyFill="1" applyAlignment="1">
      <alignment horizontal="right"/>
    </xf>
    <xf numFmtId="1" fontId="3" fillId="9" borderId="0" xfId="0" applyNumberFormat="1" applyFont="1" applyFill="1" applyAlignment="1">
      <alignment wrapText="1"/>
    </xf>
    <xf numFmtId="0" fontId="0" fillId="15" borderId="1" xfId="0" applyFill="1" applyBorder="1"/>
    <xf numFmtId="0" fontId="0" fillId="15" borderId="1" xfId="0" applyFill="1" applyBorder="1" applyAlignment="1">
      <alignment horizontal="center"/>
    </xf>
    <xf numFmtId="6" fontId="0" fillId="15" borderId="1" xfId="0" applyNumberFormat="1" applyFill="1" applyBorder="1"/>
    <xf numFmtId="167" fontId="0" fillId="15" borderId="1" xfId="0" applyNumberFormat="1" applyFill="1" applyBorder="1" applyAlignment="1">
      <alignment horizontal="center"/>
    </xf>
    <xf numFmtId="1" fontId="0" fillId="15" borderId="1" xfId="0" applyNumberFormat="1" applyFill="1" applyBorder="1"/>
    <xf numFmtId="165" fontId="0" fillId="15" borderId="1" xfId="0" applyNumberFormat="1" applyFill="1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2" fillId="16" borderId="0" xfId="0" applyFont="1" applyFill="1"/>
    <xf numFmtId="165" fontId="2" fillId="16" borderId="0" xfId="0" applyNumberFormat="1" applyFont="1" applyFill="1"/>
    <xf numFmtId="1" fontId="0" fillId="0" borderId="0" xfId="0" applyNumberFormat="1" applyFill="1"/>
    <xf numFmtId="165" fontId="0" fillId="17" borderId="0" xfId="0" applyNumberFormat="1" applyFill="1"/>
    <xf numFmtId="5" fontId="2" fillId="10" borderId="0" xfId="1" applyNumberFormat="1" applyFont="1" applyFill="1"/>
    <xf numFmtId="165" fontId="0" fillId="0" borderId="0" xfId="0" applyNumberFormat="1" applyFill="1"/>
    <xf numFmtId="0" fontId="0" fillId="0" borderId="2" xfId="0" applyBorder="1"/>
    <xf numFmtId="3" fontId="0" fillId="0" borderId="1" xfId="0" applyNumberFormat="1" applyBorder="1"/>
    <xf numFmtId="15" fontId="0" fillId="0" borderId="1" xfId="0" applyNumberFormat="1" applyBorder="1" applyAlignment="1">
      <alignment horizontal="center"/>
    </xf>
    <xf numFmtId="15" fontId="0" fillId="0" borderId="1" xfId="0" applyNumberFormat="1" applyBorder="1"/>
    <xf numFmtId="0" fontId="0" fillId="15" borderId="1" xfId="0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 wrapText="1"/>
    </xf>
    <xf numFmtId="44" fontId="0" fillId="15" borderId="1" xfId="3" applyFont="1" applyFill="1" applyBorder="1" applyAlignment="1">
      <alignment horizontal="center" vertical="center" wrapText="1"/>
    </xf>
    <xf numFmtId="167" fontId="0" fillId="15" borderId="4" xfId="0" applyNumberFormat="1" applyFill="1" applyBorder="1" applyAlignment="1">
      <alignment horizontal="center" vertical="center" wrapText="1"/>
    </xf>
    <xf numFmtId="167" fontId="0" fillId="15" borderId="1" xfId="0" applyNumberFormat="1" applyFill="1" applyBorder="1" applyAlignment="1">
      <alignment horizontal="center" vertical="center" wrapText="1"/>
    </xf>
    <xf numFmtId="9" fontId="0" fillId="15" borderId="1" xfId="2" applyFont="1" applyFill="1" applyBorder="1" applyAlignment="1">
      <alignment horizontal="center" vertical="center" wrapText="1"/>
    </xf>
    <xf numFmtId="1" fontId="0" fillId="15" borderId="1" xfId="1" applyNumberFormat="1" applyFont="1" applyFill="1" applyBorder="1" applyAlignment="1">
      <alignment horizontal="center" vertical="center" wrapText="1"/>
    </xf>
    <xf numFmtId="2" fontId="0" fillId="15" borderId="1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44" fontId="0" fillId="3" borderId="1" xfId="3" applyFont="1" applyFill="1" applyBorder="1"/>
    <xf numFmtId="167" fontId="0" fillId="3" borderId="4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2" fontId="0" fillId="0" borderId="1" xfId="0" applyNumberFormat="1" applyBorder="1"/>
    <xf numFmtId="6" fontId="0" fillId="3" borderId="1" xfId="0" applyNumberFormat="1" applyFill="1" applyBorder="1" applyAlignment="1">
      <alignment horizontal="right"/>
    </xf>
    <xf numFmtId="0" fontId="2" fillId="0" borderId="0" xfId="0" applyFont="1" applyFill="1"/>
    <xf numFmtId="168" fontId="0" fillId="0" borderId="1" xfId="3" applyNumberFormat="1" applyFont="1" applyFill="1" applyBorder="1"/>
    <xf numFmtId="165" fontId="0" fillId="5" borderId="0" xfId="0" applyNumberFormat="1" applyFill="1" applyAlignment="1">
      <alignment horizontal="right"/>
    </xf>
    <xf numFmtId="0" fontId="0" fillId="13" borderId="0" xfId="0" applyFill="1" applyAlignment="1">
      <alignment wrapText="1"/>
    </xf>
    <xf numFmtId="0" fontId="0" fillId="18" borderId="1" xfId="0" applyFill="1" applyBorder="1"/>
    <xf numFmtId="0" fontId="0" fillId="18" borderId="2" xfId="0" applyFill="1" applyBorder="1"/>
    <xf numFmtId="168" fontId="0" fillId="18" borderId="1" xfId="3" applyNumberFormat="1" applyFont="1" applyFill="1" applyBorder="1"/>
    <xf numFmtId="0" fontId="0" fillId="18" borderId="4" xfId="0" applyFill="1" applyBorder="1"/>
    <xf numFmtId="15" fontId="0" fillId="18" borderId="1" xfId="0" applyNumberFormat="1" applyFill="1" applyBorder="1" applyAlignment="1">
      <alignment horizontal="center"/>
    </xf>
    <xf numFmtId="1" fontId="0" fillId="18" borderId="1" xfId="0" applyNumberFormat="1" applyFill="1" applyBorder="1"/>
    <xf numFmtId="2" fontId="0" fillId="18" borderId="1" xfId="0" applyNumberFormat="1" applyFill="1" applyBorder="1"/>
    <xf numFmtId="15" fontId="0" fillId="18" borderId="1" xfId="0" applyNumberFormat="1" applyFill="1" applyBorder="1"/>
    <xf numFmtId="0" fontId="0" fillId="18" borderId="1" xfId="0" applyFill="1" applyBorder="1" applyAlignment="1">
      <alignment horizontal="center"/>
    </xf>
    <xf numFmtId="165" fontId="0" fillId="18" borderId="1" xfId="0" applyNumberFormat="1" applyFill="1" applyBorder="1"/>
    <xf numFmtId="0" fontId="0" fillId="19" borderId="0" xfId="0" applyFill="1"/>
    <xf numFmtId="0" fontId="0" fillId="20" borderId="0" xfId="0" applyFill="1"/>
    <xf numFmtId="17" fontId="0" fillId="0" borderId="0" xfId="0" applyNumberFormat="1"/>
    <xf numFmtId="0" fontId="0" fillId="14" borderId="0" xfId="0" applyFill="1"/>
    <xf numFmtId="3" fontId="0" fillId="18" borderId="1" xfId="3" applyNumberFormat="1" applyFont="1" applyFill="1" applyBorder="1"/>
    <xf numFmtId="0" fontId="0" fillId="18" borderId="1" xfId="2" applyNumberFormat="1" applyFont="1" applyFill="1" applyBorder="1"/>
    <xf numFmtId="3" fontId="0" fillId="0" borderId="1" xfId="3" applyNumberFormat="1" applyFont="1" applyFill="1" applyBorder="1"/>
    <xf numFmtId="3" fontId="0" fillId="0" borderId="1" xfId="3" applyNumberFormat="1" applyFont="1" applyFill="1" applyBorder="1" applyAlignment="1">
      <alignment horizontal="right"/>
    </xf>
    <xf numFmtId="3" fontId="0" fillId="18" borderId="1" xfId="3" applyNumberFormat="1" applyFont="1" applyFill="1" applyBorder="1" applyAlignment="1">
      <alignment horizontal="right"/>
    </xf>
    <xf numFmtId="168" fontId="0" fillId="18" borderId="1" xfId="0" applyNumberFormat="1" applyFill="1" applyBorder="1"/>
    <xf numFmtId="0" fontId="0" fillId="0" borderId="1" xfId="3" applyNumberFormat="1" applyFont="1" applyFill="1" applyBorder="1" applyAlignment="1">
      <alignment horizontal="right"/>
    </xf>
    <xf numFmtId="0" fontId="0" fillId="0" borderId="1" xfId="3" applyNumberFormat="1" applyFont="1" applyFill="1" applyBorder="1"/>
    <xf numFmtId="15" fontId="0" fillId="18" borderId="1" xfId="3" applyNumberFormat="1" applyFont="1" applyFill="1" applyBorder="1"/>
    <xf numFmtId="0" fontId="0" fillId="18" borderId="1" xfId="3" applyNumberFormat="1" applyFont="1" applyFill="1" applyBorder="1"/>
    <xf numFmtId="1" fontId="0" fillId="18" borderId="1" xfId="3" applyNumberFormat="1" applyFont="1" applyFill="1" applyBorder="1"/>
    <xf numFmtId="165" fontId="0" fillId="18" borderId="1" xfId="3" applyNumberFormat="1" applyFont="1" applyFill="1" applyBorder="1"/>
    <xf numFmtId="0" fontId="0" fillId="0" borderId="0" xfId="0" applyFont="1"/>
    <xf numFmtId="14" fontId="0" fillId="0" borderId="0" xfId="0" applyNumberFormat="1" applyFont="1"/>
    <xf numFmtId="1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9" fontId="0" fillId="2" borderId="1" xfId="2" applyNumberFormat="1" applyFon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/>
    </xf>
    <xf numFmtId="9" fontId="0" fillId="18" borderId="1" xfId="0" applyNumberFormat="1" applyFill="1" applyBorder="1" applyAlignment="1">
      <alignment horizontal="center"/>
    </xf>
    <xf numFmtId="9" fontId="0" fillId="0" borderId="1" xfId="2" applyNumberFormat="1" applyFont="1" applyFill="1" applyBorder="1"/>
    <xf numFmtId="9" fontId="0" fillId="18" borderId="1" xfId="2" applyNumberFormat="1" applyFont="1" applyFill="1" applyBorder="1"/>
    <xf numFmtId="9" fontId="0" fillId="18" borderId="1" xfId="3" applyNumberFormat="1" applyFont="1" applyFill="1" applyBorder="1"/>
    <xf numFmtId="9" fontId="0" fillId="0" borderId="0" xfId="2" applyNumberFormat="1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47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enn/Documents/BNL%20sPHENIX/Magnet/sPHENIX%20Magnet%20Work%20remaining%20in%20P6%20as%20of%20end%20Augu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C Sheet - Cat C"/>
      <sheetName val="ETC Sheet - Full (incomplete)"/>
      <sheetName val="ETC Sheet - Full"/>
      <sheetName val="forecast data dump"/>
    </sheetNames>
    <sheetDataSet>
      <sheetData sheetId="0"/>
      <sheetData sheetId="1"/>
      <sheetData sheetId="2"/>
      <sheetData sheetId="3">
        <row r="1">
          <cell r="A1" t="str">
            <v>Activity ID</v>
          </cell>
          <cell r="B1" t="str">
            <v>Activity Name</v>
          </cell>
          <cell r="C1" t="str">
            <v>At Completion Duration</v>
          </cell>
          <cell r="D1" t="str">
            <v>Start</v>
          </cell>
          <cell r="E1" t="str">
            <v>Finish</v>
          </cell>
          <cell r="F1" t="str">
            <v>Budgeted Total Cost</v>
          </cell>
          <cell r="G1" t="str">
            <v>BL Project Total Cost</v>
          </cell>
          <cell r="H1" t="str">
            <v>Activity % Complete</v>
          </cell>
        </row>
        <row r="2">
          <cell r="A2" t="str">
            <v>S100010</v>
          </cell>
          <cell r="B2" t="str">
            <v>Approve Mission Need CD-0</v>
          </cell>
          <cell r="C2">
            <v>0</v>
          </cell>
          <cell r="D2" t="str">
            <v>27-Sep-16 A</v>
          </cell>
          <cell r="F2">
            <v>0</v>
          </cell>
          <cell r="G2">
            <v>0</v>
          </cell>
          <cell r="H2">
            <v>1</v>
          </cell>
        </row>
        <row r="3">
          <cell r="A3" t="str">
            <v>S100000</v>
          </cell>
          <cell r="B3" t="str">
            <v>Start sPHENIX MIE Project</v>
          </cell>
          <cell r="C3">
            <v>0</v>
          </cell>
          <cell r="D3" t="str">
            <v>27-Sep-16 A</v>
          </cell>
          <cell r="F3">
            <v>0</v>
          </cell>
          <cell r="G3">
            <v>0</v>
          </cell>
          <cell r="H3">
            <v>1</v>
          </cell>
        </row>
        <row r="4">
          <cell r="A4" t="str">
            <v>S100090</v>
          </cell>
          <cell r="B4" t="str">
            <v>Initial Project Funding Release</v>
          </cell>
          <cell r="C4">
            <v>0</v>
          </cell>
          <cell r="D4" t="str">
            <v>01-Feb-17 A</v>
          </cell>
          <cell r="F4">
            <v>0</v>
          </cell>
          <cell r="G4">
            <v>0</v>
          </cell>
          <cell r="H4">
            <v>1</v>
          </cell>
        </row>
        <row r="5">
          <cell r="A5" t="str">
            <v>S318200</v>
          </cell>
          <cell r="B5" t="str">
            <v>Outer HCAL Sector Mechanical Structure production and assembly - Provide Requirements to Procurement</v>
          </cell>
          <cell r="C5">
            <v>0</v>
          </cell>
          <cell r="D5" t="str">
            <v>01-Feb-17 A</v>
          </cell>
          <cell r="E5" t="str">
            <v>01-Feb-17 A</v>
          </cell>
          <cell r="F5">
            <v>0</v>
          </cell>
          <cell r="G5">
            <v>0</v>
          </cell>
          <cell r="H5">
            <v>1</v>
          </cell>
        </row>
        <row r="6">
          <cell r="A6" t="str">
            <v>S104800</v>
          </cell>
          <cell r="B6" t="str">
            <v>Produce TPC v1 Field Cage Prototype Conceptual Design</v>
          </cell>
          <cell r="C6">
            <v>1</v>
          </cell>
          <cell r="D6" t="str">
            <v>01-Feb-17 A</v>
          </cell>
          <cell r="E6" t="str">
            <v>02-Feb-17 A</v>
          </cell>
          <cell r="F6">
            <v>0</v>
          </cell>
          <cell r="G6">
            <v>0</v>
          </cell>
          <cell r="H6">
            <v>1</v>
          </cell>
        </row>
        <row r="7">
          <cell r="A7" t="str">
            <v>S104900</v>
          </cell>
          <cell r="B7" t="str">
            <v>Produce TPC v1 Mandrel Conceptual Design</v>
          </cell>
          <cell r="C7">
            <v>1</v>
          </cell>
          <cell r="D7" t="str">
            <v>01-Feb-17 A</v>
          </cell>
          <cell r="E7" t="str">
            <v>02-Feb-17 A</v>
          </cell>
          <cell r="F7">
            <v>0</v>
          </cell>
          <cell r="G7">
            <v>0</v>
          </cell>
          <cell r="H7">
            <v>1</v>
          </cell>
        </row>
        <row r="8">
          <cell r="A8" t="str">
            <v>S105000</v>
          </cell>
          <cell r="B8" t="str">
            <v>Procure TPC v1 Mandrel Parts Labor</v>
          </cell>
          <cell r="C8">
            <v>1</v>
          </cell>
          <cell r="D8" t="str">
            <v>01-Feb-17 A</v>
          </cell>
          <cell r="E8" t="str">
            <v>02-Feb-17 A</v>
          </cell>
          <cell r="F8">
            <v>0</v>
          </cell>
          <cell r="G8">
            <v>0</v>
          </cell>
          <cell r="H8">
            <v>1</v>
          </cell>
        </row>
        <row r="9">
          <cell r="A9" t="str">
            <v>S105100</v>
          </cell>
          <cell r="B9" t="str">
            <v>Assemble TPC v1 Mandrel</v>
          </cell>
          <cell r="C9">
            <v>1</v>
          </cell>
          <cell r="D9" t="str">
            <v>01-Feb-17 A</v>
          </cell>
          <cell r="E9" t="str">
            <v>02-Feb-17 A</v>
          </cell>
          <cell r="F9">
            <v>0</v>
          </cell>
          <cell r="G9">
            <v>0</v>
          </cell>
          <cell r="H9">
            <v>1</v>
          </cell>
        </row>
        <row r="10">
          <cell r="A10" t="str">
            <v>S105300</v>
          </cell>
          <cell r="B10" t="str">
            <v>Produce TPC v1 Outer Field Cage Conceptual Design</v>
          </cell>
          <cell r="C10">
            <v>1</v>
          </cell>
          <cell r="D10" t="str">
            <v>01-Feb-17 A</v>
          </cell>
          <cell r="E10" t="str">
            <v>02-Feb-17 A</v>
          </cell>
          <cell r="F10">
            <v>0</v>
          </cell>
          <cell r="G10">
            <v>0</v>
          </cell>
          <cell r="H10">
            <v>1</v>
          </cell>
        </row>
        <row r="11">
          <cell r="A11" t="str">
            <v>S105800</v>
          </cell>
          <cell r="B11" t="str">
            <v>Produce TPC v1 Inner Field Cage Conceptual Design</v>
          </cell>
          <cell r="C11">
            <v>1</v>
          </cell>
          <cell r="D11" t="str">
            <v>01-Feb-17 A</v>
          </cell>
          <cell r="E11" t="str">
            <v>02-Feb-17 A</v>
          </cell>
          <cell r="F11">
            <v>0</v>
          </cell>
          <cell r="G11">
            <v>0</v>
          </cell>
          <cell r="H11">
            <v>1</v>
          </cell>
        </row>
        <row r="12">
          <cell r="A12" t="str">
            <v>S105200</v>
          </cell>
          <cell r="B12" t="str">
            <v>Procure TPC v1 Mandrel Parts M&amp;S</v>
          </cell>
          <cell r="C12">
            <v>1</v>
          </cell>
          <cell r="D12" t="str">
            <v>01-Feb-17 A</v>
          </cell>
          <cell r="E12" t="str">
            <v>02-Feb-17 A</v>
          </cell>
          <cell r="F12">
            <v>0</v>
          </cell>
          <cell r="G12">
            <v>0</v>
          </cell>
          <cell r="H12">
            <v>1</v>
          </cell>
        </row>
        <row r="13">
          <cell r="A13" t="str">
            <v>S134200</v>
          </cell>
          <cell r="B13" t="str">
            <v>Write TPC FEE prototype v1 design specification</v>
          </cell>
          <cell r="C13">
            <v>1</v>
          </cell>
          <cell r="D13" t="str">
            <v>01-Feb-17 A</v>
          </cell>
          <cell r="E13" t="str">
            <v>02-Feb-17 A</v>
          </cell>
          <cell r="F13">
            <v>0</v>
          </cell>
          <cell r="G13">
            <v>0</v>
          </cell>
          <cell r="H13">
            <v>1</v>
          </cell>
        </row>
        <row r="14">
          <cell r="A14" t="str">
            <v>S106300</v>
          </cell>
          <cell r="B14" t="str">
            <v>Design TPC Field Cage Prototype v1 End Rings</v>
          </cell>
          <cell r="C14">
            <v>3</v>
          </cell>
          <cell r="D14" t="str">
            <v>01-Feb-17 A</v>
          </cell>
          <cell r="E14" t="str">
            <v>06-Feb-17 A</v>
          </cell>
          <cell r="F14">
            <v>0</v>
          </cell>
          <cell r="G14">
            <v>0</v>
          </cell>
          <cell r="H14">
            <v>1</v>
          </cell>
        </row>
        <row r="15">
          <cell r="A15" t="str">
            <v>S301500</v>
          </cell>
          <cell r="B15" t="str">
            <v>Magnet: Design Power Supply, Magnet, Dump Resistor DC Cabling</v>
          </cell>
          <cell r="C15">
            <v>4</v>
          </cell>
          <cell r="D15" t="str">
            <v>01-Feb-17 A</v>
          </cell>
          <cell r="E15" t="str">
            <v>07-Feb-17 A</v>
          </cell>
          <cell r="F15">
            <v>0</v>
          </cell>
          <cell r="G15">
            <v>0</v>
          </cell>
          <cell r="H15">
            <v>1</v>
          </cell>
        </row>
        <row r="16">
          <cell r="A16" t="str">
            <v>S303700</v>
          </cell>
          <cell r="B16" t="str">
            <v>Magnet Power Supply Installation: Design Signal Interconnects</v>
          </cell>
          <cell r="C16">
            <v>4</v>
          </cell>
          <cell r="D16" t="str">
            <v>01-Feb-17 A</v>
          </cell>
          <cell r="E16" t="str">
            <v>07-Feb-17 A</v>
          </cell>
          <cell r="F16">
            <v>0</v>
          </cell>
          <cell r="G16">
            <v>0</v>
          </cell>
          <cell r="H16">
            <v>1</v>
          </cell>
        </row>
        <row r="17">
          <cell r="A17" t="str">
            <v>S211600</v>
          </cell>
          <cell r="B17" t="str">
            <v>Write and Review Design Change Specifications for Optical Sensors: Sector 0 - Labor</v>
          </cell>
          <cell r="C17">
            <v>9</v>
          </cell>
          <cell r="D17" t="str">
            <v>01-Feb-17 A</v>
          </cell>
          <cell r="E17" t="str">
            <v>14-Feb-17 A</v>
          </cell>
          <cell r="F17">
            <v>0</v>
          </cell>
          <cell r="G17">
            <v>0</v>
          </cell>
          <cell r="H17">
            <v>1</v>
          </cell>
        </row>
        <row r="18">
          <cell r="A18" t="str">
            <v>S301200</v>
          </cell>
          <cell r="B18" t="str">
            <v>Magnet: Design Power Supply AC and Quench Detector Power Distribution</v>
          </cell>
          <cell r="C18">
            <v>9</v>
          </cell>
          <cell r="D18" t="str">
            <v>01-Feb-17 A</v>
          </cell>
          <cell r="E18" t="str">
            <v>14-Feb-17 A</v>
          </cell>
          <cell r="F18">
            <v>0</v>
          </cell>
          <cell r="G18">
            <v>0</v>
          </cell>
          <cell r="H18">
            <v>1</v>
          </cell>
        </row>
        <row r="19">
          <cell r="A19" t="str">
            <v>S200200</v>
          </cell>
          <cell r="B19" t="str">
            <v>Outer HCAL Prototype v2.0 Test Beam Operation</v>
          </cell>
          <cell r="C19">
            <v>16</v>
          </cell>
          <cell r="D19" t="str">
            <v>01-Feb-17 A</v>
          </cell>
          <cell r="E19" t="str">
            <v>24-Feb-17 A</v>
          </cell>
          <cell r="F19">
            <v>0</v>
          </cell>
          <cell r="G19">
            <v>0</v>
          </cell>
          <cell r="H19">
            <v>1</v>
          </cell>
        </row>
        <row r="20">
          <cell r="A20" t="str">
            <v>S143500</v>
          </cell>
          <cell r="B20" t="str">
            <v>Write Design Spec for TPC DAM prototype v1</v>
          </cell>
          <cell r="C20">
            <v>21</v>
          </cell>
          <cell r="D20" t="str">
            <v>01-Feb-17 A</v>
          </cell>
          <cell r="E20" t="str">
            <v>03-Mar-17 A</v>
          </cell>
          <cell r="F20">
            <v>0</v>
          </cell>
          <cell r="G20">
            <v>0</v>
          </cell>
          <cell r="H20">
            <v>1</v>
          </cell>
        </row>
        <row r="21">
          <cell r="A21" t="str">
            <v>S206300</v>
          </cell>
          <cell r="B21" t="str">
            <v>Design Outer HCAL Scintillating Tiles</v>
          </cell>
          <cell r="C21">
            <v>39</v>
          </cell>
          <cell r="D21" t="str">
            <v>01-Feb-17 A</v>
          </cell>
          <cell r="E21" t="str">
            <v>29-Mar-17 A</v>
          </cell>
          <cell r="F21">
            <v>0</v>
          </cell>
          <cell r="G21">
            <v>0</v>
          </cell>
          <cell r="H21">
            <v>1</v>
          </cell>
        </row>
        <row r="22">
          <cell r="A22" t="str">
            <v>S245500</v>
          </cell>
          <cell r="B22" t="str">
            <v>Review and write design change specifications for calorimeter digitizer system: 1/2-Crate Prototype</v>
          </cell>
          <cell r="C22">
            <v>39</v>
          </cell>
          <cell r="D22" t="str">
            <v>01-Feb-17 A</v>
          </cell>
          <cell r="E22" t="str">
            <v>29-Mar-17 A</v>
          </cell>
          <cell r="F22">
            <v>0</v>
          </cell>
          <cell r="G22">
            <v>0</v>
          </cell>
          <cell r="H22">
            <v>1</v>
          </cell>
        </row>
        <row r="23">
          <cell r="A23" t="str">
            <v>S200400</v>
          </cell>
          <cell r="B23" t="str">
            <v>Procurement for Outer HCAL Prototype v2.1 Mechanical Structure</v>
          </cell>
          <cell r="C23">
            <v>59</v>
          </cell>
          <cell r="D23" t="str">
            <v>01-Feb-17 A</v>
          </cell>
          <cell r="E23" t="str">
            <v>26-Apr-17 A</v>
          </cell>
          <cell r="F23">
            <v>0</v>
          </cell>
          <cell r="G23">
            <v>0</v>
          </cell>
          <cell r="H23">
            <v>1</v>
          </cell>
        </row>
        <row r="24">
          <cell r="A24" t="str">
            <v>S253600</v>
          </cell>
          <cell r="B24" t="str">
            <v>DAQ Design: DAQ Prototype Design</v>
          </cell>
          <cell r="C24">
            <v>99</v>
          </cell>
          <cell r="D24" t="str">
            <v>01-Feb-17 A</v>
          </cell>
          <cell r="E24" t="str">
            <v>22-Jun-17 A</v>
          </cell>
          <cell r="F24">
            <v>0</v>
          </cell>
          <cell r="G24">
            <v>0</v>
          </cell>
          <cell r="H24">
            <v>1</v>
          </cell>
        </row>
        <row r="25">
          <cell r="A25" t="str">
            <v>S106600</v>
          </cell>
          <cell r="B25" t="str">
            <v>Produce TPC v1 End Cap Conceptual Design</v>
          </cell>
          <cell r="C25">
            <v>149</v>
          </cell>
          <cell r="D25" t="str">
            <v>01-Feb-17 A</v>
          </cell>
          <cell r="E25" t="str">
            <v>01-Sep-17 A</v>
          </cell>
          <cell r="F25">
            <v>0</v>
          </cell>
          <cell r="G25">
            <v>0</v>
          </cell>
          <cell r="H25">
            <v>1</v>
          </cell>
        </row>
        <row r="26">
          <cell r="A26" t="str">
            <v>S108000</v>
          </cell>
          <cell r="B26" t="str">
            <v>Produce TPC v1 Central Membrane Conceptual Design</v>
          </cell>
          <cell r="C26">
            <v>162</v>
          </cell>
          <cell r="D26" t="str">
            <v>01-Feb-17 A</v>
          </cell>
          <cell r="E26" t="str">
            <v>21-Sep-17 A</v>
          </cell>
          <cell r="F26">
            <v>0</v>
          </cell>
          <cell r="G26">
            <v>0</v>
          </cell>
          <cell r="H26">
            <v>1</v>
          </cell>
        </row>
        <row r="27">
          <cell r="A27" t="str">
            <v>S105400</v>
          </cell>
          <cell r="B27" t="str">
            <v>Procure TPC v1 Outer Field Cage Parts Labor</v>
          </cell>
          <cell r="C27">
            <v>167</v>
          </cell>
          <cell r="D27" t="str">
            <v>01-Feb-17 A</v>
          </cell>
          <cell r="E27" t="str">
            <v>28-Sep-17 A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S105900</v>
          </cell>
          <cell r="B28" t="str">
            <v>Procure TPC v1 Inner Field Cage Parts Labor</v>
          </cell>
          <cell r="C28">
            <v>167</v>
          </cell>
          <cell r="D28" t="str">
            <v>01-Feb-17 A</v>
          </cell>
          <cell r="E28" t="str">
            <v>28-Sep-17 A</v>
          </cell>
          <cell r="F28">
            <v>0</v>
          </cell>
          <cell r="G28">
            <v>0</v>
          </cell>
          <cell r="H28">
            <v>1</v>
          </cell>
        </row>
        <row r="29">
          <cell r="A29" t="str">
            <v>S105700</v>
          </cell>
          <cell r="B29" t="str">
            <v>Procure TPC v1 Outer Field Cage Parts M&amp;S</v>
          </cell>
          <cell r="C29">
            <v>167</v>
          </cell>
          <cell r="D29" t="str">
            <v>01-Feb-17 A</v>
          </cell>
          <cell r="E29" t="str">
            <v>28-Sep-17 A</v>
          </cell>
          <cell r="F29">
            <v>0</v>
          </cell>
          <cell r="G29">
            <v>0</v>
          </cell>
          <cell r="H29">
            <v>1</v>
          </cell>
        </row>
        <row r="30">
          <cell r="A30" t="str">
            <v>S106200</v>
          </cell>
          <cell r="B30" t="str">
            <v>Procure TPC v1 Inner Field Cage Parts M&amp;S</v>
          </cell>
          <cell r="C30">
            <v>167</v>
          </cell>
          <cell r="D30" t="str">
            <v>01-Feb-17 A</v>
          </cell>
          <cell r="E30" t="str">
            <v>28-Sep-17 A</v>
          </cell>
          <cell r="F30">
            <v>0</v>
          </cell>
          <cell r="G30">
            <v>0</v>
          </cell>
          <cell r="H30">
            <v>1</v>
          </cell>
        </row>
        <row r="31">
          <cell r="A31" t="str">
            <v>S102200</v>
          </cell>
          <cell r="B31" t="str">
            <v>Actuals - Labor - B - BNL Contributed Labor - sPHENIX Project Management FY17</v>
          </cell>
          <cell r="C31">
            <v>168</v>
          </cell>
          <cell r="D31" t="str">
            <v>01-Feb-17 A</v>
          </cell>
          <cell r="E31" t="str">
            <v>29-Sep-17 A</v>
          </cell>
          <cell r="F31">
            <v>498662</v>
          </cell>
          <cell r="G31">
            <v>498662</v>
          </cell>
          <cell r="H31">
            <v>1</v>
          </cell>
        </row>
        <row r="32">
          <cell r="A32" t="str">
            <v>S102300</v>
          </cell>
          <cell r="B32" t="str">
            <v>Actuals - Labor - A - MIE - sPHENIX Project Management FY17</v>
          </cell>
          <cell r="C32">
            <v>168</v>
          </cell>
          <cell r="D32" t="str">
            <v>01-Feb-17 A</v>
          </cell>
          <cell r="E32" t="str">
            <v>29-Sep-17 A</v>
          </cell>
          <cell r="F32">
            <v>107107</v>
          </cell>
          <cell r="G32">
            <v>107107</v>
          </cell>
          <cell r="H32">
            <v>1</v>
          </cell>
        </row>
        <row r="33">
          <cell r="A33" t="str">
            <v>S103800</v>
          </cell>
          <cell r="B33" t="str">
            <v>Travel FY17</v>
          </cell>
          <cell r="C33">
            <v>168</v>
          </cell>
          <cell r="D33" t="str">
            <v>01-Feb-17 A</v>
          </cell>
          <cell r="E33" t="str">
            <v>29-Sep-17 A</v>
          </cell>
          <cell r="F33">
            <v>0</v>
          </cell>
          <cell r="G33">
            <v>0</v>
          </cell>
          <cell r="H33">
            <v>1</v>
          </cell>
        </row>
        <row r="34">
          <cell r="A34" t="str">
            <v>S102700</v>
          </cell>
          <cell r="B34" t="str">
            <v>Mgmt labor FY17</v>
          </cell>
          <cell r="C34">
            <v>168</v>
          </cell>
          <cell r="D34" t="str">
            <v>01-Feb-17 A</v>
          </cell>
          <cell r="E34" t="str">
            <v>29-Sep-17 A</v>
          </cell>
          <cell r="F34">
            <v>0</v>
          </cell>
          <cell r="G34">
            <v>0</v>
          </cell>
          <cell r="H34">
            <v>1</v>
          </cell>
        </row>
        <row r="35">
          <cell r="A35" t="str">
            <v>S104400</v>
          </cell>
          <cell r="B35" t="str">
            <v>Actuals - Labor - sPHENIX TPC FY17</v>
          </cell>
          <cell r="C35">
            <v>168</v>
          </cell>
          <cell r="D35" t="str">
            <v>01-Feb-17 A</v>
          </cell>
          <cell r="E35" t="str">
            <v>29-Sep-17 A</v>
          </cell>
          <cell r="F35">
            <v>234824</v>
          </cell>
          <cell r="G35">
            <v>234824</v>
          </cell>
          <cell r="H35">
            <v>1</v>
          </cell>
        </row>
        <row r="36">
          <cell r="A36" t="str">
            <v>S104600</v>
          </cell>
          <cell r="B36" t="str">
            <v>Actuals - Nonlabor - sPHENIX TPC FY17</v>
          </cell>
          <cell r="C36">
            <v>168</v>
          </cell>
          <cell r="D36" t="str">
            <v>01-Feb-17 A</v>
          </cell>
          <cell r="E36" t="str">
            <v>29-Sep-17 A</v>
          </cell>
          <cell r="F36">
            <v>20961</v>
          </cell>
          <cell r="G36">
            <v>20961</v>
          </cell>
          <cell r="H36">
            <v>1</v>
          </cell>
        </row>
        <row r="37">
          <cell r="A37" t="str">
            <v>S134300</v>
          </cell>
          <cell r="B37" t="str">
            <v>Design TPC FEE prototype v1</v>
          </cell>
          <cell r="C37">
            <v>168</v>
          </cell>
          <cell r="D37" t="str">
            <v>01-Feb-17 A</v>
          </cell>
          <cell r="E37" t="str">
            <v>29-Sep-17 A</v>
          </cell>
          <cell r="F37">
            <v>0</v>
          </cell>
          <cell r="G37">
            <v>0</v>
          </cell>
          <cell r="H37">
            <v>1</v>
          </cell>
        </row>
        <row r="38">
          <cell r="A38" t="str">
            <v>S135000</v>
          </cell>
          <cell r="B38" t="str">
            <v>Develop TPC FEE Test Stand Labor</v>
          </cell>
          <cell r="C38">
            <v>168</v>
          </cell>
          <cell r="D38" t="str">
            <v>01-Feb-17 A</v>
          </cell>
          <cell r="E38" t="str">
            <v>29-Sep-17 A</v>
          </cell>
          <cell r="F38">
            <v>0</v>
          </cell>
          <cell r="G38">
            <v>0</v>
          </cell>
          <cell r="H38">
            <v>1</v>
          </cell>
        </row>
        <row r="39">
          <cell r="A39" t="str">
            <v>S135100</v>
          </cell>
          <cell r="B39" t="str">
            <v>Develop TPC FEE Test Stand M&amp;S</v>
          </cell>
          <cell r="C39">
            <v>168</v>
          </cell>
          <cell r="D39" t="str">
            <v>01-Feb-17 A</v>
          </cell>
          <cell r="E39" t="str">
            <v>29-Sep-17 A</v>
          </cell>
          <cell r="F39">
            <v>0</v>
          </cell>
          <cell r="G39">
            <v>0</v>
          </cell>
          <cell r="H39">
            <v>1</v>
          </cell>
        </row>
        <row r="40">
          <cell r="A40" t="str">
            <v>S156200</v>
          </cell>
          <cell r="B40" t="str">
            <v>Actuals - Labor - sPHENIX EMCal FY17</v>
          </cell>
          <cell r="C40">
            <v>168</v>
          </cell>
          <cell r="D40" t="str">
            <v>01-Feb-17 A</v>
          </cell>
          <cell r="E40" t="str">
            <v>29-Sep-17 A</v>
          </cell>
          <cell r="F40">
            <v>163723</v>
          </cell>
          <cell r="G40">
            <v>163723</v>
          </cell>
          <cell r="H40">
            <v>1</v>
          </cell>
        </row>
        <row r="41">
          <cell r="A41" t="str">
            <v>S156400</v>
          </cell>
          <cell r="B41" t="str">
            <v>Actuals - Nonlabor - sPHENIX EMCal FY17</v>
          </cell>
          <cell r="C41">
            <v>168</v>
          </cell>
          <cell r="D41" t="str">
            <v>01-Feb-17 A</v>
          </cell>
          <cell r="E41" t="str">
            <v>29-Sep-17 A</v>
          </cell>
          <cell r="F41">
            <v>45714</v>
          </cell>
          <cell r="G41">
            <v>45714</v>
          </cell>
          <cell r="H41">
            <v>1</v>
          </cell>
        </row>
        <row r="42">
          <cell r="A42" t="str">
            <v>S197400</v>
          </cell>
          <cell r="B42" t="str">
            <v>Actuals - Labor - sPHENIX HCal FY17</v>
          </cell>
          <cell r="C42">
            <v>168</v>
          </cell>
          <cell r="D42" t="str">
            <v>01-Feb-17 A</v>
          </cell>
          <cell r="E42" t="str">
            <v>29-Sep-17 A</v>
          </cell>
          <cell r="F42">
            <v>260083</v>
          </cell>
          <cell r="G42">
            <v>260083</v>
          </cell>
          <cell r="H42">
            <v>1</v>
          </cell>
        </row>
        <row r="43">
          <cell r="A43" t="str">
            <v>S197600</v>
          </cell>
          <cell r="B43" t="str">
            <v>Actuals - Nonlabor - sPHENIX HCal FY17</v>
          </cell>
          <cell r="C43">
            <v>168</v>
          </cell>
          <cell r="D43" t="str">
            <v>01-Feb-17 A</v>
          </cell>
          <cell r="E43" t="str">
            <v>29-Sep-17 A</v>
          </cell>
          <cell r="F43">
            <v>3021</v>
          </cell>
          <cell r="G43">
            <v>3021</v>
          </cell>
          <cell r="H43">
            <v>1</v>
          </cell>
        </row>
        <row r="44">
          <cell r="A44" t="str">
            <v>S271000</v>
          </cell>
          <cell r="B44" t="str">
            <v>Actuals - Labor - sPHENIX MinBias Trigger FY17</v>
          </cell>
          <cell r="C44">
            <v>168</v>
          </cell>
          <cell r="D44" t="str">
            <v>01-Feb-17 A</v>
          </cell>
          <cell r="E44" t="str">
            <v>29-Sep-17 A</v>
          </cell>
          <cell r="F44">
            <v>34217</v>
          </cell>
          <cell r="G44">
            <v>34217</v>
          </cell>
          <cell r="H44">
            <v>1</v>
          </cell>
        </row>
        <row r="45">
          <cell r="A45" t="str">
            <v>S271200</v>
          </cell>
          <cell r="B45" t="str">
            <v>Actuals - Nonlabor - sPHENIX MinBias Trigger FY17</v>
          </cell>
          <cell r="C45">
            <v>168</v>
          </cell>
          <cell r="D45" t="str">
            <v>01-Feb-17 A</v>
          </cell>
          <cell r="E45" t="str">
            <v>29-Sep-17 A</v>
          </cell>
          <cell r="F45">
            <v>0</v>
          </cell>
          <cell r="G45">
            <v>0</v>
          </cell>
          <cell r="H45">
            <v>1</v>
          </cell>
        </row>
        <row r="46">
          <cell r="A46" t="str">
            <v>S253200</v>
          </cell>
          <cell r="B46" t="str">
            <v>Actuals - Labor - sPHENIX DAQ&amp;Trigger FY17</v>
          </cell>
          <cell r="C46">
            <v>168</v>
          </cell>
          <cell r="D46" t="str">
            <v>01-Feb-17 A</v>
          </cell>
          <cell r="E46" t="str">
            <v>29-Sep-17 A</v>
          </cell>
          <cell r="F46">
            <v>127930</v>
          </cell>
          <cell r="G46">
            <v>127930</v>
          </cell>
          <cell r="H46">
            <v>1</v>
          </cell>
        </row>
        <row r="47">
          <cell r="A47" t="str">
            <v>S253400</v>
          </cell>
          <cell r="B47" t="str">
            <v>Actuals - Nonlabor - sPHENIX DAQ&amp;Trigger FY17</v>
          </cell>
          <cell r="C47">
            <v>168</v>
          </cell>
          <cell r="D47" t="str">
            <v>01-Feb-17 A</v>
          </cell>
          <cell r="E47" t="str">
            <v>29-Sep-17 A</v>
          </cell>
          <cell r="F47">
            <v>0</v>
          </cell>
          <cell r="G47">
            <v>0</v>
          </cell>
          <cell r="H47">
            <v>1</v>
          </cell>
        </row>
        <row r="48">
          <cell r="A48" t="str">
            <v>S211200</v>
          </cell>
          <cell r="B48" t="str">
            <v>Actuals - Labor - sPHENIX Calorimeter Electronics FY17</v>
          </cell>
          <cell r="C48">
            <v>168</v>
          </cell>
          <cell r="D48" t="str">
            <v>01-Feb-17 A</v>
          </cell>
          <cell r="E48" t="str">
            <v>29-Sep-17 A</v>
          </cell>
          <cell r="F48">
            <v>273082</v>
          </cell>
          <cell r="G48">
            <v>273082</v>
          </cell>
          <cell r="H48">
            <v>1</v>
          </cell>
        </row>
        <row r="49">
          <cell r="A49" t="str">
            <v>S211400</v>
          </cell>
          <cell r="B49" t="str">
            <v>Actuals - Nonlabor - sPHENIX Calorimeter Electronics FY17</v>
          </cell>
          <cell r="C49">
            <v>168</v>
          </cell>
          <cell r="D49" t="str">
            <v>01-Feb-17 A</v>
          </cell>
          <cell r="E49" t="str">
            <v>29-Sep-17 A</v>
          </cell>
          <cell r="F49">
            <v>33387</v>
          </cell>
          <cell r="G49">
            <v>33387</v>
          </cell>
          <cell r="H49">
            <v>1</v>
          </cell>
        </row>
        <row r="50">
          <cell r="A50" t="str">
            <v>S278600</v>
          </cell>
          <cell r="B50" t="str">
            <v>Actuals - Nonlabor - sPHENIX Magnet FY17</v>
          </cell>
          <cell r="C50">
            <v>168</v>
          </cell>
          <cell r="D50" t="str">
            <v>01-Feb-17 A</v>
          </cell>
          <cell r="E50" t="str">
            <v>29-Sep-17 A</v>
          </cell>
          <cell r="F50">
            <v>0</v>
          </cell>
          <cell r="G50">
            <v>0</v>
          </cell>
          <cell r="H50">
            <v>1</v>
          </cell>
        </row>
        <row r="51">
          <cell r="A51" t="str">
            <v>S1000079</v>
          </cell>
          <cell r="B51" t="str">
            <v>Actuals - Labor - sPHENIX Magnet FY17 16718</v>
          </cell>
          <cell r="C51">
            <v>168</v>
          </cell>
          <cell r="D51" t="str">
            <v>01-Feb-17 A</v>
          </cell>
          <cell r="E51" t="str">
            <v>29-Sep-17 A</v>
          </cell>
          <cell r="F51">
            <v>2593</v>
          </cell>
          <cell r="G51">
            <v>2593</v>
          </cell>
          <cell r="H51">
            <v>1</v>
          </cell>
        </row>
        <row r="52">
          <cell r="A52" t="str">
            <v>S1000039</v>
          </cell>
          <cell r="B52" t="str">
            <v>Actuals - Labor - sPHENIX Magnet FY17 16717</v>
          </cell>
          <cell r="C52">
            <v>168</v>
          </cell>
          <cell r="D52" t="str">
            <v>01-Feb-17 A</v>
          </cell>
          <cell r="E52" t="str">
            <v>29-Sep-17 A</v>
          </cell>
          <cell r="F52">
            <v>969</v>
          </cell>
          <cell r="G52">
            <v>969</v>
          </cell>
          <cell r="H52">
            <v>1</v>
          </cell>
        </row>
        <row r="53">
          <cell r="A53" t="str">
            <v>S1000119</v>
          </cell>
          <cell r="B53" t="str">
            <v>Actuals - Labor - sPHENIX Magnet FY17 16719</v>
          </cell>
          <cell r="C53">
            <v>168</v>
          </cell>
          <cell r="D53" t="str">
            <v>01-Feb-17 A</v>
          </cell>
          <cell r="E53" t="str">
            <v>29-Sep-17 A</v>
          </cell>
          <cell r="F53">
            <v>14920</v>
          </cell>
          <cell r="G53">
            <v>14920</v>
          </cell>
          <cell r="H53">
            <v>1</v>
          </cell>
        </row>
        <row r="54">
          <cell r="A54" t="str">
            <v>S344100</v>
          </cell>
          <cell r="B54" t="str">
            <v>Actuals - Nonlabor - sPHENIX Integration and Installation FY17</v>
          </cell>
          <cell r="C54">
            <v>168</v>
          </cell>
          <cell r="D54" t="str">
            <v>01-Feb-17 A</v>
          </cell>
          <cell r="E54" t="str">
            <v>29-Sep-17 A</v>
          </cell>
          <cell r="F54">
            <v>0</v>
          </cell>
          <cell r="G54">
            <v>0</v>
          </cell>
          <cell r="H54">
            <v>1</v>
          </cell>
        </row>
        <row r="55">
          <cell r="A55" t="str">
            <v>S1000279</v>
          </cell>
          <cell r="B55" t="str">
            <v>Actuals - Labor - sPHENIX Integration and Installation FY17 16727</v>
          </cell>
          <cell r="C55">
            <v>168</v>
          </cell>
          <cell r="D55" t="str">
            <v>01-Feb-17 A</v>
          </cell>
          <cell r="E55" t="str">
            <v>29-Sep-17 A</v>
          </cell>
          <cell r="F55">
            <v>18232</v>
          </cell>
          <cell r="G55">
            <v>18232</v>
          </cell>
          <cell r="H55">
            <v>1</v>
          </cell>
        </row>
        <row r="56">
          <cell r="A56" t="str">
            <v>S1000319</v>
          </cell>
          <cell r="B56" t="str">
            <v>Actuals - Labor - sPHENIX Integration and Installation FY17 16728</v>
          </cell>
          <cell r="C56">
            <v>168</v>
          </cell>
          <cell r="D56" t="str">
            <v>01-Feb-17 A</v>
          </cell>
          <cell r="E56" t="str">
            <v>29-Sep-17 A</v>
          </cell>
          <cell r="F56">
            <v>142</v>
          </cell>
          <cell r="G56">
            <v>142</v>
          </cell>
          <cell r="H56">
            <v>1</v>
          </cell>
        </row>
        <row r="57">
          <cell r="A57" t="str">
            <v>S1000519</v>
          </cell>
          <cell r="B57" t="str">
            <v>Actuals - Labor - sPHENIX Infrastructure FY17 16724</v>
          </cell>
          <cell r="C57">
            <v>168</v>
          </cell>
          <cell r="D57" t="str">
            <v>01-Feb-17 A</v>
          </cell>
          <cell r="E57" t="str">
            <v>29-Sep-17 A</v>
          </cell>
          <cell r="F57">
            <v>6015</v>
          </cell>
          <cell r="G57">
            <v>6005</v>
          </cell>
          <cell r="H57">
            <v>1</v>
          </cell>
        </row>
        <row r="58">
          <cell r="A58" t="str">
            <v>S1000479</v>
          </cell>
          <cell r="B58" t="str">
            <v>Actuals - Labor - sPHENIX Infrastructure FY17 16723</v>
          </cell>
          <cell r="C58">
            <v>168</v>
          </cell>
          <cell r="D58" t="str">
            <v>01-Feb-17 A</v>
          </cell>
          <cell r="E58" t="str">
            <v>29-Sep-17 A</v>
          </cell>
          <cell r="F58">
            <v>17157</v>
          </cell>
          <cell r="G58">
            <v>17157</v>
          </cell>
          <cell r="H58">
            <v>1</v>
          </cell>
        </row>
        <row r="59">
          <cell r="A59" t="str">
            <v>S309400</v>
          </cell>
          <cell r="B59" t="str">
            <v>Actuals - Nonlabor - sPHENIX Infrastructure FY17</v>
          </cell>
          <cell r="C59">
            <v>168</v>
          </cell>
          <cell r="D59" t="str">
            <v>01-Feb-17 A</v>
          </cell>
          <cell r="E59" t="str">
            <v>29-Sep-17 A</v>
          </cell>
          <cell r="F59">
            <v>0</v>
          </cell>
          <cell r="G59">
            <v>0</v>
          </cell>
          <cell r="H59">
            <v>1</v>
          </cell>
        </row>
        <row r="60">
          <cell r="A60" t="str">
            <v>S1000439</v>
          </cell>
          <cell r="B60" t="str">
            <v>Actuals - Labor - sPHENIX Infrastructure FY17 16722</v>
          </cell>
          <cell r="C60">
            <v>168</v>
          </cell>
          <cell r="D60" t="str">
            <v>01-Feb-17 A</v>
          </cell>
          <cell r="E60" t="str">
            <v>29-Sep-17 A</v>
          </cell>
          <cell r="F60">
            <v>15648</v>
          </cell>
          <cell r="G60">
            <v>15648</v>
          </cell>
          <cell r="H60">
            <v>1</v>
          </cell>
        </row>
        <row r="61">
          <cell r="A61" t="str">
            <v>S278400</v>
          </cell>
          <cell r="B61" t="str">
            <v>Actuals - Labor - sPHENIX Magnet FY17 16716</v>
          </cell>
          <cell r="C61">
            <v>168</v>
          </cell>
          <cell r="D61" t="str">
            <v>01-Feb-17 A</v>
          </cell>
          <cell r="E61" t="str">
            <v>29-Sep-17 A</v>
          </cell>
          <cell r="F61">
            <v>19542</v>
          </cell>
          <cell r="G61">
            <v>19542</v>
          </cell>
          <cell r="H61">
            <v>1</v>
          </cell>
        </row>
        <row r="62">
          <cell r="A62" t="str">
            <v>S343900</v>
          </cell>
          <cell r="B62" t="str">
            <v>Actuals - Labor - sPHENIX Integration and Installation FY17 16726</v>
          </cell>
          <cell r="C62">
            <v>168</v>
          </cell>
          <cell r="D62" t="str">
            <v>01-Feb-17 A</v>
          </cell>
          <cell r="E62" t="str">
            <v>29-Sep-17 A</v>
          </cell>
          <cell r="F62">
            <v>85433</v>
          </cell>
          <cell r="G62">
            <v>85433</v>
          </cell>
          <cell r="H62">
            <v>1</v>
          </cell>
        </row>
        <row r="63">
          <cell r="A63" t="str">
            <v>S309200</v>
          </cell>
          <cell r="B63" t="str">
            <v>Actuals - Labor - sPHENIX Infrastructure FY17 16721</v>
          </cell>
          <cell r="C63">
            <v>168</v>
          </cell>
          <cell r="D63" t="str">
            <v>01-Feb-17 A</v>
          </cell>
          <cell r="E63" t="str">
            <v>29-Sep-17 A</v>
          </cell>
          <cell r="F63">
            <v>76844</v>
          </cell>
          <cell r="G63">
            <v>76844</v>
          </cell>
          <cell r="H63">
            <v>1</v>
          </cell>
        </row>
        <row r="64">
          <cell r="A64" t="str">
            <v>S1000559</v>
          </cell>
          <cell r="B64" t="str">
            <v>Actuals - Labor - sPHENIX Infrastructure FY17 16725</v>
          </cell>
          <cell r="C64">
            <v>168</v>
          </cell>
          <cell r="D64" t="str">
            <v>01-Feb-17 A</v>
          </cell>
          <cell r="E64" t="str">
            <v>29-Sep-17 A</v>
          </cell>
          <cell r="F64">
            <v>22417</v>
          </cell>
          <cell r="G64">
            <v>22417</v>
          </cell>
          <cell r="H64">
            <v>1</v>
          </cell>
        </row>
        <row r="65">
          <cell r="A65" t="str">
            <v>S316300</v>
          </cell>
          <cell r="B65" t="str">
            <v>Analyze and Evaluate Structural Support for Internal Detectors FY18</v>
          </cell>
          <cell r="C65">
            <v>288</v>
          </cell>
          <cell r="D65" t="str">
            <v>01-Feb-17 A</v>
          </cell>
          <cell r="E65" t="str">
            <v>28-Mar-18 A</v>
          </cell>
          <cell r="F65">
            <v>0</v>
          </cell>
          <cell r="G65">
            <v>0</v>
          </cell>
          <cell r="H65">
            <v>1</v>
          </cell>
        </row>
        <row r="66">
          <cell r="A66" t="str">
            <v>S260900</v>
          </cell>
          <cell r="B66" t="str">
            <v>Trigger Design: Write design specifications, Preliminary Design Review</v>
          </cell>
          <cell r="C66">
            <v>289</v>
          </cell>
          <cell r="D66" t="str">
            <v>01-Feb-17 A</v>
          </cell>
          <cell r="E66" t="str">
            <v>29-Mar-18 A</v>
          </cell>
          <cell r="F66">
            <v>0</v>
          </cell>
          <cell r="G66">
            <v>0</v>
          </cell>
          <cell r="H66">
            <v>1</v>
          </cell>
        </row>
        <row r="67">
          <cell r="A67" t="str">
            <v>S100200</v>
          </cell>
          <cell r="B67" t="str">
            <v>Prepare for CD-1 Review</v>
          </cell>
          <cell r="C67">
            <v>330</v>
          </cell>
          <cell r="D67" t="str">
            <v>01-Feb-17 A</v>
          </cell>
          <cell r="E67" t="str">
            <v>25-May-18 A</v>
          </cell>
          <cell r="F67">
            <v>0</v>
          </cell>
          <cell r="G67">
            <v>0</v>
          </cell>
          <cell r="H67">
            <v>1</v>
          </cell>
        </row>
        <row r="68">
          <cell r="A68" t="str">
            <v>S309600</v>
          </cell>
          <cell r="B68" t="str">
            <v>Carriage Cradle - Create Overall Preliminary Layout</v>
          </cell>
          <cell r="C68">
            <v>353</v>
          </cell>
          <cell r="D68" t="str">
            <v>01-Feb-17 A</v>
          </cell>
          <cell r="E68" t="str">
            <v>28-Jun-18 A</v>
          </cell>
          <cell r="F68">
            <v>0</v>
          </cell>
          <cell r="G68">
            <v>0</v>
          </cell>
          <cell r="H68">
            <v>1</v>
          </cell>
        </row>
        <row r="69">
          <cell r="A69" t="str">
            <v>S281800</v>
          </cell>
          <cell r="B69" t="str">
            <v>Cryo System - P&amp;ID development &amp; drawings</v>
          </cell>
          <cell r="C69">
            <v>386</v>
          </cell>
          <cell r="D69" t="str">
            <v>01-Feb-17 A</v>
          </cell>
          <cell r="E69" t="str">
            <v>15-Aug-18 A</v>
          </cell>
          <cell r="F69">
            <v>0</v>
          </cell>
          <cell r="G69">
            <v>0</v>
          </cell>
          <cell r="H69">
            <v>1</v>
          </cell>
        </row>
        <row r="70">
          <cell r="A70" t="str">
            <v>S281700</v>
          </cell>
          <cell r="B70" t="str">
            <v>Cryo System - Process Design</v>
          </cell>
          <cell r="C70">
            <v>389</v>
          </cell>
          <cell r="D70" t="str">
            <v>01-Feb-17 A</v>
          </cell>
          <cell r="E70" t="str">
            <v>20-Aug-18 A</v>
          </cell>
          <cell r="F70">
            <v>0</v>
          </cell>
          <cell r="G70">
            <v>0</v>
          </cell>
          <cell r="H70">
            <v>1</v>
          </cell>
        </row>
        <row r="71">
          <cell r="A71" t="str">
            <v>S287800</v>
          </cell>
          <cell r="B71" t="str">
            <v>(LN2 supply transfer line system) Cryo Process Design</v>
          </cell>
          <cell r="C71">
            <v>389</v>
          </cell>
          <cell r="D71" t="str">
            <v>01-Feb-17 A</v>
          </cell>
          <cell r="E71" t="str">
            <v>20-Aug-18 A</v>
          </cell>
          <cell r="F71">
            <v>0</v>
          </cell>
          <cell r="G71">
            <v>0</v>
          </cell>
          <cell r="H71">
            <v>1</v>
          </cell>
        </row>
        <row r="72">
          <cell r="A72" t="str">
            <v>S344300</v>
          </cell>
          <cell r="B72" t="str">
            <v>Create Subsystem Interface &amp; Integration Plan</v>
          </cell>
          <cell r="C72">
            <v>398</v>
          </cell>
          <cell r="D72" t="str">
            <v>01-Feb-17 A</v>
          </cell>
          <cell r="E72" t="str">
            <v>31-Aug-18 A</v>
          </cell>
          <cell r="F72">
            <v>0</v>
          </cell>
          <cell r="G72">
            <v>0</v>
          </cell>
          <cell r="H72">
            <v>1</v>
          </cell>
        </row>
        <row r="73">
          <cell r="A73" t="str">
            <v>S287900</v>
          </cell>
          <cell r="B73" t="str">
            <v>(LN2 supply transfer line system) P&amp;ID development &amp; drawings</v>
          </cell>
          <cell r="C73">
            <v>402</v>
          </cell>
          <cell r="D73" t="str">
            <v>01-Feb-17 A</v>
          </cell>
          <cell r="E73" t="str">
            <v>07-Sep-18 A</v>
          </cell>
          <cell r="F73">
            <v>0</v>
          </cell>
          <cell r="G73">
            <v>0</v>
          </cell>
          <cell r="H73">
            <v>1</v>
          </cell>
        </row>
        <row r="74">
          <cell r="A74" t="str">
            <v>S102100</v>
          </cell>
          <cell r="B74" t="str">
            <v>Actuals - Nonlabor - A - MIE -  sPHENIX Project Management FY17</v>
          </cell>
          <cell r="C74">
            <v>417</v>
          </cell>
          <cell r="D74" t="str">
            <v>01-Feb-17 A</v>
          </cell>
          <cell r="E74" t="str">
            <v>28-Sep-18 A</v>
          </cell>
          <cell r="F74">
            <v>0</v>
          </cell>
          <cell r="G74">
            <v>0</v>
          </cell>
          <cell r="H74">
            <v>1</v>
          </cell>
        </row>
        <row r="75">
          <cell r="A75" t="str">
            <v>S108300</v>
          </cell>
          <cell r="B75" t="str">
            <v>Design TPC Assembly Fixture</v>
          </cell>
          <cell r="C75">
            <v>417</v>
          </cell>
          <cell r="D75" t="str">
            <v>01-Feb-17 A</v>
          </cell>
          <cell r="E75" t="str">
            <v>28-Sep-18 A</v>
          </cell>
          <cell r="F75">
            <v>0</v>
          </cell>
          <cell r="G75">
            <v>0</v>
          </cell>
          <cell r="H75">
            <v>1</v>
          </cell>
        </row>
        <row r="76">
          <cell r="A76" t="str">
            <v>S203700</v>
          </cell>
          <cell r="B76" t="str">
            <v>Build Tile Test Box/Fixture Labor</v>
          </cell>
          <cell r="C76">
            <v>417</v>
          </cell>
          <cell r="D76" t="str">
            <v>01-Feb-17 A</v>
          </cell>
          <cell r="E76" t="str">
            <v>28-Sep-18 A</v>
          </cell>
          <cell r="F76">
            <v>0</v>
          </cell>
          <cell r="G76">
            <v>0</v>
          </cell>
          <cell r="H76">
            <v>1</v>
          </cell>
        </row>
        <row r="77">
          <cell r="A77" t="str">
            <v>S203800</v>
          </cell>
          <cell r="B77" t="str">
            <v>Build Tile Test Box/Fixture M&amp;S</v>
          </cell>
          <cell r="C77">
            <v>417</v>
          </cell>
          <cell r="D77" t="str">
            <v>01-Feb-17 A</v>
          </cell>
          <cell r="E77" t="str">
            <v>28-Sep-18 A</v>
          </cell>
          <cell r="F77">
            <v>0</v>
          </cell>
          <cell r="G77">
            <v>0</v>
          </cell>
          <cell r="H77">
            <v>1</v>
          </cell>
        </row>
        <row r="78">
          <cell r="A78" t="str">
            <v>S349700</v>
          </cell>
          <cell r="B78" t="str">
            <v>Design Outer HCal Integration/Installation Tooling/Fixtures FY18</v>
          </cell>
          <cell r="C78">
            <v>417</v>
          </cell>
          <cell r="D78" t="str">
            <v>01-Feb-17 A</v>
          </cell>
          <cell r="E78" t="str">
            <v>28-Sep-18 A</v>
          </cell>
          <cell r="F78">
            <v>0</v>
          </cell>
          <cell r="G78">
            <v>0</v>
          </cell>
          <cell r="H78">
            <v>1</v>
          </cell>
        </row>
        <row r="79">
          <cell r="A79" t="str">
            <v>S354300</v>
          </cell>
          <cell r="B79" t="str">
            <v>Design Inner HCal Integration/Installation Tooling/Fixtures FY18</v>
          </cell>
          <cell r="C79">
            <v>417</v>
          </cell>
          <cell r="D79" t="str">
            <v>01-Feb-17 A</v>
          </cell>
          <cell r="E79" t="str">
            <v>28-Sep-18 A</v>
          </cell>
          <cell r="F79">
            <v>0</v>
          </cell>
          <cell r="G79">
            <v>0</v>
          </cell>
          <cell r="H79">
            <v>1</v>
          </cell>
        </row>
        <row r="80">
          <cell r="A80" t="str">
            <v>S319200</v>
          </cell>
          <cell r="B80" t="str">
            <v>Procure Outer HCAL Mechanical Structure Components - Prepare &amp; Send Solicitation</v>
          </cell>
          <cell r="C80">
            <v>29</v>
          </cell>
          <cell r="D80" t="str">
            <v>02-Feb-17 A</v>
          </cell>
          <cell r="E80" t="str">
            <v>16-Mar-17 A</v>
          </cell>
          <cell r="F80">
            <v>0</v>
          </cell>
          <cell r="G80">
            <v>0</v>
          </cell>
          <cell r="H80">
            <v>1</v>
          </cell>
        </row>
        <row r="81">
          <cell r="A81" t="str">
            <v>S106400</v>
          </cell>
          <cell r="B81" t="str">
            <v>Procure TPC Field Cage Prototype v1 End Rings Labor</v>
          </cell>
          <cell r="C81">
            <v>39</v>
          </cell>
          <cell r="D81" t="str">
            <v>07-Feb-17 A</v>
          </cell>
          <cell r="E81" t="str">
            <v>04-Apr-17 A</v>
          </cell>
          <cell r="F81">
            <v>0</v>
          </cell>
          <cell r="G81">
            <v>0</v>
          </cell>
          <cell r="H81">
            <v>1</v>
          </cell>
        </row>
        <row r="82">
          <cell r="A82" t="str">
            <v>S106500</v>
          </cell>
          <cell r="B82" t="str">
            <v>Procure TPC Field Cage Prototype v1 End Rings M&amp;S</v>
          </cell>
          <cell r="C82">
            <v>39</v>
          </cell>
          <cell r="D82" t="str">
            <v>07-Feb-17 A</v>
          </cell>
          <cell r="E82" t="str">
            <v>04-Apr-17 A</v>
          </cell>
          <cell r="F82">
            <v>0</v>
          </cell>
          <cell r="G82">
            <v>0</v>
          </cell>
          <cell r="H82">
            <v>1</v>
          </cell>
        </row>
        <row r="83">
          <cell r="A83" t="str">
            <v>S211601</v>
          </cell>
          <cell r="B83" t="str">
            <v>Final Design Review - EMCal, OHCal - Silicon Photomultipliers (LLP)</v>
          </cell>
          <cell r="C83">
            <v>0</v>
          </cell>
          <cell r="E83" t="str">
            <v>14-Feb-17 A</v>
          </cell>
          <cell r="F83">
            <v>0</v>
          </cell>
          <cell r="G83">
            <v>0</v>
          </cell>
          <cell r="H83">
            <v>1</v>
          </cell>
        </row>
        <row r="84">
          <cell r="A84" t="str">
            <v>S301400</v>
          </cell>
          <cell r="B84" t="str">
            <v>Magnet: Design Quench Detector AC Power Hook-up</v>
          </cell>
          <cell r="C84">
            <v>1</v>
          </cell>
          <cell r="D84" t="str">
            <v>15-Feb-17 A</v>
          </cell>
          <cell r="E84" t="str">
            <v>16-Feb-17 A</v>
          </cell>
          <cell r="F84">
            <v>0</v>
          </cell>
          <cell r="G84">
            <v>0</v>
          </cell>
          <cell r="H84">
            <v>1</v>
          </cell>
        </row>
        <row r="85">
          <cell r="A85" t="str">
            <v>S301300</v>
          </cell>
          <cell r="B85" t="str">
            <v>Magnet: Design Power Supply AC Power Hook-up</v>
          </cell>
          <cell r="C85">
            <v>2</v>
          </cell>
          <cell r="D85" t="str">
            <v>15-Feb-17 A</v>
          </cell>
          <cell r="E85" t="str">
            <v>17-Feb-17 A</v>
          </cell>
          <cell r="F85">
            <v>0</v>
          </cell>
          <cell r="G85">
            <v>0</v>
          </cell>
          <cell r="H85">
            <v>1</v>
          </cell>
        </row>
        <row r="86">
          <cell r="A86" t="str">
            <v>S211700</v>
          </cell>
          <cell r="B86" t="str">
            <v>Write and Review Design Change Specifications for Optical Sensors: Sector 0 - M&amp;S</v>
          </cell>
          <cell r="C86">
            <v>19</v>
          </cell>
          <cell r="D86" t="str">
            <v>15-Feb-17 A</v>
          </cell>
          <cell r="E86" t="str">
            <v>15-Mar-17 A</v>
          </cell>
          <cell r="F86">
            <v>0</v>
          </cell>
          <cell r="G86">
            <v>0</v>
          </cell>
          <cell r="H86">
            <v>1</v>
          </cell>
        </row>
        <row r="87">
          <cell r="A87" t="str">
            <v>S200300</v>
          </cell>
          <cell r="B87" t="str">
            <v>Complete Outer HCAL Prototype v2.0</v>
          </cell>
          <cell r="C87">
            <v>0</v>
          </cell>
          <cell r="E87" t="str">
            <v>24-Feb-17 A</v>
          </cell>
          <cell r="F87">
            <v>0</v>
          </cell>
          <cell r="G87">
            <v>0</v>
          </cell>
          <cell r="H87">
            <v>1</v>
          </cell>
        </row>
        <row r="88">
          <cell r="A88" t="str">
            <v>S271400</v>
          </cell>
          <cell r="B88" t="str">
            <v>MBD Detector validation using Laser Labor</v>
          </cell>
          <cell r="C88">
            <v>188</v>
          </cell>
          <cell r="D88" t="str">
            <v>02-Mar-17 A</v>
          </cell>
          <cell r="E88" t="str">
            <v>30-Nov-17 A</v>
          </cell>
          <cell r="F88">
            <v>0</v>
          </cell>
          <cell r="G88">
            <v>0</v>
          </cell>
          <cell r="H88">
            <v>1</v>
          </cell>
        </row>
        <row r="89">
          <cell r="A89" t="str">
            <v>S271500</v>
          </cell>
          <cell r="B89" t="str">
            <v>MBD Detector validation using Laser M&amp;S</v>
          </cell>
          <cell r="C89">
            <v>188</v>
          </cell>
          <cell r="D89" t="str">
            <v>02-Mar-17 A</v>
          </cell>
          <cell r="E89" t="str">
            <v>30-Nov-17 A</v>
          </cell>
          <cell r="F89">
            <v>0</v>
          </cell>
          <cell r="G89">
            <v>0</v>
          </cell>
          <cell r="H89">
            <v>1</v>
          </cell>
        </row>
        <row r="90">
          <cell r="A90" t="str">
            <v>S271800</v>
          </cell>
          <cell r="B90" t="str">
            <v>Readout validation of sPHENIX Prototype Digitizers</v>
          </cell>
          <cell r="C90">
            <v>189</v>
          </cell>
          <cell r="D90" t="str">
            <v>02-Mar-17 A</v>
          </cell>
          <cell r="E90" t="str">
            <v>01-Dec-17 A</v>
          </cell>
          <cell r="F90">
            <v>0</v>
          </cell>
          <cell r="G90">
            <v>0</v>
          </cell>
          <cell r="H90">
            <v>1</v>
          </cell>
        </row>
        <row r="91">
          <cell r="A91" t="str">
            <v>S143700</v>
          </cell>
          <cell r="B91" t="str">
            <v>Develop TPC DAM prototype v1 Test Stand M&amp;S</v>
          </cell>
          <cell r="C91">
            <v>39</v>
          </cell>
          <cell r="D91" t="str">
            <v>06-Mar-17 A</v>
          </cell>
          <cell r="E91" t="str">
            <v>28-Apr-17 A</v>
          </cell>
          <cell r="F91">
            <v>0</v>
          </cell>
          <cell r="G91">
            <v>0</v>
          </cell>
          <cell r="H91">
            <v>1</v>
          </cell>
        </row>
        <row r="92">
          <cell r="A92" t="str">
            <v>S143600</v>
          </cell>
          <cell r="B92" t="str">
            <v>Develop TPC DAM prototype v1 Test Stand Labor</v>
          </cell>
          <cell r="C92">
            <v>194</v>
          </cell>
          <cell r="D92" t="str">
            <v>06-Mar-17 A</v>
          </cell>
          <cell r="E92" t="str">
            <v>12-Dec-17 A</v>
          </cell>
          <cell r="F92">
            <v>0</v>
          </cell>
          <cell r="G92">
            <v>0</v>
          </cell>
          <cell r="H92">
            <v>1</v>
          </cell>
        </row>
        <row r="93">
          <cell r="A93" t="str">
            <v>S180800</v>
          </cell>
          <cell r="B93" t="str">
            <v>Design 2D projective blocks for v2.1 prototype</v>
          </cell>
          <cell r="C93">
            <v>9</v>
          </cell>
          <cell r="D93" t="str">
            <v>09-Mar-17 A</v>
          </cell>
          <cell r="E93" t="str">
            <v>22-Mar-17 A</v>
          </cell>
          <cell r="F93">
            <v>0</v>
          </cell>
          <cell r="G93">
            <v>0</v>
          </cell>
          <cell r="H93">
            <v>1</v>
          </cell>
        </row>
        <row r="94">
          <cell r="A94" t="str">
            <v>S211800</v>
          </cell>
          <cell r="B94" t="str">
            <v>Order Sensors: Sector 0 - Labor</v>
          </cell>
          <cell r="C94">
            <v>119</v>
          </cell>
          <cell r="D94" t="str">
            <v>16-Mar-17 A</v>
          </cell>
          <cell r="E94" t="str">
            <v>01-Sep-17 A</v>
          </cell>
          <cell r="F94">
            <v>0</v>
          </cell>
          <cell r="G94">
            <v>0</v>
          </cell>
          <cell r="H94">
            <v>1</v>
          </cell>
        </row>
        <row r="95">
          <cell r="A95" t="str">
            <v>S211900</v>
          </cell>
          <cell r="B95" t="str">
            <v>Order Sensors: Sector 0 - M&amp;S</v>
          </cell>
          <cell r="C95">
            <v>119</v>
          </cell>
          <cell r="D95" t="str">
            <v>16-Mar-17 A</v>
          </cell>
          <cell r="E95" t="str">
            <v>01-Sep-17 A</v>
          </cell>
          <cell r="F95">
            <v>0</v>
          </cell>
          <cell r="G95">
            <v>0</v>
          </cell>
          <cell r="H95">
            <v>1</v>
          </cell>
        </row>
        <row r="96">
          <cell r="A96" t="str">
            <v>S319300</v>
          </cell>
          <cell r="B96" t="str">
            <v>Procure Outer HCAL Mechanical Structure Components - Vendor Responses</v>
          </cell>
          <cell r="C96">
            <v>9</v>
          </cell>
          <cell r="D96" t="str">
            <v>17-Mar-17 A</v>
          </cell>
          <cell r="E96" t="str">
            <v>30-Mar-17 A</v>
          </cell>
          <cell r="F96">
            <v>0</v>
          </cell>
          <cell r="G96">
            <v>0</v>
          </cell>
          <cell r="H96">
            <v>1</v>
          </cell>
        </row>
        <row r="97">
          <cell r="A97" t="str">
            <v>S180900</v>
          </cell>
          <cell r="B97" t="str">
            <v>Design screens for v2.1 prototype blocks</v>
          </cell>
          <cell r="C97">
            <v>4</v>
          </cell>
          <cell r="D97" t="str">
            <v>23-Mar-17 A</v>
          </cell>
          <cell r="E97" t="str">
            <v>29-Mar-17 A</v>
          </cell>
          <cell r="F97">
            <v>0</v>
          </cell>
          <cell r="G97">
            <v>0</v>
          </cell>
          <cell r="H97">
            <v>1</v>
          </cell>
        </row>
        <row r="98">
          <cell r="A98" t="str">
            <v>S182300</v>
          </cell>
          <cell r="B98" t="str">
            <v>Design 2D projective blocks for preproduction prototype</v>
          </cell>
          <cell r="C98">
            <v>4</v>
          </cell>
          <cell r="D98" t="str">
            <v>23-Mar-17 A</v>
          </cell>
          <cell r="E98" t="str">
            <v>29-Mar-17 A</v>
          </cell>
          <cell r="F98">
            <v>0</v>
          </cell>
          <cell r="G98">
            <v>0</v>
          </cell>
          <cell r="H98">
            <v>1</v>
          </cell>
        </row>
        <row r="99">
          <cell r="A99" t="str">
            <v>S206700</v>
          </cell>
          <cell r="B99" t="str">
            <v>Design Outer HCAL Light Collection</v>
          </cell>
          <cell r="C99">
            <v>19</v>
          </cell>
          <cell r="D99" t="str">
            <v>23-Mar-17 A</v>
          </cell>
          <cell r="E99" t="str">
            <v>19-Apr-17 A</v>
          </cell>
          <cell r="F99">
            <v>0</v>
          </cell>
          <cell r="G99">
            <v>0</v>
          </cell>
          <cell r="H99">
            <v>1</v>
          </cell>
        </row>
        <row r="100">
          <cell r="A100" t="str">
            <v>S206400</v>
          </cell>
          <cell r="B100" t="str">
            <v>Internal Review of OHCAL Scint. Tiles; First part of Procurement Readiness Review - OHCAL Scint. Tiles (LLP)</v>
          </cell>
          <cell r="C100">
            <v>1</v>
          </cell>
          <cell r="D100" t="str">
            <v>30-Mar-17 A</v>
          </cell>
          <cell r="E100" t="str">
            <v>31-Mar-17 A</v>
          </cell>
          <cell r="F100">
            <v>0</v>
          </cell>
          <cell r="G100">
            <v>0</v>
          </cell>
          <cell r="H100">
            <v>1</v>
          </cell>
        </row>
        <row r="101">
          <cell r="A101" t="str">
            <v>S182400</v>
          </cell>
          <cell r="B101" t="str">
            <v>Design screens for preproduction prototype blocks</v>
          </cell>
          <cell r="C101">
            <v>4</v>
          </cell>
          <cell r="D101" t="str">
            <v>30-Mar-17 A</v>
          </cell>
          <cell r="E101" t="str">
            <v>05-Apr-17 A</v>
          </cell>
          <cell r="F101">
            <v>0</v>
          </cell>
          <cell r="G101">
            <v>0</v>
          </cell>
          <cell r="H101">
            <v>1</v>
          </cell>
        </row>
        <row r="102">
          <cell r="A102" t="str">
            <v>S181000</v>
          </cell>
          <cell r="B102" t="str">
            <v>Design light guides for v2.1 prototype blocks</v>
          </cell>
          <cell r="C102">
            <v>29</v>
          </cell>
          <cell r="D102" t="str">
            <v>30-Mar-17 A</v>
          </cell>
          <cell r="E102" t="str">
            <v>10-May-17 A</v>
          </cell>
          <cell r="F102">
            <v>0</v>
          </cell>
          <cell r="G102">
            <v>0</v>
          </cell>
          <cell r="H102">
            <v>1</v>
          </cell>
        </row>
        <row r="103">
          <cell r="A103" t="str">
            <v>S246000</v>
          </cell>
          <cell r="B103" t="str">
            <v>Design Digitizer Crate: 1/2-Crate Prototype</v>
          </cell>
          <cell r="C103">
            <v>29</v>
          </cell>
          <cell r="D103" t="str">
            <v>30-Mar-17 A</v>
          </cell>
          <cell r="E103" t="str">
            <v>10-May-17 A</v>
          </cell>
          <cell r="F103">
            <v>0</v>
          </cell>
          <cell r="G103">
            <v>0</v>
          </cell>
          <cell r="H103">
            <v>1</v>
          </cell>
        </row>
        <row r="104">
          <cell r="A104" t="str">
            <v>S245600</v>
          </cell>
          <cell r="B104" t="str">
            <v>Design Digitizer ADC Boards: 1/2-Crate Prototype</v>
          </cell>
          <cell r="C104">
            <v>39</v>
          </cell>
          <cell r="D104" t="str">
            <v>30-Mar-17 A</v>
          </cell>
          <cell r="E104" t="str">
            <v>24-May-17 A</v>
          </cell>
          <cell r="F104">
            <v>0</v>
          </cell>
          <cell r="G104">
            <v>0</v>
          </cell>
          <cell r="H104">
            <v>1</v>
          </cell>
        </row>
        <row r="105">
          <cell r="A105" t="str">
            <v>S245700</v>
          </cell>
          <cell r="B105" t="str">
            <v>Design Digitizer Controller Board: 1/2-Crate Prototype</v>
          </cell>
          <cell r="C105">
            <v>39</v>
          </cell>
          <cell r="D105" t="str">
            <v>30-Mar-17 A</v>
          </cell>
          <cell r="E105" t="str">
            <v>24-May-17 A</v>
          </cell>
          <cell r="F105">
            <v>0</v>
          </cell>
          <cell r="G105">
            <v>0</v>
          </cell>
          <cell r="H105">
            <v>1</v>
          </cell>
        </row>
        <row r="106">
          <cell r="A106" t="str">
            <v>S245800</v>
          </cell>
          <cell r="B106" t="str">
            <v>Design Digitizer XMIT Board: 1/2-Crate Prototype</v>
          </cell>
          <cell r="C106">
            <v>39</v>
          </cell>
          <cell r="D106" t="str">
            <v>30-Mar-17 A</v>
          </cell>
          <cell r="E106" t="str">
            <v>24-May-17 A</v>
          </cell>
          <cell r="F106">
            <v>0</v>
          </cell>
          <cell r="G106">
            <v>0</v>
          </cell>
          <cell r="H106">
            <v>1</v>
          </cell>
        </row>
        <row r="107">
          <cell r="A107" t="str">
            <v>S245900</v>
          </cell>
          <cell r="B107" t="str">
            <v>Design Digitizer Clock Master: 1/2-Crate Prototype</v>
          </cell>
          <cell r="C107">
            <v>59</v>
          </cell>
          <cell r="D107" t="str">
            <v>30-Mar-17 A</v>
          </cell>
          <cell r="E107" t="str">
            <v>22-Jun-17 A</v>
          </cell>
          <cell r="F107">
            <v>0</v>
          </cell>
          <cell r="G107">
            <v>0</v>
          </cell>
          <cell r="H107">
            <v>1</v>
          </cell>
        </row>
        <row r="108">
          <cell r="A108" t="str">
            <v>S319400</v>
          </cell>
          <cell r="B108" t="str">
            <v>Procure Outer HCAL Mechanical Structure Components - Vendor Selection</v>
          </cell>
          <cell r="C108">
            <v>13</v>
          </cell>
          <cell r="D108" t="str">
            <v>31-Mar-17 A</v>
          </cell>
          <cell r="E108" t="str">
            <v>19-Apr-17 A</v>
          </cell>
          <cell r="F108">
            <v>0</v>
          </cell>
          <cell r="G108">
            <v>0</v>
          </cell>
          <cell r="H108">
            <v>1</v>
          </cell>
        </row>
        <row r="109">
          <cell r="A109" t="str">
            <v>S158100</v>
          </cell>
          <cell r="B109" t="str">
            <v>Set up factory for preproduction prototype Sector 0</v>
          </cell>
          <cell r="C109">
            <v>89</v>
          </cell>
          <cell r="D109" t="str">
            <v>31-Mar-17 A</v>
          </cell>
          <cell r="E109" t="str">
            <v>07-Aug-17 A</v>
          </cell>
          <cell r="F109">
            <v>0</v>
          </cell>
          <cell r="G109">
            <v>0</v>
          </cell>
          <cell r="H109">
            <v>1</v>
          </cell>
        </row>
        <row r="110">
          <cell r="A110" t="str">
            <v>S206500</v>
          </cell>
          <cell r="B110" t="str">
            <v>Address Issues from Internal Review of Outer HCAL Scintillating Tile</v>
          </cell>
          <cell r="C110">
            <v>9</v>
          </cell>
          <cell r="D110" t="str">
            <v>03-Apr-17 A</v>
          </cell>
          <cell r="E110" t="str">
            <v>14-Apr-17 A</v>
          </cell>
          <cell r="F110">
            <v>0</v>
          </cell>
          <cell r="G110">
            <v>0</v>
          </cell>
          <cell r="H110">
            <v>1</v>
          </cell>
        </row>
        <row r="111">
          <cell r="A111" t="str">
            <v>S157300</v>
          </cell>
          <cell r="B111" t="str">
            <v>Order fibers preproduction prototype Sector 0</v>
          </cell>
          <cell r="C111">
            <v>89</v>
          </cell>
          <cell r="D111" t="str">
            <v>06-Apr-17 A</v>
          </cell>
          <cell r="E111" t="str">
            <v>11-Aug-17 A</v>
          </cell>
          <cell r="F111">
            <v>0</v>
          </cell>
          <cell r="G111">
            <v>0</v>
          </cell>
          <cell r="H111">
            <v>1</v>
          </cell>
        </row>
        <row r="112">
          <cell r="A112" t="str">
            <v>S157400</v>
          </cell>
          <cell r="B112" t="str">
            <v>Order fibers preproduction prototype Sector 0</v>
          </cell>
          <cell r="C112">
            <v>89</v>
          </cell>
          <cell r="D112" t="str">
            <v>06-Apr-17 A</v>
          </cell>
          <cell r="E112" t="str">
            <v>11-Aug-17 A</v>
          </cell>
          <cell r="F112">
            <v>0</v>
          </cell>
          <cell r="G112">
            <v>0</v>
          </cell>
          <cell r="H112">
            <v>1</v>
          </cell>
        </row>
        <row r="113">
          <cell r="A113" t="str">
            <v>S113400</v>
          </cell>
          <cell r="B113" t="str">
            <v>Assemble TPC v1 Module Gas Enclosure</v>
          </cell>
          <cell r="C113">
            <v>9</v>
          </cell>
          <cell r="D113" t="str">
            <v>07-Apr-17 A</v>
          </cell>
          <cell r="E113" t="str">
            <v>20-Apr-17 A</v>
          </cell>
          <cell r="F113">
            <v>0</v>
          </cell>
          <cell r="G113">
            <v>0</v>
          </cell>
          <cell r="H113">
            <v>1</v>
          </cell>
        </row>
        <row r="114">
          <cell r="A114" t="str">
            <v>S156600</v>
          </cell>
          <cell r="B114" t="str">
            <v>Order screens for v2.1 prototype</v>
          </cell>
          <cell r="C114">
            <v>24</v>
          </cell>
          <cell r="D114" t="str">
            <v>13-Apr-17 A</v>
          </cell>
          <cell r="E114" t="str">
            <v>17-May-17 A</v>
          </cell>
          <cell r="F114">
            <v>0</v>
          </cell>
          <cell r="G114">
            <v>0</v>
          </cell>
          <cell r="H114">
            <v>1</v>
          </cell>
        </row>
        <row r="115">
          <cell r="A115" t="str">
            <v>S156700</v>
          </cell>
          <cell r="B115" t="str">
            <v>Order screens for v2.1 prototype</v>
          </cell>
          <cell r="C115">
            <v>24</v>
          </cell>
          <cell r="D115" t="str">
            <v>13-Apr-17 A</v>
          </cell>
          <cell r="E115" t="str">
            <v>17-May-17 A</v>
          </cell>
          <cell r="F115">
            <v>0</v>
          </cell>
          <cell r="G115">
            <v>0</v>
          </cell>
          <cell r="H115">
            <v>1</v>
          </cell>
        </row>
        <row r="116">
          <cell r="A116" t="str">
            <v>S206600</v>
          </cell>
          <cell r="B116" t="str">
            <v>Outer HCAL Scintillating Tile Design Complete</v>
          </cell>
          <cell r="C116">
            <v>0</v>
          </cell>
          <cell r="E116" t="str">
            <v>14-Apr-17 A</v>
          </cell>
          <cell r="F116">
            <v>0</v>
          </cell>
          <cell r="G116">
            <v>0</v>
          </cell>
          <cell r="H116">
            <v>1</v>
          </cell>
        </row>
        <row r="117">
          <cell r="A117" t="str">
            <v>S206800</v>
          </cell>
          <cell r="B117" t="str">
            <v>Internal Review of OHCAL Light collections; Second part of Procurement Readiness Review - OHCAL Scint. Tiles (LLP)</v>
          </cell>
          <cell r="C117">
            <v>0</v>
          </cell>
          <cell r="D117" t="str">
            <v>20-Apr-17 A</v>
          </cell>
          <cell r="E117" t="str">
            <v>20-Apr-17 A</v>
          </cell>
          <cell r="F117">
            <v>0</v>
          </cell>
          <cell r="G117">
            <v>0</v>
          </cell>
          <cell r="H117">
            <v>1</v>
          </cell>
        </row>
        <row r="118">
          <cell r="A118" t="str">
            <v>S157500</v>
          </cell>
          <cell r="B118" t="str">
            <v>Order screens for preproduction prototype Sector 0</v>
          </cell>
          <cell r="C118">
            <v>134</v>
          </cell>
          <cell r="D118" t="str">
            <v>20-Apr-17 A</v>
          </cell>
          <cell r="E118" t="str">
            <v>31-Oct-17 A</v>
          </cell>
          <cell r="F118">
            <v>0</v>
          </cell>
          <cell r="G118">
            <v>0</v>
          </cell>
          <cell r="H118">
            <v>1</v>
          </cell>
        </row>
        <row r="119">
          <cell r="A119" t="str">
            <v>S157600</v>
          </cell>
          <cell r="B119" t="str">
            <v>Order screens for preproduction prototype Sector 0</v>
          </cell>
          <cell r="C119">
            <v>134</v>
          </cell>
          <cell r="D119" t="str">
            <v>20-Apr-17 A</v>
          </cell>
          <cell r="E119" t="str">
            <v>31-Oct-17 A</v>
          </cell>
          <cell r="F119">
            <v>0</v>
          </cell>
          <cell r="G119">
            <v>0</v>
          </cell>
          <cell r="H119">
            <v>1</v>
          </cell>
        </row>
        <row r="120">
          <cell r="A120" t="str">
            <v>S319500</v>
          </cell>
          <cell r="B120" t="str">
            <v>Procure Outer HCAL Mechanical Structure Components - Contract Award (Raw Mat'l &amp; Sector Assemblies)</v>
          </cell>
          <cell r="C120">
            <v>0</v>
          </cell>
          <cell r="D120" t="str">
            <v>21-Apr-17 A</v>
          </cell>
          <cell r="F120">
            <v>0</v>
          </cell>
          <cell r="G120">
            <v>0</v>
          </cell>
          <cell r="H120">
            <v>1</v>
          </cell>
        </row>
        <row r="121">
          <cell r="A121" t="str">
            <v>OBLG319501</v>
          </cell>
          <cell r="B121" t="str">
            <v>Procure Outer HCAL Mechanical Structure Components - Obligation (Raw Mat'l &amp; Sector Assemblies)</v>
          </cell>
          <cell r="C121">
            <v>0</v>
          </cell>
          <cell r="D121" t="str">
            <v>21-Apr-17 A</v>
          </cell>
          <cell r="E121" t="str">
            <v>21-Apr-17 A</v>
          </cell>
          <cell r="F121">
            <v>0</v>
          </cell>
          <cell r="G121">
            <v>0</v>
          </cell>
          <cell r="H121">
            <v>1</v>
          </cell>
        </row>
        <row r="122">
          <cell r="A122" t="str">
            <v>S113500</v>
          </cell>
          <cell r="B122" t="str">
            <v>Test TPC v1 Module Gas Enclosure</v>
          </cell>
          <cell r="C122">
            <v>4</v>
          </cell>
          <cell r="D122" t="str">
            <v>21-Apr-17 A</v>
          </cell>
          <cell r="E122" t="str">
            <v>27-Apr-17 A</v>
          </cell>
          <cell r="F122">
            <v>0</v>
          </cell>
          <cell r="G122">
            <v>0</v>
          </cell>
          <cell r="H122">
            <v>1</v>
          </cell>
        </row>
        <row r="123">
          <cell r="A123" t="str">
            <v>S206900</v>
          </cell>
          <cell r="B123" t="str">
            <v>Address Issues from Internal Review of Outer HCAL Light Collection</v>
          </cell>
          <cell r="C123">
            <v>9</v>
          </cell>
          <cell r="D123" t="str">
            <v>21-Apr-17 A</v>
          </cell>
          <cell r="E123" t="str">
            <v>04-May-17 A</v>
          </cell>
          <cell r="F123">
            <v>0</v>
          </cell>
          <cell r="G123">
            <v>0</v>
          </cell>
          <cell r="H123">
            <v>1</v>
          </cell>
        </row>
        <row r="124">
          <cell r="A124" t="str">
            <v>S200500</v>
          </cell>
          <cell r="B124" t="str">
            <v>Award Procurement for Outer HCAL Prototype v2.1 Mechanical Structure</v>
          </cell>
          <cell r="C124">
            <v>0</v>
          </cell>
          <cell r="E124" t="str">
            <v>26-Apr-17 A</v>
          </cell>
          <cell r="F124">
            <v>0</v>
          </cell>
          <cell r="G124">
            <v>0</v>
          </cell>
          <cell r="H124">
            <v>1</v>
          </cell>
        </row>
        <row r="125">
          <cell r="A125" t="str">
            <v>S188300</v>
          </cell>
          <cell r="B125" t="str">
            <v>Design cooling system for V2.1 prototype</v>
          </cell>
          <cell r="C125">
            <v>29</v>
          </cell>
          <cell r="D125" t="str">
            <v>27-Apr-17 A</v>
          </cell>
          <cell r="E125" t="str">
            <v>08-Jun-17 A</v>
          </cell>
          <cell r="F125">
            <v>0</v>
          </cell>
          <cell r="G125">
            <v>0</v>
          </cell>
          <cell r="H125">
            <v>1</v>
          </cell>
        </row>
        <row r="126">
          <cell r="A126" t="str">
            <v>S200600</v>
          </cell>
          <cell r="B126" t="str">
            <v>Outer HCAL Prototype v2.1 Mechanical Structure Production</v>
          </cell>
          <cell r="C126">
            <v>79</v>
          </cell>
          <cell r="D126" t="str">
            <v>27-Apr-17 A</v>
          </cell>
          <cell r="E126" t="str">
            <v>18-Aug-17 A</v>
          </cell>
          <cell r="F126">
            <v>0</v>
          </cell>
          <cell r="G126">
            <v>0</v>
          </cell>
          <cell r="H126">
            <v>1</v>
          </cell>
        </row>
        <row r="127">
          <cell r="A127" t="str">
            <v>S207100</v>
          </cell>
          <cell r="B127" t="str">
            <v>Design Outer HCAL LED/Fiber Calibration System</v>
          </cell>
          <cell r="C127">
            <v>19</v>
          </cell>
          <cell r="D127" t="str">
            <v>28-Apr-17 A</v>
          </cell>
          <cell r="E127" t="str">
            <v>25-May-17 A</v>
          </cell>
          <cell r="F127">
            <v>0</v>
          </cell>
          <cell r="G127">
            <v>0</v>
          </cell>
          <cell r="H127">
            <v>1</v>
          </cell>
        </row>
        <row r="128">
          <cell r="A128" t="str">
            <v>S143800</v>
          </cell>
          <cell r="B128" t="str">
            <v>Measure TPC DAM prototype v1 Throughput</v>
          </cell>
          <cell r="C128">
            <v>154</v>
          </cell>
          <cell r="D128" t="str">
            <v>01-May-17 A</v>
          </cell>
          <cell r="E128" t="str">
            <v>12-Dec-17 A</v>
          </cell>
          <cell r="F128">
            <v>0</v>
          </cell>
          <cell r="G128">
            <v>0</v>
          </cell>
          <cell r="H128">
            <v>1</v>
          </cell>
        </row>
        <row r="129">
          <cell r="A129" t="str">
            <v>S207000</v>
          </cell>
          <cell r="B129" t="str">
            <v>Outer HCAL Light Collection Complete</v>
          </cell>
          <cell r="C129">
            <v>0</v>
          </cell>
          <cell r="E129" t="str">
            <v>04-May-17 A</v>
          </cell>
          <cell r="F129">
            <v>0</v>
          </cell>
          <cell r="G129">
            <v>0</v>
          </cell>
          <cell r="H129">
            <v>1</v>
          </cell>
        </row>
        <row r="130">
          <cell r="A130" t="str">
            <v>S182500</v>
          </cell>
          <cell r="B130" t="str">
            <v>Design light guides for preproduction prototype</v>
          </cell>
          <cell r="C130">
            <v>56</v>
          </cell>
          <cell r="D130" t="str">
            <v>11-May-17 A</v>
          </cell>
          <cell r="E130" t="str">
            <v>01-Aug-17 A</v>
          </cell>
          <cell r="F130">
            <v>0</v>
          </cell>
          <cell r="G130">
            <v>0</v>
          </cell>
          <cell r="H130">
            <v>1</v>
          </cell>
        </row>
        <row r="131">
          <cell r="A131" t="str">
            <v>S181100</v>
          </cell>
          <cell r="B131" t="str">
            <v>Procure light guides for v2.1 prototype modules Labor</v>
          </cell>
          <cell r="C131">
            <v>139</v>
          </cell>
          <cell r="D131" t="str">
            <v>11-May-17 A</v>
          </cell>
          <cell r="E131" t="str">
            <v>01-Dec-17 A</v>
          </cell>
          <cell r="F131">
            <v>0</v>
          </cell>
          <cell r="G131">
            <v>0</v>
          </cell>
          <cell r="H131">
            <v>1</v>
          </cell>
        </row>
        <row r="132">
          <cell r="A132" t="str">
            <v>S181800</v>
          </cell>
          <cell r="B132" t="str">
            <v>Procure light guides for v2.1 prototype modules M&amp;S</v>
          </cell>
          <cell r="C132">
            <v>139</v>
          </cell>
          <cell r="D132" t="str">
            <v>11-May-17 A</v>
          </cell>
          <cell r="E132" t="str">
            <v>01-Dec-17 A</v>
          </cell>
          <cell r="F132">
            <v>0</v>
          </cell>
          <cell r="G132">
            <v>0</v>
          </cell>
          <cell r="H132">
            <v>1</v>
          </cell>
        </row>
        <row r="133">
          <cell r="A133" t="str">
            <v>S156800</v>
          </cell>
          <cell r="B133" t="str">
            <v>Fabricate molds for v2.1 prototype</v>
          </cell>
          <cell r="C133">
            <v>19</v>
          </cell>
          <cell r="D133" t="str">
            <v>18-May-17 A</v>
          </cell>
          <cell r="E133" t="str">
            <v>15-Jun-17 A</v>
          </cell>
          <cell r="F133">
            <v>0</v>
          </cell>
          <cell r="G133">
            <v>0</v>
          </cell>
          <cell r="H133">
            <v>1</v>
          </cell>
        </row>
        <row r="134">
          <cell r="A134" t="str">
            <v>S246100</v>
          </cell>
          <cell r="B134" t="str">
            <v>Layout Digitizer ADC Board: 1/2-Crate Prototype</v>
          </cell>
          <cell r="C134">
            <v>39</v>
          </cell>
          <cell r="D134" t="str">
            <v>25-May-17 A</v>
          </cell>
          <cell r="E134" t="str">
            <v>21-Jul-17 A</v>
          </cell>
          <cell r="F134">
            <v>0</v>
          </cell>
          <cell r="G134">
            <v>0</v>
          </cell>
          <cell r="H134">
            <v>1</v>
          </cell>
        </row>
        <row r="135">
          <cell r="A135" t="str">
            <v>S246200</v>
          </cell>
          <cell r="B135" t="str">
            <v>Layout Digitizer Controller Board: 1/2-Crate Prototype</v>
          </cell>
          <cell r="C135">
            <v>39</v>
          </cell>
          <cell r="D135" t="str">
            <v>25-May-17 A</v>
          </cell>
          <cell r="E135" t="str">
            <v>21-Jul-17 A</v>
          </cell>
          <cell r="F135">
            <v>0</v>
          </cell>
          <cell r="G135">
            <v>0</v>
          </cell>
          <cell r="H135">
            <v>1</v>
          </cell>
        </row>
        <row r="136">
          <cell r="A136" t="str">
            <v>S246300</v>
          </cell>
          <cell r="B136" t="str">
            <v>Layout Digitizer XMIT Board: 1/2-Crate Prototype</v>
          </cell>
          <cell r="C136">
            <v>39</v>
          </cell>
          <cell r="D136" t="str">
            <v>25-May-17 A</v>
          </cell>
          <cell r="E136" t="str">
            <v>21-Jul-17 A</v>
          </cell>
          <cell r="F136">
            <v>0</v>
          </cell>
          <cell r="G136">
            <v>0</v>
          </cell>
          <cell r="H136">
            <v>1</v>
          </cell>
        </row>
        <row r="137">
          <cell r="A137" t="str">
            <v>S207200</v>
          </cell>
          <cell r="B137" t="str">
            <v>Internal Review of OHCAL LED/Fiber calibration; Third part of Procurement Readiness Review - OHCAL Scint. Tiles (LLP)</v>
          </cell>
          <cell r="C137">
            <v>1</v>
          </cell>
          <cell r="D137" t="str">
            <v>26-May-17 A</v>
          </cell>
          <cell r="E137" t="str">
            <v>30-May-17 A</v>
          </cell>
          <cell r="F137">
            <v>0</v>
          </cell>
          <cell r="G137">
            <v>0</v>
          </cell>
          <cell r="H137">
            <v>1</v>
          </cell>
        </row>
        <row r="138">
          <cell r="A138" t="str">
            <v>S207300</v>
          </cell>
          <cell r="B138" t="str">
            <v>Address Issues from Internal Review of Outer HCAL LED/Fiber Calibration System</v>
          </cell>
          <cell r="C138">
            <v>9</v>
          </cell>
          <cell r="D138" t="str">
            <v>31-May-17 A</v>
          </cell>
          <cell r="E138" t="str">
            <v>13-Jun-17 A</v>
          </cell>
          <cell r="F138">
            <v>0</v>
          </cell>
          <cell r="G138">
            <v>0</v>
          </cell>
          <cell r="H138">
            <v>1</v>
          </cell>
        </row>
        <row r="139">
          <cell r="A139" t="str">
            <v>S125800</v>
          </cell>
          <cell r="B139" t="str">
            <v>TPC R1 Module Production Procure Contracted Labor and M&amp;S SBU - Provide Requirements to Procurement</v>
          </cell>
          <cell r="C139">
            <v>4</v>
          </cell>
          <cell r="D139" t="str">
            <v>09-Jun-17 A</v>
          </cell>
          <cell r="E139" t="str">
            <v>15-Jun-17 A</v>
          </cell>
          <cell r="F139">
            <v>0</v>
          </cell>
          <cell r="G139">
            <v>0</v>
          </cell>
          <cell r="H139">
            <v>1</v>
          </cell>
        </row>
        <row r="140">
          <cell r="A140" t="str">
            <v>S179100</v>
          </cell>
          <cell r="B140" t="str">
            <v>Procure Contracted Labor Univ. Illinois Urbana-Champaign (UIUC) - Provide Requirements to Procurement</v>
          </cell>
          <cell r="C140">
            <v>4</v>
          </cell>
          <cell r="D140" t="str">
            <v>09-Jun-17 A</v>
          </cell>
          <cell r="E140" t="str">
            <v>15-Jun-17 A</v>
          </cell>
          <cell r="F140">
            <v>0</v>
          </cell>
          <cell r="G140">
            <v>0</v>
          </cell>
          <cell r="H140">
            <v>1</v>
          </cell>
        </row>
        <row r="141">
          <cell r="A141" t="str">
            <v>S157100</v>
          </cell>
          <cell r="B141" t="str">
            <v>Order W powder preproduction prototype Sector 0 Labor</v>
          </cell>
          <cell r="C141">
            <v>39</v>
          </cell>
          <cell r="D141" t="str">
            <v>09-Jun-17 A</v>
          </cell>
          <cell r="E141" t="str">
            <v>04-Aug-17 A</v>
          </cell>
          <cell r="F141">
            <v>0</v>
          </cell>
          <cell r="G141">
            <v>0</v>
          </cell>
          <cell r="H141">
            <v>1</v>
          </cell>
        </row>
        <row r="142">
          <cell r="A142" t="str">
            <v>S157200</v>
          </cell>
          <cell r="B142" t="str">
            <v>Order W powder preproduction prototype Sector 0 M&amp;S</v>
          </cell>
          <cell r="C142">
            <v>39</v>
          </cell>
          <cell r="D142" t="str">
            <v>09-Jun-17 A</v>
          </cell>
          <cell r="E142" t="str">
            <v>04-Aug-17 A</v>
          </cell>
          <cell r="F142">
            <v>0</v>
          </cell>
          <cell r="G142">
            <v>0</v>
          </cell>
          <cell r="H142">
            <v>1</v>
          </cell>
        </row>
        <row r="143">
          <cell r="A143" t="str">
            <v>S188400</v>
          </cell>
          <cell r="B143" t="str">
            <v>Procure parts for cooling system for V2.1 prototype Labor</v>
          </cell>
          <cell r="C143">
            <v>109</v>
          </cell>
          <cell r="D143" t="str">
            <v>09-Jun-17 A</v>
          </cell>
          <cell r="E143" t="str">
            <v>15-Nov-17 A</v>
          </cell>
          <cell r="F143">
            <v>0</v>
          </cell>
          <cell r="G143">
            <v>0</v>
          </cell>
          <cell r="H143">
            <v>1</v>
          </cell>
        </row>
        <row r="144">
          <cell r="A144" t="str">
            <v>S188800</v>
          </cell>
          <cell r="B144" t="str">
            <v>Procure parts for cooling system for V2.1 prototype M&amp;S</v>
          </cell>
          <cell r="C144">
            <v>109</v>
          </cell>
          <cell r="D144" t="str">
            <v>09-Jun-17 A</v>
          </cell>
          <cell r="E144" t="str">
            <v>15-Nov-17 A</v>
          </cell>
          <cell r="F144">
            <v>0</v>
          </cell>
          <cell r="G144">
            <v>0</v>
          </cell>
          <cell r="H144">
            <v>1</v>
          </cell>
        </row>
        <row r="145">
          <cell r="A145" t="str">
            <v>S207400</v>
          </cell>
          <cell r="B145" t="str">
            <v>Outer HCAL LED/Fiber Calibration Conceptual Design Complete</v>
          </cell>
          <cell r="C145">
            <v>0</v>
          </cell>
          <cell r="E145" t="str">
            <v>13-Jun-17 A</v>
          </cell>
          <cell r="F145">
            <v>0</v>
          </cell>
          <cell r="G145">
            <v>0</v>
          </cell>
          <cell r="H145">
            <v>1</v>
          </cell>
        </row>
        <row r="146">
          <cell r="A146" t="str">
            <v>S125900</v>
          </cell>
          <cell r="B146" t="str">
            <v>TPC R1 Module Production Procure Contracted Labor and M&amp;S Wayne - Vendor Selection</v>
          </cell>
          <cell r="C146">
            <v>29</v>
          </cell>
          <cell r="D146" t="str">
            <v>16-Jun-17 A</v>
          </cell>
          <cell r="E146" t="str">
            <v>28-Jul-17 A</v>
          </cell>
          <cell r="F146">
            <v>0</v>
          </cell>
          <cell r="G146">
            <v>0</v>
          </cell>
          <cell r="H146">
            <v>1</v>
          </cell>
        </row>
        <row r="147">
          <cell r="A147" t="str">
            <v>S179200</v>
          </cell>
          <cell r="B147" t="str">
            <v>Procure Contracted Labor Univ. Illinois Urbana-Champaign (UIUC) - Vendor Selection</v>
          </cell>
          <cell r="C147">
            <v>29</v>
          </cell>
          <cell r="D147" t="str">
            <v>16-Jun-17 A</v>
          </cell>
          <cell r="E147" t="str">
            <v>28-Jul-17 A</v>
          </cell>
          <cell r="F147">
            <v>0</v>
          </cell>
          <cell r="G147">
            <v>0</v>
          </cell>
          <cell r="H147">
            <v>1</v>
          </cell>
        </row>
        <row r="148">
          <cell r="A148" t="str">
            <v>S156900</v>
          </cell>
          <cell r="B148" t="str">
            <v>Fabricate blocks for v2.1 prototype</v>
          </cell>
          <cell r="C148">
            <v>78</v>
          </cell>
          <cell r="D148" t="str">
            <v>16-Jun-17 A</v>
          </cell>
          <cell r="E148" t="str">
            <v>06-Oct-17 A</v>
          </cell>
          <cell r="F148">
            <v>0</v>
          </cell>
          <cell r="G148">
            <v>0</v>
          </cell>
          <cell r="H148">
            <v>1</v>
          </cell>
        </row>
        <row r="149">
          <cell r="A149" t="str">
            <v>S200900</v>
          </cell>
          <cell r="B149" t="str">
            <v>Procure Scintillating Tiles for HCAL Prototype v2.1</v>
          </cell>
          <cell r="C149">
            <v>24</v>
          </cell>
          <cell r="D149" t="str">
            <v>20-Jun-17 A</v>
          </cell>
          <cell r="E149" t="str">
            <v>25-Jul-17 A</v>
          </cell>
          <cell r="F149">
            <v>0</v>
          </cell>
          <cell r="G149">
            <v>0</v>
          </cell>
          <cell r="H149">
            <v>1</v>
          </cell>
        </row>
        <row r="150">
          <cell r="A150" t="str">
            <v>S246400</v>
          </cell>
          <cell r="B150" t="str">
            <v>Layout Digitizer Clock Master: 1/2-Crate</v>
          </cell>
          <cell r="C150">
            <v>150</v>
          </cell>
          <cell r="D150" t="str">
            <v>23-Jun-17 A</v>
          </cell>
          <cell r="E150" t="str">
            <v>01-Feb-18 A</v>
          </cell>
          <cell r="F150">
            <v>0</v>
          </cell>
          <cell r="G150">
            <v>0</v>
          </cell>
          <cell r="H150">
            <v>1</v>
          </cell>
        </row>
        <row r="151">
          <cell r="A151" t="str">
            <v>S253700</v>
          </cell>
          <cell r="B151" t="str">
            <v>DAQ Design: Specify front-end layout</v>
          </cell>
          <cell r="C151">
            <v>240</v>
          </cell>
          <cell r="D151" t="str">
            <v>23-Jun-17 A</v>
          </cell>
          <cell r="E151" t="str">
            <v>10-Jun-18 A</v>
          </cell>
          <cell r="F151">
            <v>0</v>
          </cell>
          <cell r="G151">
            <v>0</v>
          </cell>
          <cell r="H151">
            <v>1</v>
          </cell>
        </row>
        <row r="152">
          <cell r="A152" t="str">
            <v>S157700</v>
          </cell>
          <cell r="B152" t="str">
            <v>Order epoxy for preproduction prototype Sector 0</v>
          </cell>
          <cell r="C152">
            <v>19</v>
          </cell>
          <cell r="D152" t="str">
            <v>24-Jul-17 A</v>
          </cell>
          <cell r="E152" t="str">
            <v>18-Aug-17 A</v>
          </cell>
          <cell r="F152">
            <v>0</v>
          </cell>
          <cell r="G152">
            <v>0</v>
          </cell>
          <cell r="H152">
            <v>1</v>
          </cell>
        </row>
        <row r="153">
          <cell r="A153" t="str">
            <v>S157900</v>
          </cell>
          <cell r="B153" t="str">
            <v>Order parts and fabricate molds for preproduction prototype Sector 0 M&amp;S</v>
          </cell>
          <cell r="C153">
            <v>19</v>
          </cell>
          <cell r="D153" t="str">
            <v>24-Jul-17 A</v>
          </cell>
          <cell r="E153" t="str">
            <v>18-Aug-17 A</v>
          </cell>
          <cell r="F153">
            <v>0</v>
          </cell>
          <cell r="G153">
            <v>0</v>
          </cell>
          <cell r="H153">
            <v>1</v>
          </cell>
        </row>
        <row r="154">
          <cell r="A154" t="str">
            <v>S157800</v>
          </cell>
          <cell r="B154" t="str">
            <v>Order epoxy for preproduction prototype Sector 0</v>
          </cell>
          <cell r="C154">
            <v>19</v>
          </cell>
          <cell r="D154" t="str">
            <v>24-Jul-17 A</v>
          </cell>
          <cell r="E154" t="str">
            <v>18-Aug-17 A</v>
          </cell>
          <cell r="F154">
            <v>0</v>
          </cell>
          <cell r="G154">
            <v>0</v>
          </cell>
          <cell r="H154">
            <v>1</v>
          </cell>
        </row>
        <row r="155">
          <cell r="A155" t="str">
            <v>S158000</v>
          </cell>
          <cell r="B155" t="str">
            <v>Order parts and fabricate molds for preproduction prototype Sector 0 Labor</v>
          </cell>
          <cell r="C155">
            <v>19</v>
          </cell>
          <cell r="D155" t="str">
            <v>24-Jul-17 A</v>
          </cell>
          <cell r="E155" t="str">
            <v>18-Aug-17 A</v>
          </cell>
          <cell r="F155">
            <v>0</v>
          </cell>
          <cell r="G155">
            <v>0</v>
          </cell>
          <cell r="H155">
            <v>1</v>
          </cell>
        </row>
        <row r="156">
          <cell r="A156" t="str">
            <v>S201000</v>
          </cell>
          <cell r="B156" t="str">
            <v>Award Procurement for Scintillating Tiles for HCAL Test Beam Prototype v2.1</v>
          </cell>
          <cell r="C156">
            <v>0</v>
          </cell>
          <cell r="E156" t="str">
            <v>26-Jul-17 A</v>
          </cell>
          <cell r="F156">
            <v>0</v>
          </cell>
          <cell r="G156">
            <v>0</v>
          </cell>
          <cell r="H156">
            <v>1</v>
          </cell>
        </row>
        <row r="157">
          <cell r="A157" t="str">
            <v>S201100</v>
          </cell>
          <cell r="B157" t="str">
            <v>Fabricate HCAL Prototype v2.1 Tiles &amp; Ship to BNL</v>
          </cell>
          <cell r="C157">
            <v>87</v>
          </cell>
          <cell r="D157" t="str">
            <v>27-Jul-17 A</v>
          </cell>
          <cell r="E157" t="str">
            <v>04-Dec-17 A</v>
          </cell>
          <cell r="F157">
            <v>0</v>
          </cell>
          <cell r="G157">
            <v>0</v>
          </cell>
          <cell r="H157">
            <v>1</v>
          </cell>
        </row>
        <row r="158">
          <cell r="A158" t="str">
            <v>S126000</v>
          </cell>
          <cell r="B158" t="str">
            <v>TPC R1 Module Production Procure Contracted Labor and M&amp;S SBU, Phase 1 - Contract Award</v>
          </cell>
          <cell r="C158">
            <v>0</v>
          </cell>
          <cell r="D158" t="str">
            <v>31-Jul-17 A</v>
          </cell>
          <cell r="F158">
            <v>0</v>
          </cell>
          <cell r="G158">
            <v>0</v>
          </cell>
          <cell r="H158">
            <v>1</v>
          </cell>
        </row>
        <row r="159">
          <cell r="A159" t="str">
            <v>OBLG126001</v>
          </cell>
          <cell r="B159" t="str">
            <v>TPC R1 Module Production Procure Contracted Labor and M&amp;S SBU, Phase 1 - Obligation</v>
          </cell>
          <cell r="C159">
            <v>0</v>
          </cell>
          <cell r="D159" t="str">
            <v>31-Jul-17 A</v>
          </cell>
          <cell r="E159" t="str">
            <v>31-Jul-17 A</v>
          </cell>
          <cell r="F159">
            <v>0</v>
          </cell>
          <cell r="G159">
            <v>0</v>
          </cell>
          <cell r="H159">
            <v>1</v>
          </cell>
        </row>
        <row r="160">
          <cell r="A160" t="str">
            <v>S126008</v>
          </cell>
          <cell r="B160" t="str">
            <v>TPC R1 Module Production Procure Contracted Labor and M&amp;S Wayne, Phase 1 - Contract Award</v>
          </cell>
          <cell r="C160">
            <v>0</v>
          </cell>
          <cell r="D160" t="str">
            <v>31-Jul-17 A</v>
          </cell>
          <cell r="F160">
            <v>0</v>
          </cell>
          <cell r="G160">
            <v>0</v>
          </cell>
          <cell r="H160">
            <v>1</v>
          </cell>
        </row>
        <row r="161">
          <cell r="A161" t="str">
            <v>OBLG126002</v>
          </cell>
          <cell r="B161" t="str">
            <v>TPC R1 Module Production Procure Contracted Labor and M&amp;S Wayne, Phase 1 - Obligation</v>
          </cell>
          <cell r="C161">
            <v>0</v>
          </cell>
          <cell r="D161" t="str">
            <v>31-Jul-17 A</v>
          </cell>
          <cell r="E161" t="str">
            <v>31-Jul-17 A</v>
          </cell>
          <cell r="F161">
            <v>0</v>
          </cell>
          <cell r="G161">
            <v>0</v>
          </cell>
          <cell r="H161">
            <v>1</v>
          </cell>
        </row>
        <row r="162">
          <cell r="A162" t="str">
            <v>S179300</v>
          </cell>
          <cell r="B162" t="str">
            <v>Procure Contracted Labor Univ. Illinois Urbana-Champaign (UIUC) - Contract Award</v>
          </cell>
          <cell r="C162">
            <v>0</v>
          </cell>
          <cell r="D162" t="str">
            <v>31-Jul-17 A</v>
          </cell>
          <cell r="F162">
            <v>0</v>
          </cell>
          <cell r="G162">
            <v>0</v>
          </cell>
          <cell r="H162">
            <v>1</v>
          </cell>
        </row>
        <row r="163">
          <cell r="A163" t="str">
            <v>OBLG179310</v>
          </cell>
          <cell r="B163" t="str">
            <v>Procure Contracted Labor Univ. Illinois Urbana-Champaign (UIUC) - Obligation</v>
          </cell>
          <cell r="C163">
            <v>0</v>
          </cell>
          <cell r="D163" t="str">
            <v>31-Jul-17 A</v>
          </cell>
          <cell r="E163" t="str">
            <v>31-Jul-17 A</v>
          </cell>
          <cell r="F163">
            <v>0</v>
          </cell>
          <cell r="G163">
            <v>0</v>
          </cell>
          <cell r="H163">
            <v>1</v>
          </cell>
        </row>
        <row r="164">
          <cell r="A164" t="str">
            <v>S319600</v>
          </cell>
          <cell r="B164" t="str">
            <v>Procure Outer HCAL Mechanical Structure Components - Contract Award (First Article)</v>
          </cell>
          <cell r="C164">
            <v>0</v>
          </cell>
          <cell r="D164" t="str">
            <v>03-Aug-17 A</v>
          </cell>
          <cell r="F164">
            <v>0</v>
          </cell>
          <cell r="G164">
            <v>0</v>
          </cell>
          <cell r="H164">
            <v>1</v>
          </cell>
        </row>
        <row r="165">
          <cell r="A165" t="str">
            <v>S319700</v>
          </cell>
          <cell r="B165" t="str">
            <v>Procure Outer HCal  Mechanical Structure Components - Lead Time (First Article)</v>
          </cell>
          <cell r="C165">
            <v>26</v>
          </cell>
          <cell r="D165" t="str">
            <v>03-Aug-17 A</v>
          </cell>
          <cell r="E165" t="str">
            <v>09-Sep-17 A</v>
          </cell>
          <cell r="F165">
            <v>0</v>
          </cell>
          <cell r="G165">
            <v>0</v>
          </cell>
          <cell r="H165">
            <v>1</v>
          </cell>
        </row>
        <row r="166">
          <cell r="A166" t="str">
            <v>S200700</v>
          </cell>
          <cell r="B166" t="str">
            <v>Incorporate Feedback from Prototype v2.1 into Outer HCAL Design</v>
          </cell>
          <cell r="C166">
            <v>9</v>
          </cell>
          <cell r="D166" t="str">
            <v>21-Aug-17 A</v>
          </cell>
          <cell r="E166" t="str">
            <v>01-Sep-17 A</v>
          </cell>
          <cell r="F166">
            <v>0</v>
          </cell>
          <cell r="G166">
            <v>0</v>
          </cell>
          <cell r="H166">
            <v>1</v>
          </cell>
        </row>
        <row r="167">
          <cell r="A167" t="str">
            <v>S181200</v>
          </cell>
          <cell r="B167" t="str">
            <v>Procure mechanical parts for V2.1 prototype modules Labor</v>
          </cell>
          <cell r="C167">
            <v>35</v>
          </cell>
          <cell r="D167" t="str">
            <v>21-Aug-17 A</v>
          </cell>
          <cell r="E167" t="str">
            <v>11-Oct-17 A</v>
          </cell>
          <cell r="F167">
            <v>0</v>
          </cell>
          <cell r="G167">
            <v>0</v>
          </cell>
          <cell r="H167">
            <v>1</v>
          </cell>
        </row>
        <row r="168">
          <cell r="A168" t="str">
            <v>S181900</v>
          </cell>
          <cell r="B168" t="str">
            <v>Procure mechanical parts for V2.1 prototype modules M&amp;S</v>
          </cell>
          <cell r="C168">
            <v>35</v>
          </cell>
          <cell r="D168" t="str">
            <v>21-Aug-17 A</v>
          </cell>
          <cell r="E168" t="str">
            <v>11-Oct-17 A</v>
          </cell>
          <cell r="F168">
            <v>0</v>
          </cell>
          <cell r="G168">
            <v>0</v>
          </cell>
          <cell r="H168">
            <v>1</v>
          </cell>
        </row>
        <row r="169">
          <cell r="A169" t="str">
            <v>S200800</v>
          </cell>
          <cell r="B169" t="str">
            <v>Complete Outer HCAL Prototype v2.1</v>
          </cell>
          <cell r="C169">
            <v>0</v>
          </cell>
          <cell r="E169" t="str">
            <v>01-Sep-17 A</v>
          </cell>
          <cell r="F169">
            <v>0</v>
          </cell>
          <cell r="G169">
            <v>0</v>
          </cell>
          <cell r="H169">
            <v>1</v>
          </cell>
        </row>
        <row r="170">
          <cell r="A170" t="str">
            <v>S200801</v>
          </cell>
          <cell r="B170" t="str">
            <v>Preliminary Design Review - Outer HCAL Sector Assembly 1-6</v>
          </cell>
          <cell r="C170">
            <v>0</v>
          </cell>
          <cell r="E170" t="str">
            <v>01-Sep-17 A</v>
          </cell>
          <cell r="F170">
            <v>0</v>
          </cell>
          <cell r="G170">
            <v>0</v>
          </cell>
          <cell r="H170">
            <v>1</v>
          </cell>
        </row>
        <row r="171">
          <cell r="A171" t="str">
            <v>S113100</v>
          </cell>
          <cell r="B171" t="str">
            <v>Design TPC v1 Module Gas Enclosure</v>
          </cell>
          <cell r="C171">
            <v>9</v>
          </cell>
          <cell r="D171" t="str">
            <v>05-Sep-17 A</v>
          </cell>
          <cell r="E171" t="str">
            <v>18-Sep-17 A</v>
          </cell>
          <cell r="F171">
            <v>0</v>
          </cell>
          <cell r="G171">
            <v>0</v>
          </cell>
          <cell r="H171">
            <v>1</v>
          </cell>
        </row>
        <row r="172">
          <cell r="A172" t="str">
            <v>S113600</v>
          </cell>
          <cell r="B172" t="str">
            <v>Design TPC v1 Module Strongback</v>
          </cell>
          <cell r="C172">
            <v>9</v>
          </cell>
          <cell r="D172" t="str">
            <v>05-Sep-17 A</v>
          </cell>
          <cell r="E172" t="str">
            <v>18-Sep-17 A</v>
          </cell>
          <cell r="F172">
            <v>0</v>
          </cell>
          <cell r="G172">
            <v>0</v>
          </cell>
          <cell r="H172">
            <v>1</v>
          </cell>
        </row>
        <row r="173">
          <cell r="A173" t="str">
            <v>S212100</v>
          </cell>
          <cell r="B173" t="str">
            <v>Q/A Delivered Sensors: Sector 0 - M&amp;S</v>
          </cell>
          <cell r="C173">
            <v>72</v>
          </cell>
          <cell r="D173" t="str">
            <v>05-Sep-17 A</v>
          </cell>
          <cell r="E173" t="str">
            <v>20-Dec-17 A</v>
          </cell>
          <cell r="F173">
            <v>0</v>
          </cell>
          <cell r="G173">
            <v>0</v>
          </cell>
          <cell r="H173">
            <v>1</v>
          </cell>
        </row>
        <row r="174">
          <cell r="A174" t="str">
            <v>S212000</v>
          </cell>
          <cell r="B174" t="str">
            <v>Q/A Delivered Sensors: Sector 0 - Labor</v>
          </cell>
          <cell r="C174">
            <v>72</v>
          </cell>
          <cell r="D174" t="str">
            <v>05-Sep-17 A</v>
          </cell>
          <cell r="E174" t="str">
            <v>20-Dec-17 A</v>
          </cell>
          <cell r="F174">
            <v>0</v>
          </cell>
          <cell r="G174">
            <v>0</v>
          </cell>
          <cell r="H174">
            <v>1</v>
          </cell>
        </row>
        <row r="175">
          <cell r="A175" t="str">
            <v>S318300</v>
          </cell>
          <cell r="B175" t="str">
            <v>Final Mechanical Design of Outer HCAL Sector</v>
          </cell>
          <cell r="C175">
            <v>98</v>
          </cell>
          <cell r="D175" t="str">
            <v>05-Sep-17 A</v>
          </cell>
          <cell r="E175" t="str">
            <v>30-Jan-18 A</v>
          </cell>
          <cell r="F175">
            <v>0</v>
          </cell>
          <cell r="G175">
            <v>0</v>
          </cell>
          <cell r="H175">
            <v>1</v>
          </cell>
        </row>
        <row r="176">
          <cell r="A176" t="str">
            <v>S320100</v>
          </cell>
          <cell r="B176" t="str">
            <v>Procure Outer HCal  Mechanical Structure Components - Del. Accept. (First Article)</v>
          </cell>
          <cell r="C176">
            <v>40</v>
          </cell>
          <cell r="D176" t="str">
            <v>10-Sep-17 A</v>
          </cell>
          <cell r="E176" t="str">
            <v>07-Nov-17 A</v>
          </cell>
          <cell r="F176">
            <v>0</v>
          </cell>
          <cell r="G176">
            <v>0</v>
          </cell>
          <cell r="H176">
            <v>1</v>
          </cell>
        </row>
        <row r="177">
          <cell r="A177" t="str">
            <v>S113200</v>
          </cell>
          <cell r="B177" t="str">
            <v>Procure TPC v1 Module Gas Enclosure Parts Labor</v>
          </cell>
          <cell r="C177">
            <v>0</v>
          </cell>
          <cell r="D177" t="str">
            <v>19-Sep-17 A</v>
          </cell>
          <cell r="E177" t="str">
            <v>19-Sep-17 A</v>
          </cell>
          <cell r="F177">
            <v>0</v>
          </cell>
          <cell r="G177">
            <v>0</v>
          </cell>
          <cell r="H177">
            <v>1</v>
          </cell>
        </row>
        <row r="178">
          <cell r="A178" t="str">
            <v>S113300</v>
          </cell>
          <cell r="B178" t="str">
            <v>Procure TPC v1 Module Gas Enclosure Parts M&amp;S</v>
          </cell>
          <cell r="C178">
            <v>0</v>
          </cell>
          <cell r="D178" t="str">
            <v>19-Sep-17 A</v>
          </cell>
          <cell r="E178" t="str">
            <v>19-Sep-17 A</v>
          </cell>
          <cell r="F178">
            <v>0</v>
          </cell>
          <cell r="G178">
            <v>0</v>
          </cell>
          <cell r="H178">
            <v>1</v>
          </cell>
        </row>
        <row r="179">
          <cell r="A179" t="str">
            <v>S113900</v>
          </cell>
          <cell r="B179" t="str">
            <v>Design TPC v1 Module Frames</v>
          </cell>
          <cell r="C179">
            <v>61</v>
          </cell>
          <cell r="D179" t="str">
            <v>19-Sep-17 A</v>
          </cell>
          <cell r="E179" t="str">
            <v>19-Dec-17 A</v>
          </cell>
          <cell r="F179">
            <v>0</v>
          </cell>
          <cell r="G179">
            <v>0</v>
          </cell>
          <cell r="H179">
            <v>1</v>
          </cell>
        </row>
        <row r="180">
          <cell r="A180" t="str">
            <v>S114200</v>
          </cell>
          <cell r="B180" t="str">
            <v>Design TPC v1 Module Grid</v>
          </cell>
          <cell r="C180">
            <v>61</v>
          </cell>
          <cell r="D180" t="str">
            <v>19-Sep-17 A</v>
          </cell>
          <cell r="E180" t="str">
            <v>19-Dec-17 A</v>
          </cell>
          <cell r="F180">
            <v>0</v>
          </cell>
          <cell r="G180">
            <v>0</v>
          </cell>
          <cell r="H180">
            <v>1</v>
          </cell>
        </row>
        <row r="181">
          <cell r="A181" t="str">
            <v>S108100</v>
          </cell>
          <cell r="B181" t="str">
            <v>Procure TPC v1 Central Membrane Parts Labor FY18</v>
          </cell>
          <cell r="C181">
            <v>254</v>
          </cell>
          <cell r="D181" t="str">
            <v>22-Sep-17 A</v>
          </cell>
          <cell r="E181" t="str">
            <v>28-Sep-18 A</v>
          </cell>
          <cell r="F181">
            <v>0</v>
          </cell>
          <cell r="G181">
            <v>0</v>
          </cell>
          <cell r="H181">
            <v>1</v>
          </cell>
        </row>
        <row r="182">
          <cell r="A182" t="str">
            <v>S107800</v>
          </cell>
          <cell r="B182" t="str">
            <v>Procure TPC v1 Central Membrane Parts M&amp;S FY18</v>
          </cell>
          <cell r="C182">
            <v>266</v>
          </cell>
          <cell r="D182" t="str">
            <v>22-Sep-17 A</v>
          </cell>
          <cell r="E182" t="str">
            <v>17-Oct-18 A</v>
          </cell>
          <cell r="F182">
            <v>0</v>
          </cell>
          <cell r="G182">
            <v>0</v>
          </cell>
          <cell r="H182">
            <v>1</v>
          </cell>
        </row>
        <row r="183">
          <cell r="A183" t="str">
            <v>S105500</v>
          </cell>
          <cell r="B183" t="str">
            <v>Assemble TPC v1 Outer Field Cage FY18</v>
          </cell>
          <cell r="C183">
            <v>249</v>
          </cell>
          <cell r="D183" t="str">
            <v>29-Sep-17 A</v>
          </cell>
          <cell r="E183" t="str">
            <v>28-Sep-18 A</v>
          </cell>
          <cell r="F183">
            <v>0</v>
          </cell>
          <cell r="G183">
            <v>0</v>
          </cell>
          <cell r="H183">
            <v>1</v>
          </cell>
        </row>
        <row r="184">
          <cell r="A184" t="str">
            <v>S106000</v>
          </cell>
          <cell r="B184" t="str">
            <v>Assemble TPC v1 Inner Field Cage FY18</v>
          </cell>
          <cell r="C184">
            <v>249</v>
          </cell>
          <cell r="D184" t="str">
            <v>29-Sep-17 A</v>
          </cell>
          <cell r="E184" t="str">
            <v>28-Sep-18 A</v>
          </cell>
          <cell r="F184">
            <v>0</v>
          </cell>
          <cell r="G184">
            <v>0</v>
          </cell>
          <cell r="H184">
            <v>1</v>
          </cell>
        </row>
        <row r="185">
          <cell r="A185" t="str">
            <v>S271100</v>
          </cell>
          <cell r="B185" t="str">
            <v>Actuals - Labor - sPHENIX MinBias Trigger FY18</v>
          </cell>
          <cell r="C185">
            <v>248</v>
          </cell>
          <cell r="D185" t="str">
            <v>01-Oct-17 A</v>
          </cell>
          <cell r="E185" t="str">
            <v>28-Sep-18 A</v>
          </cell>
          <cell r="F185">
            <v>81740</v>
          </cell>
          <cell r="G185">
            <v>81740</v>
          </cell>
          <cell r="H185">
            <v>1</v>
          </cell>
        </row>
        <row r="186">
          <cell r="A186" t="str">
            <v>S271300</v>
          </cell>
          <cell r="B186" t="str">
            <v>Actuals - Nonlabor - sPHENIX MinBias Trigger FY18</v>
          </cell>
          <cell r="C186">
            <v>248</v>
          </cell>
          <cell r="D186" t="str">
            <v>01-Oct-17 A</v>
          </cell>
          <cell r="E186" t="str">
            <v>28-Sep-18 A</v>
          </cell>
          <cell r="F186">
            <v>414</v>
          </cell>
          <cell r="G186">
            <v>414</v>
          </cell>
          <cell r="H186">
            <v>1</v>
          </cell>
        </row>
        <row r="187">
          <cell r="A187" t="str">
            <v>S1000359</v>
          </cell>
          <cell r="B187" t="str">
            <v>Actuals - Labor - sPHENIX Integration and Installation FY18 16727</v>
          </cell>
          <cell r="C187">
            <v>248</v>
          </cell>
          <cell r="D187" t="str">
            <v>01-Oct-17 A</v>
          </cell>
          <cell r="E187" t="str">
            <v>28-Sep-18 A</v>
          </cell>
          <cell r="F187">
            <v>76883</v>
          </cell>
          <cell r="G187">
            <v>76883</v>
          </cell>
          <cell r="H187">
            <v>1</v>
          </cell>
        </row>
        <row r="188">
          <cell r="A188" t="str">
            <v>S1000399</v>
          </cell>
          <cell r="B188" t="str">
            <v>Actuals - Labor - sPHENIX Integration and Installation FY18 16728</v>
          </cell>
          <cell r="C188">
            <v>248</v>
          </cell>
          <cell r="D188" t="str">
            <v>01-Oct-17 A</v>
          </cell>
          <cell r="E188" t="str">
            <v>28-Sep-18 A</v>
          </cell>
          <cell r="F188">
            <v>523</v>
          </cell>
          <cell r="G188">
            <v>523</v>
          </cell>
          <cell r="H188">
            <v>1</v>
          </cell>
        </row>
        <row r="189">
          <cell r="A189" t="str">
            <v>S1000679</v>
          </cell>
          <cell r="B189" t="str">
            <v>Actuals - Labor - sPHENIX Infrastructure FY18 16724</v>
          </cell>
          <cell r="C189">
            <v>248</v>
          </cell>
          <cell r="D189" t="str">
            <v>01-Oct-17 A</v>
          </cell>
          <cell r="E189" t="str">
            <v>28-Sep-18 A</v>
          </cell>
          <cell r="F189">
            <v>6015</v>
          </cell>
          <cell r="G189">
            <v>67591</v>
          </cell>
          <cell r="H189">
            <v>1</v>
          </cell>
        </row>
        <row r="190">
          <cell r="A190" t="str">
            <v>S1000639</v>
          </cell>
          <cell r="B190" t="str">
            <v>Actuals - Labor - sPHENIX Infrastructure FY18 16723</v>
          </cell>
          <cell r="C190">
            <v>248</v>
          </cell>
          <cell r="D190" t="str">
            <v>01-Oct-17 A</v>
          </cell>
          <cell r="E190" t="str">
            <v>28-Sep-18 A</v>
          </cell>
          <cell r="F190">
            <v>20716</v>
          </cell>
          <cell r="G190">
            <v>20716</v>
          </cell>
          <cell r="H190">
            <v>1</v>
          </cell>
        </row>
        <row r="191">
          <cell r="A191" t="str">
            <v>S309500</v>
          </cell>
          <cell r="B191" t="str">
            <v>Actuals - Nonlabor - sPHENIX Infrastructure FY18 16722</v>
          </cell>
          <cell r="C191">
            <v>248</v>
          </cell>
          <cell r="D191" t="str">
            <v>01-Oct-17 A</v>
          </cell>
          <cell r="E191" t="str">
            <v>28-Sep-18 A</v>
          </cell>
          <cell r="F191">
            <v>1078243</v>
          </cell>
          <cell r="G191">
            <v>1078243</v>
          </cell>
          <cell r="H191">
            <v>1</v>
          </cell>
        </row>
        <row r="192">
          <cell r="A192" t="str">
            <v>S1000599</v>
          </cell>
          <cell r="B192" t="str">
            <v>Actuals - Labor - sPHENIX Infrastructure FY18 16722</v>
          </cell>
          <cell r="C192">
            <v>248</v>
          </cell>
          <cell r="D192" t="str">
            <v>01-Oct-17 A</v>
          </cell>
          <cell r="E192" t="str">
            <v>28-Sep-18 A</v>
          </cell>
          <cell r="F192">
            <v>168592</v>
          </cell>
          <cell r="G192">
            <v>168592</v>
          </cell>
          <cell r="H192">
            <v>1</v>
          </cell>
        </row>
        <row r="193">
          <cell r="A193" t="str">
            <v>S344000</v>
          </cell>
          <cell r="B193" t="str">
            <v>Actuals - Labor - sPHENIX Integration and Installation FY18 16726</v>
          </cell>
          <cell r="C193">
            <v>248</v>
          </cell>
          <cell r="D193" t="str">
            <v>01-Oct-17 A</v>
          </cell>
          <cell r="E193" t="str">
            <v>28-Sep-18 A</v>
          </cell>
          <cell r="F193">
            <v>118130</v>
          </cell>
          <cell r="G193">
            <v>118130</v>
          </cell>
          <cell r="H193">
            <v>1</v>
          </cell>
        </row>
        <row r="194">
          <cell r="A194" t="str">
            <v>S344200</v>
          </cell>
          <cell r="B194" t="str">
            <v>Actuals - Nonlabor - sPHENIX Integration and Installation FY18 16726 16727 and 16728</v>
          </cell>
          <cell r="C194">
            <v>248</v>
          </cell>
          <cell r="D194" t="str">
            <v>01-Oct-17 A</v>
          </cell>
          <cell r="E194" t="str">
            <v>28-Sep-18 A</v>
          </cell>
          <cell r="F194">
            <v>3012</v>
          </cell>
          <cell r="G194">
            <v>3012</v>
          </cell>
          <cell r="H194">
            <v>1</v>
          </cell>
        </row>
        <row r="195">
          <cell r="A195" t="str">
            <v>S309300</v>
          </cell>
          <cell r="B195" t="str">
            <v>Actuals - Labor - sPHENIX Infrastructure FY18 16721</v>
          </cell>
          <cell r="C195">
            <v>248</v>
          </cell>
          <cell r="D195" t="str">
            <v>01-Oct-17 A</v>
          </cell>
          <cell r="E195" t="str">
            <v>28-Sep-18 A</v>
          </cell>
          <cell r="F195">
            <v>196648</v>
          </cell>
          <cell r="G195">
            <v>196648</v>
          </cell>
          <cell r="H195">
            <v>1</v>
          </cell>
        </row>
        <row r="196">
          <cell r="A196" t="str">
            <v>S1000719</v>
          </cell>
          <cell r="B196" t="str">
            <v>Actuals - Labor - sPHENIX Infrastructure FY18 16725</v>
          </cell>
          <cell r="C196">
            <v>248</v>
          </cell>
          <cell r="D196" t="str">
            <v>01-Oct-17 A</v>
          </cell>
          <cell r="E196" t="str">
            <v>28-Sep-18 A</v>
          </cell>
          <cell r="F196">
            <v>17027</v>
          </cell>
          <cell r="G196">
            <v>17027</v>
          </cell>
          <cell r="H196">
            <v>1</v>
          </cell>
        </row>
        <row r="197">
          <cell r="A197" t="str">
            <v>S101008</v>
          </cell>
          <cell r="B197" t="str">
            <v>FY18 funding available</v>
          </cell>
          <cell r="C197">
            <v>0</v>
          </cell>
          <cell r="D197" t="str">
            <v>02-Oct-17 A</v>
          </cell>
          <cell r="F197">
            <v>0</v>
          </cell>
          <cell r="G197">
            <v>0</v>
          </cell>
          <cell r="H197">
            <v>1</v>
          </cell>
        </row>
        <row r="198">
          <cell r="A198" t="str">
            <v>S134400</v>
          </cell>
          <cell r="B198" t="str">
            <v>Procure TPC FEE prototype v1 components Labor</v>
          </cell>
          <cell r="C198">
            <v>20</v>
          </cell>
          <cell r="D198" t="str">
            <v>02-Oct-17 A</v>
          </cell>
          <cell r="E198" t="str">
            <v>31-Oct-17 A</v>
          </cell>
          <cell r="F198">
            <v>0</v>
          </cell>
          <cell r="G198">
            <v>0</v>
          </cell>
          <cell r="H198">
            <v>1</v>
          </cell>
        </row>
        <row r="199">
          <cell r="A199" t="str">
            <v>S134500</v>
          </cell>
          <cell r="B199" t="str">
            <v>Procure TPC FEE prototype v1 components M&amp;S</v>
          </cell>
          <cell r="C199">
            <v>20</v>
          </cell>
          <cell r="D199" t="str">
            <v>02-Oct-17 A</v>
          </cell>
          <cell r="E199" t="str">
            <v>31-Oct-17 A</v>
          </cell>
          <cell r="F199">
            <v>0</v>
          </cell>
          <cell r="G199">
            <v>0</v>
          </cell>
          <cell r="H199">
            <v>1</v>
          </cell>
        </row>
        <row r="200">
          <cell r="A200" t="str">
            <v>S134800</v>
          </cell>
          <cell r="B200" t="str">
            <v>Procure TPC FEE prototype v1 LV power supplies Labor</v>
          </cell>
          <cell r="C200">
            <v>29</v>
          </cell>
          <cell r="D200" t="str">
            <v>02-Oct-17 A</v>
          </cell>
          <cell r="E200" t="str">
            <v>14-Nov-17 A</v>
          </cell>
          <cell r="F200">
            <v>0</v>
          </cell>
          <cell r="G200">
            <v>0</v>
          </cell>
          <cell r="H200">
            <v>1</v>
          </cell>
        </row>
        <row r="201">
          <cell r="A201" t="str">
            <v>S134900</v>
          </cell>
          <cell r="B201" t="str">
            <v>Procure TPC FEE prototype v1 LV power supplies M&amp;S</v>
          </cell>
          <cell r="C201">
            <v>29</v>
          </cell>
          <cell r="D201" t="str">
            <v>02-Oct-17 A</v>
          </cell>
          <cell r="E201" t="str">
            <v>14-Nov-17 A</v>
          </cell>
          <cell r="F201">
            <v>0</v>
          </cell>
          <cell r="G201">
            <v>0</v>
          </cell>
          <cell r="H201">
            <v>1</v>
          </cell>
        </row>
        <row r="202">
          <cell r="A202" t="str">
            <v>S102600</v>
          </cell>
          <cell r="B202" t="str">
            <v>Actuals - Labor - B - BNL Contributed Labor - sPHENIX Project Management FY18</v>
          </cell>
          <cell r="C202">
            <v>248</v>
          </cell>
          <cell r="D202" t="str">
            <v>02-Oct-17 A</v>
          </cell>
          <cell r="E202" t="str">
            <v>28-Sep-18 A</v>
          </cell>
          <cell r="F202">
            <v>1146441</v>
          </cell>
          <cell r="G202">
            <v>1146441</v>
          </cell>
          <cell r="H202">
            <v>1</v>
          </cell>
        </row>
        <row r="203">
          <cell r="A203" t="str">
            <v>S102400</v>
          </cell>
          <cell r="B203" t="str">
            <v>Actuals - Labor - A - MIE - sPHENIX Project Management FY18</v>
          </cell>
          <cell r="C203">
            <v>248</v>
          </cell>
          <cell r="D203" t="str">
            <v>02-Oct-17 A</v>
          </cell>
          <cell r="E203" t="str">
            <v>28-Sep-18 A</v>
          </cell>
          <cell r="F203">
            <v>283044</v>
          </cell>
          <cell r="G203">
            <v>283044</v>
          </cell>
          <cell r="H203">
            <v>1</v>
          </cell>
        </row>
        <row r="204">
          <cell r="A204" t="str">
            <v>S102500</v>
          </cell>
          <cell r="B204" t="str">
            <v>Actuals - Nonlabor - A - MIE - sPHENIX Project Management FY18</v>
          </cell>
          <cell r="C204">
            <v>248</v>
          </cell>
          <cell r="D204" t="str">
            <v>02-Oct-17 A</v>
          </cell>
          <cell r="E204" t="str">
            <v>28-Sep-18 A</v>
          </cell>
          <cell r="F204">
            <v>610909</v>
          </cell>
          <cell r="G204">
            <v>610909</v>
          </cell>
          <cell r="H204">
            <v>1</v>
          </cell>
        </row>
        <row r="205">
          <cell r="A205" t="str">
            <v>S103600</v>
          </cell>
          <cell r="B205" t="str">
            <v>Mgmt labor - B - BNL Contributed Labor  - FY18</v>
          </cell>
          <cell r="C205">
            <v>248</v>
          </cell>
          <cell r="D205" t="str">
            <v>02-Oct-17 A</v>
          </cell>
          <cell r="E205" t="str">
            <v>28-Sep-18 A</v>
          </cell>
          <cell r="F205">
            <v>0</v>
          </cell>
          <cell r="G205">
            <v>0</v>
          </cell>
          <cell r="H205">
            <v>1</v>
          </cell>
        </row>
        <row r="206">
          <cell r="A206" t="str">
            <v>S102800</v>
          </cell>
          <cell r="B206" t="str">
            <v>Mgmt labor - A - MIE - FY18</v>
          </cell>
          <cell r="C206">
            <v>248</v>
          </cell>
          <cell r="D206" t="str">
            <v>02-Oct-17 A</v>
          </cell>
          <cell r="E206" t="str">
            <v>28-Sep-18 A</v>
          </cell>
          <cell r="F206">
            <v>0</v>
          </cell>
          <cell r="G206">
            <v>0</v>
          </cell>
          <cell r="H206">
            <v>1</v>
          </cell>
        </row>
        <row r="207">
          <cell r="A207" t="str">
            <v>S104500</v>
          </cell>
          <cell r="B207" t="str">
            <v>Actuals - Labor - sPHENIX TPC FY18</v>
          </cell>
          <cell r="C207">
            <v>248</v>
          </cell>
          <cell r="D207" t="str">
            <v>02-Oct-17 A</v>
          </cell>
          <cell r="E207" t="str">
            <v>28-Sep-18 A</v>
          </cell>
          <cell r="F207">
            <v>716473</v>
          </cell>
          <cell r="G207">
            <v>716473</v>
          </cell>
          <cell r="H207">
            <v>1</v>
          </cell>
        </row>
        <row r="208">
          <cell r="A208" t="str">
            <v>S104700</v>
          </cell>
          <cell r="B208" t="str">
            <v>Actuals - Nonlabor - sPHENIX TPC FY18</v>
          </cell>
          <cell r="C208">
            <v>248</v>
          </cell>
          <cell r="D208" t="str">
            <v>02-Oct-17 A</v>
          </cell>
          <cell r="E208" t="str">
            <v>28-Sep-18 A</v>
          </cell>
          <cell r="F208">
            <v>0</v>
          </cell>
          <cell r="G208">
            <v>0</v>
          </cell>
          <cell r="H208">
            <v>1</v>
          </cell>
        </row>
        <row r="209">
          <cell r="A209" t="str">
            <v>S104710</v>
          </cell>
          <cell r="B209" t="str">
            <v>Actuals - Nonlabor - sPHENIX TPC FY18</v>
          </cell>
          <cell r="C209">
            <v>248</v>
          </cell>
          <cell r="D209" t="str">
            <v>02-Oct-17 A</v>
          </cell>
          <cell r="E209" t="str">
            <v>28-Sep-18 A</v>
          </cell>
          <cell r="F209">
            <v>274664</v>
          </cell>
          <cell r="G209">
            <v>274664</v>
          </cell>
          <cell r="H209">
            <v>1</v>
          </cell>
        </row>
        <row r="210">
          <cell r="A210" t="str">
            <v>S156300</v>
          </cell>
          <cell r="B210" t="str">
            <v>Actuals - Labor - sPHENIX EMCal FY18</v>
          </cell>
          <cell r="C210">
            <v>248</v>
          </cell>
          <cell r="D210" t="str">
            <v>02-Oct-17 A</v>
          </cell>
          <cell r="E210" t="str">
            <v>28-Sep-18 A</v>
          </cell>
          <cell r="F210">
            <v>479465</v>
          </cell>
          <cell r="G210">
            <v>479465</v>
          </cell>
          <cell r="H210">
            <v>1</v>
          </cell>
        </row>
        <row r="211">
          <cell r="A211" t="str">
            <v>S156500</v>
          </cell>
          <cell r="B211" t="str">
            <v>Actuals - Nonlabor - sPHENIX EMCal FY18</v>
          </cell>
          <cell r="C211">
            <v>248</v>
          </cell>
          <cell r="D211" t="str">
            <v>02-Oct-17 A</v>
          </cell>
          <cell r="E211" t="str">
            <v>28-Sep-18 A</v>
          </cell>
          <cell r="F211">
            <v>463282</v>
          </cell>
          <cell r="G211">
            <v>463282</v>
          </cell>
          <cell r="H211">
            <v>1</v>
          </cell>
        </row>
        <row r="212">
          <cell r="A212" t="str">
            <v>S197500</v>
          </cell>
          <cell r="B212" t="str">
            <v>Actuals - Labor - sPHENIX HCal FY18</v>
          </cell>
          <cell r="C212">
            <v>248</v>
          </cell>
          <cell r="D212" t="str">
            <v>02-Oct-17 A</v>
          </cell>
          <cell r="E212" t="str">
            <v>28-Sep-18 A</v>
          </cell>
          <cell r="F212">
            <v>579301</v>
          </cell>
          <cell r="G212">
            <v>579301</v>
          </cell>
          <cell r="H212">
            <v>1</v>
          </cell>
        </row>
        <row r="213">
          <cell r="A213" t="str">
            <v>S197700</v>
          </cell>
          <cell r="B213" t="str">
            <v>Actuals - Nonlabor - sPHENIX HCal FY18</v>
          </cell>
          <cell r="C213">
            <v>248</v>
          </cell>
          <cell r="D213" t="str">
            <v>02-Oct-17 A</v>
          </cell>
          <cell r="E213" t="str">
            <v>28-Sep-18 A</v>
          </cell>
          <cell r="F213">
            <v>142473</v>
          </cell>
          <cell r="G213">
            <v>142473</v>
          </cell>
          <cell r="H213">
            <v>1</v>
          </cell>
        </row>
        <row r="214">
          <cell r="A214" t="str">
            <v>S253300</v>
          </cell>
          <cell r="B214" t="str">
            <v>Actuals - Labor - sPHENIX DAQ&amp;Trigger FY18</v>
          </cell>
          <cell r="C214">
            <v>248</v>
          </cell>
          <cell r="D214" t="str">
            <v>02-Oct-17 A</v>
          </cell>
          <cell r="E214" t="str">
            <v>28-Sep-18 A</v>
          </cell>
          <cell r="F214">
            <v>428318</v>
          </cell>
          <cell r="G214">
            <v>428318</v>
          </cell>
          <cell r="H214">
            <v>1</v>
          </cell>
        </row>
        <row r="215">
          <cell r="A215" t="str">
            <v>S253500</v>
          </cell>
          <cell r="B215" t="str">
            <v>Actuals - Nonlabor - sPHENIX DAQ&amp;Trigger FY18</v>
          </cell>
          <cell r="C215">
            <v>248</v>
          </cell>
          <cell r="D215" t="str">
            <v>02-Oct-17 A</v>
          </cell>
          <cell r="E215" t="str">
            <v>28-Sep-18 A</v>
          </cell>
          <cell r="F215">
            <v>2782</v>
          </cell>
          <cell r="G215">
            <v>2782</v>
          </cell>
          <cell r="H215">
            <v>1</v>
          </cell>
        </row>
        <row r="216">
          <cell r="A216" t="str">
            <v>S211300</v>
          </cell>
          <cell r="B216" t="str">
            <v>Actuals - Labor - sPHENIX Calorimeter Electronics FY18</v>
          </cell>
          <cell r="C216">
            <v>248</v>
          </cell>
          <cell r="D216" t="str">
            <v>02-Oct-17 A</v>
          </cell>
          <cell r="E216" t="str">
            <v>28-Sep-18 A</v>
          </cell>
          <cell r="F216">
            <v>593810</v>
          </cell>
          <cell r="G216">
            <v>593810</v>
          </cell>
          <cell r="H216">
            <v>1</v>
          </cell>
        </row>
        <row r="217">
          <cell r="A217" t="str">
            <v>S211500</v>
          </cell>
          <cell r="B217" t="str">
            <v>Actuals - Nonlabor - sPHENIX Calorimeter Electronics FY18</v>
          </cell>
          <cell r="C217">
            <v>248</v>
          </cell>
          <cell r="D217" t="str">
            <v>02-Oct-17 A</v>
          </cell>
          <cell r="E217" t="str">
            <v>28-Sep-18 A</v>
          </cell>
          <cell r="F217">
            <v>39193</v>
          </cell>
          <cell r="G217">
            <v>39193</v>
          </cell>
          <cell r="H217">
            <v>1</v>
          </cell>
        </row>
        <row r="218">
          <cell r="A218" t="str">
            <v>S1000239</v>
          </cell>
          <cell r="B218" t="str">
            <v>Actuals - Labor - sPHENIX Magnet FY18 16720</v>
          </cell>
          <cell r="C218">
            <v>248</v>
          </cell>
          <cell r="D218" t="str">
            <v>02-Oct-17 A</v>
          </cell>
          <cell r="E218" t="str">
            <v>28-Sep-18 A</v>
          </cell>
          <cell r="F218">
            <v>925</v>
          </cell>
          <cell r="G218">
            <v>925</v>
          </cell>
          <cell r="H218">
            <v>1</v>
          </cell>
        </row>
        <row r="219">
          <cell r="A219" t="str">
            <v>S1000159</v>
          </cell>
          <cell r="B219" t="str">
            <v>Actuals - Labor - sPHENIX Magnet FY18 16718</v>
          </cell>
          <cell r="C219">
            <v>248</v>
          </cell>
          <cell r="D219" t="str">
            <v>02-Oct-17 A</v>
          </cell>
          <cell r="E219" t="str">
            <v>28-Sep-18 A</v>
          </cell>
          <cell r="F219">
            <v>137267</v>
          </cell>
          <cell r="G219">
            <v>137267</v>
          </cell>
          <cell r="H219">
            <v>1</v>
          </cell>
        </row>
        <row r="220">
          <cell r="A220" t="str">
            <v>S1000199</v>
          </cell>
          <cell r="B220" t="str">
            <v>Actuals - Labor - sPHENIX Magnet FY18 16719</v>
          </cell>
          <cell r="C220">
            <v>248</v>
          </cell>
          <cell r="D220" t="str">
            <v>02-Oct-17 A</v>
          </cell>
          <cell r="E220" t="str">
            <v>28-Sep-18 A</v>
          </cell>
          <cell r="F220">
            <v>6767</v>
          </cell>
          <cell r="G220">
            <v>6767</v>
          </cell>
          <cell r="H220">
            <v>1</v>
          </cell>
        </row>
        <row r="221">
          <cell r="A221" t="str">
            <v>S278500</v>
          </cell>
          <cell r="B221" t="str">
            <v>Actuals - Labor - sPHENIX Magnet FY18 16716 and 16717</v>
          </cell>
          <cell r="C221">
            <v>248</v>
          </cell>
          <cell r="D221" t="str">
            <v>02-Oct-17 A</v>
          </cell>
          <cell r="E221" t="str">
            <v>28-Sep-18 A</v>
          </cell>
          <cell r="F221">
            <v>81575</v>
          </cell>
          <cell r="G221">
            <v>81575</v>
          </cell>
          <cell r="H221">
            <v>1</v>
          </cell>
        </row>
        <row r="222">
          <cell r="A222" t="str">
            <v>S278700</v>
          </cell>
          <cell r="B222" t="str">
            <v>Actuals - Nonlabor - sPHENIX Magnet FY18 16716</v>
          </cell>
          <cell r="C222">
            <v>248</v>
          </cell>
          <cell r="D222" t="str">
            <v>02-Oct-17 A</v>
          </cell>
          <cell r="E222" t="str">
            <v>28-Sep-18 A</v>
          </cell>
          <cell r="F222">
            <v>28189</v>
          </cell>
          <cell r="G222">
            <v>28189</v>
          </cell>
          <cell r="H222">
            <v>1</v>
          </cell>
        </row>
        <row r="223">
          <cell r="A223" t="str">
            <v>S274400</v>
          </cell>
          <cell r="B223" t="str">
            <v>2018 Magnet Project Management</v>
          </cell>
          <cell r="C223">
            <v>248</v>
          </cell>
          <cell r="D223" t="str">
            <v>02-Oct-17 A</v>
          </cell>
          <cell r="E223" t="str">
            <v>28-Sep-18 A</v>
          </cell>
          <cell r="F223">
            <v>0</v>
          </cell>
          <cell r="G223">
            <v>0</v>
          </cell>
          <cell r="H223">
            <v>1</v>
          </cell>
        </row>
        <row r="224">
          <cell r="A224" t="str">
            <v>S275000</v>
          </cell>
          <cell r="B224" t="str">
            <v>2018 Cryo L3 Project Management</v>
          </cell>
          <cell r="C224">
            <v>248</v>
          </cell>
          <cell r="D224" t="str">
            <v>02-Oct-17 A</v>
          </cell>
          <cell r="E224" t="str">
            <v>28-Sep-18 A</v>
          </cell>
          <cell r="F224">
            <v>0</v>
          </cell>
          <cell r="G224">
            <v>0</v>
          </cell>
          <cell r="H224">
            <v>1</v>
          </cell>
        </row>
        <row r="225">
          <cell r="A225" t="str">
            <v>S275500</v>
          </cell>
          <cell r="B225" t="str">
            <v>2018 PS &amp; Quench Protection L3 Project Management</v>
          </cell>
          <cell r="C225">
            <v>248</v>
          </cell>
          <cell r="D225" t="str">
            <v>02-Oct-17 A</v>
          </cell>
          <cell r="E225" t="str">
            <v>28-Sep-18 A</v>
          </cell>
          <cell r="F225">
            <v>0</v>
          </cell>
          <cell r="G225">
            <v>0</v>
          </cell>
          <cell r="H225">
            <v>1</v>
          </cell>
        </row>
        <row r="226">
          <cell r="A226" t="str">
            <v>S277800</v>
          </cell>
          <cell r="B226" t="str">
            <v>2018 Integration &amp; Installation Project Management</v>
          </cell>
          <cell r="C226">
            <v>248</v>
          </cell>
          <cell r="D226" t="str">
            <v>02-Oct-17 A</v>
          </cell>
          <cell r="E226" t="str">
            <v>28-Sep-18 A</v>
          </cell>
          <cell r="F226">
            <v>0</v>
          </cell>
          <cell r="G226">
            <v>0</v>
          </cell>
          <cell r="H226">
            <v>1</v>
          </cell>
        </row>
        <row r="227">
          <cell r="A227" t="str">
            <v>S276000</v>
          </cell>
          <cell r="B227" t="str">
            <v>2018 Infrastructure Project Management</v>
          </cell>
          <cell r="C227">
            <v>248</v>
          </cell>
          <cell r="D227" t="str">
            <v>02-Oct-17 A</v>
          </cell>
          <cell r="E227" t="str">
            <v>28-Sep-18 A</v>
          </cell>
          <cell r="F227">
            <v>0</v>
          </cell>
          <cell r="G227">
            <v>0</v>
          </cell>
          <cell r="H227">
            <v>1</v>
          </cell>
        </row>
        <row r="228">
          <cell r="A228" t="str">
            <v>S276600</v>
          </cell>
          <cell r="B228" t="str">
            <v>2018 Facility Support Systems L3 Project Management</v>
          </cell>
          <cell r="C228">
            <v>248</v>
          </cell>
          <cell r="D228" t="str">
            <v>02-Oct-17 A</v>
          </cell>
          <cell r="E228" t="str">
            <v>28-Sep-18 A</v>
          </cell>
          <cell r="F228">
            <v>0</v>
          </cell>
          <cell r="G228">
            <v>0</v>
          </cell>
          <cell r="H228">
            <v>1</v>
          </cell>
        </row>
        <row r="229">
          <cell r="A229" t="str">
            <v>S277200</v>
          </cell>
          <cell r="B229" t="str">
            <v>2018 Detector Support Systems L3 Project Management</v>
          </cell>
          <cell r="C229">
            <v>248</v>
          </cell>
          <cell r="D229" t="str">
            <v>02-Oct-17 A</v>
          </cell>
          <cell r="E229" t="str">
            <v>28-Sep-18 A</v>
          </cell>
          <cell r="F229">
            <v>0</v>
          </cell>
          <cell r="G229">
            <v>0</v>
          </cell>
          <cell r="H229">
            <v>1</v>
          </cell>
        </row>
        <row r="230">
          <cell r="A230" t="str">
            <v>S103900</v>
          </cell>
          <cell r="B230" t="str">
            <v>Travel FY18</v>
          </cell>
          <cell r="C230">
            <v>249</v>
          </cell>
          <cell r="D230" t="str">
            <v>02-Oct-17 A</v>
          </cell>
          <cell r="E230" t="str">
            <v>01-Oct-18 A</v>
          </cell>
          <cell r="F230">
            <v>0</v>
          </cell>
          <cell r="G230">
            <v>0</v>
          </cell>
          <cell r="H230">
            <v>1</v>
          </cell>
        </row>
        <row r="231">
          <cell r="A231" t="str">
            <v>S157000</v>
          </cell>
          <cell r="B231" t="str">
            <v>Ship v2.1 blocks 1-16 to BNL</v>
          </cell>
          <cell r="C231">
            <v>4</v>
          </cell>
          <cell r="D231" t="str">
            <v>10-Oct-17 A</v>
          </cell>
          <cell r="E231" t="str">
            <v>16-Oct-17 A</v>
          </cell>
          <cell r="F231">
            <v>0</v>
          </cell>
          <cell r="G231">
            <v>0</v>
          </cell>
          <cell r="H231">
            <v>1</v>
          </cell>
        </row>
        <row r="232">
          <cell r="A232" t="str">
            <v>S188500</v>
          </cell>
          <cell r="B232" t="str">
            <v>Prepare mounting supports for V2.1 prototype</v>
          </cell>
          <cell r="C232">
            <v>2</v>
          </cell>
          <cell r="D232" t="str">
            <v>12-Oct-17 A</v>
          </cell>
          <cell r="E232" t="str">
            <v>16-Oct-17 A</v>
          </cell>
          <cell r="F232">
            <v>0</v>
          </cell>
          <cell r="G232">
            <v>0</v>
          </cell>
          <cell r="H232">
            <v>1</v>
          </cell>
        </row>
        <row r="233">
          <cell r="A233" t="str">
            <v>S181300</v>
          </cell>
          <cell r="B233" t="str">
            <v>Receive, unpack, log and inspect blocks for v2.1 Prototype</v>
          </cell>
          <cell r="C233">
            <v>0</v>
          </cell>
          <cell r="D233" t="str">
            <v>17-Oct-17 A</v>
          </cell>
          <cell r="E233" t="str">
            <v>17-Oct-17 A</v>
          </cell>
          <cell r="F233">
            <v>0</v>
          </cell>
          <cell r="G233">
            <v>0</v>
          </cell>
          <cell r="H233">
            <v>1</v>
          </cell>
        </row>
        <row r="234">
          <cell r="A234" t="str">
            <v>S181400</v>
          </cell>
          <cell r="B234" t="str">
            <v>Install reflectors and  mounting supports on v2.1 prototype blocks</v>
          </cell>
          <cell r="C234">
            <v>0</v>
          </cell>
          <cell r="D234" t="str">
            <v>18-Oct-17 A</v>
          </cell>
          <cell r="E234" t="str">
            <v>18-Oct-17 A</v>
          </cell>
          <cell r="F234">
            <v>0</v>
          </cell>
          <cell r="G234">
            <v>0</v>
          </cell>
          <cell r="H234">
            <v>1</v>
          </cell>
        </row>
        <row r="235">
          <cell r="A235" t="str">
            <v>S182000</v>
          </cell>
          <cell r="B235" t="str">
            <v>Install reflectors and  mounting supports on v2.1 prototype blocks</v>
          </cell>
          <cell r="C235">
            <v>0</v>
          </cell>
          <cell r="D235" t="str">
            <v>18-Oct-17 A</v>
          </cell>
          <cell r="E235" t="str">
            <v>18-Oct-17 A</v>
          </cell>
          <cell r="F235">
            <v>0</v>
          </cell>
          <cell r="G235">
            <v>0</v>
          </cell>
          <cell r="H235">
            <v>1</v>
          </cell>
        </row>
        <row r="236">
          <cell r="A236" t="str">
            <v>S134600</v>
          </cell>
          <cell r="B236" t="str">
            <v>Fabricate TPC FEE prototype v1 boards Labor</v>
          </cell>
          <cell r="C236">
            <v>61</v>
          </cell>
          <cell r="D236" t="str">
            <v>01-Nov-17 A</v>
          </cell>
          <cell r="E236" t="str">
            <v>02-Feb-18 A</v>
          </cell>
          <cell r="F236">
            <v>0</v>
          </cell>
          <cell r="G236">
            <v>0</v>
          </cell>
          <cell r="H236">
            <v>1</v>
          </cell>
        </row>
        <row r="237">
          <cell r="A237" t="str">
            <v>S134700</v>
          </cell>
          <cell r="B237" t="str">
            <v>Fabricate TPC FEE prototype v1 boards M&amp;S</v>
          </cell>
          <cell r="C237">
            <v>61</v>
          </cell>
          <cell r="D237" t="str">
            <v>01-Nov-17 A</v>
          </cell>
          <cell r="E237" t="str">
            <v>02-Feb-18 A</v>
          </cell>
          <cell r="F237">
            <v>0</v>
          </cell>
          <cell r="G237">
            <v>0</v>
          </cell>
          <cell r="H237">
            <v>1</v>
          </cell>
        </row>
        <row r="238">
          <cell r="A238" t="str">
            <v>S271600</v>
          </cell>
          <cell r="B238" t="str">
            <v>MBD Detector validation in Magnetic Field Labor</v>
          </cell>
          <cell r="C238">
            <v>7</v>
          </cell>
          <cell r="D238" t="str">
            <v>01-Dec-17 A</v>
          </cell>
          <cell r="E238" t="str">
            <v>12-Dec-17 A</v>
          </cell>
          <cell r="F238">
            <v>0</v>
          </cell>
          <cell r="G238">
            <v>0</v>
          </cell>
          <cell r="H238">
            <v>1</v>
          </cell>
        </row>
        <row r="239">
          <cell r="A239" t="str">
            <v>S271700</v>
          </cell>
          <cell r="B239" t="str">
            <v>MBD Detector validation in Magnetic Field M&amp;S</v>
          </cell>
          <cell r="C239">
            <v>7</v>
          </cell>
          <cell r="D239" t="str">
            <v>01-Dec-17 A</v>
          </cell>
          <cell r="E239" t="str">
            <v>12-Dec-17 A</v>
          </cell>
          <cell r="F239">
            <v>0</v>
          </cell>
          <cell r="G239">
            <v>0</v>
          </cell>
          <cell r="H239">
            <v>1</v>
          </cell>
        </row>
        <row r="240">
          <cell r="A240" t="str">
            <v>S181500</v>
          </cell>
          <cell r="B240" t="str">
            <v>Prepare light guides for V2.1 prototype</v>
          </cell>
          <cell r="C240">
            <v>4</v>
          </cell>
          <cell r="D240" t="str">
            <v>04-Dec-17 A</v>
          </cell>
          <cell r="E240" t="str">
            <v>08-Dec-17 A</v>
          </cell>
          <cell r="F240">
            <v>0</v>
          </cell>
          <cell r="G240">
            <v>0</v>
          </cell>
          <cell r="H240">
            <v>1</v>
          </cell>
        </row>
        <row r="241">
          <cell r="A241" t="str">
            <v>S271900</v>
          </cell>
          <cell r="B241" t="str">
            <v>Preliminary Design Review - MBD (Discriminator/Shaper board)</v>
          </cell>
          <cell r="C241">
            <v>11</v>
          </cell>
          <cell r="D241" t="str">
            <v>04-Dec-17 A</v>
          </cell>
          <cell r="E241" t="str">
            <v>19-Dec-17 A</v>
          </cell>
          <cell r="F241">
            <v>0</v>
          </cell>
          <cell r="G241">
            <v>0</v>
          </cell>
          <cell r="H241">
            <v>1</v>
          </cell>
        </row>
        <row r="242">
          <cell r="A242" t="str">
            <v>S201200</v>
          </cell>
          <cell r="B242" t="str">
            <v>Inspect HCAL Prototype v2.1 Scintillating Tiles and Final Design Review and Procurement Readiness Review</v>
          </cell>
          <cell r="C242">
            <v>9</v>
          </cell>
          <cell r="D242" t="str">
            <v>05-Dec-17 A</v>
          </cell>
          <cell r="E242" t="str">
            <v>18-Dec-17 A</v>
          </cell>
          <cell r="F242">
            <v>0</v>
          </cell>
          <cell r="G242">
            <v>0</v>
          </cell>
          <cell r="H242">
            <v>1</v>
          </cell>
        </row>
        <row r="243">
          <cell r="A243" t="str">
            <v>S181600</v>
          </cell>
          <cell r="B243" t="str">
            <v>Install light guides on v2.1 prototype blocks</v>
          </cell>
          <cell r="C243">
            <v>4</v>
          </cell>
          <cell r="D243" t="str">
            <v>11-Dec-17 A</v>
          </cell>
          <cell r="E243" t="str">
            <v>15-Dec-17 A</v>
          </cell>
          <cell r="F243">
            <v>0</v>
          </cell>
          <cell r="G243">
            <v>0</v>
          </cell>
          <cell r="H243">
            <v>1</v>
          </cell>
        </row>
        <row r="244">
          <cell r="A244" t="str">
            <v>S182100</v>
          </cell>
          <cell r="B244" t="str">
            <v>Procure EMCAL Prototype V2.1 Blocks &amp; Modules - Delivery Acceptance</v>
          </cell>
          <cell r="C244">
            <v>4</v>
          </cell>
          <cell r="D244" t="str">
            <v>11-Dec-17 A</v>
          </cell>
          <cell r="E244" t="str">
            <v>15-Dec-17 A</v>
          </cell>
          <cell r="F244">
            <v>0</v>
          </cell>
          <cell r="G244">
            <v>0</v>
          </cell>
          <cell r="H244">
            <v>1</v>
          </cell>
        </row>
        <row r="245">
          <cell r="A245" t="str">
            <v>S143900</v>
          </cell>
          <cell r="B245" t="str">
            <v>Preliminary Design Review - TPC DAM</v>
          </cell>
          <cell r="C245">
            <v>0</v>
          </cell>
          <cell r="E245" t="str">
            <v>12-Dec-17 A</v>
          </cell>
          <cell r="F245">
            <v>0</v>
          </cell>
          <cell r="G245">
            <v>0</v>
          </cell>
          <cell r="H245">
            <v>1</v>
          </cell>
        </row>
        <row r="246">
          <cell r="A246" t="str">
            <v>S100300</v>
          </cell>
          <cell r="B246" t="str">
            <v>Prototype 2018 Spending Authorization</v>
          </cell>
          <cell r="C246">
            <v>0</v>
          </cell>
          <cell r="E246" t="str">
            <v>18-Dec-17 A</v>
          </cell>
          <cell r="F246">
            <v>0</v>
          </cell>
          <cell r="G246">
            <v>0</v>
          </cell>
          <cell r="H246">
            <v>1</v>
          </cell>
        </row>
        <row r="247">
          <cell r="A247" t="str">
            <v>S181700</v>
          </cell>
          <cell r="B247" t="str">
            <v>Install SiPMs &amp; daughterboards on v2.1 prototype blocks</v>
          </cell>
          <cell r="C247">
            <v>0</v>
          </cell>
          <cell r="D247" t="str">
            <v>18-Dec-17 A</v>
          </cell>
          <cell r="E247" t="str">
            <v>18-Dec-17 A</v>
          </cell>
          <cell r="F247">
            <v>0</v>
          </cell>
          <cell r="G247">
            <v>0</v>
          </cell>
          <cell r="H247">
            <v>1</v>
          </cell>
        </row>
        <row r="248">
          <cell r="A248" t="str">
            <v>S182200</v>
          </cell>
          <cell r="B248" t="str">
            <v>Install SiPMs &amp; daughterboards on v2.1 prototype blocks</v>
          </cell>
          <cell r="C248">
            <v>0</v>
          </cell>
          <cell r="D248" t="str">
            <v>18-Dec-17 A</v>
          </cell>
          <cell r="E248" t="str">
            <v>18-Dec-17 A</v>
          </cell>
          <cell r="F248">
            <v>0</v>
          </cell>
          <cell r="G248">
            <v>0</v>
          </cell>
          <cell r="H248">
            <v>1</v>
          </cell>
        </row>
        <row r="249">
          <cell r="A249" t="str">
            <v>S182201</v>
          </cell>
          <cell r="B249" t="str">
            <v>Preliminary Design Review - EMCal Modules for Sectors 1-12</v>
          </cell>
          <cell r="C249">
            <v>0</v>
          </cell>
          <cell r="E249" t="str">
            <v>18-Dec-17 A</v>
          </cell>
          <cell r="F249">
            <v>0</v>
          </cell>
          <cell r="G249">
            <v>0</v>
          </cell>
          <cell r="H249">
            <v>1</v>
          </cell>
        </row>
        <row r="250">
          <cell r="A250" t="str">
            <v>S201201</v>
          </cell>
          <cell r="B250" t="str">
            <v>Final Design Review - Outer HCAL Sector Assembly 1-6</v>
          </cell>
          <cell r="C250">
            <v>0</v>
          </cell>
          <cell r="E250" t="str">
            <v>18-Dec-17 A</v>
          </cell>
          <cell r="F250">
            <v>0</v>
          </cell>
          <cell r="G250">
            <v>0</v>
          </cell>
          <cell r="H250">
            <v>1</v>
          </cell>
        </row>
        <row r="251">
          <cell r="A251" t="str">
            <v>S160800</v>
          </cell>
          <cell r="B251" t="str">
            <v>Establish contract for EMCAL Prepro Sectors 1-12 blocks with UIUC</v>
          </cell>
          <cell r="C251">
            <v>118</v>
          </cell>
          <cell r="D251" t="str">
            <v>18-Dec-17 A</v>
          </cell>
          <cell r="E251" t="str">
            <v>07-Jun-18 A</v>
          </cell>
          <cell r="F251">
            <v>0</v>
          </cell>
          <cell r="G251">
            <v>0</v>
          </cell>
          <cell r="H251">
            <v>1</v>
          </cell>
        </row>
        <row r="252">
          <cell r="A252" t="str">
            <v>S271901</v>
          </cell>
          <cell r="B252" t="str">
            <v>Develop Scope and Documentation for Shaper/Disc Boards, Preliminary Design Review</v>
          </cell>
          <cell r="C252">
            <v>0</v>
          </cell>
          <cell r="E252" t="str">
            <v>19-Dec-17 A</v>
          </cell>
          <cell r="F252">
            <v>0</v>
          </cell>
          <cell r="G252">
            <v>0</v>
          </cell>
          <cell r="H252">
            <v>1</v>
          </cell>
        </row>
        <row r="253">
          <cell r="A253" t="str">
            <v>S188600</v>
          </cell>
          <cell r="B253" t="str">
            <v>Install blocks in v2.1 prototype</v>
          </cell>
          <cell r="C253">
            <v>1</v>
          </cell>
          <cell r="D253" t="str">
            <v>19-Dec-17 A</v>
          </cell>
          <cell r="E253" t="str">
            <v>20-Dec-17 A</v>
          </cell>
          <cell r="F253">
            <v>0</v>
          </cell>
          <cell r="G253">
            <v>0</v>
          </cell>
          <cell r="H253">
            <v>1</v>
          </cell>
        </row>
        <row r="254">
          <cell r="A254" t="str">
            <v>S212200</v>
          </cell>
          <cell r="B254" t="str">
            <v>EMCal/HCal Sensors Tested, Delivered and Procurement Readiness Review: Sector 0</v>
          </cell>
          <cell r="C254">
            <v>0</v>
          </cell>
          <cell r="E254" t="str">
            <v>20-Dec-17 A</v>
          </cell>
          <cell r="F254">
            <v>0</v>
          </cell>
          <cell r="G254">
            <v>0</v>
          </cell>
          <cell r="H254">
            <v>1</v>
          </cell>
        </row>
        <row r="255">
          <cell r="A255" t="str">
            <v>S212201</v>
          </cell>
          <cell r="B255" t="str">
            <v>Procurement Readiness Review - EMCal, OHCal - Silicon Photomultipliers (LLP)</v>
          </cell>
          <cell r="C255">
            <v>0</v>
          </cell>
          <cell r="E255" t="str">
            <v>20-Dec-17 A</v>
          </cell>
          <cell r="F255">
            <v>0</v>
          </cell>
          <cell r="G255">
            <v>0</v>
          </cell>
          <cell r="H255">
            <v>1</v>
          </cell>
        </row>
        <row r="256">
          <cell r="A256" t="str">
            <v>S188700</v>
          </cell>
          <cell r="B256" t="str">
            <v>Install readout electronics on v2.1 prototype</v>
          </cell>
          <cell r="C256">
            <v>0</v>
          </cell>
          <cell r="D256" t="str">
            <v>21-Dec-17 A</v>
          </cell>
          <cell r="E256" t="str">
            <v>21-Dec-17 A</v>
          </cell>
          <cell r="F256">
            <v>0</v>
          </cell>
          <cell r="G256">
            <v>0</v>
          </cell>
          <cell r="H256">
            <v>1</v>
          </cell>
        </row>
        <row r="257">
          <cell r="A257" t="str">
            <v>S188900</v>
          </cell>
          <cell r="B257" t="str">
            <v>Install cooling system on v2.1 prototype</v>
          </cell>
          <cell r="C257">
            <v>4</v>
          </cell>
          <cell r="D257" t="str">
            <v>22-Dec-17 A</v>
          </cell>
          <cell r="E257" t="str">
            <v>29-Dec-17 A</v>
          </cell>
          <cell r="F257">
            <v>0</v>
          </cell>
          <cell r="G257">
            <v>0</v>
          </cell>
          <cell r="H257">
            <v>1</v>
          </cell>
        </row>
        <row r="258">
          <cell r="A258" t="str">
            <v>S144000</v>
          </cell>
          <cell r="B258" t="str">
            <v>Procure TPC DAM Felix 2.0 Boards Evaluation - Provide Requirements to Procurement</v>
          </cell>
          <cell r="C258">
            <v>14</v>
          </cell>
          <cell r="D258" t="str">
            <v>28-Dec-17 A</v>
          </cell>
          <cell r="E258" t="str">
            <v>19-Jan-18 A</v>
          </cell>
          <cell r="F258">
            <v>0</v>
          </cell>
          <cell r="G258">
            <v>0</v>
          </cell>
          <cell r="H258">
            <v>1</v>
          </cell>
        </row>
        <row r="259">
          <cell r="A259" t="str">
            <v>S189000</v>
          </cell>
          <cell r="B259" t="str">
            <v>Test v2.1 prototype with LEDs &amp; cosmic rays</v>
          </cell>
          <cell r="C259">
            <v>30</v>
          </cell>
          <cell r="D259" t="str">
            <v>02-Jan-18 A</v>
          </cell>
          <cell r="E259" t="str">
            <v>14-Feb-18 A</v>
          </cell>
          <cell r="F259">
            <v>0</v>
          </cell>
          <cell r="G259">
            <v>0</v>
          </cell>
          <cell r="H259">
            <v>1</v>
          </cell>
        </row>
        <row r="260">
          <cell r="A260" t="str">
            <v>S189700</v>
          </cell>
          <cell r="B260" t="str">
            <v>Design mechanical enclosure for preproduction prototype Sector 0</v>
          </cell>
          <cell r="C260">
            <v>131</v>
          </cell>
          <cell r="D260" t="str">
            <v>02-Jan-18 A</v>
          </cell>
          <cell r="E260" t="str">
            <v>10-Jul-18 A</v>
          </cell>
          <cell r="F260">
            <v>0</v>
          </cell>
          <cell r="G260">
            <v>0</v>
          </cell>
          <cell r="H260">
            <v>1</v>
          </cell>
        </row>
        <row r="261">
          <cell r="A261" t="str">
            <v>S189800</v>
          </cell>
          <cell r="B261" t="str">
            <v>Design mechanical support structure for preproduction prototype Sector 0</v>
          </cell>
          <cell r="C261">
            <v>131</v>
          </cell>
          <cell r="D261" t="str">
            <v>02-Jan-18 A</v>
          </cell>
          <cell r="E261" t="str">
            <v>10-Jul-18 A</v>
          </cell>
          <cell r="F261">
            <v>0</v>
          </cell>
          <cell r="G261">
            <v>0</v>
          </cell>
          <cell r="H261">
            <v>1</v>
          </cell>
        </row>
        <row r="262">
          <cell r="A262" t="str">
            <v>S189900</v>
          </cell>
          <cell r="B262" t="str">
            <v>Design cooling system for preproduction prototype Sector 0</v>
          </cell>
          <cell r="C262">
            <v>131</v>
          </cell>
          <cell r="D262" t="str">
            <v>02-Jan-18 A</v>
          </cell>
          <cell r="E262" t="str">
            <v>10-Jul-18 A</v>
          </cell>
          <cell r="F262">
            <v>0</v>
          </cell>
          <cell r="G262">
            <v>0</v>
          </cell>
          <cell r="H262">
            <v>1</v>
          </cell>
        </row>
        <row r="263">
          <cell r="A263" t="str">
            <v>S274900</v>
          </cell>
          <cell r="B263" t="str">
            <v>Cryogenics System Technical Review</v>
          </cell>
          <cell r="C263">
            <v>32</v>
          </cell>
          <cell r="D263" t="str">
            <v>12-Jan-18 A</v>
          </cell>
          <cell r="E263" t="str">
            <v>01-Mar-18 A</v>
          </cell>
          <cell r="F263">
            <v>0</v>
          </cell>
          <cell r="G263">
            <v>0</v>
          </cell>
          <cell r="H263">
            <v>1</v>
          </cell>
        </row>
        <row r="264">
          <cell r="A264" t="str">
            <v>S144100</v>
          </cell>
          <cell r="B264" t="str">
            <v>Procure TPC DAM Felix 2.0 Boards Evaluation - Prepare &amp; Send Solicitation</v>
          </cell>
          <cell r="C264">
            <v>20</v>
          </cell>
          <cell r="D264" t="str">
            <v>20-Jan-18 A</v>
          </cell>
          <cell r="E264" t="str">
            <v>20-Feb-18 A</v>
          </cell>
          <cell r="F264">
            <v>0</v>
          </cell>
          <cell r="G264">
            <v>0</v>
          </cell>
          <cell r="H264">
            <v>1</v>
          </cell>
        </row>
        <row r="265">
          <cell r="A265" t="str">
            <v>S318400</v>
          </cell>
          <cell r="B265" t="str">
            <v>Internal Review of Outer HCAL Sector Mechanical Design</v>
          </cell>
          <cell r="C265">
            <v>1</v>
          </cell>
          <cell r="D265" t="str">
            <v>31-Jan-18 A</v>
          </cell>
          <cell r="E265" t="str">
            <v>01-Feb-18 A</v>
          </cell>
          <cell r="F265">
            <v>0</v>
          </cell>
          <cell r="G265">
            <v>0</v>
          </cell>
          <cell r="H265">
            <v>1</v>
          </cell>
        </row>
        <row r="266">
          <cell r="A266" t="str">
            <v>S318700</v>
          </cell>
          <cell r="B266" t="str">
            <v>Internal Review of Outer HCAL Lifting Fixture and Supports</v>
          </cell>
          <cell r="C266">
            <v>9</v>
          </cell>
          <cell r="D266" t="str">
            <v>31-Jan-18 A</v>
          </cell>
          <cell r="E266" t="str">
            <v>13-Feb-18 A</v>
          </cell>
          <cell r="F266">
            <v>0</v>
          </cell>
          <cell r="G266">
            <v>0</v>
          </cell>
          <cell r="H266">
            <v>1</v>
          </cell>
        </row>
        <row r="267">
          <cell r="A267" t="str">
            <v>S318500</v>
          </cell>
          <cell r="B267" t="str">
            <v>Address Issues from Internal Review of Outer HCAL Sector Mechanical Design</v>
          </cell>
          <cell r="C267">
            <v>20</v>
          </cell>
          <cell r="D267" t="str">
            <v>02-Feb-18 A</v>
          </cell>
          <cell r="E267" t="str">
            <v>03-Mar-18 A</v>
          </cell>
          <cell r="F267">
            <v>0</v>
          </cell>
          <cell r="G267">
            <v>0</v>
          </cell>
          <cell r="H267">
            <v>1</v>
          </cell>
        </row>
        <row r="268">
          <cell r="A268" t="str">
            <v>S100340</v>
          </cell>
          <cell r="B268" t="str">
            <v>BNL Prototype Spending Authorization</v>
          </cell>
          <cell r="C268">
            <v>0</v>
          </cell>
          <cell r="D268" t="str">
            <v>13-Feb-18 A</v>
          </cell>
          <cell r="F268">
            <v>0</v>
          </cell>
          <cell r="G268">
            <v>0</v>
          </cell>
          <cell r="H268">
            <v>1</v>
          </cell>
        </row>
        <row r="269">
          <cell r="A269" t="str">
            <v>S265500</v>
          </cell>
          <cell r="B269" t="str">
            <v>GL1 Design: Evaluate performance Requirements, Preliminary Design Review</v>
          </cell>
          <cell r="C269">
            <v>53</v>
          </cell>
          <cell r="D269" t="str">
            <v>13-Feb-18 A</v>
          </cell>
          <cell r="E269" t="str">
            <v>30-Apr-18 A</v>
          </cell>
          <cell r="F269">
            <v>0</v>
          </cell>
          <cell r="G269">
            <v>0</v>
          </cell>
          <cell r="H269">
            <v>1</v>
          </cell>
        </row>
        <row r="270">
          <cell r="A270" t="str">
            <v>S272000</v>
          </cell>
          <cell r="B270" t="str">
            <v>Procure Prototype Shaper/Disc Electronics - Provide Requirements to Procurement</v>
          </cell>
          <cell r="C270">
            <v>54</v>
          </cell>
          <cell r="D270" t="str">
            <v>13-Feb-18 A</v>
          </cell>
          <cell r="E270" t="str">
            <v>01-May-18 A</v>
          </cell>
          <cell r="F270">
            <v>0</v>
          </cell>
          <cell r="G270">
            <v>0</v>
          </cell>
          <cell r="H270">
            <v>1</v>
          </cell>
        </row>
        <row r="271">
          <cell r="A271" t="str">
            <v>S268300</v>
          </cell>
          <cell r="B271" t="str">
            <v>Evaluate performance Requirements, Preliminary Design Review</v>
          </cell>
          <cell r="C271">
            <v>75</v>
          </cell>
          <cell r="D271" t="str">
            <v>13-Feb-18 A</v>
          </cell>
          <cell r="E271" t="str">
            <v>31-May-18 A</v>
          </cell>
          <cell r="F271">
            <v>0</v>
          </cell>
          <cell r="G271">
            <v>0</v>
          </cell>
          <cell r="H271">
            <v>1</v>
          </cell>
        </row>
        <row r="272">
          <cell r="A272" t="str">
            <v>S307400</v>
          </cell>
          <cell r="B272" t="str">
            <v>Magnet Field Measurements: Setup a detailed 3D model of the coil, return yoke and internal calorimeters FY18</v>
          </cell>
          <cell r="C272">
            <v>159</v>
          </cell>
          <cell r="D272" t="str">
            <v>13-Feb-18 A</v>
          </cell>
          <cell r="E272" t="str">
            <v>28-Sep-18 A</v>
          </cell>
          <cell r="F272">
            <v>0</v>
          </cell>
          <cell r="G272">
            <v>0</v>
          </cell>
          <cell r="H272">
            <v>1</v>
          </cell>
        </row>
        <row r="273">
          <cell r="A273" t="str">
            <v>S189100</v>
          </cell>
          <cell r="B273" t="str">
            <v>Pack &amp; ship v2.1 prototype to Fermilab Labor</v>
          </cell>
          <cell r="C273">
            <v>0</v>
          </cell>
          <cell r="D273" t="str">
            <v>14-Feb-18 A</v>
          </cell>
          <cell r="E273" t="str">
            <v>14-Feb-18 A</v>
          </cell>
          <cell r="F273">
            <v>0</v>
          </cell>
          <cell r="G273">
            <v>0</v>
          </cell>
          <cell r="H273">
            <v>1</v>
          </cell>
        </row>
        <row r="274">
          <cell r="A274" t="str">
            <v>S189200</v>
          </cell>
          <cell r="B274" t="str">
            <v>Pack &amp; ship v2.1 prototype to Fermilab M&amp;S</v>
          </cell>
          <cell r="C274">
            <v>0</v>
          </cell>
          <cell r="D274" t="str">
            <v>14-Feb-18 A</v>
          </cell>
          <cell r="E274" t="str">
            <v>14-Feb-18 A</v>
          </cell>
          <cell r="F274">
            <v>0</v>
          </cell>
          <cell r="G274">
            <v>0</v>
          </cell>
          <cell r="H274">
            <v>1</v>
          </cell>
        </row>
        <row r="275">
          <cell r="A275" t="str">
            <v>S318800</v>
          </cell>
          <cell r="B275" t="str">
            <v>Address Issues from Internal Review of Outer HCAL Lifting Fixture and Supports</v>
          </cell>
          <cell r="C275">
            <v>29</v>
          </cell>
          <cell r="D275" t="str">
            <v>14-Feb-18 A</v>
          </cell>
          <cell r="E275" t="str">
            <v>28-Mar-18 A</v>
          </cell>
          <cell r="F275">
            <v>0</v>
          </cell>
          <cell r="G275">
            <v>0</v>
          </cell>
          <cell r="H275">
            <v>1</v>
          </cell>
        </row>
        <row r="276">
          <cell r="A276" t="str">
            <v>S144200</v>
          </cell>
          <cell r="B276" t="str">
            <v>Procure TPC DAM Felix 2.0 Boards Evaluation - Vendor Responses</v>
          </cell>
          <cell r="C276">
            <v>8</v>
          </cell>
          <cell r="D276" t="str">
            <v>21-Feb-18 A</v>
          </cell>
          <cell r="E276" t="str">
            <v>05-Mar-18 A</v>
          </cell>
          <cell r="F276">
            <v>0</v>
          </cell>
          <cell r="G276">
            <v>0</v>
          </cell>
          <cell r="H276">
            <v>1</v>
          </cell>
        </row>
        <row r="277">
          <cell r="A277" t="str">
            <v>S189300</v>
          </cell>
          <cell r="B277" t="str">
            <v>Test v2.1 prototype in test beam at Fermilab Labor</v>
          </cell>
          <cell r="C277">
            <v>63</v>
          </cell>
          <cell r="D277" t="str">
            <v>21-Feb-18 A</v>
          </cell>
          <cell r="E277" t="str">
            <v>21-May-18 A</v>
          </cell>
          <cell r="F277">
            <v>0</v>
          </cell>
          <cell r="G277">
            <v>0</v>
          </cell>
          <cell r="H277">
            <v>1</v>
          </cell>
        </row>
        <row r="278">
          <cell r="A278" t="str">
            <v>S189400</v>
          </cell>
          <cell r="B278" t="str">
            <v>Test v2.1 prototype in test beam at Fermilab M&amp;S</v>
          </cell>
          <cell r="C278">
            <v>63</v>
          </cell>
          <cell r="D278" t="str">
            <v>21-Feb-18 A</v>
          </cell>
          <cell r="E278" t="str">
            <v>21-May-18 A</v>
          </cell>
          <cell r="F278">
            <v>0</v>
          </cell>
          <cell r="G278">
            <v>0</v>
          </cell>
          <cell r="H278">
            <v>1</v>
          </cell>
        </row>
        <row r="279">
          <cell r="A279" t="str">
            <v>S327400</v>
          </cell>
          <cell r="B279" t="str">
            <v>Evaluate Existing Power Distribution System for Line Electric Power</v>
          </cell>
          <cell r="C279">
            <v>64</v>
          </cell>
          <cell r="D279" t="str">
            <v>01-Mar-18 A</v>
          </cell>
          <cell r="E279" t="str">
            <v>31-May-18 A</v>
          </cell>
          <cell r="F279">
            <v>0</v>
          </cell>
          <cell r="G279">
            <v>0</v>
          </cell>
          <cell r="H279">
            <v>1</v>
          </cell>
        </row>
        <row r="280">
          <cell r="A280" t="str">
            <v>S135200</v>
          </cell>
          <cell r="B280" t="str">
            <v>Assemble and test TPC FEE prototype v1 Labor</v>
          </cell>
          <cell r="C280">
            <v>148</v>
          </cell>
          <cell r="D280" t="str">
            <v>01-Mar-18 A</v>
          </cell>
          <cell r="E280" t="str">
            <v>28-Sep-18 A</v>
          </cell>
          <cell r="F280">
            <v>0</v>
          </cell>
          <cell r="G280">
            <v>0</v>
          </cell>
          <cell r="H280">
            <v>1</v>
          </cell>
        </row>
        <row r="281">
          <cell r="A281" t="str">
            <v>S135300</v>
          </cell>
          <cell r="B281" t="str">
            <v>Assemble and test TPC FEE prototype v1 M&amp;S</v>
          </cell>
          <cell r="C281">
            <v>148</v>
          </cell>
          <cell r="D281" t="str">
            <v>01-Mar-18 A</v>
          </cell>
          <cell r="E281" t="str">
            <v>28-Sep-18 A</v>
          </cell>
          <cell r="F281">
            <v>0</v>
          </cell>
          <cell r="G281">
            <v>0</v>
          </cell>
          <cell r="H281">
            <v>1</v>
          </cell>
        </row>
        <row r="282">
          <cell r="A282" t="str">
            <v>S357300</v>
          </cell>
          <cell r="B282" t="str">
            <v>Design EMCal Integration/Installation Tooling/Fixtures FY18</v>
          </cell>
          <cell r="C282">
            <v>148</v>
          </cell>
          <cell r="D282" t="str">
            <v>01-Mar-18 A</v>
          </cell>
          <cell r="E282" t="str">
            <v>28-Sep-18 A</v>
          </cell>
          <cell r="F282">
            <v>0</v>
          </cell>
          <cell r="G282">
            <v>0</v>
          </cell>
          <cell r="H282">
            <v>1</v>
          </cell>
        </row>
        <row r="283">
          <cell r="A283" t="str">
            <v>S282500</v>
          </cell>
          <cell r="B283" t="str">
            <v>Helium Lines Routing from 1008B to IP8 hall and LN2 line routing from dewar to IP8 Hall.</v>
          </cell>
          <cell r="C283">
            <v>128</v>
          </cell>
          <cell r="D283" t="str">
            <v>02-Mar-18 A</v>
          </cell>
          <cell r="E283" t="str">
            <v>31-Aug-18 A</v>
          </cell>
          <cell r="F283">
            <v>0</v>
          </cell>
          <cell r="G283">
            <v>0</v>
          </cell>
          <cell r="H283">
            <v>1</v>
          </cell>
        </row>
        <row r="284">
          <cell r="A284" t="str">
            <v>S292500</v>
          </cell>
          <cell r="B284" t="str">
            <v>(Warm Piping System) P&amp;ID development &amp; drawings</v>
          </cell>
          <cell r="C284">
            <v>132</v>
          </cell>
          <cell r="D284" t="str">
            <v>02-Mar-18 A</v>
          </cell>
          <cell r="E284" t="str">
            <v>07-Sep-18 A</v>
          </cell>
          <cell r="F284">
            <v>0</v>
          </cell>
          <cell r="G284">
            <v>0</v>
          </cell>
          <cell r="H284">
            <v>1</v>
          </cell>
        </row>
        <row r="285">
          <cell r="A285" t="str">
            <v>S282000</v>
          </cell>
          <cell r="B285" t="str">
            <v>RHIC Helium Interface - Mechanical Engineering Design Tasks FY18</v>
          </cell>
          <cell r="C285">
            <v>147</v>
          </cell>
          <cell r="D285" t="str">
            <v>02-Mar-18 A</v>
          </cell>
          <cell r="E285" t="str">
            <v>28-Sep-18 A</v>
          </cell>
          <cell r="F285">
            <v>0</v>
          </cell>
          <cell r="G285">
            <v>0</v>
          </cell>
          <cell r="H285">
            <v>1</v>
          </cell>
        </row>
        <row r="286">
          <cell r="A286" t="str">
            <v>S282600</v>
          </cell>
          <cell r="B286" t="str">
            <v>RHIC interface valvebox and field joint layout at the interconnect where we tie into RHIC VJ lines and modeling FY18</v>
          </cell>
          <cell r="C286">
            <v>147</v>
          </cell>
          <cell r="D286" t="str">
            <v>02-Mar-18 A</v>
          </cell>
          <cell r="E286" t="str">
            <v>28-Sep-18 A</v>
          </cell>
          <cell r="F286">
            <v>0</v>
          </cell>
          <cell r="G286">
            <v>0</v>
          </cell>
          <cell r="H286">
            <v>1</v>
          </cell>
        </row>
        <row r="287">
          <cell r="A287" t="str">
            <v>S288000</v>
          </cell>
          <cell r="B287" t="str">
            <v>(LN2 supply transfer line system) Mechanical Engineering Tasks FY18</v>
          </cell>
          <cell r="C287">
            <v>147</v>
          </cell>
          <cell r="D287" t="str">
            <v>02-Mar-18 A</v>
          </cell>
          <cell r="E287" t="str">
            <v>28-Sep-18 A</v>
          </cell>
          <cell r="F287">
            <v>0</v>
          </cell>
          <cell r="G287">
            <v>0</v>
          </cell>
          <cell r="H287">
            <v>1</v>
          </cell>
        </row>
        <row r="288">
          <cell r="A288" t="str">
            <v>S144300</v>
          </cell>
          <cell r="B288" t="str">
            <v>Procure TPC DAM Felix 2.0 Boards Evaluation - Vendor Selection</v>
          </cell>
          <cell r="C288">
            <v>14</v>
          </cell>
          <cell r="D288" t="str">
            <v>06-Mar-18 A</v>
          </cell>
          <cell r="E288" t="str">
            <v>26-Mar-18 A</v>
          </cell>
          <cell r="F288">
            <v>0</v>
          </cell>
          <cell r="G288">
            <v>0</v>
          </cell>
          <cell r="H288">
            <v>1</v>
          </cell>
        </row>
        <row r="289">
          <cell r="A289" t="str">
            <v>S246800</v>
          </cell>
          <cell r="B289" t="str">
            <v>Procure 1/2-Crate Digitizer - Parts - Provide Requirements to Procurement</v>
          </cell>
          <cell r="C289">
            <v>5</v>
          </cell>
          <cell r="D289" t="str">
            <v>09-Mar-18 A</v>
          </cell>
          <cell r="E289" t="str">
            <v>16-Mar-18 A</v>
          </cell>
          <cell r="F289">
            <v>0</v>
          </cell>
          <cell r="G289">
            <v>0</v>
          </cell>
          <cell r="H289">
            <v>1</v>
          </cell>
        </row>
        <row r="290">
          <cell r="A290" t="str">
            <v>S307800</v>
          </cell>
          <cell r="B290" t="str">
            <v>Magnet Field Measurements: Perform Magnet Assembly Stress Analysis FY18</v>
          </cell>
          <cell r="C290">
            <v>139</v>
          </cell>
          <cell r="D290" t="str">
            <v>14-Mar-18 A</v>
          </cell>
          <cell r="E290" t="str">
            <v>28-Sep-18 A</v>
          </cell>
          <cell r="F290">
            <v>0</v>
          </cell>
          <cell r="G290">
            <v>0</v>
          </cell>
          <cell r="H290">
            <v>1</v>
          </cell>
        </row>
        <row r="291">
          <cell r="A291" t="str">
            <v>S158201</v>
          </cell>
          <cell r="B291" t="str">
            <v>Preliminary Design Review - EMCal Blocks</v>
          </cell>
          <cell r="C291">
            <v>0</v>
          </cell>
          <cell r="E291" t="str">
            <v>20-Mar-18 A</v>
          </cell>
          <cell r="F291">
            <v>0</v>
          </cell>
          <cell r="G291">
            <v>0</v>
          </cell>
          <cell r="H291">
            <v>1</v>
          </cell>
        </row>
        <row r="292">
          <cell r="A292" t="str">
            <v>S158200</v>
          </cell>
          <cell r="B292" t="str">
            <v>Prepare fiber assemblies for preproduction prototype Sector 0</v>
          </cell>
          <cell r="C292">
            <v>44</v>
          </cell>
          <cell r="D292" t="str">
            <v>20-Mar-18 A</v>
          </cell>
          <cell r="E292" t="str">
            <v>20-May-18 A</v>
          </cell>
          <cell r="F292">
            <v>0</v>
          </cell>
          <cell r="G292">
            <v>0</v>
          </cell>
          <cell r="H292">
            <v>1</v>
          </cell>
        </row>
        <row r="293">
          <cell r="A293" t="str">
            <v>S268400</v>
          </cell>
          <cell r="B293" t="str">
            <v>Timing system Design: Write design specifications</v>
          </cell>
          <cell r="C293">
            <v>50</v>
          </cell>
          <cell r="D293" t="str">
            <v>21-Mar-18 A</v>
          </cell>
          <cell r="E293" t="str">
            <v>31-May-18 A</v>
          </cell>
          <cell r="F293">
            <v>0</v>
          </cell>
          <cell r="G293">
            <v>0</v>
          </cell>
          <cell r="H293">
            <v>1</v>
          </cell>
        </row>
        <row r="294">
          <cell r="A294" t="str">
            <v>S114600</v>
          </cell>
          <cell r="B294" t="str">
            <v>Preliminary Design Review - TPC Module</v>
          </cell>
          <cell r="C294">
            <v>0</v>
          </cell>
          <cell r="D294" t="str">
            <v>23-Mar-18 A</v>
          </cell>
          <cell r="E294" t="str">
            <v>23-Mar-18 A</v>
          </cell>
          <cell r="F294">
            <v>0</v>
          </cell>
          <cell r="G294">
            <v>0</v>
          </cell>
          <cell r="H294">
            <v>1</v>
          </cell>
        </row>
        <row r="295">
          <cell r="A295" t="str">
            <v>S113700</v>
          </cell>
          <cell r="B295" t="str">
            <v>Procure TPC v1 Module Strongback - Labor</v>
          </cell>
          <cell r="C295">
            <v>19</v>
          </cell>
          <cell r="D295" t="str">
            <v>23-Mar-18 A</v>
          </cell>
          <cell r="E295" t="str">
            <v>19-Apr-18 A</v>
          </cell>
          <cell r="F295">
            <v>0</v>
          </cell>
          <cell r="G295">
            <v>0</v>
          </cell>
          <cell r="H295">
            <v>1</v>
          </cell>
        </row>
        <row r="296">
          <cell r="A296" t="str">
            <v>S114300</v>
          </cell>
          <cell r="B296" t="str">
            <v>Procure TPC v1 Grid Parts Labor</v>
          </cell>
          <cell r="C296">
            <v>19</v>
          </cell>
          <cell r="D296" t="str">
            <v>23-Mar-18 A</v>
          </cell>
          <cell r="E296" t="str">
            <v>19-Apr-18 A</v>
          </cell>
          <cell r="F296">
            <v>0</v>
          </cell>
          <cell r="G296">
            <v>0</v>
          </cell>
          <cell r="H296">
            <v>1</v>
          </cell>
        </row>
        <row r="297">
          <cell r="A297" t="str">
            <v>S113800</v>
          </cell>
          <cell r="B297" t="str">
            <v>Procure TPC v1 Module Strongback - M&amp;S</v>
          </cell>
          <cell r="C297">
            <v>19</v>
          </cell>
          <cell r="D297" t="str">
            <v>23-Mar-18 A</v>
          </cell>
          <cell r="E297" t="str">
            <v>19-Apr-18 A</v>
          </cell>
          <cell r="F297">
            <v>0</v>
          </cell>
          <cell r="G297">
            <v>0</v>
          </cell>
          <cell r="H297">
            <v>1</v>
          </cell>
        </row>
        <row r="298">
          <cell r="A298" t="str">
            <v>S114400</v>
          </cell>
          <cell r="B298" t="str">
            <v>Procure TPC v1 Grid Parts M&amp;S</v>
          </cell>
          <cell r="C298">
            <v>19</v>
          </cell>
          <cell r="D298" t="str">
            <v>23-Mar-18 A</v>
          </cell>
          <cell r="E298" t="str">
            <v>19-Apr-18 A</v>
          </cell>
          <cell r="F298">
            <v>0</v>
          </cell>
          <cell r="G298">
            <v>0</v>
          </cell>
          <cell r="H298">
            <v>1</v>
          </cell>
        </row>
        <row r="299">
          <cell r="A299" t="str">
            <v>S114000</v>
          </cell>
          <cell r="B299" t="str">
            <v>Procure TPC v1 Module Frames Labor</v>
          </cell>
          <cell r="C299">
            <v>29</v>
          </cell>
          <cell r="D299" t="str">
            <v>23-Mar-18 A</v>
          </cell>
          <cell r="E299" t="str">
            <v>03-May-18 A</v>
          </cell>
          <cell r="F299">
            <v>0</v>
          </cell>
          <cell r="G299">
            <v>0</v>
          </cell>
          <cell r="H299">
            <v>1</v>
          </cell>
        </row>
        <row r="300">
          <cell r="A300" t="str">
            <v>S114100</v>
          </cell>
          <cell r="B300" t="str">
            <v>Procure TPC v1 Module Frames M&amp;S</v>
          </cell>
          <cell r="C300">
            <v>29</v>
          </cell>
          <cell r="D300" t="str">
            <v>23-Mar-18 A</v>
          </cell>
          <cell r="E300" t="str">
            <v>03-May-18 A</v>
          </cell>
          <cell r="F300">
            <v>0</v>
          </cell>
          <cell r="G300">
            <v>0</v>
          </cell>
          <cell r="H300">
            <v>1</v>
          </cell>
        </row>
        <row r="301">
          <cell r="A301" t="str">
            <v>S144400</v>
          </cell>
          <cell r="B301" t="str">
            <v>Procure TPC DAM Felix 2.0 Boards Evaluation - Contract Award(s)</v>
          </cell>
          <cell r="C301">
            <v>0</v>
          </cell>
          <cell r="D301" t="str">
            <v>26-Mar-18 A</v>
          </cell>
          <cell r="F301">
            <v>0</v>
          </cell>
          <cell r="G301">
            <v>0</v>
          </cell>
          <cell r="H301">
            <v>1</v>
          </cell>
        </row>
        <row r="302">
          <cell r="A302" t="str">
            <v>S114700</v>
          </cell>
          <cell r="B302" t="str">
            <v>Design TPC v1a Module Padplane</v>
          </cell>
          <cell r="C302">
            <v>9</v>
          </cell>
          <cell r="D302" t="str">
            <v>26-Mar-18 A</v>
          </cell>
          <cell r="E302" t="str">
            <v>06-Apr-18 A</v>
          </cell>
          <cell r="F302">
            <v>0</v>
          </cell>
          <cell r="G302">
            <v>0</v>
          </cell>
          <cell r="H302">
            <v>1</v>
          </cell>
        </row>
        <row r="303">
          <cell r="A303" t="str">
            <v>S144500</v>
          </cell>
          <cell r="B303" t="str">
            <v>Procure TPC DAM Felix 2.0 Boards Evaluation - Contract/PO - Leadtime</v>
          </cell>
          <cell r="C303">
            <v>111</v>
          </cell>
          <cell r="D303" t="str">
            <v>27-Mar-18 A</v>
          </cell>
          <cell r="E303" t="str">
            <v>31-Aug-18 A</v>
          </cell>
          <cell r="F303">
            <v>0</v>
          </cell>
          <cell r="G303">
            <v>0</v>
          </cell>
          <cell r="H303">
            <v>1</v>
          </cell>
        </row>
        <row r="304">
          <cell r="A304" t="str">
            <v>S318900</v>
          </cell>
          <cell r="B304" t="str">
            <v>Outer HCAL Lifting Fixture and Supports Design Complete</v>
          </cell>
          <cell r="C304">
            <v>0</v>
          </cell>
          <cell r="E304" t="str">
            <v>28-Mar-18 A</v>
          </cell>
          <cell r="F304">
            <v>0</v>
          </cell>
          <cell r="G304">
            <v>0</v>
          </cell>
          <cell r="H304">
            <v>1</v>
          </cell>
        </row>
        <row r="305">
          <cell r="A305" t="str">
            <v>S319000</v>
          </cell>
          <cell r="B305" t="str">
            <v>Procure Outer HCAL Lifting Fixture and Supports - Provide BNL Central Shops</v>
          </cell>
          <cell r="C305">
            <v>66</v>
          </cell>
          <cell r="D305" t="str">
            <v>29-Mar-18 A</v>
          </cell>
          <cell r="E305" t="str">
            <v>02-Jul-18 A</v>
          </cell>
          <cell r="F305">
            <v>0</v>
          </cell>
          <cell r="G305">
            <v>0</v>
          </cell>
          <cell r="H305">
            <v>1</v>
          </cell>
        </row>
        <row r="306">
          <cell r="A306" t="str">
            <v>S318600</v>
          </cell>
          <cell r="B306" t="str">
            <v>Outer HCAL Sector Mechanical Design Complete</v>
          </cell>
          <cell r="C306">
            <v>0</v>
          </cell>
          <cell r="E306" t="str">
            <v>30-Mar-18 A</v>
          </cell>
          <cell r="F306">
            <v>0</v>
          </cell>
          <cell r="G306">
            <v>0</v>
          </cell>
          <cell r="H306">
            <v>1</v>
          </cell>
        </row>
        <row r="307">
          <cell r="A307" t="str">
            <v>S261000</v>
          </cell>
          <cell r="B307" t="str">
            <v>Trigger Design, Layout Custom LL1 - Provide Requirements to Procurement</v>
          </cell>
          <cell r="C307">
            <v>4</v>
          </cell>
          <cell r="D307" t="str">
            <v>30-Mar-18 A</v>
          </cell>
          <cell r="E307" t="str">
            <v>05-Apr-18 A</v>
          </cell>
          <cell r="F307">
            <v>0</v>
          </cell>
          <cell r="G307">
            <v>0</v>
          </cell>
          <cell r="H307">
            <v>1</v>
          </cell>
        </row>
        <row r="308">
          <cell r="A308" t="str">
            <v>S344400</v>
          </cell>
          <cell r="B308" t="str">
            <v>Create Subsystem Initial Envelope Drawings</v>
          </cell>
          <cell r="C308">
            <v>39</v>
          </cell>
          <cell r="D308" t="str">
            <v>30-Mar-18 A</v>
          </cell>
          <cell r="E308" t="str">
            <v>24-May-18 A</v>
          </cell>
          <cell r="F308">
            <v>0</v>
          </cell>
          <cell r="G308">
            <v>0</v>
          </cell>
          <cell r="H308">
            <v>1</v>
          </cell>
        </row>
        <row r="309">
          <cell r="A309" t="str">
            <v>S253800</v>
          </cell>
          <cell r="B309" t="str">
            <v>DAQ Design: Specify the event Builder and back-end layout</v>
          </cell>
          <cell r="C309">
            <v>50</v>
          </cell>
          <cell r="D309" t="str">
            <v>30-Mar-18 A</v>
          </cell>
          <cell r="E309" t="str">
            <v>10-Jun-18 A</v>
          </cell>
          <cell r="F309">
            <v>0</v>
          </cell>
          <cell r="G309">
            <v>0</v>
          </cell>
          <cell r="H309">
            <v>1</v>
          </cell>
        </row>
        <row r="310">
          <cell r="A310" t="str">
            <v>S309700</v>
          </cell>
          <cell r="B310" t="str">
            <v>Carriage Cradle - Perform Analyses, Design &amp; System Integration (Initial)</v>
          </cell>
          <cell r="C310">
            <v>127</v>
          </cell>
          <cell r="D310" t="str">
            <v>30-Mar-18 A</v>
          </cell>
          <cell r="E310" t="str">
            <v>28-Sep-18 A</v>
          </cell>
          <cell r="F310">
            <v>0</v>
          </cell>
          <cell r="G310">
            <v>0</v>
          </cell>
          <cell r="H310">
            <v>1</v>
          </cell>
        </row>
        <row r="311">
          <cell r="A311" t="str">
            <v>S216600</v>
          </cell>
          <cell r="B311" t="str">
            <v>Review and write design specification: EMCal Preproduction Prototype [Sector 0]</v>
          </cell>
          <cell r="C311">
            <v>20</v>
          </cell>
          <cell r="D311" t="str">
            <v>01-Apr-18 A</v>
          </cell>
          <cell r="E311" t="str">
            <v>30-Apr-18 A</v>
          </cell>
          <cell r="F311">
            <v>0</v>
          </cell>
          <cell r="G311">
            <v>0</v>
          </cell>
          <cell r="H311">
            <v>1</v>
          </cell>
        </row>
        <row r="312">
          <cell r="A312" t="str">
            <v>S246900</v>
          </cell>
          <cell r="B312" t="str">
            <v>Procure 1/2-Crate Digitizer - Parts - Prepare &amp; Send Solicitation</v>
          </cell>
          <cell r="C312">
            <v>9</v>
          </cell>
          <cell r="D312" t="str">
            <v>02-Apr-18 A</v>
          </cell>
          <cell r="E312" t="str">
            <v>13-Apr-18 A</v>
          </cell>
          <cell r="F312">
            <v>0</v>
          </cell>
          <cell r="G312">
            <v>0</v>
          </cell>
          <cell r="H312">
            <v>1</v>
          </cell>
        </row>
        <row r="313">
          <cell r="A313" t="str">
            <v>S268500</v>
          </cell>
          <cell r="B313" t="str">
            <v>Timing System Prototype: Select FPGA Board</v>
          </cell>
          <cell r="C313">
            <v>11</v>
          </cell>
          <cell r="D313" t="str">
            <v>06-Apr-18 A</v>
          </cell>
          <cell r="E313" t="str">
            <v>23-Apr-18 A</v>
          </cell>
          <cell r="F313">
            <v>0</v>
          </cell>
          <cell r="G313">
            <v>0</v>
          </cell>
          <cell r="H313">
            <v>1</v>
          </cell>
        </row>
        <row r="314">
          <cell r="A314" t="str">
            <v>S261100</v>
          </cell>
          <cell r="B314" t="str">
            <v>Trigger Design, Layout Custom LL1 - Prepare &amp; Send Solicitation</v>
          </cell>
          <cell r="C314">
            <v>29</v>
          </cell>
          <cell r="D314" t="str">
            <v>06-Apr-18 A</v>
          </cell>
          <cell r="E314" t="str">
            <v>17-May-18 A</v>
          </cell>
          <cell r="F314">
            <v>0</v>
          </cell>
          <cell r="G314">
            <v>0</v>
          </cell>
          <cell r="H314">
            <v>1</v>
          </cell>
        </row>
        <row r="315">
          <cell r="A315" t="str">
            <v>S115000</v>
          </cell>
          <cell r="B315" t="str">
            <v>Design TPC v1a Module GEMs</v>
          </cell>
          <cell r="C315">
            <v>4</v>
          </cell>
          <cell r="D315" t="str">
            <v>09-Apr-18 A</v>
          </cell>
          <cell r="E315" t="str">
            <v>13-Apr-18 A</v>
          </cell>
          <cell r="F315">
            <v>0</v>
          </cell>
          <cell r="G315">
            <v>0</v>
          </cell>
          <cell r="H315">
            <v>1</v>
          </cell>
        </row>
        <row r="316">
          <cell r="A316" t="str">
            <v>S114800</v>
          </cell>
          <cell r="B316" t="str">
            <v>Procure TPC v1a Module Padplane Labor</v>
          </cell>
          <cell r="C316">
            <v>19</v>
          </cell>
          <cell r="D316" t="str">
            <v>09-Apr-18 A</v>
          </cell>
          <cell r="E316" t="str">
            <v>04-May-18 A</v>
          </cell>
          <cell r="F316">
            <v>0</v>
          </cell>
          <cell r="G316">
            <v>0</v>
          </cell>
          <cell r="H316">
            <v>1</v>
          </cell>
        </row>
        <row r="317">
          <cell r="A317" t="str">
            <v>S114900</v>
          </cell>
          <cell r="B317" t="str">
            <v>Procure TPC v1a Module Padplane M&amp;S</v>
          </cell>
          <cell r="C317">
            <v>19</v>
          </cell>
          <cell r="D317" t="str">
            <v>09-Apr-18 A</v>
          </cell>
          <cell r="E317" t="str">
            <v>04-May-18 A</v>
          </cell>
          <cell r="F317">
            <v>0</v>
          </cell>
          <cell r="G317">
            <v>0</v>
          </cell>
          <cell r="H317">
            <v>1</v>
          </cell>
        </row>
        <row r="318">
          <cell r="A318" t="str">
            <v>S265600</v>
          </cell>
          <cell r="B318" t="str">
            <v>GL1 Design: Write design specifications</v>
          </cell>
          <cell r="C318">
            <v>46</v>
          </cell>
          <cell r="D318" t="str">
            <v>11-Apr-18 A</v>
          </cell>
          <cell r="E318" t="str">
            <v>15-Jun-18 A</v>
          </cell>
          <cell r="F318">
            <v>0</v>
          </cell>
          <cell r="G318">
            <v>0</v>
          </cell>
          <cell r="H318">
            <v>1</v>
          </cell>
        </row>
        <row r="319">
          <cell r="A319" t="str">
            <v>S164100</v>
          </cell>
          <cell r="B319" t="str">
            <v>Order epoxy for EMCal Prepro Sectors 1-12 Blocks - Provide Requirements to Procurement</v>
          </cell>
          <cell r="C319">
            <v>4</v>
          </cell>
          <cell r="D319" t="str">
            <v>12-Apr-18 A</v>
          </cell>
          <cell r="E319" t="str">
            <v>18-Apr-18 A</v>
          </cell>
          <cell r="F319">
            <v>0</v>
          </cell>
          <cell r="G319">
            <v>0</v>
          </cell>
          <cell r="H319">
            <v>1</v>
          </cell>
        </row>
        <row r="320">
          <cell r="A320" t="str">
            <v>S163200</v>
          </cell>
          <cell r="B320" t="str">
            <v>Order screens for EMCal Prepro Sectors 1-12 &amp; 13-64 Blocks - Provide Requirements to Procurement</v>
          </cell>
          <cell r="C320">
            <v>38</v>
          </cell>
          <cell r="D320" t="str">
            <v>12-Apr-18 A</v>
          </cell>
          <cell r="E320" t="str">
            <v>06-Jun-18 A</v>
          </cell>
          <cell r="F320">
            <v>0</v>
          </cell>
          <cell r="G320">
            <v>0</v>
          </cell>
          <cell r="H320">
            <v>1</v>
          </cell>
        </row>
        <row r="321">
          <cell r="A321" t="str">
            <v>S165000</v>
          </cell>
          <cell r="B321" t="str">
            <v>Set up factory for EMCal Prepro Sectors 1-12 Blocks - Provide Requirements to Procurement</v>
          </cell>
          <cell r="C321">
            <v>48</v>
          </cell>
          <cell r="D321" t="str">
            <v>12-Apr-18 A</v>
          </cell>
          <cell r="E321" t="str">
            <v>20-Jun-18 A</v>
          </cell>
          <cell r="F321">
            <v>0</v>
          </cell>
          <cell r="G321">
            <v>0</v>
          </cell>
          <cell r="H321">
            <v>1</v>
          </cell>
        </row>
        <row r="322">
          <cell r="A322" t="str">
            <v>S234400</v>
          </cell>
          <cell r="B322" t="str">
            <v>Review and Write Design Hcal Frontend Electronics Specifications: (6 Modules)</v>
          </cell>
          <cell r="C322">
            <v>24</v>
          </cell>
          <cell r="D322" t="str">
            <v>15-Apr-18 A</v>
          </cell>
          <cell r="E322" t="str">
            <v>18-May-18 A</v>
          </cell>
          <cell r="F322">
            <v>0</v>
          </cell>
          <cell r="G322">
            <v>0</v>
          </cell>
          <cell r="H322">
            <v>1</v>
          </cell>
        </row>
        <row r="323">
          <cell r="A323" t="str">
            <v>S247000</v>
          </cell>
          <cell r="B323" t="str">
            <v>Procure 1/2-Crate Digitizer - Parts - Vendor Responses</v>
          </cell>
          <cell r="C323">
            <v>10</v>
          </cell>
          <cell r="D323" t="str">
            <v>16-Apr-18 A</v>
          </cell>
          <cell r="E323" t="str">
            <v>30-Apr-18 A</v>
          </cell>
          <cell r="F323">
            <v>0</v>
          </cell>
          <cell r="G323">
            <v>0</v>
          </cell>
          <cell r="H323">
            <v>1</v>
          </cell>
        </row>
        <row r="324">
          <cell r="A324" t="str">
            <v>S115100</v>
          </cell>
          <cell r="B324" t="str">
            <v>Procure TPC v1a Module GEMs Labor</v>
          </cell>
          <cell r="C324">
            <v>19</v>
          </cell>
          <cell r="D324" t="str">
            <v>16-Apr-18 A</v>
          </cell>
          <cell r="E324" t="str">
            <v>11-May-18 A</v>
          </cell>
          <cell r="F324">
            <v>0</v>
          </cell>
          <cell r="G324">
            <v>0</v>
          </cell>
          <cell r="H324">
            <v>1</v>
          </cell>
        </row>
        <row r="325">
          <cell r="A325" t="str">
            <v>S115200</v>
          </cell>
          <cell r="B325" t="str">
            <v>Procure TPC v1a Module GEMs M&amp;S</v>
          </cell>
          <cell r="C325">
            <v>19</v>
          </cell>
          <cell r="D325" t="str">
            <v>16-Apr-18 A</v>
          </cell>
          <cell r="E325" t="str">
            <v>11-May-18 A</v>
          </cell>
          <cell r="F325">
            <v>0</v>
          </cell>
          <cell r="G325">
            <v>0</v>
          </cell>
          <cell r="H325">
            <v>1</v>
          </cell>
        </row>
        <row r="326">
          <cell r="A326" t="str">
            <v>S164200</v>
          </cell>
          <cell r="B326" t="str">
            <v>Order epoxy for EMCal Prepro Sectors 1-12 Blocks - Prepare &amp; Send Solicitation</v>
          </cell>
          <cell r="C326">
            <v>4</v>
          </cell>
          <cell r="D326" t="str">
            <v>19-Apr-18 A</v>
          </cell>
          <cell r="E326" t="str">
            <v>25-Apr-18 A</v>
          </cell>
          <cell r="F326">
            <v>0</v>
          </cell>
          <cell r="G326">
            <v>0</v>
          </cell>
          <cell r="H326">
            <v>1</v>
          </cell>
        </row>
        <row r="327">
          <cell r="A327" t="str">
            <v>S320200</v>
          </cell>
          <cell r="B327" t="str">
            <v>Procure Outer HCAL Mechanical Structure Components - Vendor purchases raw material</v>
          </cell>
          <cell r="C327">
            <v>14</v>
          </cell>
          <cell r="D327" t="str">
            <v>19-Apr-18 A</v>
          </cell>
          <cell r="E327" t="str">
            <v>09-May-18 A</v>
          </cell>
          <cell r="F327">
            <v>0</v>
          </cell>
          <cell r="G327">
            <v>0</v>
          </cell>
          <cell r="H327">
            <v>1</v>
          </cell>
        </row>
        <row r="328">
          <cell r="A328" t="str">
            <v>S163300</v>
          </cell>
          <cell r="B328" t="str">
            <v>Order screens for EMCal Prepro Sectors 1-12 &amp; 13-64 Blocks - Prepare &amp; Send Solicitation</v>
          </cell>
          <cell r="C328">
            <v>38</v>
          </cell>
          <cell r="D328" t="str">
            <v>19-Apr-18 A</v>
          </cell>
          <cell r="E328" t="str">
            <v>13-Jun-18 A</v>
          </cell>
          <cell r="F328">
            <v>0</v>
          </cell>
          <cell r="G328">
            <v>0</v>
          </cell>
          <cell r="H328">
            <v>1</v>
          </cell>
        </row>
        <row r="329">
          <cell r="A329" t="str">
            <v>S114500</v>
          </cell>
          <cell r="B329" t="str">
            <v>Assemble TPC v1 Grid</v>
          </cell>
          <cell r="C329">
            <v>9</v>
          </cell>
          <cell r="D329" t="str">
            <v>20-Apr-18 A</v>
          </cell>
          <cell r="E329" t="str">
            <v>03-May-18 A</v>
          </cell>
          <cell r="F329">
            <v>0</v>
          </cell>
          <cell r="G329">
            <v>0</v>
          </cell>
          <cell r="H329">
            <v>1</v>
          </cell>
        </row>
        <row r="330">
          <cell r="A330" t="str">
            <v>S268800</v>
          </cell>
          <cell r="B330" t="str">
            <v>Timing System Prototype: develop firmware FY18</v>
          </cell>
          <cell r="C330">
            <v>110</v>
          </cell>
          <cell r="D330" t="str">
            <v>24-Apr-18 A</v>
          </cell>
          <cell r="E330" t="str">
            <v>28-Sep-18 A</v>
          </cell>
          <cell r="F330">
            <v>0</v>
          </cell>
          <cell r="G330">
            <v>0</v>
          </cell>
          <cell r="H330">
            <v>1</v>
          </cell>
        </row>
        <row r="331">
          <cell r="A331" t="str">
            <v>S164300</v>
          </cell>
          <cell r="B331" t="str">
            <v>Order epoxy for EMCal Prepro Sectors 1-12 Blocks - Vendor Responses</v>
          </cell>
          <cell r="C331">
            <v>4</v>
          </cell>
          <cell r="D331" t="str">
            <v>26-Apr-18 A</v>
          </cell>
          <cell r="E331" t="str">
            <v>02-May-18 A</v>
          </cell>
          <cell r="F331">
            <v>0</v>
          </cell>
          <cell r="G331">
            <v>0</v>
          </cell>
          <cell r="H331">
            <v>1</v>
          </cell>
        </row>
        <row r="332">
          <cell r="A332" t="str">
            <v>S163400</v>
          </cell>
          <cell r="B332" t="str">
            <v>Order screens for EMCal Prepro Sectors 1-12 &amp; 13-64 Blocks - Vendor Responses</v>
          </cell>
          <cell r="C332">
            <v>38</v>
          </cell>
          <cell r="D332" t="str">
            <v>26-Apr-18 A</v>
          </cell>
          <cell r="E332" t="str">
            <v>20-Jun-18 A</v>
          </cell>
          <cell r="F332">
            <v>0</v>
          </cell>
          <cell r="G332">
            <v>0</v>
          </cell>
          <cell r="H332">
            <v>1</v>
          </cell>
        </row>
        <row r="333">
          <cell r="A333" t="str">
            <v>S161800</v>
          </cell>
          <cell r="B333" t="str">
            <v>Procurement Readiness Review - EMCal - Scintillating FIbers (LLP)</v>
          </cell>
          <cell r="C333">
            <v>0</v>
          </cell>
          <cell r="D333" t="str">
            <v>30-Apr-18 A</v>
          </cell>
          <cell r="E333" t="str">
            <v>30-Apr-18 A</v>
          </cell>
          <cell r="F333">
            <v>0</v>
          </cell>
          <cell r="G333">
            <v>0</v>
          </cell>
          <cell r="H333">
            <v>1</v>
          </cell>
        </row>
        <row r="334">
          <cell r="A334" t="str">
            <v>S265501</v>
          </cell>
          <cell r="B334" t="str">
            <v>Preliminary Design Review - DAQ Global Level-1</v>
          </cell>
          <cell r="C334">
            <v>0</v>
          </cell>
          <cell r="E334" t="str">
            <v>30-Apr-18 A</v>
          </cell>
          <cell r="F334">
            <v>0</v>
          </cell>
          <cell r="G334">
            <v>0</v>
          </cell>
          <cell r="H334">
            <v>1</v>
          </cell>
        </row>
        <row r="335">
          <cell r="A335" t="str">
            <v>S216601</v>
          </cell>
          <cell r="B335" t="str">
            <v>Preliminary Design Review - EMCal FEE sectors 1-12</v>
          </cell>
          <cell r="C335">
            <v>0</v>
          </cell>
          <cell r="E335" t="str">
            <v>30-Apr-18 A</v>
          </cell>
          <cell r="F335">
            <v>0</v>
          </cell>
          <cell r="G335">
            <v>0</v>
          </cell>
          <cell r="H335">
            <v>1</v>
          </cell>
        </row>
        <row r="336">
          <cell r="A336" t="str">
            <v>S212300</v>
          </cell>
          <cell r="B336" t="str">
            <v>EMCal/HCal sensors Preproduction - Provide Requirements to Procurement</v>
          </cell>
          <cell r="C336">
            <v>33</v>
          </cell>
          <cell r="D336" t="str">
            <v>30-Apr-18 A</v>
          </cell>
          <cell r="E336" t="str">
            <v>15-Jun-18 A</v>
          </cell>
          <cell r="F336">
            <v>0</v>
          </cell>
          <cell r="G336">
            <v>0</v>
          </cell>
          <cell r="H336">
            <v>1</v>
          </cell>
        </row>
        <row r="337">
          <cell r="A337" t="str">
            <v>S216700</v>
          </cell>
          <cell r="B337" t="str">
            <v>Design EMCal SiPM Daughter Board: Preproduction [Sector 0]</v>
          </cell>
          <cell r="C337">
            <v>51</v>
          </cell>
          <cell r="D337" t="str">
            <v>30-Apr-18 A</v>
          </cell>
          <cell r="E337" t="str">
            <v>12-Jul-18 A</v>
          </cell>
          <cell r="F337">
            <v>0</v>
          </cell>
          <cell r="G337">
            <v>0</v>
          </cell>
          <cell r="H337">
            <v>1</v>
          </cell>
        </row>
        <row r="338">
          <cell r="A338" t="str">
            <v>S216900</v>
          </cell>
          <cell r="B338" t="str">
            <v>Design EMCal Preamp: Preproduction [Sector 0]</v>
          </cell>
          <cell r="C338">
            <v>51</v>
          </cell>
          <cell r="D338" t="str">
            <v>30-Apr-18 A</v>
          </cell>
          <cell r="E338" t="str">
            <v>12-Jul-18 A</v>
          </cell>
          <cell r="F338">
            <v>0</v>
          </cell>
          <cell r="G338">
            <v>0</v>
          </cell>
          <cell r="H338">
            <v>1</v>
          </cell>
        </row>
        <row r="339">
          <cell r="A339" t="str">
            <v>S217100</v>
          </cell>
          <cell r="B339" t="str">
            <v>Design EMCal Interface Board: Preproduction [Sector 0]</v>
          </cell>
          <cell r="C339">
            <v>51</v>
          </cell>
          <cell r="D339" t="str">
            <v>30-Apr-18 A</v>
          </cell>
          <cell r="E339" t="str">
            <v>12-Jul-18 A</v>
          </cell>
          <cell r="F339">
            <v>0</v>
          </cell>
          <cell r="G339">
            <v>0</v>
          </cell>
          <cell r="H339">
            <v>1</v>
          </cell>
        </row>
        <row r="340">
          <cell r="A340" t="str">
            <v>S217300</v>
          </cell>
          <cell r="B340" t="str">
            <v>Design Calorimeter Controller: Preproduction [Sector 0]</v>
          </cell>
          <cell r="C340">
            <v>51</v>
          </cell>
          <cell r="D340" t="str">
            <v>30-Apr-18 A</v>
          </cell>
          <cell r="E340" t="str">
            <v>12-Jul-18 A</v>
          </cell>
          <cell r="F340">
            <v>0</v>
          </cell>
          <cell r="G340">
            <v>0</v>
          </cell>
          <cell r="H340">
            <v>1</v>
          </cell>
        </row>
        <row r="341">
          <cell r="A341" t="str">
            <v>S217500</v>
          </cell>
          <cell r="B341" t="str">
            <v>Specify Signal and Power Cables for EMCal: Preproduction [Sector 0]</v>
          </cell>
          <cell r="C341">
            <v>51</v>
          </cell>
          <cell r="D341" t="str">
            <v>30-Apr-18 A</v>
          </cell>
          <cell r="E341" t="str">
            <v>12-Jul-18 A</v>
          </cell>
          <cell r="F341">
            <v>0</v>
          </cell>
          <cell r="G341">
            <v>0</v>
          </cell>
          <cell r="H341">
            <v>1</v>
          </cell>
        </row>
        <row r="342">
          <cell r="A342" t="str">
            <v>S217600</v>
          </cell>
          <cell r="B342" t="str">
            <v>Specify Power System for EMCal: Preproduction [Sector 0]</v>
          </cell>
          <cell r="C342">
            <v>51</v>
          </cell>
          <cell r="D342" t="str">
            <v>30-Apr-18 A</v>
          </cell>
          <cell r="E342" t="str">
            <v>12-Jul-18 A</v>
          </cell>
          <cell r="F342">
            <v>0</v>
          </cell>
          <cell r="G342">
            <v>0</v>
          </cell>
          <cell r="H342">
            <v>1</v>
          </cell>
        </row>
        <row r="343">
          <cell r="A343" t="str">
            <v>S216800</v>
          </cell>
          <cell r="B343" t="str">
            <v>Layout EMCal SiPM Daughter Board: Preproduction [Sector 0]</v>
          </cell>
          <cell r="C343">
            <v>51</v>
          </cell>
          <cell r="D343" t="str">
            <v>30-Apr-18 A</v>
          </cell>
          <cell r="E343" t="str">
            <v>12-Jul-18 A</v>
          </cell>
          <cell r="F343">
            <v>0</v>
          </cell>
          <cell r="G343">
            <v>0</v>
          </cell>
          <cell r="H343">
            <v>1</v>
          </cell>
        </row>
        <row r="344">
          <cell r="A344" t="str">
            <v>S217000</v>
          </cell>
          <cell r="B344" t="str">
            <v>Layout EMCal Preamp: Preproduction [Sector 0]</v>
          </cell>
          <cell r="C344">
            <v>51</v>
          </cell>
          <cell r="D344" t="str">
            <v>30-Apr-18 A</v>
          </cell>
          <cell r="E344" t="str">
            <v>12-Jul-18 A</v>
          </cell>
          <cell r="F344">
            <v>0</v>
          </cell>
          <cell r="G344">
            <v>0</v>
          </cell>
          <cell r="H344">
            <v>1</v>
          </cell>
        </row>
        <row r="345">
          <cell r="A345" t="str">
            <v>S217200</v>
          </cell>
          <cell r="B345" t="str">
            <v>Layout EMCal Interface: Preproduction [Sector 0]</v>
          </cell>
          <cell r="C345">
            <v>51</v>
          </cell>
          <cell r="D345" t="str">
            <v>30-Apr-18 A</v>
          </cell>
          <cell r="E345" t="str">
            <v>12-Jul-18 A</v>
          </cell>
          <cell r="F345">
            <v>0</v>
          </cell>
          <cell r="G345">
            <v>0</v>
          </cell>
          <cell r="H345">
            <v>1</v>
          </cell>
        </row>
        <row r="346">
          <cell r="A346" t="str">
            <v>S217400</v>
          </cell>
          <cell r="B346" t="str">
            <v>Layout Calorimeter Controller: Preproduction [Sector 0]</v>
          </cell>
          <cell r="C346">
            <v>51</v>
          </cell>
          <cell r="D346" t="str">
            <v>30-Apr-18 A</v>
          </cell>
          <cell r="E346" t="str">
            <v>12-Jul-18 A</v>
          </cell>
          <cell r="F346">
            <v>0</v>
          </cell>
          <cell r="G346">
            <v>0</v>
          </cell>
          <cell r="H346">
            <v>1</v>
          </cell>
        </row>
        <row r="347">
          <cell r="A347" t="str">
            <v>S161900</v>
          </cell>
          <cell r="B347" t="str">
            <v>Procure EMCAL fibers for Prepro Sectors 1-12 Blocks - Provide Requirements to Procurement</v>
          </cell>
          <cell r="C347">
            <v>0</v>
          </cell>
          <cell r="D347" t="str">
            <v>01-May-18 A</v>
          </cell>
          <cell r="E347" t="str">
            <v>01-May-18 A</v>
          </cell>
          <cell r="F347">
            <v>0</v>
          </cell>
          <cell r="G347">
            <v>0</v>
          </cell>
          <cell r="H347">
            <v>1</v>
          </cell>
        </row>
        <row r="348">
          <cell r="A348" t="str">
            <v>S247100</v>
          </cell>
          <cell r="B348" t="str">
            <v>Procure 1/2-Crate Digitizer - Parts - Vendor Selection</v>
          </cell>
          <cell r="C348">
            <v>0</v>
          </cell>
          <cell r="D348" t="str">
            <v>01-May-18 A</v>
          </cell>
          <cell r="E348" t="str">
            <v>01-May-18 A</v>
          </cell>
          <cell r="F348">
            <v>0</v>
          </cell>
          <cell r="G348">
            <v>0</v>
          </cell>
          <cell r="H348">
            <v>1</v>
          </cell>
        </row>
        <row r="349">
          <cell r="A349" t="str">
            <v>S246500</v>
          </cell>
          <cell r="B349" t="str">
            <v>Calorimeter Digitizer System Electrical Safety Review</v>
          </cell>
          <cell r="C349">
            <v>1</v>
          </cell>
          <cell r="D349" t="str">
            <v>01-May-18 A</v>
          </cell>
          <cell r="E349" t="str">
            <v>02-May-18 A</v>
          </cell>
          <cell r="F349">
            <v>0</v>
          </cell>
          <cell r="G349">
            <v>0</v>
          </cell>
          <cell r="H349">
            <v>1</v>
          </cell>
        </row>
        <row r="350">
          <cell r="A350" t="str">
            <v>S180500</v>
          </cell>
          <cell r="B350" t="str">
            <v>Set up EMCAL test area Labor</v>
          </cell>
          <cell r="C350">
            <v>21</v>
          </cell>
          <cell r="D350" t="str">
            <v>01-May-18 A</v>
          </cell>
          <cell r="E350" t="str">
            <v>31-May-18 A</v>
          </cell>
          <cell r="F350">
            <v>0</v>
          </cell>
          <cell r="G350">
            <v>0</v>
          </cell>
          <cell r="H350">
            <v>1</v>
          </cell>
        </row>
        <row r="351">
          <cell r="A351" t="str">
            <v>S180600</v>
          </cell>
          <cell r="B351" t="str">
            <v>Set up EMCAL test area M&amp;S</v>
          </cell>
          <cell r="C351">
            <v>21</v>
          </cell>
          <cell r="D351" t="str">
            <v>01-May-18 A</v>
          </cell>
          <cell r="E351" t="str">
            <v>31-May-18 A</v>
          </cell>
          <cell r="F351">
            <v>0</v>
          </cell>
          <cell r="G351">
            <v>0</v>
          </cell>
          <cell r="H351">
            <v>1</v>
          </cell>
        </row>
        <row r="352">
          <cell r="A352" t="str">
            <v>S265700</v>
          </cell>
          <cell r="B352" t="str">
            <v>GL1 Prototype: Select Hardware</v>
          </cell>
          <cell r="C352">
            <v>21</v>
          </cell>
          <cell r="D352" t="str">
            <v>01-May-18 A</v>
          </cell>
          <cell r="E352" t="str">
            <v>31-May-18 A</v>
          </cell>
          <cell r="F352">
            <v>0</v>
          </cell>
          <cell r="G352">
            <v>0</v>
          </cell>
          <cell r="H352">
            <v>1</v>
          </cell>
        </row>
        <row r="353">
          <cell r="A353" t="str">
            <v>S319800</v>
          </cell>
          <cell r="B353" t="str">
            <v>Design and procure Outer HCAL acceptance testing tooling Labor</v>
          </cell>
          <cell r="C353">
            <v>86</v>
          </cell>
          <cell r="D353" t="str">
            <v>01-May-18 A</v>
          </cell>
          <cell r="E353" t="str">
            <v>31-Aug-18 A</v>
          </cell>
          <cell r="F353">
            <v>0</v>
          </cell>
          <cell r="G353">
            <v>0</v>
          </cell>
          <cell r="H353">
            <v>1</v>
          </cell>
        </row>
        <row r="354">
          <cell r="A354" t="str">
            <v>S319900</v>
          </cell>
          <cell r="B354" t="str">
            <v>Design and procure Outer HCAL acceptance testing tooling -  M&amp;S</v>
          </cell>
          <cell r="C354">
            <v>86</v>
          </cell>
          <cell r="D354" t="str">
            <v>01-May-18 A</v>
          </cell>
          <cell r="E354" t="str">
            <v>31-Aug-18 A</v>
          </cell>
          <cell r="F354">
            <v>0</v>
          </cell>
          <cell r="G354">
            <v>0</v>
          </cell>
          <cell r="H354">
            <v>1</v>
          </cell>
        </row>
        <row r="355">
          <cell r="A355" t="str">
            <v>S330500</v>
          </cell>
          <cell r="B355" t="str">
            <v>Analyze Detector Electronics Racks and Rack generic support systems Requirements FY18</v>
          </cell>
          <cell r="C355">
            <v>105</v>
          </cell>
          <cell r="D355" t="str">
            <v>01-May-18 A</v>
          </cell>
          <cell r="E355" t="str">
            <v>28-Sep-18 A</v>
          </cell>
          <cell r="F355">
            <v>0</v>
          </cell>
          <cell r="G355">
            <v>0</v>
          </cell>
          <cell r="H355">
            <v>1</v>
          </cell>
        </row>
        <row r="356">
          <cell r="A356" t="str">
            <v>S246600</v>
          </cell>
          <cell r="B356" t="str">
            <v>Calorimeter Digitizer Safety Review Complete</v>
          </cell>
          <cell r="C356">
            <v>0</v>
          </cell>
          <cell r="E356" t="str">
            <v>02-May-18 A</v>
          </cell>
          <cell r="F356">
            <v>0</v>
          </cell>
          <cell r="G356">
            <v>0</v>
          </cell>
          <cell r="H356">
            <v>1</v>
          </cell>
        </row>
        <row r="357">
          <cell r="A357" t="str">
            <v>S246701</v>
          </cell>
          <cell r="B357" t="str">
            <v>Preliminary Design Review - Calorimeter Digitizer 7-crate</v>
          </cell>
          <cell r="C357">
            <v>0</v>
          </cell>
          <cell r="E357" t="str">
            <v>02-May-18 A</v>
          </cell>
          <cell r="F357">
            <v>0</v>
          </cell>
          <cell r="G357">
            <v>0</v>
          </cell>
          <cell r="H357">
            <v>1</v>
          </cell>
        </row>
        <row r="358">
          <cell r="A358" t="str">
            <v>S246700</v>
          </cell>
          <cell r="B358" t="str">
            <v>Review Calorimeter Digitizer Safety Review Report</v>
          </cell>
          <cell r="C358">
            <v>12</v>
          </cell>
          <cell r="D358" t="str">
            <v>02-May-18 A</v>
          </cell>
          <cell r="E358" t="str">
            <v>18-May-18 A</v>
          </cell>
          <cell r="F358">
            <v>0</v>
          </cell>
          <cell r="G358">
            <v>0</v>
          </cell>
          <cell r="H358">
            <v>1</v>
          </cell>
        </row>
        <row r="359">
          <cell r="A359" t="str">
            <v>S272100</v>
          </cell>
          <cell r="B359" t="str">
            <v>Procure Prototype Shaper/Disc Electronics - Prepare &amp; Send Solicitation</v>
          </cell>
          <cell r="C359">
            <v>20</v>
          </cell>
          <cell r="D359" t="str">
            <v>02-May-18 A</v>
          </cell>
          <cell r="E359" t="str">
            <v>31-May-18 A</v>
          </cell>
          <cell r="F359">
            <v>0</v>
          </cell>
          <cell r="G359">
            <v>0</v>
          </cell>
          <cell r="H359">
            <v>1</v>
          </cell>
        </row>
        <row r="360">
          <cell r="A360" t="str">
            <v>S164400</v>
          </cell>
          <cell r="B360" t="str">
            <v>Order epoxy for EMCal Prepro Sectors 1-12 Blocks - Vendor Selection</v>
          </cell>
          <cell r="C360">
            <v>4</v>
          </cell>
          <cell r="D360" t="str">
            <v>03-May-18 A</v>
          </cell>
          <cell r="E360" t="str">
            <v>09-May-18 A</v>
          </cell>
          <cell r="F360">
            <v>0</v>
          </cell>
          <cell r="G360">
            <v>0</v>
          </cell>
          <cell r="H360">
            <v>1</v>
          </cell>
        </row>
        <row r="361">
          <cell r="A361" t="str">
            <v>S247200</v>
          </cell>
          <cell r="B361" t="str">
            <v>Procure 1/2-Crate Digitizer - Parts - Contract Award(s)</v>
          </cell>
          <cell r="C361">
            <v>0</v>
          </cell>
          <cell r="D361" t="str">
            <v>07-May-18 A</v>
          </cell>
          <cell r="F361">
            <v>0</v>
          </cell>
          <cell r="G361">
            <v>0</v>
          </cell>
          <cell r="H361">
            <v>1</v>
          </cell>
        </row>
        <row r="362">
          <cell r="A362" t="str">
            <v>S247300</v>
          </cell>
          <cell r="B362" t="str">
            <v>Procure 1/2-Crate Digitizer  - Boards - Contract Award(s)</v>
          </cell>
          <cell r="C362">
            <v>0</v>
          </cell>
          <cell r="D362" t="str">
            <v>07-May-18 A</v>
          </cell>
          <cell r="F362">
            <v>0</v>
          </cell>
          <cell r="G362">
            <v>0</v>
          </cell>
          <cell r="H362">
            <v>1</v>
          </cell>
        </row>
        <row r="363">
          <cell r="A363" t="str">
            <v>S247400</v>
          </cell>
          <cell r="B363" t="str">
            <v>Procure 1/2-Crate Digitizer  - Assembly &amp; Tests - Contract Award(s)</v>
          </cell>
          <cell r="C363">
            <v>0</v>
          </cell>
          <cell r="D363" t="str">
            <v>07-May-18 A</v>
          </cell>
          <cell r="F363">
            <v>0</v>
          </cell>
          <cell r="G363">
            <v>0</v>
          </cell>
          <cell r="H363">
            <v>1</v>
          </cell>
        </row>
        <row r="364">
          <cell r="A364" t="str">
            <v>OBLG247310</v>
          </cell>
          <cell r="B364" t="str">
            <v>Procure 1/2-Crate Digitizer  - Boards - Obligation</v>
          </cell>
          <cell r="C364">
            <v>0</v>
          </cell>
          <cell r="D364" t="str">
            <v>07-May-18 A</v>
          </cell>
          <cell r="E364" t="str">
            <v>07-May-18 A</v>
          </cell>
          <cell r="F364">
            <v>0</v>
          </cell>
          <cell r="G364">
            <v>0</v>
          </cell>
          <cell r="H364">
            <v>1</v>
          </cell>
        </row>
        <row r="365">
          <cell r="A365" t="str">
            <v>OBLG247410</v>
          </cell>
          <cell r="B365" t="str">
            <v>Procure 1/2-Crate Digitizer  - Assembly &amp; Tests - Obligation</v>
          </cell>
          <cell r="C365">
            <v>0</v>
          </cell>
          <cell r="D365" t="str">
            <v>07-May-18 A</v>
          </cell>
          <cell r="E365" t="str">
            <v>07-May-18 A</v>
          </cell>
          <cell r="F365">
            <v>0</v>
          </cell>
          <cell r="G365">
            <v>0</v>
          </cell>
          <cell r="H365">
            <v>1</v>
          </cell>
        </row>
        <row r="366">
          <cell r="A366" t="str">
            <v>OBLG247210</v>
          </cell>
          <cell r="B366" t="str">
            <v>Procure 1/2-Crate Digitizer - Parts - Obligation</v>
          </cell>
          <cell r="C366">
            <v>0</v>
          </cell>
          <cell r="D366" t="str">
            <v>07-May-18 A</v>
          </cell>
          <cell r="E366" t="str">
            <v>07-May-18 A</v>
          </cell>
          <cell r="F366">
            <v>0</v>
          </cell>
          <cell r="G366">
            <v>0</v>
          </cell>
          <cell r="H366">
            <v>1</v>
          </cell>
        </row>
        <row r="367">
          <cell r="A367" t="str">
            <v>S162000</v>
          </cell>
          <cell r="B367" t="str">
            <v>Procure EMCAL fibers for Prepro Sectors 1-12 Blocks - Prepare &amp; Send Solicitation</v>
          </cell>
          <cell r="C367">
            <v>0</v>
          </cell>
          <cell r="D367" t="str">
            <v>08-May-18 A</v>
          </cell>
          <cell r="E367" t="str">
            <v>08-May-18 A</v>
          </cell>
          <cell r="F367">
            <v>0</v>
          </cell>
          <cell r="G367">
            <v>0</v>
          </cell>
          <cell r="H367">
            <v>1</v>
          </cell>
        </row>
        <row r="368">
          <cell r="A368" t="str">
            <v>S162100</v>
          </cell>
          <cell r="B368" t="str">
            <v>Procure EMCAL fibers for Prepro Sectors 1-12 Blocks - Vendor Responses</v>
          </cell>
          <cell r="C368">
            <v>0</v>
          </cell>
          <cell r="D368" t="str">
            <v>08-May-18 A</v>
          </cell>
          <cell r="E368" t="str">
            <v>08-May-18 A</v>
          </cell>
          <cell r="F368">
            <v>0</v>
          </cell>
          <cell r="G368">
            <v>0</v>
          </cell>
          <cell r="H368">
            <v>1</v>
          </cell>
        </row>
        <row r="369">
          <cell r="A369" t="str">
            <v>S320300</v>
          </cell>
          <cell r="B369" t="str">
            <v>Procure Outer HCAL Mechanical Structure Components - Payment for purchases raw material</v>
          </cell>
          <cell r="C369">
            <v>0</v>
          </cell>
          <cell r="D369" t="str">
            <v>10-May-18 A</v>
          </cell>
          <cell r="E369" t="str">
            <v>10-May-18 A</v>
          </cell>
          <cell r="F369">
            <v>0</v>
          </cell>
          <cell r="G369">
            <v>0</v>
          </cell>
          <cell r="H369">
            <v>1</v>
          </cell>
        </row>
        <row r="370">
          <cell r="A370" t="str">
            <v>S201300</v>
          </cell>
          <cell r="B370" t="str">
            <v>Procure Outer HCAL Scint. Tiles for Preproduction - Provide Requirements to Procurement</v>
          </cell>
          <cell r="C370">
            <v>35</v>
          </cell>
          <cell r="D370" t="str">
            <v>10-May-18 A</v>
          </cell>
          <cell r="E370" t="str">
            <v>29-Jun-18 A</v>
          </cell>
          <cell r="F370">
            <v>0</v>
          </cell>
          <cell r="G370">
            <v>0</v>
          </cell>
          <cell r="H370">
            <v>1</v>
          </cell>
        </row>
        <row r="371">
          <cell r="A371" t="str">
            <v>S203900</v>
          </cell>
          <cell r="B371" t="str">
            <v>Design Revision of Outer HCAL Splice Plates (Dog bones)</v>
          </cell>
          <cell r="C371">
            <v>41</v>
          </cell>
          <cell r="D371" t="str">
            <v>10-May-18 A</v>
          </cell>
          <cell r="E371" t="str">
            <v>10-Jul-18 A</v>
          </cell>
          <cell r="F371">
            <v>0</v>
          </cell>
          <cell r="G371">
            <v>0</v>
          </cell>
          <cell r="H371">
            <v>1</v>
          </cell>
        </row>
        <row r="372">
          <cell r="A372" t="str">
            <v>S115300</v>
          </cell>
          <cell r="B372" t="str">
            <v>Test TPC v1a Module GEMS</v>
          </cell>
          <cell r="C372">
            <v>4</v>
          </cell>
          <cell r="D372" t="str">
            <v>14-May-18 A</v>
          </cell>
          <cell r="E372" t="str">
            <v>18-May-18 A</v>
          </cell>
          <cell r="F372">
            <v>0</v>
          </cell>
          <cell r="G372">
            <v>0</v>
          </cell>
          <cell r="H372">
            <v>1</v>
          </cell>
        </row>
        <row r="373">
          <cell r="A373" t="str">
            <v>S115400</v>
          </cell>
          <cell r="B373" t="str">
            <v>Frame TPC v1a Module GEMs</v>
          </cell>
          <cell r="C373">
            <v>4</v>
          </cell>
          <cell r="D373" t="str">
            <v>14-May-18 A</v>
          </cell>
          <cell r="E373" t="str">
            <v>18-May-18 A</v>
          </cell>
          <cell r="F373">
            <v>0</v>
          </cell>
          <cell r="G373">
            <v>0</v>
          </cell>
          <cell r="H373">
            <v>1</v>
          </cell>
        </row>
        <row r="374">
          <cell r="A374" t="str">
            <v>S320400</v>
          </cell>
          <cell r="B374" t="str">
            <v>Procure Outer HCAL Mechanical Structure Components - Lead Time</v>
          </cell>
          <cell r="C374">
            <v>86</v>
          </cell>
          <cell r="D374" t="str">
            <v>14-May-18 A</v>
          </cell>
          <cell r="E374" t="str">
            <v>14-Sep-18 A</v>
          </cell>
          <cell r="F374">
            <v>0</v>
          </cell>
          <cell r="G374">
            <v>0</v>
          </cell>
          <cell r="H374">
            <v>1</v>
          </cell>
        </row>
        <row r="375">
          <cell r="A375" t="str">
            <v>S234401</v>
          </cell>
          <cell r="B375" t="str">
            <v>Preliminary Design Review - HCal FEE Sectors 1-6</v>
          </cell>
          <cell r="C375">
            <v>0</v>
          </cell>
          <cell r="E375" t="str">
            <v>18-May-18 A</v>
          </cell>
          <cell r="F375">
            <v>0</v>
          </cell>
          <cell r="G375">
            <v>0</v>
          </cell>
          <cell r="H375">
            <v>1</v>
          </cell>
        </row>
        <row r="376">
          <cell r="A376" t="str">
            <v>S261200</v>
          </cell>
          <cell r="B376" t="str">
            <v>Trigger Design, Layout Custom LL1 - Vendor Responses</v>
          </cell>
          <cell r="C376">
            <v>9</v>
          </cell>
          <cell r="D376" t="str">
            <v>18-May-18 A</v>
          </cell>
          <cell r="E376" t="str">
            <v>01-Jun-18 A</v>
          </cell>
          <cell r="F376">
            <v>0</v>
          </cell>
          <cell r="G376">
            <v>0</v>
          </cell>
          <cell r="H376">
            <v>1</v>
          </cell>
        </row>
        <row r="377">
          <cell r="A377" t="str">
            <v>S162200</v>
          </cell>
          <cell r="B377" t="str">
            <v>Procure EMCAL fibers for Prepro Sectors 1-12 Blocks - Vendor Selection</v>
          </cell>
          <cell r="C377">
            <v>0</v>
          </cell>
          <cell r="D377" t="str">
            <v>21-May-18 A</v>
          </cell>
          <cell r="E377" t="str">
            <v>21-May-18 A</v>
          </cell>
          <cell r="F377">
            <v>0</v>
          </cell>
          <cell r="G377">
            <v>0</v>
          </cell>
          <cell r="H377">
            <v>1</v>
          </cell>
        </row>
        <row r="378">
          <cell r="A378" t="str">
            <v>S234600</v>
          </cell>
          <cell r="B378" t="str">
            <v>Design HCal SiPM Board: (6 Modules)</v>
          </cell>
          <cell r="C378">
            <v>72</v>
          </cell>
          <cell r="D378" t="str">
            <v>21-May-18 A</v>
          </cell>
          <cell r="E378" t="str">
            <v>31-Aug-18 A</v>
          </cell>
          <cell r="F378">
            <v>0</v>
          </cell>
          <cell r="G378">
            <v>0</v>
          </cell>
          <cell r="H378">
            <v>1</v>
          </cell>
        </row>
        <row r="379">
          <cell r="A379" t="str">
            <v>S234800</v>
          </cell>
          <cell r="B379" t="str">
            <v>Design HCal Preamp: (6 Modules)</v>
          </cell>
          <cell r="C379">
            <v>72</v>
          </cell>
          <cell r="D379" t="str">
            <v>21-May-18 A</v>
          </cell>
          <cell r="E379" t="str">
            <v>31-Aug-18 A</v>
          </cell>
          <cell r="F379">
            <v>0</v>
          </cell>
          <cell r="G379">
            <v>0</v>
          </cell>
          <cell r="H379">
            <v>1</v>
          </cell>
        </row>
        <row r="380">
          <cell r="A380" t="str">
            <v>S235000</v>
          </cell>
          <cell r="B380" t="str">
            <v>Design HCal LED Driver Board: (6 Modules)</v>
          </cell>
          <cell r="C380">
            <v>72</v>
          </cell>
          <cell r="D380" t="str">
            <v>21-May-18 A</v>
          </cell>
          <cell r="E380" t="str">
            <v>31-Aug-18 A</v>
          </cell>
          <cell r="F380">
            <v>0</v>
          </cell>
          <cell r="G380">
            <v>0</v>
          </cell>
          <cell r="H380">
            <v>1</v>
          </cell>
        </row>
        <row r="381">
          <cell r="A381" t="str">
            <v>S235200</v>
          </cell>
          <cell r="B381" t="str">
            <v>Design HCal Interface Board: (6 Modules)</v>
          </cell>
          <cell r="C381">
            <v>72</v>
          </cell>
          <cell r="D381" t="str">
            <v>21-May-18 A</v>
          </cell>
          <cell r="E381" t="str">
            <v>31-Aug-18 A</v>
          </cell>
          <cell r="F381">
            <v>0</v>
          </cell>
          <cell r="G381">
            <v>0</v>
          </cell>
          <cell r="H381">
            <v>1</v>
          </cell>
        </row>
        <row r="382">
          <cell r="A382" t="str">
            <v>S235400</v>
          </cell>
          <cell r="B382" t="str">
            <v>Design HCal Backplane: (6 Modules)</v>
          </cell>
          <cell r="C382">
            <v>72</v>
          </cell>
          <cell r="D382" t="str">
            <v>21-May-18 A</v>
          </cell>
          <cell r="E382" t="str">
            <v>31-Aug-18 A</v>
          </cell>
          <cell r="F382">
            <v>0</v>
          </cell>
          <cell r="G382">
            <v>0</v>
          </cell>
          <cell r="H382">
            <v>1</v>
          </cell>
        </row>
        <row r="383">
          <cell r="A383" t="str">
            <v>S235600</v>
          </cell>
          <cell r="B383" t="str">
            <v>Specify HCal Signal and Power Cables: (6 Modules)</v>
          </cell>
          <cell r="C383">
            <v>72</v>
          </cell>
          <cell r="D383" t="str">
            <v>21-May-18 A</v>
          </cell>
          <cell r="E383" t="str">
            <v>31-Aug-18 A</v>
          </cell>
          <cell r="F383">
            <v>0</v>
          </cell>
          <cell r="G383">
            <v>0</v>
          </cell>
          <cell r="H383">
            <v>1</v>
          </cell>
        </row>
        <row r="384">
          <cell r="A384" t="str">
            <v>S235700</v>
          </cell>
          <cell r="B384" t="str">
            <v>Design HCal power system: (6 Modules)</v>
          </cell>
          <cell r="C384">
            <v>72</v>
          </cell>
          <cell r="D384" t="str">
            <v>21-May-18 A</v>
          </cell>
          <cell r="E384" t="str">
            <v>31-Aug-18 A</v>
          </cell>
          <cell r="F384">
            <v>0</v>
          </cell>
          <cell r="G384">
            <v>0</v>
          </cell>
          <cell r="H384">
            <v>1</v>
          </cell>
        </row>
        <row r="385">
          <cell r="A385" t="str">
            <v>S234700</v>
          </cell>
          <cell r="B385" t="str">
            <v>Layout HCal SiPM Board: (6 Modules)</v>
          </cell>
          <cell r="C385">
            <v>72</v>
          </cell>
          <cell r="D385" t="str">
            <v>21-May-18 A</v>
          </cell>
          <cell r="E385" t="str">
            <v>31-Aug-18 A</v>
          </cell>
          <cell r="F385">
            <v>0</v>
          </cell>
          <cell r="G385">
            <v>0</v>
          </cell>
          <cell r="H385">
            <v>1</v>
          </cell>
        </row>
        <row r="386">
          <cell r="A386" t="str">
            <v>S234900</v>
          </cell>
          <cell r="B386" t="str">
            <v>Layout HCal Preamp: (6 Modules)</v>
          </cell>
          <cell r="C386">
            <v>72</v>
          </cell>
          <cell r="D386" t="str">
            <v>21-May-18 A</v>
          </cell>
          <cell r="E386" t="str">
            <v>31-Aug-18 A</v>
          </cell>
          <cell r="F386">
            <v>0</v>
          </cell>
          <cell r="G386">
            <v>0</v>
          </cell>
          <cell r="H386">
            <v>1</v>
          </cell>
        </row>
        <row r="387">
          <cell r="A387" t="str">
            <v>S235300</v>
          </cell>
          <cell r="B387" t="str">
            <v>Layout HCal Interface Board: (6 Modules)</v>
          </cell>
          <cell r="C387">
            <v>72</v>
          </cell>
          <cell r="D387" t="str">
            <v>21-May-18 A</v>
          </cell>
          <cell r="E387" t="str">
            <v>31-Aug-18 A</v>
          </cell>
          <cell r="F387">
            <v>0</v>
          </cell>
          <cell r="G387">
            <v>0</v>
          </cell>
          <cell r="H387">
            <v>1</v>
          </cell>
        </row>
        <row r="388">
          <cell r="A388" t="str">
            <v>S235100</v>
          </cell>
          <cell r="B388" t="str">
            <v>Layout HCal LED Driver Board: (6 Modules)</v>
          </cell>
          <cell r="C388">
            <v>72</v>
          </cell>
          <cell r="D388" t="str">
            <v>21-May-18 A</v>
          </cell>
          <cell r="E388" t="str">
            <v>31-Aug-18 A</v>
          </cell>
          <cell r="F388">
            <v>0</v>
          </cell>
          <cell r="G388">
            <v>0</v>
          </cell>
          <cell r="H388">
            <v>1</v>
          </cell>
        </row>
        <row r="389">
          <cell r="A389" t="str">
            <v>S235500</v>
          </cell>
          <cell r="B389" t="str">
            <v>Layout HCal Backplane: (6 Modules)</v>
          </cell>
          <cell r="C389">
            <v>72</v>
          </cell>
          <cell r="D389" t="str">
            <v>21-May-18 A</v>
          </cell>
          <cell r="E389" t="str">
            <v>31-Aug-18 A</v>
          </cell>
          <cell r="F389">
            <v>0</v>
          </cell>
          <cell r="G389">
            <v>0</v>
          </cell>
          <cell r="H389">
            <v>1</v>
          </cell>
        </row>
        <row r="390">
          <cell r="A390" t="str">
            <v>S189500</v>
          </cell>
          <cell r="B390" t="str">
            <v>Analyze test beam results from v2.1 prototype FY18</v>
          </cell>
          <cell r="C390">
            <v>90</v>
          </cell>
          <cell r="D390" t="str">
            <v>22-May-18 A</v>
          </cell>
          <cell r="E390" t="str">
            <v>28-Sep-18 A</v>
          </cell>
          <cell r="F390">
            <v>0</v>
          </cell>
          <cell r="G390">
            <v>0</v>
          </cell>
          <cell r="H390">
            <v>1</v>
          </cell>
        </row>
        <row r="391">
          <cell r="A391" t="str">
            <v>S162300</v>
          </cell>
          <cell r="B391" t="str">
            <v>Procure EMCAL fibers for Prepro Sectors 1-12 Blocks - Contract Award 1st batch</v>
          </cell>
          <cell r="C391">
            <v>0</v>
          </cell>
          <cell r="D391" t="str">
            <v>23-May-18 A</v>
          </cell>
          <cell r="F391">
            <v>0</v>
          </cell>
          <cell r="G391">
            <v>0</v>
          </cell>
          <cell r="H391">
            <v>1</v>
          </cell>
        </row>
        <row r="392">
          <cell r="A392" t="str">
            <v>S162400</v>
          </cell>
          <cell r="B392" t="str">
            <v>Procure EMCAL fibers for Prepro Sectors 1-12 Blocks - Contract Award 2nd batch FY18</v>
          </cell>
          <cell r="C392">
            <v>0</v>
          </cell>
          <cell r="D392" t="str">
            <v>23-May-18 A</v>
          </cell>
          <cell r="F392">
            <v>0</v>
          </cell>
          <cell r="G392">
            <v>0</v>
          </cell>
          <cell r="H392">
            <v>1</v>
          </cell>
        </row>
        <row r="393">
          <cell r="A393" t="str">
            <v>S162500</v>
          </cell>
          <cell r="B393" t="str">
            <v>Procure EMCAL fibers for Prepro Sectors 1-12 Blocks - Contract Award 3rd batch FY19</v>
          </cell>
          <cell r="C393">
            <v>0</v>
          </cell>
          <cell r="D393" t="str">
            <v>23-May-18 A</v>
          </cell>
          <cell r="F393">
            <v>0</v>
          </cell>
          <cell r="G393">
            <v>0</v>
          </cell>
          <cell r="H393">
            <v>1</v>
          </cell>
        </row>
        <row r="394">
          <cell r="A394" t="str">
            <v>S162600</v>
          </cell>
          <cell r="B394" t="str">
            <v>Procure EMCAL fibers for Prepro Sectors 1-12 Blocks - Contract Award 4th batch</v>
          </cell>
          <cell r="C394">
            <v>0</v>
          </cell>
          <cell r="D394" t="str">
            <v>23-May-18 A</v>
          </cell>
          <cell r="F394">
            <v>0</v>
          </cell>
          <cell r="G394">
            <v>0</v>
          </cell>
          <cell r="H394">
            <v>1</v>
          </cell>
        </row>
        <row r="395">
          <cell r="A395" t="str">
            <v>OBLG162510</v>
          </cell>
          <cell r="B395" t="str">
            <v>Procure EMCAL fibers for Prepro Sectors 1-12 Blocks - Obligation 3rd batch FY19</v>
          </cell>
          <cell r="C395">
            <v>0</v>
          </cell>
          <cell r="D395" t="str">
            <v>23-May-18 A</v>
          </cell>
          <cell r="E395" t="str">
            <v>23-May-18 A</v>
          </cell>
          <cell r="F395">
            <v>0</v>
          </cell>
          <cell r="G395">
            <v>0</v>
          </cell>
          <cell r="H395">
            <v>1</v>
          </cell>
        </row>
        <row r="396">
          <cell r="A396" t="str">
            <v>OBLG162610</v>
          </cell>
          <cell r="B396" t="str">
            <v>Procure EMCAL fibers for Prepro Sectors 1-12 Blocks - Obligation 4th batch</v>
          </cell>
          <cell r="C396">
            <v>0</v>
          </cell>
          <cell r="D396" t="str">
            <v>23-May-18 A</v>
          </cell>
          <cell r="E396" t="str">
            <v>23-May-18 A</v>
          </cell>
          <cell r="F396">
            <v>0</v>
          </cell>
          <cell r="G396">
            <v>0</v>
          </cell>
          <cell r="H396">
            <v>1</v>
          </cell>
        </row>
        <row r="397">
          <cell r="A397" t="str">
            <v>S100400</v>
          </cell>
          <cell r="B397" t="str">
            <v>CD-1 Review</v>
          </cell>
          <cell r="C397">
            <v>2</v>
          </cell>
          <cell r="D397" t="str">
            <v>23-May-18 A</v>
          </cell>
          <cell r="E397" t="str">
            <v>25-May-18 A</v>
          </cell>
          <cell r="F397">
            <v>0</v>
          </cell>
          <cell r="G397">
            <v>0</v>
          </cell>
          <cell r="H397">
            <v>1</v>
          </cell>
        </row>
        <row r="398">
          <cell r="A398" t="str">
            <v>S100700</v>
          </cell>
          <cell r="B398" t="str">
            <v>Start PD-2/3 Review preparation</v>
          </cell>
          <cell r="C398">
            <v>89</v>
          </cell>
          <cell r="D398" t="str">
            <v>23-May-18 A</v>
          </cell>
          <cell r="E398" t="str">
            <v>28-Sep-18 A</v>
          </cell>
          <cell r="F398">
            <v>0</v>
          </cell>
          <cell r="G398">
            <v>0</v>
          </cell>
          <cell r="H398">
            <v>1</v>
          </cell>
        </row>
        <row r="399">
          <cell r="A399" t="str">
            <v>S182600</v>
          </cell>
          <cell r="B399" t="str">
            <v>Procure light guides for preproduction prototype sector 0 Labor</v>
          </cell>
          <cell r="C399">
            <v>89</v>
          </cell>
          <cell r="D399" t="str">
            <v>23-May-18 A</v>
          </cell>
          <cell r="E399" t="str">
            <v>28-Sep-18 A</v>
          </cell>
          <cell r="F399">
            <v>0</v>
          </cell>
          <cell r="G399">
            <v>0</v>
          </cell>
          <cell r="H399">
            <v>1</v>
          </cell>
        </row>
        <row r="400">
          <cell r="A400" t="str">
            <v>S183000</v>
          </cell>
          <cell r="B400" t="str">
            <v>Procure mechanical parts for modules for preproduction prototype sector 0 Labor FY18</v>
          </cell>
          <cell r="C400">
            <v>89</v>
          </cell>
          <cell r="D400" t="str">
            <v>23-May-18 A</v>
          </cell>
          <cell r="E400" t="str">
            <v>28-Sep-18 A</v>
          </cell>
          <cell r="F400">
            <v>0</v>
          </cell>
          <cell r="G400">
            <v>0</v>
          </cell>
          <cell r="H400">
            <v>1</v>
          </cell>
        </row>
        <row r="401">
          <cell r="A401" t="str">
            <v>S182700</v>
          </cell>
          <cell r="B401" t="str">
            <v>Procure light guides for preproduction prototype sector 0 M&amp;S</v>
          </cell>
          <cell r="C401">
            <v>89</v>
          </cell>
          <cell r="D401" t="str">
            <v>23-May-18 A</v>
          </cell>
          <cell r="E401" t="str">
            <v>28-Sep-18 A</v>
          </cell>
          <cell r="F401">
            <v>0</v>
          </cell>
          <cell r="G401">
            <v>0</v>
          </cell>
          <cell r="H401">
            <v>1</v>
          </cell>
        </row>
        <row r="402">
          <cell r="A402" t="str">
            <v>S182800</v>
          </cell>
          <cell r="B402" t="str">
            <v>Procure mechanical parts for modules for preproduction prototype sector 0 M&amp;S FY18</v>
          </cell>
          <cell r="C402">
            <v>89</v>
          </cell>
          <cell r="D402" t="str">
            <v>23-May-18 A</v>
          </cell>
          <cell r="E402" t="str">
            <v>28-Sep-18 A</v>
          </cell>
          <cell r="F402">
            <v>0</v>
          </cell>
          <cell r="G402">
            <v>0</v>
          </cell>
          <cell r="H402">
            <v>1</v>
          </cell>
        </row>
        <row r="403">
          <cell r="A403" t="str">
            <v>S359500</v>
          </cell>
          <cell r="B403" t="str">
            <v>Design TPC Integration/Installation Tooling/Fixtures FY18</v>
          </cell>
          <cell r="C403">
            <v>88</v>
          </cell>
          <cell r="D403" t="str">
            <v>24-May-18 A</v>
          </cell>
          <cell r="E403" t="str">
            <v>28-Sep-18 A</v>
          </cell>
          <cell r="F403">
            <v>0</v>
          </cell>
          <cell r="G403">
            <v>0</v>
          </cell>
          <cell r="H403">
            <v>1</v>
          </cell>
        </row>
        <row r="404">
          <cell r="A404" t="str">
            <v>S115500</v>
          </cell>
          <cell r="B404" t="str">
            <v>Test TPC v1a Module Framed GEMs</v>
          </cell>
          <cell r="C404">
            <v>4</v>
          </cell>
          <cell r="D404" t="str">
            <v>29-May-18 A</v>
          </cell>
          <cell r="E404" t="str">
            <v>04-Jun-18 A</v>
          </cell>
          <cell r="F404">
            <v>0</v>
          </cell>
          <cell r="G404">
            <v>0</v>
          </cell>
          <cell r="H404">
            <v>1</v>
          </cell>
        </row>
        <row r="405">
          <cell r="A405" t="str">
            <v>S137800</v>
          </cell>
          <cell r="B405" t="str">
            <v>SAMPA chip 80 nsec development - Provide Requirements to Procurement</v>
          </cell>
          <cell r="C405">
            <v>28</v>
          </cell>
          <cell r="D405" t="str">
            <v>29-May-18 A</v>
          </cell>
          <cell r="E405" t="str">
            <v>09-Jul-18 A</v>
          </cell>
          <cell r="F405">
            <v>0</v>
          </cell>
          <cell r="G405">
            <v>0</v>
          </cell>
          <cell r="H405">
            <v>1</v>
          </cell>
        </row>
        <row r="406">
          <cell r="A406" t="str">
            <v>S268301</v>
          </cell>
          <cell r="B406" t="str">
            <v>Preliminary Design Review - DAQ Timing System</v>
          </cell>
          <cell r="C406">
            <v>0</v>
          </cell>
          <cell r="E406" t="str">
            <v>31-May-18 A</v>
          </cell>
          <cell r="F406">
            <v>0</v>
          </cell>
          <cell r="G406">
            <v>0</v>
          </cell>
          <cell r="H406">
            <v>1</v>
          </cell>
        </row>
        <row r="407">
          <cell r="A407" t="str">
            <v>S106700</v>
          </cell>
          <cell r="B407" t="str">
            <v>TPC v1 End Cap Conceptual Design Review</v>
          </cell>
          <cell r="C407">
            <v>0</v>
          </cell>
          <cell r="D407" t="str">
            <v>01-Jun-18 A</v>
          </cell>
          <cell r="E407" t="str">
            <v>01-Jun-18 A</v>
          </cell>
          <cell r="F407">
            <v>0</v>
          </cell>
          <cell r="G407">
            <v>0</v>
          </cell>
          <cell r="H407">
            <v>1</v>
          </cell>
        </row>
        <row r="408">
          <cell r="A408" t="str">
            <v>S180700</v>
          </cell>
          <cell r="B408" t="str">
            <v>Safety Review of Assembly and Test Areas</v>
          </cell>
          <cell r="C408">
            <v>0</v>
          </cell>
          <cell r="D408" t="str">
            <v>01-Jun-18 A</v>
          </cell>
          <cell r="E408" t="str">
            <v>01-Jun-18 A</v>
          </cell>
          <cell r="F408">
            <v>0</v>
          </cell>
          <cell r="G408">
            <v>0</v>
          </cell>
          <cell r="H408">
            <v>1</v>
          </cell>
        </row>
        <row r="409">
          <cell r="A409" t="str">
            <v>S247500</v>
          </cell>
          <cell r="B409" t="str">
            <v>Procure 1/2-Crate Digitizer - Parts - Leadtime - FY18</v>
          </cell>
          <cell r="C409">
            <v>83</v>
          </cell>
          <cell r="D409" t="str">
            <v>01-Jun-18 A</v>
          </cell>
          <cell r="E409" t="str">
            <v>28-Sep-18 A</v>
          </cell>
          <cell r="F409">
            <v>0</v>
          </cell>
          <cell r="G409">
            <v>0</v>
          </cell>
          <cell r="H409">
            <v>1</v>
          </cell>
        </row>
        <row r="410">
          <cell r="A410" t="str">
            <v>S247800</v>
          </cell>
          <cell r="B410" t="str">
            <v>Procure 1/2-Crate Digitizer - Boards - Contract/PO - Leadtime FY18</v>
          </cell>
          <cell r="C410">
            <v>83</v>
          </cell>
          <cell r="D410" t="str">
            <v>01-Jun-18 A</v>
          </cell>
          <cell r="E410" t="str">
            <v>28-Sep-18 A</v>
          </cell>
          <cell r="F410">
            <v>0</v>
          </cell>
          <cell r="G410">
            <v>0</v>
          </cell>
          <cell r="H410">
            <v>1</v>
          </cell>
        </row>
        <row r="411">
          <cell r="A411" t="str">
            <v>S344500</v>
          </cell>
          <cell r="B411" t="str">
            <v>Create Subsystem Outline/Interface Drawings</v>
          </cell>
          <cell r="C411">
            <v>83</v>
          </cell>
          <cell r="D411" t="str">
            <v>01-Jun-18 A</v>
          </cell>
          <cell r="E411" t="str">
            <v>28-Sep-18 A</v>
          </cell>
          <cell r="F411">
            <v>0</v>
          </cell>
          <cell r="G411">
            <v>0</v>
          </cell>
          <cell r="H411">
            <v>1</v>
          </cell>
        </row>
        <row r="412">
          <cell r="A412" t="str">
            <v>S261300</v>
          </cell>
          <cell r="B412" t="str">
            <v>Trigger Design, Layout Custom LL1 - Vendor Selection</v>
          </cell>
          <cell r="C412">
            <v>39</v>
          </cell>
          <cell r="D412" t="str">
            <v>04-Jun-18 A</v>
          </cell>
          <cell r="E412" t="str">
            <v>30-Jul-18 A</v>
          </cell>
          <cell r="F412">
            <v>0</v>
          </cell>
          <cell r="G412">
            <v>0</v>
          </cell>
          <cell r="H412">
            <v>1</v>
          </cell>
        </row>
        <row r="413">
          <cell r="A413" t="str">
            <v>S115600</v>
          </cell>
          <cell r="B413" t="str">
            <v>Assemble TPC v1a Module Prototype</v>
          </cell>
          <cell r="C413">
            <v>4</v>
          </cell>
          <cell r="D413" t="str">
            <v>05-Jun-18 A</v>
          </cell>
          <cell r="E413" t="str">
            <v>11-Jun-18 A</v>
          </cell>
          <cell r="F413">
            <v>0</v>
          </cell>
          <cell r="G413">
            <v>0</v>
          </cell>
          <cell r="H413">
            <v>1</v>
          </cell>
        </row>
        <row r="414">
          <cell r="A414" t="str">
            <v>S106800</v>
          </cell>
          <cell r="B414" t="str">
            <v>TPC v1 End Cap Production Readiness Review</v>
          </cell>
          <cell r="C414">
            <v>0</v>
          </cell>
          <cell r="D414" t="str">
            <v>06-Jun-18 A</v>
          </cell>
          <cell r="E414" t="str">
            <v>06-Jun-18 A</v>
          </cell>
          <cell r="F414">
            <v>0</v>
          </cell>
          <cell r="G414">
            <v>0</v>
          </cell>
          <cell r="H414">
            <v>1</v>
          </cell>
        </row>
        <row r="415">
          <cell r="A415" t="str">
            <v>S106900</v>
          </cell>
          <cell r="B415" t="str">
            <v>Procure TPC v1 End Cap - Provide Requirements to Procurement</v>
          </cell>
          <cell r="C415">
            <v>4</v>
          </cell>
          <cell r="D415" t="str">
            <v>07-Jun-18 A</v>
          </cell>
          <cell r="E415" t="str">
            <v>13-Jun-18 A</v>
          </cell>
          <cell r="F415">
            <v>0</v>
          </cell>
          <cell r="G415">
            <v>0</v>
          </cell>
          <cell r="H415">
            <v>1</v>
          </cell>
        </row>
        <row r="416">
          <cell r="A416" t="str">
            <v>S253900</v>
          </cell>
          <cell r="B416" t="str">
            <v>DAQ Design: Specify the high-level components</v>
          </cell>
          <cell r="C416">
            <v>10</v>
          </cell>
          <cell r="D416" t="str">
            <v>11-Jun-18 A</v>
          </cell>
          <cell r="E416" t="str">
            <v>25-Jun-18 A</v>
          </cell>
          <cell r="F416">
            <v>0</v>
          </cell>
          <cell r="G416">
            <v>0</v>
          </cell>
          <cell r="H416">
            <v>1</v>
          </cell>
        </row>
        <row r="417">
          <cell r="A417" t="str">
            <v>S115700</v>
          </cell>
          <cell r="B417" t="str">
            <v>Test TPC v1a Module Prototype</v>
          </cell>
          <cell r="C417">
            <v>17</v>
          </cell>
          <cell r="D417" t="str">
            <v>12-Jun-18 A</v>
          </cell>
          <cell r="E417" t="str">
            <v>06-Jul-18 A</v>
          </cell>
          <cell r="F417">
            <v>0</v>
          </cell>
          <cell r="G417">
            <v>0</v>
          </cell>
          <cell r="H417">
            <v>1</v>
          </cell>
        </row>
        <row r="418">
          <cell r="A418" t="str">
            <v>S107000</v>
          </cell>
          <cell r="B418" t="str">
            <v>Procure TPC v1 End Cap - Prepare &amp; Send Solicitation</v>
          </cell>
          <cell r="C418">
            <v>29</v>
          </cell>
          <cell r="D418" t="str">
            <v>14-Jun-18 A</v>
          </cell>
          <cell r="E418" t="str">
            <v>26-Jul-18 A</v>
          </cell>
          <cell r="F418">
            <v>0</v>
          </cell>
          <cell r="G418">
            <v>0</v>
          </cell>
          <cell r="H418">
            <v>1</v>
          </cell>
        </row>
        <row r="419">
          <cell r="A419" t="str">
            <v>S272200</v>
          </cell>
          <cell r="B419" t="str">
            <v>Procure Prototype Shaper/Disc Electronics - Vendor Responses</v>
          </cell>
          <cell r="C419">
            <v>63</v>
          </cell>
          <cell r="D419" t="str">
            <v>15-Jun-18 A</v>
          </cell>
          <cell r="E419" t="str">
            <v>14-Sep-18 A</v>
          </cell>
          <cell r="F419">
            <v>0</v>
          </cell>
          <cell r="G419">
            <v>0</v>
          </cell>
          <cell r="H419">
            <v>1</v>
          </cell>
        </row>
        <row r="420">
          <cell r="A420" t="str">
            <v>S158300</v>
          </cell>
          <cell r="B420" t="str">
            <v>Fabricate &amp; test batch No. 1 of 8 batches of 12 blocks for preproduction prototype Sector 0</v>
          </cell>
          <cell r="C420">
            <v>63</v>
          </cell>
          <cell r="D420" t="str">
            <v>21-Jun-18 A</v>
          </cell>
          <cell r="E420" t="str">
            <v>20-Sep-18 A</v>
          </cell>
          <cell r="F420">
            <v>0</v>
          </cell>
          <cell r="G420">
            <v>0</v>
          </cell>
          <cell r="H420">
            <v>1</v>
          </cell>
        </row>
        <row r="421">
          <cell r="A421" t="str">
            <v>S165100</v>
          </cell>
          <cell r="B421" t="str">
            <v>Set up factory for EMCal Prepro Sectors 1-12 Blocks - Prepare &amp; Send Solicitation</v>
          </cell>
          <cell r="C421">
            <v>4</v>
          </cell>
          <cell r="D421" t="str">
            <v>25-Jun-18 A</v>
          </cell>
          <cell r="E421" t="str">
            <v>29-Jun-18 A</v>
          </cell>
          <cell r="F421">
            <v>0</v>
          </cell>
          <cell r="G421">
            <v>0</v>
          </cell>
          <cell r="H421">
            <v>1</v>
          </cell>
        </row>
        <row r="422">
          <cell r="A422" t="str">
            <v>S107100</v>
          </cell>
          <cell r="B422" t="str">
            <v>Procure TPC v1 End Cap - Vendor Responses</v>
          </cell>
          <cell r="C422">
            <v>50</v>
          </cell>
          <cell r="D422" t="str">
            <v>25-Jun-18 A</v>
          </cell>
          <cell r="E422" t="str">
            <v>05-Sep-18 A</v>
          </cell>
          <cell r="F422">
            <v>0</v>
          </cell>
          <cell r="G422">
            <v>0</v>
          </cell>
          <cell r="H422">
            <v>1</v>
          </cell>
        </row>
        <row r="423">
          <cell r="A423" t="str">
            <v>S138200</v>
          </cell>
          <cell r="B423" t="str">
            <v>SAMPA chip 80 nsec development - Contract Award(s) - Report feasability of 80ns/20MSPS mod</v>
          </cell>
          <cell r="C423">
            <v>0</v>
          </cell>
          <cell r="D423" t="str">
            <v>02-Jul-18 A</v>
          </cell>
          <cell r="F423">
            <v>0</v>
          </cell>
          <cell r="G423">
            <v>0</v>
          </cell>
          <cell r="H423">
            <v>1</v>
          </cell>
        </row>
        <row r="424">
          <cell r="A424" t="str">
            <v>S138300</v>
          </cell>
          <cell r="B424" t="str">
            <v>SAMPA chip 80 nsec development - Contract Award(s) - Design at Layout level of new circuits</v>
          </cell>
          <cell r="C424">
            <v>0</v>
          </cell>
          <cell r="D424" t="str">
            <v>02-Jul-18 A</v>
          </cell>
          <cell r="F424">
            <v>0</v>
          </cell>
          <cell r="G424">
            <v>0</v>
          </cell>
          <cell r="H424">
            <v>1</v>
          </cell>
        </row>
        <row r="425">
          <cell r="A425" t="str">
            <v>OBLG138210</v>
          </cell>
          <cell r="B425" t="str">
            <v>SAMPA chip 80 nsec development - Obligation - MPW to Test Design Changes</v>
          </cell>
          <cell r="C425">
            <v>0</v>
          </cell>
          <cell r="D425" t="str">
            <v>02-Jul-18 A</v>
          </cell>
          <cell r="E425" t="str">
            <v>02-Jul-18 A</v>
          </cell>
          <cell r="F425">
            <v>0</v>
          </cell>
          <cell r="G425">
            <v>0</v>
          </cell>
          <cell r="H425">
            <v>1</v>
          </cell>
        </row>
        <row r="426">
          <cell r="A426" t="str">
            <v>S138310</v>
          </cell>
          <cell r="B426" t="str">
            <v>SAMPA chip 80 nsec development - Contract Award(s) - Layout finalization for MPW and submission</v>
          </cell>
          <cell r="C426">
            <v>0</v>
          </cell>
          <cell r="D426" t="str">
            <v>02-Jul-18 A</v>
          </cell>
          <cell r="F426">
            <v>0</v>
          </cell>
          <cell r="G426">
            <v>0</v>
          </cell>
          <cell r="H426">
            <v>1</v>
          </cell>
        </row>
        <row r="427">
          <cell r="A427" t="str">
            <v>S207700</v>
          </cell>
          <cell r="B427" t="str">
            <v>Procure Outer HCAL Scintillating Tiles (Prod) - Provide Requirements to Procurement</v>
          </cell>
          <cell r="C427">
            <v>0</v>
          </cell>
          <cell r="D427" t="str">
            <v>02-Jul-18 A</v>
          </cell>
          <cell r="E427" t="str">
            <v>02-Jul-18 A</v>
          </cell>
          <cell r="F427">
            <v>0</v>
          </cell>
          <cell r="G427">
            <v>0</v>
          </cell>
          <cell r="H427">
            <v>1</v>
          </cell>
        </row>
        <row r="428">
          <cell r="A428" t="str">
            <v>S165200</v>
          </cell>
          <cell r="B428" t="str">
            <v>Set up factory for EMCal Prepro Sectors 1-12 Blocks - Vendor Responses</v>
          </cell>
          <cell r="C428">
            <v>3</v>
          </cell>
          <cell r="D428" t="str">
            <v>02-Jul-18 A</v>
          </cell>
          <cell r="E428" t="str">
            <v>06-Jul-18 A</v>
          </cell>
          <cell r="F428">
            <v>0</v>
          </cell>
          <cell r="G428">
            <v>0</v>
          </cell>
          <cell r="H428">
            <v>1</v>
          </cell>
        </row>
        <row r="429">
          <cell r="A429" t="str">
            <v>S201400</v>
          </cell>
          <cell r="B429" t="str">
            <v>Procure Outer HCAL Scint. Tiles for Preproduction - Prepare &amp; Send Solicitation</v>
          </cell>
          <cell r="C429">
            <v>18</v>
          </cell>
          <cell r="D429" t="str">
            <v>02-Jul-18 A</v>
          </cell>
          <cell r="E429" t="str">
            <v>27-Jul-18 A</v>
          </cell>
          <cell r="F429">
            <v>0</v>
          </cell>
          <cell r="G429">
            <v>0</v>
          </cell>
          <cell r="H429">
            <v>1</v>
          </cell>
        </row>
        <row r="430">
          <cell r="A430" t="str">
            <v>S254000</v>
          </cell>
          <cell r="B430" t="str">
            <v>Final Design Review - DAQ Design</v>
          </cell>
          <cell r="C430">
            <v>29</v>
          </cell>
          <cell r="D430" t="str">
            <v>02-Jul-18 A</v>
          </cell>
          <cell r="E430" t="str">
            <v>13-Aug-18 A</v>
          </cell>
          <cell r="F430">
            <v>0</v>
          </cell>
          <cell r="G430">
            <v>0</v>
          </cell>
          <cell r="H430">
            <v>1</v>
          </cell>
        </row>
        <row r="431">
          <cell r="A431" t="str">
            <v>S268600</v>
          </cell>
          <cell r="B431" t="str">
            <v>Timing System Prototype: Procure hardware Labor</v>
          </cell>
          <cell r="C431">
            <v>31</v>
          </cell>
          <cell r="D431" t="str">
            <v>02-Jul-18 A</v>
          </cell>
          <cell r="E431" t="str">
            <v>15-Aug-18 A</v>
          </cell>
          <cell r="F431">
            <v>0</v>
          </cell>
          <cell r="G431">
            <v>0</v>
          </cell>
          <cell r="H431">
            <v>1</v>
          </cell>
        </row>
        <row r="432">
          <cell r="A432" t="str">
            <v>S268700</v>
          </cell>
          <cell r="B432" t="str">
            <v>Timing System Prototype: Procure hardware M&amp;S</v>
          </cell>
          <cell r="C432">
            <v>31</v>
          </cell>
          <cell r="D432" t="str">
            <v>02-Jul-18 A</v>
          </cell>
          <cell r="E432" t="str">
            <v>15-Aug-18 A</v>
          </cell>
          <cell r="F432">
            <v>0</v>
          </cell>
          <cell r="G432">
            <v>0</v>
          </cell>
          <cell r="H432">
            <v>1</v>
          </cell>
        </row>
        <row r="433">
          <cell r="A433" t="str">
            <v>S197800</v>
          </cell>
          <cell r="B433" t="str">
            <v>Design Inner HCAL Support Structure</v>
          </cell>
          <cell r="C433">
            <v>39</v>
          </cell>
          <cell r="D433" t="str">
            <v>02-Jul-18 A</v>
          </cell>
          <cell r="E433" t="str">
            <v>27-Aug-18 A</v>
          </cell>
          <cell r="F433">
            <v>0</v>
          </cell>
          <cell r="G433">
            <v>0</v>
          </cell>
          <cell r="H433">
            <v>1</v>
          </cell>
        </row>
        <row r="434">
          <cell r="A434" t="str">
            <v>S212400</v>
          </cell>
          <cell r="B434" t="str">
            <v>EMCal/HCal sensors Preproduction - Prepare &amp; Send Solicitation</v>
          </cell>
          <cell r="C434">
            <v>44</v>
          </cell>
          <cell r="D434" t="str">
            <v>02-Jul-18 A</v>
          </cell>
          <cell r="E434" t="str">
            <v>04-Sep-18 A</v>
          </cell>
          <cell r="F434">
            <v>0</v>
          </cell>
          <cell r="G434">
            <v>0</v>
          </cell>
          <cell r="H434">
            <v>1</v>
          </cell>
        </row>
        <row r="435">
          <cell r="A435" t="str">
            <v>S198300</v>
          </cell>
          <cell r="B435" t="str">
            <v>Design Inner HCAL Support Rings FY18</v>
          </cell>
          <cell r="C435">
            <v>62</v>
          </cell>
          <cell r="D435" t="str">
            <v>02-Jul-18 A</v>
          </cell>
          <cell r="E435" t="str">
            <v>28-Sep-18 A</v>
          </cell>
          <cell r="F435">
            <v>0</v>
          </cell>
          <cell r="G435">
            <v>0</v>
          </cell>
          <cell r="H435">
            <v>1</v>
          </cell>
        </row>
        <row r="436">
          <cell r="A436" t="str">
            <v>S265800</v>
          </cell>
          <cell r="B436" t="str">
            <v>GL1 Prototype: Procure hardware Labor</v>
          </cell>
          <cell r="C436">
            <v>62</v>
          </cell>
          <cell r="D436" t="str">
            <v>02-Jul-18 A</v>
          </cell>
          <cell r="E436" t="str">
            <v>28-Sep-18 A</v>
          </cell>
          <cell r="F436">
            <v>0</v>
          </cell>
          <cell r="G436">
            <v>0</v>
          </cell>
          <cell r="H436">
            <v>1</v>
          </cell>
        </row>
        <row r="437">
          <cell r="A437" t="str">
            <v>S266000</v>
          </cell>
          <cell r="B437" t="str">
            <v>GL1 Prototype: develop firmware FY18</v>
          </cell>
          <cell r="C437">
            <v>62</v>
          </cell>
          <cell r="D437" t="str">
            <v>02-Jul-18 A</v>
          </cell>
          <cell r="E437" t="str">
            <v>28-Sep-18 A</v>
          </cell>
          <cell r="F437">
            <v>0</v>
          </cell>
          <cell r="G437">
            <v>0</v>
          </cell>
          <cell r="H437">
            <v>1</v>
          </cell>
        </row>
        <row r="438">
          <cell r="A438" t="str">
            <v>S265900</v>
          </cell>
          <cell r="B438" t="str">
            <v>GL1 Prototype: Procure hardware M&amp;S</v>
          </cell>
          <cell r="C438">
            <v>62</v>
          </cell>
          <cell r="D438" t="str">
            <v>02-Jul-18 A</v>
          </cell>
          <cell r="E438" t="str">
            <v>28-Sep-18 A</v>
          </cell>
          <cell r="F438">
            <v>0</v>
          </cell>
          <cell r="G438">
            <v>0</v>
          </cell>
          <cell r="H438">
            <v>1</v>
          </cell>
        </row>
        <row r="439">
          <cell r="A439" t="str">
            <v>S266200</v>
          </cell>
          <cell r="B439" t="str">
            <v>GL1 Prototype: Design I/O Transition Module FY18</v>
          </cell>
          <cell r="C439">
            <v>62</v>
          </cell>
          <cell r="D439" t="str">
            <v>02-Jul-18 A</v>
          </cell>
          <cell r="E439" t="str">
            <v>28-Sep-18 A</v>
          </cell>
          <cell r="F439">
            <v>0</v>
          </cell>
          <cell r="G439">
            <v>0</v>
          </cell>
          <cell r="H439">
            <v>1</v>
          </cell>
        </row>
        <row r="440">
          <cell r="A440" t="str">
            <v>S162700</v>
          </cell>
          <cell r="B440" t="str">
            <v>Procure EMCAL fibers for Prepro Sectors 1-12 Blocks - Lead Time</v>
          </cell>
          <cell r="C440">
            <v>29</v>
          </cell>
          <cell r="D440" t="str">
            <v>03-Jul-18 A</v>
          </cell>
          <cell r="E440" t="str">
            <v>14-Aug-18 A</v>
          </cell>
          <cell r="F440">
            <v>0</v>
          </cell>
          <cell r="G440">
            <v>0</v>
          </cell>
          <cell r="H440">
            <v>1</v>
          </cell>
        </row>
        <row r="441">
          <cell r="A441" t="str">
            <v>S319100</v>
          </cell>
          <cell r="B441" t="str">
            <v>Procure Outer HCAL Lifting Fixture and Supports - Delivery Acceptance</v>
          </cell>
          <cell r="C441">
            <v>51</v>
          </cell>
          <cell r="D441" t="str">
            <v>03-Jul-18 A</v>
          </cell>
          <cell r="E441" t="str">
            <v>14-Sep-18 A</v>
          </cell>
          <cell r="F441">
            <v>0</v>
          </cell>
          <cell r="G441">
            <v>0</v>
          </cell>
          <cell r="H441">
            <v>1</v>
          </cell>
        </row>
        <row r="442">
          <cell r="A442" t="str">
            <v>S137801</v>
          </cell>
          <cell r="B442" t="str">
            <v>Preliminary Design Review - SAMPA chip 80 nsec</v>
          </cell>
          <cell r="C442">
            <v>0</v>
          </cell>
          <cell r="E442" t="str">
            <v>09-Jul-18 A</v>
          </cell>
          <cell r="F442">
            <v>0</v>
          </cell>
          <cell r="G442">
            <v>0</v>
          </cell>
          <cell r="H442">
            <v>1</v>
          </cell>
        </row>
        <row r="443">
          <cell r="A443" t="str">
            <v>S115800</v>
          </cell>
          <cell r="B443" t="str">
            <v>Design TPC v1b Module Padplane</v>
          </cell>
          <cell r="C443">
            <v>58</v>
          </cell>
          <cell r="D443" t="str">
            <v>09-Jul-18 A</v>
          </cell>
          <cell r="E443" t="str">
            <v>28-Sep-18 A</v>
          </cell>
          <cell r="F443">
            <v>0</v>
          </cell>
          <cell r="G443">
            <v>0</v>
          </cell>
          <cell r="H443">
            <v>1</v>
          </cell>
        </row>
        <row r="444">
          <cell r="A444" t="str">
            <v>S269000</v>
          </cell>
          <cell r="B444" t="str">
            <v>Timing System Prototype: Design I/O Transition Module FY18</v>
          </cell>
          <cell r="C444">
            <v>58</v>
          </cell>
          <cell r="D444" t="str">
            <v>09-Jul-18 A</v>
          </cell>
          <cell r="E444" t="str">
            <v>28-Sep-18 A</v>
          </cell>
          <cell r="F444">
            <v>0</v>
          </cell>
          <cell r="G444">
            <v>0</v>
          </cell>
          <cell r="H444">
            <v>1</v>
          </cell>
        </row>
        <row r="445">
          <cell r="A445" t="str">
            <v>S203901</v>
          </cell>
          <cell r="B445" t="str">
            <v>Preliminary Design Review - Outer HCAL Splice Plates (Dog bones)</v>
          </cell>
          <cell r="C445">
            <v>0</v>
          </cell>
          <cell r="E445" t="str">
            <v>10-Jul-18 A</v>
          </cell>
          <cell r="F445">
            <v>0</v>
          </cell>
          <cell r="G445">
            <v>0</v>
          </cell>
          <cell r="H445">
            <v>1</v>
          </cell>
        </row>
        <row r="446">
          <cell r="A446" t="str">
            <v>S137900</v>
          </cell>
          <cell r="B446" t="str">
            <v>SAMPA chip 80 nsec development - Prepare &amp; Send Solicitation</v>
          </cell>
          <cell r="C446">
            <v>9</v>
          </cell>
          <cell r="D446" t="str">
            <v>10-Jul-18 A</v>
          </cell>
          <cell r="E446" t="str">
            <v>23-Jul-18 A</v>
          </cell>
          <cell r="F446">
            <v>0</v>
          </cell>
          <cell r="G446">
            <v>0</v>
          </cell>
          <cell r="H446">
            <v>1</v>
          </cell>
        </row>
        <row r="447">
          <cell r="A447" t="str">
            <v>S207800</v>
          </cell>
          <cell r="B447" t="str">
            <v>Procure Outer HCAL Scintillating Tiles (Prod) - Prepare &amp; Send Solicitation</v>
          </cell>
          <cell r="C447">
            <v>13</v>
          </cell>
          <cell r="D447" t="str">
            <v>10-Jul-18 A</v>
          </cell>
          <cell r="E447" t="str">
            <v>27-Jul-18 A</v>
          </cell>
          <cell r="F447">
            <v>0</v>
          </cell>
          <cell r="G447">
            <v>0</v>
          </cell>
          <cell r="H447">
            <v>1</v>
          </cell>
        </row>
        <row r="448">
          <cell r="A448" t="str">
            <v>S204000</v>
          </cell>
          <cell r="B448" t="str">
            <v>Internal Review of Outer HCAL Splice Plates (Dog bones)</v>
          </cell>
          <cell r="C448">
            <v>1</v>
          </cell>
          <cell r="D448" t="str">
            <v>11-Jul-18 A</v>
          </cell>
          <cell r="E448" t="str">
            <v>12-Jul-18 A</v>
          </cell>
          <cell r="F448">
            <v>0</v>
          </cell>
          <cell r="G448">
            <v>0</v>
          </cell>
          <cell r="H448">
            <v>1</v>
          </cell>
        </row>
        <row r="449">
          <cell r="A449" t="str">
            <v>S217700</v>
          </cell>
          <cell r="B449" t="str">
            <v>Final Design Review, Safety Review - EMCal Preproduction Electronics [Sector 0]</v>
          </cell>
          <cell r="C449">
            <v>4</v>
          </cell>
          <cell r="D449" t="str">
            <v>13-Jul-18 A</v>
          </cell>
          <cell r="E449" t="str">
            <v>19-Jul-18 A</v>
          </cell>
          <cell r="F449">
            <v>0</v>
          </cell>
          <cell r="G449">
            <v>0</v>
          </cell>
          <cell r="H449">
            <v>1</v>
          </cell>
        </row>
        <row r="450">
          <cell r="A450" t="str">
            <v>S204100</v>
          </cell>
          <cell r="B450" t="str">
            <v>Address Issues from Internal Review of Outer HCAL Splice Plates</v>
          </cell>
          <cell r="C450">
            <v>9</v>
          </cell>
          <cell r="D450" t="str">
            <v>13-Jul-18 A</v>
          </cell>
          <cell r="E450" t="str">
            <v>26-Jul-18 A</v>
          </cell>
          <cell r="F450">
            <v>0</v>
          </cell>
          <cell r="G450">
            <v>0</v>
          </cell>
          <cell r="H450">
            <v>1</v>
          </cell>
        </row>
        <row r="451">
          <cell r="A451" t="str">
            <v>S165300</v>
          </cell>
          <cell r="B451" t="str">
            <v>Set up factory for EMCal Prepro Sectors 1-12 Blocks - Vendor Selection</v>
          </cell>
          <cell r="C451">
            <v>4</v>
          </cell>
          <cell r="D451" t="str">
            <v>16-Jul-18 A</v>
          </cell>
          <cell r="E451" t="str">
            <v>20-Jul-18 A</v>
          </cell>
          <cell r="F451">
            <v>0</v>
          </cell>
          <cell r="G451">
            <v>0</v>
          </cell>
          <cell r="H451">
            <v>1</v>
          </cell>
        </row>
        <row r="452">
          <cell r="A452" t="str">
            <v>S272300</v>
          </cell>
          <cell r="B452" t="str">
            <v>Procure Prototype Shaper/Disc Electronics - Vendor Selection</v>
          </cell>
          <cell r="C452">
            <v>52</v>
          </cell>
          <cell r="D452" t="str">
            <v>16-Jul-18 A</v>
          </cell>
          <cell r="E452" t="str">
            <v>27-Sep-18 A</v>
          </cell>
          <cell r="F452">
            <v>0</v>
          </cell>
          <cell r="G452">
            <v>0</v>
          </cell>
          <cell r="H452">
            <v>1</v>
          </cell>
        </row>
        <row r="453">
          <cell r="A453" t="str">
            <v>S190000</v>
          </cell>
          <cell r="B453" t="str">
            <v>Preliminary Design Review - EMCal Sectors 1-12</v>
          </cell>
          <cell r="C453">
            <v>0</v>
          </cell>
          <cell r="D453" t="str">
            <v>17-Jul-18 A</v>
          </cell>
          <cell r="E453" t="str">
            <v>17-Jul-18 A</v>
          </cell>
          <cell r="F453">
            <v>0</v>
          </cell>
          <cell r="G453">
            <v>0</v>
          </cell>
          <cell r="H453">
            <v>1</v>
          </cell>
        </row>
        <row r="454">
          <cell r="A454" t="str">
            <v>S190100</v>
          </cell>
          <cell r="B454" t="str">
            <v>Preliminary Design Review - EMCal Sectors 1-12</v>
          </cell>
          <cell r="C454">
            <v>0</v>
          </cell>
          <cell r="E454" t="str">
            <v>17-Jul-18 A</v>
          </cell>
          <cell r="F454">
            <v>0</v>
          </cell>
          <cell r="G454">
            <v>0</v>
          </cell>
          <cell r="H454">
            <v>1</v>
          </cell>
        </row>
        <row r="455">
          <cell r="A455" t="str">
            <v>S190400</v>
          </cell>
          <cell r="B455" t="str">
            <v>Procure mechanical parts for preproduction prototype  Sector 0 Labor FY18</v>
          </cell>
          <cell r="C455">
            <v>51</v>
          </cell>
          <cell r="D455" t="str">
            <v>18-Jul-18 A</v>
          </cell>
          <cell r="E455" t="str">
            <v>28-Sep-18 A</v>
          </cell>
          <cell r="F455">
            <v>0</v>
          </cell>
          <cell r="G455">
            <v>0</v>
          </cell>
          <cell r="H455">
            <v>1</v>
          </cell>
        </row>
        <row r="456">
          <cell r="A456" t="str">
            <v>S190600</v>
          </cell>
          <cell r="B456" t="str">
            <v>Procure parts for cooling system for preproduction  prototype Sector 0 Labor FY18</v>
          </cell>
          <cell r="C456">
            <v>51</v>
          </cell>
          <cell r="D456" t="str">
            <v>18-Jul-18 A</v>
          </cell>
          <cell r="E456" t="str">
            <v>28-Sep-18 A</v>
          </cell>
          <cell r="F456">
            <v>0</v>
          </cell>
          <cell r="G456">
            <v>0</v>
          </cell>
          <cell r="H456">
            <v>1</v>
          </cell>
        </row>
        <row r="457">
          <cell r="A457" t="str">
            <v>S190200</v>
          </cell>
          <cell r="B457" t="str">
            <v>Procure mechanical parts for preproduction prototype  Sector 0 M&amp;S FY18</v>
          </cell>
          <cell r="C457">
            <v>51</v>
          </cell>
          <cell r="D457" t="str">
            <v>18-Jul-18 A</v>
          </cell>
          <cell r="E457" t="str">
            <v>28-Sep-18 A</v>
          </cell>
          <cell r="F457">
            <v>0</v>
          </cell>
          <cell r="G457">
            <v>0</v>
          </cell>
          <cell r="H457">
            <v>1</v>
          </cell>
        </row>
        <row r="458">
          <cell r="A458" t="str">
            <v>S190800</v>
          </cell>
          <cell r="B458" t="str">
            <v>Procure parts for cooling system for preproduction prototype Sector 0 M&amp;S FY18</v>
          </cell>
          <cell r="C458">
            <v>51</v>
          </cell>
          <cell r="D458" t="str">
            <v>18-Jul-18 A</v>
          </cell>
          <cell r="E458" t="str">
            <v>28-Sep-18 A</v>
          </cell>
          <cell r="F458">
            <v>0</v>
          </cell>
          <cell r="G458">
            <v>0</v>
          </cell>
          <cell r="H458">
            <v>1</v>
          </cell>
        </row>
        <row r="459">
          <cell r="A459" t="str">
            <v>S217800</v>
          </cell>
          <cell r="B459" t="str">
            <v>Completed: Final Design Review, Safety Review - EMCal Preproduction Electronics [Sector 0]</v>
          </cell>
          <cell r="C459">
            <v>0</v>
          </cell>
          <cell r="E459" t="str">
            <v>19-Jul-18 A</v>
          </cell>
          <cell r="F459">
            <v>0</v>
          </cell>
          <cell r="G459">
            <v>0</v>
          </cell>
          <cell r="H459">
            <v>1</v>
          </cell>
        </row>
        <row r="460">
          <cell r="A460" t="str">
            <v>S107200</v>
          </cell>
          <cell r="B460" t="str">
            <v>Procure TPC v1 End Cap - Vendor Selection</v>
          </cell>
          <cell r="C460">
            <v>34</v>
          </cell>
          <cell r="D460" t="str">
            <v>19-Jul-18 A</v>
          </cell>
          <cell r="E460" t="str">
            <v>06-Sep-18 A</v>
          </cell>
          <cell r="F460">
            <v>0</v>
          </cell>
          <cell r="G460">
            <v>0</v>
          </cell>
          <cell r="H460">
            <v>1</v>
          </cell>
        </row>
        <row r="461">
          <cell r="A461" t="str">
            <v>S217900</v>
          </cell>
          <cell r="B461" t="str">
            <v>Review Safety and Design Review Report: EMCal Preproduction Electronics [Sector 0]</v>
          </cell>
          <cell r="C461">
            <v>4</v>
          </cell>
          <cell r="D461" t="str">
            <v>20-Jul-18 A</v>
          </cell>
          <cell r="E461" t="str">
            <v>26-Jul-18 A</v>
          </cell>
          <cell r="F461">
            <v>0</v>
          </cell>
          <cell r="G461">
            <v>0</v>
          </cell>
          <cell r="H461">
            <v>1</v>
          </cell>
        </row>
        <row r="462">
          <cell r="A462" t="str">
            <v>S165400</v>
          </cell>
          <cell r="B462" t="str">
            <v>Set up factory for EMCal Prepro Sectors 1-12 Blocks - Contract Award(s)</v>
          </cell>
          <cell r="C462">
            <v>0</v>
          </cell>
          <cell r="D462" t="str">
            <v>23-Jul-18 A</v>
          </cell>
          <cell r="F462">
            <v>0</v>
          </cell>
          <cell r="G462">
            <v>0</v>
          </cell>
          <cell r="H462">
            <v>1</v>
          </cell>
        </row>
        <row r="463">
          <cell r="A463" t="str">
            <v>OBLG165410</v>
          </cell>
          <cell r="B463" t="str">
            <v>Set up factory for EMCal Prepro Sectors 1-12 Blocks - Obligation</v>
          </cell>
          <cell r="C463">
            <v>0</v>
          </cell>
          <cell r="D463" t="str">
            <v>23-Jul-18 A</v>
          </cell>
          <cell r="E463" t="str">
            <v>23-Jul-18 A</v>
          </cell>
          <cell r="F463">
            <v>0</v>
          </cell>
          <cell r="G463">
            <v>0</v>
          </cell>
          <cell r="H463">
            <v>1</v>
          </cell>
        </row>
        <row r="464">
          <cell r="A464" t="str">
            <v>S116100</v>
          </cell>
          <cell r="B464" t="str">
            <v>Design TPC v1b Module GEMs</v>
          </cell>
          <cell r="C464">
            <v>40</v>
          </cell>
          <cell r="D464" t="str">
            <v>23-Jul-18 A</v>
          </cell>
          <cell r="E464" t="str">
            <v>18-Sep-18 A</v>
          </cell>
          <cell r="F464">
            <v>0</v>
          </cell>
          <cell r="G464">
            <v>0</v>
          </cell>
          <cell r="H464">
            <v>1</v>
          </cell>
        </row>
        <row r="465">
          <cell r="A465" t="str">
            <v>S165500</v>
          </cell>
          <cell r="B465" t="str">
            <v>Set up factory for EMCal Prepro Sectors 1-12 Blocks - Contract/PO - Leadtime FY18</v>
          </cell>
          <cell r="C465">
            <v>48</v>
          </cell>
          <cell r="D465" t="str">
            <v>23-Jul-18 A</v>
          </cell>
          <cell r="E465" t="str">
            <v>28-Sep-18 A</v>
          </cell>
          <cell r="F465">
            <v>0</v>
          </cell>
          <cell r="G465">
            <v>0</v>
          </cell>
          <cell r="H465">
            <v>1</v>
          </cell>
        </row>
        <row r="466">
          <cell r="A466" t="str">
            <v>S138000</v>
          </cell>
          <cell r="B466" t="str">
            <v>SAMPA chip 80 nsec development - Vendor Responses</v>
          </cell>
          <cell r="C466">
            <v>7</v>
          </cell>
          <cell r="D466" t="str">
            <v>24-Jul-18 A</v>
          </cell>
          <cell r="E466" t="str">
            <v>02-Aug-18 A</v>
          </cell>
          <cell r="F466">
            <v>0</v>
          </cell>
          <cell r="G466">
            <v>0</v>
          </cell>
          <cell r="H466">
            <v>1</v>
          </cell>
        </row>
        <row r="467">
          <cell r="A467" t="str">
            <v>S204200</v>
          </cell>
          <cell r="B467" t="str">
            <v>Outer HCAL Splice Plate Design Complete</v>
          </cell>
          <cell r="C467">
            <v>0</v>
          </cell>
          <cell r="E467" t="str">
            <v>26-Jul-18 A</v>
          </cell>
          <cell r="F467">
            <v>0</v>
          </cell>
          <cell r="G467">
            <v>0</v>
          </cell>
          <cell r="H467">
            <v>1</v>
          </cell>
        </row>
        <row r="468">
          <cell r="A468" t="str">
            <v>S218000</v>
          </cell>
          <cell r="B468" t="str">
            <v>Procure Components for EMCal SiPM Boards: Preproduction [Sector 0] Labor</v>
          </cell>
          <cell r="C468">
            <v>61</v>
          </cell>
          <cell r="D468" t="str">
            <v>27-Jul-18 A</v>
          </cell>
          <cell r="E468" t="str">
            <v>24-Oct-18 A</v>
          </cell>
          <cell r="F468">
            <v>0</v>
          </cell>
          <cell r="G468">
            <v>0</v>
          </cell>
          <cell r="H468">
            <v>1</v>
          </cell>
        </row>
        <row r="469">
          <cell r="A469" t="str">
            <v>S218100</v>
          </cell>
          <cell r="B469" t="str">
            <v>Procure Components for EMCal SiPM  Boards: Preproduction [Sector 0] M&amp;S</v>
          </cell>
          <cell r="C469">
            <v>61</v>
          </cell>
          <cell r="D469" t="str">
            <v>27-Jul-18 A</v>
          </cell>
          <cell r="E469" t="str">
            <v>24-Oct-18 A</v>
          </cell>
          <cell r="F469">
            <v>0</v>
          </cell>
          <cell r="G469">
            <v>0</v>
          </cell>
          <cell r="H469">
            <v>1</v>
          </cell>
        </row>
        <row r="470">
          <cell r="A470" t="str">
            <v>S207900</v>
          </cell>
          <cell r="B470" t="str">
            <v>Procure Outer HCAL Scintillating Tiles (Prod) - Vendor Responses</v>
          </cell>
          <cell r="C470">
            <v>9</v>
          </cell>
          <cell r="D470" t="str">
            <v>30-Jul-18 A</v>
          </cell>
          <cell r="E470" t="str">
            <v>10-Aug-18 A</v>
          </cell>
          <cell r="F470">
            <v>0</v>
          </cell>
          <cell r="G470">
            <v>0</v>
          </cell>
          <cell r="H470">
            <v>1</v>
          </cell>
        </row>
        <row r="471">
          <cell r="A471" t="str">
            <v>S201500</v>
          </cell>
          <cell r="B471" t="str">
            <v>Procure Outer HCAL Scint. Tiles for Preproduction - Vendor Responses</v>
          </cell>
          <cell r="C471">
            <v>9</v>
          </cell>
          <cell r="D471" t="str">
            <v>30-Jul-18 A</v>
          </cell>
          <cell r="E471" t="str">
            <v>10-Aug-18 A</v>
          </cell>
          <cell r="F471">
            <v>0</v>
          </cell>
          <cell r="G471">
            <v>0</v>
          </cell>
          <cell r="H471">
            <v>1</v>
          </cell>
        </row>
        <row r="472">
          <cell r="A472" t="str">
            <v>S254400</v>
          </cell>
          <cell r="B472" t="str">
            <v>DAQ Prototype: Software development - Calorimeters &amp; TPC FY18</v>
          </cell>
          <cell r="C472">
            <v>42</v>
          </cell>
          <cell r="D472" t="str">
            <v>31-Jul-18 A</v>
          </cell>
          <cell r="E472" t="str">
            <v>28-Sep-18 A</v>
          </cell>
          <cell r="F472">
            <v>0</v>
          </cell>
          <cell r="G472">
            <v>0</v>
          </cell>
          <cell r="H472">
            <v>1</v>
          </cell>
        </row>
        <row r="473">
          <cell r="A473" t="str">
            <v>S138100</v>
          </cell>
          <cell r="B473" t="str">
            <v>SAMPA chip 80 nsec development - Vendor Selection</v>
          </cell>
          <cell r="C473">
            <v>4</v>
          </cell>
          <cell r="D473" t="str">
            <v>03-Aug-18 A</v>
          </cell>
          <cell r="E473" t="str">
            <v>09-Aug-18 A</v>
          </cell>
          <cell r="F473">
            <v>0</v>
          </cell>
          <cell r="G473">
            <v>0</v>
          </cell>
          <cell r="H473">
            <v>1</v>
          </cell>
        </row>
        <row r="474">
          <cell r="A474" t="str">
            <v>S208000</v>
          </cell>
          <cell r="B474" t="str">
            <v>Procure Outer HCAL Scintillating Tiles (Prod) - Vendor Selection</v>
          </cell>
          <cell r="C474">
            <v>3</v>
          </cell>
          <cell r="D474" t="str">
            <v>13-Aug-18 A</v>
          </cell>
          <cell r="E474" t="str">
            <v>16-Aug-18 A</v>
          </cell>
          <cell r="F474">
            <v>0</v>
          </cell>
          <cell r="G474">
            <v>0</v>
          </cell>
          <cell r="H474">
            <v>1</v>
          </cell>
        </row>
        <row r="475">
          <cell r="A475" t="str">
            <v>S201600</v>
          </cell>
          <cell r="B475" t="str">
            <v>Procure Outer HCAL Scint. Tiles for Preproduction - Vendor Selection</v>
          </cell>
          <cell r="C475">
            <v>3</v>
          </cell>
          <cell r="D475" t="str">
            <v>13-Aug-18 A</v>
          </cell>
          <cell r="E475" t="str">
            <v>16-Aug-18 A</v>
          </cell>
          <cell r="F475">
            <v>0</v>
          </cell>
          <cell r="G475">
            <v>0</v>
          </cell>
          <cell r="H475">
            <v>1</v>
          </cell>
        </row>
        <row r="476">
          <cell r="A476" t="str">
            <v>S254100</v>
          </cell>
          <cell r="B476" t="str">
            <v>DAQ Prototype: Select which hardware to re-use: computers, a network switch, and storage for the prototype, as specified</v>
          </cell>
          <cell r="C476">
            <v>9</v>
          </cell>
          <cell r="D476" t="str">
            <v>14-Aug-18 A</v>
          </cell>
          <cell r="E476" t="str">
            <v>27-Aug-18 A</v>
          </cell>
          <cell r="F476">
            <v>0</v>
          </cell>
          <cell r="G476">
            <v>0</v>
          </cell>
          <cell r="H476">
            <v>1</v>
          </cell>
        </row>
        <row r="477">
          <cell r="A477" t="str">
            <v>S162800</v>
          </cell>
          <cell r="B477" t="str">
            <v>Procure EMCAL fibers for Prepro Sectors 1-12 Blocks - Delivery acceptance 1st batch 1-6 of 20</v>
          </cell>
          <cell r="C477">
            <v>9</v>
          </cell>
          <cell r="D477" t="str">
            <v>15-Aug-18 A</v>
          </cell>
          <cell r="E477" t="str">
            <v>28-Aug-18 A</v>
          </cell>
          <cell r="F477">
            <v>0</v>
          </cell>
          <cell r="G477">
            <v>0</v>
          </cell>
          <cell r="H477">
            <v>1</v>
          </cell>
        </row>
        <row r="478">
          <cell r="A478" t="str">
            <v>S266400</v>
          </cell>
          <cell r="B478" t="str">
            <v>GL1 Prototype: setup hardware FY18</v>
          </cell>
          <cell r="C478">
            <v>31</v>
          </cell>
          <cell r="D478" t="str">
            <v>15-Aug-18 A</v>
          </cell>
          <cell r="E478" t="str">
            <v>28-Sep-18 A</v>
          </cell>
          <cell r="F478">
            <v>0</v>
          </cell>
          <cell r="G478">
            <v>0</v>
          </cell>
          <cell r="H478">
            <v>1</v>
          </cell>
        </row>
        <row r="479">
          <cell r="A479" t="str">
            <v>S249700</v>
          </cell>
          <cell r="B479" t="str">
            <v>Procure EMCAL 7-Crate Digitizer - Provide Requirements to Procurement FY18</v>
          </cell>
          <cell r="C479">
            <v>31</v>
          </cell>
          <cell r="D479" t="str">
            <v>15-Aug-18 A</v>
          </cell>
          <cell r="E479" t="str">
            <v>28-Sep-18 A</v>
          </cell>
          <cell r="F479">
            <v>0</v>
          </cell>
          <cell r="G479">
            <v>0</v>
          </cell>
          <cell r="H479">
            <v>1</v>
          </cell>
        </row>
        <row r="480">
          <cell r="A480" t="str">
            <v>S249900</v>
          </cell>
          <cell r="B480" t="str">
            <v>Procure EMCAL 7-Crate Digitizer - Prepare &amp; Send Solicitation FY18</v>
          </cell>
          <cell r="C480">
            <v>31</v>
          </cell>
          <cell r="D480" t="str">
            <v>15-Aug-18 A</v>
          </cell>
          <cell r="E480" t="str">
            <v>28-Sep-18 A</v>
          </cell>
          <cell r="F480">
            <v>0</v>
          </cell>
          <cell r="G480">
            <v>0</v>
          </cell>
          <cell r="H480">
            <v>1</v>
          </cell>
        </row>
        <row r="481">
          <cell r="A481" t="str">
            <v>S250100</v>
          </cell>
          <cell r="B481" t="str">
            <v>Procure EMCAL 7-Crate Digitizer - Vendor Responses FY18</v>
          </cell>
          <cell r="C481">
            <v>31</v>
          </cell>
          <cell r="D481" t="str">
            <v>15-Aug-18 A</v>
          </cell>
          <cell r="E481" t="str">
            <v>28-Sep-18 A</v>
          </cell>
          <cell r="F481">
            <v>0</v>
          </cell>
          <cell r="G481">
            <v>0</v>
          </cell>
          <cell r="H481">
            <v>1</v>
          </cell>
        </row>
        <row r="482">
          <cell r="A482" t="str">
            <v>S212500</v>
          </cell>
          <cell r="B482" t="str">
            <v>EMCal/HCal sensors Preproduction - Vendor Responses &amp; Selection</v>
          </cell>
          <cell r="C482">
            <v>14</v>
          </cell>
          <cell r="D482" t="str">
            <v>16-Aug-18 A</v>
          </cell>
          <cell r="E482" t="str">
            <v>06-Sep-18 A</v>
          </cell>
          <cell r="F482">
            <v>0</v>
          </cell>
          <cell r="G482">
            <v>0</v>
          </cell>
          <cell r="H482">
            <v>1</v>
          </cell>
        </row>
        <row r="483">
          <cell r="A483" t="str">
            <v>S269200</v>
          </cell>
          <cell r="B483" t="str">
            <v>Timing System Prototype: setup hardware FY18</v>
          </cell>
          <cell r="C483">
            <v>30</v>
          </cell>
          <cell r="D483" t="str">
            <v>16-Aug-18 A</v>
          </cell>
          <cell r="E483" t="str">
            <v>28-Sep-18 A</v>
          </cell>
          <cell r="F483">
            <v>0</v>
          </cell>
          <cell r="G483">
            <v>0</v>
          </cell>
          <cell r="H483">
            <v>1</v>
          </cell>
        </row>
        <row r="484">
          <cell r="A484" t="str">
            <v>S100500</v>
          </cell>
          <cell r="B484" t="str">
            <v>Approve Cost Range and Long lead Procurement CD-1/3A</v>
          </cell>
          <cell r="C484">
            <v>0</v>
          </cell>
          <cell r="E484" t="str">
            <v>17-Aug-18 A</v>
          </cell>
          <cell r="F484">
            <v>0</v>
          </cell>
          <cell r="G484">
            <v>0</v>
          </cell>
          <cell r="H484">
            <v>1</v>
          </cell>
        </row>
        <row r="485">
          <cell r="A485" t="str">
            <v>S201700</v>
          </cell>
          <cell r="B485" t="str">
            <v>Procure Outer HCAL Scint. Tiles for Preproduction - Contract Award(s) Batch 1</v>
          </cell>
          <cell r="C485">
            <v>0</v>
          </cell>
          <cell r="D485" t="str">
            <v>17-Aug-18 A</v>
          </cell>
          <cell r="F485">
            <v>0</v>
          </cell>
          <cell r="G485">
            <v>0</v>
          </cell>
          <cell r="H485">
            <v>1</v>
          </cell>
        </row>
        <row r="486">
          <cell r="A486" t="str">
            <v>S201800</v>
          </cell>
          <cell r="B486" t="str">
            <v>Procure Outer HCAL Scint. Tiles for Preproduction - Contract Award(s) Batch 2</v>
          </cell>
          <cell r="C486">
            <v>0</v>
          </cell>
          <cell r="D486" t="str">
            <v>17-Aug-18 A</v>
          </cell>
          <cell r="F486">
            <v>0</v>
          </cell>
          <cell r="G486">
            <v>0</v>
          </cell>
          <cell r="H486">
            <v>1</v>
          </cell>
        </row>
        <row r="487">
          <cell r="A487" t="str">
            <v>S201900</v>
          </cell>
          <cell r="B487" t="str">
            <v>Procure Outer HCAL Scint. Tiles for Preproduction - Contract Award(s) Batch 3</v>
          </cell>
          <cell r="C487">
            <v>0</v>
          </cell>
          <cell r="D487" t="str">
            <v>17-Aug-18 A</v>
          </cell>
          <cell r="F487">
            <v>0</v>
          </cell>
          <cell r="G487">
            <v>0</v>
          </cell>
          <cell r="H487">
            <v>1</v>
          </cell>
        </row>
        <row r="488">
          <cell r="A488" t="str">
            <v>OBLG201710</v>
          </cell>
          <cell r="B488" t="str">
            <v>Procure Outer HCAL Scint. Tiles for Preproduction - Obligation Batch 1</v>
          </cell>
          <cell r="C488">
            <v>0</v>
          </cell>
          <cell r="D488" t="str">
            <v>17-Aug-18 A</v>
          </cell>
          <cell r="E488" t="str">
            <v>17-Aug-18 A</v>
          </cell>
          <cell r="F488">
            <v>0</v>
          </cell>
          <cell r="G488">
            <v>0</v>
          </cell>
          <cell r="H488">
            <v>1</v>
          </cell>
        </row>
        <row r="489">
          <cell r="A489" t="str">
            <v>OBLG201810</v>
          </cell>
          <cell r="B489" t="str">
            <v>Procure Outer HCAL Scint. Tiles for Preproduction - Obligation Batch 2</v>
          </cell>
          <cell r="C489">
            <v>0</v>
          </cell>
          <cell r="D489" t="str">
            <v>17-Aug-18 A</v>
          </cell>
          <cell r="E489" t="str">
            <v>17-Aug-18 A</v>
          </cell>
          <cell r="F489">
            <v>0</v>
          </cell>
          <cell r="G489">
            <v>0</v>
          </cell>
          <cell r="H489">
            <v>1</v>
          </cell>
        </row>
        <row r="490">
          <cell r="A490" t="str">
            <v>OBLG201910</v>
          </cell>
          <cell r="B490" t="str">
            <v>Procure Outer HCAL Scint. Tiles for Preproduction - Obligation Batch 3</v>
          </cell>
          <cell r="C490">
            <v>0</v>
          </cell>
          <cell r="D490" t="str">
            <v>17-Aug-18 A</v>
          </cell>
          <cell r="E490" t="str">
            <v>17-Aug-18 A</v>
          </cell>
          <cell r="F490">
            <v>0</v>
          </cell>
          <cell r="G490">
            <v>0</v>
          </cell>
          <cell r="H490">
            <v>1</v>
          </cell>
        </row>
        <row r="491">
          <cell r="A491" t="str">
            <v>S202000</v>
          </cell>
          <cell r="B491" t="str">
            <v>Procure Outer HCAL Scint. Tiles for Preproduction - Contract lead time FY18</v>
          </cell>
          <cell r="C491">
            <v>29</v>
          </cell>
          <cell r="D491" t="str">
            <v>17-Aug-18 A</v>
          </cell>
          <cell r="E491" t="str">
            <v>28-Sep-18 A</v>
          </cell>
          <cell r="F491">
            <v>0</v>
          </cell>
          <cell r="G491">
            <v>0</v>
          </cell>
          <cell r="H491">
            <v>1</v>
          </cell>
        </row>
        <row r="492">
          <cell r="A492" t="str">
            <v>S158400</v>
          </cell>
          <cell r="B492" t="str">
            <v>Fabricate &amp; test batch No. 2 of 8 batches of 12 blocks for preproduction prototype Sector 0 FY18</v>
          </cell>
          <cell r="C492">
            <v>26</v>
          </cell>
          <cell r="D492" t="str">
            <v>22-Aug-18 A</v>
          </cell>
          <cell r="E492" t="str">
            <v>28-Sep-18 A</v>
          </cell>
          <cell r="F492">
            <v>0</v>
          </cell>
          <cell r="G492">
            <v>0</v>
          </cell>
          <cell r="H492">
            <v>1</v>
          </cell>
        </row>
        <row r="493">
          <cell r="A493" t="str">
            <v>S197801</v>
          </cell>
          <cell r="B493" t="str">
            <v>Preliminary Design Review - Inner HCAL Support Structure</v>
          </cell>
          <cell r="C493">
            <v>0</v>
          </cell>
          <cell r="E493" t="str">
            <v>27-Aug-18 A</v>
          </cell>
          <cell r="F493">
            <v>0</v>
          </cell>
          <cell r="G493">
            <v>0</v>
          </cell>
          <cell r="H493">
            <v>1</v>
          </cell>
        </row>
        <row r="494">
          <cell r="A494" t="str">
            <v>S160900</v>
          </cell>
          <cell r="B494" t="str">
            <v>Final Design Review - EMCal Blocks, Procurement Readiness Review - EMCAL - Tungsten Powder (LLP)</v>
          </cell>
          <cell r="C494">
            <v>0</v>
          </cell>
          <cell r="D494" t="str">
            <v>28-Aug-18 A</v>
          </cell>
          <cell r="F494">
            <v>0</v>
          </cell>
          <cell r="G494">
            <v>0</v>
          </cell>
          <cell r="H494">
            <v>1</v>
          </cell>
        </row>
        <row r="495">
          <cell r="A495" t="str">
            <v>S163600</v>
          </cell>
          <cell r="B495" t="str">
            <v>Order screens for EMCal Prepro Sectors 1-12 &amp; 13-64 Blocks - Contract Award</v>
          </cell>
          <cell r="C495">
            <v>0</v>
          </cell>
          <cell r="D495" t="str">
            <v>28-Aug-18 A</v>
          </cell>
          <cell r="F495">
            <v>0</v>
          </cell>
          <cell r="G495">
            <v>0</v>
          </cell>
          <cell r="H495">
            <v>1</v>
          </cell>
        </row>
        <row r="496">
          <cell r="A496" t="str">
            <v>OBLG163610</v>
          </cell>
          <cell r="B496" t="str">
            <v>Order screens for EMCal Prepro Sectors 1-12 Blocks - Obligation</v>
          </cell>
          <cell r="C496">
            <v>0</v>
          </cell>
          <cell r="D496" t="str">
            <v>28-Aug-18 A</v>
          </cell>
          <cell r="E496" t="str">
            <v>28-Aug-18 A</v>
          </cell>
          <cell r="F496">
            <v>0</v>
          </cell>
          <cell r="G496">
            <v>0</v>
          </cell>
          <cell r="H496">
            <v>1</v>
          </cell>
        </row>
        <row r="497">
          <cell r="A497" t="str">
            <v>S254200</v>
          </cell>
          <cell r="B497" t="str">
            <v>DAQ Prototype: Setup and install the various operating systems FY18</v>
          </cell>
          <cell r="C497">
            <v>22</v>
          </cell>
          <cell r="D497" t="str">
            <v>28-Aug-18 A</v>
          </cell>
          <cell r="E497" t="str">
            <v>28-Sep-18 A</v>
          </cell>
          <cell r="F497">
            <v>0</v>
          </cell>
          <cell r="G497">
            <v>0</v>
          </cell>
          <cell r="H497">
            <v>1</v>
          </cell>
        </row>
        <row r="498">
          <cell r="A498" t="str">
            <v>S162900</v>
          </cell>
          <cell r="B498" t="str">
            <v>Procure EMCAL fibers for Prepro Sectors 1-12 Blocks - Delivery acceptance 2nd batch 7-12 of 20 FY18</v>
          </cell>
          <cell r="C498">
            <v>21</v>
          </cell>
          <cell r="D498" t="str">
            <v>29-Aug-18 A</v>
          </cell>
          <cell r="E498" t="str">
            <v>28-Sep-18 A</v>
          </cell>
          <cell r="F498">
            <v>0</v>
          </cell>
          <cell r="G498">
            <v>0</v>
          </cell>
          <cell r="H498">
            <v>1</v>
          </cell>
        </row>
        <row r="499">
          <cell r="A499" t="str">
            <v>S163800</v>
          </cell>
          <cell r="B499" t="str">
            <v>Order screens for EMCal Prepro Sectors 1-12 &amp; 13-64 Blocks - Lead Time FY18</v>
          </cell>
          <cell r="C499">
            <v>21</v>
          </cell>
          <cell r="D499" t="str">
            <v>29-Aug-18 A</v>
          </cell>
          <cell r="E499" t="str">
            <v>28-Sep-18 A</v>
          </cell>
          <cell r="F499">
            <v>0</v>
          </cell>
          <cell r="G499">
            <v>0</v>
          </cell>
          <cell r="H499">
            <v>1</v>
          </cell>
        </row>
        <row r="500">
          <cell r="A500" t="str">
            <v>S161000</v>
          </cell>
          <cell r="B500" t="str">
            <v>Procure EMCAL W powder for Prepro Sectors 1-12 Blocks - Provide Requirements to Procurement</v>
          </cell>
          <cell r="C500">
            <v>0</v>
          </cell>
          <cell r="D500" t="str">
            <v>31-Aug-18 A</v>
          </cell>
          <cell r="E500" t="str">
            <v>31-Aug-18 A</v>
          </cell>
          <cell r="F500">
            <v>0</v>
          </cell>
          <cell r="G500">
            <v>0</v>
          </cell>
          <cell r="H500">
            <v>1</v>
          </cell>
        </row>
        <row r="501">
          <cell r="A501" t="str">
            <v>S144600</v>
          </cell>
          <cell r="B501" t="str">
            <v>Procure TPC DAM Felix 2.0 Boards Evaluation - Delivery Acceptance</v>
          </cell>
          <cell r="C501">
            <v>1</v>
          </cell>
          <cell r="D501" t="str">
            <v>01-Sep-18 A</v>
          </cell>
          <cell r="E501" t="str">
            <v>05-Sep-18 A</v>
          </cell>
          <cell r="F501">
            <v>0</v>
          </cell>
          <cell r="G501">
            <v>0</v>
          </cell>
          <cell r="H501">
            <v>1</v>
          </cell>
        </row>
        <row r="502">
          <cell r="A502" t="str">
            <v>S161100</v>
          </cell>
          <cell r="B502" t="str">
            <v>Procure EMCAL W powder for Prepro Sectors 1-12 Blocks - Prepare &amp; Send Solicitation</v>
          </cell>
          <cell r="C502">
            <v>0</v>
          </cell>
          <cell r="D502" t="str">
            <v>04-Sep-18 A</v>
          </cell>
          <cell r="E502" t="str">
            <v>04-Sep-18 A</v>
          </cell>
          <cell r="F502">
            <v>0</v>
          </cell>
          <cell r="G502">
            <v>0</v>
          </cell>
          <cell r="H502">
            <v>1</v>
          </cell>
        </row>
        <row r="503">
          <cell r="A503" t="str">
            <v>S161300</v>
          </cell>
          <cell r="B503" t="str">
            <v>Procure EMCAL W powder for Prepro Sectors 1-12 Blocks - Vendor Selection</v>
          </cell>
          <cell r="C503">
            <v>0</v>
          </cell>
          <cell r="D503" t="str">
            <v>05-Sep-18 A</v>
          </cell>
          <cell r="E503" t="str">
            <v>05-Sep-18 A</v>
          </cell>
          <cell r="F503">
            <v>0</v>
          </cell>
          <cell r="G503">
            <v>0</v>
          </cell>
          <cell r="H503">
            <v>1</v>
          </cell>
        </row>
        <row r="504">
          <cell r="A504" t="str">
            <v>S161200</v>
          </cell>
          <cell r="B504" t="str">
            <v>Procure EMCAL W powder for Prepro Sectors 1-12 Blocks - Vendor Responses</v>
          </cell>
          <cell r="C504">
            <v>0</v>
          </cell>
          <cell r="D504" t="str">
            <v>05-Sep-18 A</v>
          </cell>
          <cell r="E504" t="str">
            <v>05-Sep-18 A</v>
          </cell>
          <cell r="F504">
            <v>0</v>
          </cell>
          <cell r="G504">
            <v>0</v>
          </cell>
          <cell r="H504">
            <v>1</v>
          </cell>
        </row>
        <row r="505">
          <cell r="A505" t="str">
            <v>S144700</v>
          </cell>
          <cell r="B505" t="str">
            <v>Develop TPC DAM FPGA Algorithm  - FY18</v>
          </cell>
          <cell r="C505">
            <v>16</v>
          </cell>
          <cell r="D505" t="str">
            <v>06-Sep-18 A</v>
          </cell>
          <cell r="E505" t="str">
            <v>28-Sep-18 A</v>
          </cell>
          <cell r="F505">
            <v>0</v>
          </cell>
          <cell r="G505">
            <v>0</v>
          </cell>
          <cell r="H505">
            <v>1</v>
          </cell>
        </row>
        <row r="506">
          <cell r="A506" t="str">
            <v>S218600</v>
          </cell>
          <cell r="B506" t="str">
            <v>Fabricate EMCal Preamp Boards: Preproduction [Sector 0] M&amp;S FY18</v>
          </cell>
          <cell r="C506">
            <v>14</v>
          </cell>
          <cell r="D506" t="str">
            <v>10-Sep-18 A</v>
          </cell>
          <cell r="E506" t="str">
            <v>28-Sep-18 A</v>
          </cell>
          <cell r="F506">
            <v>0</v>
          </cell>
          <cell r="G506">
            <v>0</v>
          </cell>
          <cell r="H506">
            <v>1</v>
          </cell>
        </row>
        <row r="507">
          <cell r="A507" t="str">
            <v>S218400</v>
          </cell>
          <cell r="B507" t="str">
            <v>Fabricate EMCal Preamp Boards: Preproduction [Sector 0] Labor FY18</v>
          </cell>
          <cell r="C507">
            <v>14</v>
          </cell>
          <cell r="D507" t="str">
            <v>10-Sep-18 A</v>
          </cell>
          <cell r="E507" t="str">
            <v>28-Sep-18 A</v>
          </cell>
          <cell r="F507">
            <v>0</v>
          </cell>
          <cell r="G507">
            <v>0</v>
          </cell>
          <cell r="H507">
            <v>1</v>
          </cell>
        </row>
        <row r="508">
          <cell r="A508" t="str">
            <v>S320000</v>
          </cell>
          <cell r="B508" t="str">
            <v>Outer HCAL Sector Mechanical Structure First Article Acceptance Testing</v>
          </cell>
          <cell r="C508">
            <v>20</v>
          </cell>
          <cell r="D508" t="str">
            <v>10-Sep-18 A</v>
          </cell>
          <cell r="E508" t="str">
            <v>08-Oct-18 A</v>
          </cell>
          <cell r="F508">
            <v>0</v>
          </cell>
          <cell r="G508">
            <v>0</v>
          </cell>
          <cell r="H508">
            <v>1</v>
          </cell>
        </row>
        <row r="509">
          <cell r="A509" t="str">
            <v>S107300</v>
          </cell>
          <cell r="B509" t="str">
            <v>Procure TPC v1 End Cap - Contract Award(s) Phase 1</v>
          </cell>
          <cell r="C509">
            <v>0</v>
          </cell>
          <cell r="D509" t="str">
            <v>11-Sep-18 A</v>
          </cell>
          <cell r="F509">
            <v>0</v>
          </cell>
          <cell r="G509">
            <v>0</v>
          </cell>
          <cell r="H509">
            <v>1</v>
          </cell>
        </row>
        <row r="510">
          <cell r="A510" t="str">
            <v>S107400</v>
          </cell>
          <cell r="B510" t="str">
            <v>Procure TPC v1 End Cap - Contract Award(s) Phase 2</v>
          </cell>
          <cell r="C510">
            <v>0</v>
          </cell>
          <cell r="D510" t="str">
            <v>11-Sep-18 A</v>
          </cell>
          <cell r="F510">
            <v>0</v>
          </cell>
          <cell r="G510">
            <v>0</v>
          </cell>
          <cell r="H510">
            <v>1</v>
          </cell>
        </row>
        <row r="511">
          <cell r="A511" t="str">
            <v>S212600</v>
          </cell>
          <cell r="B511" t="str">
            <v>EMCal/HCal sensors Preproduction - 23K Units - Contract Award</v>
          </cell>
          <cell r="C511">
            <v>0</v>
          </cell>
          <cell r="D511" t="str">
            <v>12-Sep-18 A</v>
          </cell>
          <cell r="F511">
            <v>0</v>
          </cell>
          <cell r="G511">
            <v>0</v>
          </cell>
          <cell r="H511">
            <v>1</v>
          </cell>
        </row>
        <row r="512">
          <cell r="A512" t="str">
            <v>S212700</v>
          </cell>
          <cell r="B512" t="str">
            <v>EMCal/HCal sensors Production - 77K Units - Contract Award</v>
          </cell>
          <cell r="C512">
            <v>0</v>
          </cell>
          <cell r="D512" t="str">
            <v>12-Sep-18 A</v>
          </cell>
          <cell r="F512">
            <v>0</v>
          </cell>
          <cell r="G512">
            <v>0</v>
          </cell>
          <cell r="H512">
            <v>1</v>
          </cell>
        </row>
        <row r="513">
          <cell r="A513" t="str">
            <v>S212800</v>
          </cell>
          <cell r="B513" t="str">
            <v>EMCal/HCal sensors Preproduction - Vendor Leadtime FY18</v>
          </cell>
          <cell r="C513">
            <v>11</v>
          </cell>
          <cell r="D513" t="str">
            <v>13-Sep-18 A</v>
          </cell>
          <cell r="E513" t="str">
            <v>28-Sep-18 A</v>
          </cell>
          <cell r="F513">
            <v>0</v>
          </cell>
          <cell r="G513">
            <v>0</v>
          </cell>
          <cell r="H513">
            <v>1</v>
          </cell>
        </row>
        <row r="514">
          <cell r="A514" t="str">
            <v>S320500</v>
          </cell>
          <cell r="B514" t="str">
            <v>Procure Outer HCAL Mechanical Structure Components - Del. Accept. (Sector Structural Assembly 1)</v>
          </cell>
          <cell r="C514">
            <v>5</v>
          </cell>
          <cell r="D514" t="str">
            <v>21-Sep-18 A</v>
          </cell>
          <cell r="E514" t="str">
            <v>28-Sep-18 A</v>
          </cell>
          <cell r="F514">
            <v>0</v>
          </cell>
          <cell r="G514">
            <v>0</v>
          </cell>
          <cell r="H514">
            <v>1</v>
          </cell>
        </row>
        <row r="515">
          <cell r="A515" t="str">
            <v>S135301</v>
          </cell>
          <cell r="B515" t="str">
            <v>Preliminary Design Review - TPC FEE</v>
          </cell>
          <cell r="C515">
            <v>0</v>
          </cell>
          <cell r="E515" t="str">
            <v>28-Sep-18 A</v>
          </cell>
          <cell r="F515">
            <v>0</v>
          </cell>
          <cell r="G515">
            <v>0</v>
          </cell>
          <cell r="H515">
            <v>1</v>
          </cell>
        </row>
        <row r="516">
          <cell r="A516" t="str">
            <v>S189600</v>
          </cell>
          <cell r="B516" t="str">
            <v>Completion of v2.1 prototype</v>
          </cell>
          <cell r="C516">
            <v>0</v>
          </cell>
          <cell r="E516" t="str">
            <v>28-Sep-18 A</v>
          </cell>
          <cell r="F516">
            <v>0</v>
          </cell>
          <cell r="G516">
            <v>0</v>
          </cell>
          <cell r="H516">
            <v>1</v>
          </cell>
        </row>
        <row r="517">
          <cell r="A517" t="str">
            <v>S272400</v>
          </cell>
          <cell r="B517" t="str">
            <v>Procure Prototype Shaper/Disc Electronics - Contract Award(s)</v>
          </cell>
          <cell r="C517">
            <v>0</v>
          </cell>
          <cell r="D517" t="str">
            <v>28-Sep-18 A</v>
          </cell>
          <cell r="F517">
            <v>0</v>
          </cell>
          <cell r="G517">
            <v>0</v>
          </cell>
          <cell r="H517">
            <v>1</v>
          </cell>
        </row>
        <row r="518">
          <cell r="A518" t="str">
            <v>OBLG272410</v>
          </cell>
          <cell r="B518" t="str">
            <v>Procure Prototype Shaper/Disc Electronics - Obligation</v>
          </cell>
          <cell r="C518">
            <v>0</v>
          </cell>
          <cell r="D518" t="str">
            <v>28-Sep-18 A</v>
          </cell>
          <cell r="E518" t="str">
            <v>28-Sep-18 A</v>
          </cell>
          <cell r="F518">
            <v>0</v>
          </cell>
          <cell r="G518">
            <v>0</v>
          </cell>
          <cell r="H518">
            <v>1</v>
          </cell>
        </row>
        <row r="519">
          <cell r="A519" t="str">
            <v>S261400</v>
          </cell>
          <cell r="B519" t="str">
            <v>Trigger Design, Layout Custom LL1 - Contract Award(s)</v>
          </cell>
          <cell r="C519">
            <v>0</v>
          </cell>
          <cell r="D519" t="str">
            <v>28-Sep-18 A</v>
          </cell>
          <cell r="F519">
            <v>0</v>
          </cell>
          <cell r="G519">
            <v>0</v>
          </cell>
          <cell r="H519">
            <v>1</v>
          </cell>
        </row>
        <row r="520">
          <cell r="A520" t="str">
            <v>S100750</v>
          </cell>
          <cell r="B520" t="str">
            <v>Prepare for PD-2/3 Review</v>
          </cell>
          <cell r="C520">
            <v>162</v>
          </cell>
          <cell r="D520" t="str">
            <v>28-Sep-18 A</v>
          </cell>
          <cell r="E520" t="str">
            <v>24-May-19 A</v>
          </cell>
          <cell r="F520">
            <v>0</v>
          </cell>
          <cell r="G520">
            <v>0</v>
          </cell>
          <cell r="H520">
            <v>1</v>
          </cell>
        </row>
        <row r="521">
          <cell r="A521" t="str">
            <v>S164500</v>
          </cell>
          <cell r="B521" t="str">
            <v>Order epoxy for EMCal Prepro Sectors 1-12 Blocks - Contract Award</v>
          </cell>
          <cell r="C521">
            <v>0</v>
          </cell>
          <cell r="D521" t="str">
            <v>01-Oct-18 A</v>
          </cell>
          <cell r="F521">
            <v>0</v>
          </cell>
          <cell r="G521">
            <v>0</v>
          </cell>
          <cell r="H521">
            <v>1</v>
          </cell>
        </row>
        <row r="522">
          <cell r="A522" t="str">
            <v>OBLG164510</v>
          </cell>
          <cell r="B522" t="str">
            <v>Order epoxy for EMCal Prepro Sectors 1-12 Blocks - Obligation</v>
          </cell>
          <cell r="C522">
            <v>0</v>
          </cell>
          <cell r="D522" t="str">
            <v>01-Oct-18 A</v>
          </cell>
          <cell r="E522" t="str">
            <v>01-Oct-18 A</v>
          </cell>
          <cell r="F522">
            <v>0</v>
          </cell>
          <cell r="G522">
            <v>0</v>
          </cell>
          <cell r="H522">
            <v>1</v>
          </cell>
        </row>
        <row r="523">
          <cell r="A523" t="str">
            <v>S163500</v>
          </cell>
          <cell r="B523" t="str">
            <v>Order screens for EMCal Prepro Sectors 1-12 &amp; 13-64 Blocks - Vendor Selection</v>
          </cell>
          <cell r="C523">
            <v>4</v>
          </cell>
          <cell r="D523" t="str">
            <v>01-Oct-18 A</v>
          </cell>
          <cell r="E523" t="str">
            <v>05-Oct-18 A</v>
          </cell>
          <cell r="F523">
            <v>0</v>
          </cell>
          <cell r="G523">
            <v>0</v>
          </cell>
          <cell r="H523">
            <v>1</v>
          </cell>
        </row>
        <row r="524">
          <cell r="A524" t="str">
            <v>S169600</v>
          </cell>
          <cell r="B524" t="str">
            <v>Procure EMCAL W Powder for Final Blocks - Provide Requirements to Procurement</v>
          </cell>
          <cell r="C524">
            <v>4</v>
          </cell>
          <cell r="D524" t="str">
            <v>01-Oct-18 A</v>
          </cell>
          <cell r="E524" t="str">
            <v>05-Oct-18 A</v>
          </cell>
          <cell r="F524">
            <v>0</v>
          </cell>
          <cell r="G524">
            <v>0</v>
          </cell>
          <cell r="H524">
            <v>1</v>
          </cell>
        </row>
        <row r="525">
          <cell r="A525" t="str">
            <v>S170400</v>
          </cell>
          <cell r="B525" t="str">
            <v>Procure EMCAL Fibers for final Blocks - Provide Requirements to Procurement</v>
          </cell>
          <cell r="C525">
            <v>4</v>
          </cell>
          <cell r="D525" t="str">
            <v>01-Oct-18 A</v>
          </cell>
          <cell r="E525" t="str">
            <v>05-Oct-18 A</v>
          </cell>
          <cell r="F525">
            <v>0</v>
          </cell>
          <cell r="G525">
            <v>0</v>
          </cell>
          <cell r="H525">
            <v>1</v>
          </cell>
        </row>
        <row r="526">
          <cell r="A526" t="str">
            <v>S208600</v>
          </cell>
          <cell r="B526" t="str">
            <v>Procure Contracted Labor Georgia State Univ. (GSU) - Provide Requirements to Procurement</v>
          </cell>
          <cell r="C526">
            <v>4</v>
          </cell>
          <cell r="D526" t="str">
            <v>01-Oct-18 A</v>
          </cell>
          <cell r="E526" t="str">
            <v>05-Oct-18 A</v>
          </cell>
          <cell r="F526">
            <v>0</v>
          </cell>
          <cell r="G526">
            <v>0</v>
          </cell>
          <cell r="H526">
            <v>1</v>
          </cell>
        </row>
        <row r="527">
          <cell r="A527" t="str">
            <v>S163000</v>
          </cell>
          <cell r="B527" t="str">
            <v>Procure EMCAL fibers for Prepro Sectors 1-12 Blocks - Delivery acceptance 3rd batch 13-17 of 20 FY19</v>
          </cell>
          <cell r="C527">
            <v>8</v>
          </cell>
          <cell r="D527" t="str">
            <v>01-Oct-18 A</v>
          </cell>
          <cell r="E527" t="str">
            <v>12-Oct-18 A</v>
          </cell>
          <cell r="F527">
            <v>0</v>
          </cell>
          <cell r="G527">
            <v>0</v>
          </cell>
          <cell r="H527">
            <v>1</v>
          </cell>
        </row>
        <row r="528">
          <cell r="A528" t="str">
            <v>S163900</v>
          </cell>
          <cell r="B528" t="str">
            <v>Order screens for EMCal Prepro Sectors 1-12 &amp; 13-64 Blocks - Lead Time FY19</v>
          </cell>
          <cell r="C528">
            <v>9</v>
          </cell>
          <cell r="D528" t="str">
            <v>01-Oct-18 A</v>
          </cell>
          <cell r="E528" t="str">
            <v>15-Oct-18 A</v>
          </cell>
          <cell r="F528">
            <v>0</v>
          </cell>
          <cell r="G528">
            <v>0</v>
          </cell>
          <cell r="H528">
            <v>1</v>
          </cell>
        </row>
        <row r="529">
          <cell r="A529" t="str">
            <v>S115900</v>
          </cell>
          <cell r="B529" t="str">
            <v>Procure TPC v1b Module Padplane Labor</v>
          </cell>
          <cell r="C529">
            <v>19</v>
          </cell>
          <cell r="D529" t="str">
            <v>01-Oct-18 A</v>
          </cell>
          <cell r="E529" t="str">
            <v>29-Oct-18 A</v>
          </cell>
          <cell r="F529">
            <v>0</v>
          </cell>
          <cell r="G529">
            <v>0</v>
          </cell>
          <cell r="H529">
            <v>1</v>
          </cell>
        </row>
        <row r="530">
          <cell r="A530" t="str">
            <v>S116000</v>
          </cell>
          <cell r="B530" t="str">
            <v>Procure TPC v1b Module Padplane M&amp;S</v>
          </cell>
          <cell r="C530">
            <v>19</v>
          </cell>
          <cell r="D530" t="str">
            <v>01-Oct-18 A</v>
          </cell>
          <cell r="E530" t="str">
            <v>29-Oct-18 A</v>
          </cell>
          <cell r="F530">
            <v>0</v>
          </cell>
          <cell r="G530">
            <v>0</v>
          </cell>
          <cell r="H530">
            <v>1</v>
          </cell>
        </row>
        <row r="531">
          <cell r="A531" t="str">
            <v>S164900</v>
          </cell>
          <cell r="B531" t="str">
            <v>Order parts and fabricate molds for EMCal Prepro Sectors 1-12 Blocks Purchased Services</v>
          </cell>
          <cell r="C531">
            <v>19</v>
          </cell>
          <cell r="D531" t="str">
            <v>01-Oct-18 A</v>
          </cell>
          <cell r="E531" t="str">
            <v>29-Oct-18 A</v>
          </cell>
          <cell r="F531">
            <v>0</v>
          </cell>
          <cell r="G531">
            <v>0</v>
          </cell>
          <cell r="H531">
            <v>1</v>
          </cell>
        </row>
        <row r="532">
          <cell r="A532" t="str">
            <v>S164800</v>
          </cell>
          <cell r="B532" t="str">
            <v>Order parts and fabricate molds for EMCal Prepro Sectors 1-12 Blocks M&amp;S</v>
          </cell>
          <cell r="C532">
            <v>19</v>
          </cell>
          <cell r="D532" t="str">
            <v>01-Oct-18 A</v>
          </cell>
          <cell r="E532" t="str">
            <v>29-Oct-18 A</v>
          </cell>
          <cell r="F532">
            <v>0</v>
          </cell>
          <cell r="G532">
            <v>0</v>
          </cell>
          <cell r="H532">
            <v>1</v>
          </cell>
        </row>
        <row r="533">
          <cell r="A533" t="str">
            <v>S164600</v>
          </cell>
          <cell r="B533" t="str">
            <v>Order epoxy for EMCal Prepro Sectors 1-12 Blocks - Lead Time</v>
          </cell>
          <cell r="C533">
            <v>19</v>
          </cell>
          <cell r="D533" t="str">
            <v>01-Oct-18 A</v>
          </cell>
          <cell r="E533" t="str">
            <v>29-Oct-18 A</v>
          </cell>
          <cell r="F533">
            <v>0</v>
          </cell>
          <cell r="G533">
            <v>0</v>
          </cell>
          <cell r="H533">
            <v>1</v>
          </cell>
        </row>
        <row r="534">
          <cell r="A534" t="str">
            <v>S183100</v>
          </cell>
          <cell r="B534" t="str">
            <v>Procure mechanical parts for modules for preproduction prototype sector 0 Labor FY19</v>
          </cell>
          <cell r="C534">
            <v>21</v>
          </cell>
          <cell r="D534" t="str">
            <v>01-Oct-18 A</v>
          </cell>
          <cell r="E534" t="str">
            <v>31-Oct-18 A</v>
          </cell>
          <cell r="F534">
            <v>0</v>
          </cell>
          <cell r="G534">
            <v>0</v>
          </cell>
          <cell r="H534">
            <v>1</v>
          </cell>
        </row>
        <row r="535">
          <cell r="A535" t="str">
            <v>S182900</v>
          </cell>
          <cell r="B535" t="str">
            <v>Procure mechanical parts for modules for preproduction prototype sector 0 M&amp;S FY19</v>
          </cell>
          <cell r="C535">
            <v>21</v>
          </cell>
          <cell r="D535" t="str">
            <v>01-Oct-18 A</v>
          </cell>
          <cell r="E535" t="str">
            <v>31-Oct-18 A</v>
          </cell>
          <cell r="F535">
            <v>0</v>
          </cell>
          <cell r="G535">
            <v>0</v>
          </cell>
          <cell r="H535">
            <v>1</v>
          </cell>
        </row>
        <row r="536">
          <cell r="A536" t="str">
            <v>S122000</v>
          </cell>
          <cell r="B536" t="str">
            <v>Prepare TPC R1 Factory Clean Facility Labor</v>
          </cell>
          <cell r="C536">
            <v>25</v>
          </cell>
          <cell r="D536" t="str">
            <v>01-Oct-18 A</v>
          </cell>
          <cell r="E536" t="str">
            <v>06-Nov-18 A</v>
          </cell>
          <cell r="F536">
            <v>0</v>
          </cell>
          <cell r="G536">
            <v>0</v>
          </cell>
          <cell r="H536">
            <v>1</v>
          </cell>
        </row>
        <row r="537">
          <cell r="A537" t="str">
            <v>S122100</v>
          </cell>
          <cell r="B537" t="str">
            <v>Prepare TPC R1 Factory Clean Facility M&amp;S</v>
          </cell>
          <cell r="C537">
            <v>25</v>
          </cell>
          <cell r="D537" t="str">
            <v>01-Oct-18 A</v>
          </cell>
          <cell r="E537" t="str">
            <v>06-Nov-18 A</v>
          </cell>
          <cell r="F537">
            <v>0</v>
          </cell>
          <cell r="G537">
            <v>0</v>
          </cell>
          <cell r="H537">
            <v>1</v>
          </cell>
        </row>
        <row r="538">
          <cell r="A538" t="str">
            <v>S122005</v>
          </cell>
          <cell r="B538" t="str">
            <v>Prepare TPC R1 Factory Clean Facility Labor - Contributed Labor</v>
          </cell>
          <cell r="C538">
            <v>25</v>
          </cell>
          <cell r="D538" t="str">
            <v>01-Oct-18 A</v>
          </cell>
          <cell r="E538" t="str">
            <v>06-Nov-18 A</v>
          </cell>
          <cell r="F538">
            <v>0</v>
          </cell>
          <cell r="G538">
            <v>0</v>
          </cell>
          <cell r="H538">
            <v>1</v>
          </cell>
        </row>
        <row r="539">
          <cell r="A539" t="str">
            <v>S158500</v>
          </cell>
          <cell r="B539" t="str">
            <v>Fabricate &amp; test batch No. 2 of 8 batches of 12 blocks for preproduction prototype Sector 0 FY19</v>
          </cell>
          <cell r="C539">
            <v>32</v>
          </cell>
          <cell r="D539" t="str">
            <v>01-Oct-18 A</v>
          </cell>
          <cell r="E539" t="str">
            <v>16-Nov-18 A</v>
          </cell>
          <cell r="F539">
            <v>0</v>
          </cell>
          <cell r="G539">
            <v>0</v>
          </cell>
          <cell r="H539">
            <v>1</v>
          </cell>
        </row>
        <row r="540">
          <cell r="A540" t="str">
            <v>S116200</v>
          </cell>
          <cell r="B540" t="str">
            <v>Procure TPC v1b Module GEMs Labor</v>
          </cell>
          <cell r="C540">
            <v>40</v>
          </cell>
          <cell r="D540" t="str">
            <v>01-Oct-18 A</v>
          </cell>
          <cell r="E540" t="str">
            <v>30-Nov-18 A</v>
          </cell>
          <cell r="F540">
            <v>0</v>
          </cell>
          <cell r="G540">
            <v>0</v>
          </cell>
          <cell r="H540">
            <v>1</v>
          </cell>
        </row>
        <row r="541">
          <cell r="A541" t="str">
            <v>S116300</v>
          </cell>
          <cell r="B541" t="str">
            <v>Procure TPC v1b Module GEMs M&amp;S</v>
          </cell>
          <cell r="C541">
            <v>40</v>
          </cell>
          <cell r="D541" t="str">
            <v>01-Oct-18 A</v>
          </cell>
          <cell r="E541" t="str">
            <v>30-Nov-18 A</v>
          </cell>
          <cell r="F541">
            <v>0</v>
          </cell>
          <cell r="G541">
            <v>0</v>
          </cell>
          <cell r="H541">
            <v>1</v>
          </cell>
        </row>
        <row r="542">
          <cell r="A542" t="str">
            <v>S108400</v>
          </cell>
          <cell r="B542" t="str">
            <v>Procure TPC Assembly Fixture Labor</v>
          </cell>
          <cell r="C542">
            <v>40</v>
          </cell>
          <cell r="D542" t="str">
            <v>01-Oct-18 A</v>
          </cell>
          <cell r="E542" t="str">
            <v>30-Nov-18 A</v>
          </cell>
          <cell r="F542">
            <v>0</v>
          </cell>
          <cell r="G542">
            <v>0</v>
          </cell>
          <cell r="H542">
            <v>1</v>
          </cell>
        </row>
        <row r="543">
          <cell r="A543" t="str">
            <v>S108500</v>
          </cell>
          <cell r="B543" t="str">
            <v>Procure TPC Assembly Fixture M&amp;S</v>
          </cell>
          <cell r="C543">
            <v>40</v>
          </cell>
          <cell r="D543" t="str">
            <v>01-Oct-18 A</v>
          </cell>
          <cell r="E543" t="str">
            <v>30-Nov-18 A</v>
          </cell>
          <cell r="F543">
            <v>0</v>
          </cell>
          <cell r="G543">
            <v>0</v>
          </cell>
          <cell r="H543">
            <v>1</v>
          </cell>
        </row>
        <row r="544">
          <cell r="A544" t="str">
            <v>S126200</v>
          </cell>
          <cell r="B544" t="str">
            <v>Prepare TPC R2 Factory Clean Facility Labor</v>
          </cell>
          <cell r="C544">
            <v>40</v>
          </cell>
          <cell r="D544" t="str">
            <v>01-Oct-18 A</v>
          </cell>
          <cell r="E544" t="str">
            <v>30-Nov-18 A</v>
          </cell>
          <cell r="F544">
            <v>0</v>
          </cell>
          <cell r="G544">
            <v>0</v>
          </cell>
          <cell r="H544">
            <v>1</v>
          </cell>
        </row>
        <row r="545">
          <cell r="A545" t="str">
            <v>S126300</v>
          </cell>
          <cell r="B545" t="str">
            <v>Prepare TPC R2 Factory Clean Facility M&amp;S</v>
          </cell>
          <cell r="C545">
            <v>40</v>
          </cell>
          <cell r="D545" t="str">
            <v>01-Oct-18 A</v>
          </cell>
          <cell r="E545" t="str">
            <v>30-Nov-18 A</v>
          </cell>
          <cell r="F545">
            <v>0</v>
          </cell>
          <cell r="G545">
            <v>0</v>
          </cell>
          <cell r="H545">
            <v>1</v>
          </cell>
        </row>
        <row r="546">
          <cell r="A546" t="str">
            <v>S269300</v>
          </cell>
          <cell r="B546" t="str">
            <v>Timing System Prototype: setup hardware FY19</v>
          </cell>
          <cell r="C546">
            <v>44</v>
          </cell>
          <cell r="D546" t="str">
            <v>01-Oct-18 A</v>
          </cell>
          <cell r="E546" t="str">
            <v>06-Dec-18 A</v>
          </cell>
          <cell r="F546">
            <v>0</v>
          </cell>
          <cell r="G546">
            <v>0</v>
          </cell>
          <cell r="H546">
            <v>1</v>
          </cell>
        </row>
        <row r="547">
          <cell r="A547" t="str">
            <v>S269310</v>
          </cell>
          <cell r="B547" t="str">
            <v>Timing System Prototype: setup hardware FY19</v>
          </cell>
          <cell r="C547">
            <v>44</v>
          </cell>
          <cell r="D547" t="str">
            <v>01-Oct-18 A</v>
          </cell>
          <cell r="E547" t="str">
            <v>06-Dec-18 A</v>
          </cell>
          <cell r="F547">
            <v>0</v>
          </cell>
          <cell r="G547">
            <v>0</v>
          </cell>
          <cell r="H547">
            <v>1</v>
          </cell>
        </row>
        <row r="548">
          <cell r="A548" t="str">
            <v>S105600</v>
          </cell>
          <cell r="B548" t="str">
            <v>Assemble TPC v1 Outer Field Cage FY19</v>
          </cell>
          <cell r="C548">
            <v>59</v>
          </cell>
          <cell r="D548" t="str">
            <v>01-Oct-18 A</v>
          </cell>
          <cell r="E548" t="str">
            <v>28-Dec-18 A</v>
          </cell>
          <cell r="F548">
            <v>0</v>
          </cell>
          <cell r="G548">
            <v>0</v>
          </cell>
          <cell r="H548">
            <v>1</v>
          </cell>
        </row>
        <row r="549">
          <cell r="A549" t="str">
            <v>S254300</v>
          </cell>
          <cell r="B549" t="str">
            <v>DAQ Prototype: Setup and install the various operating systems FY19</v>
          </cell>
          <cell r="C549">
            <v>101</v>
          </cell>
          <cell r="D549" t="str">
            <v>01-Oct-18 A</v>
          </cell>
          <cell r="E549" t="str">
            <v>01-Mar-19 A</v>
          </cell>
          <cell r="F549">
            <v>0</v>
          </cell>
          <cell r="G549">
            <v>0</v>
          </cell>
          <cell r="H549">
            <v>1</v>
          </cell>
        </row>
        <row r="550">
          <cell r="A550" t="str">
            <v>S107500</v>
          </cell>
          <cell r="B550" t="str">
            <v>Procure TPC v1 End Cap - Contract/PO - Leadtime</v>
          </cell>
          <cell r="C550">
            <v>102</v>
          </cell>
          <cell r="D550" t="str">
            <v>01-Oct-18 A</v>
          </cell>
          <cell r="E550" t="str">
            <v>04-Mar-19 A</v>
          </cell>
          <cell r="F550">
            <v>0</v>
          </cell>
          <cell r="G550">
            <v>0</v>
          </cell>
          <cell r="H550">
            <v>1</v>
          </cell>
        </row>
        <row r="551">
          <cell r="A551" t="str">
            <v>S202100</v>
          </cell>
          <cell r="B551" t="str">
            <v>Procure Outer HCAL Scint. Tiles for Preproduction - Contract lead time FY19</v>
          </cell>
          <cell r="C551">
            <v>105</v>
          </cell>
          <cell r="D551" t="str">
            <v>01-Oct-18 A</v>
          </cell>
          <cell r="E551" t="str">
            <v>07-Mar-19 A</v>
          </cell>
          <cell r="F551">
            <v>0</v>
          </cell>
          <cell r="G551">
            <v>0</v>
          </cell>
          <cell r="H551">
            <v>1</v>
          </cell>
        </row>
        <row r="552">
          <cell r="A552" t="str">
            <v>S138400</v>
          </cell>
          <cell r="B552" t="str">
            <v>SAMPA chip 80 nsec development - Leadtime - Report feasability of 80ns/20MSPS mod</v>
          </cell>
          <cell r="C552">
            <v>109</v>
          </cell>
          <cell r="D552" t="str">
            <v>01-Oct-18 A</v>
          </cell>
          <cell r="E552" t="str">
            <v>13-Mar-19 A</v>
          </cell>
          <cell r="F552">
            <v>0</v>
          </cell>
          <cell r="G552">
            <v>0</v>
          </cell>
          <cell r="H552">
            <v>1</v>
          </cell>
        </row>
        <row r="553">
          <cell r="A553" t="str">
            <v>S165600</v>
          </cell>
          <cell r="B553" t="str">
            <v>Set up factory for EMCal Prepro Sectors 1-12 Blocks - Contract/PO - Leadtime FY19</v>
          </cell>
          <cell r="C553">
            <v>111</v>
          </cell>
          <cell r="D553" t="str">
            <v>01-Oct-18 A</v>
          </cell>
          <cell r="E553" t="str">
            <v>15-Mar-19 A</v>
          </cell>
          <cell r="F553">
            <v>0</v>
          </cell>
          <cell r="G553">
            <v>0</v>
          </cell>
          <cell r="H553">
            <v>1</v>
          </cell>
        </row>
        <row r="554">
          <cell r="A554" t="str">
            <v>S129800</v>
          </cell>
          <cell r="B554" t="str">
            <v>Prepare TPC R3a Factory Clean Facility Labor</v>
          </cell>
          <cell r="C554">
            <v>112</v>
          </cell>
          <cell r="D554" t="str">
            <v>01-Oct-18 A</v>
          </cell>
          <cell r="E554" t="str">
            <v>15-Mar-19 A</v>
          </cell>
          <cell r="F554">
            <v>0</v>
          </cell>
          <cell r="G554">
            <v>0</v>
          </cell>
          <cell r="H554">
            <v>1</v>
          </cell>
        </row>
        <row r="555">
          <cell r="A555" t="str">
            <v>S129900</v>
          </cell>
          <cell r="B555" t="str">
            <v>Prepare TPC R3a  Factory Clean Facility M&amp;S</v>
          </cell>
          <cell r="C555">
            <v>112</v>
          </cell>
          <cell r="D555" t="str">
            <v>01-Oct-18 A</v>
          </cell>
          <cell r="E555" t="str">
            <v>15-Mar-19 A</v>
          </cell>
          <cell r="F555">
            <v>0</v>
          </cell>
          <cell r="G555">
            <v>0</v>
          </cell>
          <cell r="H555">
            <v>1</v>
          </cell>
        </row>
        <row r="556">
          <cell r="A556" t="str">
            <v>S130200</v>
          </cell>
          <cell r="B556" t="str">
            <v>Prepare TPC R3b Factory Clean Facility Labor</v>
          </cell>
          <cell r="C556">
            <v>112</v>
          </cell>
          <cell r="D556" t="str">
            <v>01-Oct-18 A</v>
          </cell>
          <cell r="E556" t="str">
            <v>15-Mar-19 A</v>
          </cell>
          <cell r="F556">
            <v>0</v>
          </cell>
          <cell r="G556">
            <v>0</v>
          </cell>
          <cell r="H556">
            <v>1</v>
          </cell>
        </row>
        <row r="557">
          <cell r="A557" t="str">
            <v>S130300</v>
          </cell>
          <cell r="B557" t="str">
            <v>Prepare TPC R3b  Factory Clean Facility M&amp;S</v>
          </cell>
          <cell r="C557">
            <v>112</v>
          </cell>
          <cell r="D557" t="str">
            <v>01-Oct-18 A</v>
          </cell>
          <cell r="E557" t="str">
            <v>15-Mar-19 A</v>
          </cell>
          <cell r="F557">
            <v>0</v>
          </cell>
          <cell r="G557">
            <v>0</v>
          </cell>
          <cell r="H557">
            <v>1</v>
          </cell>
        </row>
        <row r="558">
          <cell r="A558" t="str">
            <v>S266500</v>
          </cell>
          <cell r="B558" t="str">
            <v>GL1 Prototype: setup hardware FY19</v>
          </cell>
          <cell r="C558">
            <v>115</v>
          </cell>
          <cell r="D558" t="str">
            <v>01-Oct-18 A</v>
          </cell>
          <cell r="E558" t="str">
            <v>20-Mar-19 A</v>
          </cell>
          <cell r="F558">
            <v>0</v>
          </cell>
          <cell r="G558">
            <v>0</v>
          </cell>
          <cell r="H558">
            <v>1</v>
          </cell>
        </row>
        <row r="559">
          <cell r="A559" t="str">
            <v>S219300</v>
          </cell>
          <cell r="B559" t="str">
            <v>Procure EMCal Internal Signal/Test/Comm/LV/Bias Cables: Preproduction [Sector 0] M&amp;S</v>
          </cell>
          <cell r="C559">
            <v>133</v>
          </cell>
          <cell r="D559" t="str">
            <v>01-Oct-18 A</v>
          </cell>
          <cell r="E559" t="str">
            <v>16-Apr-19 A</v>
          </cell>
          <cell r="F559">
            <v>0</v>
          </cell>
          <cell r="G559">
            <v>0</v>
          </cell>
          <cell r="H559">
            <v>1</v>
          </cell>
        </row>
        <row r="560">
          <cell r="A560" t="str">
            <v>S219500</v>
          </cell>
          <cell r="B560" t="str">
            <v>Procure EMCal External Signal and Power Cables, and Power Systems: Preproduction [Sector 0] M&amp;S</v>
          </cell>
          <cell r="C560">
            <v>133</v>
          </cell>
          <cell r="D560" t="str">
            <v>01-Oct-18 A</v>
          </cell>
          <cell r="E560" t="str">
            <v>16-Apr-19 A</v>
          </cell>
          <cell r="F560">
            <v>0</v>
          </cell>
          <cell r="G560">
            <v>0</v>
          </cell>
          <cell r="H560">
            <v>1</v>
          </cell>
        </row>
        <row r="561">
          <cell r="A561" t="str">
            <v>S135400</v>
          </cell>
          <cell r="B561" t="str">
            <v>Assemble and test TPC FEE prototype v1a Labor</v>
          </cell>
          <cell r="C561">
            <v>161</v>
          </cell>
          <cell r="D561" t="str">
            <v>01-Oct-18 A</v>
          </cell>
          <cell r="E561" t="str">
            <v>24-May-19 A</v>
          </cell>
          <cell r="F561">
            <v>0</v>
          </cell>
          <cell r="G561">
            <v>0</v>
          </cell>
          <cell r="H561">
            <v>1</v>
          </cell>
        </row>
        <row r="562">
          <cell r="A562" t="str">
            <v>S135500</v>
          </cell>
          <cell r="B562" t="str">
            <v>Assemble and test TPC FEE prototype v1a M&amp;S</v>
          </cell>
          <cell r="C562">
            <v>161</v>
          </cell>
          <cell r="D562" t="str">
            <v>01-Oct-18 A</v>
          </cell>
          <cell r="E562" t="str">
            <v>24-May-19 A</v>
          </cell>
          <cell r="F562">
            <v>0</v>
          </cell>
          <cell r="G562">
            <v>0</v>
          </cell>
          <cell r="H562">
            <v>1</v>
          </cell>
        </row>
        <row r="563">
          <cell r="A563" t="str">
            <v>S1001479</v>
          </cell>
          <cell r="B563" t="str">
            <v>Actuals - NonLabor - sPHENIX Magnet FY19 M8 16720</v>
          </cell>
          <cell r="C563">
            <v>164</v>
          </cell>
          <cell r="D563" t="str">
            <v>01-Oct-18 A</v>
          </cell>
          <cell r="E563" t="str">
            <v>30-May-19 A</v>
          </cell>
          <cell r="F563">
            <v>1343</v>
          </cell>
          <cell r="G563">
            <v>1343</v>
          </cell>
          <cell r="H563">
            <v>1</v>
          </cell>
        </row>
        <row r="564">
          <cell r="A564" t="str">
            <v>S102605</v>
          </cell>
          <cell r="B564" t="str">
            <v>Actuals - Labor - A - MIE - sPHENIX Project Management FY19M8</v>
          </cell>
          <cell r="C564">
            <v>165</v>
          </cell>
          <cell r="D564" t="str">
            <v>01-Oct-18 A</v>
          </cell>
          <cell r="E564" t="str">
            <v>31-May-19 A</v>
          </cell>
          <cell r="F564">
            <v>11566</v>
          </cell>
          <cell r="G564">
            <v>11566</v>
          </cell>
          <cell r="H564">
            <v>1</v>
          </cell>
        </row>
        <row r="565">
          <cell r="A565" t="str">
            <v>S102606</v>
          </cell>
          <cell r="B565" t="str">
            <v>Actuals - Nonlabor - A - MIE - sPHENIX Project Management FY19M8</v>
          </cell>
          <cell r="C565">
            <v>165</v>
          </cell>
          <cell r="D565" t="str">
            <v>01-Oct-18 A</v>
          </cell>
          <cell r="E565" t="str">
            <v>31-May-19 A</v>
          </cell>
          <cell r="F565">
            <v>328902</v>
          </cell>
          <cell r="G565">
            <v>328902</v>
          </cell>
          <cell r="H565">
            <v>1</v>
          </cell>
        </row>
        <row r="566">
          <cell r="A566" t="str">
            <v>S102610</v>
          </cell>
          <cell r="B566" t="str">
            <v>Actuals - Labor - B - BNL Contributed Labor - sPHENIX Project Management FY19M8</v>
          </cell>
          <cell r="C566">
            <v>165</v>
          </cell>
          <cell r="D566" t="str">
            <v>01-Oct-18 A</v>
          </cell>
          <cell r="E566" t="str">
            <v>31-May-19 A</v>
          </cell>
          <cell r="F566">
            <v>1056792</v>
          </cell>
          <cell r="G566">
            <v>1056792</v>
          </cell>
          <cell r="H566">
            <v>1</v>
          </cell>
        </row>
        <row r="567">
          <cell r="A567" t="str">
            <v>S1001839</v>
          </cell>
          <cell r="B567" t="str">
            <v>Actuals - Nonlabor - A - MIE - sPHENIX Project Management FY19M8</v>
          </cell>
          <cell r="C567">
            <v>165</v>
          </cell>
          <cell r="D567" t="str">
            <v>01-Oct-18 A</v>
          </cell>
          <cell r="E567" t="str">
            <v>31-May-19 A</v>
          </cell>
          <cell r="F567">
            <v>24834</v>
          </cell>
          <cell r="G567">
            <v>24834</v>
          </cell>
          <cell r="H567">
            <v>1</v>
          </cell>
        </row>
        <row r="568">
          <cell r="A568" t="str">
            <v>S104000</v>
          </cell>
          <cell r="B568" t="str">
            <v>Travel FY19</v>
          </cell>
          <cell r="C568">
            <v>165</v>
          </cell>
          <cell r="D568" t="str">
            <v>01-Oct-18 A</v>
          </cell>
          <cell r="E568" t="str">
            <v>31-May-19 A</v>
          </cell>
          <cell r="F568">
            <v>0</v>
          </cell>
          <cell r="G568">
            <v>0</v>
          </cell>
          <cell r="H568">
            <v>1</v>
          </cell>
        </row>
        <row r="569">
          <cell r="A569" t="str">
            <v>S103700</v>
          </cell>
          <cell r="B569" t="str">
            <v>Mgmt labor - B - BNL Contributed Labor - FY19 - Physics Resource(s)</v>
          </cell>
          <cell r="C569">
            <v>165</v>
          </cell>
          <cell r="D569" t="str">
            <v>01-Oct-18 A</v>
          </cell>
          <cell r="E569" t="str">
            <v>31-May-19 A</v>
          </cell>
          <cell r="F569">
            <v>0</v>
          </cell>
          <cell r="G569">
            <v>0</v>
          </cell>
          <cell r="H569">
            <v>1</v>
          </cell>
        </row>
        <row r="570">
          <cell r="A570" t="str">
            <v>S102900</v>
          </cell>
          <cell r="B570" t="str">
            <v>Mgmt labor - A - MIE, Phase 1 - FY19</v>
          </cell>
          <cell r="C570">
            <v>165</v>
          </cell>
          <cell r="D570" t="str">
            <v>01-Oct-18 A</v>
          </cell>
          <cell r="E570" t="str">
            <v>31-May-19 A</v>
          </cell>
          <cell r="F570">
            <v>0</v>
          </cell>
          <cell r="G570">
            <v>0</v>
          </cell>
          <cell r="H570">
            <v>1</v>
          </cell>
        </row>
        <row r="571">
          <cell r="A571" t="str">
            <v>S103710</v>
          </cell>
          <cell r="B571" t="str">
            <v>Mgmt labor - B - BNL Contributed Labor - FY19 - CA-D Resource(s)</v>
          </cell>
          <cell r="C571">
            <v>165</v>
          </cell>
          <cell r="D571" t="str">
            <v>01-Oct-18 A</v>
          </cell>
          <cell r="E571" t="str">
            <v>31-May-19 A</v>
          </cell>
          <cell r="F571">
            <v>0</v>
          </cell>
          <cell r="G571">
            <v>0</v>
          </cell>
          <cell r="H571">
            <v>1</v>
          </cell>
        </row>
        <row r="572">
          <cell r="A572" t="str">
            <v>S102910</v>
          </cell>
          <cell r="B572" t="str">
            <v>Mgmt labor - A - MIE, Phase 2 - FY19</v>
          </cell>
          <cell r="C572">
            <v>165</v>
          </cell>
          <cell r="D572" t="str">
            <v>01-Oct-18 A</v>
          </cell>
          <cell r="E572" t="str">
            <v>31-May-19 A</v>
          </cell>
          <cell r="F572">
            <v>0</v>
          </cell>
          <cell r="G572">
            <v>0</v>
          </cell>
          <cell r="H572">
            <v>1</v>
          </cell>
        </row>
        <row r="573">
          <cell r="A573" t="str">
            <v>S104510</v>
          </cell>
          <cell r="B573" t="str">
            <v>Actuals - Labor - sPHENIX TPC FY19M8</v>
          </cell>
          <cell r="C573">
            <v>165</v>
          </cell>
          <cell r="D573" t="str">
            <v>01-Oct-18 A</v>
          </cell>
          <cell r="E573" t="str">
            <v>31-May-19 A</v>
          </cell>
          <cell r="F573">
            <v>370642</v>
          </cell>
          <cell r="G573">
            <v>370642</v>
          </cell>
          <cell r="H573">
            <v>1</v>
          </cell>
        </row>
        <row r="574">
          <cell r="A574" t="str">
            <v>S1000759</v>
          </cell>
          <cell r="B574" t="str">
            <v>Actuals - NonLabor - sPHENIX TPC FY19M8</v>
          </cell>
          <cell r="C574">
            <v>165</v>
          </cell>
          <cell r="D574" t="str">
            <v>01-Oct-18 A</v>
          </cell>
          <cell r="E574" t="str">
            <v>31-May-19 A</v>
          </cell>
          <cell r="F574">
            <v>431189</v>
          </cell>
          <cell r="G574">
            <v>431189</v>
          </cell>
          <cell r="H574">
            <v>1</v>
          </cell>
        </row>
        <row r="575">
          <cell r="A575" t="str">
            <v>S1000799</v>
          </cell>
          <cell r="B575" t="str">
            <v>Actuals - NonLabor - sPHENIX TPC FY19M8</v>
          </cell>
          <cell r="C575">
            <v>165</v>
          </cell>
          <cell r="D575" t="str">
            <v>01-Oct-18 A</v>
          </cell>
          <cell r="E575" t="str">
            <v>31-May-19 A</v>
          </cell>
          <cell r="F575">
            <v>155367</v>
          </cell>
          <cell r="G575">
            <v>155367</v>
          </cell>
          <cell r="H575">
            <v>1</v>
          </cell>
        </row>
        <row r="576">
          <cell r="A576" t="str">
            <v>S122200</v>
          </cell>
          <cell r="B576" t="str">
            <v>Prepare TPC R1 Factory Tooling Labor</v>
          </cell>
          <cell r="C576">
            <v>165</v>
          </cell>
          <cell r="D576" t="str">
            <v>01-Oct-18 A</v>
          </cell>
          <cell r="E576" t="str">
            <v>31-May-19 A</v>
          </cell>
          <cell r="F576">
            <v>0</v>
          </cell>
          <cell r="G576">
            <v>0</v>
          </cell>
          <cell r="H576">
            <v>1</v>
          </cell>
        </row>
        <row r="577">
          <cell r="A577" t="str">
            <v>S122300</v>
          </cell>
          <cell r="B577" t="str">
            <v>Prepare TPC R1 Factory Tooling M&amp;S</v>
          </cell>
          <cell r="C577">
            <v>165</v>
          </cell>
          <cell r="D577" t="str">
            <v>01-Oct-18 A</v>
          </cell>
          <cell r="E577" t="str">
            <v>31-May-19 A</v>
          </cell>
          <cell r="F577">
            <v>0</v>
          </cell>
          <cell r="G577">
            <v>0</v>
          </cell>
          <cell r="H577">
            <v>1</v>
          </cell>
        </row>
        <row r="578">
          <cell r="A578" t="str">
            <v>S126500</v>
          </cell>
          <cell r="B578" t="str">
            <v>Prepare TPC R2 Factory Tooling M&amp;S</v>
          </cell>
          <cell r="C578">
            <v>165</v>
          </cell>
          <cell r="D578" t="str">
            <v>01-Oct-18 A</v>
          </cell>
          <cell r="E578" t="str">
            <v>31-May-19 A</v>
          </cell>
          <cell r="F578">
            <v>0</v>
          </cell>
          <cell r="G578">
            <v>0</v>
          </cell>
          <cell r="H578">
            <v>1</v>
          </cell>
        </row>
        <row r="579">
          <cell r="A579" t="str">
            <v>S130100</v>
          </cell>
          <cell r="B579" t="str">
            <v>Prepare TPC R3a Factory Tooling M&amp;S</v>
          </cell>
          <cell r="C579">
            <v>165</v>
          </cell>
          <cell r="D579" t="str">
            <v>01-Oct-18 A</v>
          </cell>
          <cell r="E579" t="str">
            <v>31-May-19 A</v>
          </cell>
          <cell r="F579">
            <v>0</v>
          </cell>
          <cell r="G579">
            <v>0</v>
          </cell>
          <cell r="H579">
            <v>1</v>
          </cell>
        </row>
        <row r="580">
          <cell r="A580" t="str">
            <v>S130500</v>
          </cell>
          <cell r="B580" t="str">
            <v>Prepare TPC R3b Factory Tooling M&amp;S</v>
          </cell>
          <cell r="C580">
            <v>165</v>
          </cell>
          <cell r="D580" t="str">
            <v>01-Oct-18 A</v>
          </cell>
          <cell r="E580" t="str">
            <v>31-May-19 A</v>
          </cell>
          <cell r="F580">
            <v>0</v>
          </cell>
          <cell r="G580">
            <v>0</v>
          </cell>
          <cell r="H580">
            <v>1</v>
          </cell>
        </row>
        <row r="581">
          <cell r="A581" t="str">
            <v>S156310</v>
          </cell>
          <cell r="B581" t="str">
            <v>Actuals - Labor - sPHENIX EMCal FY19M8</v>
          </cell>
          <cell r="C581">
            <v>165</v>
          </cell>
          <cell r="D581" t="str">
            <v>01-Oct-18 A</v>
          </cell>
          <cell r="E581" t="str">
            <v>31-May-19 A</v>
          </cell>
          <cell r="F581">
            <v>390503</v>
          </cell>
          <cell r="G581">
            <v>390503</v>
          </cell>
          <cell r="H581">
            <v>1</v>
          </cell>
        </row>
        <row r="582">
          <cell r="A582" t="str">
            <v>S156510</v>
          </cell>
          <cell r="B582" t="str">
            <v>Actuals - Nonlabor - sPHENIX EMCal FY19M8</v>
          </cell>
          <cell r="C582">
            <v>165</v>
          </cell>
          <cell r="D582" t="str">
            <v>01-Oct-18 A</v>
          </cell>
          <cell r="E582" t="str">
            <v>31-May-19 A</v>
          </cell>
          <cell r="F582">
            <v>699612</v>
          </cell>
          <cell r="G582">
            <v>699612</v>
          </cell>
          <cell r="H582">
            <v>1</v>
          </cell>
        </row>
        <row r="583">
          <cell r="A583" t="str">
            <v>S1001879</v>
          </cell>
          <cell r="B583" t="str">
            <v>Actuals - Nonlabor - sPHENIX EMCal FY19M8</v>
          </cell>
          <cell r="C583">
            <v>165</v>
          </cell>
          <cell r="D583" t="str">
            <v>01-Oct-18 A</v>
          </cell>
          <cell r="E583" t="str">
            <v>31-May-19 A</v>
          </cell>
          <cell r="F583">
            <v>80812</v>
          </cell>
          <cell r="G583">
            <v>80812</v>
          </cell>
          <cell r="H583">
            <v>1</v>
          </cell>
        </row>
        <row r="584">
          <cell r="A584" t="str">
            <v>S197510</v>
          </cell>
          <cell r="B584" t="str">
            <v>Actuals - Labor - sPHENIX HCal FY19M8</v>
          </cell>
          <cell r="C584">
            <v>165</v>
          </cell>
          <cell r="D584" t="str">
            <v>01-Oct-18 A</v>
          </cell>
          <cell r="E584" t="str">
            <v>31-May-19 A</v>
          </cell>
          <cell r="F584">
            <v>262446</v>
          </cell>
          <cell r="G584">
            <v>262446</v>
          </cell>
          <cell r="H584">
            <v>1</v>
          </cell>
        </row>
        <row r="585">
          <cell r="A585" t="str">
            <v>S197710</v>
          </cell>
          <cell r="B585" t="str">
            <v>Actuals - Nonlabor - sPHENIX HCal FY19M8</v>
          </cell>
          <cell r="C585">
            <v>165</v>
          </cell>
          <cell r="D585" t="str">
            <v>01-Oct-18 A</v>
          </cell>
          <cell r="E585" t="str">
            <v>31-May-19 A</v>
          </cell>
          <cell r="F585">
            <v>458016</v>
          </cell>
          <cell r="G585">
            <v>458016</v>
          </cell>
          <cell r="H585">
            <v>1</v>
          </cell>
        </row>
        <row r="586">
          <cell r="A586" t="str">
            <v>S1001919</v>
          </cell>
          <cell r="B586" t="str">
            <v>Actuals - Nonlabor - sPHENIX HCal FY19M8</v>
          </cell>
          <cell r="C586">
            <v>165</v>
          </cell>
          <cell r="D586" t="str">
            <v>01-Oct-18 A</v>
          </cell>
          <cell r="E586" t="str">
            <v>31-May-19 A</v>
          </cell>
          <cell r="F586">
            <v>18548</v>
          </cell>
          <cell r="G586">
            <v>18548</v>
          </cell>
          <cell r="H586">
            <v>1</v>
          </cell>
        </row>
        <row r="587">
          <cell r="A587" t="str">
            <v>S1000999</v>
          </cell>
          <cell r="B587" t="str">
            <v>Actuals - Labor - sPHENIX MinBias Trigger FY19 M8</v>
          </cell>
          <cell r="C587">
            <v>165</v>
          </cell>
          <cell r="D587" t="str">
            <v>01-Oct-18 A</v>
          </cell>
          <cell r="E587" t="str">
            <v>31-May-19 A</v>
          </cell>
          <cell r="F587">
            <v>50490</v>
          </cell>
          <cell r="G587">
            <v>50490</v>
          </cell>
          <cell r="H587">
            <v>1</v>
          </cell>
        </row>
        <row r="588">
          <cell r="A588" t="str">
            <v>S1001039</v>
          </cell>
          <cell r="B588" t="str">
            <v>Actuals - Nonlabor - sPHENIX MinBias Trigger FY19 M8</v>
          </cell>
          <cell r="C588">
            <v>165</v>
          </cell>
          <cell r="D588" t="str">
            <v>01-Oct-18 A</v>
          </cell>
          <cell r="E588" t="str">
            <v>31-May-19 A</v>
          </cell>
          <cell r="F588">
            <v>21505</v>
          </cell>
          <cell r="G588">
            <v>21505</v>
          </cell>
          <cell r="H588">
            <v>1</v>
          </cell>
        </row>
        <row r="589">
          <cell r="A589" t="str">
            <v>S1000919</v>
          </cell>
          <cell r="B589" t="str">
            <v>Actuals - Labor - sPHENIX DAQ&amp;Trigger FY19 M8</v>
          </cell>
          <cell r="C589">
            <v>165</v>
          </cell>
          <cell r="D589" t="str">
            <v>01-Oct-18 A</v>
          </cell>
          <cell r="E589" t="str">
            <v>31-May-19 A</v>
          </cell>
          <cell r="F589">
            <v>273849</v>
          </cell>
          <cell r="G589">
            <v>273849</v>
          </cell>
          <cell r="H589">
            <v>1</v>
          </cell>
        </row>
        <row r="590">
          <cell r="A590" t="str">
            <v>S1000959</v>
          </cell>
          <cell r="B590" t="str">
            <v>Actuals - Nonlabor - sPHENIX DAQ&amp;Trigger FY18</v>
          </cell>
          <cell r="C590">
            <v>165</v>
          </cell>
          <cell r="D590" t="str">
            <v>01-Oct-18 A</v>
          </cell>
          <cell r="E590" t="str">
            <v>31-May-19 A</v>
          </cell>
          <cell r="F590">
            <v>23191</v>
          </cell>
          <cell r="G590">
            <v>23191</v>
          </cell>
          <cell r="H590">
            <v>1</v>
          </cell>
        </row>
        <row r="591">
          <cell r="A591" t="str">
            <v>S268900</v>
          </cell>
          <cell r="B591" t="str">
            <v>Timing System Prototype: develop firmware FY19</v>
          </cell>
          <cell r="C591">
            <v>165</v>
          </cell>
          <cell r="D591" t="str">
            <v>01-Oct-18 A</v>
          </cell>
          <cell r="E591" t="str">
            <v>31-May-19 A</v>
          </cell>
          <cell r="F591">
            <v>0</v>
          </cell>
          <cell r="G591">
            <v>0</v>
          </cell>
          <cell r="H591">
            <v>1</v>
          </cell>
        </row>
        <row r="592">
          <cell r="A592" t="str">
            <v>S268910</v>
          </cell>
          <cell r="B592" t="str">
            <v>Timing System Prototype: develop firmware FY19</v>
          </cell>
          <cell r="C592">
            <v>165</v>
          </cell>
          <cell r="D592" t="str">
            <v>01-Oct-18 A</v>
          </cell>
          <cell r="E592" t="str">
            <v>31-May-19 A</v>
          </cell>
          <cell r="F592">
            <v>0</v>
          </cell>
          <cell r="G592">
            <v>0</v>
          </cell>
          <cell r="H592">
            <v>1</v>
          </cell>
        </row>
        <row r="593">
          <cell r="A593" t="str">
            <v>S254500</v>
          </cell>
          <cell r="B593" t="str">
            <v>DAQ Prototype: Software development - Calorimeters &amp; TPC FY19</v>
          </cell>
          <cell r="C593">
            <v>165</v>
          </cell>
          <cell r="D593" t="str">
            <v>01-Oct-18 A</v>
          </cell>
          <cell r="E593" t="str">
            <v>31-May-19 A</v>
          </cell>
          <cell r="F593">
            <v>0</v>
          </cell>
          <cell r="G593">
            <v>0</v>
          </cell>
          <cell r="H593">
            <v>1</v>
          </cell>
        </row>
        <row r="594">
          <cell r="A594" t="str">
            <v>S266100</v>
          </cell>
          <cell r="B594" t="str">
            <v>GL1 Prototype: develop firmware FY19</v>
          </cell>
          <cell r="C594">
            <v>165</v>
          </cell>
          <cell r="D594" t="str">
            <v>01-Oct-18 A</v>
          </cell>
          <cell r="E594" t="str">
            <v>31-May-19 A</v>
          </cell>
          <cell r="F594">
            <v>0</v>
          </cell>
          <cell r="G594">
            <v>0</v>
          </cell>
          <cell r="H594">
            <v>1</v>
          </cell>
        </row>
        <row r="595">
          <cell r="A595" t="str">
            <v>S1000839</v>
          </cell>
          <cell r="B595" t="str">
            <v>Actuals - Labor - sPHENIX Calorimeter Electronics FY19 M8</v>
          </cell>
          <cell r="C595">
            <v>165</v>
          </cell>
          <cell r="D595" t="str">
            <v>01-Oct-18 A</v>
          </cell>
          <cell r="E595" t="str">
            <v>31-May-19 A</v>
          </cell>
          <cell r="F595">
            <v>421099</v>
          </cell>
          <cell r="G595">
            <v>421099</v>
          </cell>
          <cell r="H595">
            <v>1</v>
          </cell>
        </row>
        <row r="596">
          <cell r="A596" t="str">
            <v>S1000879</v>
          </cell>
          <cell r="B596" t="str">
            <v>Actuals - Nonlabor - sPHENIX Calorimeter Electronics FY19 M8</v>
          </cell>
          <cell r="C596">
            <v>165</v>
          </cell>
          <cell r="D596" t="str">
            <v>01-Oct-18 A</v>
          </cell>
          <cell r="E596" t="str">
            <v>31-May-19 A</v>
          </cell>
          <cell r="F596">
            <v>383105</v>
          </cell>
          <cell r="G596">
            <v>383105</v>
          </cell>
          <cell r="H596">
            <v>1</v>
          </cell>
        </row>
        <row r="597">
          <cell r="A597" t="str">
            <v>S1001959</v>
          </cell>
          <cell r="B597" t="str">
            <v>Actuals - Nonlabor - sPHENIX Calorimeter Electronics FY19 M8</v>
          </cell>
          <cell r="C597">
            <v>165</v>
          </cell>
          <cell r="D597" t="str">
            <v>01-Oct-18 A</v>
          </cell>
          <cell r="E597" t="str">
            <v>31-May-19 A</v>
          </cell>
          <cell r="F597">
            <v>64370</v>
          </cell>
          <cell r="G597">
            <v>64370</v>
          </cell>
          <cell r="H597">
            <v>1</v>
          </cell>
        </row>
        <row r="598">
          <cell r="A598" t="str">
            <v>S248100</v>
          </cell>
          <cell r="B598" t="str">
            <v>Procure 1/2-Crate Digitizer - Contract/PO - Leadtime for Assembly &amp; Tests</v>
          </cell>
          <cell r="C598">
            <v>165</v>
          </cell>
          <cell r="D598" t="str">
            <v>01-Oct-18 A</v>
          </cell>
          <cell r="E598" t="str">
            <v>31-May-19 A</v>
          </cell>
          <cell r="F598">
            <v>0</v>
          </cell>
          <cell r="G598">
            <v>0</v>
          </cell>
          <cell r="H598">
            <v>1</v>
          </cell>
        </row>
        <row r="599">
          <cell r="A599" t="str">
            <v>S219200</v>
          </cell>
          <cell r="B599" t="str">
            <v>Procure EMCal Internal Signal/Test/Comm/LV/Bias Cables: Preproduction [Sector 0] Labor</v>
          </cell>
          <cell r="C599">
            <v>165</v>
          </cell>
          <cell r="D599" t="str">
            <v>01-Oct-18 A</v>
          </cell>
          <cell r="E599" t="str">
            <v>31-May-19 A</v>
          </cell>
          <cell r="F599">
            <v>0</v>
          </cell>
          <cell r="G599">
            <v>0</v>
          </cell>
          <cell r="H599">
            <v>1</v>
          </cell>
        </row>
        <row r="600">
          <cell r="A600" t="str">
            <v>S219400</v>
          </cell>
          <cell r="B600" t="str">
            <v>Procure EMCal External Signal and Power Cables, and Power Systems: Preproduction [Sector 0] Labor</v>
          </cell>
          <cell r="C600">
            <v>165</v>
          </cell>
          <cell r="D600" t="str">
            <v>01-Oct-18 A</v>
          </cell>
          <cell r="E600" t="str">
            <v>31-May-19 A</v>
          </cell>
          <cell r="F600">
            <v>0</v>
          </cell>
          <cell r="G600">
            <v>0</v>
          </cell>
          <cell r="H600">
            <v>1</v>
          </cell>
        </row>
        <row r="601">
          <cell r="A601" t="str">
            <v>S1001439</v>
          </cell>
          <cell r="B601" t="str">
            <v>Actuals - Labor - sPHENIX Magnet FY19 M8 16720</v>
          </cell>
          <cell r="C601">
            <v>165</v>
          </cell>
          <cell r="D601" t="str">
            <v>01-Oct-18 A</v>
          </cell>
          <cell r="E601" t="str">
            <v>31-May-19 A</v>
          </cell>
          <cell r="F601">
            <v>6430</v>
          </cell>
          <cell r="G601">
            <v>6430</v>
          </cell>
          <cell r="H601">
            <v>1</v>
          </cell>
        </row>
        <row r="602">
          <cell r="A602" t="str">
            <v>S1001319</v>
          </cell>
          <cell r="B602" t="str">
            <v>Actuals - Labor - sPHENIX Magnet FY19 M8 16718</v>
          </cell>
          <cell r="C602">
            <v>165</v>
          </cell>
          <cell r="D602" t="str">
            <v>01-Oct-18 A</v>
          </cell>
          <cell r="E602" t="str">
            <v>31-May-19 A</v>
          </cell>
          <cell r="F602">
            <v>267683</v>
          </cell>
          <cell r="G602">
            <v>267683</v>
          </cell>
          <cell r="H602">
            <v>1</v>
          </cell>
        </row>
        <row r="603">
          <cell r="A603" t="str">
            <v>S1001359</v>
          </cell>
          <cell r="B603" t="str">
            <v>Actuals - NonLabor - sPHENIX Magnet FY19 M8 16718</v>
          </cell>
          <cell r="C603">
            <v>165</v>
          </cell>
          <cell r="D603" t="str">
            <v>01-Oct-18 A</v>
          </cell>
          <cell r="E603" t="str">
            <v>31-May-19 A</v>
          </cell>
          <cell r="F603">
            <v>14657</v>
          </cell>
          <cell r="G603">
            <v>14657</v>
          </cell>
          <cell r="H603">
            <v>1</v>
          </cell>
        </row>
        <row r="604">
          <cell r="A604" t="str">
            <v>S1001239</v>
          </cell>
          <cell r="B604" t="str">
            <v>Actuals - Labor - sPHENIX Magnet FY19 M8 16717</v>
          </cell>
          <cell r="C604">
            <v>165</v>
          </cell>
          <cell r="D604" t="str">
            <v>01-Oct-18 A</v>
          </cell>
          <cell r="E604" t="str">
            <v>31-May-19 A</v>
          </cell>
          <cell r="F604">
            <v>508</v>
          </cell>
          <cell r="G604">
            <v>508</v>
          </cell>
          <cell r="H604">
            <v>1</v>
          </cell>
        </row>
        <row r="605">
          <cell r="A605" t="str">
            <v>S1001279</v>
          </cell>
          <cell r="B605" t="str">
            <v>Actuals - NonLabor - sPHENIX Magnet FY19 M8 16717</v>
          </cell>
          <cell r="C605">
            <v>165</v>
          </cell>
          <cell r="D605" t="str">
            <v>01-Oct-18 A</v>
          </cell>
          <cell r="E605" t="str">
            <v>31-May-19 A</v>
          </cell>
          <cell r="F605">
            <v>3152</v>
          </cell>
          <cell r="G605">
            <v>3152</v>
          </cell>
          <cell r="H605">
            <v>1</v>
          </cell>
        </row>
        <row r="606">
          <cell r="A606" t="str">
            <v>S1001399</v>
          </cell>
          <cell r="B606" t="str">
            <v>Actuals - Labor - sPHENIX Magnet FY19 M8 16719</v>
          </cell>
          <cell r="C606">
            <v>165</v>
          </cell>
          <cell r="D606" t="str">
            <v>01-Oct-18 A</v>
          </cell>
          <cell r="E606" t="str">
            <v>31-May-19 A</v>
          </cell>
          <cell r="F606">
            <v>11595</v>
          </cell>
          <cell r="G606">
            <v>11595</v>
          </cell>
          <cell r="H606">
            <v>1</v>
          </cell>
        </row>
        <row r="607">
          <cell r="A607" t="str">
            <v>S1001119</v>
          </cell>
          <cell r="B607" t="str">
            <v>Actuals - Labor - sPHENIX Integration and Installation FY19 M8 16727</v>
          </cell>
          <cell r="C607">
            <v>165</v>
          </cell>
          <cell r="D607" t="str">
            <v>01-Oct-18 A</v>
          </cell>
          <cell r="E607" t="str">
            <v>31-May-19 A</v>
          </cell>
          <cell r="F607">
            <v>64551</v>
          </cell>
          <cell r="G607">
            <v>64551</v>
          </cell>
          <cell r="H607">
            <v>1</v>
          </cell>
        </row>
        <row r="608">
          <cell r="A608" t="str">
            <v>S1001159</v>
          </cell>
          <cell r="B608" t="str">
            <v>Actuals - Labor - sPHENIX Integration and Installation FY19 M8 16728</v>
          </cell>
          <cell r="C608">
            <v>165</v>
          </cell>
          <cell r="D608" t="str">
            <v>01-Oct-18 A</v>
          </cell>
          <cell r="E608" t="str">
            <v>31-May-19 A</v>
          </cell>
          <cell r="F608">
            <v>2281</v>
          </cell>
          <cell r="G608">
            <v>2281</v>
          </cell>
          <cell r="H608">
            <v>1</v>
          </cell>
        </row>
        <row r="609">
          <cell r="A609" t="str">
            <v>S359600</v>
          </cell>
          <cell r="B609" t="str">
            <v>Design TPC Integration/Installation Tooling/Fixtures FY21</v>
          </cell>
          <cell r="C609">
            <v>165</v>
          </cell>
          <cell r="D609" t="str">
            <v>01-Oct-18 A</v>
          </cell>
          <cell r="E609" t="str">
            <v>31-May-19 A</v>
          </cell>
          <cell r="F609">
            <v>0</v>
          </cell>
          <cell r="G609">
            <v>0</v>
          </cell>
          <cell r="H609">
            <v>1</v>
          </cell>
        </row>
        <row r="610">
          <cell r="A610" t="str">
            <v>S1001679</v>
          </cell>
          <cell r="B610" t="str">
            <v>Actuals - Labor - sPHENIX Infrastructure FY19 M8 16724</v>
          </cell>
          <cell r="C610">
            <v>165</v>
          </cell>
          <cell r="D610" t="str">
            <v>01-Oct-18 A</v>
          </cell>
          <cell r="E610" t="str">
            <v>31-May-19 A</v>
          </cell>
          <cell r="F610">
            <v>6015</v>
          </cell>
          <cell r="G610">
            <v>41837</v>
          </cell>
          <cell r="H610">
            <v>1</v>
          </cell>
        </row>
        <row r="611">
          <cell r="A611" t="str">
            <v>S1001639</v>
          </cell>
          <cell r="B611" t="str">
            <v>Actuals - Labor - sPHENIX Infrastructure FY19 M8 16723</v>
          </cell>
          <cell r="C611">
            <v>165</v>
          </cell>
          <cell r="D611" t="str">
            <v>01-Oct-18 A</v>
          </cell>
          <cell r="E611" t="str">
            <v>31-May-19 A</v>
          </cell>
          <cell r="F611">
            <v>52365</v>
          </cell>
          <cell r="G611">
            <v>52365</v>
          </cell>
          <cell r="H611">
            <v>1</v>
          </cell>
        </row>
        <row r="612">
          <cell r="A612" t="str">
            <v>S1001799</v>
          </cell>
          <cell r="B612" t="str">
            <v>Actuals - Labor - sPHENIX Infrastructure FY19 M8 16729</v>
          </cell>
          <cell r="C612">
            <v>165</v>
          </cell>
          <cell r="D612" t="str">
            <v>01-Oct-18 A</v>
          </cell>
          <cell r="E612" t="str">
            <v>31-May-19 A</v>
          </cell>
          <cell r="F612">
            <v>190783</v>
          </cell>
          <cell r="G612">
            <v>190783</v>
          </cell>
          <cell r="H612">
            <v>1</v>
          </cell>
        </row>
        <row r="613">
          <cell r="A613" t="str">
            <v>S1001759</v>
          </cell>
          <cell r="B613" t="str">
            <v>Actuals - NonLabor - sPHENIX Infrastructure FY19 M8 16731</v>
          </cell>
          <cell r="C613">
            <v>165</v>
          </cell>
          <cell r="D613" t="str">
            <v>01-Oct-18 A</v>
          </cell>
          <cell r="E613" t="str">
            <v>31-May-19 A</v>
          </cell>
          <cell r="F613">
            <v>5765</v>
          </cell>
          <cell r="G613">
            <v>5765</v>
          </cell>
          <cell r="H613">
            <v>1</v>
          </cell>
        </row>
        <row r="614">
          <cell r="A614" t="str">
            <v>S1001559</v>
          </cell>
          <cell r="B614" t="str">
            <v>Actuals - Labor - sPHENIX Infrastructure FY19 M8 16722</v>
          </cell>
          <cell r="C614">
            <v>165</v>
          </cell>
          <cell r="D614" t="str">
            <v>01-Oct-18 A</v>
          </cell>
          <cell r="E614" t="str">
            <v>31-May-19 A</v>
          </cell>
          <cell r="F614">
            <v>115388</v>
          </cell>
          <cell r="G614">
            <v>115388</v>
          </cell>
          <cell r="H614">
            <v>1</v>
          </cell>
        </row>
        <row r="615">
          <cell r="A615" t="str">
            <v>S1001599</v>
          </cell>
          <cell r="B615" t="str">
            <v>Actuals - NonLabor - sPHENIX Infrastructure FY19 M8 16722</v>
          </cell>
          <cell r="C615">
            <v>165</v>
          </cell>
          <cell r="D615" t="str">
            <v>01-Oct-18 A</v>
          </cell>
          <cell r="E615" t="str">
            <v>31-May-19 A</v>
          </cell>
          <cell r="F615">
            <v>3867627</v>
          </cell>
          <cell r="G615">
            <v>3867626</v>
          </cell>
          <cell r="H615">
            <v>1</v>
          </cell>
        </row>
        <row r="616">
          <cell r="A616" t="str">
            <v>S274500</v>
          </cell>
          <cell r="B616" t="str">
            <v>2019 Magnet Project Management</v>
          </cell>
          <cell r="C616">
            <v>165</v>
          </cell>
          <cell r="D616" t="str">
            <v>01-Oct-18 A</v>
          </cell>
          <cell r="E616" t="str">
            <v>31-May-19 A</v>
          </cell>
          <cell r="F616">
            <v>0</v>
          </cell>
          <cell r="G616">
            <v>0</v>
          </cell>
          <cell r="H616">
            <v>1</v>
          </cell>
        </row>
        <row r="617">
          <cell r="A617" t="str">
            <v>S275100</v>
          </cell>
          <cell r="B617" t="str">
            <v>2019 Cryo L3 Project Management</v>
          </cell>
          <cell r="C617">
            <v>165</v>
          </cell>
          <cell r="D617" t="str">
            <v>01-Oct-18 A</v>
          </cell>
          <cell r="E617" t="str">
            <v>31-May-19 A</v>
          </cell>
          <cell r="F617">
            <v>0</v>
          </cell>
          <cell r="G617">
            <v>0</v>
          </cell>
          <cell r="H617">
            <v>1</v>
          </cell>
        </row>
        <row r="618">
          <cell r="A618" t="str">
            <v>S275600</v>
          </cell>
          <cell r="B618" t="str">
            <v>2019 PS &amp; Quench Protection L3 Project Management</v>
          </cell>
          <cell r="C618">
            <v>165</v>
          </cell>
          <cell r="D618" t="str">
            <v>01-Oct-18 A</v>
          </cell>
          <cell r="E618" t="str">
            <v>31-May-19 A</v>
          </cell>
          <cell r="F618">
            <v>0</v>
          </cell>
          <cell r="G618">
            <v>0</v>
          </cell>
          <cell r="H618">
            <v>1</v>
          </cell>
        </row>
        <row r="619">
          <cell r="A619" t="str">
            <v>S1001199</v>
          </cell>
          <cell r="B619" t="str">
            <v>Actuals - Labor - sPHENIX Magnet FY19 M8 16716</v>
          </cell>
          <cell r="C619">
            <v>165</v>
          </cell>
          <cell r="D619" t="str">
            <v>01-Oct-18 A</v>
          </cell>
          <cell r="E619" t="str">
            <v>31-May-19 A</v>
          </cell>
          <cell r="F619">
            <v>94443</v>
          </cell>
          <cell r="G619">
            <v>94443</v>
          </cell>
          <cell r="H619">
            <v>1</v>
          </cell>
        </row>
        <row r="620">
          <cell r="A620" t="str">
            <v>S277900</v>
          </cell>
          <cell r="B620" t="str">
            <v>2019 Integration &amp; Installation Project Management</v>
          </cell>
          <cell r="C620">
            <v>165</v>
          </cell>
          <cell r="D620" t="str">
            <v>01-Oct-18 A</v>
          </cell>
          <cell r="E620" t="str">
            <v>31-May-19 A</v>
          </cell>
          <cell r="F620">
            <v>0</v>
          </cell>
          <cell r="G620">
            <v>0</v>
          </cell>
          <cell r="H620">
            <v>1</v>
          </cell>
        </row>
        <row r="621">
          <cell r="A621" t="str">
            <v>S1001079</v>
          </cell>
          <cell r="B621" t="str">
            <v>Actuals - Labor - sPHENIX Integration and Installation FY19 M8 16726</v>
          </cell>
          <cell r="C621">
            <v>165</v>
          </cell>
          <cell r="D621" t="str">
            <v>01-Oct-18 A</v>
          </cell>
          <cell r="E621" t="str">
            <v>31-May-19 A</v>
          </cell>
          <cell r="F621">
            <v>28728</v>
          </cell>
          <cell r="G621">
            <v>28728</v>
          </cell>
          <cell r="H621">
            <v>1</v>
          </cell>
        </row>
        <row r="622">
          <cell r="A622" t="str">
            <v>S276100</v>
          </cell>
          <cell r="B622" t="str">
            <v>2019 Infrastructure Project Management</v>
          </cell>
          <cell r="C622">
            <v>165</v>
          </cell>
          <cell r="D622" t="str">
            <v>01-Oct-18 A</v>
          </cell>
          <cell r="E622" t="str">
            <v>31-May-19 A</v>
          </cell>
          <cell r="F622">
            <v>0</v>
          </cell>
          <cell r="G622">
            <v>0</v>
          </cell>
          <cell r="H622">
            <v>1</v>
          </cell>
        </row>
        <row r="623">
          <cell r="A623" t="str">
            <v>S276700</v>
          </cell>
          <cell r="B623" t="str">
            <v>2019 Facility Support Systems L3 Project Management</v>
          </cell>
          <cell r="C623">
            <v>165</v>
          </cell>
          <cell r="D623" t="str">
            <v>01-Oct-18 A</v>
          </cell>
          <cell r="E623" t="str">
            <v>31-May-19 A</v>
          </cell>
          <cell r="F623">
            <v>0</v>
          </cell>
          <cell r="G623">
            <v>0</v>
          </cell>
          <cell r="H623">
            <v>1</v>
          </cell>
        </row>
        <row r="624">
          <cell r="A624" t="str">
            <v>S277300</v>
          </cell>
          <cell r="B624" t="str">
            <v>2019 Detector Support Systems L3 Project Management</v>
          </cell>
          <cell r="C624">
            <v>165</v>
          </cell>
          <cell r="D624" t="str">
            <v>01-Oct-18 A</v>
          </cell>
          <cell r="E624" t="str">
            <v>31-May-19 A</v>
          </cell>
          <cell r="F624">
            <v>0</v>
          </cell>
          <cell r="G624">
            <v>0</v>
          </cell>
          <cell r="H624">
            <v>1</v>
          </cell>
        </row>
        <row r="625">
          <cell r="A625" t="str">
            <v>S1001519</v>
          </cell>
          <cell r="B625" t="str">
            <v>Actuals - Labor - sPHENIX Infrastructure FY19 M8 16721</v>
          </cell>
          <cell r="C625">
            <v>165</v>
          </cell>
          <cell r="D625" t="str">
            <v>01-Oct-18 A</v>
          </cell>
          <cell r="E625" t="str">
            <v>31-May-19 A</v>
          </cell>
          <cell r="F625">
            <v>59221</v>
          </cell>
          <cell r="G625">
            <v>59221</v>
          </cell>
          <cell r="H625">
            <v>1</v>
          </cell>
        </row>
        <row r="626">
          <cell r="A626" t="str">
            <v>S1001719</v>
          </cell>
          <cell r="B626" t="str">
            <v>Actuals - Labor - sPHENIX Infrastructure FY19 M8 16725</v>
          </cell>
          <cell r="C626">
            <v>165</v>
          </cell>
          <cell r="D626" t="str">
            <v>01-Oct-18 A</v>
          </cell>
          <cell r="E626" t="str">
            <v>31-May-19 A</v>
          </cell>
          <cell r="F626">
            <v>19969</v>
          </cell>
          <cell r="G626">
            <v>19969</v>
          </cell>
          <cell r="H626">
            <v>1</v>
          </cell>
        </row>
        <row r="627">
          <cell r="A627" t="str">
            <v>S144800</v>
          </cell>
          <cell r="B627" t="str">
            <v>Procure TPC DAM Felix 2.0 Boards Throughput - Prepare &amp; Send Solicitation</v>
          </cell>
          <cell r="C627">
            <v>166</v>
          </cell>
          <cell r="D627" t="str">
            <v>01-Oct-18 A</v>
          </cell>
          <cell r="E627" t="str">
            <v>03-Jun-19 A</v>
          </cell>
          <cell r="F627">
            <v>0</v>
          </cell>
          <cell r="G627">
            <v>0</v>
          </cell>
          <cell r="H627">
            <v>1</v>
          </cell>
        </row>
        <row r="628">
          <cell r="A628" t="str">
            <v>S261500</v>
          </cell>
          <cell r="B628" t="str">
            <v>Trigger Design, Layout Custom LL1 - Contract/PO - Leadtime</v>
          </cell>
          <cell r="C628">
            <v>167</v>
          </cell>
          <cell r="D628" t="str">
            <v>01-Oct-18 A</v>
          </cell>
          <cell r="E628" t="str">
            <v>03-Jun-19 A</v>
          </cell>
          <cell r="F628">
            <v>0</v>
          </cell>
          <cell r="G628">
            <v>0</v>
          </cell>
          <cell r="H628">
            <v>1</v>
          </cell>
        </row>
        <row r="629">
          <cell r="A629" t="str">
            <v>S272500</v>
          </cell>
          <cell r="B629" t="str">
            <v>Procure Prototype Shaper/Disc Electronics - Contract/PO - Leadtime</v>
          </cell>
          <cell r="C629">
            <v>186</v>
          </cell>
          <cell r="D629" t="str">
            <v>01-Oct-18 A</v>
          </cell>
          <cell r="E629" t="str">
            <v>28-Jun-19 A</v>
          </cell>
          <cell r="F629">
            <v>0</v>
          </cell>
          <cell r="G629">
            <v>0</v>
          </cell>
          <cell r="H629">
            <v>1</v>
          </cell>
        </row>
        <row r="630">
          <cell r="A630" t="str">
            <v>S122205</v>
          </cell>
          <cell r="B630" t="str">
            <v>Prepare TPC R1 Factory Tooling Labor - Contributed Labor</v>
          </cell>
          <cell r="C630">
            <v>207</v>
          </cell>
          <cell r="D630" t="str">
            <v>01-Oct-18 A</v>
          </cell>
          <cell r="E630" t="str">
            <v>31-Jul-19 A</v>
          </cell>
          <cell r="F630">
            <v>0</v>
          </cell>
          <cell r="G630">
            <v>0</v>
          </cell>
          <cell r="H630">
            <v>1</v>
          </cell>
        </row>
        <row r="631">
          <cell r="A631" t="str">
            <v>S126400</v>
          </cell>
          <cell r="B631" t="str">
            <v>Prepare TPC R2 Factory Tooling Labor</v>
          </cell>
          <cell r="C631">
            <v>207</v>
          </cell>
          <cell r="D631" t="str">
            <v>01-Oct-18 A</v>
          </cell>
          <cell r="E631" t="str">
            <v>31-Jul-19 A</v>
          </cell>
          <cell r="F631">
            <v>0</v>
          </cell>
          <cell r="G631">
            <v>0</v>
          </cell>
          <cell r="H631">
            <v>1</v>
          </cell>
        </row>
        <row r="632">
          <cell r="A632" t="str">
            <v>S130000</v>
          </cell>
          <cell r="B632" t="str">
            <v>Prepare TPC R3a Factory Tooling Labor</v>
          </cell>
          <cell r="C632">
            <v>207</v>
          </cell>
          <cell r="D632" t="str">
            <v>01-Oct-18 A</v>
          </cell>
          <cell r="E632" t="str">
            <v>31-Jul-19 A</v>
          </cell>
          <cell r="F632">
            <v>0</v>
          </cell>
          <cell r="G632">
            <v>0</v>
          </cell>
          <cell r="H632">
            <v>1</v>
          </cell>
        </row>
        <row r="633">
          <cell r="A633" t="str">
            <v>S130400</v>
          </cell>
          <cell r="B633" t="str">
            <v>Prepare TPC R3b Factory Tooling Labor</v>
          </cell>
          <cell r="C633">
            <v>229</v>
          </cell>
          <cell r="D633" t="str">
            <v>01-Oct-18 A</v>
          </cell>
          <cell r="E633" t="str">
            <v>30-Aug-19 A</v>
          </cell>
          <cell r="F633">
            <v>0</v>
          </cell>
          <cell r="G633">
            <v>0</v>
          </cell>
          <cell r="H633">
            <v>1</v>
          </cell>
        </row>
        <row r="634">
          <cell r="A634" t="str">
            <v>S108200</v>
          </cell>
          <cell r="B634" t="str">
            <v>Procure TPC v1 Central Membrane Parts Labor FY19</v>
          </cell>
          <cell r="C634">
            <v>270</v>
          </cell>
          <cell r="D634" t="str">
            <v>01-Oct-18 A</v>
          </cell>
          <cell r="E634" t="str">
            <v>30-Oct-19 A</v>
          </cell>
          <cell r="F634">
            <v>0</v>
          </cell>
          <cell r="G634">
            <v>0</v>
          </cell>
          <cell r="H634">
            <v>1</v>
          </cell>
        </row>
        <row r="635">
          <cell r="A635" t="str">
            <v>S106100</v>
          </cell>
          <cell r="B635" t="str">
            <v>Assemble TPC v1 Inner Field Cage FY19</v>
          </cell>
          <cell r="C635">
            <v>290</v>
          </cell>
          <cell r="D635" t="str">
            <v>01-Oct-18 A</v>
          </cell>
          <cell r="E635" t="str">
            <v>29-Nov-19 A</v>
          </cell>
          <cell r="F635">
            <v>0</v>
          </cell>
          <cell r="G635">
            <v>0</v>
          </cell>
          <cell r="H635">
            <v>1</v>
          </cell>
        </row>
        <row r="636">
          <cell r="A636" t="str">
            <v>S159200</v>
          </cell>
          <cell r="B636" t="str">
            <v>Ship batch No. 1 of 8 batches of 12 preproduction prototype blocks for Sector 0 to BNL - Purchased Services</v>
          </cell>
          <cell r="C636">
            <v>4</v>
          </cell>
          <cell r="D636" t="str">
            <v>02-Oct-18 A</v>
          </cell>
          <cell r="E636" t="str">
            <v>09-Oct-18 A</v>
          </cell>
          <cell r="F636">
            <v>0</v>
          </cell>
          <cell r="G636">
            <v>0</v>
          </cell>
          <cell r="H636">
            <v>1</v>
          </cell>
        </row>
        <row r="637">
          <cell r="A637" t="str">
            <v>S159300</v>
          </cell>
          <cell r="B637" t="str">
            <v>Ship batch No. 1 of 8 batches of 12 preproduction prototype blocks for Sector 0 to BNL - M&amp;S</v>
          </cell>
          <cell r="C637">
            <v>4</v>
          </cell>
          <cell r="D637" t="str">
            <v>02-Oct-18 A</v>
          </cell>
          <cell r="E637" t="str">
            <v>09-Oct-18 A</v>
          </cell>
          <cell r="F637">
            <v>0</v>
          </cell>
          <cell r="G637">
            <v>0</v>
          </cell>
          <cell r="H637">
            <v>1</v>
          </cell>
        </row>
        <row r="638">
          <cell r="A638" t="str">
            <v>S169700</v>
          </cell>
          <cell r="B638" t="str">
            <v>Procure EMCAL W Powder for Final Blocks - Prepare &amp; Send Solicitation</v>
          </cell>
          <cell r="C638">
            <v>3</v>
          </cell>
          <cell r="D638" t="str">
            <v>08-Oct-18 A</v>
          </cell>
          <cell r="E638" t="str">
            <v>12-Oct-18 A</v>
          </cell>
          <cell r="F638">
            <v>0</v>
          </cell>
          <cell r="G638">
            <v>0</v>
          </cell>
          <cell r="H638">
            <v>1</v>
          </cell>
        </row>
        <row r="639">
          <cell r="A639" t="str">
            <v>S170500</v>
          </cell>
          <cell r="B639" t="str">
            <v>Procure EMCAL Fibers for Final Blocks- Prepare &amp; Send Solicitation</v>
          </cell>
          <cell r="C639">
            <v>3</v>
          </cell>
          <cell r="D639" t="str">
            <v>08-Oct-18 A</v>
          </cell>
          <cell r="E639" t="str">
            <v>12-Oct-18 A</v>
          </cell>
          <cell r="F639">
            <v>0</v>
          </cell>
          <cell r="G639">
            <v>0</v>
          </cell>
          <cell r="H639">
            <v>1</v>
          </cell>
        </row>
        <row r="640">
          <cell r="A640" t="str">
            <v>S161400</v>
          </cell>
          <cell r="B640" t="str">
            <v>Procure EMCAL W powder for Prepro Sectors 1-12 Blocks - Contract Award</v>
          </cell>
          <cell r="C640">
            <v>0</v>
          </cell>
          <cell r="D640" t="str">
            <v>09-Oct-18 A</v>
          </cell>
          <cell r="F640">
            <v>0</v>
          </cell>
          <cell r="G640">
            <v>0</v>
          </cell>
          <cell r="H640">
            <v>1</v>
          </cell>
        </row>
        <row r="641">
          <cell r="A641" t="str">
            <v>OBLG161410</v>
          </cell>
          <cell r="B641" t="str">
            <v>Procure EMCAL W powder for Prepro Sectors 1-12 Blocks - Obligation</v>
          </cell>
          <cell r="C641">
            <v>0</v>
          </cell>
          <cell r="D641" t="str">
            <v>09-Oct-18 A</v>
          </cell>
          <cell r="E641" t="str">
            <v>09-Oct-18 A</v>
          </cell>
          <cell r="F641">
            <v>0</v>
          </cell>
          <cell r="G641">
            <v>0</v>
          </cell>
          <cell r="H641">
            <v>1</v>
          </cell>
        </row>
        <row r="642">
          <cell r="A642" t="str">
            <v>S161500</v>
          </cell>
          <cell r="B642" t="str">
            <v>Procure EMCAL W powder for Prepro Sectors 1-12 Blocks - Lead Time</v>
          </cell>
          <cell r="C642">
            <v>8</v>
          </cell>
          <cell r="D642" t="str">
            <v>09-Oct-18 A</v>
          </cell>
          <cell r="E642" t="str">
            <v>19-Oct-18 A</v>
          </cell>
          <cell r="F642">
            <v>0</v>
          </cell>
          <cell r="G642">
            <v>0</v>
          </cell>
          <cell r="H642">
            <v>1</v>
          </cell>
        </row>
        <row r="643">
          <cell r="A643" t="str">
            <v>S159400</v>
          </cell>
          <cell r="B643" t="str">
            <v>Ship batch No. 2 of 8 batches of 12 preproduction prototype blocks for Sector 0 to BNL - Purchased Services</v>
          </cell>
          <cell r="C643">
            <v>4</v>
          </cell>
          <cell r="D643" t="str">
            <v>15-Oct-18 A</v>
          </cell>
          <cell r="E643" t="str">
            <v>19-Oct-18 A</v>
          </cell>
          <cell r="F643">
            <v>0</v>
          </cell>
          <cell r="G643">
            <v>0</v>
          </cell>
          <cell r="H643">
            <v>1</v>
          </cell>
        </row>
        <row r="644">
          <cell r="A644" t="str">
            <v>S159500</v>
          </cell>
          <cell r="B644" t="str">
            <v>Ship batch No. 2 of 8 batches of 12 preproduction prototype blocks for Sector 0 to BNL - M&amp;S</v>
          </cell>
          <cell r="C644">
            <v>4</v>
          </cell>
          <cell r="D644" t="str">
            <v>15-Oct-18 A</v>
          </cell>
          <cell r="E644" t="str">
            <v>19-Oct-18 A</v>
          </cell>
          <cell r="F644">
            <v>0</v>
          </cell>
          <cell r="G644">
            <v>0</v>
          </cell>
          <cell r="H644">
            <v>1</v>
          </cell>
        </row>
        <row r="645">
          <cell r="A645" t="str">
            <v>S170600</v>
          </cell>
          <cell r="B645" t="str">
            <v>Procure EMCAL Fibers for Final Blocks- Vendor Responses</v>
          </cell>
          <cell r="C645">
            <v>4</v>
          </cell>
          <cell r="D645" t="str">
            <v>15-Oct-18 A</v>
          </cell>
          <cell r="E645" t="str">
            <v>19-Oct-18 A</v>
          </cell>
          <cell r="F645">
            <v>0</v>
          </cell>
          <cell r="G645">
            <v>0</v>
          </cell>
          <cell r="H645">
            <v>1</v>
          </cell>
        </row>
        <row r="646">
          <cell r="A646" t="str">
            <v>S169800</v>
          </cell>
          <cell r="B646" t="str">
            <v>Procure EMCAL W Powder for Final Blocks - Vendor Responses</v>
          </cell>
          <cell r="C646">
            <v>9</v>
          </cell>
          <cell r="D646" t="str">
            <v>15-Oct-18 A</v>
          </cell>
          <cell r="E646" t="str">
            <v>26-Oct-18 A</v>
          </cell>
          <cell r="F646">
            <v>0</v>
          </cell>
          <cell r="G646">
            <v>0</v>
          </cell>
          <cell r="H646">
            <v>1</v>
          </cell>
        </row>
        <row r="647">
          <cell r="A647" t="str">
            <v>S158600</v>
          </cell>
          <cell r="B647" t="str">
            <v>Fabricate &amp; test batch No. 3 of 8 batches of 12 blocks for preproduction prototype Sector 0</v>
          </cell>
          <cell r="C647">
            <v>23</v>
          </cell>
          <cell r="D647" t="str">
            <v>15-Oct-18 A</v>
          </cell>
          <cell r="E647" t="str">
            <v>16-Nov-18 A</v>
          </cell>
          <cell r="F647">
            <v>0</v>
          </cell>
          <cell r="G647">
            <v>0</v>
          </cell>
          <cell r="H647">
            <v>1</v>
          </cell>
        </row>
        <row r="648">
          <cell r="A648" t="str">
            <v>S163100</v>
          </cell>
          <cell r="B648" t="str">
            <v>Procure EMCAL fibers for Prepro Sectors 1-12 Blocks - Delivery acceptance 4th batch 18-20 of 20</v>
          </cell>
          <cell r="C648">
            <v>26</v>
          </cell>
          <cell r="D648" t="str">
            <v>15-Oct-18 A</v>
          </cell>
          <cell r="E648" t="str">
            <v>21-Nov-18 A</v>
          </cell>
          <cell r="F648">
            <v>0</v>
          </cell>
          <cell r="G648">
            <v>0</v>
          </cell>
          <cell r="H648">
            <v>1</v>
          </cell>
        </row>
        <row r="649">
          <cell r="A649" t="str">
            <v>S208700</v>
          </cell>
          <cell r="B649" t="str">
            <v>Procure Contracted Labor Georgia State Univ. (GSU) - Vendor Selection</v>
          </cell>
          <cell r="C649">
            <v>92</v>
          </cell>
          <cell r="D649" t="str">
            <v>16-Oct-18 A</v>
          </cell>
          <cell r="E649" t="str">
            <v>04-Mar-19 A</v>
          </cell>
          <cell r="F649">
            <v>0</v>
          </cell>
          <cell r="G649">
            <v>0</v>
          </cell>
          <cell r="H649">
            <v>1</v>
          </cell>
        </row>
        <row r="650">
          <cell r="A650" t="str">
            <v>S202700</v>
          </cell>
          <cell r="B650" t="str">
            <v>Procure Table for Outer HCAL sector assembly and testing area (Preproduction) - Labor</v>
          </cell>
          <cell r="C650">
            <v>111</v>
          </cell>
          <cell r="D650" t="str">
            <v>16-Oct-18 A</v>
          </cell>
          <cell r="E650" t="str">
            <v>28-Mar-19 A</v>
          </cell>
          <cell r="F650">
            <v>0</v>
          </cell>
          <cell r="G650">
            <v>0</v>
          </cell>
          <cell r="H650">
            <v>1</v>
          </cell>
        </row>
        <row r="651">
          <cell r="A651" t="str">
            <v>S202900</v>
          </cell>
          <cell r="B651" t="str">
            <v>Procure Table for Outer HCAL sector assembly and testing area (Preproduction) - M&amp;S</v>
          </cell>
          <cell r="C651">
            <v>111</v>
          </cell>
          <cell r="D651" t="str">
            <v>16-Oct-18 A</v>
          </cell>
          <cell r="E651" t="str">
            <v>28-Mar-19 A</v>
          </cell>
          <cell r="F651">
            <v>0</v>
          </cell>
          <cell r="G651">
            <v>0</v>
          </cell>
          <cell r="H651">
            <v>1</v>
          </cell>
        </row>
        <row r="652">
          <cell r="A652" t="str">
            <v>S164000</v>
          </cell>
          <cell r="B652" t="str">
            <v>Order screens for EMCal Prepro Sectors 1-12 &amp; 13-64 Blocks - Delivery acceptance</v>
          </cell>
          <cell r="C652">
            <v>118</v>
          </cell>
          <cell r="D652" t="str">
            <v>16-Oct-18 A</v>
          </cell>
          <cell r="E652" t="str">
            <v>09-Apr-19 A</v>
          </cell>
          <cell r="F652">
            <v>0</v>
          </cell>
          <cell r="G652">
            <v>0</v>
          </cell>
          <cell r="H652">
            <v>1</v>
          </cell>
        </row>
        <row r="653">
          <cell r="A653" t="str">
            <v>S204300</v>
          </cell>
          <cell r="B653" t="str">
            <v>Procure Preproduction Outer HCAL Splice Plates - Delivery Acceptance</v>
          </cell>
          <cell r="C653">
            <v>147</v>
          </cell>
          <cell r="D653" t="str">
            <v>16-Oct-18 A</v>
          </cell>
          <cell r="E653" t="str">
            <v>20-May-19 A</v>
          </cell>
          <cell r="F653">
            <v>0</v>
          </cell>
          <cell r="G653">
            <v>0</v>
          </cell>
          <cell r="H653">
            <v>1</v>
          </cell>
        </row>
        <row r="654">
          <cell r="A654" t="str">
            <v>S235800</v>
          </cell>
          <cell r="B654" t="str">
            <v>Final Design Review, Production Readiness Review, Safety Review - HCal FEE Sectors 1-6</v>
          </cell>
          <cell r="C654">
            <v>0</v>
          </cell>
          <cell r="D654" t="str">
            <v>17-Oct-18 A</v>
          </cell>
          <cell r="E654" t="str">
            <v>17-Oct-18 A</v>
          </cell>
          <cell r="F654">
            <v>0</v>
          </cell>
          <cell r="G654">
            <v>0</v>
          </cell>
          <cell r="H654">
            <v>1</v>
          </cell>
        </row>
        <row r="655">
          <cell r="A655" t="str">
            <v>S235900</v>
          </cell>
          <cell r="B655" t="str">
            <v>HCal Electronics Safety &amp; Design Review Complete</v>
          </cell>
          <cell r="C655">
            <v>0</v>
          </cell>
          <cell r="E655" t="str">
            <v>17-Oct-18 A</v>
          </cell>
          <cell r="F655">
            <v>0</v>
          </cell>
          <cell r="G655">
            <v>0</v>
          </cell>
          <cell r="H655">
            <v>1</v>
          </cell>
        </row>
        <row r="656">
          <cell r="A656" t="str">
            <v>S236000</v>
          </cell>
          <cell r="B656" t="str">
            <v>Review Hcal Electronics Safety &amp; Design Review Report</v>
          </cell>
          <cell r="C656">
            <v>3</v>
          </cell>
          <cell r="D656" t="str">
            <v>17-Oct-18 A</v>
          </cell>
          <cell r="E656" t="str">
            <v>22-Oct-18 A</v>
          </cell>
          <cell r="F656">
            <v>0</v>
          </cell>
          <cell r="G656">
            <v>0</v>
          </cell>
          <cell r="H656">
            <v>1</v>
          </cell>
        </row>
        <row r="657">
          <cell r="A657" t="str">
            <v>S107900</v>
          </cell>
          <cell r="B657" t="str">
            <v>Procure TPC v1 Central Membrane Parts M&amp;S FY19</v>
          </cell>
          <cell r="C657">
            <v>153</v>
          </cell>
          <cell r="D657" t="str">
            <v>18-Oct-18 A</v>
          </cell>
          <cell r="E657" t="str">
            <v>31-May-19 A</v>
          </cell>
          <cell r="F657">
            <v>0</v>
          </cell>
          <cell r="G657">
            <v>0</v>
          </cell>
          <cell r="H657">
            <v>1</v>
          </cell>
        </row>
        <row r="658">
          <cell r="A658" t="str">
            <v>S161600</v>
          </cell>
          <cell r="B658" t="str">
            <v>Procure EMCAL W powder for Prepro Sectors 1-12 Blocks - Delivery acceptance Phase 1 of 2 Phases (Sectors 1-3)</v>
          </cell>
          <cell r="C658">
            <v>1</v>
          </cell>
          <cell r="D658" t="str">
            <v>22-Oct-18 A</v>
          </cell>
          <cell r="E658" t="str">
            <v>23-Oct-18 A</v>
          </cell>
          <cell r="F658">
            <v>0</v>
          </cell>
          <cell r="G658">
            <v>0</v>
          </cell>
          <cell r="H658">
            <v>1</v>
          </cell>
        </row>
        <row r="659">
          <cell r="A659" t="str">
            <v>S159600</v>
          </cell>
          <cell r="B659" t="str">
            <v>Ship batch No. 3 of 8 batches of 12 preproduction prototype blocks for Sector 0 to BNL - Purchased Services</v>
          </cell>
          <cell r="C659">
            <v>4</v>
          </cell>
          <cell r="D659" t="str">
            <v>22-Oct-18 A</v>
          </cell>
          <cell r="E659" t="str">
            <v>26-Oct-18 A</v>
          </cell>
          <cell r="F659">
            <v>0</v>
          </cell>
          <cell r="G659">
            <v>0</v>
          </cell>
          <cell r="H659">
            <v>1</v>
          </cell>
        </row>
        <row r="660">
          <cell r="A660" t="str">
            <v>S159700</v>
          </cell>
          <cell r="B660" t="str">
            <v>Ship batch No. 3 of 8 batches of 12 preproduction prototype blocks for Sector 0 to BNL - M&amp;S</v>
          </cell>
          <cell r="C660">
            <v>4</v>
          </cell>
          <cell r="D660" t="str">
            <v>22-Oct-18 A</v>
          </cell>
          <cell r="E660" t="str">
            <v>26-Oct-18 A</v>
          </cell>
          <cell r="F660">
            <v>0</v>
          </cell>
          <cell r="G660">
            <v>0</v>
          </cell>
          <cell r="H660">
            <v>1</v>
          </cell>
        </row>
        <row r="661">
          <cell r="A661" t="str">
            <v>S170700</v>
          </cell>
          <cell r="B661" t="str">
            <v>Procure EMCAL Fibers for Final Blocks- Vendor Selection</v>
          </cell>
          <cell r="C661">
            <v>4</v>
          </cell>
          <cell r="D661" t="str">
            <v>22-Oct-18 A</v>
          </cell>
          <cell r="E661" t="str">
            <v>26-Oct-18 A</v>
          </cell>
          <cell r="F661">
            <v>0</v>
          </cell>
          <cell r="G661">
            <v>0</v>
          </cell>
          <cell r="H661">
            <v>1</v>
          </cell>
        </row>
        <row r="662">
          <cell r="A662" t="str">
            <v>S135800</v>
          </cell>
          <cell r="B662" t="str">
            <v>Design TPC FEE Cooling System</v>
          </cell>
          <cell r="C662">
            <v>151</v>
          </cell>
          <cell r="D662" t="str">
            <v>22-Oct-18 A</v>
          </cell>
          <cell r="E662" t="str">
            <v>31-May-19 A</v>
          </cell>
          <cell r="F662">
            <v>0</v>
          </cell>
          <cell r="G662">
            <v>0</v>
          </cell>
          <cell r="H662">
            <v>1</v>
          </cell>
        </row>
        <row r="663">
          <cell r="A663" t="str">
            <v>S183200</v>
          </cell>
          <cell r="B663" t="str">
            <v>Receive, unpack, log &amp; inspect preproduction prototype blocks sector 0 M&amp;S</v>
          </cell>
          <cell r="C663">
            <v>137</v>
          </cell>
          <cell r="D663" t="str">
            <v>25-Oct-18 A</v>
          </cell>
          <cell r="E663" t="str">
            <v>15-May-19 A</v>
          </cell>
          <cell r="F663">
            <v>0</v>
          </cell>
          <cell r="G663">
            <v>0</v>
          </cell>
          <cell r="H663">
            <v>1</v>
          </cell>
        </row>
        <row r="664">
          <cell r="A664" t="str">
            <v>S183300</v>
          </cell>
          <cell r="B664" t="str">
            <v>Receive, unpack, log &amp; inspect preproduction prototype blocks sector 0 Labor</v>
          </cell>
          <cell r="C664">
            <v>138</v>
          </cell>
          <cell r="D664" t="str">
            <v>25-Oct-18 A</v>
          </cell>
          <cell r="E664" t="str">
            <v>15-May-19 A</v>
          </cell>
          <cell r="F664">
            <v>0</v>
          </cell>
          <cell r="G664">
            <v>0</v>
          </cell>
          <cell r="H664">
            <v>1</v>
          </cell>
        </row>
        <row r="665">
          <cell r="A665" t="str">
            <v>S323700</v>
          </cell>
          <cell r="B665" t="str">
            <v>Outer HCAL Sector Mechanical Structure Acceptance Testing FY18</v>
          </cell>
          <cell r="C665">
            <v>3</v>
          </cell>
          <cell r="D665" t="str">
            <v>26-Oct-18 A</v>
          </cell>
          <cell r="E665" t="str">
            <v>31-Oct-18 A</v>
          </cell>
          <cell r="F665">
            <v>0</v>
          </cell>
          <cell r="G665">
            <v>0</v>
          </cell>
          <cell r="H665">
            <v>1</v>
          </cell>
        </row>
        <row r="666">
          <cell r="A666" t="str">
            <v>S320600</v>
          </cell>
          <cell r="B666" t="str">
            <v>Procure Outer HCAL Mechanical Structure Components - Del. Accept. (Sector Structural Assembly 2)</v>
          </cell>
          <cell r="C666">
            <v>5</v>
          </cell>
          <cell r="D666" t="str">
            <v>26-Oct-18 A</v>
          </cell>
          <cell r="E666" t="str">
            <v>02-Nov-18 A</v>
          </cell>
          <cell r="F666">
            <v>0</v>
          </cell>
          <cell r="G666">
            <v>0</v>
          </cell>
          <cell r="H666">
            <v>1</v>
          </cell>
        </row>
        <row r="667">
          <cell r="A667" t="str">
            <v>S183700</v>
          </cell>
          <cell r="B667" t="str">
            <v>Install light guides on preproduction prototype blocks  sector 0 Labor</v>
          </cell>
          <cell r="C667">
            <v>136</v>
          </cell>
          <cell r="D667" t="str">
            <v>26-Oct-18 A</v>
          </cell>
          <cell r="E667" t="str">
            <v>15-May-19 A</v>
          </cell>
          <cell r="F667">
            <v>0</v>
          </cell>
          <cell r="G667">
            <v>0</v>
          </cell>
          <cell r="H667">
            <v>1</v>
          </cell>
        </row>
        <row r="668">
          <cell r="A668" t="str">
            <v>S183500</v>
          </cell>
          <cell r="B668" t="str">
            <v>Install reflectors on preproduction prototype blocks sector 0 Labor</v>
          </cell>
          <cell r="C668">
            <v>136</v>
          </cell>
          <cell r="D668" t="str">
            <v>26-Oct-18 A</v>
          </cell>
          <cell r="E668" t="str">
            <v>15-May-19 A</v>
          </cell>
          <cell r="F668">
            <v>0</v>
          </cell>
          <cell r="G668">
            <v>0</v>
          </cell>
          <cell r="H668">
            <v>1</v>
          </cell>
        </row>
        <row r="669">
          <cell r="A669" t="str">
            <v>S183600</v>
          </cell>
          <cell r="B669" t="str">
            <v>Install light guides on preproduction prototype blocks  sector 0 M&amp;S</v>
          </cell>
          <cell r="C669">
            <v>136</v>
          </cell>
          <cell r="D669" t="str">
            <v>26-Oct-18 A</v>
          </cell>
          <cell r="E669" t="str">
            <v>15-May-19 A</v>
          </cell>
          <cell r="F669">
            <v>0</v>
          </cell>
          <cell r="G669">
            <v>0</v>
          </cell>
          <cell r="H669">
            <v>1</v>
          </cell>
        </row>
        <row r="670">
          <cell r="A670" t="str">
            <v>S183400</v>
          </cell>
          <cell r="B670" t="str">
            <v>Install reflectors on preproduction prototype blocks sector 0 M&amp;S</v>
          </cell>
          <cell r="C670">
            <v>136</v>
          </cell>
          <cell r="D670" t="str">
            <v>26-Oct-18 A</v>
          </cell>
          <cell r="E670" t="str">
            <v>15-May-19 A</v>
          </cell>
          <cell r="F670">
            <v>0</v>
          </cell>
          <cell r="G670">
            <v>0</v>
          </cell>
          <cell r="H670">
            <v>1</v>
          </cell>
        </row>
        <row r="671">
          <cell r="A671" t="str">
            <v>S122400</v>
          </cell>
          <cell r="B671" t="str">
            <v>Design TPC R1 Pre-Production Module (strongback, frame, grid, pad, GEMs)</v>
          </cell>
          <cell r="C671">
            <v>20</v>
          </cell>
          <cell r="D671" t="str">
            <v>30-Oct-18 A</v>
          </cell>
          <cell r="E671" t="str">
            <v>30-Nov-18 A</v>
          </cell>
          <cell r="F671">
            <v>0</v>
          </cell>
          <cell r="G671">
            <v>0</v>
          </cell>
          <cell r="H671">
            <v>1</v>
          </cell>
        </row>
        <row r="672">
          <cell r="A672" t="str">
            <v>S126600</v>
          </cell>
          <cell r="B672" t="str">
            <v>Design TPC R2 Pre-Production Module (strongback, frame, grid, pad, GEMs)</v>
          </cell>
          <cell r="C672">
            <v>20</v>
          </cell>
          <cell r="D672" t="str">
            <v>30-Oct-18 A</v>
          </cell>
          <cell r="E672" t="str">
            <v>30-Nov-18 A</v>
          </cell>
          <cell r="F672">
            <v>0</v>
          </cell>
          <cell r="G672">
            <v>0</v>
          </cell>
          <cell r="H672">
            <v>1</v>
          </cell>
        </row>
        <row r="673">
          <cell r="A673" t="str">
            <v>S130600</v>
          </cell>
          <cell r="B673" t="str">
            <v>Design TPC R3 Pre-Production Module (strongback, frame, grid, pad, GEMs)</v>
          </cell>
          <cell r="C673">
            <v>20</v>
          </cell>
          <cell r="D673" t="str">
            <v>30-Oct-18 A</v>
          </cell>
          <cell r="E673" t="str">
            <v>30-Nov-18 A</v>
          </cell>
          <cell r="F673">
            <v>0</v>
          </cell>
          <cell r="G673">
            <v>0</v>
          </cell>
          <cell r="H673">
            <v>1</v>
          </cell>
        </row>
        <row r="674">
          <cell r="A674" t="str">
            <v>S164700</v>
          </cell>
          <cell r="B674" t="str">
            <v>Order epoxy for EMCal Prepro Sectors 1-12 Blocks - Delivery acceptance</v>
          </cell>
          <cell r="C674">
            <v>145</v>
          </cell>
          <cell r="D674" t="str">
            <v>30-Oct-18 A</v>
          </cell>
          <cell r="E674" t="str">
            <v>31-May-19 A</v>
          </cell>
          <cell r="F674">
            <v>0</v>
          </cell>
          <cell r="G674">
            <v>0</v>
          </cell>
          <cell r="H674">
            <v>1</v>
          </cell>
        </row>
        <row r="675">
          <cell r="A675" t="str">
            <v>S165800</v>
          </cell>
          <cell r="B675" t="str">
            <v>Prepare fiber assemblies for EMCal Prepro Sectors 1-12 Blocks</v>
          </cell>
          <cell r="C675">
            <v>145</v>
          </cell>
          <cell r="D675" t="str">
            <v>30-Oct-18 A</v>
          </cell>
          <cell r="E675" t="str">
            <v>31-May-19 A</v>
          </cell>
          <cell r="F675">
            <v>0</v>
          </cell>
          <cell r="G675">
            <v>0</v>
          </cell>
          <cell r="H675">
            <v>1</v>
          </cell>
        </row>
        <row r="676">
          <cell r="A676" t="str">
            <v>S180200</v>
          </cell>
          <cell r="B676" t="str">
            <v>Set up EMCAL Final module production and sector assembly areas Labor</v>
          </cell>
          <cell r="C676">
            <v>145</v>
          </cell>
          <cell r="D676" t="str">
            <v>30-Oct-18 A</v>
          </cell>
          <cell r="E676" t="str">
            <v>31-May-19 A</v>
          </cell>
          <cell r="F676">
            <v>0</v>
          </cell>
          <cell r="G676">
            <v>0</v>
          </cell>
          <cell r="H676">
            <v>1</v>
          </cell>
        </row>
        <row r="677">
          <cell r="A677" t="str">
            <v>S180300</v>
          </cell>
          <cell r="B677" t="str">
            <v>Set up EMCAL Prepro module production and sector assembly areas M&amp;S</v>
          </cell>
          <cell r="C677">
            <v>39</v>
          </cell>
          <cell r="D677" t="str">
            <v>31-Oct-18 A</v>
          </cell>
          <cell r="E677" t="str">
            <v>31-Dec-18 A</v>
          </cell>
          <cell r="F677">
            <v>0</v>
          </cell>
          <cell r="G677">
            <v>0</v>
          </cell>
          <cell r="H677">
            <v>1</v>
          </cell>
        </row>
        <row r="678">
          <cell r="A678" t="str">
            <v>S101009</v>
          </cell>
          <cell r="B678" t="str">
            <v>FY19 funding available</v>
          </cell>
          <cell r="C678">
            <v>0</v>
          </cell>
          <cell r="D678" t="str">
            <v>01-Nov-18 A</v>
          </cell>
          <cell r="F678">
            <v>0</v>
          </cell>
          <cell r="G678">
            <v>0</v>
          </cell>
          <cell r="H678">
            <v>1</v>
          </cell>
        </row>
        <row r="679">
          <cell r="A679" t="str">
            <v>S247600</v>
          </cell>
          <cell r="B679" t="str">
            <v>Procure 1/2-Crate Digitizer - Parts - Leadtime - FY19</v>
          </cell>
          <cell r="C679">
            <v>0</v>
          </cell>
          <cell r="D679" t="str">
            <v>01-Nov-18 A</v>
          </cell>
          <cell r="E679" t="str">
            <v>01-Nov-18 A</v>
          </cell>
          <cell r="F679">
            <v>0</v>
          </cell>
          <cell r="G679">
            <v>0</v>
          </cell>
          <cell r="H679">
            <v>1</v>
          </cell>
        </row>
        <row r="680">
          <cell r="A680" t="str">
            <v>S247900</v>
          </cell>
          <cell r="B680" t="str">
            <v>Procure 1/2-Crate Digitizer - Boards - Contract/PO - Leadtime FY19</v>
          </cell>
          <cell r="C680">
            <v>0</v>
          </cell>
          <cell r="D680" t="str">
            <v>01-Nov-18 A</v>
          </cell>
          <cell r="E680" t="str">
            <v>01-Nov-18 A</v>
          </cell>
          <cell r="F680">
            <v>0</v>
          </cell>
          <cell r="G680">
            <v>0</v>
          </cell>
          <cell r="H680">
            <v>1</v>
          </cell>
        </row>
        <row r="681">
          <cell r="A681" t="str">
            <v>S247700</v>
          </cell>
          <cell r="B681" t="str">
            <v>Procure 1/2-Crate Digitizer - Parts - Delivery Acceptance</v>
          </cell>
          <cell r="C681">
            <v>4</v>
          </cell>
          <cell r="D681" t="str">
            <v>01-Nov-18 A</v>
          </cell>
          <cell r="E681" t="str">
            <v>07-Nov-18 A</v>
          </cell>
          <cell r="F681">
            <v>0</v>
          </cell>
          <cell r="G681">
            <v>0</v>
          </cell>
          <cell r="H681">
            <v>1</v>
          </cell>
        </row>
        <row r="682">
          <cell r="A682" t="str">
            <v>S248000</v>
          </cell>
          <cell r="B682" t="str">
            <v>Procure 1/2-Crate Digitizer - Boards - Delivery Acceptance</v>
          </cell>
          <cell r="C682">
            <v>4</v>
          </cell>
          <cell r="D682" t="str">
            <v>01-Nov-18 A</v>
          </cell>
          <cell r="E682" t="str">
            <v>07-Nov-18 A</v>
          </cell>
          <cell r="F682">
            <v>0</v>
          </cell>
          <cell r="G682">
            <v>0</v>
          </cell>
          <cell r="H682">
            <v>1</v>
          </cell>
        </row>
        <row r="683">
          <cell r="A683" t="str">
            <v>S218700</v>
          </cell>
          <cell r="B683" t="str">
            <v>Fabricate EMCal Preamp Boards: Preproduction [Sector 0] M&amp;S FY19</v>
          </cell>
          <cell r="C683">
            <v>6</v>
          </cell>
          <cell r="D683" t="str">
            <v>01-Nov-18 A</v>
          </cell>
          <cell r="E683" t="str">
            <v>09-Nov-18 A</v>
          </cell>
          <cell r="F683">
            <v>0</v>
          </cell>
          <cell r="G683">
            <v>0</v>
          </cell>
          <cell r="H683">
            <v>1</v>
          </cell>
        </row>
        <row r="684">
          <cell r="A684" t="str">
            <v>S218500</v>
          </cell>
          <cell r="B684" t="str">
            <v>Fabricate EMCal Preamp Boards: Preproduction [Sector 0] Labor FY19</v>
          </cell>
          <cell r="C684">
            <v>6</v>
          </cell>
          <cell r="D684" t="str">
            <v>01-Nov-18 A</v>
          </cell>
          <cell r="E684" t="str">
            <v>09-Nov-18 A</v>
          </cell>
          <cell r="F684">
            <v>0</v>
          </cell>
          <cell r="G684">
            <v>0</v>
          </cell>
          <cell r="H684">
            <v>1</v>
          </cell>
        </row>
        <row r="685">
          <cell r="A685" t="str">
            <v>S218900</v>
          </cell>
          <cell r="B685" t="str">
            <v>Fabricate EMCal Interface Board: Preproduction [Sector 0] Labor</v>
          </cell>
          <cell r="C685">
            <v>26</v>
          </cell>
          <cell r="D685" t="str">
            <v>01-Nov-18 A</v>
          </cell>
          <cell r="E685" t="str">
            <v>12-Dec-18 A</v>
          </cell>
          <cell r="F685">
            <v>0</v>
          </cell>
          <cell r="G685">
            <v>0</v>
          </cell>
          <cell r="H685">
            <v>1</v>
          </cell>
        </row>
        <row r="686">
          <cell r="A686" t="str">
            <v>S219000</v>
          </cell>
          <cell r="B686" t="str">
            <v>Fabricate EMCal Interface Board: Preproduction  [Sector 0] M&amp;S</v>
          </cell>
          <cell r="C686">
            <v>26</v>
          </cell>
          <cell r="D686" t="str">
            <v>01-Nov-18 A</v>
          </cell>
          <cell r="E686" t="str">
            <v>12-Dec-18 A</v>
          </cell>
          <cell r="F686">
            <v>0</v>
          </cell>
          <cell r="G686">
            <v>0</v>
          </cell>
          <cell r="H686">
            <v>1</v>
          </cell>
        </row>
        <row r="687">
          <cell r="A687" t="str">
            <v>S218200</v>
          </cell>
          <cell r="B687" t="str">
            <v>Fabricate EMCal SiPM Daughter Boards: Preproduction [Sector 0] Labor</v>
          </cell>
          <cell r="C687">
            <v>33</v>
          </cell>
          <cell r="D687" t="str">
            <v>01-Nov-18 A</v>
          </cell>
          <cell r="E687" t="str">
            <v>21-Dec-18 A</v>
          </cell>
          <cell r="F687">
            <v>0</v>
          </cell>
          <cell r="G687">
            <v>0</v>
          </cell>
          <cell r="H687">
            <v>1</v>
          </cell>
        </row>
        <row r="688">
          <cell r="A688" t="str">
            <v>S218300</v>
          </cell>
          <cell r="B688" t="str">
            <v>Fabricate EMCal SiPM Daughter Boards: Preproduction [Sector 0] M&amp;S</v>
          </cell>
          <cell r="C688">
            <v>33</v>
          </cell>
          <cell r="D688" t="str">
            <v>01-Nov-18 A</v>
          </cell>
          <cell r="E688" t="str">
            <v>21-Dec-18 A</v>
          </cell>
          <cell r="F688">
            <v>0</v>
          </cell>
          <cell r="G688">
            <v>0</v>
          </cell>
          <cell r="H688">
            <v>1</v>
          </cell>
        </row>
        <row r="689">
          <cell r="A689" t="str">
            <v>S212900</v>
          </cell>
          <cell r="B689" t="str">
            <v>EMCal/HCal sensors Preproduction - Vendor Leadtime FY19</v>
          </cell>
          <cell r="C689">
            <v>101</v>
          </cell>
          <cell r="D689" t="str">
            <v>01-Nov-18 A</v>
          </cell>
          <cell r="E689" t="str">
            <v>02-Apr-19 A</v>
          </cell>
          <cell r="F689">
            <v>0</v>
          </cell>
          <cell r="G689">
            <v>0</v>
          </cell>
          <cell r="H689">
            <v>1</v>
          </cell>
        </row>
        <row r="690">
          <cell r="A690" t="str">
            <v>S236400</v>
          </cell>
          <cell r="B690" t="str">
            <v>Fabricate HCal Preamp Boards: (6 Modules) Labor</v>
          </cell>
          <cell r="C690">
            <v>121</v>
          </cell>
          <cell r="D690" t="str">
            <v>01-Nov-18 A</v>
          </cell>
          <cell r="E690" t="str">
            <v>30-Apr-19 A</v>
          </cell>
          <cell r="F690">
            <v>0</v>
          </cell>
          <cell r="G690">
            <v>0</v>
          </cell>
          <cell r="H690">
            <v>1</v>
          </cell>
        </row>
        <row r="691">
          <cell r="A691" t="str">
            <v>S236500</v>
          </cell>
          <cell r="B691" t="str">
            <v>Fabricate HCal Preamp Boards: (6 Modules) M&amp;S</v>
          </cell>
          <cell r="C691">
            <v>121</v>
          </cell>
          <cell r="D691" t="str">
            <v>01-Nov-18 A</v>
          </cell>
          <cell r="E691" t="str">
            <v>30-Apr-19 A</v>
          </cell>
          <cell r="F691">
            <v>0</v>
          </cell>
          <cell r="G691">
            <v>0</v>
          </cell>
          <cell r="H691">
            <v>1</v>
          </cell>
        </row>
        <row r="692">
          <cell r="A692" t="str">
            <v>S190500</v>
          </cell>
          <cell r="B692" t="str">
            <v>Procure mechanical parts for preproduction prototype  Sector 0 Labor FY19</v>
          </cell>
          <cell r="C692">
            <v>143</v>
          </cell>
          <cell r="D692" t="str">
            <v>01-Nov-18 A</v>
          </cell>
          <cell r="E692" t="str">
            <v>31-May-19 A</v>
          </cell>
          <cell r="F692">
            <v>0</v>
          </cell>
          <cell r="G692">
            <v>0</v>
          </cell>
          <cell r="H692">
            <v>1</v>
          </cell>
        </row>
        <row r="693">
          <cell r="A693" t="str">
            <v>S190700</v>
          </cell>
          <cell r="B693" t="str">
            <v>Procure parts for cooling system for preproduction  prototype Sector 0 Labor FY19</v>
          </cell>
          <cell r="C693">
            <v>143</v>
          </cell>
          <cell r="D693" t="str">
            <v>01-Nov-18 A</v>
          </cell>
          <cell r="E693" t="str">
            <v>31-May-19 A</v>
          </cell>
          <cell r="F693">
            <v>0</v>
          </cell>
          <cell r="G693">
            <v>0</v>
          </cell>
          <cell r="H693">
            <v>1</v>
          </cell>
        </row>
        <row r="694">
          <cell r="A694" t="str">
            <v>S190300</v>
          </cell>
          <cell r="B694" t="str">
            <v>Procure mechanical parts for preproduction prototype  Sector 0 M&amp;S FY19</v>
          </cell>
          <cell r="C694">
            <v>143</v>
          </cell>
          <cell r="D694" t="str">
            <v>01-Nov-18 A</v>
          </cell>
          <cell r="E694" t="str">
            <v>31-May-19 A</v>
          </cell>
          <cell r="F694">
            <v>0</v>
          </cell>
          <cell r="G694">
            <v>0</v>
          </cell>
          <cell r="H694">
            <v>1</v>
          </cell>
        </row>
        <row r="695">
          <cell r="A695" t="str">
            <v>S190900</v>
          </cell>
          <cell r="B695" t="str">
            <v>Procure parts for cooling system for preproduction prototype Sector 0 M&amp;S FY19</v>
          </cell>
          <cell r="C695">
            <v>143</v>
          </cell>
          <cell r="D695" t="str">
            <v>01-Nov-18 A</v>
          </cell>
          <cell r="E695" t="str">
            <v>31-May-19 A</v>
          </cell>
          <cell r="F695">
            <v>0</v>
          </cell>
          <cell r="G695">
            <v>0</v>
          </cell>
          <cell r="H695">
            <v>1</v>
          </cell>
        </row>
        <row r="696">
          <cell r="A696" t="str">
            <v>S320700</v>
          </cell>
          <cell r="B696" t="str">
            <v>Procure Outer HCAL Mechanical Structure Components - Del. Accept. (Sector Structural Assembly 3)</v>
          </cell>
          <cell r="C696">
            <v>28</v>
          </cell>
          <cell r="D696" t="str">
            <v>02-Nov-18 A</v>
          </cell>
          <cell r="E696" t="str">
            <v>17-Dec-18 A</v>
          </cell>
          <cell r="F696">
            <v>0</v>
          </cell>
          <cell r="G696">
            <v>0</v>
          </cell>
          <cell r="H696">
            <v>1</v>
          </cell>
        </row>
        <row r="697">
          <cell r="A697" t="str">
            <v>S158700</v>
          </cell>
          <cell r="B697" t="str">
            <v>Fabricate &amp; test batch No. 4 of 8 batches of 12 blocks for preproduction prototype Sector 0</v>
          </cell>
          <cell r="C697">
            <v>80</v>
          </cell>
          <cell r="D697" t="str">
            <v>08-Nov-18 A</v>
          </cell>
          <cell r="E697" t="str">
            <v>08-Mar-19 A</v>
          </cell>
          <cell r="F697">
            <v>0</v>
          </cell>
          <cell r="G697">
            <v>0</v>
          </cell>
          <cell r="H697">
            <v>1</v>
          </cell>
        </row>
        <row r="698">
          <cell r="A698" t="str">
            <v>S320800</v>
          </cell>
          <cell r="B698" t="str">
            <v>Procure Outer HCAL Mechanical Structure Components - Del. Accept. (Sector Structural Assembly 4)</v>
          </cell>
          <cell r="C698">
            <v>4</v>
          </cell>
          <cell r="D698" t="str">
            <v>09-Nov-18 A</v>
          </cell>
          <cell r="E698" t="str">
            <v>16-Nov-18 A</v>
          </cell>
          <cell r="F698">
            <v>0</v>
          </cell>
          <cell r="G698">
            <v>0</v>
          </cell>
          <cell r="H698">
            <v>1</v>
          </cell>
        </row>
        <row r="699">
          <cell r="A699" t="str">
            <v>S100600</v>
          </cell>
          <cell r="B699" t="str">
            <v>CD-3A Budget Appropriation</v>
          </cell>
          <cell r="C699">
            <v>0</v>
          </cell>
          <cell r="E699" t="str">
            <v>13-Nov-18 A</v>
          </cell>
          <cell r="F699">
            <v>0</v>
          </cell>
          <cell r="G699">
            <v>0</v>
          </cell>
          <cell r="H699">
            <v>1</v>
          </cell>
        </row>
        <row r="700">
          <cell r="A700" t="str">
            <v>S218800</v>
          </cell>
          <cell r="B700" t="str">
            <v>Test EMCal Preamp Boards: Preproduction [Sector 0]</v>
          </cell>
          <cell r="C700">
            <v>104</v>
          </cell>
          <cell r="D700" t="str">
            <v>13-Nov-18 A</v>
          </cell>
          <cell r="E700" t="str">
            <v>15-Apr-19 A</v>
          </cell>
          <cell r="F700">
            <v>0</v>
          </cell>
          <cell r="G700">
            <v>0</v>
          </cell>
          <cell r="H700">
            <v>1</v>
          </cell>
        </row>
        <row r="701">
          <cell r="A701" t="str">
            <v>S320900</v>
          </cell>
          <cell r="B701" t="str">
            <v>Procure Outer HCAL Mechanical Structure Components - Del. Accept. (Sector Structural Assembly 5)</v>
          </cell>
          <cell r="C701">
            <v>4</v>
          </cell>
          <cell r="D701" t="str">
            <v>16-Nov-18 A</v>
          </cell>
          <cell r="E701" t="str">
            <v>23-Nov-18 A</v>
          </cell>
          <cell r="F701">
            <v>0</v>
          </cell>
          <cell r="G701">
            <v>0</v>
          </cell>
          <cell r="H701">
            <v>1</v>
          </cell>
        </row>
        <row r="702">
          <cell r="A702" t="str">
            <v>S158800</v>
          </cell>
          <cell r="B702" t="str">
            <v>Fabricate &amp; test batch No. 5 of 8 batches of 12 blocks for preproduction prototype Sector 0</v>
          </cell>
          <cell r="C702">
            <v>56</v>
          </cell>
          <cell r="D702" t="str">
            <v>16-Nov-18 A</v>
          </cell>
          <cell r="E702" t="str">
            <v>11-Feb-19 A</v>
          </cell>
          <cell r="F702">
            <v>0</v>
          </cell>
          <cell r="G702">
            <v>0</v>
          </cell>
          <cell r="H702">
            <v>1</v>
          </cell>
        </row>
        <row r="703">
          <cell r="A703" t="str">
            <v>S321000</v>
          </cell>
          <cell r="B703" t="str">
            <v>Procure Outer HCAL Mechanical Structure Components - Del. Accept. (Sector Structural Assembly 6)</v>
          </cell>
          <cell r="C703">
            <v>0</v>
          </cell>
          <cell r="D703" t="str">
            <v>30-Nov-18 A</v>
          </cell>
          <cell r="E703" t="str">
            <v>30-Nov-18 A</v>
          </cell>
          <cell r="F703">
            <v>0</v>
          </cell>
          <cell r="G703">
            <v>0</v>
          </cell>
          <cell r="H703">
            <v>1</v>
          </cell>
        </row>
        <row r="704">
          <cell r="A704" t="str">
            <v>S116400</v>
          </cell>
          <cell r="B704" t="str">
            <v>Test TPC v1b Module GEMS</v>
          </cell>
          <cell r="C704">
            <v>19</v>
          </cell>
          <cell r="D704" t="str">
            <v>30-Nov-18 A</v>
          </cell>
          <cell r="E704" t="str">
            <v>28-Dec-18 A</v>
          </cell>
          <cell r="F704">
            <v>0</v>
          </cell>
          <cell r="G704">
            <v>0</v>
          </cell>
          <cell r="H704">
            <v>1</v>
          </cell>
        </row>
        <row r="705">
          <cell r="A705" t="str">
            <v>S122900</v>
          </cell>
          <cell r="B705" t="str">
            <v>Procure TPC R1 Pre-Production Module Grids - Labor</v>
          </cell>
          <cell r="C705">
            <v>19</v>
          </cell>
          <cell r="D705" t="str">
            <v>30-Nov-18 A</v>
          </cell>
          <cell r="E705" t="str">
            <v>28-Dec-18 A</v>
          </cell>
          <cell r="F705">
            <v>0</v>
          </cell>
          <cell r="G705">
            <v>0</v>
          </cell>
          <cell r="H705">
            <v>1</v>
          </cell>
        </row>
        <row r="706">
          <cell r="A706" t="str">
            <v>S123000</v>
          </cell>
          <cell r="B706" t="str">
            <v>Procure TPC R1 Pre-Production Module Grids - M&amp;S</v>
          </cell>
          <cell r="C706">
            <v>19</v>
          </cell>
          <cell r="D706" t="str">
            <v>30-Nov-18 A</v>
          </cell>
          <cell r="E706" t="str">
            <v>28-Dec-18 A</v>
          </cell>
          <cell r="F706">
            <v>0</v>
          </cell>
          <cell r="G706">
            <v>0</v>
          </cell>
          <cell r="H706">
            <v>1</v>
          </cell>
        </row>
        <row r="707">
          <cell r="A707" t="str">
            <v>S127100</v>
          </cell>
          <cell r="B707" t="str">
            <v>Procure TPC R2 Pre-Production Module Grids Labor</v>
          </cell>
          <cell r="C707">
            <v>19</v>
          </cell>
          <cell r="D707" t="str">
            <v>30-Nov-18 A</v>
          </cell>
          <cell r="E707" t="str">
            <v>28-Dec-18 A</v>
          </cell>
          <cell r="F707">
            <v>0</v>
          </cell>
          <cell r="G707">
            <v>0</v>
          </cell>
          <cell r="H707">
            <v>1</v>
          </cell>
        </row>
        <row r="708">
          <cell r="A708" t="str">
            <v>S127200</v>
          </cell>
          <cell r="B708" t="str">
            <v>Procure TPC R2 Pre-Production Module Grids M&amp;S</v>
          </cell>
          <cell r="C708">
            <v>19</v>
          </cell>
          <cell r="D708" t="str">
            <v>30-Nov-18 A</v>
          </cell>
          <cell r="E708" t="str">
            <v>28-Dec-18 A</v>
          </cell>
          <cell r="F708">
            <v>0</v>
          </cell>
          <cell r="G708">
            <v>0</v>
          </cell>
          <cell r="H708">
            <v>1</v>
          </cell>
        </row>
        <row r="709">
          <cell r="A709" t="str">
            <v>S131100</v>
          </cell>
          <cell r="B709" t="str">
            <v>Procure TPC R3 Pre-Production Module Grids Labor</v>
          </cell>
          <cell r="C709">
            <v>19</v>
          </cell>
          <cell r="D709" t="str">
            <v>30-Nov-18 A</v>
          </cell>
          <cell r="E709" t="str">
            <v>28-Dec-18 A</v>
          </cell>
          <cell r="F709">
            <v>0</v>
          </cell>
          <cell r="G709">
            <v>0</v>
          </cell>
          <cell r="H709">
            <v>1</v>
          </cell>
        </row>
        <row r="710">
          <cell r="A710" t="str">
            <v>S131200</v>
          </cell>
          <cell r="B710" t="str">
            <v>Procure TPC R3 Pre-Production Module Grids M&amp;S</v>
          </cell>
          <cell r="C710">
            <v>19</v>
          </cell>
          <cell r="D710" t="str">
            <v>30-Nov-18 A</v>
          </cell>
          <cell r="E710" t="str">
            <v>28-Dec-18 A</v>
          </cell>
          <cell r="F710">
            <v>0</v>
          </cell>
          <cell r="G710">
            <v>0</v>
          </cell>
          <cell r="H710">
            <v>1</v>
          </cell>
        </row>
        <row r="711">
          <cell r="A711" t="str">
            <v>S126700</v>
          </cell>
          <cell r="B711" t="str">
            <v>Procure TPC R2 Pre-Production Module Stongbacks Labor</v>
          </cell>
          <cell r="C711">
            <v>82</v>
          </cell>
          <cell r="D711" t="str">
            <v>30-Nov-18 A</v>
          </cell>
          <cell r="E711" t="str">
            <v>29-Mar-19 A</v>
          </cell>
          <cell r="F711">
            <v>0</v>
          </cell>
          <cell r="G711">
            <v>0</v>
          </cell>
          <cell r="H711">
            <v>1</v>
          </cell>
        </row>
        <row r="712">
          <cell r="A712" t="str">
            <v>S126900</v>
          </cell>
          <cell r="B712" t="str">
            <v>Procure TPC R2 Pre-Production Module Frames - Labor</v>
          </cell>
          <cell r="C712">
            <v>82</v>
          </cell>
          <cell r="D712" t="str">
            <v>30-Nov-18 A</v>
          </cell>
          <cell r="E712" t="str">
            <v>29-Mar-19 A</v>
          </cell>
          <cell r="F712">
            <v>0</v>
          </cell>
          <cell r="G712">
            <v>0</v>
          </cell>
          <cell r="H712">
            <v>1</v>
          </cell>
        </row>
        <row r="713">
          <cell r="A713" t="str">
            <v>S126800</v>
          </cell>
          <cell r="B713" t="str">
            <v>Procure TPC R2 Pre-Production Module Stongbacks M&amp;S</v>
          </cell>
          <cell r="C713">
            <v>82</v>
          </cell>
          <cell r="D713" t="str">
            <v>30-Nov-18 A</v>
          </cell>
          <cell r="E713" t="str">
            <v>29-Mar-19 A</v>
          </cell>
          <cell r="F713">
            <v>0</v>
          </cell>
          <cell r="G713">
            <v>0</v>
          </cell>
          <cell r="H713">
            <v>1</v>
          </cell>
        </row>
        <row r="714">
          <cell r="A714" t="str">
            <v>S127000</v>
          </cell>
          <cell r="B714" t="str">
            <v>Procure TPC R2 Pre-production Module frames - M&amp;S</v>
          </cell>
          <cell r="C714">
            <v>82</v>
          </cell>
          <cell r="D714" t="str">
            <v>30-Nov-18 A</v>
          </cell>
          <cell r="E714" t="str">
            <v>29-Mar-19 A</v>
          </cell>
          <cell r="F714">
            <v>0</v>
          </cell>
          <cell r="G714">
            <v>0</v>
          </cell>
          <cell r="H714">
            <v>1</v>
          </cell>
        </row>
        <row r="715">
          <cell r="A715" t="str">
            <v>S127400</v>
          </cell>
          <cell r="B715" t="str">
            <v>Procure TPC R2 Pre-Production Module Pad Planes M&amp;S</v>
          </cell>
          <cell r="C715">
            <v>82</v>
          </cell>
          <cell r="D715" t="str">
            <v>30-Nov-18 A</v>
          </cell>
          <cell r="E715" t="str">
            <v>29-Mar-19 A</v>
          </cell>
          <cell r="F715">
            <v>0</v>
          </cell>
          <cell r="G715">
            <v>0</v>
          </cell>
          <cell r="H715">
            <v>1</v>
          </cell>
        </row>
        <row r="716">
          <cell r="A716" t="str">
            <v>S127300</v>
          </cell>
          <cell r="B716" t="str">
            <v>Procure TPC R2 Pre-Production Module Pad Planes Labor</v>
          </cell>
          <cell r="C716">
            <v>82</v>
          </cell>
          <cell r="D716" t="str">
            <v>30-Nov-18 A</v>
          </cell>
          <cell r="E716" t="str">
            <v>01-Apr-19 A</v>
          </cell>
          <cell r="F716">
            <v>0</v>
          </cell>
          <cell r="G716">
            <v>0</v>
          </cell>
          <cell r="H716">
            <v>1</v>
          </cell>
        </row>
        <row r="717">
          <cell r="A717" t="str">
            <v>S127500</v>
          </cell>
          <cell r="B717" t="str">
            <v>Procure TPC R2 Pre-Production Module GEMs Labor</v>
          </cell>
          <cell r="C717">
            <v>125</v>
          </cell>
          <cell r="D717" t="str">
            <v>30-Nov-18 A</v>
          </cell>
          <cell r="E717" t="str">
            <v>31-May-19 A</v>
          </cell>
          <cell r="F717">
            <v>0</v>
          </cell>
          <cell r="G717">
            <v>0</v>
          </cell>
          <cell r="H717">
            <v>1</v>
          </cell>
        </row>
        <row r="718">
          <cell r="A718" t="str">
            <v>S127600</v>
          </cell>
          <cell r="B718" t="str">
            <v>Procure TPC R2 Pre-Production Module GEMs M&amp;S</v>
          </cell>
          <cell r="C718">
            <v>125</v>
          </cell>
          <cell r="D718" t="str">
            <v>30-Nov-18 A</v>
          </cell>
          <cell r="E718" t="str">
            <v>31-May-19 A</v>
          </cell>
          <cell r="F718">
            <v>0</v>
          </cell>
          <cell r="G718">
            <v>0</v>
          </cell>
          <cell r="H718">
            <v>1</v>
          </cell>
        </row>
        <row r="719">
          <cell r="A719" t="str">
            <v>S116500</v>
          </cell>
          <cell r="B719" t="str">
            <v>Frame TPC v1b Module GEMs</v>
          </cell>
          <cell r="C719">
            <v>112</v>
          </cell>
          <cell r="D719" t="str">
            <v>07-Dec-18 A</v>
          </cell>
          <cell r="E719" t="str">
            <v>20-May-19 A</v>
          </cell>
          <cell r="F719">
            <v>0</v>
          </cell>
          <cell r="G719">
            <v>0</v>
          </cell>
          <cell r="H719">
            <v>1</v>
          </cell>
        </row>
        <row r="720">
          <cell r="A720" t="str">
            <v>S219100</v>
          </cell>
          <cell r="B720" t="str">
            <v>Test EMCal Interface Boards: Preproduction [Sector 0]</v>
          </cell>
          <cell r="C720">
            <v>82</v>
          </cell>
          <cell r="D720" t="str">
            <v>13-Dec-18 A</v>
          </cell>
          <cell r="E720" t="str">
            <v>11-Apr-19 A</v>
          </cell>
          <cell r="F720">
            <v>0</v>
          </cell>
          <cell r="G720">
            <v>0</v>
          </cell>
          <cell r="H720">
            <v>1</v>
          </cell>
        </row>
        <row r="721">
          <cell r="A721" t="str">
            <v>S310000</v>
          </cell>
          <cell r="B721" t="str">
            <v>Carriage Cradle - Create Assembly &amp; Detail Drawings - Physics Resource(s)</v>
          </cell>
          <cell r="C721">
            <v>114</v>
          </cell>
          <cell r="D721" t="str">
            <v>17-Dec-18 A</v>
          </cell>
          <cell r="E721" t="str">
            <v>31-May-19 A</v>
          </cell>
          <cell r="F721">
            <v>0</v>
          </cell>
          <cell r="G721">
            <v>0</v>
          </cell>
          <cell r="H721">
            <v>1</v>
          </cell>
        </row>
        <row r="722">
          <cell r="A722" t="str">
            <v>S310010</v>
          </cell>
          <cell r="B722" t="str">
            <v>Carriage Cradle - Create Assembly &amp; Detail Drawings - CA-D Resource(s)</v>
          </cell>
          <cell r="C722">
            <v>114</v>
          </cell>
          <cell r="D722" t="str">
            <v>17-Dec-18 A</v>
          </cell>
          <cell r="E722" t="str">
            <v>31-May-19 A</v>
          </cell>
          <cell r="F722">
            <v>0</v>
          </cell>
          <cell r="G722">
            <v>0</v>
          </cell>
          <cell r="H722">
            <v>1</v>
          </cell>
        </row>
        <row r="723">
          <cell r="A723" t="str">
            <v>S170800</v>
          </cell>
          <cell r="B723" t="str">
            <v>Procure EMCAL Fibers for Final Blocks- Contract Award(s)</v>
          </cell>
          <cell r="C723">
            <v>0</v>
          </cell>
          <cell r="D723" t="str">
            <v>21-Dec-18 A</v>
          </cell>
          <cell r="F723">
            <v>0</v>
          </cell>
          <cell r="G723">
            <v>0</v>
          </cell>
          <cell r="H723">
            <v>1</v>
          </cell>
        </row>
        <row r="724">
          <cell r="A724" t="str">
            <v>S250000</v>
          </cell>
          <cell r="B724" t="str">
            <v>Procure EMCAL 7-Crate Digitizer - Prepare &amp; Send Solicitation FY19</v>
          </cell>
          <cell r="C724">
            <v>0</v>
          </cell>
          <cell r="D724" t="str">
            <v>02-Jan-19 A</v>
          </cell>
          <cell r="E724" t="str">
            <v>02-Jan-19 A</v>
          </cell>
          <cell r="F724">
            <v>0</v>
          </cell>
          <cell r="G724">
            <v>0</v>
          </cell>
          <cell r="H724">
            <v>1</v>
          </cell>
        </row>
        <row r="725">
          <cell r="A725" t="str">
            <v>S250200</v>
          </cell>
          <cell r="B725" t="str">
            <v>Procure EMCAL 7-Crate Digitizer - Vendor Responses FY19</v>
          </cell>
          <cell r="C725">
            <v>0</v>
          </cell>
          <cell r="D725" t="str">
            <v>02-Jan-19 A</v>
          </cell>
          <cell r="E725" t="str">
            <v>02-Jan-19 A</v>
          </cell>
          <cell r="F725">
            <v>0</v>
          </cell>
          <cell r="G725">
            <v>0</v>
          </cell>
          <cell r="H725">
            <v>1</v>
          </cell>
        </row>
        <row r="726">
          <cell r="A726" t="str">
            <v>S321100</v>
          </cell>
          <cell r="B726" t="str">
            <v>Procure Outer HCAL Mechanical Structure Components - Del. Accept. (Sector Structural Assembly 7)</v>
          </cell>
          <cell r="C726">
            <v>5</v>
          </cell>
          <cell r="D726" t="str">
            <v>02-Jan-19 A</v>
          </cell>
          <cell r="E726" t="str">
            <v>09-Jan-19 A</v>
          </cell>
          <cell r="F726">
            <v>0</v>
          </cell>
          <cell r="G726">
            <v>0</v>
          </cell>
          <cell r="H726">
            <v>1</v>
          </cell>
        </row>
        <row r="727">
          <cell r="A727" t="str">
            <v>S281900</v>
          </cell>
          <cell r="B727" t="str">
            <v>Cryo System - ODH Analysis</v>
          </cell>
          <cell r="C727">
            <v>9</v>
          </cell>
          <cell r="D727" t="str">
            <v>02-Jan-19 A</v>
          </cell>
          <cell r="E727" t="str">
            <v>15-Jan-19 A</v>
          </cell>
          <cell r="F727">
            <v>0</v>
          </cell>
          <cell r="G727">
            <v>0</v>
          </cell>
          <cell r="H727">
            <v>1</v>
          </cell>
        </row>
        <row r="728">
          <cell r="A728" t="str">
            <v>S292400</v>
          </cell>
          <cell r="B728" t="str">
            <v>(Warm Piping System) Cryo Process Design</v>
          </cell>
          <cell r="C728">
            <v>10</v>
          </cell>
          <cell r="D728" t="str">
            <v>02-Jan-19 A</v>
          </cell>
          <cell r="E728" t="str">
            <v>16-Jan-19 A</v>
          </cell>
          <cell r="F728">
            <v>0</v>
          </cell>
          <cell r="G728">
            <v>0</v>
          </cell>
          <cell r="H728">
            <v>1</v>
          </cell>
        </row>
        <row r="729">
          <cell r="A729" t="str">
            <v>S250300</v>
          </cell>
          <cell r="B729" t="str">
            <v>Procure EMCAL 7-Crate Digitizer - Vendor Selection</v>
          </cell>
          <cell r="C729">
            <v>19</v>
          </cell>
          <cell r="D729" t="str">
            <v>02-Jan-19 A</v>
          </cell>
          <cell r="E729" t="str">
            <v>30-Jan-19 A</v>
          </cell>
          <cell r="F729">
            <v>0</v>
          </cell>
          <cell r="G729">
            <v>0</v>
          </cell>
          <cell r="H729">
            <v>1</v>
          </cell>
        </row>
        <row r="730">
          <cell r="A730" t="str">
            <v>S249800</v>
          </cell>
          <cell r="B730" t="str">
            <v>Procure EMCAL 7-Crate Digitizer - Provide Requirements to Procurement FY19</v>
          </cell>
          <cell r="C730">
            <v>21</v>
          </cell>
          <cell r="D730" t="str">
            <v>02-Jan-19 A</v>
          </cell>
          <cell r="E730" t="str">
            <v>01-Feb-19 A</v>
          </cell>
          <cell r="F730">
            <v>0</v>
          </cell>
          <cell r="G730">
            <v>0</v>
          </cell>
          <cell r="H730">
            <v>1</v>
          </cell>
        </row>
        <row r="731">
          <cell r="A731" t="str">
            <v>S279600</v>
          </cell>
          <cell r="B731" t="str">
            <v>[Magnet] Preliminary Engineering Transport Tooling and Misc. Parts</v>
          </cell>
          <cell r="C731">
            <v>30</v>
          </cell>
          <cell r="D731" t="str">
            <v>02-Jan-19 A</v>
          </cell>
          <cell r="E731" t="str">
            <v>14-Feb-19 A</v>
          </cell>
          <cell r="F731">
            <v>0</v>
          </cell>
          <cell r="G731">
            <v>0</v>
          </cell>
          <cell r="H731">
            <v>1</v>
          </cell>
        </row>
        <row r="732">
          <cell r="A732" t="str">
            <v>S237400</v>
          </cell>
          <cell r="B732" t="str">
            <v>Fabricate HCal Backplane: (6 Modules) M&amp;S</v>
          </cell>
          <cell r="C732">
            <v>36</v>
          </cell>
          <cell r="D732" t="str">
            <v>02-Jan-19 A</v>
          </cell>
          <cell r="E732" t="str">
            <v>25-Feb-19 A</v>
          </cell>
          <cell r="F732">
            <v>0</v>
          </cell>
          <cell r="G732">
            <v>0</v>
          </cell>
          <cell r="H732">
            <v>1</v>
          </cell>
        </row>
        <row r="733">
          <cell r="A733" t="str">
            <v>S184300</v>
          </cell>
          <cell r="B733" t="str">
            <v>Procure light guides for modules in Sectors (Prepro) 1-12 - Prepare &amp; Send Solicitation</v>
          </cell>
          <cell r="C733">
            <v>37</v>
          </cell>
          <cell r="D733" t="str">
            <v>02-Jan-19 A</v>
          </cell>
          <cell r="E733" t="str">
            <v>26-Feb-19 A</v>
          </cell>
          <cell r="F733">
            <v>0</v>
          </cell>
          <cell r="G733">
            <v>0</v>
          </cell>
          <cell r="H733">
            <v>1</v>
          </cell>
        </row>
        <row r="734">
          <cell r="A734" t="str">
            <v>S236700</v>
          </cell>
          <cell r="B734" t="str">
            <v>Fabricate HCal LED Boards: (6 Modules) Labor</v>
          </cell>
          <cell r="C734">
            <v>38</v>
          </cell>
          <cell r="D734" t="str">
            <v>02-Jan-19 A</v>
          </cell>
          <cell r="E734" t="str">
            <v>27-Feb-19 A</v>
          </cell>
          <cell r="F734">
            <v>0</v>
          </cell>
          <cell r="G734">
            <v>0</v>
          </cell>
          <cell r="H734">
            <v>1</v>
          </cell>
        </row>
        <row r="735">
          <cell r="A735" t="str">
            <v>S237000</v>
          </cell>
          <cell r="B735" t="str">
            <v>Fabricate HCal Interface Boards: (6 Modules) Labor</v>
          </cell>
          <cell r="C735">
            <v>38</v>
          </cell>
          <cell r="D735" t="str">
            <v>02-Jan-19 A</v>
          </cell>
          <cell r="E735" t="str">
            <v>27-Feb-19 A</v>
          </cell>
          <cell r="F735">
            <v>0</v>
          </cell>
          <cell r="G735">
            <v>0</v>
          </cell>
          <cell r="H735">
            <v>1</v>
          </cell>
        </row>
        <row r="736">
          <cell r="A736" t="str">
            <v>S237300</v>
          </cell>
          <cell r="B736" t="str">
            <v>Fabricate HCal Backplane: (6 Modules) Labor</v>
          </cell>
          <cell r="C736">
            <v>38</v>
          </cell>
          <cell r="D736" t="str">
            <v>02-Jan-19 A</v>
          </cell>
          <cell r="E736" t="str">
            <v>27-Feb-19 A</v>
          </cell>
          <cell r="F736">
            <v>0</v>
          </cell>
          <cell r="G736">
            <v>0</v>
          </cell>
          <cell r="H736">
            <v>1</v>
          </cell>
        </row>
        <row r="737">
          <cell r="A737" t="str">
            <v>S165700</v>
          </cell>
          <cell r="B737" t="str">
            <v>Set up factory for EMCal Prepro Sectors 1-12 Blocks - Delivery Acceptance</v>
          </cell>
          <cell r="C737">
            <v>39</v>
          </cell>
          <cell r="D737" t="str">
            <v>02-Jan-19 A</v>
          </cell>
          <cell r="E737" t="str">
            <v>28-Feb-19 A</v>
          </cell>
          <cell r="F737">
            <v>0</v>
          </cell>
          <cell r="G737">
            <v>0</v>
          </cell>
          <cell r="H737">
            <v>1</v>
          </cell>
        </row>
        <row r="738">
          <cell r="A738" t="str">
            <v>S170900</v>
          </cell>
          <cell r="B738" t="str">
            <v>Procure EMCAL Fibers for Final Blocks- Contract/PO - Leadtime</v>
          </cell>
          <cell r="C738">
            <v>72</v>
          </cell>
          <cell r="D738" t="str">
            <v>02-Jan-19 A</v>
          </cell>
          <cell r="E738" t="str">
            <v>15-Apr-19 A</v>
          </cell>
          <cell r="F738">
            <v>0</v>
          </cell>
          <cell r="G738">
            <v>0</v>
          </cell>
          <cell r="H738">
            <v>1</v>
          </cell>
        </row>
        <row r="739">
          <cell r="A739" t="str">
            <v>S282700</v>
          </cell>
          <cell r="B739" t="str">
            <v>RHIC interface valvebox and field joint layout at the interconnect where we tie into RHIC VJ lines and modeling FY19</v>
          </cell>
          <cell r="C739">
            <v>76</v>
          </cell>
          <cell r="D739" t="str">
            <v>02-Jan-19 A</v>
          </cell>
          <cell r="E739" t="str">
            <v>22-Apr-19 A</v>
          </cell>
          <cell r="F739">
            <v>0</v>
          </cell>
          <cell r="G739">
            <v>0</v>
          </cell>
          <cell r="H739">
            <v>1</v>
          </cell>
        </row>
        <row r="740">
          <cell r="A740" t="str">
            <v>S237100</v>
          </cell>
          <cell r="B740" t="str">
            <v>Fabricate HCal Interface Boards: (6 Modules) M&amp;S</v>
          </cell>
          <cell r="C740">
            <v>82</v>
          </cell>
          <cell r="D740" t="str">
            <v>02-Jan-19 A</v>
          </cell>
          <cell r="E740" t="str">
            <v>29-Apr-19 A</v>
          </cell>
          <cell r="F740">
            <v>0</v>
          </cell>
          <cell r="G740">
            <v>0</v>
          </cell>
          <cell r="H740">
            <v>1</v>
          </cell>
        </row>
        <row r="741">
          <cell r="A741" t="str">
            <v>S282100</v>
          </cell>
          <cell r="B741" t="str">
            <v>RHIC Helium Interface - Mechanical Engineering Design Tasks FY19</v>
          </cell>
          <cell r="C741">
            <v>93</v>
          </cell>
          <cell r="D741" t="str">
            <v>02-Jan-19 A</v>
          </cell>
          <cell r="E741" t="str">
            <v>15-May-19 A</v>
          </cell>
          <cell r="F741">
            <v>0</v>
          </cell>
          <cell r="G741">
            <v>0</v>
          </cell>
          <cell r="H741">
            <v>1</v>
          </cell>
        </row>
        <row r="742">
          <cell r="A742" t="str">
            <v>S146200</v>
          </cell>
          <cell r="B742" t="str">
            <v>Develop TPC DAM FPGA Algorithm - Round 1</v>
          </cell>
          <cell r="C742">
            <v>104</v>
          </cell>
          <cell r="D742" t="str">
            <v>02-Jan-19 A</v>
          </cell>
          <cell r="E742" t="str">
            <v>31-May-19 A</v>
          </cell>
          <cell r="F742">
            <v>0</v>
          </cell>
          <cell r="G742">
            <v>0</v>
          </cell>
          <cell r="H742">
            <v>1</v>
          </cell>
        </row>
        <row r="743">
          <cell r="A743" t="str">
            <v>S180400</v>
          </cell>
          <cell r="B743" t="str">
            <v>Set up EMCAL Final module production and sector assembly areas M&amp;S</v>
          </cell>
          <cell r="C743">
            <v>104</v>
          </cell>
          <cell r="D743" t="str">
            <v>02-Jan-19 A</v>
          </cell>
          <cell r="E743" t="str">
            <v>31-May-19 A</v>
          </cell>
          <cell r="F743">
            <v>0</v>
          </cell>
          <cell r="G743">
            <v>0</v>
          </cell>
          <cell r="H743">
            <v>1</v>
          </cell>
        </row>
        <row r="744">
          <cell r="A744" t="str">
            <v>S237600</v>
          </cell>
          <cell r="B744" t="str">
            <v>Procure Hcal Power and Signal Cables and Power System: (6 Modules) - Labor</v>
          </cell>
          <cell r="C744">
            <v>104</v>
          </cell>
          <cell r="D744" t="str">
            <v>02-Jan-19 A</v>
          </cell>
          <cell r="E744" t="str">
            <v>31-May-19 A</v>
          </cell>
          <cell r="F744">
            <v>0</v>
          </cell>
          <cell r="G744">
            <v>0</v>
          </cell>
          <cell r="H744">
            <v>1</v>
          </cell>
        </row>
        <row r="745">
          <cell r="A745" t="str">
            <v>S237700</v>
          </cell>
          <cell r="B745" t="str">
            <v>Procure Hcal Power and Signal Cables and Power System: (6 Modules), Phase 1 - M&amp;S</v>
          </cell>
          <cell r="C745">
            <v>104</v>
          </cell>
          <cell r="D745" t="str">
            <v>02-Jan-19 A</v>
          </cell>
          <cell r="E745" t="str">
            <v>31-May-19 A</v>
          </cell>
          <cell r="F745">
            <v>0</v>
          </cell>
          <cell r="G745">
            <v>0</v>
          </cell>
          <cell r="H745">
            <v>1</v>
          </cell>
        </row>
        <row r="746">
          <cell r="A746" t="str">
            <v>S307500</v>
          </cell>
          <cell r="B746" t="str">
            <v>Magnet Field Measurements: Setup a detailed 3D model of the coil, return yoke and internal calorimeters FY19</v>
          </cell>
          <cell r="C746">
            <v>104</v>
          </cell>
          <cell r="D746" t="str">
            <v>02-Jan-19 A</v>
          </cell>
          <cell r="E746" t="str">
            <v>31-May-19 A</v>
          </cell>
          <cell r="F746">
            <v>0</v>
          </cell>
          <cell r="G746">
            <v>0</v>
          </cell>
          <cell r="H746">
            <v>1</v>
          </cell>
        </row>
        <row r="747">
          <cell r="A747" t="str">
            <v>S307900</v>
          </cell>
          <cell r="B747" t="str">
            <v>Magnet Field Measurements: Perform Magnet Assembly Stress Analysis FY19 - Physics Resource(s)</v>
          </cell>
          <cell r="C747">
            <v>104</v>
          </cell>
          <cell r="D747" t="str">
            <v>02-Jan-19 A</v>
          </cell>
          <cell r="E747" t="str">
            <v>31-May-19 A</v>
          </cell>
          <cell r="F747">
            <v>0</v>
          </cell>
          <cell r="G747">
            <v>0</v>
          </cell>
          <cell r="H747">
            <v>1</v>
          </cell>
        </row>
        <row r="748">
          <cell r="A748" t="str">
            <v>S307910</v>
          </cell>
          <cell r="B748" t="str">
            <v>Magnet Field Measurements: Perform Magnet Assembly Stress Analysis FY19 - CA-D Resource(s)</v>
          </cell>
          <cell r="C748">
            <v>104</v>
          </cell>
          <cell r="D748" t="str">
            <v>02-Jan-19 A</v>
          </cell>
          <cell r="E748" t="str">
            <v>31-May-19 A</v>
          </cell>
          <cell r="F748">
            <v>0</v>
          </cell>
          <cell r="G748">
            <v>0</v>
          </cell>
          <cell r="H748">
            <v>1</v>
          </cell>
        </row>
        <row r="749">
          <cell r="A749" t="str">
            <v>S288400</v>
          </cell>
          <cell r="B749" t="str">
            <v>(LN2 supply transfer line system) LN2 supply transfer line detail layout</v>
          </cell>
          <cell r="C749">
            <v>104</v>
          </cell>
          <cell r="D749" t="str">
            <v>02-Jan-19 A</v>
          </cell>
          <cell r="E749" t="str">
            <v>31-May-19 A</v>
          </cell>
          <cell r="F749">
            <v>0</v>
          </cell>
          <cell r="G749">
            <v>0</v>
          </cell>
          <cell r="H749">
            <v>1</v>
          </cell>
        </row>
        <row r="750">
          <cell r="A750" t="str">
            <v>S304300</v>
          </cell>
          <cell r="B750" t="str">
            <v>Magnet Power Supply Installation: Cooling Water Design</v>
          </cell>
          <cell r="C750">
            <v>104</v>
          </cell>
          <cell r="D750" t="str">
            <v>02-Jan-19 A</v>
          </cell>
          <cell r="E750" t="str">
            <v>31-May-19 A</v>
          </cell>
          <cell r="F750">
            <v>0</v>
          </cell>
          <cell r="G750">
            <v>0</v>
          </cell>
          <cell r="H750">
            <v>1</v>
          </cell>
        </row>
        <row r="751">
          <cell r="A751" t="str">
            <v>S344600</v>
          </cell>
          <cell r="B751" t="str">
            <v>Create Cable Management Plan</v>
          </cell>
          <cell r="C751">
            <v>104</v>
          </cell>
          <cell r="D751" t="str">
            <v>02-Jan-19 A</v>
          </cell>
          <cell r="E751" t="str">
            <v>31-May-19 A</v>
          </cell>
          <cell r="F751">
            <v>0</v>
          </cell>
          <cell r="G751">
            <v>0</v>
          </cell>
          <cell r="H751">
            <v>1</v>
          </cell>
        </row>
        <row r="752">
          <cell r="A752" t="str">
            <v>S340700</v>
          </cell>
          <cell r="B752" t="str">
            <v>Model IR Electronics Cooling Water Distribution Thermal Requirements - Physics Resource(s)</v>
          </cell>
          <cell r="C752">
            <v>104</v>
          </cell>
          <cell r="D752" t="str">
            <v>02-Jan-19 A</v>
          </cell>
          <cell r="E752" t="str">
            <v>31-May-19 A</v>
          </cell>
          <cell r="F752">
            <v>0</v>
          </cell>
          <cell r="G752">
            <v>0</v>
          </cell>
          <cell r="H752">
            <v>1</v>
          </cell>
        </row>
        <row r="753">
          <cell r="A753" t="str">
            <v>S327500</v>
          </cell>
          <cell r="B753" t="str">
            <v>Gather Design Requirements for All sPHENIX Subsystems for Line Electric Power</v>
          </cell>
          <cell r="C753">
            <v>104</v>
          </cell>
          <cell r="D753" t="str">
            <v>02-Jan-19 A</v>
          </cell>
          <cell r="E753" t="str">
            <v>31-May-19 A</v>
          </cell>
          <cell r="F753">
            <v>0</v>
          </cell>
          <cell r="G753">
            <v>0</v>
          </cell>
          <cell r="H753">
            <v>1</v>
          </cell>
        </row>
        <row r="754">
          <cell r="A754" t="str">
            <v>S329400</v>
          </cell>
          <cell r="B754" t="str">
            <v>Analyze Detector Support Services Systems Requirements</v>
          </cell>
          <cell r="C754">
            <v>104</v>
          </cell>
          <cell r="D754" t="str">
            <v>02-Jan-19 A</v>
          </cell>
          <cell r="E754" t="str">
            <v>31-May-19 A</v>
          </cell>
          <cell r="F754">
            <v>0</v>
          </cell>
          <cell r="G754">
            <v>0</v>
          </cell>
          <cell r="H754">
            <v>1</v>
          </cell>
        </row>
        <row r="755">
          <cell r="A755" t="str">
            <v>S331700</v>
          </cell>
          <cell r="B755" t="str">
            <v>Analyze Detector Gas and Cooling Services Systems Requirements</v>
          </cell>
          <cell r="C755">
            <v>104</v>
          </cell>
          <cell r="D755" t="str">
            <v>02-Jan-19 A</v>
          </cell>
          <cell r="E755" t="str">
            <v>31-May-19 A</v>
          </cell>
          <cell r="F755">
            <v>0</v>
          </cell>
          <cell r="G755">
            <v>0</v>
          </cell>
          <cell r="H755">
            <v>1</v>
          </cell>
        </row>
        <row r="756">
          <cell r="A756" t="str">
            <v>S309800</v>
          </cell>
          <cell r="B756" t="str">
            <v>Carriage Cradle - Perform Analyses, Design &amp; System Integration (Final) - Physics Resource(s)</v>
          </cell>
          <cell r="C756">
            <v>104</v>
          </cell>
          <cell r="D756" t="str">
            <v>02-Jan-19 A</v>
          </cell>
          <cell r="E756" t="str">
            <v>31-May-19 A</v>
          </cell>
          <cell r="F756">
            <v>0</v>
          </cell>
          <cell r="G756">
            <v>0</v>
          </cell>
          <cell r="H756">
            <v>1</v>
          </cell>
        </row>
        <row r="757">
          <cell r="A757" t="str">
            <v>S314700</v>
          </cell>
          <cell r="B757" t="str">
            <v>Track Modifications - Structural Analysis of Existing Track System &amp; Preliminary Design - Physics Resource(s)</v>
          </cell>
          <cell r="C757">
            <v>104</v>
          </cell>
          <cell r="D757" t="str">
            <v>02-Jan-19 A</v>
          </cell>
          <cell r="E757" t="str">
            <v>31-May-19 A</v>
          </cell>
          <cell r="F757">
            <v>0</v>
          </cell>
          <cell r="G757">
            <v>0</v>
          </cell>
          <cell r="H757">
            <v>1</v>
          </cell>
        </row>
        <row r="758">
          <cell r="A758" t="str">
            <v>S309810</v>
          </cell>
          <cell r="B758" t="str">
            <v>Carriage Cradle - Perform Analyses, Design &amp; System Integration (Final) - CA-D Resource(s)</v>
          </cell>
          <cell r="C758">
            <v>104</v>
          </cell>
          <cell r="D758" t="str">
            <v>02-Jan-19 A</v>
          </cell>
          <cell r="E758" t="str">
            <v>31-May-19 A</v>
          </cell>
          <cell r="F758">
            <v>0</v>
          </cell>
          <cell r="G758">
            <v>0</v>
          </cell>
          <cell r="H758">
            <v>1</v>
          </cell>
        </row>
        <row r="759">
          <cell r="A759" t="str">
            <v>S314710</v>
          </cell>
          <cell r="B759" t="str">
            <v>Steel Track Modifications - Structural Analysis of Existing Steel Track System &amp; Preliminary Design - CA-D Resource(s)</v>
          </cell>
          <cell r="C759">
            <v>104</v>
          </cell>
          <cell r="D759" t="str">
            <v>02-Jan-19 A</v>
          </cell>
          <cell r="E759" t="str">
            <v>31-May-19 A</v>
          </cell>
          <cell r="F759">
            <v>0</v>
          </cell>
          <cell r="G759">
            <v>0</v>
          </cell>
          <cell r="H759">
            <v>1</v>
          </cell>
        </row>
        <row r="760">
          <cell r="A760" t="str">
            <v>S282800</v>
          </cell>
          <cell r="B760" t="str">
            <v>Transfer line system from 1008B to IP8 hall, detail layout</v>
          </cell>
          <cell r="C760">
            <v>75</v>
          </cell>
          <cell r="D760" t="str">
            <v>03-Jan-19 A</v>
          </cell>
          <cell r="E760" t="str">
            <v>22-Apr-19 A</v>
          </cell>
          <cell r="F760">
            <v>0</v>
          </cell>
          <cell r="G760">
            <v>0</v>
          </cell>
          <cell r="H760">
            <v>1</v>
          </cell>
        </row>
        <row r="761">
          <cell r="A761" t="str">
            <v>S123100</v>
          </cell>
          <cell r="B761" t="str">
            <v>Procure TPC R1 Pre-Production Module Pad Planes - Labor</v>
          </cell>
          <cell r="C761">
            <v>80</v>
          </cell>
          <cell r="D761" t="str">
            <v>07-Jan-19 A</v>
          </cell>
          <cell r="E761" t="str">
            <v>30-Apr-19 A</v>
          </cell>
          <cell r="F761">
            <v>0</v>
          </cell>
          <cell r="G761">
            <v>0</v>
          </cell>
          <cell r="H761">
            <v>1</v>
          </cell>
        </row>
        <row r="762">
          <cell r="A762" t="str">
            <v>S123200</v>
          </cell>
          <cell r="B762" t="str">
            <v>Procure TPC R1 Pre-Production Module Pad Planes - M&amp;S</v>
          </cell>
          <cell r="C762">
            <v>80</v>
          </cell>
          <cell r="D762" t="str">
            <v>07-Jan-19 A</v>
          </cell>
          <cell r="E762" t="str">
            <v>30-Apr-19 A</v>
          </cell>
          <cell r="F762">
            <v>0</v>
          </cell>
          <cell r="G762">
            <v>0</v>
          </cell>
          <cell r="H762">
            <v>1</v>
          </cell>
        </row>
        <row r="763">
          <cell r="A763" t="str">
            <v>S122500</v>
          </cell>
          <cell r="B763" t="str">
            <v>Procure TPC R1 Pre-Production Module Stongbacks - Labor</v>
          </cell>
          <cell r="C763">
            <v>100</v>
          </cell>
          <cell r="D763" t="str">
            <v>07-Jan-19 A</v>
          </cell>
          <cell r="E763" t="str">
            <v>30-May-19 A</v>
          </cell>
          <cell r="F763">
            <v>0</v>
          </cell>
          <cell r="G763">
            <v>0</v>
          </cell>
          <cell r="H763">
            <v>1</v>
          </cell>
        </row>
        <row r="764">
          <cell r="A764" t="str">
            <v>S122600</v>
          </cell>
          <cell r="B764" t="str">
            <v>Procure TPC R1 Pre-Production Module Stongbacks - M&amp;S</v>
          </cell>
          <cell r="C764">
            <v>100</v>
          </cell>
          <cell r="D764" t="str">
            <v>07-Jan-19 A</v>
          </cell>
          <cell r="E764" t="str">
            <v>30-May-19 A</v>
          </cell>
          <cell r="F764">
            <v>0</v>
          </cell>
          <cell r="G764">
            <v>0</v>
          </cell>
          <cell r="H764">
            <v>1</v>
          </cell>
        </row>
        <row r="765">
          <cell r="A765" t="str">
            <v>S321200</v>
          </cell>
          <cell r="B765" t="str">
            <v>Procure Outer HCAL Mechanical Structure Components - Del. Accept. (Sector Structural Assembly 8)</v>
          </cell>
          <cell r="C765">
            <v>5</v>
          </cell>
          <cell r="D765" t="str">
            <v>09-Jan-19 A</v>
          </cell>
          <cell r="E765" t="str">
            <v>16-Jan-19 A</v>
          </cell>
          <cell r="F765">
            <v>0</v>
          </cell>
          <cell r="G765">
            <v>0</v>
          </cell>
          <cell r="H765">
            <v>1</v>
          </cell>
        </row>
        <row r="766">
          <cell r="A766" t="str">
            <v>S307300</v>
          </cell>
          <cell r="B766" t="str">
            <v>Magnet: Quench Detector Documentation</v>
          </cell>
          <cell r="C766">
            <v>99</v>
          </cell>
          <cell r="D766" t="str">
            <v>09-Jan-19 A</v>
          </cell>
          <cell r="E766" t="str">
            <v>31-May-19 A</v>
          </cell>
          <cell r="F766">
            <v>0</v>
          </cell>
          <cell r="G766">
            <v>0</v>
          </cell>
          <cell r="H766">
            <v>1</v>
          </cell>
        </row>
        <row r="767">
          <cell r="A767" t="str">
            <v>S321300</v>
          </cell>
          <cell r="B767" t="str">
            <v>Procure Outer HCAL Mechanical Structure Components - Del. Accept. (Sector Structural Assembly 9)</v>
          </cell>
          <cell r="C767">
            <v>4</v>
          </cell>
          <cell r="D767" t="str">
            <v>16-Jan-19 A</v>
          </cell>
          <cell r="E767" t="str">
            <v>23-Jan-19 A</v>
          </cell>
          <cell r="F767">
            <v>0</v>
          </cell>
          <cell r="G767">
            <v>0</v>
          </cell>
          <cell r="H767">
            <v>1</v>
          </cell>
        </row>
        <row r="768">
          <cell r="A768" t="str">
            <v>S305100</v>
          </cell>
          <cell r="B768" t="str">
            <v>Magnet Power Supply Installation: Documentation</v>
          </cell>
          <cell r="C768">
            <v>94</v>
          </cell>
          <cell r="D768" t="str">
            <v>16-Jan-19 A</v>
          </cell>
          <cell r="E768" t="str">
            <v>31-May-19 A</v>
          </cell>
          <cell r="F768">
            <v>0</v>
          </cell>
          <cell r="G768">
            <v>0</v>
          </cell>
          <cell r="H768">
            <v>1</v>
          </cell>
        </row>
        <row r="769">
          <cell r="A769" t="str">
            <v>S282200</v>
          </cell>
          <cell r="B769" t="str">
            <v>Cryo System - SOW &amp; Technical Specifications</v>
          </cell>
          <cell r="C769">
            <v>42</v>
          </cell>
          <cell r="D769" t="str">
            <v>22-Jan-19 A</v>
          </cell>
          <cell r="E769" t="str">
            <v>22-Mar-19 A</v>
          </cell>
          <cell r="F769">
            <v>0</v>
          </cell>
          <cell r="G769">
            <v>0</v>
          </cell>
          <cell r="H769">
            <v>1</v>
          </cell>
        </row>
        <row r="770">
          <cell r="A770" t="str">
            <v>S248500</v>
          </cell>
          <cell r="B770" t="str">
            <v>Design Digitizer ADC Boards: 7-Crate Preproduction</v>
          </cell>
          <cell r="C770">
            <v>9</v>
          </cell>
          <cell r="D770" t="str">
            <v>23-Jan-19 A</v>
          </cell>
          <cell r="E770" t="str">
            <v>05-Feb-19 A</v>
          </cell>
          <cell r="F770">
            <v>0</v>
          </cell>
          <cell r="G770">
            <v>0</v>
          </cell>
          <cell r="H770">
            <v>1</v>
          </cell>
        </row>
        <row r="771">
          <cell r="A771" t="str">
            <v>S248600</v>
          </cell>
          <cell r="B771" t="str">
            <v>Design Digitizer Controller Board: 7-Crate Preproduction</v>
          </cell>
          <cell r="C771">
            <v>9</v>
          </cell>
          <cell r="D771" t="str">
            <v>23-Jan-19 A</v>
          </cell>
          <cell r="E771" t="str">
            <v>05-Feb-19 A</v>
          </cell>
          <cell r="F771">
            <v>0</v>
          </cell>
          <cell r="G771">
            <v>0</v>
          </cell>
          <cell r="H771">
            <v>1</v>
          </cell>
        </row>
        <row r="772">
          <cell r="A772" t="str">
            <v>S248700</v>
          </cell>
          <cell r="B772" t="str">
            <v>Design Digitizer XMIT Board: 7-Crate Preproduction</v>
          </cell>
          <cell r="C772">
            <v>9</v>
          </cell>
          <cell r="D772" t="str">
            <v>23-Jan-19 A</v>
          </cell>
          <cell r="E772" t="str">
            <v>05-Feb-19 A</v>
          </cell>
          <cell r="F772">
            <v>0</v>
          </cell>
          <cell r="G772">
            <v>0</v>
          </cell>
          <cell r="H772">
            <v>1</v>
          </cell>
        </row>
        <row r="773">
          <cell r="A773" t="str">
            <v>S248900</v>
          </cell>
          <cell r="B773" t="str">
            <v>Design Digitizer Crate: 7-Crate Preproduction</v>
          </cell>
          <cell r="C773">
            <v>9</v>
          </cell>
          <cell r="D773" t="str">
            <v>23-Jan-19 A</v>
          </cell>
          <cell r="E773" t="str">
            <v>05-Feb-19 A</v>
          </cell>
          <cell r="F773">
            <v>0</v>
          </cell>
          <cell r="G773">
            <v>0</v>
          </cell>
          <cell r="H773">
            <v>1</v>
          </cell>
        </row>
        <row r="774">
          <cell r="A774" t="str">
            <v>S248800</v>
          </cell>
          <cell r="B774" t="str">
            <v>Design Digitizer Clock Master: 7-Crate Preproduction</v>
          </cell>
          <cell r="C774">
            <v>90</v>
          </cell>
          <cell r="D774" t="str">
            <v>23-Jan-19 A</v>
          </cell>
          <cell r="E774" t="str">
            <v>31-May-19 A</v>
          </cell>
          <cell r="F774">
            <v>0</v>
          </cell>
          <cell r="G774">
            <v>0</v>
          </cell>
          <cell r="H774">
            <v>1</v>
          </cell>
        </row>
        <row r="775">
          <cell r="A775" t="str">
            <v>OBLG250410</v>
          </cell>
          <cell r="B775" t="str">
            <v>Procure EMCAL 7-Crate Digitizer - Parts - Obligation</v>
          </cell>
          <cell r="C775">
            <v>0</v>
          </cell>
          <cell r="D775" t="str">
            <v>31-Jan-19 A</v>
          </cell>
          <cell r="E775" t="str">
            <v>31-Jan-19 A</v>
          </cell>
          <cell r="F775">
            <v>0</v>
          </cell>
          <cell r="G775">
            <v>0</v>
          </cell>
          <cell r="H775">
            <v>1</v>
          </cell>
        </row>
        <row r="776">
          <cell r="A776" t="str">
            <v>OBLG250510</v>
          </cell>
          <cell r="B776" t="str">
            <v>Procure EMCAL 7-Crate Digitizer (Boards) - Obligation</v>
          </cell>
          <cell r="C776">
            <v>0</v>
          </cell>
          <cell r="D776" t="str">
            <v>31-Jan-19 A</v>
          </cell>
          <cell r="E776" t="str">
            <v>31-Jan-19 A</v>
          </cell>
          <cell r="F776">
            <v>0</v>
          </cell>
          <cell r="G776">
            <v>0</v>
          </cell>
          <cell r="H776">
            <v>1</v>
          </cell>
        </row>
        <row r="777">
          <cell r="A777" t="str">
            <v>OBLG250610</v>
          </cell>
          <cell r="B777" t="str">
            <v>Procure EMCAL 7-Crate Digitizer (Assembly &amp; Tests) - Obligation</v>
          </cell>
          <cell r="C777">
            <v>0</v>
          </cell>
          <cell r="D777" t="str">
            <v>31-Jan-19 A</v>
          </cell>
          <cell r="E777" t="str">
            <v>31-Jan-19 A</v>
          </cell>
          <cell r="F777">
            <v>0</v>
          </cell>
          <cell r="G777">
            <v>0</v>
          </cell>
          <cell r="H777">
            <v>1</v>
          </cell>
        </row>
        <row r="778">
          <cell r="A778" t="str">
            <v>S144900</v>
          </cell>
          <cell r="B778" t="str">
            <v>Procure TPC DAM Felix 2.0 Boards Throughput - Vendor Responses</v>
          </cell>
          <cell r="C778">
            <v>9</v>
          </cell>
          <cell r="D778" t="str">
            <v>01-Feb-19 A</v>
          </cell>
          <cell r="E778" t="str">
            <v>14-Feb-19 A</v>
          </cell>
          <cell r="F778">
            <v>0</v>
          </cell>
          <cell r="G778">
            <v>0</v>
          </cell>
          <cell r="H778">
            <v>1</v>
          </cell>
        </row>
        <row r="779">
          <cell r="A779" t="str">
            <v>S237500</v>
          </cell>
          <cell r="B779" t="str">
            <v>Test HCal Backplane: (6 Modules)</v>
          </cell>
          <cell r="C779">
            <v>15</v>
          </cell>
          <cell r="D779" t="str">
            <v>01-Feb-19 A</v>
          </cell>
          <cell r="E779" t="str">
            <v>25-Feb-19 A</v>
          </cell>
          <cell r="F779">
            <v>0</v>
          </cell>
          <cell r="G779">
            <v>0</v>
          </cell>
          <cell r="H779">
            <v>1</v>
          </cell>
        </row>
        <row r="780">
          <cell r="A780" t="str">
            <v>S183900</v>
          </cell>
          <cell r="B780" t="str">
            <v>Install SiPMs &amp; daughterboards on preproduction prototype blocks sector 0</v>
          </cell>
          <cell r="C780">
            <v>72</v>
          </cell>
          <cell r="D780" t="str">
            <v>01-Feb-19 A</v>
          </cell>
          <cell r="E780" t="str">
            <v>15-May-19 A</v>
          </cell>
          <cell r="F780">
            <v>0</v>
          </cell>
          <cell r="G780">
            <v>0</v>
          </cell>
          <cell r="H780">
            <v>1</v>
          </cell>
        </row>
        <row r="781">
          <cell r="A781" t="str">
            <v>S213010</v>
          </cell>
          <cell r="B781" t="str">
            <v>EMCal/HCal sensors Preproduction - 8K Units - Delivery Acceptance No. 2</v>
          </cell>
          <cell r="C781">
            <v>24</v>
          </cell>
          <cell r="D781" t="str">
            <v>04-Feb-19 A</v>
          </cell>
          <cell r="E781" t="str">
            <v>11-Mar-19 A</v>
          </cell>
          <cell r="F781">
            <v>0</v>
          </cell>
          <cell r="G781">
            <v>0</v>
          </cell>
          <cell r="H781">
            <v>1</v>
          </cell>
        </row>
        <row r="782">
          <cell r="A782" t="str">
            <v>S321400</v>
          </cell>
          <cell r="B782" t="str">
            <v>Procure Outer HCAL Mechanical Structure Components - Del. Accept. (Sector Structural Assembly 10)</v>
          </cell>
          <cell r="C782">
            <v>5</v>
          </cell>
          <cell r="D782" t="str">
            <v>05-Feb-19 A</v>
          </cell>
          <cell r="E782" t="str">
            <v>12-Feb-19 A</v>
          </cell>
          <cell r="F782">
            <v>0</v>
          </cell>
          <cell r="G782">
            <v>0</v>
          </cell>
          <cell r="H782">
            <v>1</v>
          </cell>
        </row>
        <row r="783">
          <cell r="A783" t="str">
            <v>S249000</v>
          </cell>
          <cell r="B783" t="str">
            <v>Layout Digitizer ADC Board: 7-Crate Preproduction</v>
          </cell>
          <cell r="C783">
            <v>9</v>
          </cell>
          <cell r="D783" t="str">
            <v>06-Feb-19 A</v>
          </cell>
          <cell r="E783" t="str">
            <v>20-Feb-19 A</v>
          </cell>
          <cell r="F783">
            <v>0</v>
          </cell>
          <cell r="G783">
            <v>0</v>
          </cell>
          <cell r="H783">
            <v>1</v>
          </cell>
        </row>
        <row r="784">
          <cell r="A784" t="str">
            <v>S249100</v>
          </cell>
          <cell r="B784" t="str">
            <v>Layout Digitizer Controller Board: 7-Crate Preproduction</v>
          </cell>
          <cell r="C784">
            <v>9</v>
          </cell>
          <cell r="D784" t="str">
            <v>06-Feb-19 A</v>
          </cell>
          <cell r="E784" t="str">
            <v>20-Feb-19 A</v>
          </cell>
          <cell r="F784">
            <v>0</v>
          </cell>
          <cell r="G784">
            <v>0</v>
          </cell>
          <cell r="H784">
            <v>1</v>
          </cell>
        </row>
        <row r="785">
          <cell r="A785" t="str">
            <v>S249200</v>
          </cell>
          <cell r="B785" t="str">
            <v>Layout Digitizer XMIT Board: 7-Crate Preproduction</v>
          </cell>
          <cell r="C785">
            <v>9</v>
          </cell>
          <cell r="D785" t="str">
            <v>06-Feb-19 A</v>
          </cell>
          <cell r="E785" t="str">
            <v>20-Feb-19 A</v>
          </cell>
          <cell r="F785">
            <v>0</v>
          </cell>
          <cell r="G785">
            <v>0</v>
          </cell>
          <cell r="H785">
            <v>1</v>
          </cell>
        </row>
        <row r="786">
          <cell r="A786" t="str">
            <v>S249300</v>
          </cell>
          <cell r="B786" t="str">
            <v>Layout Digitizer Clock Master: 7-Crate Preproduction</v>
          </cell>
          <cell r="C786">
            <v>80</v>
          </cell>
          <cell r="D786" t="str">
            <v>06-Feb-19 A</v>
          </cell>
          <cell r="E786" t="str">
            <v>31-May-19 A</v>
          </cell>
          <cell r="F786">
            <v>0</v>
          </cell>
          <cell r="G786">
            <v>0</v>
          </cell>
          <cell r="H786">
            <v>1</v>
          </cell>
        </row>
        <row r="787">
          <cell r="A787" t="str">
            <v>S321700</v>
          </cell>
          <cell r="B787" t="str">
            <v>Procure Outer HCAL Mechanical Structure Components - Del. Accept. (Sector Structural Assembly 13)</v>
          </cell>
          <cell r="C787">
            <v>5</v>
          </cell>
          <cell r="D787" t="str">
            <v>08-Feb-19 A</v>
          </cell>
          <cell r="E787" t="str">
            <v>15-Feb-19 A</v>
          </cell>
          <cell r="F787">
            <v>0</v>
          </cell>
          <cell r="G787">
            <v>0</v>
          </cell>
          <cell r="H787">
            <v>1</v>
          </cell>
        </row>
        <row r="788">
          <cell r="A788" t="str">
            <v>S309900</v>
          </cell>
          <cell r="B788" t="str">
            <v>Carriage Cradle - Preliminary Design Review (Assembly, System Integration, Final Layout) - Physics Resource(s)</v>
          </cell>
          <cell r="C788">
            <v>12</v>
          </cell>
          <cell r="D788" t="str">
            <v>11-Feb-19 A</v>
          </cell>
          <cell r="E788" t="str">
            <v>28-Feb-19 A</v>
          </cell>
          <cell r="F788">
            <v>0</v>
          </cell>
          <cell r="G788">
            <v>0</v>
          </cell>
          <cell r="H788">
            <v>1</v>
          </cell>
        </row>
        <row r="789">
          <cell r="A789" t="str">
            <v>S309910</v>
          </cell>
          <cell r="B789" t="str">
            <v>Carriage Cradle - Preliminary Design Review (Assembly, System Integration, Final Layout) - CA-D Resource(s)</v>
          </cell>
          <cell r="C789">
            <v>12</v>
          </cell>
          <cell r="D789" t="str">
            <v>11-Feb-19 A</v>
          </cell>
          <cell r="E789" t="str">
            <v>28-Feb-19 A</v>
          </cell>
          <cell r="F789">
            <v>0</v>
          </cell>
          <cell r="G789">
            <v>0</v>
          </cell>
          <cell r="H789">
            <v>1</v>
          </cell>
        </row>
        <row r="790">
          <cell r="A790" t="str">
            <v>S321500</v>
          </cell>
          <cell r="B790" t="str">
            <v>Procure Outer HCAL Mechanical Structure Components - Del. Accept. (Sector Structural Assembly 11)</v>
          </cell>
          <cell r="C790">
            <v>4</v>
          </cell>
          <cell r="D790" t="str">
            <v>12-Feb-19 A</v>
          </cell>
          <cell r="E790" t="str">
            <v>19-Feb-19 A</v>
          </cell>
          <cell r="F790">
            <v>0</v>
          </cell>
          <cell r="G790">
            <v>0</v>
          </cell>
          <cell r="H790">
            <v>1</v>
          </cell>
        </row>
        <row r="791">
          <cell r="A791" t="str">
            <v>S107700</v>
          </cell>
          <cell r="B791" t="str">
            <v>Procure TPC v1 End Cap - Delivery Acceptance Phase 2</v>
          </cell>
          <cell r="C791">
            <v>9</v>
          </cell>
          <cell r="D791" t="str">
            <v>13-Feb-19 A</v>
          </cell>
          <cell r="E791" t="str">
            <v>27-Feb-19 A</v>
          </cell>
          <cell r="F791">
            <v>0</v>
          </cell>
          <cell r="G791">
            <v>0</v>
          </cell>
          <cell r="H791">
            <v>1</v>
          </cell>
        </row>
        <row r="792">
          <cell r="A792" t="str">
            <v>S282900</v>
          </cell>
          <cell r="B792" t="str">
            <v>RHIC Helium Interface - Detailed drawing package for Procurement</v>
          </cell>
          <cell r="C792">
            <v>46</v>
          </cell>
          <cell r="D792" t="str">
            <v>14-Feb-19 A</v>
          </cell>
          <cell r="E792" t="str">
            <v>22-Apr-19 A</v>
          </cell>
          <cell r="F792">
            <v>0</v>
          </cell>
          <cell r="G792">
            <v>0</v>
          </cell>
          <cell r="H792">
            <v>1</v>
          </cell>
        </row>
        <row r="793">
          <cell r="A793" t="str">
            <v>S292600</v>
          </cell>
          <cell r="B793" t="str">
            <v>(Warm Piping System) Mechanical Engineering Tasks</v>
          </cell>
          <cell r="C793">
            <v>74</v>
          </cell>
          <cell r="D793" t="str">
            <v>14-Feb-19 A</v>
          </cell>
          <cell r="E793" t="str">
            <v>31-May-19 A</v>
          </cell>
          <cell r="F793">
            <v>0</v>
          </cell>
          <cell r="G793">
            <v>0</v>
          </cell>
          <cell r="H793">
            <v>1</v>
          </cell>
        </row>
        <row r="794">
          <cell r="A794" t="str">
            <v>S293200</v>
          </cell>
          <cell r="B794" t="str">
            <v>(GN2 Vent Line from platform coldbox) General Arrangement Layout</v>
          </cell>
          <cell r="C794">
            <v>74</v>
          </cell>
          <cell r="D794" t="str">
            <v>14-Feb-19 A</v>
          </cell>
          <cell r="E794" t="str">
            <v>31-May-19 A</v>
          </cell>
          <cell r="F794">
            <v>0</v>
          </cell>
          <cell r="G794">
            <v>0</v>
          </cell>
          <cell r="H794">
            <v>1</v>
          </cell>
        </row>
        <row r="795">
          <cell r="A795" t="str">
            <v>S321800</v>
          </cell>
          <cell r="B795" t="str">
            <v>Procure Outer HCAL Mechanical Structure Components - Del. Accept. (Sector Structural Assembly 14)</v>
          </cell>
          <cell r="C795">
            <v>7</v>
          </cell>
          <cell r="D795" t="str">
            <v>15-Feb-19 A</v>
          </cell>
          <cell r="E795" t="str">
            <v>27-Feb-19 A</v>
          </cell>
          <cell r="F795">
            <v>0</v>
          </cell>
          <cell r="G795">
            <v>0</v>
          </cell>
          <cell r="H795">
            <v>1</v>
          </cell>
        </row>
        <row r="796">
          <cell r="A796" t="str">
            <v>S145000</v>
          </cell>
          <cell r="B796" t="str">
            <v>Procure TPC DAM Felix 2.0 Boards Throughput - Vendor Selection</v>
          </cell>
          <cell r="C796">
            <v>20</v>
          </cell>
          <cell r="D796" t="str">
            <v>15-Feb-19 A</v>
          </cell>
          <cell r="E796" t="str">
            <v>15-Mar-19 A</v>
          </cell>
          <cell r="F796">
            <v>0</v>
          </cell>
          <cell r="G796">
            <v>0</v>
          </cell>
          <cell r="H796">
            <v>1</v>
          </cell>
        </row>
        <row r="797">
          <cell r="A797" t="str">
            <v>S122700</v>
          </cell>
          <cell r="B797" t="str">
            <v>Procure TPC R1 Pre-Production Module Frames - Labor</v>
          </cell>
          <cell r="C797">
            <v>51</v>
          </cell>
          <cell r="D797" t="str">
            <v>15-Feb-19 A</v>
          </cell>
          <cell r="E797" t="str">
            <v>30-Apr-19 A</v>
          </cell>
          <cell r="F797">
            <v>0</v>
          </cell>
          <cell r="G797">
            <v>0</v>
          </cell>
          <cell r="H797">
            <v>1</v>
          </cell>
        </row>
        <row r="798">
          <cell r="A798" t="str">
            <v>S122800</v>
          </cell>
          <cell r="B798" t="str">
            <v>Procure TPC R1 Pre-Production Module Frames - M&amp;S</v>
          </cell>
          <cell r="C798">
            <v>51</v>
          </cell>
          <cell r="D798" t="str">
            <v>15-Feb-19 A</v>
          </cell>
          <cell r="E798" t="str">
            <v>30-Apr-19 A</v>
          </cell>
          <cell r="F798">
            <v>0</v>
          </cell>
          <cell r="G798">
            <v>0</v>
          </cell>
          <cell r="H798">
            <v>1</v>
          </cell>
        </row>
        <row r="799">
          <cell r="A799" t="str">
            <v>S123300</v>
          </cell>
          <cell r="B799" t="str">
            <v>Procure TPC R1 Pre-Production Module GEMs - Labor</v>
          </cell>
          <cell r="C799">
            <v>73</v>
          </cell>
          <cell r="D799" t="str">
            <v>15-Feb-19 A</v>
          </cell>
          <cell r="E799" t="str">
            <v>31-May-19 A</v>
          </cell>
          <cell r="F799">
            <v>0</v>
          </cell>
          <cell r="G799">
            <v>0</v>
          </cell>
          <cell r="H799">
            <v>1</v>
          </cell>
        </row>
        <row r="800">
          <cell r="A800" t="str">
            <v>S123400</v>
          </cell>
          <cell r="B800" t="str">
            <v>Procure TPC R1 Pre-Production Module GEMs - M&amp;S</v>
          </cell>
          <cell r="C800">
            <v>73</v>
          </cell>
          <cell r="D800" t="str">
            <v>15-Feb-19 A</v>
          </cell>
          <cell r="E800" t="str">
            <v>31-May-19 A</v>
          </cell>
          <cell r="F800">
            <v>0</v>
          </cell>
          <cell r="G800">
            <v>0</v>
          </cell>
          <cell r="H800">
            <v>1</v>
          </cell>
        </row>
        <row r="801">
          <cell r="A801" t="str">
            <v>S321900</v>
          </cell>
          <cell r="B801" t="str">
            <v>Procure Outer HCAL Mechanical Structure Components - Del. Accept. (Sector Structural Assembly 15)</v>
          </cell>
          <cell r="C801">
            <v>12</v>
          </cell>
          <cell r="D801" t="str">
            <v>15-Feb-19 A</v>
          </cell>
          <cell r="E801" t="str">
            <v>05-Mar-19 A</v>
          </cell>
          <cell r="F801">
            <v>0</v>
          </cell>
          <cell r="G801">
            <v>0</v>
          </cell>
          <cell r="H801">
            <v>1</v>
          </cell>
        </row>
        <row r="802">
          <cell r="A802" t="str">
            <v>S107600</v>
          </cell>
          <cell r="B802" t="str">
            <v>Procure TPC v1 End Cap - Delivery Acceptance Phase 1</v>
          </cell>
          <cell r="C802">
            <v>4</v>
          </cell>
          <cell r="D802" t="str">
            <v>19-Feb-19 A</v>
          </cell>
          <cell r="E802" t="str">
            <v>25-Feb-19 A</v>
          </cell>
          <cell r="F802">
            <v>0</v>
          </cell>
          <cell r="G802">
            <v>0</v>
          </cell>
          <cell r="H802">
            <v>1</v>
          </cell>
        </row>
        <row r="803">
          <cell r="A803" t="str">
            <v>S321600</v>
          </cell>
          <cell r="B803" t="str">
            <v>Procure Outer HCAL Mechanical Structure Components - Del. Accept. (Sector Structural Assembly 12)</v>
          </cell>
          <cell r="C803">
            <v>5</v>
          </cell>
          <cell r="D803" t="str">
            <v>19-Feb-19 A</v>
          </cell>
          <cell r="E803" t="str">
            <v>26-Feb-19 A</v>
          </cell>
          <cell r="F803">
            <v>0</v>
          </cell>
          <cell r="G803">
            <v>0</v>
          </cell>
          <cell r="H803">
            <v>1</v>
          </cell>
        </row>
        <row r="804">
          <cell r="A804" t="str">
            <v>S184200</v>
          </cell>
          <cell r="B804" t="str">
            <v>Procure light guides for modules in Sectors (Prepro) 1-12 - Provide Requirements to Procurement</v>
          </cell>
          <cell r="C804">
            <v>3</v>
          </cell>
          <cell r="D804" t="str">
            <v>20-Feb-19 A</v>
          </cell>
          <cell r="E804" t="str">
            <v>25-Feb-19 A</v>
          </cell>
          <cell r="F804">
            <v>0</v>
          </cell>
          <cell r="G804">
            <v>0</v>
          </cell>
          <cell r="H804">
            <v>1</v>
          </cell>
        </row>
        <row r="805">
          <cell r="A805" t="str">
            <v>S139705</v>
          </cell>
          <cell r="B805" t="str">
            <v>Procure second phase of SAMPA development - Contract Award</v>
          </cell>
          <cell r="C805">
            <v>1</v>
          </cell>
          <cell r="D805" t="str">
            <v>26-Feb-19 A</v>
          </cell>
          <cell r="E805" t="str">
            <v>27-Feb-19 A</v>
          </cell>
          <cell r="F805">
            <v>0</v>
          </cell>
          <cell r="G805">
            <v>0</v>
          </cell>
          <cell r="H805">
            <v>1</v>
          </cell>
        </row>
        <row r="806">
          <cell r="A806" t="str">
            <v>S184400</v>
          </cell>
          <cell r="B806" t="str">
            <v>Procure light guides for modules in Sectors (Prepro) 1-12 - Vendor Responses</v>
          </cell>
          <cell r="C806">
            <v>1</v>
          </cell>
          <cell r="D806" t="str">
            <v>26-Feb-19 A</v>
          </cell>
          <cell r="E806" t="str">
            <v>27-Feb-19 A</v>
          </cell>
          <cell r="F806">
            <v>0</v>
          </cell>
          <cell r="G806">
            <v>0</v>
          </cell>
          <cell r="H806">
            <v>1</v>
          </cell>
        </row>
        <row r="807">
          <cell r="A807" t="str">
            <v>S184500</v>
          </cell>
          <cell r="B807" t="str">
            <v>Procure light guides for modules in Sectors (Prepro) 1-12 - Vendor Selection</v>
          </cell>
          <cell r="C807">
            <v>1</v>
          </cell>
          <cell r="D807" t="str">
            <v>27-Feb-19 A</v>
          </cell>
          <cell r="E807" t="str">
            <v>28-Feb-19 A</v>
          </cell>
          <cell r="F807">
            <v>0</v>
          </cell>
          <cell r="G807">
            <v>0</v>
          </cell>
          <cell r="H807">
            <v>1</v>
          </cell>
        </row>
        <row r="808">
          <cell r="A808" t="str">
            <v>S322000</v>
          </cell>
          <cell r="B808" t="str">
            <v>Procure Outer HCAL Mechanical Structure Components - Del. Accept. (Sector Structural Assembly 16)</v>
          </cell>
          <cell r="C808">
            <v>10</v>
          </cell>
          <cell r="D808" t="str">
            <v>01-Mar-19 A</v>
          </cell>
          <cell r="E808" t="str">
            <v>15-Mar-19 A</v>
          </cell>
          <cell r="F808">
            <v>0</v>
          </cell>
          <cell r="G808">
            <v>0</v>
          </cell>
          <cell r="H808">
            <v>1</v>
          </cell>
        </row>
        <row r="809">
          <cell r="A809" t="str">
            <v>S184600</v>
          </cell>
          <cell r="B809" t="str">
            <v>Procure light guides for modules in Sectors (Prepro) 1-12 - Contract Award</v>
          </cell>
          <cell r="C809">
            <v>0</v>
          </cell>
          <cell r="D809" t="str">
            <v>01-Mar-19 A</v>
          </cell>
          <cell r="F809">
            <v>0</v>
          </cell>
          <cell r="G809">
            <v>0</v>
          </cell>
          <cell r="H809">
            <v>1</v>
          </cell>
        </row>
        <row r="810">
          <cell r="A810" t="str">
            <v>S130700</v>
          </cell>
          <cell r="B810" t="str">
            <v>Procure TPC R3 Pre-Production Module Stongbacks Labor</v>
          </cell>
          <cell r="C810">
            <v>21</v>
          </cell>
          <cell r="D810" t="str">
            <v>01-Mar-19 A</v>
          </cell>
          <cell r="E810" t="str">
            <v>29-Mar-19 A</v>
          </cell>
          <cell r="F810">
            <v>0</v>
          </cell>
          <cell r="G810">
            <v>0</v>
          </cell>
          <cell r="H810">
            <v>1</v>
          </cell>
        </row>
        <row r="811">
          <cell r="A811" t="str">
            <v>S131300</v>
          </cell>
          <cell r="B811" t="str">
            <v>Procure TPC R3 Pre-Production Module Pad Planes Labor</v>
          </cell>
          <cell r="C811">
            <v>21</v>
          </cell>
          <cell r="D811" t="str">
            <v>01-Mar-19 A</v>
          </cell>
          <cell r="E811" t="str">
            <v>29-Mar-19 A</v>
          </cell>
          <cell r="F811">
            <v>0</v>
          </cell>
          <cell r="G811">
            <v>0</v>
          </cell>
          <cell r="H811">
            <v>1</v>
          </cell>
        </row>
        <row r="812">
          <cell r="A812" t="str">
            <v>S130800</v>
          </cell>
          <cell r="B812" t="str">
            <v>Procure TPC R3 Pre-Production Module Stongbacks M&amp;S</v>
          </cell>
          <cell r="C812">
            <v>21</v>
          </cell>
          <cell r="D812" t="str">
            <v>01-Mar-19 A</v>
          </cell>
          <cell r="E812" t="str">
            <v>29-Mar-19 A</v>
          </cell>
          <cell r="F812">
            <v>0</v>
          </cell>
          <cell r="G812">
            <v>0</v>
          </cell>
          <cell r="H812">
            <v>1</v>
          </cell>
        </row>
        <row r="813">
          <cell r="A813" t="str">
            <v>S131400</v>
          </cell>
          <cell r="B813" t="str">
            <v>Procure TPC R3 Pre-Production Module Pad Planes M&amp;S</v>
          </cell>
          <cell r="C813">
            <v>21</v>
          </cell>
          <cell r="D813" t="str">
            <v>01-Mar-19 A</v>
          </cell>
          <cell r="E813" t="str">
            <v>29-Mar-19 A</v>
          </cell>
          <cell r="F813">
            <v>0</v>
          </cell>
          <cell r="G813">
            <v>0</v>
          </cell>
          <cell r="H813">
            <v>1</v>
          </cell>
        </row>
        <row r="814">
          <cell r="A814" t="str">
            <v>S279700</v>
          </cell>
          <cell r="B814" t="str">
            <v>[Magnet] Preliminary Safety and Design Review</v>
          </cell>
          <cell r="C814">
            <v>28</v>
          </cell>
          <cell r="D814" t="str">
            <v>01-Mar-19 A</v>
          </cell>
          <cell r="E814" t="str">
            <v>10-Apr-19 A</v>
          </cell>
          <cell r="F814">
            <v>0</v>
          </cell>
          <cell r="G814">
            <v>0</v>
          </cell>
          <cell r="H814">
            <v>1</v>
          </cell>
        </row>
        <row r="815">
          <cell r="A815" t="str">
            <v>S293400</v>
          </cell>
          <cell r="B815" t="str">
            <v>(Current Leads Warm Piping) General Arrangement Layout</v>
          </cell>
          <cell r="C815">
            <v>52</v>
          </cell>
          <cell r="D815" t="str">
            <v>01-Mar-19 A</v>
          </cell>
          <cell r="E815" t="str">
            <v>14-May-19 A</v>
          </cell>
          <cell r="F815">
            <v>0</v>
          </cell>
          <cell r="G815">
            <v>0</v>
          </cell>
          <cell r="H815">
            <v>1</v>
          </cell>
        </row>
        <row r="816">
          <cell r="A816" t="str">
            <v>S207500</v>
          </cell>
          <cell r="B816" t="str">
            <v>Procure Outer HCAL LED/Calibration Fibers Labor</v>
          </cell>
          <cell r="C816">
            <v>59</v>
          </cell>
          <cell r="D816" t="str">
            <v>01-Mar-19 A</v>
          </cell>
          <cell r="E816" t="str">
            <v>23-May-19 A</v>
          </cell>
          <cell r="F816">
            <v>0</v>
          </cell>
          <cell r="G816">
            <v>0</v>
          </cell>
          <cell r="H816">
            <v>1</v>
          </cell>
        </row>
        <row r="817">
          <cell r="A817" t="str">
            <v>S207600</v>
          </cell>
          <cell r="B817" t="str">
            <v>Procure Outer HCAL LED/Calibration Fibers M&amp;S</v>
          </cell>
          <cell r="C817">
            <v>59</v>
          </cell>
          <cell r="D817" t="str">
            <v>01-Mar-19 A</v>
          </cell>
          <cell r="E817" t="str">
            <v>23-May-19 A</v>
          </cell>
          <cell r="F817">
            <v>0</v>
          </cell>
          <cell r="G817">
            <v>0</v>
          </cell>
          <cell r="H817">
            <v>1</v>
          </cell>
        </row>
        <row r="818">
          <cell r="A818" t="str">
            <v>S202800</v>
          </cell>
          <cell r="B818" t="str">
            <v>Procure Miscellaneous Tools for Outer HCAL sector assembly and testing area (Preproduction) - Labor</v>
          </cell>
          <cell r="C818">
            <v>64</v>
          </cell>
          <cell r="D818" t="str">
            <v>01-Mar-19 A</v>
          </cell>
          <cell r="E818" t="str">
            <v>31-May-19 A</v>
          </cell>
          <cell r="F818">
            <v>0</v>
          </cell>
          <cell r="G818">
            <v>0</v>
          </cell>
          <cell r="H818">
            <v>1</v>
          </cell>
        </row>
        <row r="819">
          <cell r="A819" t="str">
            <v>S203000</v>
          </cell>
          <cell r="B819" t="str">
            <v>Procure Miscellaneous Tools for Outer HCAL sector assembly and testing area (Preproduction) - M&amp;S</v>
          </cell>
          <cell r="C819">
            <v>64</v>
          </cell>
          <cell r="D819" t="str">
            <v>01-Mar-19 A</v>
          </cell>
          <cell r="E819" t="str">
            <v>31-May-19 A</v>
          </cell>
          <cell r="F819">
            <v>0</v>
          </cell>
          <cell r="G819">
            <v>0</v>
          </cell>
          <cell r="H819">
            <v>1</v>
          </cell>
        </row>
        <row r="820">
          <cell r="A820" t="str">
            <v>S316400</v>
          </cell>
          <cell r="B820" t="str">
            <v>Analyze and Evaluate Structural Support for Internal Detectors FY19 - Physics Resource(s)</v>
          </cell>
          <cell r="C820">
            <v>64</v>
          </cell>
          <cell r="D820" t="str">
            <v>01-Mar-19 A</v>
          </cell>
          <cell r="E820" t="str">
            <v>31-May-19 A</v>
          </cell>
          <cell r="F820">
            <v>0</v>
          </cell>
          <cell r="G820">
            <v>0</v>
          </cell>
          <cell r="H820">
            <v>1</v>
          </cell>
        </row>
        <row r="821">
          <cell r="A821" t="str">
            <v>S184700</v>
          </cell>
          <cell r="B821" t="str">
            <v>Procure light guides for modules in Sectors (Prepro) 1-12 - Contract/PO Leadtime</v>
          </cell>
          <cell r="C821">
            <v>84</v>
          </cell>
          <cell r="D821" t="str">
            <v>01-Mar-19 A</v>
          </cell>
          <cell r="E821" t="str">
            <v>28-Jun-19 A</v>
          </cell>
          <cell r="F821">
            <v>0</v>
          </cell>
          <cell r="G821">
            <v>0</v>
          </cell>
          <cell r="H821">
            <v>1</v>
          </cell>
        </row>
        <row r="822">
          <cell r="A822" t="str">
            <v>S213000</v>
          </cell>
          <cell r="B822" t="str">
            <v>EMCal/HCal sensors Preproduction - 8K Units - Delivery Acceptance No. 1</v>
          </cell>
          <cell r="C822">
            <v>26</v>
          </cell>
          <cell r="D822" t="str">
            <v>04-Mar-19 A</v>
          </cell>
          <cell r="E822" t="str">
            <v>09-Apr-19 A</v>
          </cell>
          <cell r="F822">
            <v>0</v>
          </cell>
          <cell r="G822">
            <v>0</v>
          </cell>
          <cell r="H822">
            <v>1</v>
          </cell>
        </row>
        <row r="823">
          <cell r="A823" t="str">
            <v>S322100</v>
          </cell>
          <cell r="B823" t="str">
            <v>Procure Outer HCAL Mechanical Structure Components - Del. Accept. (Sector Structural Assembly 17)</v>
          </cell>
          <cell r="C823">
            <v>5</v>
          </cell>
          <cell r="D823" t="str">
            <v>08-Mar-19 A</v>
          </cell>
          <cell r="E823" t="str">
            <v>15-Mar-19 A</v>
          </cell>
          <cell r="F823">
            <v>0</v>
          </cell>
          <cell r="G823">
            <v>0</v>
          </cell>
          <cell r="H823">
            <v>1</v>
          </cell>
        </row>
        <row r="824">
          <cell r="A824" t="str">
            <v>S261700</v>
          </cell>
          <cell r="B824" t="str">
            <v>Trigger Design, per Downselect of gFEX mod versus Layout Custom LL1</v>
          </cell>
          <cell r="C824">
            <v>6</v>
          </cell>
          <cell r="D824" t="str">
            <v>08-Mar-19 A</v>
          </cell>
          <cell r="E824" t="str">
            <v>15-Mar-19 A</v>
          </cell>
          <cell r="F824">
            <v>0</v>
          </cell>
          <cell r="G824">
            <v>0</v>
          </cell>
          <cell r="H824">
            <v>1</v>
          </cell>
        </row>
        <row r="825">
          <cell r="A825" t="str">
            <v>S159800</v>
          </cell>
          <cell r="B825" t="str">
            <v>Ship batch No. 4 of 8 batches of 12 preproduction prototype blocks for Sector 0 to BNL - Purchased Services</v>
          </cell>
          <cell r="C825">
            <v>14</v>
          </cell>
          <cell r="D825" t="str">
            <v>11-Mar-19 A</v>
          </cell>
          <cell r="E825" t="str">
            <v>29-Mar-19 A</v>
          </cell>
          <cell r="F825">
            <v>0</v>
          </cell>
          <cell r="G825">
            <v>0</v>
          </cell>
          <cell r="H825">
            <v>1</v>
          </cell>
        </row>
        <row r="826">
          <cell r="A826" t="str">
            <v>S159900</v>
          </cell>
          <cell r="B826" t="str">
            <v>Ship batch No. 4 of 8 batches of 12 preproduction prototype blocks for Sector 0 to BNL - M&amp;S</v>
          </cell>
          <cell r="C826">
            <v>14</v>
          </cell>
          <cell r="D826" t="str">
            <v>11-Mar-19 A</v>
          </cell>
          <cell r="E826" t="str">
            <v>29-Mar-19 A</v>
          </cell>
          <cell r="F826">
            <v>0</v>
          </cell>
          <cell r="G826">
            <v>0</v>
          </cell>
          <cell r="H826">
            <v>1</v>
          </cell>
        </row>
        <row r="827">
          <cell r="A827" t="str">
            <v>S202200</v>
          </cell>
          <cell r="B827" t="str">
            <v>Procure Outer HCAL Scint. Tiles for Preproduction - Delivery Acceptance Batch 1</v>
          </cell>
          <cell r="C827">
            <v>11</v>
          </cell>
          <cell r="D827" t="str">
            <v>12-Mar-19 A</v>
          </cell>
          <cell r="E827" t="str">
            <v>27-Mar-19 A</v>
          </cell>
          <cell r="F827">
            <v>0</v>
          </cell>
          <cell r="G827">
            <v>0</v>
          </cell>
          <cell r="H827">
            <v>1</v>
          </cell>
        </row>
        <row r="828">
          <cell r="A828" t="str">
            <v>S138500</v>
          </cell>
          <cell r="B828" t="str">
            <v>SAMPA chip 80 nsec development - Delivery Acceptance - Report feasability of 80ns/20MSPS mod</v>
          </cell>
          <cell r="C828">
            <v>3</v>
          </cell>
          <cell r="D828" t="str">
            <v>14-Mar-19 A</v>
          </cell>
          <cell r="E828" t="str">
            <v>19-Mar-19 A</v>
          </cell>
          <cell r="F828">
            <v>0</v>
          </cell>
          <cell r="G828">
            <v>0</v>
          </cell>
          <cell r="H828">
            <v>1</v>
          </cell>
        </row>
        <row r="829">
          <cell r="A829" t="str">
            <v>S322200</v>
          </cell>
          <cell r="B829" t="str">
            <v>Procure Outer HCAL Mechanical Structure Components - Del. Accept. (Sector Structural Assembly 18)</v>
          </cell>
          <cell r="C829">
            <v>12</v>
          </cell>
          <cell r="D829" t="str">
            <v>15-Mar-19 A</v>
          </cell>
          <cell r="E829" t="str">
            <v>02-Apr-19 A</v>
          </cell>
          <cell r="F829">
            <v>0</v>
          </cell>
          <cell r="G829">
            <v>0</v>
          </cell>
          <cell r="H829">
            <v>1</v>
          </cell>
        </row>
        <row r="830">
          <cell r="A830" t="str">
            <v>S139100</v>
          </cell>
          <cell r="B830" t="str">
            <v>Procure MPW Run of SAMPA v5 components - Provide Requirements to Procurement</v>
          </cell>
          <cell r="C830">
            <v>5</v>
          </cell>
          <cell r="D830" t="str">
            <v>18-Mar-19 A</v>
          </cell>
          <cell r="E830" t="str">
            <v>23-Mar-19 A</v>
          </cell>
          <cell r="F830">
            <v>0</v>
          </cell>
          <cell r="G830">
            <v>0</v>
          </cell>
          <cell r="H830">
            <v>1</v>
          </cell>
        </row>
        <row r="831">
          <cell r="A831" t="str">
            <v>S261800</v>
          </cell>
          <cell r="B831" t="str">
            <v>Trigger Design,  gFEX Downselect Intermediate Design Review</v>
          </cell>
          <cell r="C831">
            <v>1</v>
          </cell>
          <cell r="D831" t="str">
            <v>18-Mar-19 A</v>
          </cell>
          <cell r="E831" t="str">
            <v>18-Mar-19 A</v>
          </cell>
          <cell r="F831">
            <v>0</v>
          </cell>
          <cell r="G831">
            <v>0</v>
          </cell>
          <cell r="H831">
            <v>1</v>
          </cell>
        </row>
        <row r="832">
          <cell r="A832" t="str">
            <v>S145600</v>
          </cell>
          <cell r="B832" t="str">
            <v>Procure TPC DAM Felix 2.0 Boards Throughput - Contract/PO - Leadtime</v>
          </cell>
          <cell r="C832">
            <v>96</v>
          </cell>
          <cell r="D832" t="str">
            <v>18-Mar-19 A</v>
          </cell>
          <cell r="E832" t="str">
            <v>01-Aug-19 A</v>
          </cell>
          <cell r="F832">
            <v>0</v>
          </cell>
          <cell r="G832">
            <v>0</v>
          </cell>
          <cell r="H832">
            <v>1</v>
          </cell>
        </row>
        <row r="833">
          <cell r="A833" t="str">
            <v>S261900</v>
          </cell>
          <cell r="B833" t="str">
            <v>Procure Prototype V1 Trigger Board - Provide Requirements to Procurement</v>
          </cell>
          <cell r="C833">
            <v>5</v>
          </cell>
          <cell r="D833" t="str">
            <v>19-Mar-19 A</v>
          </cell>
          <cell r="E833" t="str">
            <v>25-Mar-19 A</v>
          </cell>
          <cell r="F833">
            <v>0</v>
          </cell>
          <cell r="G833">
            <v>0</v>
          </cell>
          <cell r="H833">
            <v>1</v>
          </cell>
        </row>
        <row r="834">
          <cell r="A834" t="str">
            <v>S158900</v>
          </cell>
          <cell r="B834" t="str">
            <v>Fabricate &amp; test batch No. 6 of 8 batches of 12 blocks for preproduction prototype Sector 0</v>
          </cell>
          <cell r="C834">
            <v>15</v>
          </cell>
          <cell r="D834" t="str">
            <v>20-Mar-19 A</v>
          </cell>
          <cell r="E834" t="str">
            <v>10-Apr-19 A</v>
          </cell>
          <cell r="F834">
            <v>0</v>
          </cell>
          <cell r="G834">
            <v>0</v>
          </cell>
          <cell r="H834">
            <v>1</v>
          </cell>
        </row>
        <row r="835">
          <cell r="A835" t="str">
            <v>S160000</v>
          </cell>
          <cell r="B835" t="str">
            <v>Ship batch No. 5 of 8 batches of 12 preproduction prototype blocks for Sector 0 to BNL - Purchased Services</v>
          </cell>
          <cell r="C835">
            <v>15</v>
          </cell>
          <cell r="D835" t="str">
            <v>20-Mar-19 A</v>
          </cell>
          <cell r="E835" t="str">
            <v>10-Apr-19 A</v>
          </cell>
          <cell r="F835">
            <v>0</v>
          </cell>
          <cell r="G835">
            <v>0</v>
          </cell>
          <cell r="H835">
            <v>1</v>
          </cell>
        </row>
        <row r="836">
          <cell r="A836" t="str">
            <v>S160100</v>
          </cell>
          <cell r="B836" t="str">
            <v>Ship batch No. 5 of 8 batches of 12 preproduction prototype blocks for Sector 0 to BNL - M&amp;S</v>
          </cell>
          <cell r="C836">
            <v>15</v>
          </cell>
          <cell r="D836" t="str">
            <v>20-Mar-19 A</v>
          </cell>
          <cell r="E836" t="str">
            <v>10-Apr-19 A</v>
          </cell>
          <cell r="F836">
            <v>0</v>
          </cell>
          <cell r="G836">
            <v>0</v>
          </cell>
          <cell r="H836">
            <v>1</v>
          </cell>
        </row>
        <row r="837">
          <cell r="A837" t="str">
            <v>S322300</v>
          </cell>
          <cell r="B837" t="str">
            <v>Procure Outer HCAL Mechanical Structure Components - Del. Accept. (Sector Structural Assembly 19)</v>
          </cell>
          <cell r="C837">
            <v>8</v>
          </cell>
          <cell r="D837" t="str">
            <v>21-Mar-19 A</v>
          </cell>
          <cell r="E837" t="str">
            <v>02-Apr-19 A</v>
          </cell>
          <cell r="F837">
            <v>0</v>
          </cell>
          <cell r="G837">
            <v>0</v>
          </cell>
          <cell r="H837">
            <v>1</v>
          </cell>
        </row>
        <row r="838">
          <cell r="A838" t="str">
            <v>S139200</v>
          </cell>
          <cell r="B838" t="str">
            <v>Procure MPW Run of SAMPA v5 components - Prepare &amp; Send Solicitation</v>
          </cell>
          <cell r="C838">
            <v>1</v>
          </cell>
          <cell r="D838" t="str">
            <v>25-Mar-19 A</v>
          </cell>
          <cell r="E838" t="str">
            <v>26-Mar-19 A</v>
          </cell>
          <cell r="F838">
            <v>0</v>
          </cell>
          <cell r="G838">
            <v>0</v>
          </cell>
          <cell r="H838">
            <v>1</v>
          </cell>
        </row>
        <row r="839">
          <cell r="A839" t="str">
            <v>S262000</v>
          </cell>
          <cell r="B839" t="str">
            <v>Procure Prototype V1 Trigger Board  - Prepare &amp; Send Solicitation</v>
          </cell>
          <cell r="C839">
            <v>18</v>
          </cell>
          <cell r="D839" t="str">
            <v>26-Mar-19 A</v>
          </cell>
          <cell r="E839" t="str">
            <v>18-Apr-19 A</v>
          </cell>
          <cell r="F839">
            <v>0</v>
          </cell>
          <cell r="G839">
            <v>0</v>
          </cell>
          <cell r="H839">
            <v>1</v>
          </cell>
        </row>
        <row r="840">
          <cell r="A840" t="str">
            <v>S139300</v>
          </cell>
          <cell r="B840" t="str">
            <v>Procure MPW Run of SAMPA v5 components - Vendor Responses</v>
          </cell>
          <cell r="C840">
            <v>2</v>
          </cell>
          <cell r="D840" t="str">
            <v>27-Mar-19 A</v>
          </cell>
          <cell r="E840" t="str">
            <v>29-Mar-19 A</v>
          </cell>
          <cell r="F840">
            <v>0</v>
          </cell>
          <cell r="G840">
            <v>0</v>
          </cell>
          <cell r="H840">
            <v>1</v>
          </cell>
        </row>
        <row r="841">
          <cell r="A841" t="str">
            <v>S160200</v>
          </cell>
          <cell r="B841" t="str">
            <v>Ship batch No. 6 of 8 batches of 12 preproduction prototype blocks for Sector 0 to BNL - Purchased Services</v>
          </cell>
          <cell r="C841">
            <v>10</v>
          </cell>
          <cell r="D841" t="str">
            <v>27-Mar-19 A</v>
          </cell>
          <cell r="E841" t="str">
            <v>10-Apr-19 A</v>
          </cell>
          <cell r="F841">
            <v>0</v>
          </cell>
          <cell r="G841">
            <v>0</v>
          </cell>
          <cell r="H841">
            <v>1</v>
          </cell>
        </row>
        <row r="842">
          <cell r="A842" t="str">
            <v>S160300</v>
          </cell>
          <cell r="B842" t="str">
            <v>Ship batch No. 6 of 8 batches of 12 preproduction prototype blocks for Sector 0 to BNL - M&amp;S</v>
          </cell>
          <cell r="C842">
            <v>10</v>
          </cell>
          <cell r="D842" t="str">
            <v>27-Mar-19 A</v>
          </cell>
          <cell r="E842" t="str">
            <v>10-Apr-19 A</v>
          </cell>
          <cell r="F842">
            <v>0</v>
          </cell>
          <cell r="G842">
            <v>0</v>
          </cell>
          <cell r="H842">
            <v>1</v>
          </cell>
        </row>
        <row r="843">
          <cell r="A843" t="str">
            <v>S159000</v>
          </cell>
          <cell r="B843" t="str">
            <v>Fabricate &amp; test batch No. 7 of 8 batches of 12 blocks for preproduction prototype Sector 0</v>
          </cell>
          <cell r="C843">
            <v>27</v>
          </cell>
          <cell r="D843" t="str">
            <v>27-Mar-19 A</v>
          </cell>
          <cell r="E843" t="str">
            <v>03-May-19 A</v>
          </cell>
          <cell r="F843">
            <v>0</v>
          </cell>
          <cell r="G843">
            <v>0</v>
          </cell>
          <cell r="H843">
            <v>1</v>
          </cell>
        </row>
        <row r="844">
          <cell r="A844" t="str">
            <v>S139400</v>
          </cell>
          <cell r="B844" t="str">
            <v>Procure MPW Run of SAMPA v5 components - Vendor Selection</v>
          </cell>
          <cell r="C844">
            <v>0</v>
          </cell>
          <cell r="D844" t="str">
            <v>29-Mar-19 A</v>
          </cell>
          <cell r="E844" t="str">
            <v>29-Mar-19 A</v>
          </cell>
          <cell r="F844">
            <v>0</v>
          </cell>
          <cell r="G844">
            <v>0</v>
          </cell>
          <cell r="H844">
            <v>1</v>
          </cell>
        </row>
        <row r="845">
          <cell r="A845" t="str">
            <v>S139500</v>
          </cell>
          <cell r="B845" t="str">
            <v>Procure MPW Run of SAMPA v5 components - Contract Award</v>
          </cell>
          <cell r="C845">
            <v>0</v>
          </cell>
          <cell r="D845" t="str">
            <v>29-Mar-19 A</v>
          </cell>
          <cell r="F845">
            <v>0</v>
          </cell>
          <cell r="G845">
            <v>0</v>
          </cell>
          <cell r="H845">
            <v>1</v>
          </cell>
        </row>
        <row r="846">
          <cell r="A846" t="str">
            <v>S322400</v>
          </cell>
          <cell r="B846" t="str">
            <v>Procure Outer HCAL Mechanical Structure Components - Del. Accept. (Sector Structural Assembly 20)</v>
          </cell>
          <cell r="C846">
            <v>12</v>
          </cell>
          <cell r="D846" t="str">
            <v>29-Mar-19 A</v>
          </cell>
          <cell r="E846" t="str">
            <v>16-Apr-19 A</v>
          </cell>
          <cell r="F846">
            <v>0</v>
          </cell>
          <cell r="G846">
            <v>0</v>
          </cell>
          <cell r="H846">
            <v>1</v>
          </cell>
        </row>
        <row r="847">
          <cell r="A847" t="str">
            <v>S138800</v>
          </cell>
          <cell r="B847" t="str">
            <v>SAMPA chip 80 nsec development - Leadtime - Design at Layout level of new circuits</v>
          </cell>
          <cell r="C847">
            <v>17</v>
          </cell>
          <cell r="D847" t="str">
            <v>01-Apr-19 A</v>
          </cell>
          <cell r="E847" t="str">
            <v>24-Apr-19 A</v>
          </cell>
          <cell r="F847">
            <v>0</v>
          </cell>
          <cell r="G847">
            <v>0</v>
          </cell>
          <cell r="H847">
            <v>1</v>
          </cell>
        </row>
        <row r="848">
          <cell r="A848" t="str">
            <v>S139600</v>
          </cell>
          <cell r="B848" t="str">
            <v>Procure MPW Run of SAMPA v5 components - Leadtime</v>
          </cell>
          <cell r="C848">
            <v>21</v>
          </cell>
          <cell r="D848" t="str">
            <v>01-Apr-19 A</v>
          </cell>
          <cell r="E848" t="str">
            <v>30-Apr-19 A</v>
          </cell>
          <cell r="F848">
            <v>0</v>
          </cell>
          <cell r="G848">
            <v>0</v>
          </cell>
          <cell r="H848">
            <v>1</v>
          </cell>
        </row>
        <row r="849">
          <cell r="A849" t="str">
            <v>S165900</v>
          </cell>
          <cell r="B849" t="str">
            <v>Fabricate EMCAL Prepro blocks sector 1</v>
          </cell>
          <cell r="C849">
            <v>43</v>
          </cell>
          <cell r="D849" t="str">
            <v>01-Apr-19 A</v>
          </cell>
          <cell r="E849" t="str">
            <v>31-May-19 A</v>
          </cell>
          <cell r="F849">
            <v>0</v>
          </cell>
          <cell r="G849">
            <v>0</v>
          </cell>
          <cell r="H849">
            <v>1</v>
          </cell>
        </row>
        <row r="850">
          <cell r="A850" t="str">
            <v>S135600</v>
          </cell>
          <cell r="B850" t="str">
            <v>TPC FEE Prototype v1 Safety Review</v>
          </cell>
          <cell r="C850">
            <v>24</v>
          </cell>
          <cell r="D850" t="str">
            <v>01-Apr-19 A</v>
          </cell>
          <cell r="E850" t="str">
            <v>03-May-19 A</v>
          </cell>
          <cell r="F850">
            <v>0</v>
          </cell>
          <cell r="G850">
            <v>0</v>
          </cell>
          <cell r="H850">
            <v>1</v>
          </cell>
        </row>
        <row r="851">
          <cell r="A851" t="str">
            <v>S191000</v>
          </cell>
          <cell r="B851" t="str">
            <v>Build mechanical enclosure for preproduction prototype Sector 0</v>
          </cell>
          <cell r="C851">
            <v>42</v>
          </cell>
          <cell r="D851" t="str">
            <v>01-Apr-19 A</v>
          </cell>
          <cell r="E851" t="str">
            <v>30-May-19 A</v>
          </cell>
          <cell r="F851">
            <v>0</v>
          </cell>
          <cell r="G851">
            <v>0</v>
          </cell>
          <cell r="H851">
            <v>1</v>
          </cell>
        </row>
        <row r="852">
          <cell r="A852" t="str">
            <v>S146400</v>
          </cell>
          <cell r="B852" t="str">
            <v>Measure Throughput of FELIX 2.0 for TPC DAM</v>
          </cell>
          <cell r="C852">
            <v>43</v>
          </cell>
          <cell r="D852" t="str">
            <v>01-Apr-19 A</v>
          </cell>
          <cell r="E852" t="str">
            <v>31-May-19 A</v>
          </cell>
          <cell r="F852">
            <v>0</v>
          </cell>
          <cell r="G852">
            <v>0</v>
          </cell>
          <cell r="H852">
            <v>1</v>
          </cell>
        </row>
        <row r="853">
          <cell r="A853" t="str">
            <v>S202300</v>
          </cell>
          <cell r="B853" t="str">
            <v>Procure Outer HCAL Scint. Tiles for Preproduction - Delivery Acceptance Batch 2</v>
          </cell>
          <cell r="C853">
            <v>14</v>
          </cell>
          <cell r="D853" t="str">
            <v>03-Apr-19 A</v>
          </cell>
          <cell r="E853" t="str">
            <v>23-Apr-19 A</v>
          </cell>
          <cell r="F853">
            <v>0</v>
          </cell>
          <cell r="G853">
            <v>0</v>
          </cell>
          <cell r="H853">
            <v>1</v>
          </cell>
        </row>
        <row r="854">
          <cell r="A854" t="str">
            <v>S135700</v>
          </cell>
          <cell r="B854" t="str">
            <v>TPC FEE  Prototype v1 Design Review</v>
          </cell>
          <cell r="C854">
            <v>22</v>
          </cell>
          <cell r="D854" t="str">
            <v>03-Apr-19 A</v>
          </cell>
          <cell r="E854" t="str">
            <v>03-May-19 A</v>
          </cell>
          <cell r="F854">
            <v>0</v>
          </cell>
          <cell r="G854">
            <v>0</v>
          </cell>
          <cell r="H854">
            <v>1</v>
          </cell>
        </row>
        <row r="855">
          <cell r="A855" t="str">
            <v>S159100</v>
          </cell>
          <cell r="B855" t="str">
            <v>Fabricate &amp; test batch No. 8 of 8 batches of 12 blocks for preproduction prototype Sector 0</v>
          </cell>
          <cell r="C855">
            <v>22</v>
          </cell>
          <cell r="D855" t="str">
            <v>03-Apr-19 A</v>
          </cell>
          <cell r="E855" t="str">
            <v>03-May-19 A</v>
          </cell>
          <cell r="F855">
            <v>0</v>
          </cell>
          <cell r="G855">
            <v>0</v>
          </cell>
          <cell r="H855">
            <v>1</v>
          </cell>
        </row>
        <row r="856">
          <cell r="A856" t="str">
            <v>S160400</v>
          </cell>
          <cell r="B856" t="str">
            <v>Ship batch No. 7 of 8 batches of 12 preproduction prototype blocks for Sector 0 to BNL - Purchased Services</v>
          </cell>
          <cell r="C856">
            <v>22</v>
          </cell>
          <cell r="D856" t="str">
            <v>03-Apr-19 A</v>
          </cell>
          <cell r="E856" t="str">
            <v>03-May-19 A</v>
          </cell>
          <cell r="F856">
            <v>0</v>
          </cell>
          <cell r="G856">
            <v>0</v>
          </cell>
          <cell r="H856">
            <v>1</v>
          </cell>
        </row>
        <row r="857">
          <cell r="A857" t="str">
            <v>S160500</v>
          </cell>
          <cell r="B857" t="str">
            <v>Ship batch No. 7 of 8 batches of 12 preproduction prototype blocks for Sector 0 to BNL - M&amp;S</v>
          </cell>
          <cell r="C857">
            <v>22</v>
          </cell>
          <cell r="D857" t="str">
            <v>03-Apr-19 A</v>
          </cell>
          <cell r="E857" t="str">
            <v>03-May-19 A</v>
          </cell>
          <cell r="F857">
            <v>0</v>
          </cell>
          <cell r="G857">
            <v>0</v>
          </cell>
          <cell r="H857">
            <v>1</v>
          </cell>
        </row>
        <row r="858">
          <cell r="A858" t="str">
            <v>S171000</v>
          </cell>
          <cell r="B858" t="str">
            <v>Procure EMCAL Fibers for Final Blocks - Delivery Acceptance 1</v>
          </cell>
          <cell r="C858">
            <v>8</v>
          </cell>
          <cell r="D858" t="str">
            <v>05-Apr-19 A</v>
          </cell>
          <cell r="E858" t="str">
            <v>17-Apr-19 A</v>
          </cell>
          <cell r="F858">
            <v>0</v>
          </cell>
          <cell r="G858">
            <v>0</v>
          </cell>
          <cell r="H858">
            <v>1</v>
          </cell>
        </row>
        <row r="859">
          <cell r="A859" t="str">
            <v>S322500</v>
          </cell>
          <cell r="B859" t="str">
            <v>Procure Outer HCAL Mechanical Structure Components - Del. Accept. (Sector Structural Assembly 21)</v>
          </cell>
          <cell r="C859">
            <v>10</v>
          </cell>
          <cell r="D859" t="str">
            <v>05-Apr-19 A</v>
          </cell>
          <cell r="E859" t="str">
            <v>19-Apr-19 A</v>
          </cell>
          <cell r="F859">
            <v>0</v>
          </cell>
          <cell r="G859">
            <v>0</v>
          </cell>
          <cell r="H859">
            <v>1</v>
          </cell>
        </row>
        <row r="860">
          <cell r="A860" t="str">
            <v>S236100</v>
          </cell>
          <cell r="B860" t="str">
            <v>Fabricate HCal SiPM Boards: (6 Modules) Labor</v>
          </cell>
          <cell r="C860">
            <v>38</v>
          </cell>
          <cell r="D860" t="str">
            <v>08-Apr-19 A</v>
          </cell>
          <cell r="E860" t="str">
            <v>31-May-19 A</v>
          </cell>
          <cell r="F860">
            <v>0</v>
          </cell>
          <cell r="G860">
            <v>0</v>
          </cell>
          <cell r="H860">
            <v>1</v>
          </cell>
        </row>
        <row r="861">
          <cell r="A861" t="str">
            <v>S301600</v>
          </cell>
          <cell r="B861" t="str">
            <v>Magnet: 1008 IR Design Power Supply AC and Quench Detector Power Distribution</v>
          </cell>
          <cell r="C861">
            <v>38</v>
          </cell>
          <cell r="D861" t="str">
            <v>08-Apr-19 A</v>
          </cell>
          <cell r="E861" t="str">
            <v>31-May-19 A</v>
          </cell>
          <cell r="F861">
            <v>0</v>
          </cell>
          <cell r="G861">
            <v>0</v>
          </cell>
          <cell r="H861">
            <v>1</v>
          </cell>
        </row>
        <row r="862">
          <cell r="A862" t="str">
            <v>S219900</v>
          </cell>
          <cell r="B862" t="str">
            <v>Update Design per Change Specification - EMCal SiPM Daughter Board: Sectors 1-12</v>
          </cell>
          <cell r="C862">
            <v>31</v>
          </cell>
          <cell r="D862" t="str">
            <v>09-Apr-19 A</v>
          </cell>
          <cell r="E862" t="str">
            <v>22-May-19 A</v>
          </cell>
          <cell r="F862">
            <v>0</v>
          </cell>
          <cell r="G862">
            <v>0</v>
          </cell>
          <cell r="H862">
            <v>1</v>
          </cell>
        </row>
        <row r="863">
          <cell r="A863" t="str">
            <v>S191300</v>
          </cell>
          <cell r="B863" t="str">
            <v>Install modules in preproduction prototype Sector 0</v>
          </cell>
          <cell r="C863">
            <v>37</v>
          </cell>
          <cell r="D863" t="str">
            <v>09-Apr-19 A</v>
          </cell>
          <cell r="E863" t="str">
            <v>31-May-19 A</v>
          </cell>
          <cell r="F863">
            <v>0</v>
          </cell>
          <cell r="G863">
            <v>0</v>
          </cell>
          <cell r="H863">
            <v>1</v>
          </cell>
        </row>
        <row r="864">
          <cell r="A864" t="str">
            <v>S220000</v>
          </cell>
          <cell r="B864" t="str">
            <v>Layout per Change Specification - EMCal SiPM Daughter Board: Sectors 1-12</v>
          </cell>
          <cell r="C864">
            <v>10</v>
          </cell>
          <cell r="D864" t="str">
            <v>10-Apr-19 A</v>
          </cell>
          <cell r="E864" t="str">
            <v>24-Apr-19 A</v>
          </cell>
          <cell r="F864">
            <v>0</v>
          </cell>
          <cell r="G864">
            <v>0</v>
          </cell>
          <cell r="H864">
            <v>1</v>
          </cell>
        </row>
        <row r="865">
          <cell r="A865" t="str">
            <v>S116600</v>
          </cell>
          <cell r="B865" t="str">
            <v>Test TPC v1b Module Framed GEMs</v>
          </cell>
          <cell r="C865">
            <v>36</v>
          </cell>
          <cell r="D865" t="str">
            <v>10-Apr-19 A</v>
          </cell>
          <cell r="E865" t="str">
            <v>31-May-19 A</v>
          </cell>
          <cell r="F865">
            <v>0</v>
          </cell>
          <cell r="G865">
            <v>0</v>
          </cell>
          <cell r="H865">
            <v>1</v>
          </cell>
        </row>
        <row r="866">
          <cell r="A866" t="str">
            <v>S322600</v>
          </cell>
          <cell r="B866" t="str">
            <v>Procure Outer HCAL Mechanical Structure Components - Del. Accept. (Sector Structural Assembly 22)</v>
          </cell>
          <cell r="C866">
            <v>26</v>
          </cell>
          <cell r="D866" t="str">
            <v>12-Apr-19 A</v>
          </cell>
          <cell r="E866" t="str">
            <v>20-May-19 A</v>
          </cell>
          <cell r="F866">
            <v>0</v>
          </cell>
          <cell r="G866">
            <v>0</v>
          </cell>
          <cell r="H866">
            <v>1</v>
          </cell>
        </row>
        <row r="867">
          <cell r="A867" t="str">
            <v>S208100</v>
          </cell>
          <cell r="B867" t="str">
            <v>Procure Outer HCAL Scintillating Tiles (Prod) - Contract Award(s)</v>
          </cell>
          <cell r="C867">
            <v>0</v>
          </cell>
          <cell r="D867" t="str">
            <v>15-Apr-19 A</v>
          </cell>
          <cell r="F867">
            <v>0</v>
          </cell>
          <cell r="G867">
            <v>0</v>
          </cell>
          <cell r="H867">
            <v>1</v>
          </cell>
        </row>
        <row r="868">
          <cell r="A868" t="str">
            <v>S160600</v>
          </cell>
          <cell r="B868" t="str">
            <v>Ship batch No. 8 of 8 batches of 12 preproduction prototype blocks for Sector 0 to BNL - Purchased Services</v>
          </cell>
          <cell r="C868">
            <v>14</v>
          </cell>
          <cell r="D868" t="str">
            <v>15-Apr-19 A</v>
          </cell>
          <cell r="E868" t="str">
            <v>03-May-19 A</v>
          </cell>
          <cell r="F868">
            <v>0</v>
          </cell>
          <cell r="G868">
            <v>0</v>
          </cell>
          <cell r="H868">
            <v>1</v>
          </cell>
        </row>
        <row r="869">
          <cell r="A869" t="str">
            <v>S160700</v>
          </cell>
          <cell r="B869" t="str">
            <v>Ship batch No. 8 of 8 batches of 12 preproduction prototype blocks for Sector 0 to BNL - M&amp;S</v>
          </cell>
          <cell r="C869">
            <v>14</v>
          </cell>
          <cell r="D869" t="str">
            <v>15-Apr-19 A</v>
          </cell>
          <cell r="E869" t="str">
            <v>03-May-19 A</v>
          </cell>
          <cell r="F869">
            <v>0</v>
          </cell>
          <cell r="G869">
            <v>0</v>
          </cell>
          <cell r="H869">
            <v>1</v>
          </cell>
        </row>
        <row r="870">
          <cell r="A870" t="str">
            <v>S213100</v>
          </cell>
          <cell r="B870" t="str">
            <v>EMCal/HCal sensors Preproduction - 7K Units - Delivery Acceptance No. 3</v>
          </cell>
          <cell r="C870">
            <v>24</v>
          </cell>
          <cell r="D870" t="str">
            <v>16-Apr-19 A</v>
          </cell>
          <cell r="E870" t="str">
            <v>20-May-19 A</v>
          </cell>
          <cell r="F870">
            <v>0</v>
          </cell>
          <cell r="G870">
            <v>0</v>
          </cell>
          <cell r="H870">
            <v>1</v>
          </cell>
        </row>
        <row r="871">
          <cell r="A871" t="str">
            <v>S204400</v>
          </cell>
          <cell r="B871" t="str">
            <v>Procure Preproduction Outer HCAL Splice Plates -Use in test assembly</v>
          </cell>
          <cell r="C871">
            <v>32</v>
          </cell>
          <cell r="D871" t="str">
            <v>16-Apr-19 A</v>
          </cell>
          <cell r="E871" t="str">
            <v>31-May-19 A</v>
          </cell>
          <cell r="F871">
            <v>0</v>
          </cell>
          <cell r="G871">
            <v>0</v>
          </cell>
          <cell r="H871">
            <v>1</v>
          </cell>
        </row>
        <row r="872">
          <cell r="A872" t="str">
            <v>S116700</v>
          </cell>
          <cell r="B872" t="str">
            <v>Assemble TPC v1b Module Prototype</v>
          </cell>
          <cell r="C872">
            <v>31</v>
          </cell>
          <cell r="D872" t="str">
            <v>17-Apr-19 A</v>
          </cell>
          <cell r="E872" t="str">
            <v>31-May-19 A</v>
          </cell>
          <cell r="F872">
            <v>0</v>
          </cell>
          <cell r="G872">
            <v>0</v>
          </cell>
          <cell r="H872">
            <v>1</v>
          </cell>
        </row>
        <row r="873">
          <cell r="A873" t="str">
            <v>S322700</v>
          </cell>
          <cell r="B873" t="str">
            <v>Procure Outer HCAL Mechanical Structure Components - Del. Accept. (Sector Structural Assembly 23)</v>
          </cell>
          <cell r="C873">
            <v>13</v>
          </cell>
          <cell r="D873" t="str">
            <v>19-Apr-19 A</v>
          </cell>
          <cell r="E873" t="str">
            <v>08-May-19 A</v>
          </cell>
          <cell r="F873">
            <v>0</v>
          </cell>
          <cell r="G873">
            <v>0</v>
          </cell>
          <cell r="H873">
            <v>1</v>
          </cell>
        </row>
        <row r="874">
          <cell r="A874" t="str">
            <v>S301700</v>
          </cell>
          <cell r="B874" t="str">
            <v>Magnet: 1008 IR Design Power Supply AC Power Hook-up</v>
          </cell>
          <cell r="C874">
            <v>28</v>
          </cell>
          <cell r="D874" t="str">
            <v>22-Apr-19 A</v>
          </cell>
          <cell r="E874" t="str">
            <v>31-May-19 A</v>
          </cell>
          <cell r="F874">
            <v>0</v>
          </cell>
          <cell r="G874">
            <v>0</v>
          </cell>
          <cell r="H874">
            <v>1</v>
          </cell>
        </row>
        <row r="875">
          <cell r="A875" t="str">
            <v>S138315</v>
          </cell>
          <cell r="B875" t="str">
            <v>SAMPA chip 80 nsec development - Leadtime - Layout finalization for MPW and submission</v>
          </cell>
          <cell r="C875">
            <v>4</v>
          </cell>
          <cell r="D875" t="str">
            <v>24-Apr-19 A</v>
          </cell>
          <cell r="E875" t="str">
            <v>30-Apr-19 A</v>
          </cell>
          <cell r="F875">
            <v>0</v>
          </cell>
          <cell r="G875">
            <v>0</v>
          </cell>
          <cell r="H875">
            <v>1</v>
          </cell>
        </row>
        <row r="876">
          <cell r="A876" t="str">
            <v>S116800</v>
          </cell>
          <cell r="B876" t="str">
            <v>Test TPC v1b Module Prototype and Final Design Review</v>
          </cell>
          <cell r="C876">
            <v>73</v>
          </cell>
          <cell r="D876" t="str">
            <v>24-Apr-19 A</v>
          </cell>
          <cell r="E876" t="str">
            <v>06-Aug-19 A</v>
          </cell>
          <cell r="F876">
            <v>0</v>
          </cell>
          <cell r="G876">
            <v>0</v>
          </cell>
          <cell r="H876">
            <v>1</v>
          </cell>
        </row>
        <row r="877">
          <cell r="A877" t="str">
            <v>S139000</v>
          </cell>
          <cell r="B877" t="str">
            <v>SAMPA chip 80 nsec development - Delivery Acceptance - Design at Layout level of new circuits</v>
          </cell>
          <cell r="C877">
            <v>1</v>
          </cell>
          <cell r="D877" t="str">
            <v>25-Apr-19 A</v>
          </cell>
          <cell r="E877" t="str">
            <v>26-Apr-19 A</v>
          </cell>
          <cell r="F877">
            <v>0</v>
          </cell>
          <cell r="G877">
            <v>0</v>
          </cell>
          <cell r="H877">
            <v>1</v>
          </cell>
        </row>
        <row r="878">
          <cell r="A878" t="str">
            <v>S301900</v>
          </cell>
          <cell r="B878" t="str">
            <v>Magnet: 1008 IR Design Power Supply, Magnet, Dump Resistor DC Cabling</v>
          </cell>
          <cell r="C878">
            <v>23</v>
          </cell>
          <cell r="D878" t="str">
            <v>29-Apr-19 A</v>
          </cell>
          <cell r="E878" t="str">
            <v>31-May-19 A</v>
          </cell>
          <cell r="F878">
            <v>0</v>
          </cell>
          <cell r="G878">
            <v>0</v>
          </cell>
          <cell r="H878">
            <v>1</v>
          </cell>
        </row>
        <row r="879">
          <cell r="A879" t="str">
            <v>S237200</v>
          </cell>
          <cell r="B879" t="str">
            <v>Test HCal Interface Boards: (6 Modules)</v>
          </cell>
          <cell r="C879">
            <v>22</v>
          </cell>
          <cell r="D879" t="str">
            <v>30-Apr-19 A</v>
          </cell>
          <cell r="E879" t="str">
            <v>31-May-19 A</v>
          </cell>
          <cell r="F879">
            <v>0</v>
          </cell>
          <cell r="G879">
            <v>0</v>
          </cell>
          <cell r="H879">
            <v>1</v>
          </cell>
        </row>
        <row r="880">
          <cell r="A880" t="str">
            <v>S139700</v>
          </cell>
          <cell r="B880" t="str">
            <v>Procure MPW Run of SAMPA v5 components - Delivery Acceptance</v>
          </cell>
          <cell r="C880">
            <v>1</v>
          </cell>
          <cell r="D880" t="str">
            <v>01-May-19 A</v>
          </cell>
          <cell r="E880" t="str">
            <v>02-May-19 A</v>
          </cell>
          <cell r="F880">
            <v>0</v>
          </cell>
          <cell r="G880">
            <v>0</v>
          </cell>
          <cell r="H880">
            <v>1</v>
          </cell>
        </row>
        <row r="881">
          <cell r="A881" t="str">
            <v>S139010</v>
          </cell>
          <cell r="B881" t="str">
            <v>SAMPA chip 80 nsec development - Delivery Acceptance - Layout finalization for MPW and submission</v>
          </cell>
          <cell r="C881">
            <v>1</v>
          </cell>
          <cell r="D881" t="str">
            <v>01-May-19 A</v>
          </cell>
          <cell r="E881" t="str">
            <v>02-May-19 A</v>
          </cell>
          <cell r="F881">
            <v>0</v>
          </cell>
          <cell r="G881">
            <v>0</v>
          </cell>
          <cell r="H881">
            <v>1</v>
          </cell>
        </row>
        <row r="882">
          <cell r="A882" t="str">
            <v>S171002</v>
          </cell>
          <cell r="B882" t="str">
            <v>Procure EMCAL Fibers for Final Blocks - Delivery Acceptance 2</v>
          </cell>
          <cell r="C882">
            <v>2</v>
          </cell>
          <cell r="D882" t="str">
            <v>01-May-19 A</v>
          </cell>
          <cell r="E882" t="str">
            <v>03-May-19 A</v>
          </cell>
          <cell r="F882">
            <v>0</v>
          </cell>
          <cell r="G882">
            <v>0</v>
          </cell>
          <cell r="H882">
            <v>1</v>
          </cell>
        </row>
        <row r="883">
          <cell r="A883" t="str">
            <v>S190902</v>
          </cell>
          <cell r="B883" t="str">
            <v>Procure parts for cooling system for preproduction prototype Sector 0 M&amp;S FY19 (second part)</v>
          </cell>
          <cell r="C883">
            <v>16</v>
          </cell>
          <cell r="D883" t="str">
            <v>01-May-19 A</v>
          </cell>
          <cell r="E883" t="str">
            <v>23-May-19 A</v>
          </cell>
          <cell r="F883">
            <v>0</v>
          </cell>
          <cell r="G883">
            <v>0</v>
          </cell>
          <cell r="H883">
            <v>1</v>
          </cell>
        </row>
        <row r="884">
          <cell r="A884" t="str">
            <v>S191200</v>
          </cell>
          <cell r="B884" t="str">
            <v>Build cooling system for preproduction prototype Sector 0</v>
          </cell>
          <cell r="C884">
            <v>17</v>
          </cell>
          <cell r="D884" t="str">
            <v>01-May-19 A</v>
          </cell>
          <cell r="E884" t="str">
            <v>24-May-19 A</v>
          </cell>
          <cell r="F884">
            <v>0</v>
          </cell>
          <cell r="G884">
            <v>0</v>
          </cell>
          <cell r="H884">
            <v>1</v>
          </cell>
        </row>
        <row r="885">
          <cell r="A885" t="str">
            <v>S198400</v>
          </cell>
          <cell r="B885" t="str">
            <v>Design Inner HCAL Support Rings FY20</v>
          </cell>
          <cell r="C885">
            <v>21</v>
          </cell>
          <cell r="D885" t="str">
            <v>01-May-19 A</v>
          </cell>
          <cell r="E885" t="str">
            <v>31-May-19 A</v>
          </cell>
          <cell r="F885">
            <v>0</v>
          </cell>
          <cell r="G885">
            <v>0</v>
          </cell>
          <cell r="H885">
            <v>1</v>
          </cell>
        </row>
        <row r="886">
          <cell r="A886" t="str">
            <v>S123500</v>
          </cell>
          <cell r="B886" t="str">
            <v>Assemble TPC R1 Pre-Production Module in TPC R1 Factory</v>
          </cell>
          <cell r="C886">
            <v>21</v>
          </cell>
          <cell r="D886" t="str">
            <v>01-May-19 A</v>
          </cell>
          <cell r="E886" t="str">
            <v>31-May-19 A</v>
          </cell>
          <cell r="F886">
            <v>0</v>
          </cell>
          <cell r="G886">
            <v>0</v>
          </cell>
          <cell r="H886">
            <v>1</v>
          </cell>
        </row>
        <row r="887">
          <cell r="A887" t="str">
            <v>S123505</v>
          </cell>
          <cell r="B887" t="str">
            <v>Assemble TPC R1 Pre-Production Module in TPC R1 Factory - Contributed Labor</v>
          </cell>
          <cell r="C887">
            <v>21</v>
          </cell>
          <cell r="D887" t="str">
            <v>01-May-19 A</v>
          </cell>
          <cell r="E887" t="str">
            <v>31-May-19 A</v>
          </cell>
          <cell r="F887">
            <v>0</v>
          </cell>
          <cell r="G887">
            <v>0</v>
          </cell>
          <cell r="H887">
            <v>1</v>
          </cell>
        </row>
        <row r="888">
          <cell r="A888" t="str">
            <v>S202400</v>
          </cell>
          <cell r="B888" t="str">
            <v>Procure Outer HCAL Scint. Tiles for Preproduction - Delivery Acceptance Batch 3</v>
          </cell>
          <cell r="C888">
            <v>15</v>
          </cell>
          <cell r="D888" t="str">
            <v>02-May-19 A</v>
          </cell>
          <cell r="E888" t="str">
            <v>23-May-19 A</v>
          </cell>
          <cell r="F888">
            <v>0</v>
          </cell>
          <cell r="G888">
            <v>0</v>
          </cell>
          <cell r="H888">
            <v>1</v>
          </cell>
        </row>
        <row r="889">
          <cell r="A889" t="str">
            <v>S184000</v>
          </cell>
          <cell r="B889" t="str">
            <v>Glue preproduction prototype blocks together into modules sector 0</v>
          </cell>
          <cell r="C889">
            <v>9</v>
          </cell>
          <cell r="D889" t="str">
            <v>02-May-19 A</v>
          </cell>
          <cell r="E889" t="str">
            <v>15-May-19 A</v>
          </cell>
          <cell r="F889">
            <v>0</v>
          </cell>
          <cell r="G889">
            <v>0</v>
          </cell>
          <cell r="H889">
            <v>1</v>
          </cell>
        </row>
        <row r="890">
          <cell r="A890" t="str">
            <v>S183800</v>
          </cell>
          <cell r="B890" t="str">
            <v>EmCal Test Fit Blocks Sector 0 and Preproduction Readiness Review</v>
          </cell>
          <cell r="C890">
            <v>15</v>
          </cell>
          <cell r="D890" t="str">
            <v>02-May-19 A</v>
          </cell>
          <cell r="E890" t="str">
            <v>23-May-19 A</v>
          </cell>
          <cell r="F890">
            <v>0</v>
          </cell>
          <cell r="G890">
            <v>0</v>
          </cell>
          <cell r="H890">
            <v>1</v>
          </cell>
        </row>
        <row r="891">
          <cell r="A891" t="str">
            <v>S316500</v>
          </cell>
          <cell r="B891" t="str">
            <v>Create Internal Detector Structural Support Assembly Drawings - Physics Resource(s)</v>
          </cell>
          <cell r="C891">
            <v>20</v>
          </cell>
          <cell r="D891" t="str">
            <v>02-May-19 A</v>
          </cell>
          <cell r="E891" t="str">
            <v>31-May-19 A</v>
          </cell>
          <cell r="F891">
            <v>0</v>
          </cell>
          <cell r="G891">
            <v>0</v>
          </cell>
          <cell r="H891">
            <v>1</v>
          </cell>
        </row>
        <row r="892">
          <cell r="A892" t="str">
            <v>S139710</v>
          </cell>
          <cell r="B892" t="str">
            <v>Procure second phase of SAMPA development - Delivery of Test Boards</v>
          </cell>
          <cell r="C892">
            <v>3</v>
          </cell>
          <cell r="D892" t="str">
            <v>03-May-19 A</v>
          </cell>
          <cell r="E892" t="str">
            <v>08-May-19 A</v>
          </cell>
          <cell r="F892">
            <v>0</v>
          </cell>
          <cell r="G892">
            <v>0</v>
          </cell>
          <cell r="H892">
            <v>1</v>
          </cell>
        </row>
        <row r="893">
          <cell r="A893" t="str">
            <v>S322800</v>
          </cell>
          <cell r="B893" t="str">
            <v>Procure Outer HCAL Mechanical Structure Components - Del. Accept. (Sector Structural Assembly 24)</v>
          </cell>
          <cell r="C893">
            <v>9</v>
          </cell>
          <cell r="D893" t="str">
            <v>03-May-19 A</v>
          </cell>
          <cell r="E893" t="str">
            <v>16-May-19 A</v>
          </cell>
          <cell r="F893">
            <v>0</v>
          </cell>
          <cell r="G893">
            <v>0</v>
          </cell>
          <cell r="H893">
            <v>1</v>
          </cell>
        </row>
        <row r="894">
          <cell r="A894" t="str">
            <v>S279800</v>
          </cell>
          <cell r="B894" t="str">
            <v>[Magnet] Final Design (Magnet Transport)</v>
          </cell>
          <cell r="C894">
            <v>10</v>
          </cell>
          <cell r="D894" t="str">
            <v>06-May-19 A</v>
          </cell>
          <cell r="E894" t="str">
            <v>20-May-19 A</v>
          </cell>
          <cell r="F894">
            <v>0</v>
          </cell>
          <cell r="G894">
            <v>0</v>
          </cell>
          <cell r="H894">
            <v>1</v>
          </cell>
        </row>
        <row r="895">
          <cell r="A895" t="str">
            <v>S136800</v>
          </cell>
          <cell r="B895" t="str">
            <v>v2 Design TPC FEE preproduction prototype</v>
          </cell>
          <cell r="C895">
            <v>18</v>
          </cell>
          <cell r="D895" t="str">
            <v>06-May-19 A</v>
          </cell>
          <cell r="E895" t="str">
            <v>31-May-19 A</v>
          </cell>
          <cell r="F895">
            <v>0</v>
          </cell>
          <cell r="G895">
            <v>0</v>
          </cell>
          <cell r="H895">
            <v>1</v>
          </cell>
        </row>
        <row r="896">
          <cell r="A896" t="str">
            <v>S250700</v>
          </cell>
          <cell r="B896" t="str">
            <v>Procure EMCAL 7-Crate Digitizer - Parts - Leadtime</v>
          </cell>
          <cell r="C896">
            <v>18</v>
          </cell>
          <cell r="D896" t="str">
            <v>06-May-19 A</v>
          </cell>
          <cell r="E896" t="str">
            <v>31-May-19 A</v>
          </cell>
          <cell r="F896">
            <v>0</v>
          </cell>
          <cell r="G896">
            <v>0</v>
          </cell>
          <cell r="H896">
            <v>1</v>
          </cell>
        </row>
        <row r="897">
          <cell r="A897" t="str">
            <v>S250800</v>
          </cell>
          <cell r="B897" t="str">
            <v>Procure EMCAL 7-Crate Digitizer - Boards -  Leadtime</v>
          </cell>
          <cell r="C897">
            <v>18</v>
          </cell>
          <cell r="D897" t="str">
            <v>06-May-19 A</v>
          </cell>
          <cell r="E897" t="str">
            <v>31-May-19 A</v>
          </cell>
          <cell r="F897">
            <v>0</v>
          </cell>
          <cell r="G897">
            <v>0</v>
          </cell>
          <cell r="H897">
            <v>1</v>
          </cell>
        </row>
        <row r="898">
          <cell r="A898" t="str">
            <v>S302000</v>
          </cell>
          <cell r="B898" t="str">
            <v>Magnet: Design Cable Tray and Supports for Power and Signal Distribution</v>
          </cell>
          <cell r="C898">
            <v>18</v>
          </cell>
          <cell r="D898" t="str">
            <v>06-May-19 A</v>
          </cell>
          <cell r="E898" t="str">
            <v>31-May-19 A</v>
          </cell>
          <cell r="F898">
            <v>0</v>
          </cell>
          <cell r="G898">
            <v>0</v>
          </cell>
          <cell r="H898">
            <v>1</v>
          </cell>
        </row>
        <row r="899">
          <cell r="A899" t="str">
            <v>S223200</v>
          </cell>
          <cell r="B899" t="str">
            <v>Fabricate Calorimeter Controller Boards: Sectors 1-12 Labor</v>
          </cell>
          <cell r="C899">
            <v>16</v>
          </cell>
          <cell r="D899" t="str">
            <v>08-May-19 A</v>
          </cell>
          <cell r="E899" t="str">
            <v>31-May-19 A</v>
          </cell>
          <cell r="F899">
            <v>0</v>
          </cell>
          <cell r="G899">
            <v>0</v>
          </cell>
          <cell r="H899">
            <v>1</v>
          </cell>
        </row>
        <row r="900">
          <cell r="A900" t="str">
            <v>S322900</v>
          </cell>
          <cell r="B900" t="str">
            <v>Procure Outer HCAL Mechanical Structure Components - Del. Accept. (Sector Structural Assembly 25)</v>
          </cell>
          <cell r="C900">
            <v>4</v>
          </cell>
          <cell r="D900" t="str">
            <v>10-May-19 A</v>
          </cell>
          <cell r="E900" t="str">
            <v>16-May-19 A</v>
          </cell>
          <cell r="F900">
            <v>0</v>
          </cell>
          <cell r="G900">
            <v>0</v>
          </cell>
          <cell r="H900">
            <v>1</v>
          </cell>
        </row>
        <row r="901">
          <cell r="A901" t="str">
            <v>S184100</v>
          </cell>
          <cell r="B901" t="str">
            <v>Sector 0 Module Production Complete</v>
          </cell>
          <cell r="C901">
            <v>0</v>
          </cell>
          <cell r="E901" t="str">
            <v>15-May-19 A</v>
          </cell>
          <cell r="F901">
            <v>0</v>
          </cell>
          <cell r="G901">
            <v>0</v>
          </cell>
          <cell r="H901">
            <v>1</v>
          </cell>
        </row>
        <row r="902">
          <cell r="A902" t="str">
            <v>S221400</v>
          </cell>
          <cell r="B902" t="str">
            <v>Fabricate EMCal SiPM Boards: Sectors 1-12 - Labor</v>
          </cell>
          <cell r="C902">
            <v>9</v>
          </cell>
          <cell r="D902" t="str">
            <v>15-May-19 A</v>
          </cell>
          <cell r="E902" t="str">
            <v>29-May-19 A</v>
          </cell>
          <cell r="F902">
            <v>0</v>
          </cell>
          <cell r="G902">
            <v>0</v>
          </cell>
          <cell r="H902">
            <v>1</v>
          </cell>
        </row>
        <row r="903">
          <cell r="A903" t="str">
            <v>S323000</v>
          </cell>
          <cell r="B903" t="str">
            <v>Procure Outer HCAL Mechanical Structure Components - Del. Accept. (Sector Structural Assembly 26)</v>
          </cell>
          <cell r="C903">
            <v>5</v>
          </cell>
          <cell r="D903" t="str">
            <v>17-May-19 A</v>
          </cell>
          <cell r="E903" t="str">
            <v>24-May-19 A</v>
          </cell>
          <cell r="F903">
            <v>0</v>
          </cell>
          <cell r="G903">
            <v>0</v>
          </cell>
          <cell r="H903">
            <v>1</v>
          </cell>
        </row>
        <row r="904">
          <cell r="A904" t="str">
            <v>S139715</v>
          </cell>
          <cell r="B904" t="str">
            <v>Procure second phase of SAMPA development - Delivery of Results from first round of tests</v>
          </cell>
          <cell r="C904">
            <v>4</v>
          </cell>
          <cell r="D904" t="str">
            <v>21-May-19 A</v>
          </cell>
          <cell r="E904" t="str">
            <v>28-May-19 A</v>
          </cell>
          <cell r="F904">
            <v>0</v>
          </cell>
          <cell r="G904">
            <v>0</v>
          </cell>
          <cell r="H904">
            <v>1</v>
          </cell>
        </row>
        <row r="905">
          <cell r="A905" t="str">
            <v>S214700</v>
          </cell>
          <cell r="B905" t="str">
            <v>EMCal/HCal sensors Production - 8K Units - Delivery Acceptance No. 4</v>
          </cell>
          <cell r="C905">
            <v>8</v>
          </cell>
          <cell r="D905" t="str">
            <v>21-May-19 A</v>
          </cell>
          <cell r="E905" t="str">
            <v>03-Jun-19 A</v>
          </cell>
          <cell r="F905">
            <v>0</v>
          </cell>
          <cell r="G905">
            <v>0</v>
          </cell>
          <cell r="H905">
            <v>1</v>
          </cell>
        </row>
        <row r="906">
          <cell r="A906" t="str">
            <v>S109300</v>
          </cell>
          <cell r="B906" t="str">
            <v>Produce TPC v2 Field Cage Prototype Conceptual Design</v>
          </cell>
          <cell r="C906">
            <v>7</v>
          </cell>
          <cell r="D906" t="str">
            <v>21-May-19 A</v>
          </cell>
          <cell r="E906" t="str">
            <v>31-May-19 A</v>
          </cell>
          <cell r="F906">
            <v>0</v>
          </cell>
          <cell r="G906">
            <v>0</v>
          </cell>
          <cell r="H906">
            <v>1</v>
          </cell>
        </row>
        <row r="907">
          <cell r="A907" t="str">
            <v>S109600</v>
          </cell>
          <cell r="B907" t="str">
            <v>Produce TPC v2 Outer Field Cage Conceptual Design</v>
          </cell>
          <cell r="C907">
            <v>7</v>
          </cell>
          <cell r="D907" t="str">
            <v>21-May-19 A</v>
          </cell>
          <cell r="E907" t="str">
            <v>31-May-19 A</v>
          </cell>
          <cell r="F907">
            <v>0</v>
          </cell>
          <cell r="G907">
            <v>0</v>
          </cell>
          <cell r="H907">
            <v>1</v>
          </cell>
        </row>
        <row r="908">
          <cell r="A908" t="str">
            <v>S110500</v>
          </cell>
          <cell r="B908" t="str">
            <v>Produce TPC v2 Inner Field Cage Conceptual Design</v>
          </cell>
          <cell r="C908">
            <v>7</v>
          </cell>
          <cell r="D908" t="str">
            <v>21-May-19 A</v>
          </cell>
          <cell r="E908" t="str">
            <v>31-May-19 A</v>
          </cell>
          <cell r="F908">
            <v>0</v>
          </cell>
          <cell r="G908">
            <v>0</v>
          </cell>
          <cell r="H908">
            <v>1</v>
          </cell>
        </row>
        <row r="909">
          <cell r="A909" t="str">
            <v>S111600</v>
          </cell>
          <cell r="B909" t="str">
            <v>Produce TPC v2 Central Membrane Conceptual Design</v>
          </cell>
          <cell r="C909">
            <v>7</v>
          </cell>
          <cell r="D909" t="str">
            <v>21-May-19 A</v>
          </cell>
          <cell r="E909" t="str">
            <v>31-May-19 A</v>
          </cell>
          <cell r="F909">
            <v>0</v>
          </cell>
          <cell r="G909">
            <v>0</v>
          </cell>
          <cell r="H909">
            <v>1</v>
          </cell>
        </row>
        <row r="910">
          <cell r="A910" t="str">
            <v>S202500</v>
          </cell>
          <cell r="B910" t="str">
            <v>Outer HCAL Scintillating Tile Acceptance Testing (Preproduction), Contributed Labor</v>
          </cell>
          <cell r="C910">
            <v>4</v>
          </cell>
          <cell r="D910" t="str">
            <v>24-May-19 A</v>
          </cell>
          <cell r="E910" t="str">
            <v>31-May-19 A</v>
          </cell>
          <cell r="F910">
            <v>0</v>
          </cell>
          <cell r="G910">
            <v>0</v>
          </cell>
          <cell r="H910">
            <v>1</v>
          </cell>
        </row>
        <row r="911">
          <cell r="A911" t="str">
            <v>S202510</v>
          </cell>
          <cell r="B911" t="str">
            <v>Outer HCAL Scintillating Tile Acceptance Testing (Preproduction)</v>
          </cell>
          <cell r="C911">
            <v>4</v>
          </cell>
          <cell r="D911" t="str">
            <v>24-May-19 A</v>
          </cell>
          <cell r="E911" t="str">
            <v>31-May-19 A</v>
          </cell>
          <cell r="F911">
            <v>0</v>
          </cell>
          <cell r="G911">
            <v>0</v>
          </cell>
          <cell r="H911">
            <v>1</v>
          </cell>
        </row>
        <row r="912">
          <cell r="A912" t="str">
            <v>S236600</v>
          </cell>
          <cell r="B912" t="str">
            <v>Test HCal Preamp Boards: (6 Modules)</v>
          </cell>
          <cell r="C912">
            <v>4</v>
          </cell>
          <cell r="D912" t="str">
            <v>24-May-19 A</v>
          </cell>
          <cell r="E912" t="str">
            <v>31-May-19 A</v>
          </cell>
          <cell r="F912">
            <v>0</v>
          </cell>
          <cell r="G912">
            <v>0</v>
          </cell>
          <cell r="H912">
            <v>1</v>
          </cell>
        </row>
        <row r="913">
          <cell r="A913" t="str">
            <v>S100800</v>
          </cell>
          <cell r="B913" t="str">
            <v>PD-2/3 Review</v>
          </cell>
          <cell r="C913">
            <v>2</v>
          </cell>
          <cell r="D913" t="str">
            <v>28-May-19 A</v>
          </cell>
          <cell r="E913" t="str">
            <v>30-May-19 A</v>
          </cell>
          <cell r="F913">
            <v>0</v>
          </cell>
          <cell r="G913">
            <v>0</v>
          </cell>
          <cell r="H913">
            <v>1</v>
          </cell>
        </row>
        <row r="914">
          <cell r="A914" t="str">
            <v>S169900</v>
          </cell>
          <cell r="B914" t="str">
            <v>Procure EMCAL W Powder for Final Blocks - Vendor Selection</v>
          </cell>
          <cell r="C914">
            <v>2</v>
          </cell>
          <cell r="D914" t="str">
            <v>29-May-19 A</v>
          </cell>
          <cell r="E914" t="str">
            <v>31-May-19 A</v>
          </cell>
          <cell r="F914">
            <v>0</v>
          </cell>
          <cell r="G914">
            <v>0</v>
          </cell>
          <cell r="H914">
            <v>1</v>
          </cell>
        </row>
        <row r="915">
          <cell r="A915" t="str">
            <v>S170000</v>
          </cell>
          <cell r="B915" t="str">
            <v>Procure EMCAL W Powder for Final Blocks - Contract Award(s)</v>
          </cell>
          <cell r="C915">
            <v>0</v>
          </cell>
          <cell r="D915" t="str">
            <v>31-May-19 A</v>
          </cell>
          <cell r="F915">
            <v>0</v>
          </cell>
          <cell r="G915">
            <v>0</v>
          </cell>
          <cell r="H915">
            <v>1</v>
          </cell>
        </row>
        <row r="916">
          <cell r="A916" t="str">
            <v>S100900</v>
          </cell>
          <cell r="B916" t="str">
            <v>Transition to PD2/3</v>
          </cell>
          <cell r="C916">
            <v>77</v>
          </cell>
          <cell r="D916" t="str">
            <v>31-May-19 A</v>
          </cell>
          <cell r="E916" t="str">
            <v>19-Sep-19 A</v>
          </cell>
          <cell r="F916">
            <v>0</v>
          </cell>
          <cell r="G916">
            <v>0</v>
          </cell>
          <cell r="H916">
            <v>1</v>
          </cell>
        </row>
        <row r="917">
          <cell r="A917" t="str">
            <v>S248810</v>
          </cell>
          <cell r="B917" t="str">
            <v>Design Digitizer Clock Master: 7-Crate Preproduction Split</v>
          </cell>
          <cell r="C917">
            <v>19</v>
          </cell>
          <cell r="D917" t="str">
            <v>03-Jun-19 A</v>
          </cell>
          <cell r="E917" t="str">
            <v>28-Jun-19 A</v>
          </cell>
          <cell r="F917">
            <v>1430</v>
          </cell>
          <cell r="G917">
            <v>1430</v>
          </cell>
          <cell r="H917">
            <v>1</v>
          </cell>
        </row>
        <row r="918">
          <cell r="A918" t="str">
            <v>S249310</v>
          </cell>
          <cell r="B918" t="str">
            <v>Layout Digitizer Clock Master: 7-Crate Preproduction Split</v>
          </cell>
          <cell r="C918">
            <v>19</v>
          </cell>
          <cell r="D918" t="str">
            <v>03-Jun-19 A</v>
          </cell>
          <cell r="E918" t="str">
            <v>28-Jun-19 A</v>
          </cell>
          <cell r="F918">
            <v>1430</v>
          </cell>
          <cell r="G918">
            <v>1430</v>
          </cell>
          <cell r="H918">
            <v>1</v>
          </cell>
        </row>
        <row r="919">
          <cell r="A919" t="str">
            <v>S272600</v>
          </cell>
          <cell r="B919" t="str">
            <v>Procure Prototype Shaper/Disc Electronics - Delivery Acceptance</v>
          </cell>
          <cell r="C919">
            <v>24</v>
          </cell>
          <cell r="D919" t="str">
            <v>03-Jun-19 A</v>
          </cell>
          <cell r="E919" t="str">
            <v>08-Jul-19 A</v>
          </cell>
          <cell r="F919">
            <v>77229</v>
          </cell>
          <cell r="G919">
            <v>77229</v>
          </cell>
          <cell r="H919">
            <v>1</v>
          </cell>
        </row>
        <row r="920">
          <cell r="A920" t="str">
            <v>S208200</v>
          </cell>
          <cell r="B920" t="str">
            <v>Procure Outer HCAL Scintillating Tiles (Prod) - Contract/PO - Leadtime</v>
          </cell>
          <cell r="C920">
            <v>81</v>
          </cell>
          <cell r="D920" t="str">
            <v>03-Jun-19 A</v>
          </cell>
          <cell r="E920" t="str">
            <v>26-Sep-19 A</v>
          </cell>
          <cell r="F920">
            <v>0</v>
          </cell>
          <cell r="G920">
            <v>0</v>
          </cell>
          <cell r="H920">
            <v>1</v>
          </cell>
        </row>
        <row r="921">
          <cell r="A921" t="str">
            <v>S1004320</v>
          </cell>
          <cell r="B921" t="str">
            <v>Actuals - Labor FY19 Jun-Sep 16716</v>
          </cell>
          <cell r="C921">
            <v>83</v>
          </cell>
          <cell r="D921" t="str">
            <v>03-Jun-19 A</v>
          </cell>
          <cell r="E921" t="str">
            <v>30-Sep-19 A</v>
          </cell>
          <cell r="F921">
            <v>58057</v>
          </cell>
          <cell r="G921">
            <v>58057</v>
          </cell>
          <cell r="H921">
            <v>1</v>
          </cell>
        </row>
        <row r="922">
          <cell r="A922" t="str">
            <v>S1004360</v>
          </cell>
          <cell r="B922" t="str">
            <v>Actuals - Labor FY19 Jun-Sep 16717</v>
          </cell>
          <cell r="C922">
            <v>83</v>
          </cell>
          <cell r="D922" t="str">
            <v>03-Jun-19 A</v>
          </cell>
          <cell r="E922" t="str">
            <v>30-Sep-19 A</v>
          </cell>
          <cell r="F922">
            <v>7093</v>
          </cell>
          <cell r="G922">
            <v>7093</v>
          </cell>
          <cell r="H922">
            <v>1</v>
          </cell>
        </row>
        <row r="923">
          <cell r="A923" t="str">
            <v>S1004400</v>
          </cell>
          <cell r="B923" t="str">
            <v>Actuals - NonLabor FY19 Jun-Sep 16717</v>
          </cell>
          <cell r="C923">
            <v>83</v>
          </cell>
          <cell r="D923" t="str">
            <v>03-Jun-19 A</v>
          </cell>
          <cell r="E923" t="str">
            <v>30-Sep-19 A</v>
          </cell>
          <cell r="F923">
            <v>21421</v>
          </cell>
          <cell r="G923">
            <v>21421</v>
          </cell>
          <cell r="H923">
            <v>1</v>
          </cell>
        </row>
        <row r="924">
          <cell r="A924" t="str">
            <v>S1004440</v>
          </cell>
          <cell r="B924" t="str">
            <v>Actuals - Labor FY19 Jun-Sep 16718</v>
          </cell>
          <cell r="C924">
            <v>83</v>
          </cell>
          <cell r="D924" t="str">
            <v>03-Jun-19 A</v>
          </cell>
          <cell r="E924" t="str">
            <v>30-Sep-19 A</v>
          </cell>
          <cell r="F924">
            <v>45398</v>
          </cell>
          <cell r="G924">
            <v>45398</v>
          </cell>
          <cell r="H924">
            <v>1</v>
          </cell>
        </row>
        <row r="925">
          <cell r="A925" t="str">
            <v>S1004480</v>
          </cell>
          <cell r="B925" t="str">
            <v>Actuals - NonLabor FY19 Jun-Sep 16718</v>
          </cell>
          <cell r="C925">
            <v>83</v>
          </cell>
          <cell r="D925" t="str">
            <v>03-Jun-19 A</v>
          </cell>
          <cell r="E925" t="str">
            <v>30-Sep-19 A</v>
          </cell>
          <cell r="F925">
            <v>19728</v>
          </cell>
          <cell r="G925">
            <v>19728</v>
          </cell>
          <cell r="H925">
            <v>1</v>
          </cell>
        </row>
        <row r="926">
          <cell r="A926" t="str">
            <v>S1004520</v>
          </cell>
          <cell r="B926" t="str">
            <v>Actuals - Labor FY19 Jun-Sep 16719</v>
          </cell>
          <cell r="C926">
            <v>83</v>
          </cell>
          <cell r="D926" t="str">
            <v>03-Jun-19 A</v>
          </cell>
          <cell r="E926" t="str">
            <v>30-Sep-19 A</v>
          </cell>
          <cell r="F926">
            <v>18242</v>
          </cell>
          <cell r="G926">
            <v>18242</v>
          </cell>
          <cell r="H926">
            <v>1</v>
          </cell>
        </row>
        <row r="927">
          <cell r="A927" t="str">
            <v>S1004560</v>
          </cell>
          <cell r="B927" t="str">
            <v>Actuals - NonLabor FY19 Jun-Sep 16719</v>
          </cell>
          <cell r="C927">
            <v>83</v>
          </cell>
          <cell r="D927" t="str">
            <v>03-Jun-19 A</v>
          </cell>
          <cell r="E927" t="str">
            <v>30-Sep-19 A</v>
          </cell>
          <cell r="F927">
            <v>565</v>
          </cell>
          <cell r="G927">
            <v>565</v>
          </cell>
          <cell r="H927">
            <v>1</v>
          </cell>
        </row>
        <row r="928">
          <cell r="A928" t="str">
            <v>S1004600</v>
          </cell>
          <cell r="B928" t="str">
            <v>Actuals - Labor FY19 Jun-Sep 16720</v>
          </cell>
          <cell r="C928">
            <v>83</v>
          </cell>
          <cell r="D928" t="str">
            <v>03-Jun-19 A</v>
          </cell>
          <cell r="E928" t="str">
            <v>30-Sep-19 A</v>
          </cell>
          <cell r="F928">
            <v>2145</v>
          </cell>
          <cell r="G928">
            <v>2145</v>
          </cell>
          <cell r="H928">
            <v>1</v>
          </cell>
        </row>
        <row r="929">
          <cell r="A929" t="str">
            <v>S1004640</v>
          </cell>
          <cell r="B929" t="str">
            <v>Actuals - Labor FY19 Jun-Sep 16721</v>
          </cell>
          <cell r="C929">
            <v>83</v>
          </cell>
          <cell r="D929" t="str">
            <v>03-Jun-19 A</v>
          </cell>
          <cell r="E929" t="str">
            <v>30-Sep-19 A</v>
          </cell>
          <cell r="F929">
            <v>1351</v>
          </cell>
          <cell r="G929">
            <v>1351</v>
          </cell>
          <cell r="H929">
            <v>1</v>
          </cell>
        </row>
        <row r="930">
          <cell r="A930" t="str">
            <v>S1004680</v>
          </cell>
          <cell r="B930" t="str">
            <v>Actuals - Labor FY19 Jun-Sep 16725</v>
          </cell>
          <cell r="C930">
            <v>83</v>
          </cell>
          <cell r="D930" t="str">
            <v>03-Jun-19 A</v>
          </cell>
          <cell r="E930" t="str">
            <v>30-Sep-19 A</v>
          </cell>
          <cell r="F930">
            <v>22941</v>
          </cell>
          <cell r="G930">
            <v>22941</v>
          </cell>
          <cell r="H930">
            <v>1</v>
          </cell>
        </row>
        <row r="931">
          <cell r="A931" t="str">
            <v>S1004720</v>
          </cell>
          <cell r="B931" t="str">
            <v>Actuals - NonLabor FY19 Jun-Sep 16721</v>
          </cell>
          <cell r="C931">
            <v>83</v>
          </cell>
          <cell r="D931" t="str">
            <v>03-Jun-19 A</v>
          </cell>
          <cell r="E931" t="str">
            <v>30-Sep-19 A</v>
          </cell>
          <cell r="F931">
            <v>7188</v>
          </cell>
          <cell r="G931">
            <v>7188</v>
          </cell>
          <cell r="H931">
            <v>1</v>
          </cell>
        </row>
        <row r="932">
          <cell r="A932" t="str">
            <v>S1004760</v>
          </cell>
          <cell r="B932" t="str">
            <v>Actuals - Labor FY19 Jun-Sep 16726</v>
          </cell>
          <cell r="C932">
            <v>83</v>
          </cell>
          <cell r="D932" t="str">
            <v>03-Jun-19 A</v>
          </cell>
          <cell r="E932" t="str">
            <v>30-Sep-19 A</v>
          </cell>
          <cell r="F932">
            <v>8728</v>
          </cell>
          <cell r="G932">
            <v>8728</v>
          </cell>
          <cell r="H932">
            <v>1</v>
          </cell>
        </row>
        <row r="933">
          <cell r="A933" t="str">
            <v>S1004840</v>
          </cell>
          <cell r="B933" t="str">
            <v>Actuals - NonLabor FY19 Jun-Sep 16722</v>
          </cell>
          <cell r="C933">
            <v>83</v>
          </cell>
          <cell r="D933" t="str">
            <v>03-Jun-19 A</v>
          </cell>
          <cell r="E933" t="str">
            <v>30-Sep-19 A</v>
          </cell>
          <cell r="F933">
            <v>1050666</v>
          </cell>
          <cell r="G933">
            <v>1050666</v>
          </cell>
          <cell r="H933">
            <v>1</v>
          </cell>
        </row>
        <row r="934">
          <cell r="A934" t="str">
            <v>S1004880</v>
          </cell>
          <cell r="B934" t="str">
            <v>Actuals - Labor FY19 Jun-Sep 16729</v>
          </cell>
          <cell r="C934">
            <v>83</v>
          </cell>
          <cell r="D934" t="str">
            <v>03-Jun-19 A</v>
          </cell>
          <cell r="E934" t="str">
            <v>30-Sep-19 A</v>
          </cell>
          <cell r="F934">
            <v>226960</v>
          </cell>
          <cell r="G934">
            <v>226960</v>
          </cell>
          <cell r="H934">
            <v>1</v>
          </cell>
        </row>
        <row r="935">
          <cell r="A935" t="str">
            <v>S1004920</v>
          </cell>
          <cell r="B935" t="str">
            <v>Actuals - Labor FY19 Jun-Sep 16731</v>
          </cell>
          <cell r="C935">
            <v>83</v>
          </cell>
          <cell r="D935" t="str">
            <v>03-Jun-19 A</v>
          </cell>
          <cell r="E935" t="str">
            <v>30-Sep-19 A</v>
          </cell>
          <cell r="F935">
            <v>20995</v>
          </cell>
          <cell r="G935">
            <v>20995</v>
          </cell>
          <cell r="H935">
            <v>1</v>
          </cell>
        </row>
        <row r="936">
          <cell r="A936" t="str">
            <v>S1004960</v>
          </cell>
          <cell r="B936" t="str">
            <v>Actuals - Labor FY19 Jun-Sep 16723</v>
          </cell>
          <cell r="C936">
            <v>83</v>
          </cell>
          <cell r="D936" t="str">
            <v>03-Jun-19 A</v>
          </cell>
          <cell r="E936" t="str">
            <v>30-Sep-19 A</v>
          </cell>
          <cell r="F936">
            <v>21123</v>
          </cell>
          <cell r="G936">
            <v>21123</v>
          </cell>
          <cell r="H936">
            <v>1</v>
          </cell>
        </row>
        <row r="937">
          <cell r="A937" t="str">
            <v>S1005000</v>
          </cell>
          <cell r="B937" t="str">
            <v>Actuals - Labor FY19 Jun-Sep 16724</v>
          </cell>
          <cell r="C937">
            <v>83</v>
          </cell>
          <cell r="D937" t="str">
            <v>03-Jun-19 A</v>
          </cell>
          <cell r="E937" t="str">
            <v>30-Sep-19 A</v>
          </cell>
          <cell r="F937">
            <v>6015</v>
          </cell>
          <cell r="G937">
            <v>22906</v>
          </cell>
          <cell r="H937">
            <v>1</v>
          </cell>
        </row>
        <row r="938">
          <cell r="A938" t="str">
            <v>S1005040</v>
          </cell>
          <cell r="B938" t="str">
            <v>Actuals - NonLabor FY19 Jun-Sep 16724</v>
          </cell>
          <cell r="C938">
            <v>83</v>
          </cell>
          <cell r="D938" t="str">
            <v>03-Jun-19 A</v>
          </cell>
          <cell r="E938" t="str">
            <v>30-Sep-19 A</v>
          </cell>
          <cell r="F938">
            <v>67953</v>
          </cell>
          <cell r="G938">
            <v>67953</v>
          </cell>
          <cell r="H938">
            <v>1</v>
          </cell>
        </row>
        <row r="939">
          <cell r="A939" t="str">
            <v>S1005080</v>
          </cell>
          <cell r="B939" t="str">
            <v>Actuals - Labor FY19 Jun-Sep 16727</v>
          </cell>
          <cell r="C939">
            <v>83</v>
          </cell>
          <cell r="D939" t="str">
            <v>03-Jun-19 A</v>
          </cell>
          <cell r="E939" t="str">
            <v>30-Sep-19 A</v>
          </cell>
          <cell r="F939">
            <v>38498</v>
          </cell>
          <cell r="G939">
            <v>38498</v>
          </cell>
          <cell r="H939">
            <v>1</v>
          </cell>
        </row>
        <row r="940">
          <cell r="A940" t="str">
            <v>S1005120</v>
          </cell>
          <cell r="B940" t="str">
            <v>Actuals - Labor FY19 Jun-Sep 16728</v>
          </cell>
          <cell r="C940">
            <v>83</v>
          </cell>
          <cell r="D940" t="str">
            <v>03-Jun-19 A</v>
          </cell>
          <cell r="E940" t="str">
            <v>30-Sep-19 A</v>
          </cell>
          <cell r="F940">
            <v>2992</v>
          </cell>
          <cell r="G940">
            <v>2992</v>
          </cell>
          <cell r="H940">
            <v>1</v>
          </cell>
        </row>
        <row r="941">
          <cell r="A941" t="str">
            <v>S282400</v>
          </cell>
          <cell r="B941" t="str">
            <v>Cryo System - Final Tech Design Review with Pressure Cryo Safety Subcommittee (PCSS)</v>
          </cell>
          <cell r="C941">
            <v>1</v>
          </cell>
          <cell r="D941" t="str">
            <v>03-Jun-19 A</v>
          </cell>
          <cell r="E941" t="str">
            <v>03-Jun-19 A</v>
          </cell>
          <cell r="F941">
            <v>0</v>
          </cell>
          <cell r="G941">
            <v>0</v>
          </cell>
          <cell r="H941">
            <v>1</v>
          </cell>
        </row>
        <row r="942">
          <cell r="A942" t="str">
            <v>S323100</v>
          </cell>
          <cell r="B942" t="str">
            <v>Procure Outer HCAL Mechanical Structure Components - Del. Accept. (Sector Structural Assembly 27)</v>
          </cell>
          <cell r="C942">
            <v>2</v>
          </cell>
          <cell r="D942" t="str">
            <v>03-Jun-19 A</v>
          </cell>
          <cell r="E942" t="str">
            <v>04-Jun-19 A</v>
          </cell>
          <cell r="F942">
            <v>0</v>
          </cell>
          <cell r="G942">
            <v>0</v>
          </cell>
          <cell r="H942">
            <v>1</v>
          </cell>
        </row>
        <row r="943">
          <cell r="A943" t="str">
            <v>S244600</v>
          </cell>
          <cell r="B943" t="str">
            <v>Procure Contracted Labor &amp; M&amp;S Univ. Michigan (UM) - Provide Requirements to Procurement</v>
          </cell>
          <cell r="C943">
            <v>5</v>
          </cell>
          <cell r="D943" t="str">
            <v>03-Jun-19 A</v>
          </cell>
          <cell r="E943" t="str">
            <v>07-Jun-19 A</v>
          </cell>
          <cell r="F943">
            <v>0</v>
          </cell>
          <cell r="G943">
            <v>0</v>
          </cell>
          <cell r="H943">
            <v>1</v>
          </cell>
        </row>
        <row r="944">
          <cell r="A944" t="str">
            <v>S279900</v>
          </cell>
          <cell r="B944" t="str">
            <v>[Magnet] Final Design Review (Magnet Transport)</v>
          </cell>
          <cell r="C944">
            <v>5</v>
          </cell>
          <cell r="D944" t="str">
            <v>03-Jun-19 A</v>
          </cell>
          <cell r="E944" t="str">
            <v>07-Jun-19 A</v>
          </cell>
          <cell r="F944">
            <v>0</v>
          </cell>
          <cell r="G944">
            <v>0</v>
          </cell>
          <cell r="H944">
            <v>1</v>
          </cell>
        </row>
        <row r="945">
          <cell r="A945" t="str">
            <v>S171003</v>
          </cell>
          <cell r="B945" t="str">
            <v>Procure EMCAL Fibers for Final Blocks - Delivery Acceptance 3</v>
          </cell>
          <cell r="C945">
            <v>11</v>
          </cell>
          <cell r="D945" t="str">
            <v>03-Jun-19 A</v>
          </cell>
          <cell r="E945" t="str">
            <v>18-Jun-19 A</v>
          </cell>
          <cell r="F945">
            <v>40406</v>
          </cell>
          <cell r="G945">
            <v>40406</v>
          </cell>
          <cell r="H945">
            <v>1</v>
          </cell>
        </row>
        <row r="946">
          <cell r="A946" t="str">
            <v>S248110</v>
          </cell>
          <cell r="B946" t="str">
            <v>Procure 1/2-Crate Digitizer - Contract/PO - Leadtime for Assembly &amp; Tests Split</v>
          </cell>
          <cell r="C946">
            <v>12</v>
          </cell>
          <cell r="D946" t="str">
            <v>03-Jun-19 A</v>
          </cell>
          <cell r="E946" t="str">
            <v>19-Jun-19 A</v>
          </cell>
          <cell r="F946">
            <v>0</v>
          </cell>
          <cell r="G946">
            <v>0</v>
          </cell>
          <cell r="H946">
            <v>1</v>
          </cell>
        </row>
        <row r="947">
          <cell r="A947" t="str">
            <v>S316410</v>
          </cell>
          <cell r="B947" t="str">
            <v>Analyze and Evaluate Structural Support for Internal Detectors FY19 - CA-D Resource(s)</v>
          </cell>
          <cell r="C947">
            <v>18</v>
          </cell>
          <cell r="D947" t="str">
            <v>03-Jun-19 A</v>
          </cell>
          <cell r="E947" t="str">
            <v>27-Jun-19 A</v>
          </cell>
          <cell r="F947">
            <v>0</v>
          </cell>
          <cell r="G947">
            <v>0</v>
          </cell>
          <cell r="H947">
            <v>1</v>
          </cell>
        </row>
        <row r="948">
          <cell r="A948" t="str">
            <v>S165802</v>
          </cell>
          <cell r="B948" t="str">
            <v>Prepare fiber assemblies for EMCal Prepro Sectors 1-12 Blocks Split</v>
          </cell>
          <cell r="C948">
            <v>19</v>
          </cell>
          <cell r="D948" t="str">
            <v>03-Jun-19 A</v>
          </cell>
          <cell r="E948" t="str">
            <v>28-Jun-19 A</v>
          </cell>
          <cell r="F948">
            <v>11004</v>
          </cell>
          <cell r="G948">
            <v>11004</v>
          </cell>
          <cell r="H948">
            <v>1</v>
          </cell>
        </row>
        <row r="949">
          <cell r="A949" t="str">
            <v>S190302</v>
          </cell>
          <cell r="B949" t="str">
            <v>Procure mechanical parts for preproduction prototype  Sector 0 M&amp;S FY19 Split</v>
          </cell>
          <cell r="C949">
            <v>19</v>
          </cell>
          <cell r="D949" t="str">
            <v>03-Jun-19 A</v>
          </cell>
          <cell r="E949" t="str">
            <v>28-Jun-19 A</v>
          </cell>
          <cell r="F949">
            <v>0</v>
          </cell>
          <cell r="G949">
            <v>0</v>
          </cell>
          <cell r="H949">
            <v>1</v>
          </cell>
        </row>
        <row r="950">
          <cell r="A950" t="str">
            <v>S190502</v>
          </cell>
          <cell r="B950" t="str">
            <v>Procure mechanical parts for preproduction prototype  Sector 0 Labor FY19 Split</v>
          </cell>
          <cell r="C950">
            <v>19</v>
          </cell>
          <cell r="D950" t="str">
            <v>03-Jun-19 A</v>
          </cell>
          <cell r="E950" t="str">
            <v>28-Jun-19 A</v>
          </cell>
          <cell r="F950">
            <v>0</v>
          </cell>
          <cell r="G950">
            <v>0</v>
          </cell>
          <cell r="H950">
            <v>1</v>
          </cell>
        </row>
        <row r="951">
          <cell r="A951" t="str">
            <v>S190702</v>
          </cell>
          <cell r="B951" t="str">
            <v>Procure parts for cooling system for preproduction  prototype Sector 0 Labor FY19 Split</v>
          </cell>
          <cell r="C951">
            <v>19</v>
          </cell>
          <cell r="D951" t="str">
            <v>03-Jun-19 A</v>
          </cell>
          <cell r="E951" t="str">
            <v>28-Jun-19 A</v>
          </cell>
          <cell r="F951">
            <v>1287</v>
          </cell>
          <cell r="G951">
            <v>1287</v>
          </cell>
          <cell r="H951">
            <v>1</v>
          </cell>
        </row>
        <row r="952">
          <cell r="A952" t="str">
            <v>S236800</v>
          </cell>
          <cell r="B952" t="str">
            <v>Fabricate HCal LED Boards: (6 Modules) M&amp;S</v>
          </cell>
          <cell r="C952">
            <v>19</v>
          </cell>
          <cell r="D952" t="str">
            <v>03-Jun-19 A</v>
          </cell>
          <cell r="E952" t="str">
            <v>28-Jun-19 A</v>
          </cell>
          <cell r="F952">
            <v>14420</v>
          </cell>
          <cell r="G952">
            <v>14420</v>
          </cell>
          <cell r="H952">
            <v>1</v>
          </cell>
        </row>
        <row r="953">
          <cell r="A953" t="str">
            <v>S214800</v>
          </cell>
          <cell r="B953" t="str">
            <v>EMCal/HCal sensors Production - 8K Units - Delivery Acceptance No. 5</v>
          </cell>
          <cell r="C953">
            <v>20</v>
          </cell>
          <cell r="D953" t="str">
            <v>03-Jun-19 A</v>
          </cell>
          <cell r="E953" t="str">
            <v>28-Jun-19 A</v>
          </cell>
          <cell r="F953">
            <v>76699</v>
          </cell>
          <cell r="G953">
            <v>76699</v>
          </cell>
          <cell r="H953">
            <v>1</v>
          </cell>
        </row>
        <row r="954">
          <cell r="A954" t="str">
            <v>S293202</v>
          </cell>
          <cell r="B954" t="str">
            <v>(GN2 Vent Line from platform coldbox) General Arrangement Layout Split</v>
          </cell>
          <cell r="C954">
            <v>20</v>
          </cell>
          <cell r="D954" t="str">
            <v>03-Jun-19 A</v>
          </cell>
          <cell r="E954" t="str">
            <v>28-Jun-19 A</v>
          </cell>
          <cell r="F954">
            <v>0</v>
          </cell>
          <cell r="G954">
            <v>0</v>
          </cell>
          <cell r="H954">
            <v>1</v>
          </cell>
        </row>
        <row r="955">
          <cell r="A955" t="str">
            <v>S191400</v>
          </cell>
          <cell r="B955" t="str">
            <v>Install readout electronics on preproduction prototype Sector 0</v>
          </cell>
          <cell r="C955">
            <v>41</v>
          </cell>
          <cell r="D955" t="str">
            <v>03-Jun-19 A</v>
          </cell>
          <cell r="E955" t="str">
            <v>30-Jul-19 A</v>
          </cell>
          <cell r="F955">
            <v>15212</v>
          </cell>
          <cell r="G955">
            <v>15212</v>
          </cell>
          <cell r="H955">
            <v>1</v>
          </cell>
        </row>
        <row r="956">
          <cell r="A956" t="str">
            <v>S219210</v>
          </cell>
          <cell r="B956" t="str">
            <v>Procure EMCal Internal Signal/Test/Comm/LV/Bias Cables: Preproduction [Sector 0] Labor Split</v>
          </cell>
          <cell r="C956">
            <v>41</v>
          </cell>
          <cell r="D956" t="str">
            <v>03-Jun-19 A</v>
          </cell>
          <cell r="E956" t="str">
            <v>31-Jul-19 A</v>
          </cell>
          <cell r="F956">
            <v>2743</v>
          </cell>
          <cell r="G956">
            <v>2743</v>
          </cell>
          <cell r="H956">
            <v>1</v>
          </cell>
        </row>
        <row r="957">
          <cell r="A957" t="str">
            <v>S219402</v>
          </cell>
          <cell r="B957" t="str">
            <v>Procure EMCal External Signal and Power Cables, and Power Systems: Preproduction [Sector 0] Labor Split</v>
          </cell>
          <cell r="C957">
            <v>41</v>
          </cell>
          <cell r="D957" t="str">
            <v>03-Jun-19 A</v>
          </cell>
          <cell r="E957" t="str">
            <v>31-Jul-19 A</v>
          </cell>
          <cell r="F957">
            <v>3887</v>
          </cell>
          <cell r="G957">
            <v>3887</v>
          </cell>
          <cell r="H957">
            <v>1</v>
          </cell>
        </row>
        <row r="958">
          <cell r="A958" t="str">
            <v>S213200</v>
          </cell>
          <cell r="B958" t="str">
            <v>Prepro Q/A Tested &amp; Sorted devices 8 K Units Delivery Batch No. 1</v>
          </cell>
          <cell r="C958">
            <v>41</v>
          </cell>
          <cell r="D958" t="str">
            <v>03-Jun-19 A</v>
          </cell>
          <cell r="E958" t="str">
            <v>31-Jul-19 A</v>
          </cell>
          <cell r="F958">
            <v>1226</v>
          </cell>
          <cell r="G958">
            <v>1226</v>
          </cell>
          <cell r="H958">
            <v>1</v>
          </cell>
        </row>
        <row r="959">
          <cell r="A959" t="str">
            <v>S213205</v>
          </cell>
          <cell r="B959" t="str">
            <v>Prepro Q/A Tested &amp; Sorted devices 8 K Units Delivery Batch No. 1 - Contributed Labor</v>
          </cell>
          <cell r="C959">
            <v>41</v>
          </cell>
          <cell r="D959" t="str">
            <v>03-Jun-19 A</v>
          </cell>
          <cell r="E959" t="str">
            <v>31-Jul-19 A</v>
          </cell>
          <cell r="F959">
            <v>9579</v>
          </cell>
          <cell r="G959">
            <v>9579</v>
          </cell>
          <cell r="H959">
            <v>1</v>
          </cell>
        </row>
        <row r="960">
          <cell r="A960" t="str">
            <v>S180402</v>
          </cell>
          <cell r="B960" t="str">
            <v>Set up EMCAL Final module production and sector assembly areas M&amp;S Split</v>
          </cell>
          <cell r="C960">
            <v>63</v>
          </cell>
          <cell r="D960" t="str">
            <v>03-Jun-19 A</v>
          </cell>
          <cell r="E960" t="str">
            <v>30-Aug-19 A</v>
          </cell>
          <cell r="F960">
            <v>11198</v>
          </cell>
          <cell r="G960">
            <v>11198</v>
          </cell>
          <cell r="H960">
            <v>1</v>
          </cell>
        </row>
        <row r="961">
          <cell r="A961" t="str">
            <v>S237800</v>
          </cell>
          <cell r="B961" t="str">
            <v>Procure Hcal Power and Signal Cables and Power System: (6 Modules), Phase 2 - M&amp;S</v>
          </cell>
          <cell r="C961">
            <v>64</v>
          </cell>
          <cell r="D961" t="str">
            <v>03-Jun-19 A</v>
          </cell>
          <cell r="E961" t="str">
            <v>30-Aug-19 A</v>
          </cell>
          <cell r="F961">
            <v>21876</v>
          </cell>
          <cell r="G961">
            <v>21876</v>
          </cell>
          <cell r="H961">
            <v>1</v>
          </cell>
        </row>
        <row r="962">
          <cell r="A962" t="str">
            <v>S237710</v>
          </cell>
          <cell r="B962" t="str">
            <v>Procure Hcal Power and Signal Cables and Power System: (6 Modules), Phase 1 - M&amp;S Split</v>
          </cell>
          <cell r="C962">
            <v>64</v>
          </cell>
          <cell r="D962" t="str">
            <v>03-Jun-19 A</v>
          </cell>
          <cell r="E962" t="str">
            <v>30-Aug-19 A</v>
          </cell>
          <cell r="F962">
            <v>5469</v>
          </cell>
          <cell r="G962">
            <v>5469</v>
          </cell>
          <cell r="H962">
            <v>1</v>
          </cell>
        </row>
        <row r="963">
          <cell r="A963" t="str">
            <v>S104010</v>
          </cell>
          <cell r="B963" t="str">
            <v>Travel FY19 Split</v>
          </cell>
          <cell r="C963">
            <v>83</v>
          </cell>
          <cell r="D963" t="str">
            <v>03-Jun-19 A</v>
          </cell>
          <cell r="E963" t="str">
            <v>30-Sep-19 A</v>
          </cell>
          <cell r="F963">
            <v>8838</v>
          </cell>
          <cell r="G963">
            <v>8838</v>
          </cell>
          <cell r="H963">
            <v>1</v>
          </cell>
        </row>
        <row r="964">
          <cell r="A964" t="str">
            <v>S103705</v>
          </cell>
          <cell r="B964" t="str">
            <v>Mgmt labor - B - BNL Contributed Labor - FY19 - Physics Resource(s) Split</v>
          </cell>
          <cell r="C964">
            <v>83</v>
          </cell>
          <cell r="D964" t="str">
            <v>03-Jun-19 A</v>
          </cell>
          <cell r="E964" t="str">
            <v>30-Sep-19 A</v>
          </cell>
          <cell r="F964">
            <v>503204</v>
          </cell>
          <cell r="G964">
            <v>503204</v>
          </cell>
          <cell r="H964">
            <v>1</v>
          </cell>
        </row>
        <row r="965">
          <cell r="A965" t="str">
            <v>S103715</v>
          </cell>
          <cell r="B965" t="str">
            <v>Mgmt labor - B - BNL Contributed Labor - FY19 - CA-D Resource(s) Split</v>
          </cell>
          <cell r="C965">
            <v>83</v>
          </cell>
          <cell r="D965" t="str">
            <v>03-Jun-19 A</v>
          </cell>
          <cell r="E965" t="str">
            <v>30-Sep-19 A</v>
          </cell>
          <cell r="F965">
            <v>48872</v>
          </cell>
          <cell r="G965">
            <v>48872</v>
          </cell>
          <cell r="H965">
            <v>1</v>
          </cell>
        </row>
        <row r="966">
          <cell r="A966" t="str">
            <v>S102905</v>
          </cell>
          <cell r="B966" t="str">
            <v>Mgmt labor - A - MIE, Phase 1 - FY19 split</v>
          </cell>
          <cell r="C966">
            <v>83</v>
          </cell>
          <cell r="D966" t="str">
            <v>03-Jun-19 A</v>
          </cell>
          <cell r="E966" t="str">
            <v>30-Sep-19 A</v>
          </cell>
          <cell r="F966">
            <v>71048</v>
          </cell>
          <cell r="G966">
            <v>71048</v>
          </cell>
          <cell r="H966">
            <v>1</v>
          </cell>
        </row>
        <row r="967">
          <cell r="A967" t="str">
            <v>S102915</v>
          </cell>
          <cell r="B967" t="str">
            <v>Mgmt labor - A - MIE, Phase 2 - FY19 split</v>
          </cell>
          <cell r="C967">
            <v>83</v>
          </cell>
          <cell r="D967" t="str">
            <v>03-Jun-19 A</v>
          </cell>
          <cell r="E967" t="str">
            <v>30-Sep-19 A</v>
          </cell>
          <cell r="F967">
            <v>43639</v>
          </cell>
          <cell r="G967">
            <v>43639</v>
          </cell>
          <cell r="H967">
            <v>1</v>
          </cell>
        </row>
        <row r="968">
          <cell r="A968" t="str">
            <v>S254600</v>
          </cell>
          <cell r="B968" t="str">
            <v>DAQ Prototype: Software development - INTT FELIX readout test_80%</v>
          </cell>
          <cell r="C968">
            <v>83</v>
          </cell>
          <cell r="D968" t="str">
            <v>03-Jun-19 A</v>
          </cell>
          <cell r="E968" t="str">
            <v>30-Sep-19 A</v>
          </cell>
          <cell r="F968">
            <v>44550</v>
          </cell>
          <cell r="G968">
            <v>44550</v>
          </cell>
          <cell r="H968">
            <v>1</v>
          </cell>
        </row>
        <row r="969">
          <cell r="A969" t="str">
            <v>S237602</v>
          </cell>
          <cell r="B969" t="str">
            <v>Procure Hcal Power and Signal Cables and Power System: (6 Modules) - Labor Split</v>
          </cell>
          <cell r="C969">
            <v>83</v>
          </cell>
          <cell r="D969" t="str">
            <v>03-Jun-19 A</v>
          </cell>
          <cell r="E969" t="str">
            <v>30-Sep-19 A</v>
          </cell>
          <cell r="F969">
            <v>13322</v>
          </cell>
          <cell r="G969">
            <v>13322</v>
          </cell>
          <cell r="H969">
            <v>1</v>
          </cell>
        </row>
        <row r="970">
          <cell r="A970" t="str">
            <v>S307310</v>
          </cell>
          <cell r="B970" t="str">
            <v>Magnet: Quench Detector Documentation Split_15%</v>
          </cell>
          <cell r="C970">
            <v>83</v>
          </cell>
          <cell r="D970" t="str">
            <v>03-Jun-19 A</v>
          </cell>
          <cell r="E970" t="str">
            <v>30-Sep-19 A</v>
          </cell>
          <cell r="F970">
            <v>0</v>
          </cell>
          <cell r="G970">
            <v>0</v>
          </cell>
          <cell r="H970">
            <v>1</v>
          </cell>
        </row>
        <row r="971">
          <cell r="A971" t="str">
            <v>S310005</v>
          </cell>
          <cell r="B971" t="str">
            <v>Carriage Cradle - Create Assembly &amp; Detail Drawings - Physics Resource(s) Split_90%</v>
          </cell>
          <cell r="C971">
            <v>83</v>
          </cell>
          <cell r="D971" t="str">
            <v>03-Jun-19 A</v>
          </cell>
          <cell r="E971" t="str">
            <v>30-Sep-19 A</v>
          </cell>
          <cell r="F971">
            <v>0</v>
          </cell>
          <cell r="G971">
            <v>0</v>
          </cell>
          <cell r="H971">
            <v>1</v>
          </cell>
        </row>
        <row r="972">
          <cell r="A972" t="str">
            <v>S310015</v>
          </cell>
          <cell r="B972" t="str">
            <v>Carriage Cradle - Create Assembly &amp; Detail Drawings - CA-D Resource(s) Split_90%</v>
          </cell>
          <cell r="C972">
            <v>83</v>
          </cell>
          <cell r="D972" t="str">
            <v>03-Jun-19 A</v>
          </cell>
          <cell r="E972" t="str">
            <v>30-Sep-19 A</v>
          </cell>
          <cell r="F972">
            <v>0</v>
          </cell>
          <cell r="G972">
            <v>0</v>
          </cell>
          <cell r="H972">
            <v>1</v>
          </cell>
        </row>
        <row r="973">
          <cell r="A973" t="str">
            <v>S314715</v>
          </cell>
          <cell r="B973" t="str">
            <v>Steel Track Modifications - Structural Analysis of Existing Steel Track System &amp; Preliminary Design_15%</v>
          </cell>
          <cell r="C973">
            <v>83</v>
          </cell>
          <cell r="D973" t="str">
            <v>03-Jun-19 A</v>
          </cell>
          <cell r="E973" t="str">
            <v>30-Sep-19 A</v>
          </cell>
          <cell r="F973">
            <v>0</v>
          </cell>
          <cell r="G973">
            <v>0</v>
          </cell>
          <cell r="H973">
            <v>1</v>
          </cell>
        </row>
        <row r="974">
          <cell r="A974" t="str">
            <v>S316405</v>
          </cell>
          <cell r="B974" t="str">
            <v>Analyze and Evaluate Structural Support for Internal Detectors FY19 - Physics Resource(s) Split_25%</v>
          </cell>
          <cell r="C974">
            <v>83</v>
          </cell>
          <cell r="D974" t="str">
            <v>03-Jun-19 A</v>
          </cell>
          <cell r="E974" t="str">
            <v>30-Sep-19 A</v>
          </cell>
          <cell r="F974">
            <v>0</v>
          </cell>
          <cell r="G974">
            <v>0</v>
          </cell>
          <cell r="H974">
            <v>1</v>
          </cell>
        </row>
        <row r="975">
          <cell r="A975" t="str">
            <v>S314705</v>
          </cell>
          <cell r="B975" t="str">
            <v>Track Modifications - Structural Analysis of Existing Track System &amp; Preliminary Design - Physics Resource(s) Split</v>
          </cell>
          <cell r="C975">
            <v>105</v>
          </cell>
          <cell r="D975" t="str">
            <v>03-Jun-19 A</v>
          </cell>
          <cell r="E975" t="str">
            <v>30-Oct-19 A</v>
          </cell>
          <cell r="F975">
            <v>0</v>
          </cell>
          <cell r="G975">
            <v>0</v>
          </cell>
          <cell r="H975">
            <v>1</v>
          </cell>
        </row>
        <row r="976">
          <cell r="A976" t="str">
            <v>S180202</v>
          </cell>
          <cell r="B976" t="str">
            <v>Set up EMCAL Final module production and sector assembly areas  Labor Split_75%</v>
          </cell>
          <cell r="C976">
            <v>121</v>
          </cell>
          <cell r="D976" t="str">
            <v>03-Jun-19 A</v>
          </cell>
          <cell r="E976" t="str">
            <v>25-Nov-19 A</v>
          </cell>
          <cell r="F976">
            <v>4223</v>
          </cell>
          <cell r="G976">
            <v>4223</v>
          </cell>
          <cell r="H976">
            <v>1</v>
          </cell>
        </row>
        <row r="977">
          <cell r="A977" t="str">
            <v>S202802</v>
          </cell>
          <cell r="B977" t="str">
            <v>Procure Miscellaneous Tools for Outer HCAL sector assembly and testing area (Preproduction) Labor Split</v>
          </cell>
          <cell r="C977">
            <v>121</v>
          </cell>
          <cell r="D977" t="str">
            <v>03-Jun-19 A</v>
          </cell>
          <cell r="E977" t="str">
            <v>25-Nov-19 A</v>
          </cell>
          <cell r="F977">
            <v>232</v>
          </cell>
          <cell r="G977">
            <v>232</v>
          </cell>
          <cell r="H977">
            <v>1</v>
          </cell>
        </row>
        <row r="978">
          <cell r="A978" t="str">
            <v>S203002</v>
          </cell>
          <cell r="B978" t="str">
            <v>Procure Miscellaneous Tools for Outer HCAL sector assembly and testing area (Preproduction) - M&amp;S Split</v>
          </cell>
          <cell r="C978">
            <v>121</v>
          </cell>
          <cell r="D978" t="str">
            <v>03-Jun-19 A</v>
          </cell>
          <cell r="E978" t="str">
            <v>25-Nov-19 A</v>
          </cell>
          <cell r="F978">
            <v>2207</v>
          </cell>
          <cell r="G978">
            <v>2207</v>
          </cell>
          <cell r="H978">
            <v>1</v>
          </cell>
        </row>
        <row r="979">
          <cell r="A979" t="str">
            <v>S268905</v>
          </cell>
          <cell r="B979" t="str">
            <v>Timing System Prototype: develop firmware FY19 Split</v>
          </cell>
          <cell r="C979">
            <v>144</v>
          </cell>
          <cell r="D979" t="str">
            <v>03-Jun-19 A</v>
          </cell>
          <cell r="E979" t="str">
            <v>31-Dec-19 A</v>
          </cell>
          <cell r="F979">
            <v>43216</v>
          </cell>
          <cell r="G979">
            <v>43216</v>
          </cell>
          <cell r="H979">
            <v>1</v>
          </cell>
        </row>
        <row r="980">
          <cell r="A980" t="str">
            <v>S268915</v>
          </cell>
          <cell r="B980" t="str">
            <v>Timing System Prototype: develop firmware FY19 Split Instrum</v>
          </cell>
          <cell r="C980">
            <v>144</v>
          </cell>
          <cell r="D980" t="str">
            <v>03-Jun-19 A</v>
          </cell>
          <cell r="E980" t="str">
            <v>31-Dec-19 A</v>
          </cell>
          <cell r="F980">
            <v>6755</v>
          </cell>
          <cell r="G980">
            <v>6755</v>
          </cell>
          <cell r="H980">
            <v>1</v>
          </cell>
        </row>
        <row r="981">
          <cell r="A981" t="str">
            <v>S254502</v>
          </cell>
          <cell r="B981" t="str">
            <v>DAQ Prototype: Software development - Calorimeters &amp; TPC FY19 Split</v>
          </cell>
          <cell r="C981">
            <v>145</v>
          </cell>
          <cell r="D981" t="str">
            <v>03-Jun-19 A</v>
          </cell>
          <cell r="E981" t="str">
            <v>02-Jan-20 A</v>
          </cell>
          <cell r="F981">
            <v>88302</v>
          </cell>
          <cell r="G981">
            <v>88302</v>
          </cell>
          <cell r="H981">
            <v>1</v>
          </cell>
        </row>
        <row r="982">
          <cell r="A982" t="str">
            <v>S266110</v>
          </cell>
          <cell r="B982" t="str">
            <v>GL1 Prototype: develop firmware FY19 Split</v>
          </cell>
          <cell r="C982">
            <v>148</v>
          </cell>
          <cell r="D982" t="str">
            <v>03-Jun-19 A</v>
          </cell>
          <cell r="E982" t="str">
            <v>06-Jan-20 A</v>
          </cell>
          <cell r="F982">
            <v>59688</v>
          </cell>
          <cell r="G982">
            <v>59688</v>
          </cell>
          <cell r="H982">
            <v>1</v>
          </cell>
        </row>
        <row r="983">
          <cell r="A983" t="str">
            <v>S269100</v>
          </cell>
          <cell r="B983" t="str">
            <v>Timing System Prototype: Design I/O Transition Module FY19</v>
          </cell>
          <cell r="C983">
            <v>185</v>
          </cell>
          <cell r="D983" t="str">
            <v>03-Jun-19 A</v>
          </cell>
          <cell r="E983" t="str">
            <v>28-Feb-20 A</v>
          </cell>
          <cell r="F983">
            <v>8421</v>
          </cell>
          <cell r="G983">
            <v>8421</v>
          </cell>
          <cell r="H983">
            <v>1</v>
          </cell>
        </row>
        <row r="984">
          <cell r="A984" t="str">
            <v>S266300</v>
          </cell>
          <cell r="B984" t="str">
            <v>GL1 Prototype: Design I/O Transition Module FY19</v>
          </cell>
          <cell r="C984">
            <v>185</v>
          </cell>
          <cell r="D984" t="str">
            <v>03-Jun-19 A</v>
          </cell>
          <cell r="E984" t="str">
            <v>28-Feb-20 A</v>
          </cell>
          <cell r="F984">
            <v>7091</v>
          </cell>
          <cell r="G984">
            <v>7123</v>
          </cell>
          <cell r="H984">
            <v>1</v>
          </cell>
        </row>
        <row r="985">
          <cell r="A985" t="str">
            <v>S254800</v>
          </cell>
          <cell r="B985" t="str">
            <v>DAQ Prototype: Software development - Multiple Subsystem Test</v>
          </cell>
          <cell r="C985">
            <v>445</v>
          </cell>
          <cell r="D985" t="str">
            <v>03-Jun-19 A</v>
          </cell>
          <cell r="E985" t="str">
            <v>15-Mar-21 A</v>
          </cell>
          <cell r="F985">
            <v>94649</v>
          </cell>
          <cell r="G985">
            <v>94838</v>
          </cell>
          <cell r="H985">
            <v>1</v>
          </cell>
        </row>
        <row r="986">
          <cell r="A986" t="str">
            <v>S282410</v>
          </cell>
          <cell r="B986" t="str">
            <v>Completed: Cryo System - Final Tech Design Review with Pressure Cryo Safety Subcommittee (PCSS)</v>
          </cell>
          <cell r="C986">
            <v>0</v>
          </cell>
          <cell r="E986" t="str">
            <v>03-Jun-19 A</v>
          </cell>
          <cell r="F986">
            <v>0</v>
          </cell>
          <cell r="G986">
            <v>0</v>
          </cell>
          <cell r="H986">
            <v>1</v>
          </cell>
        </row>
        <row r="987">
          <cell r="A987" t="str">
            <v>S261600</v>
          </cell>
          <cell r="B987" t="str">
            <v>Trigger Design, Layout Custom LL1 - Delivery Acceptance</v>
          </cell>
          <cell r="C987">
            <v>1</v>
          </cell>
          <cell r="D987" t="str">
            <v>04-Jun-19 A</v>
          </cell>
          <cell r="E987" t="str">
            <v>04-Jun-19 A</v>
          </cell>
          <cell r="F987">
            <v>0</v>
          </cell>
          <cell r="G987">
            <v>0</v>
          </cell>
          <cell r="H987">
            <v>1</v>
          </cell>
        </row>
        <row r="988">
          <cell r="A988" t="str">
            <v>S282980</v>
          </cell>
          <cell r="B988" t="str">
            <v>RHIC Helium Interface - Procurement Readiness Review</v>
          </cell>
          <cell r="C988">
            <v>5</v>
          </cell>
          <cell r="D988" t="str">
            <v>04-Jun-19 A</v>
          </cell>
          <cell r="E988" t="str">
            <v>10-Jun-19 A</v>
          </cell>
          <cell r="F988">
            <v>0</v>
          </cell>
          <cell r="G988">
            <v>0</v>
          </cell>
          <cell r="H988">
            <v>1</v>
          </cell>
        </row>
        <row r="989">
          <cell r="A989" t="str">
            <v>S172700</v>
          </cell>
          <cell r="B989" t="str">
            <v>Set up factory for final blocks M&amp;S</v>
          </cell>
          <cell r="C989">
            <v>119</v>
          </cell>
          <cell r="D989" t="str">
            <v>05-Jun-19 A</v>
          </cell>
          <cell r="E989" t="str">
            <v>25-Nov-19 A</v>
          </cell>
          <cell r="F989">
            <v>2840</v>
          </cell>
          <cell r="G989">
            <v>2840</v>
          </cell>
          <cell r="H989">
            <v>1</v>
          </cell>
        </row>
        <row r="990">
          <cell r="A990" t="str">
            <v>S172600</v>
          </cell>
          <cell r="B990" t="str">
            <v>Set up factory for final blocks Purchased Services</v>
          </cell>
          <cell r="C990">
            <v>119</v>
          </cell>
          <cell r="D990" t="str">
            <v>05-Jun-19 A</v>
          </cell>
          <cell r="E990" t="str">
            <v>25-Nov-19 A</v>
          </cell>
          <cell r="F990">
            <v>7017</v>
          </cell>
          <cell r="G990">
            <v>7017</v>
          </cell>
          <cell r="H990">
            <v>1</v>
          </cell>
        </row>
        <row r="991">
          <cell r="A991" t="str">
            <v>S262100</v>
          </cell>
          <cell r="B991" t="str">
            <v>Procure Prototype V1 Trigger Board  - Vendor Responses</v>
          </cell>
          <cell r="C991">
            <v>7</v>
          </cell>
          <cell r="D991" t="str">
            <v>05-Jun-19 A</v>
          </cell>
          <cell r="E991" t="str">
            <v>13-Jun-19 A</v>
          </cell>
          <cell r="F991">
            <v>0</v>
          </cell>
          <cell r="G991">
            <v>0</v>
          </cell>
          <cell r="H991">
            <v>1</v>
          </cell>
        </row>
        <row r="992">
          <cell r="A992" t="str">
            <v>S280000</v>
          </cell>
          <cell r="B992" t="str">
            <v>[Magnet] Procure Parts (for disassembly, transport &amp; reassembly) - Provide requirements to Procurement</v>
          </cell>
          <cell r="C992">
            <v>5</v>
          </cell>
          <cell r="D992" t="str">
            <v>10-Jun-19 A</v>
          </cell>
          <cell r="E992" t="str">
            <v>14-Jun-19 A</v>
          </cell>
          <cell r="F992">
            <v>0</v>
          </cell>
          <cell r="G992">
            <v>0</v>
          </cell>
          <cell r="H992">
            <v>1</v>
          </cell>
        </row>
        <row r="993">
          <cell r="A993" t="str">
            <v>S244700</v>
          </cell>
          <cell r="B993" t="str">
            <v>Procure Contracted Labor &amp; M&amp;S Univ. Michigan (UM) - Vendor Selection</v>
          </cell>
          <cell r="C993">
            <v>14</v>
          </cell>
          <cell r="D993" t="str">
            <v>10-Jun-19 A</v>
          </cell>
          <cell r="E993" t="str">
            <v>28-Jun-19 A</v>
          </cell>
          <cell r="F993">
            <v>0</v>
          </cell>
          <cell r="G993">
            <v>0</v>
          </cell>
          <cell r="H993">
            <v>1</v>
          </cell>
        </row>
        <row r="994">
          <cell r="A994" t="str">
            <v>S323200</v>
          </cell>
          <cell r="B994" t="str">
            <v>Procure Outer HCAL Mechanical Structure Components - Del. Accept. (Sector Structural Assembly 28)</v>
          </cell>
          <cell r="C994">
            <v>6</v>
          </cell>
          <cell r="D994" t="str">
            <v>14-Jun-19 A</v>
          </cell>
          <cell r="E994" t="str">
            <v>21-Jun-19 A</v>
          </cell>
          <cell r="F994">
            <v>0</v>
          </cell>
          <cell r="G994">
            <v>0</v>
          </cell>
          <cell r="H994">
            <v>1</v>
          </cell>
        </row>
        <row r="995">
          <cell r="A995" t="str">
            <v>S262200</v>
          </cell>
          <cell r="B995" t="str">
            <v>Procure Prototype V1 Trigger Board  - Vendor Selection</v>
          </cell>
          <cell r="C995">
            <v>10</v>
          </cell>
          <cell r="D995" t="str">
            <v>14-Jun-19 A</v>
          </cell>
          <cell r="E995" t="str">
            <v>28-Jun-19 A</v>
          </cell>
          <cell r="F995">
            <v>0</v>
          </cell>
          <cell r="G995">
            <v>0</v>
          </cell>
          <cell r="H995">
            <v>1</v>
          </cell>
        </row>
        <row r="996">
          <cell r="A996" t="str">
            <v>S280100</v>
          </cell>
          <cell r="B996" t="str">
            <v>[Magnet] Procure Parts (for disassembly, transport &amp; reassembly) - Prepare &amp; Send Solicitation</v>
          </cell>
          <cell r="C996">
            <v>10</v>
          </cell>
          <cell r="D996" t="str">
            <v>17-Jun-19 A</v>
          </cell>
          <cell r="E996" t="str">
            <v>28-Jun-19 A</v>
          </cell>
          <cell r="F996">
            <v>0</v>
          </cell>
          <cell r="G996">
            <v>0</v>
          </cell>
          <cell r="H996">
            <v>1</v>
          </cell>
        </row>
        <row r="997">
          <cell r="A997" t="str">
            <v>S171004</v>
          </cell>
          <cell r="B997" t="str">
            <v>Procure EMCAL Fibers for Final Blocks - Delivery Acceptance 4</v>
          </cell>
          <cell r="C997">
            <v>7</v>
          </cell>
          <cell r="D997" t="str">
            <v>19-Jun-19 A</v>
          </cell>
          <cell r="E997" t="str">
            <v>28-Jun-19 A</v>
          </cell>
          <cell r="F997">
            <v>40406</v>
          </cell>
          <cell r="G997">
            <v>40406</v>
          </cell>
          <cell r="H997">
            <v>1</v>
          </cell>
        </row>
        <row r="998">
          <cell r="A998" t="str">
            <v>S248200</v>
          </cell>
          <cell r="B998" t="str">
            <v>Procure 1/2-Crate Digitizer - Contract/PO - Delivery Acceptance for Assembly &amp; Tests</v>
          </cell>
          <cell r="C998">
            <v>6</v>
          </cell>
          <cell r="D998" t="str">
            <v>20-Jun-19 A</v>
          </cell>
          <cell r="E998" t="str">
            <v>28-Jun-19 A</v>
          </cell>
          <cell r="F998">
            <v>55163</v>
          </cell>
          <cell r="G998">
            <v>55163</v>
          </cell>
          <cell r="H998">
            <v>1</v>
          </cell>
        </row>
        <row r="999">
          <cell r="A999" t="str">
            <v>S282300</v>
          </cell>
          <cell r="B999" t="str">
            <v>Cryo System - Bid package Helium System</v>
          </cell>
          <cell r="C999">
            <v>0</v>
          </cell>
          <cell r="D999" t="str">
            <v>21-Jun-19 A</v>
          </cell>
          <cell r="F999">
            <v>0</v>
          </cell>
          <cell r="G999">
            <v>0</v>
          </cell>
          <cell r="H999">
            <v>1</v>
          </cell>
        </row>
        <row r="1000">
          <cell r="A1000" t="str">
            <v>S172800</v>
          </cell>
          <cell r="B1000" t="str">
            <v>Prepare fiber assemblies for final blocks</v>
          </cell>
          <cell r="C1000">
            <v>527</v>
          </cell>
          <cell r="D1000" t="str">
            <v>21-Jun-19 A</v>
          </cell>
          <cell r="E1000" t="str">
            <v>30-Jul-21 A</v>
          </cell>
          <cell r="F1000">
            <v>163757</v>
          </cell>
          <cell r="G1000">
            <v>163757</v>
          </cell>
          <cell r="H1000">
            <v>1</v>
          </cell>
        </row>
        <row r="1001">
          <cell r="A1001" t="str">
            <v>S323300</v>
          </cell>
          <cell r="B1001" t="str">
            <v>Procure Outer HCAL Mechanical Structure Components - Del. Accept. (Sector Structural Assembly 29)</v>
          </cell>
          <cell r="C1001">
            <v>6</v>
          </cell>
          <cell r="D1001" t="str">
            <v>21-Jun-19 A</v>
          </cell>
          <cell r="E1001" t="str">
            <v>28-Jun-19 A</v>
          </cell>
          <cell r="F1001">
            <v>0</v>
          </cell>
          <cell r="G1001">
            <v>0</v>
          </cell>
          <cell r="H1001">
            <v>1</v>
          </cell>
        </row>
        <row r="1002">
          <cell r="A1002" t="str">
            <v>S244800</v>
          </cell>
          <cell r="B1002" t="str">
            <v>Procure Contracted Labor &amp; M&amp;S Univ. Michigan (UM), Phase 1 - Contract Award</v>
          </cell>
          <cell r="C1002">
            <v>0</v>
          </cell>
          <cell r="D1002" t="str">
            <v>28-Jun-19 A</v>
          </cell>
          <cell r="F1002">
            <v>0</v>
          </cell>
          <cell r="G1002">
            <v>0</v>
          </cell>
          <cell r="H1002">
            <v>1</v>
          </cell>
        </row>
        <row r="1003">
          <cell r="A1003" t="str">
            <v>S122202</v>
          </cell>
          <cell r="B1003" t="str">
            <v>Prepare TPC R1 Factory Tooling Labor Split</v>
          </cell>
          <cell r="C1003">
            <v>21</v>
          </cell>
          <cell r="D1003" t="str">
            <v>01-Jul-19 A</v>
          </cell>
          <cell r="E1003" t="str">
            <v>31-Jul-19 A</v>
          </cell>
          <cell r="F1003">
            <v>295</v>
          </cell>
          <cell r="G1003">
            <v>295</v>
          </cell>
          <cell r="H1003">
            <v>1</v>
          </cell>
        </row>
        <row r="1004">
          <cell r="A1004" t="str">
            <v>S122302</v>
          </cell>
          <cell r="B1004" t="str">
            <v>Prepare TPC R1 Factory Tooling M&amp;S Split</v>
          </cell>
          <cell r="C1004">
            <v>21</v>
          </cell>
          <cell r="D1004" t="str">
            <v>01-Jul-19 A</v>
          </cell>
          <cell r="E1004" t="str">
            <v>31-Jul-19 A</v>
          </cell>
          <cell r="F1004">
            <v>2648</v>
          </cell>
          <cell r="G1004">
            <v>2648</v>
          </cell>
          <cell r="H1004">
            <v>1</v>
          </cell>
        </row>
        <row r="1005">
          <cell r="A1005" t="str">
            <v>S126502</v>
          </cell>
          <cell r="B1005" t="str">
            <v>Prepare TPC R2 Factory Tooling M&amp;S Split</v>
          </cell>
          <cell r="C1005">
            <v>21</v>
          </cell>
          <cell r="D1005" t="str">
            <v>01-Jul-19 A</v>
          </cell>
          <cell r="E1005" t="str">
            <v>31-Jul-19 A</v>
          </cell>
          <cell r="F1005">
            <v>3972</v>
          </cell>
          <cell r="G1005">
            <v>3972</v>
          </cell>
          <cell r="H1005">
            <v>1</v>
          </cell>
        </row>
        <row r="1006">
          <cell r="A1006" t="str">
            <v>S220200</v>
          </cell>
          <cell r="B1006" t="str">
            <v>Layout per Change Specification - EMCal Preamp: Sectors 1-12</v>
          </cell>
          <cell r="C1006">
            <v>21</v>
          </cell>
          <cell r="D1006" t="str">
            <v>01-Jul-19 A</v>
          </cell>
          <cell r="E1006" t="str">
            <v>31-Jul-19 A</v>
          </cell>
          <cell r="F1006">
            <v>9195</v>
          </cell>
          <cell r="G1006">
            <v>9195</v>
          </cell>
          <cell r="H1006">
            <v>1</v>
          </cell>
        </row>
        <row r="1007">
          <cell r="A1007" t="str">
            <v>S220400</v>
          </cell>
          <cell r="B1007" t="str">
            <v>Layout per Change Specification - EMCal Interface: Sectors 1-12</v>
          </cell>
          <cell r="C1007">
            <v>21</v>
          </cell>
          <cell r="D1007" t="str">
            <v>01-Jul-19 A</v>
          </cell>
          <cell r="E1007" t="str">
            <v>31-Jul-19 A</v>
          </cell>
          <cell r="F1007">
            <v>13280</v>
          </cell>
          <cell r="G1007">
            <v>13280</v>
          </cell>
          <cell r="H1007">
            <v>1</v>
          </cell>
        </row>
        <row r="1008">
          <cell r="A1008" t="str">
            <v>S220600</v>
          </cell>
          <cell r="B1008" t="str">
            <v>Layout per Change Specification - Calorimeter Controller: Sectors 1-12</v>
          </cell>
          <cell r="C1008">
            <v>21</v>
          </cell>
          <cell r="D1008" t="str">
            <v>01-Jul-19 A</v>
          </cell>
          <cell r="E1008" t="str">
            <v>31-Jul-19 A</v>
          </cell>
          <cell r="F1008">
            <v>7380</v>
          </cell>
          <cell r="G1008">
            <v>7380</v>
          </cell>
          <cell r="H1008">
            <v>1</v>
          </cell>
        </row>
        <row r="1009">
          <cell r="A1009" t="str">
            <v>S220100</v>
          </cell>
          <cell r="B1009" t="str">
            <v>Update Design per Change Specification - EMCal Preamp: Sectors 1-12</v>
          </cell>
          <cell r="C1009">
            <v>21</v>
          </cell>
          <cell r="D1009" t="str">
            <v>01-Jul-19 A</v>
          </cell>
          <cell r="E1009" t="str">
            <v>31-Jul-19 A</v>
          </cell>
          <cell r="F1009">
            <v>8598</v>
          </cell>
          <cell r="G1009">
            <v>8598</v>
          </cell>
          <cell r="H1009">
            <v>1</v>
          </cell>
        </row>
        <row r="1010">
          <cell r="A1010" t="str">
            <v>S220300</v>
          </cell>
          <cell r="B1010" t="str">
            <v>Update Design per Change Specification - EMCal Interface Board: Sectors 1-12</v>
          </cell>
          <cell r="C1010">
            <v>21</v>
          </cell>
          <cell r="D1010" t="str">
            <v>01-Jul-19 A</v>
          </cell>
          <cell r="E1010" t="str">
            <v>31-Jul-19 A</v>
          </cell>
          <cell r="F1010">
            <v>8598</v>
          </cell>
          <cell r="G1010">
            <v>8598</v>
          </cell>
          <cell r="H1010">
            <v>1</v>
          </cell>
        </row>
        <row r="1011">
          <cell r="A1011" t="str">
            <v>S220500</v>
          </cell>
          <cell r="B1011" t="str">
            <v>Update Design per Change Specification - Calorimeter Controller: Sectors 1-12</v>
          </cell>
          <cell r="C1011">
            <v>21</v>
          </cell>
          <cell r="D1011" t="str">
            <v>01-Jul-19 A</v>
          </cell>
          <cell r="E1011" t="str">
            <v>31-Jul-19 A</v>
          </cell>
          <cell r="F1011">
            <v>8598</v>
          </cell>
          <cell r="G1011">
            <v>8598</v>
          </cell>
          <cell r="H1011">
            <v>1</v>
          </cell>
        </row>
        <row r="1012">
          <cell r="A1012" t="str">
            <v>S223300</v>
          </cell>
          <cell r="B1012" t="str">
            <v>Fabricate Calorimeter Controller Boards: Sectors 1-12 M&amp;S</v>
          </cell>
          <cell r="C1012">
            <v>32</v>
          </cell>
          <cell r="D1012" t="str">
            <v>01-Jul-19 A</v>
          </cell>
          <cell r="E1012" t="str">
            <v>15-Aug-19 A</v>
          </cell>
          <cell r="F1012">
            <v>22309</v>
          </cell>
          <cell r="G1012">
            <v>23010</v>
          </cell>
          <cell r="H1012">
            <v>1</v>
          </cell>
        </row>
        <row r="1013">
          <cell r="A1013" t="str">
            <v>S223202</v>
          </cell>
          <cell r="B1013" t="str">
            <v>Fabricate Calorimeter Controller Boards: Sectors 1-12 Labor Split</v>
          </cell>
          <cell r="C1013">
            <v>32</v>
          </cell>
          <cell r="D1013" t="str">
            <v>01-Jul-19 A</v>
          </cell>
          <cell r="E1013" t="str">
            <v>15-Aug-19 A</v>
          </cell>
          <cell r="F1013">
            <v>19051</v>
          </cell>
          <cell r="G1013">
            <v>19622</v>
          </cell>
          <cell r="H1013">
            <v>1</v>
          </cell>
        </row>
        <row r="1014">
          <cell r="A1014" t="str">
            <v>S130102</v>
          </cell>
          <cell r="B1014" t="str">
            <v>Prepare TPC R3a Factory Tooling M&amp;S Split</v>
          </cell>
          <cell r="C1014">
            <v>43</v>
          </cell>
          <cell r="D1014" t="str">
            <v>01-Jul-19 A</v>
          </cell>
          <cell r="E1014" t="str">
            <v>30-Aug-19 A</v>
          </cell>
          <cell r="F1014">
            <v>3972</v>
          </cell>
          <cell r="G1014">
            <v>3972</v>
          </cell>
          <cell r="H1014">
            <v>1</v>
          </cell>
        </row>
        <row r="1015">
          <cell r="A1015" t="str">
            <v>S165902</v>
          </cell>
          <cell r="B1015" t="str">
            <v>Fabricate EMCAL Prepro blocks sector 1 Split</v>
          </cell>
          <cell r="C1015">
            <v>63</v>
          </cell>
          <cell r="D1015" t="str">
            <v>01-Jul-19 A</v>
          </cell>
          <cell r="E1015" t="str">
            <v>30-Sep-19 A</v>
          </cell>
          <cell r="F1015">
            <v>6820</v>
          </cell>
          <cell r="G1015">
            <v>7104</v>
          </cell>
          <cell r="H1015">
            <v>1</v>
          </cell>
        </row>
        <row r="1016">
          <cell r="A1016" t="str">
            <v>S215600</v>
          </cell>
          <cell r="B1016" t="str">
            <v>Production Q/A Tested &amp; Sorted devices 8 K Units Delivery Batch No. 4</v>
          </cell>
          <cell r="C1016">
            <v>63</v>
          </cell>
          <cell r="D1016" t="str">
            <v>01-Jul-19 A</v>
          </cell>
          <cell r="E1016" t="str">
            <v>30-Sep-19 A</v>
          </cell>
          <cell r="F1016">
            <v>1226</v>
          </cell>
          <cell r="G1016">
            <v>1277</v>
          </cell>
          <cell r="H1016">
            <v>1</v>
          </cell>
        </row>
        <row r="1017">
          <cell r="A1017" t="str">
            <v>S215605</v>
          </cell>
          <cell r="B1017" t="str">
            <v>Production Q/A Tested &amp; Sorted devices 8 K Units Delivery Batch No. 4 - Contributed Labor</v>
          </cell>
          <cell r="C1017">
            <v>63</v>
          </cell>
          <cell r="D1017" t="str">
            <v>01-Jul-19 A</v>
          </cell>
          <cell r="E1017" t="str">
            <v>30-Sep-19 A</v>
          </cell>
          <cell r="F1017">
            <v>9579</v>
          </cell>
          <cell r="G1017">
            <v>9867</v>
          </cell>
          <cell r="H1017">
            <v>1</v>
          </cell>
        </row>
        <row r="1018">
          <cell r="A1018" t="str">
            <v>S215800</v>
          </cell>
          <cell r="B1018" t="str">
            <v>Production Q/A Tested &amp; Sorted devices 8 K Units Delivery Batch No. 5</v>
          </cell>
          <cell r="C1018">
            <v>125</v>
          </cell>
          <cell r="D1018" t="str">
            <v>01-Jul-19 A</v>
          </cell>
          <cell r="E1018" t="str">
            <v>31-Dec-19 A</v>
          </cell>
          <cell r="F1018">
            <v>1277</v>
          </cell>
          <cell r="G1018">
            <v>1277</v>
          </cell>
          <cell r="H1018">
            <v>1</v>
          </cell>
        </row>
        <row r="1019">
          <cell r="A1019" t="str">
            <v>S215805</v>
          </cell>
          <cell r="B1019" t="str">
            <v>Production Q/A Tested &amp; Sorted devices 8 K Units Delivery Batch No. 5 - Contributed Labor</v>
          </cell>
          <cell r="C1019">
            <v>125</v>
          </cell>
          <cell r="D1019" t="str">
            <v>01-Jul-19 A</v>
          </cell>
          <cell r="E1019" t="str">
            <v>31-Dec-19 A</v>
          </cell>
          <cell r="F1019">
            <v>9579</v>
          </cell>
          <cell r="G1019">
            <v>9867</v>
          </cell>
          <cell r="H1019">
            <v>1</v>
          </cell>
        </row>
        <row r="1020">
          <cell r="A1020" t="str">
            <v>S262300</v>
          </cell>
          <cell r="B1020" t="str">
            <v>Procure Prototype V1 Trigger Board  - Contract Award(s)</v>
          </cell>
          <cell r="C1020">
            <v>0</v>
          </cell>
          <cell r="D1020" t="str">
            <v>01-Jul-19 A</v>
          </cell>
          <cell r="F1020">
            <v>0</v>
          </cell>
          <cell r="G1020">
            <v>0</v>
          </cell>
          <cell r="H1020">
            <v>1</v>
          </cell>
        </row>
        <row r="1021">
          <cell r="A1021" t="str">
            <v>S248300</v>
          </cell>
          <cell r="B1021" t="str">
            <v>Calorimeter Digitizer 1/2-Crate Complete</v>
          </cell>
          <cell r="C1021">
            <v>0</v>
          </cell>
          <cell r="E1021" t="str">
            <v>01-Jul-19 A</v>
          </cell>
          <cell r="F1021">
            <v>0</v>
          </cell>
          <cell r="G1021">
            <v>0</v>
          </cell>
          <cell r="H1021">
            <v>1</v>
          </cell>
        </row>
        <row r="1022">
          <cell r="A1022" t="str">
            <v>S123605</v>
          </cell>
          <cell r="B1022" t="str">
            <v>Test TPC R1 Pre-Production Module - Contributed Labor</v>
          </cell>
          <cell r="C1022">
            <v>5</v>
          </cell>
          <cell r="D1022" t="str">
            <v>01-Jul-19 A</v>
          </cell>
          <cell r="E1022" t="str">
            <v>08-Jul-19 A</v>
          </cell>
          <cell r="F1022">
            <v>0</v>
          </cell>
          <cell r="G1022">
            <v>0</v>
          </cell>
          <cell r="H1022">
            <v>1</v>
          </cell>
        </row>
        <row r="1023">
          <cell r="A1023" t="str">
            <v>S123600</v>
          </cell>
          <cell r="B1023" t="str">
            <v>Test TPC R1 Pre-Production Module</v>
          </cell>
          <cell r="C1023">
            <v>6</v>
          </cell>
          <cell r="D1023" t="str">
            <v>01-Jul-19 A</v>
          </cell>
          <cell r="E1023" t="str">
            <v>09-Jul-19 A</v>
          </cell>
          <cell r="F1023">
            <v>7868</v>
          </cell>
          <cell r="G1023">
            <v>7868</v>
          </cell>
          <cell r="H1023">
            <v>1</v>
          </cell>
        </row>
        <row r="1024">
          <cell r="A1024" t="str">
            <v>S323400</v>
          </cell>
          <cell r="B1024" t="str">
            <v>Procure Outer HCAL Mechanical Structure Components - Del. Accept. (Chimney Sector Assembly 1)</v>
          </cell>
          <cell r="C1024">
            <v>6</v>
          </cell>
          <cell r="D1024" t="str">
            <v>01-Jul-19 A</v>
          </cell>
          <cell r="E1024" t="str">
            <v>09-Jul-19 A</v>
          </cell>
          <cell r="F1024">
            <v>0</v>
          </cell>
          <cell r="G1024">
            <v>0</v>
          </cell>
          <cell r="H1024">
            <v>1</v>
          </cell>
        </row>
        <row r="1025">
          <cell r="A1025" t="str">
            <v>S202512</v>
          </cell>
          <cell r="B1025" t="str">
            <v>Outer HCAL Scintillating Tile Acceptance Testing (Preproduction) Split</v>
          </cell>
          <cell r="C1025">
            <v>9</v>
          </cell>
          <cell r="D1025" t="str">
            <v>01-Jul-19 A</v>
          </cell>
          <cell r="E1025" t="str">
            <v>15-Jul-19 A</v>
          </cell>
          <cell r="F1025">
            <v>2117</v>
          </cell>
          <cell r="G1025">
            <v>2117</v>
          </cell>
          <cell r="H1025">
            <v>1</v>
          </cell>
        </row>
        <row r="1026">
          <cell r="A1026" t="str">
            <v>S213210</v>
          </cell>
          <cell r="B1026" t="str">
            <v>Prepro Q/A Tested &amp; Sorted devices 8 K Units Delivery Batch No. 2</v>
          </cell>
          <cell r="C1026">
            <v>9</v>
          </cell>
          <cell r="D1026" t="str">
            <v>01-Jul-19 A</v>
          </cell>
          <cell r="E1026" t="str">
            <v>15-Jul-19 A</v>
          </cell>
          <cell r="F1026">
            <v>1226</v>
          </cell>
          <cell r="G1026">
            <v>1226</v>
          </cell>
          <cell r="H1026">
            <v>1</v>
          </cell>
        </row>
        <row r="1027">
          <cell r="A1027" t="str">
            <v>S213215</v>
          </cell>
          <cell r="B1027" t="str">
            <v>Prepro Q/A Tested &amp; Sorted devices 8 K Units Delivery Batch No. 2 - Contributed Labor</v>
          </cell>
          <cell r="C1027">
            <v>9</v>
          </cell>
          <cell r="D1027" t="str">
            <v>01-Jul-19 A</v>
          </cell>
          <cell r="E1027" t="str">
            <v>15-Jul-19 A</v>
          </cell>
          <cell r="F1027">
            <v>9579</v>
          </cell>
          <cell r="G1027">
            <v>9579</v>
          </cell>
          <cell r="H1027">
            <v>1</v>
          </cell>
        </row>
        <row r="1028">
          <cell r="A1028" t="str">
            <v>S202502</v>
          </cell>
          <cell r="B1028" t="str">
            <v>Outer HCAL Scintillating Tile Acceptance Testing (Preproduction), Contributed Labor Split</v>
          </cell>
          <cell r="C1028">
            <v>10</v>
          </cell>
          <cell r="D1028" t="str">
            <v>01-Jul-19 A</v>
          </cell>
          <cell r="E1028" t="str">
            <v>15-Jul-19 A</v>
          </cell>
          <cell r="F1028">
            <v>18803</v>
          </cell>
          <cell r="G1028">
            <v>18803</v>
          </cell>
          <cell r="H1028">
            <v>1</v>
          </cell>
        </row>
        <row r="1029">
          <cell r="A1029" t="str">
            <v>S280200</v>
          </cell>
          <cell r="B1029" t="str">
            <v>[Magnet] Procure Parts (for disassembly, transport &amp; reassembly) - Vendor Responses</v>
          </cell>
          <cell r="C1029">
            <v>10</v>
          </cell>
          <cell r="D1029" t="str">
            <v>01-Jul-19 A</v>
          </cell>
          <cell r="E1029" t="str">
            <v>15-Jul-19 A</v>
          </cell>
          <cell r="F1029">
            <v>0</v>
          </cell>
          <cell r="G1029">
            <v>0</v>
          </cell>
          <cell r="H1029">
            <v>1</v>
          </cell>
        </row>
        <row r="1030">
          <cell r="A1030" t="str">
            <v>S214900</v>
          </cell>
          <cell r="B1030" t="str">
            <v>EMCal/HCal sensors Production - 8K Units - Delivery Acceptance No. 6</v>
          </cell>
          <cell r="C1030">
            <v>19</v>
          </cell>
          <cell r="D1030" t="str">
            <v>01-Jul-19 A</v>
          </cell>
          <cell r="E1030" t="str">
            <v>26-Jul-19 A</v>
          </cell>
          <cell r="F1030">
            <v>76699</v>
          </cell>
          <cell r="G1030">
            <v>76699</v>
          </cell>
          <cell r="H1030">
            <v>1</v>
          </cell>
        </row>
        <row r="1031">
          <cell r="A1031" t="str">
            <v>S191100</v>
          </cell>
          <cell r="B1031" t="str">
            <v>Build mechanical stand/support for preproduction prototype Sector 0 - Labor</v>
          </cell>
          <cell r="C1031">
            <v>20</v>
          </cell>
          <cell r="D1031" t="str">
            <v>01-Jul-19 A</v>
          </cell>
          <cell r="E1031" t="str">
            <v>29-Jul-19 A</v>
          </cell>
          <cell r="F1031">
            <v>5318</v>
          </cell>
          <cell r="G1031">
            <v>5318</v>
          </cell>
          <cell r="H1031">
            <v>1</v>
          </cell>
        </row>
        <row r="1032">
          <cell r="A1032" t="str">
            <v>S191110</v>
          </cell>
          <cell r="B1032" t="str">
            <v>Build mechanical stand/support for preproduction prototype Sector 0 - M&amp;S</v>
          </cell>
          <cell r="C1032">
            <v>20</v>
          </cell>
          <cell r="D1032" t="str">
            <v>01-Jul-19 A</v>
          </cell>
          <cell r="E1032" t="str">
            <v>29-Jul-19 A</v>
          </cell>
          <cell r="F1032">
            <v>552</v>
          </cell>
          <cell r="G1032">
            <v>552</v>
          </cell>
          <cell r="H1032">
            <v>1</v>
          </cell>
        </row>
        <row r="1033">
          <cell r="A1033" t="str">
            <v>S213300</v>
          </cell>
          <cell r="B1033" t="str">
            <v>Prepro Q/A Tested &amp; Sorted devices 7 K Units Delivery Batch No. 3</v>
          </cell>
          <cell r="C1033">
            <v>21</v>
          </cell>
          <cell r="D1033" t="str">
            <v>01-Jul-19 A</v>
          </cell>
          <cell r="E1033" t="str">
            <v>31-Jul-19 A</v>
          </cell>
          <cell r="F1033">
            <v>1073</v>
          </cell>
          <cell r="G1033">
            <v>1073</v>
          </cell>
          <cell r="H1033">
            <v>1</v>
          </cell>
        </row>
        <row r="1034">
          <cell r="A1034" t="str">
            <v>S213305</v>
          </cell>
          <cell r="B1034" t="str">
            <v>Prepro Q/A Tested &amp; Sorted devices 7 K Units Delivery Batch No. 3 - Contributed Labor</v>
          </cell>
          <cell r="C1034">
            <v>21</v>
          </cell>
          <cell r="D1034" t="str">
            <v>01-Jul-19 A</v>
          </cell>
          <cell r="E1034" t="str">
            <v>31-Jul-19 A</v>
          </cell>
          <cell r="F1034">
            <v>8293</v>
          </cell>
          <cell r="G1034">
            <v>8293</v>
          </cell>
          <cell r="H1034">
            <v>1</v>
          </cell>
        </row>
        <row r="1035">
          <cell r="A1035" t="str">
            <v>S323800</v>
          </cell>
          <cell r="B1035" t="str">
            <v>Outer HCAL Sector Mechanical Structure Acceptance Testing FY19</v>
          </cell>
          <cell r="C1035">
            <v>21</v>
          </cell>
          <cell r="D1035" t="str">
            <v>01-Jul-19 A</v>
          </cell>
          <cell r="E1035" t="str">
            <v>31-Jul-19 A</v>
          </cell>
          <cell r="F1035">
            <v>0</v>
          </cell>
          <cell r="G1035">
            <v>0</v>
          </cell>
          <cell r="H1035">
            <v>1</v>
          </cell>
        </row>
        <row r="1036">
          <cell r="A1036" t="str">
            <v>S191500</v>
          </cell>
          <cell r="B1036" t="str">
            <v>Install cables and cooling system on preproduction prototype Sector 0</v>
          </cell>
          <cell r="C1036">
            <v>44</v>
          </cell>
          <cell r="D1036" t="str">
            <v>01-Jul-19 A</v>
          </cell>
          <cell r="E1036" t="str">
            <v>30-Aug-19 A</v>
          </cell>
          <cell r="F1036">
            <v>12696</v>
          </cell>
          <cell r="G1036">
            <v>12696</v>
          </cell>
          <cell r="H1036">
            <v>1</v>
          </cell>
        </row>
        <row r="1037">
          <cell r="A1037" t="str">
            <v>S307510</v>
          </cell>
          <cell r="B1037" t="str">
            <v>Magnet Field Measurements: Setup a detailed 3D model of the coil, return yoke and internal calorimeters FY19 Split_40%</v>
          </cell>
          <cell r="C1037">
            <v>63</v>
          </cell>
          <cell r="D1037" t="str">
            <v>01-Jul-19 A</v>
          </cell>
          <cell r="E1037" t="str">
            <v>30-Sep-19 A</v>
          </cell>
          <cell r="F1037">
            <v>0</v>
          </cell>
          <cell r="G1037">
            <v>0</v>
          </cell>
          <cell r="H1037">
            <v>1</v>
          </cell>
        </row>
        <row r="1038">
          <cell r="A1038" t="str">
            <v>S307920</v>
          </cell>
          <cell r="B1038" t="str">
            <v>Magnet Field Measurements: Perform Magnet Assembly Stress Analysis FY19 - CA-D Resource(s) Split_30%</v>
          </cell>
          <cell r="C1038">
            <v>63</v>
          </cell>
          <cell r="D1038" t="str">
            <v>01-Jul-19 A</v>
          </cell>
          <cell r="E1038" t="str">
            <v>30-Sep-19 A</v>
          </cell>
          <cell r="F1038">
            <v>0</v>
          </cell>
          <cell r="G1038">
            <v>0</v>
          </cell>
          <cell r="H1038">
            <v>1</v>
          </cell>
        </row>
        <row r="1039">
          <cell r="A1039" t="str">
            <v>S274510</v>
          </cell>
          <cell r="B1039" t="str">
            <v>2019 Magnet Project Management Split</v>
          </cell>
          <cell r="C1039">
            <v>63</v>
          </cell>
          <cell r="D1039" t="str">
            <v>01-Jul-19 A</v>
          </cell>
          <cell r="E1039" t="str">
            <v>30-Sep-19 A</v>
          </cell>
          <cell r="F1039">
            <v>0</v>
          </cell>
          <cell r="G1039">
            <v>0</v>
          </cell>
          <cell r="H1039">
            <v>1</v>
          </cell>
        </row>
        <row r="1040">
          <cell r="A1040" t="str">
            <v>S275110</v>
          </cell>
          <cell r="B1040" t="str">
            <v>2019 Cryo L3 Project Management Split</v>
          </cell>
          <cell r="C1040">
            <v>63</v>
          </cell>
          <cell r="D1040" t="str">
            <v>01-Jul-19 A</v>
          </cell>
          <cell r="E1040" t="str">
            <v>30-Sep-19 A</v>
          </cell>
          <cell r="F1040">
            <v>0</v>
          </cell>
          <cell r="G1040">
            <v>0</v>
          </cell>
          <cell r="H1040">
            <v>1</v>
          </cell>
        </row>
        <row r="1041">
          <cell r="A1041" t="str">
            <v>S275610</v>
          </cell>
          <cell r="B1041" t="str">
            <v>2019 PS &amp; Quench Protection L3 Project Management Split</v>
          </cell>
          <cell r="C1041">
            <v>63</v>
          </cell>
          <cell r="D1041" t="str">
            <v>01-Jul-19 A</v>
          </cell>
          <cell r="E1041" t="str">
            <v>30-Sep-19 A</v>
          </cell>
          <cell r="F1041">
            <v>0</v>
          </cell>
          <cell r="G1041">
            <v>0</v>
          </cell>
          <cell r="H1041">
            <v>1</v>
          </cell>
        </row>
        <row r="1042">
          <cell r="A1042" t="str">
            <v>S277910</v>
          </cell>
          <cell r="B1042" t="str">
            <v>2019 Integration &amp; Installation Project Management Split</v>
          </cell>
          <cell r="C1042">
            <v>63</v>
          </cell>
          <cell r="D1042" t="str">
            <v>01-Jul-19 A</v>
          </cell>
          <cell r="E1042" t="str">
            <v>30-Sep-19 A</v>
          </cell>
          <cell r="F1042">
            <v>0</v>
          </cell>
          <cell r="G1042">
            <v>0</v>
          </cell>
          <cell r="H1042">
            <v>1</v>
          </cell>
        </row>
        <row r="1043">
          <cell r="A1043" t="str">
            <v>S276110</v>
          </cell>
          <cell r="B1043" t="str">
            <v>2019 Infrastructure Project Management Split</v>
          </cell>
          <cell r="C1043">
            <v>63</v>
          </cell>
          <cell r="D1043" t="str">
            <v>01-Jul-19 A</v>
          </cell>
          <cell r="E1043" t="str">
            <v>30-Sep-19 A</v>
          </cell>
          <cell r="F1043">
            <v>0</v>
          </cell>
          <cell r="G1043">
            <v>0</v>
          </cell>
          <cell r="H1043">
            <v>1</v>
          </cell>
        </row>
        <row r="1044">
          <cell r="A1044" t="str">
            <v>S276710</v>
          </cell>
          <cell r="B1044" t="str">
            <v>2019 Facility Support Systems L3 Project Management Split</v>
          </cell>
          <cell r="C1044">
            <v>63</v>
          </cell>
          <cell r="D1044" t="str">
            <v>01-Jul-19 A</v>
          </cell>
          <cell r="E1044" t="str">
            <v>30-Sep-19 A</v>
          </cell>
          <cell r="F1044">
            <v>0</v>
          </cell>
          <cell r="G1044">
            <v>0</v>
          </cell>
          <cell r="H1044">
            <v>1</v>
          </cell>
        </row>
        <row r="1045">
          <cell r="A1045" t="str">
            <v>S277310</v>
          </cell>
          <cell r="B1045" t="str">
            <v>2019 Detector Support Systems L3 Project Management Split</v>
          </cell>
          <cell r="C1045">
            <v>63</v>
          </cell>
          <cell r="D1045" t="str">
            <v>01-Jul-19 A</v>
          </cell>
          <cell r="E1045" t="str">
            <v>30-Sep-19 A</v>
          </cell>
          <cell r="F1045">
            <v>0</v>
          </cell>
          <cell r="G1045">
            <v>0</v>
          </cell>
          <cell r="H1045">
            <v>1</v>
          </cell>
        </row>
        <row r="1046">
          <cell r="A1046" t="str">
            <v>S167100</v>
          </cell>
          <cell r="B1046" t="str">
            <v>Pack and ship EMCAL blocks for Prepro sector  1 to BNL Purchased Services</v>
          </cell>
          <cell r="C1046">
            <v>104</v>
          </cell>
          <cell r="D1046" t="str">
            <v>01-Jul-19 A</v>
          </cell>
          <cell r="E1046" t="str">
            <v>29-Nov-19 A</v>
          </cell>
          <cell r="F1046">
            <v>831</v>
          </cell>
          <cell r="G1046">
            <v>866</v>
          </cell>
          <cell r="H1046">
            <v>1</v>
          </cell>
        </row>
        <row r="1047">
          <cell r="A1047" t="str">
            <v>S167200</v>
          </cell>
          <cell r="B1047" t="str">
            <v>Pack and ship EMCAL blocks for Prepro sector  1 to BNL M&amp;S</v>
          </cell>
          <cell r="C1047">
            <v>104</v>
          </cell>
          <cell r="D1047" t="str">
            <v>01-Jul-19 A</v>
          </cell>
          <cell r="E1047" t="str">
            <v>29-Nov-19 A</v>
          </cell>
          <cell r="F1047">
            <v>1192</v>
          </cell>
          <cell r="G1047">
            <v>1229</v>
          </cell>
          <cell r="H1047">
            <v>1</v>
          </cell>
        </row>
        <row r="1048">
          <cell r="A1048" t="str">
            <v>S170100</v>
          </cell>
          <cell r="B1048" t="str">
            <v>Procure EMCAL W Powder for Final Blocks - Contract/PO - Leadtime</v>
          </cell>
          <cell r="C1048">
            <v>104</v>
          </cell>
          <cell r="D1048" t="str">
            <v>01-Jul-19 A</v>
          </cell>
          <cell r="E1048" t="str">
            <v>29-Nov-19 A</v>
          </cell>
          <cell r="F1048">
            <v>0</v>
          </cell>
          <cell r="G1048">
            <v>0</v>
          </cell>
          <cell r="H1048">
            <v>1</v>
          </cell>
        </row>
        <row r="1049">
          <cell r="A1049" t="str">
            <v>S344602</v>
          </cell>
          <cell r="B1049" t="str">
            <v>Create Cable Management Plan Split</v>
          </cell>
          <cell r="C1049">
            <v>104</v>
          </cell>
          <cell r="D1049" t="str">
            <v>01-Jul-19 A</v>
          </cell>
          <cell r="E1049" t="str">
            <v>29-Nov-19 A</v>
          </cell>
          <cell r="F1049">
            <v>0</v>
          </cell>
          <cell r="G1049">
            <v>0</v>
          </cell>
          <cell r="H1049">
            <v>1</v>
          </cell>
        </row>
        <row r="1050">
          <cell r="A1050" t="str">
            <v>S262400</v>
          </cell>
          <cell r="B1050" t="str">
            <v>Procure Prototype V1 Trigger Board  - Contract/PO - Leadtime</v>
          </cell>
          <cell r="C1050">
            <v>172</v>
          </cell>
          <cell r="D1050" t="str">
            <v>01-Jul-19 A</v>
          </cell>
          <cell r="E1050" t="str">
            <v>10-Mar-20 A</v>
          </cell>
          <cell r="F1050">
            <v>0</v>
          </cell>
          <cell r="G1050">
            <v>0</v>
          </cell>
          <cell r="H1050">
            <v>1</v>
          </cell>
        </row>
        <row r="1051">
          <cell r="A1051" t="str">
            <v>S164702</v>
          </cell>
          <cell r="B1051" t="str">
            <v>Order epoxy for EMCal Prepro Sectors 1-12 Blocks - Delivery acceptance Split</v>
          </cell>
          <cell r="C1051">
            <v>185</v>
          </cell>
          <cell r="D1051" t="str">
            <v>01-Jul-19 A</v>
          </cell>
          <cell r="E1051" t="str">
            <v>30-Mar-20 A</v>
          </cell>
          <cell r="F1051">
            <v>36671</v>
          </cell>
          <cell r="G1051">
            <v>36671</v>
          </cell>
          <cell r="H1051">
            <v>1</v>
          </cell>
        </row>
        <row r="1052">
          <cell r="A1052" t="str">
            <v>S202600</v>
          </cell>
          <cell r="B1052" t="str">
            <v>Completion of Outer HCAL Scintillating Tile Procurement (Preproduction)</v>
          </cell>
          <cell r="C1052">
            <v>0</v>
          </cell>
          <cell r="E1052" t="str">
            <v>01-Jul-19 A</v>
          </cell>
          <cell r="F1052">
            <v>0</v>
          </cell>
          <cell r="G1052">
            <v>0</v>
          </cell>
          <cell r="H1052">
            <v>1</v>
          </cell>
        </row>
        <row r="1053">
          <cell r="A1053" t="str">
            <v>S236102</v>
          </cell>
          <cell r="B1053" t="str">
            <v>Fabricate HCal SiPM Boards: (6 Modules) Labor Split</v>
          </cell>
          <cell r="C1053">
            <v>5</v>
          </cell>
          <cell r="D1053" t="str">
            <v>02-Jul-19 A</v>
          </cell>
          <cell r="E1053" t="str">
            <v>10-Jul-19 A</v>
          </cell>
          <cell r="F1053">
            <v>6050</v>
          </cell>
          <cell r="G1053">
            <v>6050</v>
          </cell>
          <cell r="H1053">
            <v>1</v>
          </cell>
        </row>
        <row r="1054">
          <cell r="A1054" t="str">
            <v>S139720</v>
          </cell>
          <cell r="B1054" t="str">
            <v>Procure second phase of SAMPA development - Delivery of First Chip Layout</v>
          </cell>
          <cell r="C1054">
            <v>10</v>
          </cell>
          <cell r="D1054" t="str">
            <v>02-Jul-19 A</v>
          </cell>
          <cell r="E1054" t="str">
            <v>16-Jul-19 A</v>
          </cell>
          <cell r="F1054">
            <v>38614</v>
          </cell>
          <cell r="G1054">
            <v>38614</v>
          </cell>
          <cell r="H1054">
            <v>1</v>
          </cell>
        </row>
        <row r="1055">
          <cell r="A1055" t="str">
            <v>S118900</v>
          </cell>
          <cell r="B1055" t="str">
            <v>Test TPC v2a Module Prototype</v>
          </cell>
          <cell r="C1055">
            <v>18</v>
          </cell>
          <cell r="D1055" t="str">
            <v>03-Jul-19 A</v>
          </cell>
          <cell r="E1055" t="str">
            <v>30-Jul-19 A</v>
          </cell>
          <cell r="F1055">
            <v>0</v>
          </cell>
          <cell r="G1055">
            <v>0</v>
          </cell>
          <cell r="H1055">
            <v>1</v>
          </cell>
        </row>
        <row r="1056">
          <cell r="A1056" t="str">
            <v>S323500</v>
          </cell>
          <cell r="B1056" t="str">
            <v>Procure Outer HCAL Mechanical Structure Components - Del. Accept. (Chimney Sector Assembly 2)</v>
          </cell>
          <cell r="C1056">
            <v>5</v>
          </cell>
          <cell r="D1056" t="str">
            <v>09-Jul-19 A</v>
          </cell>
          <cell r="E1056" t="str">
            <v>15-Jul-19 A</v>
          </cell>
          <cell r="F1056">
            <v>0</v>
          </cell>
          <cell r="G1056">
            <v>0</v>
          </cell>
          <cell r="H1056">
            <v>1</v>
          </cell>
        </row>
        <row r="1057">
          <cell r="A1057" t="str">
            <v>S272700</v>
          </cell>
          <cell r="B1057" t="str">
            <v>Prototype Shaper/Disc Board Testing and evaluation, revisions; Final Design and Procurment Readiness Reviews_50%</v>
          </cell>
          <cell r="C1057">
            <v>407</v>
          </cell>
          <cell r="D1057" t="str">
            <v>09-Jul-19 A</v>
          </cell>
          <cell r="E1057" t="str">
            <v>25-Feb-21 A</v>
          </cell>
          <cell r="F1057">
            <v>20874</v>
          </cell>
          <cell r="G1057">
            <v>21192</v>
          </cell>
          <cell r="H1057">
            <v>1</v>
          </cell>
        </row>
        <row r="1058">
          <cell r="A1058" t="str">
            <v>S236200</v>
          </cell>
          <cell r="B1058" t="str">
            <v>Fabricate HCal SiPM Boards: (6 Modules) M&amp;S</v>
          </cell>
          <cell r="C1058">
            <v>4</v>
          </cell>
          <cell r="D1058" t="str">
            <v>11-Jul-19 A</v>
          </cell>
          <cell r="E1058" t="str">
            <v>17-Jul-19 A</v>
          </cell>
          <cell r="F1058">
            <v>31675</v>
          </cell>
          <cell r="G1058">
            <v>31675</v>
          </cell>
          <cell r="H1058">
            <v>1</v>
          </cell>
        </row>
        <row r="1059">
          <cell r="A1059" t="str">
            <v>S280300</v>
          </cell>
          <cell r="B1059" t="str">
            <v>[Magnet] Procure Parts (for disassembly, transport &amp; reassembly) - Vendor Selection</v>
          </cell>
          <cell r="C1059">
            <v>10</v>
          </cell>
          <cell r="D1059" t="str">
            <v>16-Jul-19 A</v>
          </cell>
          <cell r="E1059" t="str">
            <v>29-Jul-19 A</v>
          </cell>
          <cell r="F1059">
            <v>0</v>
          </cell>
          <cell r="G1059">
            <v>0</v>
          </cell>
          <cell r="H1059">
            <v>1</v>
          </cell>
        </row>
        <row r="1060">
          <cell r="A1060" t="str">
            <v>S280600</v>
          </cell>
          <cell r="B1060" t="str">
            <v>[Magnet] Procure Parts (for disassembly, transport &amp; reassembly) - Delivery Acceptance</v>
          </cell>
          <cell r="C1060">
            <v>10</v>
          </cell>
          <cell r="D1060" t="str">
            <v>17-Jul-19 A</v>
          </cell>
          <cell r="E1060" t="str">
            <v>31-Jul-19 A</v>
          </cell>
          <cell r="F1060">
            <v>0</v>
          </cell>
          <cell r="G1060">
            <v>0</v>
          </cell>
          <cell r="H1060">
            <v>1</v>
          </cell>
        </row>
        <row r="1061">
          <cell r="A1061" t="str">
            <v>S139725</v>
          </cell>
          <cell r="B1061" t="str">
            <v>Procure second phase of SAMPA development - Delivery of Final Review of test results</v>
          </cell>
          <cell r="C1061">
            <v>11</v>
          </cell>
          <cell r="D1061" t="str">
            <v>17-Jul-19 A</v>
          </cell>
          <cell r="E1061" t="str">
            <v>31-Jul-19 A</v>
          </cell>
          <cell r="F1061">
            <v>77229</v>
          </cell>
          <cell r="G1061">
            <v>77229</v>
          </cell>
          <cell r="H1061">
            <v>1</v>
          </cell>
        </row>
        <row r="1062">
          <cell r="A1062" t="str">
            <v>S236300</v>
          </cell>
          <cell r="B1062" t="str">
            <v>Test HCal SiPM Boards: (6 Modules)</v>
          </cell>
          <cell r="C1062">
            <v>9</v>
          </cell>
          <cell r="D1062" t="str">
            <v>18-Jul-19 A</v>
          </cell>
          <cell r="E1062" t="str">
            <v>31-Jul-19 A</v>
          </cell>
          <cell r="F1062">
            <v>4721</v>
          </cell>
          <cell r="G1062">
            <v>4839</v>
          </cell>
          <cell r="H1062">
            <v>1</v>
          </cell>
        </row>
        <row r="1063">
          <cell r="A1063" t="str">
            <v>S323600</v>
          </cell>
          <cell r="B1063" t="str">
            <v>Procure Outer HCAL Mechanical Structure Components - Del. Accept. (Chimney Sector Assembly 3)</v>
          </cell>
          <cell r="C1063">
            <v>6</v>
          </cell>
          <cell r="D1063" t="str">
            <v>22-Jul-19 A</v>
          </cell>
          <cell r="E1063" t="str">
            <v>29-Jul-19 A</v>
          </cell>
          <cell r="F1063">
            <v>0</v>
          </cell>
          <cell r="G1063">
            <v>0</v>
          </cell>
          <cell r="H1063">
            <v>1</v>
          </cell>
        </row>
        <row r="1064">
          <cell r="A1064" t="str">
            <v>S299500</v>
          </cell>
          <cell r="B1064" t="str">
            <v>(Cryo Controls Hardware) Rack available from 912</v>
          </cell>
          <cell r="C1064">
            <v>0</v>
          </cell>
          <cell r="E1064" t="str">
            <v>24-Jul-19 A</v>
          </cell>
          <cell r="F1064">
            <v>0</v>
          </cell>
          <cell r="G1064">
            <v>0</v>
          </cell>
          <cell r="H1064">
            <v>1</v>
          </cell>
        </row>
        <row r="1065">
          <cell r="A1065" t="str">
            <v>S303800</v>
          </cell>
          <cell r="B1065" t="str">
            <v>Magnet Power Supply Installation: Disconnect Power Supply from Test System in 912</v>
          </cell>
          <cell r="C1065">
            <v>1</v>
          </cell>
          <cell r="D1065" t="str">
            <v>24-Jul-19 A</v>
          </cell>
          <cell r="E1065" t="str">
            <v>24-Jul-19 A</v>
          </cell>
          <cell r="F1065">
            <v>0</v>
          </cell>
          <cell r="G1065">
            <v>0</v>
          </cell>
          <cell r="H1065">
            <v>1</v>
          </cell>
        </row>
        <row r="1066">
          <cell r="A1066" t="str">
            <v>S283000</v>
          </cell>
          <cell r="B1066" t="str">
            <v>Procure RHIC Helium Interface - Provide Requirements to Procurement - Physics Resource(s)</v>
          </cell>
          <cell r="C1066">
            <v>3</v>
          </cell>
          <cell r="D1066" t="str">
            <v>24-Jul-19 A</v>
          </cell>
          <cell r="E1066" t="str">
            <v>29-Jul-19 A</v>
          </cell>
          <cell r="F1066">
            <v>0</v>
          </cell>
          <cell r="G1066">
            <v>0</v>
          </cell>
          <cell r="H1066">
            <v>1</v>
          </cell>
        </row>
        <row r="1067">
          <cell r="A1067" t="str">
            <v>S283010</v>
          </cell>
          <cell r="B1067" t="str">
            <v>Procure RHIC Helium Interface - Provide Requirements to Procurement - CA-D Resource(s)</v>
          </cell>
          <cell r="C1067">
            <v>3</v>
          </cell>
          <cell r="D1067" t="str">
            <v>24-Jul-19 A</v>
          </cell>
          <cell r="E1067" t="str">
            <v>29-Jul-19 A</v>
          </cell>
          <cell r="F1067">
            <v>0</v>
          </cell>
          <cell r="G1067">
            <v>0</v>
          </cell>
          <cell r="H1067">
            <v>1</v>
          </cell>
        </row>
        <row r="1068">
          <cell r="A1068" t="str">
            <v>S205200</v>
          </cell>
          <cell r="B1068" t="str">
            <v>Design Revision of Outer HCAL Lifting Fixture and Supports</v>
          </cell>
          <cell r="C1068">
            <v>38</v>
          </cell>
          <cell r="D1068" t="str">
            <v>24-Jul-19 A</v>
          </cell>
          <cell r="E1068" t="str">
            <v>17-Sep-19 A</v>
          </cell>
          <cell r="F1068">
            <v>9393</v>
          </cell>
          <cell r="G1068">
            <v>9393</v>
          </cell>
          <cell r="H1068">
            <v>1</v>
          </cell>
        </row>
        <row r="1069">
          <cell r="A1069" t="str">
            <v>S295400</v>
          </cell>
          <cell r="B1069" t="str">
            <v>(Controls Hardware) Cryo instrument and equipment specifications 30%</v>
          </cell>
          <cell r="C1069">
            <v>47</v>
          </cell>
          <cell r="D1069" t="str">
            <v>24-Jul-19 A</v>
          </cell>
          <cell r="E1069" t="str">
            <v>30-Sep-19 A</v>
          </cell>
          <cell r="F1069">
            <v>0</v>
          </cell>
          <cell r="G1069">
            <v>0</v>
          </cell>
          <cell r="H1069">
            <v>1</v>
          </cell>
        </row>
        <row r="1070">
          <cell r="A1070" t="str">
            <v>S302200</v>
          </cell>
          <cell r="B1070" t="str">
            <v>Magnet: Delivery AC Power Distribution Parts M&amp;S_50%</v>
          </cell>
          <cell r="C1070">
            <v>47</v>
          </cell>
          <cell r="D1070" t="str">
            <v>24-Jul-19 A</v>
          </cell>
          <cell r="E1070" t="str">
            <v>30-Sep-19 A</v>
          </cell>
          <cell r="F1070">
            <v>0</v>
          </cell>
          <cell r="G1070">
            <v>0</v>
          </cell>
          <cell r="H1070">
            <v>1</v>
          </cell>
        </row>
        <row r="1071">
          <cell r="A1071" t="str">
            <v>S123700</v>
          </cell>
          <cell r="B1071" t="str">
            <v>Common production line &amp; QA certification</v>
          </cell>
          <cell r="C1071">
            <v>69</v>
          </cell>
          <cell r="D1071" t="str">
            <v>25-Jul-19 A</v>
          </cell>
          <cell r="E1071" t="str">
            <v>31-Oct-19 A</v>
          </cell>
          <cell r="F1071">
            <v>106662</v>
          </cell>
          <cell r="G1071">
            <v>106168</v>
          </cell>
          <cell r="H1071">
            <v>1</v>
          </cell>
        </row>
        <row r="1072">
          <cell r="A1072" t="str">
            <v>S283100</v>
          </cell>
          <cell r="B1072" t="str">
            <v>Procure RHIC Helium Interface - Prepare &amp; Send Solicitation</v>
          </cell>
          <cell r="C1072">
            <v>1</v>
          </cell>
          <cell r="D1072" t="str">
            <v>30-Jul-19 A</v>
          </cell>
          <cell r="E1072" t="str">
            <v>31-Jul-19 A</v>
          </cell>
          <cell r="F1072">
            <v>0</v>
          </cell>
          <cell r="G1072">
            <v>0</v>
          </cell>
          <cell r="H1072">
            <v>1</v>
          </cell>
        </row>
        <row r="1073">
          <cell r="A1073" t="str">
            <v>S280500</v>
          </cell>
          <cell r="B1073" t="str">
            <v>[Magnet] Procure Parts (for disassembly, transport &amp; reassembly) - Leadtime</v>
          </cell>
          <cell r="C1073">
            <v>1</v>
          </cell>
          <cell r="D1073" t="str">
            <v>30-Jul-19 A</v>
          </cell>
          <cell r="E1073" t="str">
            <v>31-Jul-19 A</v>
          </cell>
          <cell r="F1073">
            <v>0</v>
          </cell>
          <cell r="G1073">
            <v>0</v>
          </cell>
          <cell r="H1073">
            <v>1</v>
          </cell>
        </row>
        <row r="1074">
          <cell r="A1074" t="str">
            <v>S250710</v>
          </cell>
          <cell r="B1074" t="str">
            <v>Procure EMCAL 7-Crate Digitizer - Parts - Leadtime Split</v>
          </cell>
          <cell r="C1074">
            <v>0</v>
          </cell>
          <cell r="D1074" t="str">
            <v>30-Jul-19 A</v>
          </cell>
          <cell r="E1074" t="str">
            <v>30-Jul-19 A</v>
          </cell>
          <cell r="F1074">
            <v>0</v>
          </cell>
          <cell r="G1074">
            <v>0</v>
          </cell>
          <cell r="H1074">
            <v>1</v>
          </cell>
        </row>
        <row r="1075">
          <cell r="A1075" t="str">
            <v>S250810</v>
          </cell>
          <cell r="B1075" t="str">
            <v>Procure EMCAL 7-Crate Digitizer - Boards -  Leadtime Split</v>
          </cell>
          <cell r="C1075">
            <v>0</v>
          </cell>
          <cell r="D1075" t="str">
            <v>30-Jul-19 A</v>
          </cell>
          <cell r="E1075" t="str">
            <v>30-Jul-19 A</v>
          </cell>
          <cell r="F1075">
            <v>0</v>
          </cell>
          <cell r="G1075">
            <v>0</v>
          </cell>
          <cell r="H1075">
            <v>1</v>
          </cell>
        </row>
        <row r="1076">
          <cell r="A1076" t="str">
            <v>S280400</v>
          </cell>
          <cell r="B1076" t="str">
            <v>[Magnet] Procure Parts (for disassembly, transport &amp; reassembly) - Contract Award</v>
          </cell>
          <cell r="C1076">
            <v>0</v>
          </cell>
          <cell r="D1076" t="str">
            <v>30-Jul-19 A</v>
          </cell>
          <cell r="F1076">
            <v>0</v>
          </cell>
          <cell r="G1076">
            <v>0</v>
          </cell>
          <cell r="H1076">
            <v>1</v>
          </cell>
        </row>
        <row r="1077">
          <cell r="A1077" t="str">
            <v>S302100</v>
          </cell>
          <cell r="B1077" t="str">
            <v>Magnet: Design DC Flags 50%</v>
          </cell>
          <cell r="C1077">
            <v>43</v>
          </cell>
          <cell r="D1077" t="str">
            <v>30-Jul-19 A</v>
          </cell>
          <cell r="E1077" t="str">
            <v>30-Sep-19 A</v>
          </cell>
          <cell r="F1077">
            <v>0</v>
          </cell>
          <cell r="G1077">
            <v>0</v>
          </cell>
          <cell r="H1077">
            <v>1</v>
          </cell>
        </row>
        <row r="1078">
          <cell r="A1078" t="str">
            <v>S302900</v>
          </cell>
          <cell r="B1078" t="str">
            <v>Magnet: Order Cable Tray and Supports_15%</v>
          </cell>
          <cell r="C1078">
            <v>43</v>
          </cell>
          <cell r="D1078" t="str">
            <v>30-Jul-19 A</v>
          </cell>
          <cell r="E1078" t="str">
            <v>30-Sep-19 A</v>
          </cell>
          <cell r="F1078">
            <v>0</v>
          </cell>
          <cell r="G1078">
            <v>0</v>
          </cell>
          <cell r="H1078">
            <v>1</v>
          </cell>
        </row>
        <row r="1079">
          <cell r="A1079" t="str">
            <v>S191700</v>
          </cell>
          <cell r="B1079" t="str">
            <v>Test preproduction prototype Sector 0 with LEDs &amp; cosmic rays_10%</v>
          </cell>
          <cell r="C1079">
            <v>81</v>
          </cell>
          <cell r="D1079" t="str">
            <v>30-Jul-19 A</v>
          </cell>
          <cell r="E1079" t="str">
            <v>25-Nov-19 A</v>
          </cell>
          <cell r="F1079">
            <v>7774</v>
          </cell>
          <cell r="G1079">
            <v>7774</v>
          </cell>
          <cell r="H1079">
            <v>1</v>
          </cell>
        </row>
        <row r="1080">
          <cell r="A1080" t="str">
            <v>S191600</v>
          </cell>
          <cell r="B1080" t="str">
            <v>Revise module and sector design based on performance of Sector 0</v>
          </cell>
          <cell r="C1080">
            <v>20</v>
          </cell>
          <cell r="D1080" t="str">
            <v>31-Jul-19 A</v>
          </cell>
          <cell r="E1080" t="str">
            <v>27-Aug-19 A</v>
          </cell>
          <cell r="F1080">
            <v>74913</v>
          </cell>
          <cell r="G1080">
            <v>74913</v>
          </cell>
          <cell r="H1080">
            <v>1</v>
          </cell>
        </row>
        <row r="1081">
          <cell r="A1081" t="str">
            <v>S131900</v>
          </cell>
          <cell r="B1081" t="str">
            <v>Assemble TPC R3b Pre-Production Module in TPC R3b Factory</v>
          </cell>
          <cell r="C1081">
            <v>21</v>
          </cell>
          <cell r="D1081" t="str">
            <v>01-Aug-19 A</v>
          </cell>
          <cell r="E1081" t="str">
            <v>30-Aug-19 A</v>
          </cell>
          <cell r="F1081">
            <v>0</v>
          </cell>
          <cell r="G1081">
            <v>0</v>
          </cell>
          <cell r="H1081">
            <v>1</v>
          </cell>
        </row>
        <row r="1082">
          <cell r="A1082" t="str">
            <v>S132000</v>
          </cell>
          <cell r="B1082" t="str">
            <v>Test TPC R3b Pre-Production Module</v>
          </cell>
          <cell r="C1082">
            <v>21</v>
          </cell>
          <cell r="D1082" t="str">
            <v>01-Aug-19 A</v>
          </cell>
          <cell r="E1082" t="str">
            <v>30-Aug-19 A</v>
          </cell>
          <cell r="F1082">
            <v>0</v>
          </cell>
          <cell r="G1082">
            <v>0</v>
          </cell>
          <cell r="H1082">
            <v>1</v>
          </cell>
        </row>
        <row r="1083">
          <cell r="A1083" t="str">
            <v>S215900</v>
          </cell>
          <cell r="B1083" t="str">
            <v>Production Q/A Tested &amp; Sorted devices 8 K Units Delivery Batch No. 6</v>
          </cell>
          <cell r="C1083">
            <v>102</v>
          </cell>
          <cell r="D1083" t="str">
            <v>01-Aug-19 A</v>
          </cell>
          <cell r="E1083" t="str">
            <v>31-Dec-19 A</v>
          </cell>
          <cell r="F1083">
            <v>1277</v>
          </cell>
          <cell r="G1083">
            <v>1277</v>
          </cell>
          <cell r="H1083">
            <v>1</v>
          </cell>
        </row>
        <row r="1084">
          <cell r="A1084" t="str">
            <v>S215905</v>
          </cell>
          <cell r="B1084" t="str">
            <v>Production Q/A Tested &amp; Sorted devices 8 K Units Delivery Batch No. 6 - Contributed Labor</v>
          </cell>
          <cell r="C1084">
            <v>102</v>
          </cell>
          <cell r="D1084" t="str">
            <v>01-Aug-19 A</v>
          </cell>
          <cell r="E1084" t="str">
            <v>31-Dec-19 A</v>
          </cell>
          <cell r="F1084">
            <v>9579</v>
          </cell>
          <cell r="G1084">
            <v>9867</v>
          </cell>
          <cell r="H1084">
            <v>1</v>
          </cell>
        </row>
        <row r="1085">
          <cell r="A1085" t="str">
            <v>S203200</v>
          </cell>
          <cell r="B1085" t="str">
            <v>Populate Outer HCAL sectors with electronics (Preproduction)</v>
          </cell>
          <cell r="C1085">
            <v>331</v>
          </cell>
          <cell r="D1085" t="str">
            <v>01-Aug-19 A</v>
          </cell>
          <cell r="E1085" t="str">
            <v>30-Nov-20 A</v>
          </cell>
          <cell r="F1085">
            <v>3591</v>
          </cell>
          <cell r="G1085">
            <v>3591</v>
          </cell>
          <cell r="H1085">
            <v>1</v>
          </cell>
        </row>
        <row r="1086">
          <cell r="A1086" t="str">
            <v>S203210</v>
          </cell>
          <cell r="B1086" t="str">
            <v>Populate Outer HCAL sectors with electronics (Preproduction) - Contributed Labor_50%</v>
          </cell>
          <cell r="C1086">
            <v>331</v>
          </cell>
          <cell r="D1086" t="str">
            <v>01-Aug-19 A</v>
          </cell>
          <cell r="E1086" t="str">
            <v>30-Nov-20 A</v>
          </cell>
          <cell r="F1086">
            <v>60608</v>
          </cell>
          <cell r="G1086">
            <v>62426</v>
          </cell>
          <cell r="H1086">
            <v>1</v>
          </cell>
        </row>
        <row r="1087">
          <cell r="A1087" t="str">
            <v>S145100</v>
          </cell>
          <cell r="B1087" t="str">
            <v>Procure TPC DAM Felix 2.0 Boards - Optical - Contract Award(s)</v>
          </cell>
          <cell r="C1087">
            <v>0</v>
          </cell>
          <cell r="D1087" t="str">
            <v>01-Aug-19 A</v>
          </cell>
          <cell r="F1087">
            <v>0</v>
          </cell>
          <cell r="G1087">
            <v>0</v>
          </cell>
          <cell r="H1087">
            <v>1</v>
          </cell>
        </row>
        <row r="1088">
          <cell r="A1088" t="str">
            <v>S185300</v>
          </cell>
          <cell r="B1088" t="str">
            <v>Procure mechanical parts for modules in Sectors (Prepro) 1-12 - Contract Award(s)</v>
          </cell>
          <cell r="C1088">
            <v>0</v>
          </cell>
          <cell r="D1088" t="str">
            <v>01-Aug-19 A</v>
          </cell>
          <cell r="F1088">
            <v>0</v>
          </cell>
          <cell r="G1088">
            <v>0</v>
          </cell>
          <cell r="H1088">
            <v>1</v>
          </cell>
        </row>
        <row r="1089">
          <cell r="A1089" t="str">
            <v>S250400</v>
          </cell>
          <cell r="B1089" t="str">
            <v>Procure EMCAL 7-Crate Digitizer - Parts - Contract Award</v>
          </cell>
          <cell r="C1089">
            <v>0</v>
          </cell>
          <cell r="D1089" t="str">
            <v>01-Aug-19 A</v>
          </cell>
          <cell r="F1089">
            <v>0</v>
          </cell>
          <cell r="G1089">
            <v>0</v>
          </cell>
          <cell r="H1089">
            <v>1</v>
          </cell>
        </row>
        <row r="1090">
          <cell r="A1090" t="str">
            <v>S250500</v>
          </cell>
          <cell r="B1090" t="str">
            <v>Procure EMCAL 7-Crate Digitizer - Boards - Contract Award</v>
          </cell>
          <cell r="C1090">
            <v>0</v>
          </cell>
          <cell r="D1090" t="str">
            <v>01-Aug-19 A</v>
          </cell>
          <cell r="F1090">
            <v>0</v>
          </cell>
          <cell r="G1090">
            <v>0</v>
          </cell>
          <cell r="H1090">
            <v>1</v>
          </cell>
        </row>
        <row r="1091">
          <cell r="A1091" t="str">
            <v>S192100</v>
          </cell>
          <cell r="B1091" t="str">
            <v>Final Design Review, Production Readiness Review - EMCal Sectors 1-12</v>
          </cell>
          <cell r="C1091">
            <v>1</v>
          </cell>
          <cell r="D1091" t="str">
            <v>01-Aug-19 A</v>
          </cell>
          <cell r="E1091" t="str">
            <v>01-Aug-19 A</v>
          </cell>
          <cell r="F1091">
            <v>1337</v>
          </cell>
          <cell r="G1091">
            <v>1337</v>
          </cell>
          <cell r="H1091">
            <v>1</v>
          </cell>
        </row>
        <row r="1092">
          <cell r="A1092" t="str">
            <v>S183801</v>
          </cell>
          <cell r="B1092" t="str">
            <v>Final Design Review, Production Readiness Review - EMCal Modules for Sectors 1-12</v>
          </cell>
          <cell r="C1092">
            <v>1</v>
          </cell>
          <cell r="D1092" t="str">
            <v>01-Aug-19 A</v>
          </cell>
          <cell r="E1092" t="str">
            <v>01-Aug-19 A</v>
          </cell>
          <cell r="F1092">
            <v>2582</v>
          </cell>
          <cell r="G1092">
            <v>2582</v>
          </cell>
          <cell r="H1092">
            <v>1</v>
          </cell>
        </row>
        <row r="1093">
          <cell r="A1093" t="str">
            <v>S119200</v>
          </cell>
          <cell r="B1093" t="str">
            <v>(Not needed) Train Technician to work in CERN Shop on TPC GEMs</v>
          </cell>
          <cell r="C1093">
            <v>5</v>
          </cell>
          <cell r="D1093" t="str">
            <v>01-Aug-19 A</v>
          </cell>
          <cell r="E1093" t="str">
            <v>07-Aug-19 A</v>
          </cell>
          <cell r="F1093">
            <v>0</v>
          </cell>
          <cell r="G1093">
            <v>0</v>
          </cell>
          <cell r="H1093">
            <v>1</v>
          </cell>
        </row>
        <row r="1094">
          <cell r="A1094" t="str">
            <v>S184900</v>
          </cell>
          <cell r="B1094" t="str">
            <v>Procure mechanical parts for modules in Sectors (Prepro) 1-12 - Provide Requirements to Procurement</v>
          </cell>
          <cell r="C1094">
            <v>5</v>
          </cell>
          <cell r="D1094" t="str">
            <v>01-Aug-19 A</v>
          </cell>
          <cell r="E1094" t="str">
            <v>07-Aug-19 A</v>
          </cell>
          <cell r="F1094">
            <v>4913</v>
          </cell>
          <cell r="G1094">
            <v>4913</v>
          </cell>
          <cell r="H1094">
            <v>1</v>
          </cell>
        </row>
        <row r="1095">
          <cell r="A1095" t="str">
            <v>S145750</v>
          </cell>
          <cell r="B1095" t="str">
            <v>Procure Full Set of Data Fibers for Design Validation - M&amp;S</v>
          </cell>
          <cell r="C1095">
            <v>10</v>
          </cell>
          <cell r="D1095" t="str">
            <v>01-Aug-19 A</v>
          </cell>
          <cell r="E1095" t="str">
            <v>14-Aug-19 A</v>
          </cell>
          <cell r="F1095">
            <v>3173</v>
          </cell>
          <cell r="G1095">
            <v>3173</v>
          </cell>
          <cell r="H1095">
            <v>1</v>
          </cell>
        </row>
        <row r="1096">
          <cell r="A1096" t="str">
            <v>S280700</v>
          </cell>
          <cell r="B1096" t="str">
            <v>[Magnet] Assemble and Prepare Parts  (Magnet Transport) Labor</v>
          </cell>
          <cell r="C1096">
            <v>10</v>
          </cell>
          <cell r="D1096" t="str">
            <v>01-Aug-19 A</v>
          </cell>
          <cell r="E1096" t="str">
            <v>14-Aug-19 A</v>
          </cell>
          <cell r="F1096">
            <v>0</v>
          </cell>
          <cell r="G1096">
            <v>0</v>
          </cell>
          <cell r="H1096">
            <v>1</v>
          </cell>
        </row>
        <row r="1097">
          <cell r="A1097" t="str">
            <v>S280800</v>
          </cell>
          <cell r="B1097" t="str">
            <v>[Magnet] Assemble and Prepare Parts  (Magnet Transport) M&amp;S</v>
          </cell>
          <cell r="C1097">
            <v>10</v>
          </cell>
          <cell r="D1097" t="str">
            <v>01-Aug-19 A</v>
          </cell>
          <cell r="E1097" t="str">
            <v>14-Aug-19 A</v>
          </cell>
          <cell r="F1097">
            <v>0</v>
          </cell>
          <cell r="G1097">
            <v>0</v>
          </cell>
          <cell r="H1097">
            <v>1</v>
          </cell>
        </row>
        <row r="1098">
          <cell r="A1098" t="str">
            <v>S127502</v>
          </cell>
          <cell r="B1098" t="str">
            <v>Procure TPC R2 Pre-Production Module GEMs Labor Split</v>
          </cell>
          <cell r="C1098">
            <v>14</v>
          </cell>
          <cell r="D1098" t="str">
            <v>01-Aug-19 A</v>
          </cell>
          <cell r="E1098" t="str">
            <v>20-Aug-19 A</v>
          </cell>
          <cell r="F1098">
            <v>0</v>
          </cell>
          <cell r="G1098">
            <v>1330</v>
          </cell>
          <cell r="H1098">
            <v>1</v>
          </cell>
        </row>
        <row r="1099">
          <cell r="A1099" t="str">
            <v>S127602</v>
          </cell>
          <cell r="B1099" t="str">
            <v>Procure TPC R2 Pre-Production Module GEMs M&amp;S Split</v>
          </cell>
          <cell r="C1099">
            <v>14</v>
          </cell>
          <cell r="D1099" t="str">
            <v>01-Aug-19 A</v>
          </cell>
          <cell r="E1099" t="str">
            <v>20-Aug-19 A</v>
          </cell>
          <cell r="F1099">
            <v>2758</v>
          </cell>
          <cell r="G1099">
            <v>2758</v>
          </cell>
          <cell r="H1099">
            <v>1</v>
          </cell>
        </row>
        <row r="1100">
          <cell r="A1100" t="str">
            <v>S171005</v>
          </cell>
          <cell r="B1100" t="str">
            <v>Procure EMCAL Fibers for Final Blocks - Delivery Acceptance 5</v>
          </cell>
          <cell r="C1100">
            <v>14</v>
          </cell>
          <cell r="D1100" t="str">
            <v>01-Aug-19 A</v>
          </cell>
          <cell r="E1100" t="str">
            <v>20-Aug-19 A</v>
          </cell>
          <cell r="F1100">
            <v>40406</v>
          </cell>
          <cell r="G1100">
            <v>40406</v>
          </cell>
          <cell r="H1100">
            <v>1</v>
          </cell>
        </row>
        <row r="1101">
          <cell r="A1101" t="str">
            <v>S139730</v>
          </cell>
          <cell r="B1101" t="str">
            <v>Procure second phase of SAMPA development - Delivery of Eng Design Review</v>
          </cell>
          <cell r="C1101">
            <v>20</v>
          </cell>
          <cell r="D1101" t="str">
            <v>01-Aug-19 A</v>
          </cell>
          <cell r="E1101" t="str">
            <v>28-Aug-19 A</v>
          </cell>
          <cell r="F1101">
            <v>52405</v>
          </cell>
          <cell r="G1101">
            <v>52405</v>
          </cell>
          <cell r="H1101">
            <v>1</v>
          </cell>
        </row>
        <row r="1102">
          <cell r="A1102" t="str">
            <v>S130900</v>
          </cell>
          <cell r="B1102" t="str">
            <v>Procure TPC R3 Pre-Production Module Frames - Labor</v>
          </cell>
          <cell r="C1102">
            <v>21</v>
          </cell>
          <cell r="D1102" t="str">
            <v>01-Aug-19 A</v>
          </cell>
          <cell r="E1102" t="str">
            <v>29-Aug-19 A</v>
          </cell>
          <cell r="F1102">
            <v>2659</v>
          </cell>
          <cell r="G1102">
            <v>2659</v>
          </cell>
          <cell r="H1102">
            <v>1</v>
          </cell>
        </row>
        <row r="1103">
          <cell r="A1103" t="str">
            <v>S131500</v>
          </cell>
          <cell r="B1103" t="str">
            <v>Procure TPC R3 Pre-Production Module GEMs Labor</v>
          </cell>
          <cell r="C1103">
            <v>21</v>
          </cell>
          <cell r="D1103" t="str">
            <v>01-Aug-19 A</v>
          </cell>
          <cell r="E1103" t="str">
            <v>29-Aug-19 A</v>
          </cell>
          <cell r="F1103">
            <v>2659</v>
          </cell>
          <cell r="G1103">
            <v>2659</v>
          </cell>
          <cell r="H1103">
            <v>1</v>
          </cell>
        </row>
        <row r="1104">
          <cell r="A1104" t="str">
            <v>S131000</v>
          </cell>
          <cell r="B1104" t="str">
            <v>Procure TPC R3 Pre-Production Module frames - M&amp;S</v>
          </cell>
          <cell r="C1104">
            <v>21</v>
          </cell>
          <cell r="D1104" t="str">
            <v>01-Aug-19 A</v>
          </cell>
          <cell r="E1104" t="str">
            <v>29-Aug-19 A</v>
          </cell>
          <cell r="F1104">
            <v>2207</v>
          </cell>
          <cell r="G1104">
            <v>2207</v>
          </cell>
          <cell r="H1104">
            <v>1</v>
          </cell>
        </row>
        <row r="1105">
          <cell r="A1105" t="str">
            <v>S131600</v>
          </cell>
          <cell r="B1105" t="str">
            <v>Procure TPC R3 Pre-Production Module GEMs M&amp;S</v>
          </cell>
          <cell r="C1105">
            <v>21</v>
          </cell>
          <cell r="D1105" t="str">
            <v>01-Aug-19 A</v>
          </cell>
          <cell r="E1105" t="str">
            <v>29-Aug-19 A</v>
          </cell>
          <cell r="F1105">
            <v>11033</v>
          </cell>
          <cell r="G1105">
            <v>11033</v>
          </cell>
          <cell r="H1105">
            <v>1</v>
          </cell>
        </row>
        <row r="1106">
          <cell r="A1106" t="str">
            <v>S130502</v>
          </cell>
          <cell r="B1106" t="str">
            <v>Prepare TPC R3b Factory Tooling M&amp;S Split</v>
          </cell>
          <cell r="C1106">
            <v>21</v>
          </cell>
          <cell r="D1106" t="str">
            <v>01-Aug-19 A</v>
          </cell>
          <cell r="E1106" t="str">
            <v>30-Aug-19 A</v>
          </cell>
          <cell r="F1106">
            <v>3972</v>
          </cell>
          <cell r="G1106">
            <v>3972</v>
          </cell>
          <cell r="H1106">
            <v>1</v>
          </cell>
        </row>
        <row r="1107">
          <cell r="A1107" t="str">
            <v>S146300</v>
          </cell>
          <cell r="B1107" t="str">
            <v>Miscellaneous Parts for TPC DAM FPGA Algorithm Development - Round 1</v>
          </cell>
          <cell r="C1107">
            <v>21</v>
          </cell>
          <cell r="D1107" t="str">
            <v>01-Aug-19 A</v>
          </cell>
          <cell r="E1107" t="str">
            <v>30-Aug-19 A</v>
          </cell>
          <cell r="F1107">
            <v>2828</v>
          </cell>
          <cell r="G1107">
            <v>2828</v>
          </cell>
          <cell r="H1107">
            <v>1</v>
          </cell>
        </row>
        <row r="1108">
          <cell r="A1108" t="str">
            <v>S146202</v>
          </cell>
          <cell r="B1108" t="str">
            <v>Develop TPC DAM FPGA Algorithm - Round 1 Split</v>
          </cell>
          <cell r="C1108">
            <v>21</v>
          </cell>
          <cell r="D1108" t="str">
            <v>01-Aug-19 A</v>
          </cell>
          <cell r="E1108" t="str">
            <v>30-Aug-19 A</v>
          </cell>
          <cell r="F1108">
            <v>182775</v>
          </cell>
          <cell r="G1108">
            <v>182775</v>
          </cell>
          <cell r="H1108">
            <v>1</v>
          </cell>
        </row>
        <row r="1109">
          <cell r="A1109" t="str">
            <v>S307905</v>
          </cell>
          <cell r="B1109" t="str">
            <v>Magnet Field Measurements: Perform Magnet Assembly Stress Analysis FY19 - Physics Resource(s) Split</v>
          </cell>
          <cell r="C1109">
            <v>21</v>
          </cell>
          <cell r="D1109" t="str">
            <v>01-Aug-19 A</v>
          </cell>
          <cell r="E1109" t="str">
            <v>30-Aug-19 A</v>
          </cell>
          <cell r="F1109">
            <v>0</v>
          </cell>
          <cell r="G1109">
            <v>0</v>
          </cell>
          <cell r="H1109">
            <v>1</v>
          </cell>
        </row>
        <row r="1110">
          <cell r="A1110" t="str">
            <v>S136802</v>
          </cell>
          <cell r="B1110" t="str">
            <v>v2 Design TPC FEE preproduction prototype Split</v>
          </cell>
          <cell r="C1110">
            <v>41</v>
          </cell>
          <cell r="D1110" t="str">
            <v>01-Aug-19 A</v>
          </cell>
          <cell r="E1110" t="str">
            <v>30-Sep-19 A</v>
          </cell>
          <cell r="F1110">
            <v>91344</v>
          </cell>
          <cell r="G1110">
            <v>91344</v>
          </cell>
          <cell r="H1110">
            <v>1</v>
          </cell>
        </row>
        <row r="1111">
          <cell r="A1111" t="str">
            <v>S306500</v>
          </cell>
          <cell r="B1111" t="str">
            <v>Magnet: Order Quench Detector Signal Cables and Interconnects M&amp;S_10%</v>
          </cell>
          <cell r="C1111">
            <v>41</v>
          </cell>
          <cell r="D1111" t="str">
            <v>01-Aug-19 A</v>
          </cell>
          <cell r="E1111" t="str">
            <v>30-Sep-19 A</v>
          </cell>
          <cell r="F1111">
            <v>0</v>
          </cell>
          <cell r="G1111">
            <v>0</v>
          </cell>
          <cell r="H1111">
            <v>1</v>
          </cell>
        </row>
        <row r="1112">
          <cell r="A1112" t="str">
            <v>S185400</v>
          </cell>
          <cell r="B1112" t="str">
            <v>Procure mechanical parts for modules in Sectors (Prepro) 1-12 - Contract/PO - Leadtime</v>
          </cell>
          <cell r="C1112">
            <v>63</v>
          </cell>
          <cell r="D1112" t="str">
            <v>01-Aug-19 A</v>
          </cell>
          <cell r="E1112" t="str">
            <v>31-Oct-19 A</v>
          </cell>
          <cell r="F1112">
            <v>0</v>
          </cell>
          <cell r="G1112">
            <v>0</v>
          </cell>
          <cell r="H1112">
            <v>1</v>
          </cell>
        </row>
        <row r="1113">
          <cell r="A1113" t="str">
            <v>S135802</v>
          </cell>
          <cell r="B1113" t="str">
            <v>Design TPC FEE Cooling System Split</v>
          </cell>
          <cell r="C1113">
            <v>82</v>
          </cell>
          <cell r="D1113" t="str">
            <v>01-Aug-19 A</v>
          </cell>
          <cell r="E1113" t="str">
            <v>29-Nov-19 A</v>
          </cell>
          <cell r="F1113">
            <v>19652</v>
          </cell>
          <cell r="G1113">
            <v>19652</v>
          </cell>
          <cell r="H1113">
            <v>1</v>
          </cell>
        </row>
        <row r="1114">
          <cell r="A1114" t="str">
            <v>S245000</v>
          </cell>
          <cell r="B1114" t="str">
            <v>Procure Test stand for SiPMs</v>
          </cell>
          <cell r="C1114">
            <v>101</v>
          </cell>
          <cell r="D1114" t="str">
            <v>01-Aug-19 A</v>
          </cell>
          <cell r="E1114" t="str">
            <v>30-Dec-19 A</v>
          </cell>
          <cell r="F1114">
            <v>24272</v>
          </cell>
          <cell r="G1114">
            <v>24272</v>
          </cell>
          <cell r="H1114">
            <v>1</v>
          </cell>
        </row>
        <row r="1115">
          <cell r="A1115" t="str">
            <v>S145700</v>
          </cell>
          <cell r="B1115" t="str">
            <v>Procure TPC DAM Felix 2.0 Boards Throughput - Delivery Acceptance</v>
          </cell>
          <cell r="C1115">
            <v>143</v>
          </cell>
          <cell r="D1115" t="str">
            <v>01-Aug-19 A</v>
          </cell>
          <cell r="E1115" t="str">
            <v>28-Feb-20 A</v>
          </cell>
          <cell r="F1115">
            <v>81116</v>
          </cell>
          <cell r="G1115">
            <v>81116</v>
          </cell>
          <cell r="H1115">
            <v>1</v>
          </cell>
        </row>
        <row r="1116">
          <cell r="A1116" t="str">
            <v>S306400</v>
          </cell>
          <cell r="B1116" t="str">
            <v>Magnet: Order Quench Detector Signal Cables and Interconnects L</v>
          </cell>
          <cell r="C1116">
            <v>375</v>
          </cell>
          <cell r="D1116" t="str">
            <v>01-Aug-19 A</v>
          </cell>
          <cell r="E1116" t="str">
            <v>02-Feb-21 A</v>
          </cell>
          <cell r="F1116">
            <v>0</v>
          </cell>
          <cell r="G1116">
            <v>0</v>
          </cell>
          <cell r="H1116">
            <v>1</v>
          </cell>
        </row>
        <row r="1117">
          <cell r="A1117" t="str">
            <v>S192200</v>
          </cell>
          <cell r="B1117" t="str">
            <v>Procure mechanical parts for Prepro Sectors 1-12  - Provide Requirements to Procurement</v>
          </cell>
          <cell r="C1117">
            <v>5</v>
          </cell>
          <cell r="D1117" t="str">
            <v>02-Aug-19 A</v>
          </cell>
          <cell r="E1117" t="str">
            <v>08-Aug-19 A</v>
          </cell>
          <cell r="F1117">
            <v>2659</v>
          </cell>
          <cell r="G1117">
            <v>2659</v>
          </cell>
          <cell r="H1117">
            <v>1</v>
          </cell>
        </row>
        <row r="1118">
          <cell r="A1118" t="str">
            <v>S192900</v>
          </cell>
          <cell r="B1118" t="str">
            <v>Procure parts for cooling system for Prepro Sectors 1-12 - Provide Requirements to Procurement</v>
          </cell>
          <cell r="C1118">
            <v>5</v>
          </cell>
          <cell r="D1118" t="str">
            <v>02-Aug-19 A</v>
          </cell>
          <cell r="E1118" t="str">
            <v>08-Aug-19 A</v>
          </cell>
          <cell r="F1118">
            <v>3431</v>
          </cell>
          <cell r="G1118">
            <v>3431</v>
          </cell>
          <cell r="H1118">
            <v>1</v>
          </cell>
        </row>
        <row r="1119">
          <cell r="A1119" t="str">
            <v>S203100</v>
          </cell>
          <cell r="B1119" t="str">
            <v>Populate Outer HCAL sectors with scintillating tiles (Preproduction)</v>
          </cell>
          <cell r="C1119">
            <v>20</v>
          </cell>
          <cell r="D1119" t="str">
            <v>02-Aug-19 A</v>
          </cell>
          <cell r="E1119" t="str">
            <v>30-Aug-19 A</v>
          </cell>
          <cell r="F1119">
            <v>3447</v>
          </cell>
          <cell r="G1119">
            <v>3591</v>
          </cell>
          <cell r="H1119">
            <v>1</v>
          </cell>
        </row>
        <row r="1120">
          <cell r="A1120" t="str">
            <v>S203110</v>
          </cell>
          <cell r="B1120" t="str">
            <v>Populate Outer HCAL sectors with scintillating tiles (Preproduction) - Contributed Labor</v>
          </cell>
          <cell r="C1120">
            <v>20</v>
          </cell>
          <cell r="D1120" t="str">
            <v>02-Aug-19 A</v>
          </cell>
          <cell r="E1120" t="str">
            <v>30-Aug-19 A</v>
          </cell>
          <cell r="F1120">
            <v>60608</v>
          </cell>
          <cell r="G1120">
            <v>62426</v>
          </cell>
          <cell r="H1120">
            <v>1</v>
          </cell>
        </row>
        <row r="1121">
          <cell r="A1121" t="str">
            <v>S219600</v>
          </cell>
          <cell r="B1121" t="str">
            <v>Sector 0 Production Complete</v>
          </cell>
          <cell r="C1121">
            <v>0</v>
          </cell>
          <cell r="E1121" t="str">
            <v>07-Aug-19 A</v>
          </cell>
          <cell r="F1121">
            <v>0</v>
          </cell>
          <cell r="G1121">
            <v>0</v>
          </cell>
          <cell r="H1121">
            <v>1</v>
          </cell>
        </row>
        <row r="1122">
          <cell r="A1122" t="str">
            <v>S310100</v>
          </cell>
          <cell r="B1122" t="str">
            <v>Carriage Cradle - Final Review (Design &amp; Safety) - Physics Resource(s)</v>
          </cell>
          <cell r="C1122">
            <v>1</v>
          </cell>
          <cell r="D1122" t="str">
            <v>07-Aug-19 A</v>
          </cell>
          <cell r="E1122" t="str">
            <v>08-Aug-19 A</v>
          </cell>
          <cell r="F1122">
            <v>0</v>
          </cell>
          <cell r="G1122">
            <v>0</v>
          </cell>
          <cell r="H1122">
            <v>1</v>
          </cell>
        </row>
        <row r="1123">
          <cell r="A1123" t="str">
            <v>S208800</v>
          </cell>
          <cell r="B1123" t="str">
            <v>Procure Contracted Labor Georgia State Univ. (GSU), Phase 1 - Contract Award</v>
          </cell>
          <cell r="C1123">
            <v>0</v>
          </cell>
          <cell r="D1123" t="str">
            <v>07-Aug-19 A</v>
          </cell>
          <cell r="F1123">
            <v>0</v>
          </cell>
          <cell r="G1123">
            <v>0</v>
          </cell>
          <cell r="H1123">
            <v>1</v>
          </cell>
        </row>
        <row r="1124">
          <cell r="A1124" t="str">
            <v>S208900</v>
          </cell>
          <cell r="B1124" t="str">
            <v>Procure Contracted Labor Georgia State Univ. (GSU), Phase 1 - Delivery Acceptance</v>
          </cell>
          <cell r="C1124">
            <v>18</v>
          </cell>
          <cell r="D1124" t="str">
            <v>07-Aug-19 A</v>
          </cell>
          <cell r="E1124" t="str">
            <v>30-Aug-19 A</v>
          </cell>
          <cell r="F1124">
            <v>0</v>
          </cell>
          <cell r="G1124">
            <v>0</v>
          </cell>
          <cell r="H1124">
            <v>1</v>
          </cell>
        </row>
        <row r="1125">
          <cell r="A1125" t="str">
            <v>S185000</v>
          </cell>
          <cell r="B1125" t="str">
            <v>Procure mechanical parts for modules in Sectors (Prepro) 1-12 - Prepare &amp; Send Solicitation</v>
          </cell>
          <cell r="C1125">
            <v>15</v>
          </cell>
          <cell r="D1125" t="str">
            <v>08-Aug-19 A</v>
          </cell>
          <cell r="E1125" t="str">
            <v>28-Aug-19 A</v>
          </cell>
          <cell r="F1125">
            <v>0</v>
          </cell>
          <cell r="G1125">
            <v>0</v>
          </cell>
          <cell r="H1125">
            <v>1</v>
          </cell>
        </row>
        <row r="1126">
          <cell r="A1126" t="str">
            <v>S306600</v>
          </cell>
          <cell r="B1126" t="str">
            <v>Magnet: Delivery of Quench Detector Signal Cables and Interconnects</v>
          </cell>
          <cell r="C1126">
            <v>370</v>
          </cell>
          <cell r="D1126" t="str">
            <v>08-Aug-19 A</v>
          </cell>
          <cell r="E1126" t="str">
            <v>03-Feb-21 A</v>
          </cell>
          <cell r="F1126">
            <v>0</v>
          </cell>
          <cell r="G1126">
            <v>0</v>
          </cell>
          <cell r="H1126">
            <v>1</v>
          </cell>
        </row>
        <row r="1127">
          <cell r="A1127" t="str">
            <v>S192300</v>
          </cell>
          <cell r="B1127" t="str">
            <v>Procure mechanical parts for Prepro Sectors 1-12 - Prepare &amp; Send Solicitation</v>
          </cell>
          <cell r="C1127">
            <v>15</v>
          </cell>
          <cell r="D1127" t="str">
            <v>09-Aug-19 A</v>
          </cell>
          <cell r="E1127" t="str">
            <v>29-Aug-19 A</v>
          </cell>
          <cell r="F1127">
            <v>0</v>
          </cell>
          <cell r="G1127">
            <v>0</v>
          </cell>
          <cell r="H1127">
            <v>1</v>
          </cell>
        </row>
        <row r="1128">
          <cell r="A1128" t="str">
            <v>S193000</v>
          </cell>
          <cell r="B1128" t="str">
            <v>Procure parts for cooling system for Prepro Sectors 1-12 - Prepare &amp; Send Solicitation</v>
          </cell>
          <cell r="C1128">
            <v>15</v>
          </cell>
          <cell r="D1128" t="str">
            <v>09-Aug-19 A</v>
          </cell>
          <cell r="E1128" t="str">
            <v>29-Aug-19 A</v>
          </cell>
          <cell r="F1128">
            <v>0</v>
          </cell>
          <cell r="G1128">
            <v>0</v>
          </cell>
          <cell r="H1128">
            <v>1</v>
          </cell>
        </row>
        <row r="1129">
          <cell r="A1129" t="str">
            <v>S220700</v>
          </cell>
          <cell r="B1129" t="str">
            <v>Specify Signal and Power Cables per Change Specification - for EMCal: Sectors 1-12</v>
          </cell>
          <cell r="C1129">
            <v>15</v>
          </cell>
          <cell r="D1129" t="str">
            <v>12-Aug-19 A</v>
          </cell>
          <cell r="E1129" t="str">
            <v>30-Aug-19 A</v>
          </cell>
          <cell r="F1129">
            <v>17395</v>
          </cell>
          <cell r="G1129">
            <v>17395</v>
          </cell>
          <cell r="H1129">
            <v>1</v>
          </cell>
        </row>
        <row r="1130">
          <cell r="A1130" t="str">
            <v>S220800</v>
          </cell>
          <cell r="B1130" t="str">
            <v>Specify Power System per Change Specification - for EMCal: Sectors 1-12</v>
          </cell>
          <cell r="C1130">
            <v>15</v>
          </cell>
          <cell r="D1130" t="str">
            <v>12-Aug-19 A</v>
          </cell>
          <cell r="E1130" t="str">
            <v>30-Aug-19 A</v>
          </cell>
          <cell r="F1130">
            <v>17395</v>
          </cell>
          <cell r="G1130">
            <v>17395</v>
          </cell>
          <cell r="H1130">
            <v>1</v>
          </cell>
        </row>
        <row r="1131">
          <cell r="A1131" t="str">
            <v>S302600</v>
          </cell>
          <cell r="B1131" t="str">
            <v>Magnet: Order Power Supply and Quench Detector AC Power Cables and Interconnects Labor 5%</v>
          </cell>
          <cell r="C1131">
            <v>32</v>
          </cell>
          <cell r="D1131" t="str">
            <v>14-Aug-19 A</v>
          </cell>
          <cell r="E1131" t="str">
            <v>30-Sep-19 A</v>
          </cell>
          <cell r="F1131">
            <v>0</v>
          </cell>
          <cell r="G1131">
            <v>0</v>
          </cell>
          <cell r="H1131">
            <v>1</v>
          </cell>
        </row>
        <row r="1132">
          <cell r="A1132" t="str">
            <v>S108900</v>
          </cell>
          <cell r="B1132" t="str">
            <v>Assemble TPC v1 Central Membrane</v>
          </cell>
          <cell r="C1132">
            <v>53</v>
          </cell>
          <cell r="D1132" t="str">
            <v>14-Aug-19 A</v>
          </cell>
          <cell r="E1132" t="str">
            <v>30-Oct-19 A</v>
          </cell>
          <cell r="F1132">
            <v>0</v>
          </cell>
          <cell r="G1132">
            <v>0</v>
          </cell>
          <cell r="H1132">
            <v>1</v>
          </cell>
        </row>
        <row r="1133">
          <cell r="A1133" t="str">
            <v>S249400</v>
          </cell>
          <cell r="B1133" t="str">
            <v>Final Design Review, Procurement Readiness Review, Electrical Safety Review - Calorimeter Digitizer 7-crate</v>
          </cell>
          <cell r="C1133">
            <v>5</v>
          </cell>
          <cell r="D1133" t="str">
            <v>15-Aug-19 A</v>
          </cell>
          <cell r="E1133" t="str">
            <v>22-Aug-19 A</v>
          </cell>
          <cell r="F1133">
            <v>11438</v>
          </cell>
          <cell r="G1133">
            <v>11438</v>
          </cell>
          <cell r="H1133">
            <v>1</v>
          </cell>
        </row>
        <row r="1134">
          <cell r="A1134" t="str">
            <v>S192500</v>
          </cell>
          <cell r="B1134" t="str">
            <v>Procure mechanical parts for Prepro Sectors 1-12 - Vendor Selection</v>
          </cell>
          <cell r="C1134">
            <v>8</v>
          </cell>
          <cell r="D1134" t="str">
            <v>15-Aug-19 A</v>
          </cell>
          <cell r="E1134" t="str">
            <v>27-Aug-19 A</v>
          </cell>
          <cell r="F1134">
            <v>0</v>
          </cell>
          <cell r="G1134">
            <v>0</v>
          </cell>
          <cell r="H1134">
            <v>1</v>
          </cell>
        </row>
        <row r="1135">
          <cell r="A1135" t="str">
            <v>S219700</v>
          </cell>
          <cell r="B1135" t="str">
            <v>Review and Write EMCal Electronics Design Change Specifications: Sector 1-12 Labor</v>
          </cell>
          <cell r="C1135">
            <v>12</v>
          </cell>
          <cell r="D1135" t="str">
            <v>15-Aug-19 A</v>
          </cell>
          <cell r="E1135" t="str">
            <v>31-Aug-19 A</v>
          </cell>
          <cell r="F1135">
            <v>5798</v>
          </cell>
          <cell r="G1135">
            <v>5798</v>
          </cell>
          <cell r="H1135">
            <v>1</v>
          </cell>
        </row>
        <row r="1136">
          <cell r="A1136" t="str">
            <v>S236900</v>
          </cell>
          <cell r="B1136" t="str">
            <v>Test HCal LED Boards: (6 Modules)</v>
          </cell>
          <cell r="C1136">
            <v>31</v>
          </cell>
          <cell r="D1136" t="str">
            <v>15-Aug-19 A</v>
          </cell>
          <cell r="E1136" t="str">
            <v>30-Sep-19 A</v>
          </cell>
          <cell r="F1136">
            <v>12291</v>
          </cell>
          <cell r="G1136">
            <v>12291</v>
          </cell>
          <cell r="H1136">
            <v>1</v>
          </cell>
        </row>
        <row r="1137">
          <cell r="A1137" t="str">
            <v>S280900</v>
          </cell>
          <cell r="B1137" t="str">
            <v>Solenoid Valvebox - Start Disassembly</v>
          </cell>
          <cell r="C1137">
            <v>0</v>
          </cell>
          <cell r="D1137" t="str">
            <v>15-Aug-19 A</v>
          </cell>
          <cell r="F1137">
            <v>0</v>
          </cell>
          <cell r="G1137">
            <v>0</v>
          </cell>
          <cell r="H1137">
            <v>1</v>
          </cell>
        </row>
        <row r="1138">
          <cell r="A1138" t="str">
            <v>S281000</v>
          </cell>
          <cell r="B1138" t="str">
            <v>Solenoid Valvebox - Disassemble Labor</v>
          </cell>
          <cell r="C1138">
            <v>11</v>
          </cell>
          <cell r="D1138" t="str">
            <v>15-Aug-19 A</v>
          </cell>
          <cell r="E1138" t="str">
            <v>30-Aug-19 A</v>
          </cell>
          <cell r="F1138">
            <v>0</v>
          </cell>
          <cell r="G1138">
            <v>0</v>
          </cell>
          <cell r="H1138">
            <v>1</v>
          </cell>
        </row>
        <row r="1139">
          <cell r="A1139" t="str">
            <v>S281100</v>
          </cell>
          <cell r="B1139" t="str">
            <v>Solenoid Valvebox - Disassemble M&amp;S</v>
          </cell>
          <cell r="C1139">
            <v>11</v>
          </cell>
          <cell r="D1139" t="str">
            <v>15-Aug-19 A</v>
          </cell>
          <cell r="E1139" t="str">
            <v>30-Aug-19 A</v>
          </cell>
          <cell r="F1139">
            <v>0</v>
          </cell>
          <cell r="G1139">
            <v>0</v>
          </cell>
          <cell r="H1139">
            <v>1</v>
          </cell>
        </row>
        <row r="1140">
          <cell r="A1140" t="str">
            <v>S248400</v>
          </cell>
          <cell r="B1140" t="str">
            <v>Review and write design change specifications for calorimeter digitizer system: 7-Crate Preproduction</v>
          </cell>
          <cell r="C1140">
            <v>12</v>
          </cell>
          <cell r="D1140" t="str">
            <v>15-Aug-19 A</v>
          </cell>
          <cell r="E1140" t="str">
            <v>30-Aug-19 A</v>
          </cell>
          <cell r="F1140">
            <v>4003</v>
          </cell>
          <cell r="G1140">
            <v>4003</v>
          </cell>
          <cell r="H1140">
            <v>1</v>
          </cell>
        </row>
        <row r="1141">
          <cell r="A1141" t="str">
            <v>S215000</v>
          </cell>
          <cell r="B1141" t="str">
            <v>EMCal/HCal sensors Production - 8K Units - Delivery Acceptance No. 7</v>
          </cell>
          <cell r="C1141">
            <v>11</v>
          </cell>
          <cell r="D1141" t="str">
            <v>16-Aug-19 A</v>
          </cell>
          <cell r="E1141" t="str">
            <v>31-Aug-19 A</v>
          </cell>
          <cell r="F1141">
            <v>76699</v>
          </cell>
          <cell r="G1141">
            <v>76699</v>
          </cell>
          <cell r="H1141">
            <v>1</v>
          </cell>
        </row>
        <row r="1142">
          <cell r="A1142" t="str">
            <v>S127800</v>
          </cell>
          <cell r="B1142" t="str">
            <v>Test TPC R2 Pre-Production Module</v>
          </cell>
          <cell r="C1142">
            <v>7</v>
          </cell>
          <cell r="D1142" t="str">
            <v>21-Aug-19 A</v>
          </cell>
          <cell r="E1142" t="str">
            <v>30-Aug-19 A</v>
          </cell>
          <cell r="F1142">
            <v>0</v>
          </cell>
          <cell r="G1142">
            <v>0</v>
          </cell>
          <cell r="H1142">
            <v>1</v>
          </cell>
        </row>
        <row r="1143">
          <cell r="A1143" t="str">
            <v>S192400</v>
          </cell>
          <cell r="B1143" t="str">
            <v>Procure mechanical parts for Prepro Sectors 1-12 - Vendor Responses</v>
          </cell>
          <cell r="C1143">
            <v>7</v>
          </cell>
          <cell r="D1143" t="str">
            <v>21-Aug-19 A</v>
          </cell>
          <cell r="E1143" t="str">
            <v>30-Aug-19 A</v>
          </cell>
          <cell r="F1143">
            <v>0</v>
          </cell>
          <cell r="G1143">
            <v>0</v>
          </cell>
          <cell r="H1143">
            <v>1</v>
          </cell>
        </row>
        <row r="1144">
          <cell r="A1144" t="str">
            <v>S185200</v>
          </cell>
          <cell r="B1144" t="str">
            <v>Procure mechanical parts for modules in Sectors (Prepro) 1-12 - Vendor Selection</v>
          </cell>
          <cell r="C1144">
            <v>7</v>
          </cell>
          <cell r="D1144" t="str">
            <v>21-Aug-19 A</v>
          </cell>
          <cell r="E1144" t="str">
            <v>30-Aug-19 A</v>
          </cell>
          <cell r="F1144">
            <v>0</v>
          </cell>
          <cell r="G1144">
            <v>0</v>
          </cell>
          <cell r="H1144">
            <v>1</v>
          </cell>
        </row>
        <row r="1145">
          <cell r="A1145" t="str">
            <v>S146402</v>
          </cell>
          <cell r="B1145" t="str">
            <v>Measure Throughput of FELIX 2.0 for TPC DAM Split</v>
          </cell>
          <cell r="C1145">
            <v>103</v>
          </cell>
          <cell r="D1145" t="str">
            <v>21-Aug-19 A</v>
          </cell>
          <cell r="E1145" t="str">
            <v>22-Jan-20 A</v>
          </cell>
          <cell r="F1145">
            <v>20065</v>
          </cell>
          <cell r="G1145">
            <v>20624</v>
          </cell>
          <cell r="H1145">
            <v>1</v>
          </cell>
        </row>
        <row r="1146">
          <cell r="A1146" t="str">
            <v>S127700</v>
          </cell>
          <cell r="B1146" t="str">
            <v>Assemble TPC R2 Pre-Production Module in TPC R2 Factory</v>
          </cell>
          <cell r="C1146">
            <v>7</v>
          </cell>
          <cell r="D1146" t="str">
            <v>21-Aug-19 A</v>
          </cell>
          <cell r="E1146" t="str">
            <v>30-Aug-19 A</v>
          </cell>
          <cell r="F1146">
            <v>0</v>
          </cell>
          <cell r="G1146">
            <v>0</v>
          </cell>
          <cell r="H1146">
            <v>1</v>
          </cell>
        </row>
        <row r="1147">
          <cell r="A1147" t="str">
            <v>S139900</v>
          </cell>
          <cell r="B1147" t="str">
            <v>Procure Engineering Run of Full SAMPA Chip - Prepare &amp; Send Solicitation</v>
          </cell>
          <cell r="C1147">
            <v>5</v>
          </cell>
          <cell r="D1147" t="str">
            <v>22-Aug-19 A</v>
          </cell>
          <cell r="E1147" t="str">
            <v>29-Aug-19 A</v>
          </cell>
          <cell r="F1147">
            <v>0</v>
          </cell>
          <cell r="G1147">
            <v>0</v>
          </cell>
          <cell r="H1147">
            <v>1</v>
          </cell>
        </row>
        <row r="1148">
          <cell r="A1148" t="str">
            <v>S140000</v>
          </cell>
          <cell r="B1148" t="str">
            <v>Procure Engineering Run of Full SAMPA Chip - Vendor Responses</v>
          </cell>
          <cell r="C1148">
            <v>6</v>
          </cell>
          <cell r="D1148" t="str">
            <v>22-Aug-19 A</v>
          </cell>
          <cell r="E1148" t="str">
            <v>30-Aug-19 A</v>
          </cell>
          <cell r="F1148">
            <v>0</v>
          </cell>
          <cell r="G1148">
            <v>0</v>
          </cell>
          <cell r="H1148">
            <v>1</v>
          </cell>
        </row>
        <row r="1149">
          <cell r="A1149" t="str">
            <v>S140100</v>
          </cell>
          <cell r="B1149" t="str">
            <v>Procure Engineering Run of Full SAMPA Chip - Vendor Selection</v>
          </cell>
          <cell r="C1149">
            <v>6</v>
          </cell>
          <cell r="D1149" t="str">
            <v>22-Aug-19 A</v>
          </cell>
          <cell r="E1149" t="str">
            <v>30-Aug-19 A</v>
          </cell>
          <cell r="F1149">
            <v>0</v>
          </cell>
          <cell r="G1149">
            <v>0</v>
          </cell>
          <cell r="H1149">
            <v>1</v>
          </cell>
        </row>
        <row r="1150">
          <cell r="A1150" t="str">
            <v>S193200</v>
          </cell>
          <cell r="B1150" t="str">
            <v>Procure parts for cooling system for Prepro Sectors 1-12 - Vendor Selection</v>
          </cell>
          <cell r="C1150">
            <v>6</v>
          </cell>
          <cell r="D1150" t="str">
            <v>22-Aug-19 A</v>
          </cell>
          <cell r="E1150" t="str">
            <v>30-Aug-19 A</v>
          </cell>
          <cell r="F1150">
            <v>0</v>
          </cell>
          <cell r="G1150">
            <v>0</v>
          </cell>
          <cell r="H1150">
            <v>1</v>
          </cell>
        </row>
        <row r="1151">
          <cell r="A1151" t="str">
            <v>S249600</v>
          </cell>
          <cell r="B1151" t="str">
            <v>Review Calorimeter Digitizer Safety Review Report</v>
          </cell>
          <cell r="C1151">
            <v>6</v>
          </cell>
          <cell r="D1151" t="str">
            <v>22-Aug-19 A</v>
          </cell>
          <cell r="E1151" t="str">
            <v>30-Aug-19 A</v>
          </cell>
          <cell r="F1151">
            <v>17157</v>
          </cell>
          <cell r="G1151">
            <v>17157</v>
          </cell>
          <cell r="H1151">
            <v>1</v>
          </cell>
        </row>
        <row r="1152">
          <cell r="A1152" t="str">
            <v>S193100</v>
          </cell>
          <cell r="B1152" t="str">
            <v>Procure parts for cooling system for Prepro Sectors 1-12 - Vendor Responses</v>
          </cell>
          <cell r="C1152">
            <v>5</v>
          </cell>
          <cell r="D1152" t="str">
            <v>23-Aug-19 A</v>
          </cell>
          <cell r="E1152" t="str">
            <v>30-Aug-19 A</v>
          </cell>
          <cell r="F1152">
            <v>0</v>
          </cell>
          <cell r="G1152">
            <v>0</v>
          </cell>
          <cell r="H1152">
            <v>1</v>
          </cell>
        </row>
        <row r="1153">
          <cell r="A1153" t="str">
            <v>S139800</v>
          </cell>
          <cell r="B1153" t="str">
            <v>Procure Engineering Run of Full SAMPA Chip - Provide Requirements to Procurement</v>
          </cell>
          <cell r="C1153">
            <v>3</v>
          </cell>
          <cell r="D1153" t="str">
            <v>27-Aug-19 A</v>
          </cell>
          <cell r="E1153" t="str">
            <v>30-Aug-19 A</v>
          </cell>
          <cell r="F1153">
            <v>6684</v>
          </cell>
          <cell r="G1153">
            <v>6884</v>
          </cell>
          <cell r="H1153">
            <v>1</v>
          </cell>
        </row>
        <row r="1154">
          <cell r="A1154" t="str">
            <v>S138901</v>
          </cell>
          <cell r="B1154" t="str">
            <v>Final Design Review - SAMPA chip 80 nsec</v>
          </cell>
          <cell r="C1154">
            <v>2</v>
          </cell>
          <cell r="D1154" t="str">
            <v>28-Aug-19 A</v>
          </cell>
          <cell r="E1154" t="str">
            <v>30-Aug-19 A</v>
          </cell>
          <cell r="F1154">
            <v>2319</v>
          </cell>
          <cell r="G1154">
            <v>2319</v>
          </cell>
          <cell r="H1154">
            <v>1</v>
          </cell>
        </row>
        <row r="1155">
          <cell r="A1155" t="str">
            <v>S138900</v>
          </cell>
          <cell r="B1155" t="str">
            <v>Review Design of Full-scale Production Chip (USP + BNL)</v>
          </cell>
          <cell r="C1155">
            <v>1</v>
          </cell>
          <cell r="D1155" t="str">
            <v>29-Aug-19 A</v>
          </cell>
          <cell r="E1155" t="str">
            <v>30-Aug-19 A</v>
          </cell>
          <cell r="F1155">
            <v>5798</v>
          </cell>
          <cell r="G1155">
            <v>5798</v>
          </cell>
          <cell r="H1155">
            <v>1</v>
          </cell>
        </row>
        <row r="1156">
          <cell r="A1156" t="str">
            <v>S139735</v>
          </cell>
          <cell r="B1156" t="str">
            <v>Procure second phase of SAMPA development - Delivery of Eng Run Preparation</v>
          </cell>
          <cell r="C1156">
            <v>1</v>
          </cell>
          <cell r="D1156" t="str">
            <v>29-Aug-19 A</v>
          </cell>
          <cell r="E1156" t="str">
            <v>30-Aug-19 A</v>
          </cell>
          <cell r="F1156">
            <v>22065</v>
          </cell>
          <cell r="G1156">
            <v>22100</v>
          </cell>
          <cell r="H1156">
            <v>1</v>
          </cell>
        </row>
        <row r="1157">
          <cell r="A1157" t="str">
            <v>S185100</v>
          </cell>
          <cell r="B1157" t="str">
            <v>Procure mechanical parts for modules in Sectors (Prepro) 1-12 - Vendor Responses</v>
          </cell>
          <cell r="C1157">
            <v>1</v>
          </cell>
          <cell r="D1157" t="str">
            <v>29-Aug-19 A</v>
          </cell>
          <cell r="E1157" t="str">
            <v>30-Aug-19 A</v>
          </cell>
          <cell r="F1157">
            <v>0</v>
          </cell>
          <cell r="G1157">
            <v>0</v>
          </cell>
          <cell r="H1157">
            <v>1</v>
          </cell>
        </row>
        <row r="1158">
          <cell r="A1158" t="str">
            <v>S249500</v>
          </cell>
          <cell r="B1158" t="str">
            <v>Calorimeter Digitizer Safety Review Complete</v>
          </cell>
          <cell r="C1158">
            <v>0</v>
          </cell>
          <cell r="E1158" t="str">
            <v>30-Aug-19 A</v>
          </cell>
          <cell r="F1158">
            <v>0</v>
          </cell>
          <cell r="G1158">
            <v>0</v>
          </cell>
          <cell r="H1158">
            <v>1</v>
          </cell>
        </row>
        <row r="1159">
          <cell r="A1159" t="str">
            <v>S323900</v>
          </cell>
          <cell r="B1159" t="str">
            <v>Completion of Outer HCAL Sector Mechanical Structure Procurement</v>
          </cell>
          <cell r="C1159">
            <v>0</v>
          </cell>
          <cell r="E1159" t="str">
            <v>03-Sep-19 A</v>
          </cell>
          <cell r="F1159">
            <v>0</v>
          </cell>
          <cell r="G1159">
            <v>0</v>
          </cell>
          <cell r="H1159">
            <v>1</v>
          </cell>
        </row>
        <row r="1160">
          <cell r="A1160" t="str">
            <v>S310110</v>
          </cell>
          <cell r="B1160" t="str">
            <v>Carriage Cradle - Final Review (Design &amp; Safety) - CA-D Resource(s)</v>
          </cell>
          <cell r="C1160">
            <v>19</v>
          </cell>
          <cell r="D1160" t="str">
            <v>03-Sep-19 A</v>
          </cell>
          <cell r="E1160" t="str">
            <v>30-Sep-19 A</v>
          </cell>
          <cell r="F1160">
            <v>0</v>
          </cell>
          <cell r="G1160">
            <v>0</v>
          </cell>
          <cell r="H1160">
            <v>1</v>
          </cell>
        </row>
        <row r="1161">
          <cell r="A1161" t="str">
            <v>S131700</v>
          </cell>
          <cell r="B1161" t="str">
            <v>Assemble TPC R3a Pre-Production Module in TPC R3a Factory</v>
          </cell>
          <cell r="C1161">
            <v>19</v>
          </cell>
          <cell r="D1161" t="str">
            <v>03-Sep-19 A</v>
          </cell>
          <cell r="E1161" t="str">
            <v>30-Sep-19 A</v>
          </cell>
          <cell r="F1161">
            <v>0</v>
          </cell>
          <cell r="G1161">
            <v>0</v>
          </cell>
          <cell r="H1161">
            <v>1</v>
          </cell>
        </row>
        <row r="1162">
          <cell r="A1162" t="str">
            <v>S131800</v>
          </cell>
          <cell r="B1162" t="str">
            <v>Test TPC R3a Pre-Production Module</v>
          </cell>
          <cell r="C1162">
            <v>19</v>
          </cell>
          <cell r="D1162" t="str">
            <v>03-Sep-19 A</v>
          </cell>
          <cell r="E1162" t="str">
            <v>30-Sep-19 A</v>
          </cell>
          <cell r="F1162">
            <v>0</v>
          </cell>
          <cell r="G1162">
            <v>0</v>
          </cell>
          <cell r="H1162">
            <v>1</v>
          </cell>
        </row>
        <row r="1163">
          <cell r="A1163" t="str">
            <v>S304900</v>
          </cell>
          <cell r="B1163" t="str">
            <v>Magnet Power Supply Installation: Design and Test Control Interface update software_50%</v>
          </cell>
          <cell r="C1163">
            <v>19</v>
          </cell>
          <cell r="D1163" t="str">
            <v>03-Sep-19 A</v>
          </cell>
          <cell r="E1163" t="str">
            <v>30-Sep-19 A</v>
          </cell>
          <cell r="F1163">
            <v>0</v>
          </cell>
          <cell r="G1163">
            <v>0</v>
          </cell>
          <cell r="H1163">
            <v>1</v>
          </cell>
        </row>
        <row r="1164">
          <cell r="A1164" t="str">
            <v>S161700</v>
          </cell>
          <cell r="B1164" t="str">
            <v>Procure EMCAL W powder for Prepro Sectors 1-12 Blocks - Delivery acceptance Phase 2 of 2 Phases (Sectors 4-12)</v>
          </cell>
          <cell r="C1164">
            <v>20</v>
          </cell>
          <cell r="D1164" t="str">
            <v>03-Sep-19 A</v>
          </cell>
          <cell r="E1164" t="str">
            <v>30-Sep-19 A</v>
          </cell>
          <cell r="F1164">
            <v>242078</v>
          </cell>
          <cell r="G1164">
            <v>242078</v>
          </cell>
          <cell r="H1164">
            <v>1</v>
          </cell>
        </row>
        <row r="1165">
          <cell r="A1165" t="str">
            <v>S171006</v>
          </cell>
          <cell r="B1165" t="str">
            <v>Procure EMCAL Fibers for Final Blocks - Delivery Acceptance 6</v>
          </cell>
          <cell r="C1165">
            <v>20</v>
          </cell>
          <cell r="D1165" t="str">
            <v>03-Sep-19 A</v>
          </cell>
          <cell r="E1165" t="str">
            <v>30-Sep-19 A</v>
          </cell>
          <cell r="F1165">
            <v>40406</v>
          </cell>
          <cell r="G1165">
            <v>40406</v>
          </cell>
          <cell r="H1165">
            <v>1</v>
          </cell>
        </row>
        <row r="1166">
          <cell r="A1166" t="str">
            <v>S193400</v>
          </cell>
          <cell r="B1166" t="str">
            <v>Procure parts for cooling system for Prepro Sectors 1-12 - Contract/PO - Leadtime</v>
          </cell>
          <cell r="C1166">
            <v>29</v>
          </cell>
          <cell r="D1166" t="str">
            <v>03-Sep-19 A</v>
          </cell>
          <cell r="E1166" t="str">
            <v>15-Oct-19 A</v>
          </cell>
          <cell r="F1166">
            <v>0</v>
          </cell>
          <cell r="G1166">
            <v>0</v>
          </cell>
          <cell r="H1166">
            <v>1</v>
          </cell>
        </row>
        <row r="1167">
          <cell r="A1167" t="str">
            <v>S192700</v>
          </cell>
          <cell r="B1167" t="str">
            <v>Procure mechanical parts for Prepro Sectors 1-12 - Contract/PO - Leadtime</v>
          </cell>
          <cell r="C1167">
            <v>34</v>
          </cell>
          <cell r="D1167" t="str">
            <v>03-Sep-19 A</v>
          </cell>
          <cell r="E1167" t="str">
            <v>22-Oct-19 A</v>
          </cell>
          <cell r="F1167">
            <v>0</v>
          </cell>
          <cell r="G1167">
            <v>0</v>
          </cell>
          <cell r="H1167">
            <v>1</v>
          </cell>
        </row>
        <row r="1168">
          <cell r="A1168" t="str">
            <v>S107905</v>
          </cell>
          <cell r="B1168" t="str">
            <v>Procure TPC v1 Central Membrane Parts M&amp;S FY19 Split</v>
          </cell>
          <cell r="C1168">
            <v>41</v>
          </cell>
          <cell r="D1168" t="str">
            <v>03-Sep-19 A</v>
          </cell>
          <cell r="E1168" t="str">
            <v>31-Oct-19 A</v>
          </cell>
          <cell r="F1168">
            <v>2648</v>
          </cell>
          <cell r="G1168">
            <v>2648</v>
          </cell>
          <cell r="H1168">
            <v>1</v>
          </cell>
        </row>
        <row r="1169">
          <cell r="A1169" t="str">
            <v>S251000</v>
          </cell>
          <cell r="B1169" t="str">
            <v>Procure EMCAL 7-Crate Digitizer - Parts - Delivery Acceptance</v>
          </cell>
          <cell r="C1169">
            <v>57</v>
          </cell>
          <cell r="D1169" t="str">
            <v>03-Sep-19 A</v>
          </cell>
          <cell r="E1169" t="str">
            <v>25-Nov-19 A</v>
          </cell>
          <cell r="F1169">
            <v>199806</v>
          </cell>
          <cell r="G1169">
            <v>195674</v>
          </cell>
          <cell r="H1169">
            <v>1</v>
          </cell>
        </row>
        <row r="1170">
          <cell r="A1170" t="str">
            <v>S146700</v>
          </cell>
          <cell r="B1170" t="str">
            <v>Develop TPC DAM FPGA Algorithm  - Round 2</v>
          </cell>
          <cell r="C1170">
            <v>206</v>
          </cell>
          <cell r="D1170" t="str">
            <v>03-Sep-19 A</v>
          </cell>
          <cell r="E1170" t="str">
            <v>30-Jun-20 A</v>
          </cell>
          <cell r="F1170">
            <v>125164</v>
          </cell>
          <cell r="G1170">
            <v>128365</v>
          </cell>
          <cell r="H1170">
            <v>1</v>
          </cell>
        </row>
        <row r="1171">
          <cell r="A1171" t="str">
            <v>S184800</v>
          </cell>
          <cell r="B1171" t="str">
            <v>Procure light guides for modules in Sectors (Prepro) 1-12 - Delivery Acceptance</v>
          </cell>
          <cell r="C1171">
            <v>320</v>
          </cell>
          <cell r="D1171" t="str">
            <v>03-Sep-19 A</v>
          </cell>
          <cell r="E1171" t="str">
            <v>14-Dec-20 A</v>
          </cell>
          <cell r="F1171">
            <v>89114</v>
          </cell>
          <cell r="G1171">
            <v>87930</v>
          </cell>
          <cell r="H1171">
            <v>1</v>
          </cell>
        </row>
        <row r="1172">
          <cell r="A1172" t="str">
            <v>S220900</v>
          </cell>
          <cell r="B1172" t="str">
            <v>Safety and Final Design Review to ensure Change Specifications have been met: EMCal Sectors 1-12</v>
          </cell>
          <cell r="C1172">
            <v>10</v>
          </cell>
          <cell r="D1172" t="str">
            <v>11-Sep-19 A</v>
          </cell>
          <cell r="E1172" t="str">
            <v>24-Sep-19 A</v>
          </cell>
          <cell r="F1172">
            <v>6685</v>
          </cell>
          <cell r="G1172">
            <v>6685</v>
          </cell>
          <cell r="H1172">
            <v>1</v>
          </cell>
        </row>
        <row r="1173">
          <cell r="A1173" t="str">
            <v>S221100</v>
          </cell>
          <cell r="B1173" t="str">
            <v>Review Safety and Design Review Report and Procurement Readiness Review Sectors 1-12</v>
          </cell>
          <cell r="C1173">
            <v>10</v>
          </cell>
          <cell r="D1173" t="str">
            <v>11-Sep-19 A</v>
          </cell>
          <cell r="E1173" t="str">
            <v>24-Sep-19 A</v>
          </cell>
          <cell r="F1173">
            <v>5798</v>
          </cell>
          <cell r="G1173">
            <v>5798</v>
          </cell>
          <cell r="H1173">
            <v>1</v>
          </cell>
        </row>
        <row r="1174">
          <cell r="A1174" t="str">
            <v>S126005</v>
          </cell>
          <cell r="B1174" t="str">
            <v>TPC R1 Module Production Procure Contracted Labor and M&amp;S SBU, Phase 2 - Contract Award</v>
          </cell>
          <cell r="C1174">
            <v>0</v>
          </cell>
          <cell r="D1174" t="str">
            <v>12-Sep-19 A</v>
          </cell>
          <cell r="F1174">
            <v>0</v>
          </cell>
          <cell r="G1174">
            <v>0</v>
          </cell>
          <cell r="H1174">
            <v>1</v>
          </cell>
        </row>
        <row r="1175">
          <cell r="A1175" t="str">
            <v>S169500</v>
          </cell>
          <cell r="B1175" t="str">
            <v>Establish EMCAL final blocks contract with UIUC</v>
          </cell>
          <cell r="C1175">
            <v>53</v>
          </cell>
          <cell r="D1175" t="str">
            <v>12-Sep-19 A</v>
          </cell>
          <cell r="E1175" t="str">
            <v>29-Nov-19 A</v>
          </cell>
          <cell r="F1175">
            <v>1099</v>
          </cell>
          <cell r="G1175">
            <v>1083</v>
          </cell>
          <cell r="H1175">
            <v>1</v>
          </cell>
        </row>
        <row r="1176">
          <cell r="A1176" t="str">
            <v>S151200</v>
          </cell>
          <cell r="B1176" t="str">
            <v>Design TPC Gas Handling System</v>
          </cell>
          <cell r="C1176">
            <v>135</v>
          </cell>
          <cell r="D1176" t="str">
            <v>12-Sep-19 A</v>
          </cell>
          <cell r="E1176" t="str">
            <v>31-Mar-20 A</v>
          </cell>
          <cell r="F1176">
            <v>203019</v>
          </cell>
          <cell r="G1176">
            <v>206186</v>
          </cell>
          <cell r="H1176">
            <v>1</v>
          </cell>
        </row>
        <row r="1177">
          <cell r="A1177" t="str">
            <v>S148700</v>
          </cell>
          <cell r="B1177" t="str">
            <v>Design TPC Laser System</v>
          </cell>
          <cell r="C1177">
            <v>136</v>
          </cell>
          <cell r="D1177" t="str">
            <v>12-Sep-19 A</v>
          </cell>
          <cell r="E1177" t="str">
            <v>31-Mar-20 A</v>
          </cell>
          <cell r="F1177">
            <v>81208</v>
          </cell>
          <cell r="G1177">
            <v>81208</v>
          </cell>
          <cell r="H1177">
            <v>1</v>
          </cell>
        </row>
        <row r="1178">
          <cell r="A1178" t="str">
            <v>S154100</v>
          </cell>
          <cell r="B1178" t="str">
            <v>Design TPC Cooling System</v>
          </cell>
          <cell r="C1178">
            <v>273</v>
          </cell>
          <cell r="D1178" t="str">
            <v>12-Sep-19 A</v>
          </cell>
          <cell r="E1178" t="str">
            <v>14-Oct-20 A</v>
          </cell>
          <cell r="F1178">
            <v>114994</v>
          </cell>
          <cell r="G1178">
            <v>116374</v>
          </cell>
          <cell r="H1178">
            <v>1</v>
          </cell>
        </row>
        <row r="1179">
          <cell r="A1179" t="str">
            <v>S310200</v>
          </cell>
          <cell r="B1179" t="str">
            <v>Carriage Cradle - Address Action Items from Design &amp; Safety Reviews - Physics Resource(s)_25%</v>
          </cell>
          <cell r="C1179">
            <v>10</v>
          </cell>
          <cell r="D1179" t="str">
            <v>16-Sep-19 A</v>
          </cell>
          <cell r="E1179" t="str">
            <v>30-Sep-19 A</v>
          </cell>
          <cell r="F1179">
            <v>0</v>
          </cell>
          <cell r="G1179">
            <v>0</v>
          </cell>
          <cell r="H1179">
            <v>1</v>
          </cell>
        </row>
        <row r="1180">
          <cell r="A1180" t="str">
            <v>S310210</v>
          </cell>
          <cell r="B1180" t="str">
            <v>Carriage Cradle - Address Action Items from Design &amp; Safety Reviews - CA-D Resource(s)_25%</v>
          </cell>
          <cell r="C1180">
            <v>10</v>
          </cell>
          <cell r="D1180" t="str">
            <v>16-Sep-19 A</v>
          </cell>
          <cell r="E1180" t="str">
            <v>30-Sep-19 A</v>
          </cell>
          <cell r="F1180">
            <v>0</v>
          </cell>
          <cell r="G1180">
            <v>0</v>
          </cell>
          <cell r="H1180">
            <v>1</v>
          </cell>
        </row>
        <row r="1181">
          <cell r="A1181" t="str">
            <v>S204401</v>
          </cell>
          <cell r="B1181" t="str">
            <v>Final Design Review - Outer HCAL Splice Plates (Dog bones)</v>
          </cell>
          <cell r="C1181">
            <v>1</v>
          </cell>
          <cell r="D1181" t="str">
            <v>17-Sep-19 A</v>
          </cell>
          <cell r="E1181" t="str">
            <v>18-Sep-19 A</v>
          </cell>
          <cell r="F1181">
            <v>2354</v>
          </cell>
          <cell r="G1181">
            <v>2354</v>
          </cell>
          <cell r="H1181">
            <v>1</v>
          </cell>
        </row>
        <row r="1182">
          <cell r="A1182" t="str">
            <v>S208220</v>
          </cell>
          <cell r="B1182" t="str">
            <v>Procure Outer HCAL Scintillating Tiles (Prod) - Delivery Acceptance 0</v>
          </cell>
          <cell r="C1182">
            <v>4</v>
          </cell>
          <cell r="D1182" t="str">
            <v>18-Sep-19 A</v>
          </cell>
          <cell r="E1182" t="str">
            <v>24-Sep-19 A</v>
          </cell>
          <cell r="F1182">
            <v>204371</v>
          </cell>
          <cell r="G1182">
            <v>204371</v>
          </cell>
          <cell r="H1182">
            <v>1</v>
          </cell>
        </row>
        <row r="1183">
          <cell r="A1183" t="str">
            <v>S101000</v>
          </cell>
          <cell r="B1183" t="str">
            <v>Approve Project Baseline and Construction PD2/3</v>
          </cell>
          <cell r="C1183">
            <v>0</v>
          </cell>
          <cell r="E1183" t="str">
            <v>20-Sep-19 A</v>
          </cell>
          <cell r="F1183">
            <v>0</v>
          </cell>
          <cell r="G1183">
            <v>0</v>
          </cell>
          <cell r="H1183">
            <v>1</v>
          </cell>
        </row>
        <row r="1184">
          <cell r="A1184" t="str">
            <v>S221000</v>
          </cell>
          <cell r="B1184" t="str">
            <v>Safety and Design Review to ensure Change Specifications have been met -complete: EMCal Electronics:  Sectors 1-12</v>
          </cell>
          <cell r="C1184">
            <v>0</v>
          </cell>
          <cell r="E1184" t="str">
            <v>24-Sep-19 A</v>
          </cell>
          <cell r="F1184">
            <v>0</v>
          </cell>
          <cell r="G1184">
            <v>0</v>
          </cell>
          <cell r="H1184">
            <v>1</v>
          </cell>
        </row>
        <row r="1185">
          <cell r="A1185" t="str">
            <v>S221200</v>
          </cell>
          <cell r="B1185" t="str">
            <v>Complete: Production Readiness Review, Safety Review - EMCal FEE sectors 1-12</v>
          </cell>
          <cell r="C1185">
            <v>0</v>
          </cell>
          <cell r="E1185" t="str">
            <v>24-Sep-19 A</v>
          </cell>
          <cell r="F1185">
            <v>0</v>
          </cell>
          <cell r="G1185">
            <v>0</v>
          </cell>
          <cell r="H1185">
            <v>1</v>
          </cell>
        </row>
        <row r="1186">
          <cell r="A1186" t="str">
            <v>S219800</v>
          </cell>
          <cell r="B1186" t="str">
            <v>EMCal Electronics Review Complete: Preproduction Prototype [Sector 0]</v>
          </cell>
          <cell r="C1186">
            <v>0</v>
          </cell>
          <cell r="E1186" t="str">
            <v>25-Sep-19 A</v>
          </cell>
          <cell r="F1186">
            <v>0</v>
          </cell>
          <cell r="G1186">
            <v>0</v>
          </cell>
          <cell r="H1186">
            <v>1</v>
          </cell>
        </row>
        <row r="1187">
          <cell r="A1187" t="str">
            <v>S208300</v>
          </cell>
          <cell r="B1187" t="str">
            <v>Procure Outer HCAL Scintillating Tiles (Prod) - Delivery Acceptance 1</v>
          </cell>
          <cell r="C1187">
            <v>27</v>
          </cell>
          <cell r="D1187" t="str">
            <v>25-Sep-19 A</v>
          </cell>
          <cell r="E1187" t="str">
            <v>04-Nov-19 A</v>
          </cell>
          <cell r="F1187">
            <v>159651</v>
          </cell>
          <cell r="G1187">
            <v>159651</v>
          </cell>
          <cell r="H1187">
            <v>1</v>
          </cell>
        </row>
        <row r="1188">
          <cell r="A1188" t="str">
            <v>S192600</v>
          </cell>
          <cell r="B1188" t="str">
            <v>Procure mechanical parts for Prepro Sectors 1-12, Phase 1 - Contract Award(s)</v>
          </cell>
          <cell r="C1188">
            <v>0</v>
          </cell>
          <cell r="D1188" t="str">
            <v>30-Sep-19 A</v>
          </cell>
          <cell r="F1188">
            <v>0</v>
          </cell>
          <cell r="G1188">
            <v>0</v>
          </cell>
          <cell r="H1188">
            <v>1</v>
          </cell>
        </row>
        <row r="1189">
          <cell r="A1189" t="str">
            <v>S193300</v>
          </cell>
          <cell r="B1189" t="str">
            <v>Procure parts for cooling system for Prepro Sectors 1-12 - Contract Award(s)</v>
          </cell>
          <cell r="C1189">
            <v>0</v>
          </cell>
          <cell r="D1189" t="str">
            <v>30-Sep-19 A</v>
          </cell>
          <cell r="F1189">
            <v>0</v>
          </cell>
          <cell r="G1189">
            <v>0</v>
          </cell>
          <cell r="H1189">
            <v>1</v>
          </cell>
        </row>
        <row r="1190">
          <cell r="A1190" t="str">
            <v>S192620</v>
          </cell>
          <cell r="B1190" t="str">
            <v>Procure mechanical parts for Prepro Sectors 1-12, Phase 2 - Contract Award(s)</v>
          </cell>
          <cell r="C1190">
            <v>0</v>
          </cell>
          <cell r="D1190" t="str">
            <v>30-Sep-19 A</v>
          </cell>
          <cell r="F1190">
            <v>0</v>
          </cell>
          <cell r="G1190">
            <v>0</v>
          </cell>
          <cell r="H1190">
            <v>1</v>
          </cell>
        </row>
        <row r="1191">
          <cell r="A1191" t="str">
            <v>S310201</v>
          </cell>
          <cell r="B1191" t="str">
            <v>Carriage Cradle - Address Action Items from Design &amp; Safety Reviews - Physics Resource(s)_75%</v>
          </cell>
          <cell r="C1191">
            <v>11</v>
          </cell>
          <cell r="D1191" t="str">
            <v>01-Oct-19 A</v>
          </cell>
          <cell r="E1191" t="str">
            <v>17-Oct-19 A</v>
          </cell>
          <cell r="F1191">
            <v>6853</v>
          </cell>
          <cell r="G1191">
            <v>6853</v>
          </cell>
          <cell r="H1191">
            <v>1</v>
          </cell>
        </row>
        <row r="1192">
          <cell r="A1192" t="str">
            <v>S310211</v>
          </cell>
          <cell r="B1192" t="str">
            <v>Carriage Cradle - Address Action Items from Design &amp; Safety Reviews - CA-D Resource(s)_75%</v>
          </cell>
          <cell r="C1192">
            <v>11</v>
          </cell>
          <cell r="D1192" t="str">
            <v>01-Oct-19 A</v>
          </cell>
          <cell r="E1192" t="str">
            <v>17-Oct-19 A</v>
          </cell>
          <cell r="F1192">
            <v>19073</v>
          </cell>
          <cell r="G1192">
            <v>19073</v>
          </cell>
          <cell r="H1192">
            <v>1</v>
          </cell>
        </row>
        <row r="1193">
          <cell r="A1193" t="str">
            <v>S283200</v>
          </cell>
          <cell r="B1193" t="str">
            <v>Procure RHIC Helium Interface - Vendor Responses &amp; Selection</v>
          </cell>
          <cell r="C1193">
            <v>15</v>
          </cell>
          <cell r="D1193" t="str">
            <v>01-Oct-19 A</v>
          </cell>
          <cell r="E1193" t="str">
            <v>23-Oct-19 A</v>
          </cell>
          <cell r="F1193">
            <v>0</v>
          </cell>
          <cell r="G1193">
            <v>0</v>
          </cell>
          <cell r="H1193">
            <v>1</v>
          </cell>
        </row>
        <row r="1194">
          <cell r="A1194" t="str">
            <v>S310400</v>
          </cell>
          <cell r="B1194" t="str">
            <v>Carriage Cradle - Prepare Procurement Package(s) - Physics Resource(s)</v>
          </cell>
          <cell r="C1194">
            <v>32</v>
          </cell>
          <cell r="D1194" t="str">
            <v>01-Oct-19 A</v>
          </cell>
          <cell r="E1194" t="str">
            <v>15-Nov-19 A</v>
          </cell>
          <cell r="F1194">
            <v>5478</v>
          </cell>
          <cell r="G1194">
            <v>5478</v>
          </cell>
          <cell r="H1194">
            <v>1</v>
          </cell>
        </row>
        <row r="1195">
          <cell r="A1195" t="str">
            <v>S310410</v>
          </cell>
          <cell r="B1195" t="str">
            <v>Carriage Cradle - Prepare Procurement Package(s) - CA-D Resource(s)</v>
          </cell>
          <cell r="C1195">
            <v>32</v>
          </cell>
          <cell r="D1195" t="str">
            <v>01-Oct-19 A</v>
          </cell>
          <cell r="E1195" t="str">
            <v>15-Nov-19 A</v>
          </cell>
          <cell r="F1195">
            <v>9675</v>
          </cell>
          <cell r="G1195">
            <v>9675</v>
          </cell>
          <cell r="H1195">
            <v>1</v>
          </cell>
        </row>
        <row r="1196">
          <cell r="A1196" t="str">
            <v>S288410</v>
          </cell>
          <cell r="B1196" t="str">
            <v>(LN2 supply transfer line system) LN2 supply transfer line detail layout Split</v>
          </cell>
          <cell r="C1196">
            <v>46</v>
          </cell>
          <cell r="D1196" t="str">
            <v>01-Oct-19 A</v>
          </cell>
          <cell r="E1196" t="str">
            <v>09-Dec-19 A</v>
          </cell>
          <cell r="F1196">
            <v>5432</v>
          </cell>
          <cell r="G1196">
            <v>5432</v>
          </cell>
          <cell r="H1196">
            <v>1</v>
          </cell>
        </row>
        <row r="1197">
          <cell r="A1197" t="str">
            <v>S281200</v>
          </cell>
          <cell r="B1197" t="str">
            <v>Magnet - Prepare for Coil Shipment - Shipping Constraints and Tooling</v>
          </cell>
          <cell r="C1197">
            <v>60</v>
          </cell>
          <cell r="D1197" t="str">
            <v>01-Oct-19 A</v>
          </cell>
          <cell r="E1197" t="str">
            <v>30-Dec-19 A</v>
          </cell>
          <cell r="F1197">
            <v>20616</v>
          </cell>
          <cell r="G1197">
            <v>20616</v>
          </cell>
          <cell r="H1197">
            <v>1</v>
          </cell>
        </row>
        <row r="1198">
          <cell r="A1198" t="str">
            <v>S305110</v>
          </cell>
          <cell r="B1198" t="str">
            <v>Magnet Power Supply Installation: Documentation Split</v>
          </cell>
          <cell r="C1198">
            <v>60</v>
          </cell>
          <cell r="D1198" t="str">
            <v>01-Oct-19 A</v>
          </cell>
          <cell r="E1198" t="str">
            <v>31-Dec-19 A</v>
          </cell>
          <cell r="F1198">
            <v>43289</v>
          </cell>
          <cell r="G1198">
            <v>43270</v>
          </cell>
          <cell r="H1198">
            <v>1</v>
          </cell>
        </row>
        <row r="1199">
          <cell r="A1199" t="str">
            <v>S307511</v>
          </cell>
          <cell r="B1199" t="str">
            <v>Magnet Field Measurements: Setup a detailed 3D model of the coil, return yoke and internal calorimeters FY19 Split_60%</v>
          </cell>
          <cell r="C1199">
            <v>61</v>
          </cell>
          <cell r="D1199" t="str">
            <v>01-Oct-19 A</v>
          </cell>
          <cell r="E1199" t="str">
            <v>31-Dec-19 A</v>
          </cell>
          <cell r="F1199">
            <v>3989</v>
          </cell>
          <cell r="G1199">
            <v>3989</v>
          </cell>
          <cell r="H1199">
            <v>1</v>
          </cell>
        </row>
        <row r="1200">
          <cell r="A1200" t="str">
            <v>S307921</v>
          </cell>
          <cell r="B1200" t="str">
            <v>Magnet Field Measurements: Perform Magnet Assembly Stress Analysis FY19 - CA-D Resource(s) Split_70%</v>
          </cell>
          <cell r="C1200">
            <v>61</v>
          </cell>
          <cell r="D1200" t="str">
            <v>01-Oct-19 A</v>
          </cell>
          <cell r="E1200" t="str">
            <v>31-Dec-19 A</v>
          </cell>
          <cell r="F1200">
            <v>7010</v>
          </cell>
          <cell r="G1200">
            <v>7010</v>
          </cell>
          <cell r="H1200">
            <v>1</v>
          </cell>
        </row>
        <row r="1201">
          <cell r="A1201" t="str">
            <v>S288100</v>
          </cell>
          <cell r="B1201" t="str">
            <v>(LN2 supply transfer line system) Mechanical Engineering Tasks FY19</v>
          </cell>
          <cell r="C1201">
            <v>146</v>
          </cell>
          <cell r="D1201" t="str">
            <v>01-Oct-19 A</v>
          </cell>
          <cell r="E1201" t="str">
            <v>01-May-20 A</v>
          </cell>
          <cell r="F1201">
            <v>12780</v>
          </cell>
          <cell r="G1201">
            <v>12780</v>
          </cell>
          <cell r="H1201">
            <v>1</v>
          </cell>
        </row>
        <row r="1202">
          <cell r="A1202" t="str">
            <v>S301610</v>
          </cell>
          <cell r="B1202" t="str">
            <v>Magnet: 1008 IR Design Power Supply AC and Quench Detector Power Distribution Split</v>
          </cell>
          <cell r="C1202">
            <v>349</v>
          </cell>
          <cell r="D1202" t="str">
            <v>01-Oct-19 A</v>
          </cell>
          <cell r="E1202" t="str">
            <v>26-Feb-21 A</v>
          </cell>
          <cell r="F1202">
            <v>4418</v>
          </cell>
          <cell r="G1202">
            <v>4418</v>
          </cell>
          <cell r="H1202">
            <v>1</v>
          </cell>
        </row>
        <row r="1203">
          <cell r="A1203" t="str">
            <v>S362000</v>
          </cell>
          <cell r="B1203" t="str">
            <v>Design INTT Integration/Installation Tooling/Fixtures</v>
          </cell>
          <cell r="C1203">
            <v>501</v>
          </cell>
          <cell r="D1203" t="str">
            <v>01-Oct-19 A</v>
          </cell>
          <cell r="E1203">
            <v>44469</v>
          </cell>
          <cell r="F1203">
            <v>11603</v>
          </cell>
          <cell r="G1203">
            <v>11603</v>
          </cell>
          <cell r="H1203">
            <v>0.8</v>
          </cell>
        </row>
        <row r="1204">
          <cell r="A1204" t="str">
            <v>S364300</v>
          </cell>
          <cell r="B1204" t="str">
            <v>Design MVTX Integration/Installation Tooling/Fixtures</v>
          </cell>
          <cell r="C1204">
            <v>501</v>
          </cell>
          <cell r="D1204" t="str">
            <v>01-Oct-19 A</v>
          </cell>
          <cell r="E1204">
            <v>44469</v>
          </cell>
          <cell r="F1204">
            <v>11603</v>
          </cell>
          <cell r="G1204">
            <v>11603</v>
          </cell>
          <cell r="H1204">
            <v>0.95</v>
          </cell>
        </row>
        <row r="1205">
          <cell r="A1205" t="str">
            <v>S295401</v>
          </cell>
          <cell r="B1205" t="str">
            <v>(Controls Hardware) Cryo instrument and equipment specifications 70%</v>
          </cell>
          <cell r="C1205">
            <v>501</v>
          </cell>
          <cell r="D1205" t="str">
            <v>01-Oct-19 A</v>
          </cell>
          <cell r="E1205">
            <v>44469</v>
          </cell>
          <cell r="F1205">
            <v>22997</v>
          </cell>
          <cell r="G1205">
            <v>22997</v>
          </cell>
          <cell r="H1205">
            <v>0.93</v>
          </cell>
        </row>
        <row r="1206">
          <cell r="A1206" t="str">
            <v>S307311</v>
          </cell>
          <cell r="B1206" t="str">
            <v>Magnet: Quench Detector Documentation Split_85%</v>
          </cell>
          <cell r="C1206">
            <v>521</v>
          </cell>
          <cell r="D1206" t="str">
            <v>01-Oct-19 A</v>
          </cell>
          <cell r="E1206">
            <v>44498</v>
          </cell>
          <cell r="F1206">
            <v>10867</v>
          </cell>
          <cell r="G1206">
            <v>10864</v>
          </cell>
          <cell r="H1206">
            <v>0.9</v>
          </cell>
        </row>
        <row r="1207">
          <cell r="A1207" t="str">
            <v>S101010</v>
          </cell>
          <cell r="B1207" t="str">
            <v>FY20 funding available</v>
          </cell>
          <cell r="C1207">
            <v>0</v>
          </cell>
          <cell r="D1207" t="str">
            <v>01-Oct-19 A</v>
          </cell>
          <cell r="F1207">
            <v>0</v>
          </cell>
          <cell r="G1207">
            <v>0</v>
          </cell>
          <cell r="H1207">
            <v>1</v>
          </cell>
        </row>
        <row r="1208">
          <cell r="A1208" t="str">
            <v>S223610</v>
          </cell>
          <cell r="B1208" t="str">
            <v>Procure EMCal Internal Signal/Test/Comm/LV/Bias Cables: Sectors 1-12 - Contract Award</v>
          </cell>
          <cell r="C1208">
            <v>0</v>
          </cell>
          <cell r="D1208" t="str">
            <v>01-Oct-19 A</v>
          </cell>
          <cell r="F1208">
            <v>0</v>
          </cell>
          <cell r="G1208">
            <v>0</v>
          </cell>
          <cell r="H1208">
            <v>1</v>
          </cell>
        </row>
        <row r="1209">
          <cell r="A1209" t="str">
            <v>S245100</v>
          </cell>
          <cell r="B1209" t="str">
            <v>Procure Contracted Labor &amp; M&amp;S Univ. Michigan (UM), Phase 2 - Contract Award</v>
          </cell>
          <cell r="C1209">
            <v>0</v>
          </cell>
          <cell r="D1209" t="str">
            <v>01-Oct-19 A</v>
          </cell>
          <cell r="F1209">
            <v>0</v>
          </cell>
          <cell r="G1209">
            <v>0</v>
          </cell>
          <cell r="H1209">
            <v>1</v>
          </cell>
        </row>
        <row r="1210">
          <cell r="A1210" t="str">
            <v>S205201</v>
          </cell>
          <cell r="B1210" t="str">
            <v>Preliminary Design Review - Outer HCAL Lifting Fixture and Supports</v>
          </cell>
          <cell r="C1210">
            <v>1</v>
          </cell>
          <cell r="D1210" t="str">
            <v>01-Oct-19 A</v>
          </cell>
          <cell r="E1210" t="str">
            <v>01-Oct-19 A</v>
          </cell>
          <cell r="F1210">
            <v>1734</v>
          </cell>
          <cell r="G1210">
            <v>1683</v>
          </cell>
          <cell r="H1210">
            <v>1</v>
          </cell>
        </row>
        <row r="1211">
          <cell r="A1211" t="str">
            <v>S215100</v>
          </cell>
          <cell r="B1211" t="str">
            <v>EMCal/HCal sensors Production - 8K Units - Delivery Acceptance No. 8</v>
          </cell>
          <cell r="C1211">
            <v>2</v>
          </cell>
          <cell r="D1211" t="str">
            <v>01-Oct-19 A</v>
          </cell>
          <cell r="E1211" t="str">
            <v>03-Oct-19 A</v>
          </cell>
          <cell r="F1211">
            <v>77557</v>
          </cell>
          <cell r="G1211">
            <v>76699</v>
          </cell>
          <cell r="H1211">
            <v>1</v>
          </cell>
        </row>
        <row r="1212">
          <cell r="A1212" t="str">
            <v>S222400</v>
          </cell>
          <cell r="B1212" t="str">
            <v>Fabricate EMCal Interface Board: Sectors 1-12 - Provide Requirements to Fabricator</v>
          </cell>
          <cell r="C1212">
            <v>5</v>
          </cell>
          <cell r="D1212" t="str">
            <v>01-Oct-19 A</v>
          </cell>
          <cell r="E1212" t="str">
            <v>07-Oct-19 A</v>
          </cell>
          <cell r="F1212">
            <v>18184</v>
          </cell>
          <cell r="G1212">
            <v>18184</v>
          </cell>
          <cell r="H1212">
            <v>1</v>
          </cell>
        </row>
        <row r="1213">
          <cell r="A1213" t="str">
            <v>S221600</v>
          </cell>
          <cell r="B1213" t="str">
            <v>Fabricate EMCal Preamp Boards: Sectors 1-12 - Provide Requirements to Fabricator</v>
          </cell>
          <cell r="C1213">
            <v>14</v>
          </cell>
          <cell r="D1213" t="str">
            <v>01-Oct-19 A</v>
          </cell>
          <cell r="E1213" t="str">
            <v>22-Oct-19 A</v>
          </cell>
          <cell r="F1213">
            <v>17474</v>
          </cell>
          <cell r="G1213">
            <v>17474</v>
          </cell>
          <cell r="H1213">
            <v>1</v>
          </cell>
        </row>
        <row r="1214">
          <cell r="A1214" t="str">
            <v>S171007</v>
          </cell>
          <cell r="B1214" t="str">
            <v>Procure EMCAL Fibers for Final Blocks - Delivery Acceptance 7</v>
          </cell>
          <cell r="C1214">
            <v>21</v>
          </cell>
          <cell r="D1214" t="str">
            <v>01-Oct-19 A</v>
          </cell>
          <cell r="E1214" t="str">
            <v>30-Oct-19 A</v>
          </cell>
          <cell r="F1214">
            <v>40858</v>
          </cell>
          <cell r="G1214">
            <v>40858</v>
          </cell>
          <cell r="H1214">
            <v>1</v>
          </cell>
        </row>
        <row r="1215">
          <cell r="A1215" t="str">
            <v>S314716</v>
          </cell>
          <cell r="B1215" t="str">
            <v>Steel Track Modifications - Structural Analysis of Existing Steel Track System &amp; Preliminary Design_85%</v>
          </cell>
          <cell r="C1215">
            <v>21</v>
          </cell>
          <cell r="D1215" t="str">
            <v>01-Oct-19 A</v>
          </cell>
          <cell r="E1215" t="str">
            <v>30-Oct-19 A</v>
          </cell>
          <cell r="F1215">
            <v>3880</v>
          </cell>
          <cell r="G1215">
            <v>3880</v>
          </cell>
          <cell r="H1215">
            <v>1</v>
          </cell>
        </row>
        <row r="1216">
          <cell r="A1216" t="str">
            <v>S223400</v>
          </cell>
          <cell r="B1216" t="str">
            <v>Test calorimeter controller boards: Sectors 1-12</v>
          </cell>
          <cell r="C1216">
            <v>37</v>
          </cell>
          <cell r="D1216" t="str">
            <v>01-Oct-19 A</v>
          </cell>
          <cell r="E1216" t="str">
            <v>25-Nov-19 A</v>
          </cell>
          <cell r="F1216">
            <v>18074</v>
          </cell>
          <cell r="G1216">
            <v>18074</v>
          </cell>
          <cell r="H1216">
            <v>1</v>
          </cell>
        </row>
        <row r="1217">
          <cell r="A1217" t="str">
            <v>S223600</v>
          </cell>
          <cell r="B1217" t="str">
            <v>Procure EMCal Internal Signal/Test/Comm/LV/Bias Cables: Sectors 1-12 - Labor</v>
          </cell>
          <cell r="C1217">
            <v>37</v>
          </cell>
          <cell r="D1217" t="str">
            <v>01-Oct-19 A</v>
          </cell>
          <cell r="E1217" t="str">
            <v>25-Nov-19 A</v>
          </cell>
          <cell r="F1217">
            <v>9186</v>
          </cell>
          <cell r="G1217">
            <v>9186</v>
          </cell>
          <cell r="H1217">
            <v>1</v>
          </cell>
        </row>
        <row r="1218">
          <cell r="A1218" t="str">
            <v>S349800</v>
          </cell>
          <cell r="B1218" t="str">
            <v>Design Outer HCal Integration/Installation Tooling/Fixtures FY20</v>
          </cell>
          <cell r="C1218">
            <v>37</v>
          </cell>
          <cell r="D1218" t="str">
            <v>01-Oct-19 A</v>
          </cell>
          <cell r="E1218" t="str">
            <v>25-Nov-19 A</v>
          </cell>
          <cell r="F1218">
            <v>14004</v>
          </cell>
          <cell r="G1218">
            <v>14004</v>
          </cell>
          <cell r="H1218">
            <v>1</v>
          </cell>
        </row>
        <row r="1219">
          <cell r="A1219" t="str">
            <v>S310006</v>
          </cell>
          <cell r="B1219" t="str">
            <v>Carriage Cradle - Create Assembly &amp; Detail Drawings - Physics Resource(s) Split_10%</v>
          </cell>
          <cell r="C1219">
            <v>40</v>
          </cell>
          <cell r="D1219" t="str">
            <v>01-Oct-19 A</v>
          </cell>
          <cell r="E1219" t="str">
            <v>29-Nov-19 A</v>
          </cell>
          <cell r="F1219">
            <v>2488</v>
          </cell>
          <cell r="G1219">
            <v>2488</v>
          </cell>
          <cell r="H1219">
            <v>1</v>
          </cell>
        </row>
        <row r="1220">
          <cell r="A1220" t="str">
            <v>S310016</v>
          </cell>
          <cell r="B1220" t="str">
            <v>Carriage Cradle - Create Assembly &amp; Detail Drawings - CA-D Resource(s) Split_10%</v>
          </cell>
          <cell r="C1220">
            <v>40</v>
          </cell>
          <cell r="D1220" t="str">
            <v>01-Oct-19 A</v>
          </cell>
          <cell r="E1220" t="str">
            <v>29-Nov-19 A</v>
          </cell>
          <cell r="F1220">
            <v>5237</v>
          </cell>
          <cell r="G1220">
            <v>5237</v>
          </cell>
          <cell r="H1220">
            <v>1</v>
          </cell>
        </row>
        <row r="1221">
          <cell r="A1221" t="str">
            <v>S111605</v>
          </cell>
          <cell r="B1221" t="str">
            <v>Produce TPC v2 Central Membrane Conceptual Design Split</v>
          </cell>
          <cell r="C1221">
            <v>60</v>
          </cell>
          <cell r="D1221" t="str">
            <v>01-Oct-19 A</v>
          </cell>
          <cell r="E1221" t="str">
            <v>31-Dec-19 A</v>
          </cell>
          <cell r="F1221">
            <v>1307</v>
          </cell>
          <cell r="G1221">
            <v>1298</v>
          </cell>
          <cell r="H1221">
            <v>1</v>
          </cell>
        </row>
        <row r="1222">
          <cell r="A1222" t="str">
            <v>S166000</v>
          </cell>
          <cell r="B1222" t="str">
            <v>Fabricate EMCAL Prepro blocks sector 2</v>
          </cell>
          <cell r="C1222">
            <v>60</v>
          </cell>
          <cell r="D1222" t="str">
            <v>01-Oct-19 A</v>
          </cell>
          <cell r="E1222" t="str">
            <v>31-Dec-19 A</v>
          </cell>
          <cell r="F1222">
            <v>9425</v>
          </cell>
          <cell r="G1222">
            <v>9425</v>
          </cell>
          <cell r="H1222">
            <v>1</v>
          </cell>
        </row>
        <row r="1223">
          <cell r="A1223" t="str">
            <v>S237900</v>
          </cell>
          <cell r="B1223" t="str">
            <v>Assemble HCal Power and Signal Cables and Power System: (6 Modules)</v>
          </cell>
          <cell r="C1223">
            <v>79</v>
          </cell>
          <cell r="D1223" t="str">
            <v>01-Oct-19 A</v>
          </cell>
          <cell r="E1223" t="str">
            <v>29-Jan-20 A</v>
          </cell>
          <cell r="F1223">
            <v>18333</v>
          </cell>
          <cell r="G1223">
            <v>18312</v>
          </cell>
          <cell r="H1223">
            <v>1</v>
          </cell>
        </row>
        <row r="1224">
          <cell r="A1224" t="str">
            <v>S347900</v>
          </cell>
          <cell r="B1224" t="str">
            <v>Design Cradle Carriage Integration/Installation Tooling/Fixtures - Physics Resource(s)</v>
          </cell>
          <cell r="C1224">
            <v>85</v>
          </cell>
          <cell r="D1224" t="str">
            <v>01-Oct-19 A</v>
          </cell>
          <cell r="E1224" t="str">
            <v>05-Feb-20 A</v>
          </cell>
          <cell r="F1224">
            <v>21205</v>
          </cell>
          <cell r="G1224">
            <v>21205</v>
          </cell>
          <cell r="H1224">
            <v>1</v>
          </cell>
        </row>
        <row r="1225">
          <cell r="A1225" t="str">
            <v>S347910</v>
          </cell>
          <cell r="B1225" t="str">
            <v>Design Cradle Carriage Integration/Installation Tooling/Fixtures - CA-D Resource(s)</v>
          </cell>
          <cell r="C1225">
            <v>85</v>
          </cell>
          <cell r="D1225" t="str">
            <v>01-Oct-19 A</v>
          </cell>
          <cell r="E1225" t="str">
            <v>05-Feb-20 A</v>
          </cell>
          <cell r="F1225">
            <v>22229</v>
          </cell>
          <cell r="G1225">
            <v>22229</v>
          </cell>
          <cell r="H1225">
            <v>1</v>
          </cell>
        </row>
        <row r="1226">
          <cell r="A1226" t="str">
            <v>S198402</v>
          </cell>
          <cell r="B1226" t="str">
            <v>Design Inner HCAL Support Rings FY20 Split</v>
          </cell>
          <cell r="C1226">
            <v>114</v>
          </cell>
          <cell r="D1226" t="str">
            <v>01-Oct-19 A</v>
          </cell>
          <cell r="E1226" t="str">
            <v>18-Mar-20 A</v>
          </cell>
          <cell r="F1226">
            <v>8913</v>
          </cell>
          <cell r="G1226">
            <v>8913</v>
          </cell>
          <cell r="H1226">
            <v>1</v>
          </cell>
        </row>
        <row r="1227">
          <cell r="A1227" t="str">
            <v>S223700</v>
          </cell>
          <cell r="B1227" t="str">
            <v>Procure EMCal Internal Signal/Test/Comm/LV/Bias Cables: Sectors 1-12, Phase 1 - M&amp;S</v>
          </cell>
          <cell r="C1227">
            <v>144</v>
          </cell>
          <cell r="D1227" t="str">
            <v>01-Oct-19 A</v>
          </cell>
          <cell r="E1227" t="str">
            <v>30-Apr-20 A</v>
          </cell>
          <cell r="F1227">
            <v>47875</v>
          </cell>
          <cell r="G1227">
            <v>47875</v>
          </cell>
          <cell r="H1227">
            <v>1</v>
          </cell>
        </row>
        <row r="1228">
          <cell r="A1228" t="str">
            <v>S223701</v>
          </cell>
          <cell r="B1228" t="str">
            <v>Procure EMCal Internal Signal/Test/Comm/LV/Bias Cables: Sectors 1-12, Phase 2 - M&amp;S</v>
          </cell>
          <cell r="C1228">
            <v>144</v>
          </cell>
          <cell r="D1228" t="str">
            <v>01-Oct-19 A</v>
          </cell>
          <cell r="E1228" t="str">
            <v>30-Apr-20 A</v>
          </cell>
          <cell r="F1228">
            <v>47875</v>
          </cell>
          <cell r="G1228">
            <v>47875</v>
          </cell>
          <cell r="H1228">
            <v>1</v>
          </cell>
        </row>
        <row r="1229">
          <cell r="A1229" t="str">
            <v>S329405</v>
          </cell>
          <cell r="B1229" t="str">
            <v>Analyze Detector Support Services Systems Requirements Split - CA-D Resource(s)</v>
          </cell>
          <cell r="C1229">
            <v>209</v>
          </cell>
          <cell r="D1229" t="str">
            <v>01-Oct-19 A</v>
          </cell>
          <cell r="E1229" t="str">
            <v>31-Jul-20 A</v>
          </cell>
          <cell r="F1229">
            <v>2356</v>
          </cell>
          <cell r="G1229">
            <v>2356</v>
          </cell>
          <cell r="H1229">
            <v>1</v>
          </cell>
        </row>
        <row r="1230">
          <cell r="A1230" t="str">
            <v>S331705</v>
          </cell>
          <cell r="B1230" t="str">
            <v>Analyze Detector Gas and Cooling Services Systems Requirements Split - CA-D Resource(s)</v>
          </cell>
          <cell r="C1230">
            <v>209</v>
          </cell>
          <cell r="D1230" t="str">
            <v>01-Oct-19 A</v>
          </cell>
          <cell r="E1230" t="str">
            <v>31-Jul-20 A</v>
          </cell>
          <cell r="F1230">
            <v>2356</v>
          </cell>
          <cell r="G1230">
            <v>2356</v>
          </cell>
          <cell r="H1230">
            <v>1</v>
          </cell>
        </row>
        <row r="1231">
          <cell r="A1231" t="str">
            <v>S1002199</v>
          </cell>
          <cell r="B1231" t="str">
            <v>Analyze Detector Support Services Systems Requirements Split - Physics Resource(s)</v>
          </cell>
          <cell r="C1231">
            <v>209</v>
          </cell>
          <cell r="D1231" t="str">
            <v>01-Oct-19 A</v>
          </cell>
          <cell r="E1231" t="str">
            <v>31-Jul-20 A</v>
          </cell>
          <cell r="F1231">
            <v>15122</v>
          </cell>
          <cell r="G1231">
            <v>15122</v>
          </cell>
          <cell r="H1231">
            <v>1</v>
          </cell>
        </row>
        <row r="1232">
          <cell r="A1232" t="str">
            <v>S1002839</v>
          </cell>
          <cell r="B1232" t="str">
            <v>Analyze Detector Gas and Cooling Services Systems Requirements Split - Physics Resource(s)</v>
          </cell>
          <cell r="C1232">
            <v>209</v>
          </cell>
          <cell r="D1232" t="str">
            <v>01-Oct-19 A</v>
          </cell>
          <cell r="E1232" t="str">
            <v>31-Jul-20 A</v>
          </cell>
          <cell r="F1232">
            <v>51164</v>
          </cell>
          <cell r="G1232">
            <v>51164</v>
          </cell>
          <cell r="H1232">
            <v>1</v>
          </cell>
        </row>
        <row r="1233">
          <cell r="A1233" t="str">
            <v>S337300</v>
          </cell>
          <cell r="B1233" t="str">
            <v>Create Cryo Routing in IR Layout Drawings - Physics Resource(s)</v>
          </cell>
          <cell r="C1233">
            <v>230</v>
          </cell>
          <cell r="D1233" t="str">
            <v>01-Oct-19 A</v>
          </cell>
          <cell r="E1233" t="str">
            <v>31-Aug-20 A</v>
          </cell>
          <cell r="F1233">
            <v>3534</v>
          </cell>
          <cell r="G1233">
            <v>3534</v>
          </cell>
          <cell r="H1233">
            <v>1</v>
          </cell>
        </row>
        <row r="1234">
          <cell r="A1234" t="str">
            <v>S337310</v>
          </cell>
          <cell r="B1234" t="str">
            <v>Create Cryo Routing in IR Layout Drawings - CA-D Resource(s)</v>
          </cell>
          <cell r="C1234">
            <v>230</v>
          </cell>
          <cell r="D1234" t="str">
            <v>01-Oct-19 A</v>
          </cell>
          <cell r="E1234" t="str">
            <v>31-Aug-20 A</v>
          </cell>
          <cell r="F1234">
            <v>13241</v>
          </cell>
          <cell r="G1234">
            <v>12978</v>
          </cell>
          <cell r="H1234">
            <v>1</v>
          </cell>
        </row>
        <row r="1235">
          <cell r="A1235" t="str">
            <v>S104100</v>
          </cell>
          <cell r="B1235" t="str">
            <v>Travel FY20</v>
          </cell>
          <cell r="C1235">
            <v>250</v>
          </cell>
          <cell r="D1235" t="str">
            <v>01-Oct-19 A</v>
          </cell>
          <cell r="E1235" t="str">
            <v>30-Sep-20 A</v>
          </cell>
          <cell r="F1235">
            <v>27080</v>
          </cell>
          <cell r="G1235">
            <v>27080</v>
          </cell>
          <cell r="H1235">
            <v>1</v>
          </cell>
        </row>
        <row r="1236">
          <cell r="A1236" t="str">
            <v>S103000</v>
          </cell>
          <cell r="B1236" t="str">
            <v>Mgmt Labor - A - MIE - FY20</v>
          </cell>
          <cell r="C1236">
            <v>250</v>
          </cell>
          <cell r="D1236" t="str">
            <v>01-Oct-19 A</v>
          </cell>
          <cell r="E1236" t="str">
            <v>30-Sep-20 A</v>
          </cell>
          <cell r="F1236">
            <v>245877</v>
          </cell>
          <cell r="G1236">
            <v>245877</v>
          </cell>
          <cell r="H1236">
            <v>1</v>
          </cell>
        </row>
        <row r="1237">
          <cell r="A1237" t="str">
            <v>S103110</v>
          </cell>
          <cell r="B1237" t="str">
            <v>Mgmt labor - B - BNL Contributed Labor - FY20 - CA-D Resource(s)</v>
          </cell>
          <cell r="C1237">
            <v>250</v>
          </cell>
          <cell r="D1237" t="str">
            <v>01-Oct-19 A</v>
          </cell>
          <cell r="E1237" t="str">
            <v>30-Sep-20 A</v>
          </cell>
          <cell r="F1237">
            <v>150254</v>
          </cell>
          <cell r="G1237">
            <v>150254</v>
          </cell>
          <cell r="H1237">
            <v>1</v>
          </cell>
        </row>
        <row r="1238">
          <cell r="A1238" t="str">
            <v>S103100</v>
          </cell>
          <cell r="B1238" t="str">
            <v>Mgmt labor - B - BNL Contributed Labor - FY20 - Physics Resource(s)</v>
          </cell>
          <cell r="C1238">
            <v>250</v>
          </cell>
          <cell r="D1238" t="str">
            <v>01-Oct-19 A</v>
          </cell>
          <cell r="E1238" t="str">
            <v>30-Sep-20 A</v>
          </cell>
          <cell r="F1238">
            <v>1545368</v>
          </cell>
          <cell r="G1238">
            <v>1545368</v>
          </cell>
          <cell r="H1238">
            <v>1</v>
          </cell>
        </row>
        <row r="1239">
          <cell r="A1239" t="str">
            <v>S274600</v>
          </cell>
          <cell r="B1239" t="str">
            <v>2020 Magnet Project Management</v>
          </cell>
          <cell r="C1239">
            <v>250</v>
          </cell>
          <cell r="D1239" t="str">
            <v>01-Oct-19 A</v>
          </cell>
          <cell r="E1239" t="str">
            <v>30-Sep-20 A</v>
          </cell>
          <cell r="F1239">
            <v>151453</v>
          </cell>
          <cell r="G1239">
            <v>151453</v>
          </cell>
          <cell r="H1239">
            <v>1</v>
          </cell>
        </row>
        <row r="1240">
          <cell r="A1240" t="str">
            <v>S275200</v>
          </cell>
          <cell r="B1240" t="str">
            <v>2020 Cryo L3 Project Management</v>
          </cell>
          <cell r="C1240">
            <v>250</v>
          </cell>
          <cell r="D1240" t="str">
            <v>01-Oct-19 A</v>
          </cell>
          <cell r="E1240" t="str">
            <v>30-Sep-20 A</v>
          </cell>
          <cell r="F1240">
            <v>67934</v>
          </cell>
          <cell r="G1240">
            <v>67934</v>
          </cell>
          <cell r="H1240">
            <v>1</v>
          </cell>
        </row>
        <row r="1241">
          <cell r="A1241" t="str">
            <v>S275700</v>
          </cell>
          <cell r="B1241" t="str">
            <v>2020 PS &amp; Quench Protection L3 Project Management</v>
          </cell>
          <cell r="C1241">
            <v>250</v>
          </cell>
          <cell r="D1241" t="str">
            <v>01-Oct-19 A</v>
          </cell>
          <cell r="E1241" t="str">
            <v>30-Sep-20 A</v>
          </cell>
          <cell r="F1241">
            <v>59862</v>
          </cell>
          <cell r="G1241">
            <v>59862</v>
          </cell>
          <cell r="H1241">
            <v>1</v>
          </cell>
        </row>
        <row r="1242">
          <cell r="A1242" t="str">
            <v>S278000</v>
          </cell>
          <cell r="B1242" t="str">
            <v>2020 Integration &amp; Installation Project Management</v>
          </cell>
          <cell r="C1242">
            <v>250</v>
          </cell>
          <cell r="D1242" t="str">
            <v>01-Oct-19 A</v>
          </cell>
          <cell r="E1242" t="str">
            <v>30-Sep-20 A</v>
          </cell>
          <cell r="F1242">
            <v>281046</v>
          </cell>
          <cell r="G1242">
            <v>281046</v>
          </cell>
          <cell r="H1242">
            <v>1</v>
          </cell>
        </row>
        <row r="1243">
          <cell r="A1243" t="str">
            <v>S276200</v>
          </cell>
          <cell r="B1243" t="str">
            <v>2020 Infrastructure Project Management</v>
          </cell>
          <cell r="C1243">
            <v>250</v>
          </cell>
          <cell r="D1243" t="str">
            <v>01-Oct-19 A</v>
          </cell>
          <cell r="E1243" t="str">
            <v>30-Sep-20 A</v>
          </cell>
          <cell r="F1243">
            <v>251694</v>
          </cell>
          <cell r="G1243">
            <v>251694</v>
          </cell>
          <cell r="H1243">
            <v>1</v>
          </cell>
        </row>
        <row r="1244">
          <cell r="A1244" t="str">
            <v>S276800</v>
          </cell>
          <cell r="B1244" t="str">
            <v>2020 Facility Support Systems L3 Project Management</v>
          </cell>
          <cell r="C1244">
            <v>250</v>
          </cell>
          <cell r="D1244" t="str">
            <v>01-Oct-19 A</v>
          </cell>
          <cell r="E1244" t="str">
            <v>30-Sep-20 A</v>
          </cell>
          <cell r="F1244">
            <v>35277</v>
          </cell>
          <cell r="G1244">
            <v>35277</v>
          </cell>
          <cell r="H1244">
            <v>1</v>
          </cell>
        </row>
        <row r="1245">
          <cell r="A1245" t="str">
            <v>S277400</v>
          </cell>
          <cell r="B1245" t="str">
            <v>2020 Detector Support Systems L3 Project Management</v>
          </cell>
          <cell r="C1245">
            <v>250</v>
          </cell>
          <cell r="D1245" t="str">
            <v>01-Oct-19 A</v>
          </cell>
          <cell r="E1245" t="str">
            <v>30-Sep-20 A</v>
          </cell>
          <cell r="F1245">
            <v>124659</v>
          </cell>
          <cell r="G1245">
            <v>109328</v>
          </cell>
          <cell r="H1245">
            <v>1</v>
          </cell>
        </row>
        <row r="1246">
          <cell r="A1246" t="str">
            <v>S224200</v>
          </cell>
          <cell r="B1246" t="str">
            <v>Procure EMCal Low Voltage Power Systems: Sectors 1-12 - Labor</v>
          </cell>
          <cell r="C1246">
            <v>414</v>
          </cell>
          <cell r="D1246" t="str">
            <v>01-Oct-19 A</v>
          </cell>
          <cell r="E1246" t="str">
            <v>28-May-21 A</v>
          </cell>
          <cell r="F1246">
            <v>9186</v>
          </cell>
          <cell r="G1246">
            <v>9186</v>
          </cell>
          <cell r="H1246">
            <v>1</v>
          </cell>
        </row>
        <row r="1247">
          <cell r="A1247" t="str">
            <v>S224300</v>
          </cell>
          <cell r="B1247" t="str">
            <v>Procure EMCal Low Voltage Power Systems: Sectors 1-12, Phase 1 - M&amp;S</v>
          </cell>
          <cell r="C1247">
            <v>414</v>
          </cell>
          <cell r="D1247" t="str">
            <v>01-Oct-19 A</v>
          </cell>
          <cell r="E1247" t="str">
            <v>28-May-21 A</v>
          </cell>
          <cell r="F1247">
            <v>3505</v>
          </cell>
          <cell r="G1247">
            <v>3505</v>
          </cell>
          <cell r="H1247">
            <v>1</v>
          </cell>
        </row>
        <row r="1248">
          <cell r="A1248" t="str">
            <v>S224400</v>
          </cell>
          <cell r="B1248" t="str">
            <v>Procure EMCal Low Voltage Power Systems: Sectors 1-12, Phase 2 - M&amp;S</v>
          </cell>
          <cell r="C1248">
            <v>414</v>
          </cell>
          <cell r="D1248" t="str">
            <v>01-Oct-19 A</v>
          </cell>
          <cell r="E1248" t="str">
            <v>28-May-21 A</v>
          </cell>
          <cell r="F1248">
            <v>14019</v>
          </cell>
          <cell r="G1248">
            <v>14019</v>
          </cell>
          <cell r="H1248">
            <v>1</v>
          </cell>
        </row>
        <row r="1249">
          <cell r="A1249" t="str">
            <v>S354400</v>
          </cell>
          <cell r="B1249" t="str">
            <v>Design Inner HCal Integration/Installation Tooling/Fixtures FY20</v>
          </cell>
          <cell r="C1249">
            <v>501</v>
          </cell>
          <cell r="D1249" t="str">
            <v>01-Oct-19 A</v>
          </cell>
          <cell r="E1249">
            <v>44469</v>
          </cell>
          <cell r="F1249">
            <v>22531</v>
          </cell>
          <cell r="G1249">
            <v>22531</v>
          </cell>
          <cell r="H1249">
            <v>0.95</v>
          </cell>
        </row>
        <row r="1250">
          <cell r="A1250" t="str">
            <v>S221900</v>
          </cell>
          <cell r="B1250" t="str">
            <v>Fabricate EMCal Preamp Boards: Sectors 1-12 - Vendor Selection</v>
          </cell>
          <cell r="C1250">
            <v>13</v>
          </cell>
          <cell r="D1250" t="str">
            <v>02-Oct-19 A</v>
          </cell>
          <cell r="E1250" t="str">
            <v>22-Oct-19 A</v>
          </cell>
          <cell r="F1250">
            <v>0</v>
          </cell>
          <cell r="G1250">
            <v>0</v>
          </cell>
          <cell r="H1250">
            <v>1</v>
          </cell>
        </row>
        <row r="1251">
          <cell r="A1251" t="str">
            <v>S205300</v>
          </cell>
          <cell r="B1251" t="str">
            <v>Final Design Review, Procurement Readiness Review - Outer HCAL Lifting Fixture and Supports</v>
          </cell>
          <cell r="C1251">
            <v>1</v>
          </cell>
          <cell r="D1251" t="str">
            <v>02-Oct-19 A</v>
          </cell>
          <cell r="E1251" t="str">
            <v>02-Oct-19 A</v>
          </cell>
          <cell r="F1251">
            <v>3468</v>
          </cell>
          <cell r="G1251">
            <v>3367</v>
          </cell>
          <cell r="H1251">
            <v>1</v>
          </cell>
        </row>
        <row r="1252">
          <cell r="A1252" t="str">
            <v>S123900</v>
          </cell>
          <cell r="B1252" t="str">
            <v>Procure TPC R1 Module Prod. Parts (Frames, Strongbacks, Padplanes, Grids) - Provide Requirements to Procurement</v>
          </cell>
          <cell r="C1252">
            <v>5</v>
          </cell>
          <cell r="D1252" t="str">
            <v>02-Oct-19 A</v>
          </cell>
          <cell r="E1252" t="str">
            <v>08-Oct-19 A</v>
          </cell>
          <cell r="F1252">
            <v>24033</v>
          </cell>
          <cell r="G1252">
            <v>24033</v>
          </cell>
          <cell r="H1252">
            <v>1</v>
          </cell>
        </row>
        <row r="1253">
          <cell r="A1253" t="str">
            <v>S127900</v>
          </cell>
          <cell r="B1253" t="str">
            <v>Procure TPC R2 Module Prod. Parts (Frames, Strongbacks, Padplanes, Grids) - Provide Requirements to Procurement</v>
          </cell>
          <cell r="C1253">
            <v>5</v>
          </cell>
          <cell r="D1253" t="str">
            <v>02-Oct-19 A</v>
          </cell>
          <cell r="E1253" t="str">
            <v>08-Oct-19 A</v>
          </cell>
          <cell r="F1253">
            <v>24033</v>
          </cell>
          <cell r="G1253">
            <v>24033</v>
          </cell>
          <cell r="H1253">
            <v>1</v>
          </cell>
        </row>
        <row r="1254">
          <cell r="A1254" t="str">
            <v>S132100</v>
          </cell>
          <cell r="B1254" t="str">
            <v>Procure TPC R3 Module Prod. Parts (Frames, Strongbacks, Padplanes, Grids) - Provide Requirements to Procurement</v>
          </cell>
          <cell r="C1254">
            <v>5</v>
          </cell>
          <cell r="D1254" t="str">
            <v>02-Oct-19 A</v>
          </cell>
          <cell r="E1254" t="str">
            <v>08-Oct-19 A</v>
          </cell>
          <cell r="F1254">
            <v>24033</v>
          </cell>
          <cell r="G1254">
            <v>24033</v>
          </cell>
          <cell r="H1254">
            <v>1</v>
          </cell>
        </row>
        <row r="1255">
          <cell r="A1255" t="str">
            <v>S205400</v>
          </cell>
          <cell r="B1255" t="str">
            <v>Address Issues from Internal Review of Outer HCAL Lifting Fixture and Supports</v>
          </cell>
          <cell r="C1255">
            <v>10</v>
          </cell>
          <cell r="D1255" t="str">
            <v>03-Oct-19 A</v>
          </cell>
          <cell r="E1255" t="str">
            <v>17-Oct-19 A</v>
          </cell>
          <cell r="F1255">
            <v>4837</v>
          </cell>
          <cell r="G1255">
            <v>4697</v>
          </cell>
          <cell r="H1255">
            <v>1</v>
          </cell>
        </row>
        <row r="1256">
          <cell r="A1256" t="str">
            <v>S111700</v>
          </cell>
          <cell r="B1256" t="str">
            <v>Procure TPC v2 Central Membrane Parts Labor</v>
          </cell>
          <cell r="C1256">
            <v>96</v>
          </cell>
          <cell r="D1256" t="str">
            <v>08-Oct-19 A</v>
          </cell>
          <cell r="E1256" t="str">
            <v>28-Feb-20 A</v>
          </cell>
          <cell r="F1256">
            <v>0</v>
          </cell>
          <cell r="G1256">
            <v>0</v>
          </cell>
          <cell r="H1256">
            <v>1</v>
          </cell>
        </row>
        <row r="1257">
          <cell r="A1257" t="str">
            <v>S222500</v>
          </cell>
          <cell r="B1257" t="str">
            <v>Fabricate EMCal Interface Board: Sectors 1-12  - Prepare &amp; Send Solicitation</v>
          </cell>
          <cell r="C1257">
            <v>2</v>
          </cell>
          <cell r="D1257" t="str">
            <v>08-Oct-19 A</v>
          </cell>
          <cell r="E1257" t="str">
            <v>10-Oct-19 A</v>
          </cell>
          <cell r="F1257">
            <v>0</v>
          </cell>
          <cell r="G1257">
            <v>0</v>
          </cell>
          <cell r="H1257">
            <v>1</v>
          </cell>
        </row>
        <row r="1258">
          <cell r="A1258" t="str">
            <v>S221700</v>
          </cell>
          <cell r="B1258" t="str">
            <v>Fabricate EMCal Preamp Boards: Sectors 1-12 - Prepare &amp; Send Solicitation</v>
          </cell>
          <cell r="C1258">
            <v>9</v>
          </cell>
          <cell r="D1258" t="str">
            <v>08-Oct-19 A</v>
          </cell>
          <cell r="E1258" t="str">
            <v>22-Oct-19 A</v>
          </cell>
          <cell r="F1258">
            <v>0</v>
          </cell>
          <cell r="G1258">
            <v>0</v>
          </cell>
          <cell r="H1258">
            <v>1</v>
          </cell>
        </row>
        <row r="1259">
          <cell r="A1259" t="str">
            <v>S221800</v>
          </cell>
          <cell r="B1259" t="str">
            <v>Fabricate EMCal Preamp Boards: Sectors 1-12 - Vendor Responses</v>
          </cell>
          <cell r="C1259">
            <v>8</v>
          </cell>
          <cell r="D1259" t="str">
            <v>09-Oct-19 A</v>
          </cell>
          <cell r="E1259" t="str">
            <v>22-Oct-19 A</v>
          </cell>
          <cell r="F1259">
            <v>0</v>
          </cell>
          <cell r="G1259">
            <v>0</v>
          </cell>
          <cell r="H1259">
            <v>1</v>
          </cell>
        </row>
        <row r="1260">
          <cell r="A1260" t="str">
            <v>S185800</v>
          </cell>
          <cell r="B1260" t="str">
            <v>Install reflectors on blocks for modules for Prepro Sectors 1-12 M&amp;S</v>
          </cell>
          <cell r="C1260">
            <v>266</v>
          </cell>
          <cell r="D1260" t="str">
            <v>09-Oct-19 A</v>
          </cell>
          <cell r="E1260" t="str">
            <v>30-Oct-20 A</v>
          </cell>
          <cell r="F1260">
            <v>398</v>
          </cell>
          <cell r="G1260">
            <v>398</v>
          </cell>
          <cell r="H1260">
            <v>1</v>
          </cell>
        </row>
        <row r="1261">
          <cell r="A1261" t="str">
            <v>S124000</v>
          </cell>
          <cell r="B1261" t="str">
            <v>Procure TPC R1 Module Prod. Parts (Frames, Strongbacks, Padplanes, Grids)  - Prepare &amp; Send Solicitation</v>
          </cell>
          <cell r="C1261">
            <v>54</v>
          </cell>
          <cell r="D1261" t="str">
            <v>09-Oct-19 A</v>
          </cell>
          <cell r="E1261" t="str">
            <v>31-Dec-19 A</v>
          </cell>
          <cell r="F1261">
            <v>0</v>
          </cell>
          <cell r="G1261">
            <v>0</v>
          </cell>
          <cell r="H1261">
            <v>1</v>
          </cell>
        </row>
        <row r="1262">
          <cell r="A1262" t="str">
            <v>S128000</v>
          </cell>
          <cell r="B1262" t="str">
            <v>Procure TPC R2 Module Prod. Parts (Frames, Strongbacks, Padplanes, Grids) - Prepare &amp; Send Solicitation</v>
          </cell>
          <cell r="C1262">
            <v>54</v>
          </cell>
          <cell r="D1262" t="str">
            <v>09-Oct-19 A</v>
          </cell>
          <cell r="E1262" t="str">
            <v>31-Dec-19 A</v>
          </cell>
          <cell r="F1262">
            <v>0</v>
          </cell>
          <cell r="G1262">
            <v>0</v>
          </cell>
          <cell r="H1262">
            <v>1</v>
          </cell>
        </row>
        <row r="1263">
          <cell r="A1263" t="str">
            <v>S132200</v>
          </cell>
          <cell r="B1263" t="str">
            <v>Procure TPC R3 Module Prod. Parts (Frames, Strongbacks, Padplanes, Grids) - Prepare &amp; Send Solicitation</v>
          </cell>
          <cell r="C1263">
            <v>54</v>
          </cell>
          <cell r="D1263" t="str">
            <v>09-Oct-19 A</v>
          </cell>
          <cell r="E1263" t="str">
            <v>31-Dec-19 A</v>
          </cell>
          <cell r="F1263">
            <v>0</v>
          </cell>
          <cell r="G1263">
            <v>0</v>
          </cell>
          <cell r="H1263">
            <v>1</v>
          </cell>
        </row>
        <row r="1264">
          <cell r="A1264" t="str">
            <v>S222600</v>
          </cell>
          <cell r="B1264" t="str">
            <v>Fabricate EMCal Interface Board: Sectors 1-12 - Vendor Responses</v>
          </cell>
          <cell r="C1264">
            <v>2</v>
          </cell>
          <cell r="D1264" t="str">
            <v>10-Oct-19 A</v>
          </cell>
          <cell r="E1264" t="str">
            <v>14-Oct-19 A</v>
          </cell>
          <cell r="F1264">
            <v>0</v>
          </cell>
          <cell r="G1264">
            <v>0</v>
          </cell>
          <cell r="H1264">
            <v>1</v>
          </cell>
        </row>
        <row r="1265">
          <cell r="A1265" t="str">
            <v>S111800</v>
          </cell>
          <cell r="B1265" t="str">
            <v>Procure TPC v2 Central Membrane Parts M&amp;S</v>
          </cell>
          <cell r="C1265">
            <v>94</v>
          </cell>
          <cell r="D1265" t="str">
            <v>10-Oct-19 A</v>
          </cell>
          <cell r="E1265" t="str">
            <v>28-Feb-20 A</v>
          </cell>
          <cell r="F1265">
            <v>9103</v>
          </cell>
          <cell r="G1265">
            <v>9103</v>
          </cell>
          <cell r="H1265">
            <v>1</v>
          </cell>
        </row>
        <row r="1266">
          <cell r="A1266" t="str">
            <v>S192810</v>
          </cell>
          <cell r="B1266" t="str">
            <v>Procure mechanical parts for Prepro Sectors 1-12, Phase 2 - Delivery Acceptance</v>
          </cell>
          <cell r="C1266">
            <v>158</v>
          </cell>
          <cell r="D1266" t="str">
            <v>10-Oct-19 A</v>
          </cell>
          <cell r="E1266" t="str">
            <v>29-May-20 A</v>
          </cell>
          <cell r="F1266">
            <v>41873</v>
          </cell>
          <cell r="G1266">
            <v>41873</v>
          </cell>
          <cell r="H1266">
            <v>1</v>
          </cell>
        </row>
        <row r="1267">
          <cell r="A1267" t="str">
            <v>S222700</v>
          </cell>
          <cell r="B1267" t="str">
            <v>Fabricate EMCal Interface Board: Sectors 1-12 - Vendor Selection</v>
          </cell>
          <cell r="C1267">
            <v>1</v>
          </cell>
          <cell r="D1267" t="str">
            <v>15-Oct-19 A</v>
          </cell>
          <cell r="E1267" t="str">
            <v>16-Oct-19 A</v>
          </cell>
          <cell r="F1267">
            <v>0</v>
          </cell>
          <cell r="G1267">
            <v>0</v>
          </cell>
          <cell r="H1267">
            <v>1</v>
          </cell>
        </row>
        <row r="1268">
          <cell r="A1268" t="str">
            <v>S185500</v>
          </cell>
          <cell r="B1268" t="str">
            <v>Procure mechanical parts for modules in Sectors (Prepro) 1-12 - Delivery Acceptance</v>
          </cell>
          <cell r="C1268">
            <v>11</v>
          </cell>
          <cell r="D1268" t="str">
            <v>16-Oct-19 A</v>
          </cell>
          <cell r="E1268" t="str">
            <v>31-Oct-19 A</v>
          </cell>
          <cell r="F1268">
            <v>14961</v>
          </cell>
          <cell r="G1268">
            <v>14961</v>
          </cell>
          <cell r="H1268">
            <v>1</v>
          </cell>
        </row>
        <row r="1269">
          <cell r="A1269" t="str">
            <v>S185600</v>
          </cell>
          <cell r="B1269" t="str">
            <v>Receive, unpack, log &amp; inspect blocks for Prepro Sectors 1-12 M&amp;S</v>
          </cell>
          <cell r="C1269">
            <v>262</v>
          </cell>
          <cell r="D1269" t="str">
            <v>16-Oct-19 A</v>
          </cell>
          <cell r="E1269" t="str">
            <v>30-Oct-20 A</v>
          </cell>
          <cell r="F1269">
            <v>0</v>
          </cell>
          <cell r="G1269">
            <v>0</v>
          </cell>
          <cell r="H1269">
            <v>1</v>
          </cell>
        </row>
        <row r="1270">
          <cell r="A1270" t="str">
            <v>S193500</v>
          </cell>
          <cell r="B1270" t="str">
            <v>Procure parts for cooling system for Prepro Sectors 1-12 - Delivery Acceptance</v>
          </cell>
          <cell r="C1270">
            <v>290</v>
          </cell>
          <cell r="D1270" t="str">
            <v>16-Oct-19 A</v>
          </cell>
          <cell r="E1270" t="str">
            <v>14-Dec-20 A</v>
          </cell>
          <cell r="F1270">
            <v>22508</v>
          </cell>
          <cell r="G1270">
            <v>22508</v>
          </cell>
          <cell r="H1270">
            <v>1</v>
          </cell>
        </row>
        <row r="1271">
          <cell r="A1271" t="str">
            <v>S205500</v>
          </cell>
          <cell r="B1271" t="str">
            <v>Outer HCAL Lifting Fixture and Supports Design Complete</v>
          </cell>
          <cell r="C1271">
            <v>0</v>
          </cell>
          <cell r="E1271" t="str">
            <v>17-Oct-19 A</v>
          </cell>
          <cell r="F1271">
            <v>0</v>
          </cell>
          <cell r="G1271">
            <v>0</v>
          </cell>
          <cell r="H1271">
            <v>1</v>
          </cell>
        </row>
        <row r="1272">
          <cell r="A1272" t="str">
            <v>S343809</v>
          </cell>
          <cell r="B1272" t="str">
            <v>Start Track Modification - IR</v>
          </cell>
          <cell r="C1272">
            <v>0</v>
          </cell>
          <cell r="D1272" t="str">
            <v>18-Oct-19 A</v>
          </cell>
          <cell r="F1272">
            <v>0</v>
          </cell>
          <cell r="G1272">
            <v>0</v>
          </cell>
          <cell r="H1272">
            <v>1</v>
          </cell>
        </row>
        <row r="1273">
          <cell r="A1273" t="str">
            <v>S311800</v>
          </cell>
          <cell r="B1273" t="str">
            <v>CC Drive &amp; Alignment System - Engineering (re-engineer &amp; use STAR controller?) - Physics Resource(s)</v>
          </cell>
          <cell r="C1273">
            <v>133</v>
          </cell>
          <cell r="D1273" t="str">
            <v>18-Oct-19 A</v>
          </cell>
          <cell r="E1273" t="str">
            <v>30-Apr-20 A</v>
          </cell>
          <cell r="F1273">
            <v>1712</v>
          </cell>
          <cell r="G1273">
            <v>1712</v>
          </cell>
          <cell r="H1273">
            <v>1</v>
          </cell>
        </row>
        <row r="1274">
          <cell r="A1274" t="str">
            <v>S311810</v>
          </cell>
          <cell r="B1274" t="str">
            <v>CC Drive &amp; Alignment System - Engineering (re-engineer &amp; use STAR controller?) - CA-D Resource(s)</v>
          </cell>
          <cell r="C1274">
            <v>133</v>
          </cell>
          <cell r="D1274" t="str">
            <v>18-Oct-19 A</v>
          </cell>
          <cell r="E1274" t="str">
            <v>30-Apr-20 A</v>
          </cell>
          <cell r="F1274">
            <v>17014</v>
          </cell>
          <cell r="G1274">
            <v>17014</v>
          </cell>
          <cell r="H1274">
            <v>1</v>
          </cell>
        </row>
        <row r="1275">
          <cell r="A1275" t="str">
            <v>S343810</v>
          </cell>
          <cell r="B1275" t="str">
            <v>Start Track Modification - IR Structural Analysis of Existing Track System and Prelim Design</v>
          </cell>
          <cell r="C1275">
            <v>218</v>
          </cell>
          <cell r="D1275" t="str">
            <v>18-Oct-19 A</v>
          </cell>
          <cell r="E1275" t="str">
            <v>31-Aug-20 A</v>
          </cell>
          <cell r="F1275">
            <v>21072</v>
          </cell>
          <cell r="G1275">
            <v>21072</v>
          </cell>
          <cell r="H1275">
            <v>1</v>
          </cell>
        </row>
        <row r="1276">
          <cell r="A1276" t="str">
            <v>S343848</v>
          </cell>
          <cell r="B1276" t="str">
            <v>Start Track Modification - AH Structural Analysis of Existing Track System and Prelim. Design</v>
          </cell>
          <cell r="C1276">
            <v>238</v>
          </cell>
          <cell r="D1276" t="str">
            <v>18-Oct-19 A</v>
          </cell>
          <cell r="E1276" t="str">
            <v>30-Sep-20 A</v>
          </cell>
          <cell r="F1276">
            <v>24432</v>
          </cell>
          <cell r="G1276">
            <v>24432</v>
          </cell>
          <cell r="H1276">
            <v>1</v>
          </cell>
        </row>
        <row r="1277">
          <cell r="A1277" t="str">
            <v>S185700</v>
          </cell>
          <cell r="B1277" t="str">
            <v>Receive, unpack, log &amp; inspect blocks for Prepro Sectors 1-12 Labor</v>
          </cell>
          <cell r="C1277">
            <v>259</v>
          </cell>
          <cell r="D1277" t="str">
            <v>21-Oct-19 A</v>
          </cell>
          <cell r="E1277" t="str">
            <v>30-Oct-20 A</v>
          </cell>
          <cell r="F1277">
            <v>67938</v>
          </cell>
          <cell r="G1277">
            <v>67938</v>
          </cell>
          <cell r="H1277">
            <v>1</v>
          </cell>
        </row>
        <row r="1278">
          <cell r="A1278" t="str">
            <v>S185900</v>
          </cell>
          <cell r="B1278" t="str">
            <v>Install reflectors on blocks for modules for Prepro Sectors 1-12 Labor</v>
          </cell>
          <cell r="C1278">
            <v>259</v>
          </cell>
          <cell r="D1278" t="str">
            <v>21-Oct-19 A</v>
          </cell>
          <cell r="E1278" t="str">
            <v>30-Oct-20 A</v>
          </cell>
          <cell r="F1278">
            <v>70791</v>
          </cell>
          <cell r="G1278">
            <v>70791</v>
          </cell>
          <cell r="H1278">
            <v>1</v>
          </cell>
        </row>
        <row r="1279">
          <cell r="A1279" t="str">
            <v>S222000</v>
          </cell>
          <cell r="B1279" t="str">
            <v>Fabricate EMCal Preamp Boards: Sectors 1-12, Phase 1 - Contract Award(s)</v>
          </cell>
          <cell r="C1279">
            <v>0</v>
          </cell>
          <cell r="D1279" t="str">
            <v>22-Oct-19 A</v>
          </cell>
          <cell r="F1279">
            <v>0</v>
          </cell>
          <cell r="G1279">
            <v>0</v>
          </cell>
          <cell r="H1279">
            <v>1</v>
          </cell>
        </row>
        <row r="1280">
          <cell r="A1280" t="str">
            <v>S222001</v>
          </cell>
          <cell r="B1280" t="str">
            <v>Fabricate EMCal Preamp Boards: Sectors 1-12, Phase 2 - Contract Award(s)</v>
          </cell>
          <cell r="C1280">
            <v>0</v>
          </cell>
          <cell r="D1280" t="str">
            <v>22-Oct-19 A</v>
          </cell>
          <cell r="F1280">
            <v>0</v>
          </cell>
          <cell r="G1280">
            <v>0</v>
          </cell>
          <cell r="H1280">
            <v>1</v>
          </cell>
        </row>
        <row r="1281">
          <cell r="A1281" t="str">
            <v>S284000</v>
          </cell>
          <cell r="B1281" t="str">
            <v>RHIC Helium Interface - Kick off meeting elapsed after contract award</v>
          </cell>
          <cell r="C1281">
            <v>3</v>
          </cell>
          <cell r="D1281" t="str">
            <v>23-Oct-19 A</v>
          </cell>
          <cell r="E1281" t="str">
            <v>28-Oct-19 A</v>
          </cell>
          <cell r="F1281">
            <v>0</v>
          </cell>
          <cell r="G1281">
            <v>0</v>
          </cell>
          <cell r="H1281">
            <v>1</v>
          </cell>
        </row>
        <row r="1282">
          <cell r="A1282" t="str">
            <v>S192800</v>
          </cell>
          <cell r="B1282" t="str">
            <v>Procure mechanical parts for Prepro Sectors 1-12, Phase 1 - Delivery Acceptance</v>
          </cell>
          <cell r="C1282">
            <v>150</v>
          </cell>
          <cell r="D1282" t="str">
            <v>23-Oct-19 A</v>
          </cell>
          <cell r="E1282" t="str">
            <v>29-May-20 A</v>
          </cell>
          <cell r="F1282">
            <v>41873</v>
          </cell>
          <cell r="G1282">
            <v>41873</v>
          </cell>
          <cell r="H1282">
            <v>1</v>
          </cell>
        </row>
        <row r="1283">
          <cell r="A1283" t="str">
            <v>S283300</v>
          </cell>
          <cell r="B1283" t="str">
            <v>Procure RHIC Helium Interface - Contract Award</v>
          </cell>
          <cell r="C1283">
            <v>0</v>
          </cell>
          <cell r="D1283" t="str">
            <v>24-Oct-19 A</v>
          </cell>
          <cell r="F1283">
            <v>0</v>
          </cell>
          <cell r="G1283">
            <v>0</v>
          </cell>
          <cell r="H1283">
            <v>1</v>
          </cell>
        </row>
        <row r="1284">
          <cell r="A1284" t="str">
            <v>S283400</v>
          </cell>
          <cell r="B1284" t="str">
            <v>Procure RHIC Helium Interface, Phase 2 (Long Lead Items) - Contract Award</v>
          </cell>
          <cell r="C1284">
            <v>0</v>
          </cell>
          <cell r="D1284" t="str">
            <v>24-Oct-19 A</v>
          </cell>
          <cell r="F1284">
            <v>0</v>
          </cell>
          <cell r="G1284">
            <v>0</v>
          </cell>
          <cell r="H1284">
            <v>1</v>
          </cell>
        </row>
        <row r="1285">
          <cell r="A1285" t="str">
            <v>S283500</v>
          </cell>
          <cell r="B1285" t="str">
            <v>Procure RHIC Helium Interface, Phase 3 (Final Design Review) - Contract Award</v>
          </cell>
          <cell r="C1285">
            <v>0</v>
          </cell>
          <cell r="D1285" t="str">
            <v>24-Oct-19 A</v>
          </cell>
          <cell r="F1285">
            <v>0</v>
          </cell>
          <cell r="G1285">
            <v>0</v>
          </cell>
          <cell r="H1285">
            <v>1</v>
          </cell>
        </row>
        <row r="1286">
          <cell r="A1286" t="str">
            <v>S283600</v>
          </cell>
          <cell r="B1286" t="str">
            <v>Procure RHIC Helium Interface, Phase 4 (Drawings Approvals) - Contract Award</v>
          </cell>
          <cell r="C1286">
            <v>0</v>
          </cell>
          <cell r="D1286" t="str">
            <v>24-Oct-19 A</v>
          </cell>
          <cell r="F1286">
            <v>0</v>
          </cell>
          <cell r="G1286">
            <v>0</v>
          </cell>
          <cell r="H1286">
            <v>1</v>
          </cell>
        </row>
        <row r="1287">
          <cell r="A1287" t="str">
            <v>S283700</v>
          </cell>
          <cell r="B1287" t="str">
            <v>Procure RHIC Helium Interface, Phase 5 (Raw Materials) - Contract Award</v>
          </cell>
          <cell r="C1287">
            <v>0</v>
          </cell>
          <cell r="D1287" t="str">
            <v>24-Oct-19 A</v>
          </cell>
          <cell r="F1287">
            <v>0</v>
          </cell>
          <cell r="G1287">
            <v>0</v>
          </cell>
          <cell r="H1287">
            <v>1</v>
          </cell>
        </row>
        <row r="1288">
          <cell r="A1288" t="str">
            <v>S283800</v>
          </cell>
          <cell r="B1288" t="str">
            <v>Procure RHIC Helium Interface, Phase 6 (BNL Holdpoint Witness) - Contract Award</v>
          </cell>
          <cell r="C1288">
            <v>0</v>
          </cell>
          <cell r="D1288" t="str">
            <v>24-Oct-19 A</v>
          </cell>
          <cell r="F1288">
            <v>0</v>
          </cell>
          <cell r="G1288">
            <v>0</v>
          </cell>
          <cell r="H1288">
            <v>1</v>
          </cell>
        </row>
        <row r="1289">
          <cell r="A1289" t="str">
            <v>S283900</v>
          </cell>
          <cell r="B1289" t="str">
            <v>Procure RHIC Helium Interface, Phase 7 (Shipping) - Contract Award</v>
          </cell>
          <cell r="C1289">
            <v>0</v>
          </cell>
          <cell r="D1289" t="str">
            <v>24-Oct-19 A</v>
          </cell>
          <cell r="F1289">
            <v>0</v>
          </cell>
          <cell r="G1289">
            <v>0</v>
          </cell>
          <cell r="H1289">
            <v>1</v>
          </cell>
        </row>
        <row r="1290">
          <cell r="A1290" t="str">
            <v>S313300</v>
          </cell>
          <cell r="B1290" t="str">
            <v>CC Seismic Restraints - Engineer &amp; Analysis</v>
          </cell>
          <cell r="C1290">
            <v>105</v>
          </cell>
          <cell r="D1290" t="str">
            <v>28-Oct-19 A</v>
          </cell>
          <cell r="E1290" t="str">
            <v>31-Mar-20 A</v>
          </cell>
          <cell r="F1290">
            <v>55751</v>
          </cell>
          <cell r="G1290">
            <v>55751</v>
          </cell>
          <cell r="H1290">
            <v>1</v>
          </cell>
        </row>
        <row r="1291">
          <cell r="A1291" t="str">
            <v>S315010</v>
          </cell>
          <cell r="B1291" t="str">
            <v>Steel Track Modifications - Final Design Reviews (Design &amp; Safety)</v>
          </cell>
          <cell r="C1291">
            <v>1</v>
          </cell>
          <cell r="D1291" t="str">
            <v>30-Oct-19 A</v>
          </cell>
          <cell r="E1291" t="str">
            <v>31-Oct-19 A</v>
          </cell>
          <cell r="F1291">
            <v>1178</v>
          </cell>
          <cell r="G1291">
            <v>1178</v>
          </cell>
          <cell r="H1291">
            <v>1</v>
          </cell>
        </row>
        <row r="1292">
          <cell r="A1292" t="str">
            <v>S140300</v>
          </cell>
          <cell r="B1292" t="str">
            <v>Procure Engineering Run of Full SAMPA Chip - Leadtime</v>
          </cell>
          <cell r="C1292">
            <v>71</v>
          </cell>
          <cell r="D1292" t="str">
            <v>30-Oct-19 A</v>
          </cell>
          <cell r="E1292" t="str">
            <v>13-Feb-20 A</v>
          </cell>
          <cell r="F1292">
            <v>0</v>
          </cell>
          <cell r="G1292">
            <v>0</v>
          </cell>
          <cell r="H1292">
            <v>1</v>
          </cell>
        </row>
        <row r="1293">
          <cell r="A1293" t="str">
            <v>S337400</v>
          </cell>
          <cell r="B1293" t="str">
            <v>Create Cryo Structural Support in IR Detail &amp; Assembly Drawings</v>
          </cell>
          <cell r="C1293">
            <v>209</v>
          </cell>
          <cell r="D1293" t="str">
            <v>30-Oct-19 A</v>
          </cell>
          <cell r="E1293" t="str">
            <v>31-Aug-20 A</v>
          </cell>
          <cell r="F1293">
            <v>4027</v>
          </cell>
          <cell r="G1293">
            <v>13423</v>
          </cell>
          <cell r="H1293">
            <v>1</v>
          </cell>
        </row>
        <row r="1294">
          <cell r="A1294" t="str">
            <v>S140200</v>
          </cell>
          <cell r="B1294" t="str">
            <v>Procure Engineering Run of Full SAMPA Chip - Contract Award</v>
          </cell>
          <cell r="C1294">
            <v>0</v>
          </cell>
          <cell r="D1294" t="str">
            <v>31-Oct-19 A</v>
          </cell>
          <cell r="F1294">
            <v>0</v>
          </cell>
          <cell r="G1294">
            <v>0</v>
          </cell>
          <cell r="H1294">
            <v>1</v>
          </cell>
        </row>
        <row r="1295">
          <cell r="A1295" t="str">
            <v>S310300</v>
          </cell>
          <cell r="B1295" t="str">
            <v>Carriage Cradle - Design &amp; Safety Reviews Complete Released for Production</v>
          </cell>
          <cell r="C1295">
            <v>0</v>
          </cell>
          <cell r="E1295" t="str">
            <v>01-Nov-19 A</v>
          </cell>
          <cell r="F1295">
            <v>0</v>
          </cell>
          <cell r="G1295">
            <v>0</v>
          </cell>
          <cell r="H1295">
            <v>1</v>
          </cell>
        </row>
        <row r="1296">
          <cell r="A1296" t="str">
            <v>S205600</v>
          </cell>
          <cell r="B1296" t="str">
            <v>Procure Outer HCAL Lifting Fixtures &amp; Supports - Provide Requirements to Procurement</v>
          </cell>
          <cell r="C1296">
            <v>15</v>
          </cell>
          <cell r="D1296" t="str">
            <v>01-Nov-19 A</v>
          </cell>
          <cell r="E1296" t="str">
            <v>25-Nov-19 A</v>
          </cell>
          <cell r="F1296">
            <v>25016</v>
          </cell>
          <cell r="G1296">
            <v>24287</v>
          </cell>
          <cell r="H1296">
            <v>1</v>
          </cell>
        </row>
        <row r="1297">
          <cell r="A1297" t="str">
            <v>S317300</v>
          </cell>
          <cell r="B1297" t="str">
            <v>Procure &amp; Deliver Internal Detector Structural Support (leadtime and fabrication included) - Labor - Physics Resource(s)</v>
          </cell>
          <cell r="C1297">
            <v>17</v>
          </cell>
          <cell r="D1297" t="str">
            <v>01-Nov-19 A</v>
          </cell>
          <cell r="E1297" t="str">
            <v>27-Nov-19 A</v>
          </cell>
          <cell r="F1297">
            <v>0</v>
          </cell>
          <cell r="G1297">
            <v>0</v>
          </cell>
          <cell r="H1297">
            <v>1</v>
          </cell>
        </row>
        <row r="1298">
          <cell r="A1298" t="str">
            <v>S170200</v>
          </cell>
          <cell r="B1298" t="str">
            <v>Procure EMCAL W Powder for Final Blocks - Sectors 13-38 - Delivery Acceptance</v>
          </cell>
          <cell r="C1298">
            <v>18</v>
          </cell>
          <cell r="D1298" t="str">
            <v>01-Nov-19 A</v>
          </cell>
          <cell r="E1298" t="str">
            <v>29-Nov-19 A</v>
          </cell>
          <cell r="F1298">
            <v>540981</v>
          </cell>
          <cell r="G1298">
            <v>540981</v>
          </cell>
          <cell r="H1298">
            <v>1</v>
          </cell>
        </row>
        <row r="1299">
          <cell r="A1299" t="str">
            <v>S317310</v>
          </cell>
          <cell r="B1299" t="str">
            <v>Procure &amp; Deliver Internal Detector Structural Support (leadtime and fabrication included) - Labor - CA-D Resource(s)</v>
          </cell>
          <cell r="C1299">
            <v>18</v>
          </cell>
          <cell r="D1299" t="str">
            <v>01-Nov-19 A</v>
          </cell>
          <cell r="E1299" t="str">
            <v>29-Nov-19 A</v>
          </cell>
          <cell r="F1299">
            <v>0</v>
          </cell>
          <cell r="G1299">
            <v>0</v>
          </cell>
          <cell r="H1299">
            <v>1</v>
          </cell>
        </row>
        <row r="1300">
          <cell r="A1300" t="str">
            <v>S124100</v>
          </cell>
          <cell r="B1300" t="str">
            <v>Procure TPC R1 Module Prod. Parts (Frames, Strongbacks, Padplanes, Grids) - Vendor Responses</v>
          </cell>
          <cell r="C1300">
            <v>38</v>
          </cell>
          <cell r="D1300" t="str">
            <v>01-Nov-19 A</v>
          </cell>
          <cell r="E1300" t="str">
            <v>31-Dec-19 A</v>
          </cell>
          <cell r="F1300">
            <v>0</v>
          </cell>
          <cell r="G1300">
            <v>0</v>
          </cell>
          <cell r="H1300">
            <v>1</v>
          </cell>
        </row>
        <row r="1301">
          <cell r="A1301" t="str">
            <v>S324000</v>
          </cell>
          <cell r="B1301" t="str">
            <v>End Caps/ Pole Tips - Engineering &amp; Analysis (includes drive system) - Physics Resource(s)</v>
          </cell>
          <cell r="C1301">
            <v>101</v>
          </cell>
          <cell r="D1301" t="str">
            <v>01-Nov-19 A</v>
          </cell>
          <cell r="E1301" t="str">
            <v>31-Mar-20 A</v>
          </cell>
          <cell r="F1301">
            <v>7989</v>
          </cell>
          <cell r="G1301">
            <v>7989</v>
          </cell>
          <cell r="H1301">
            <v>1</v>
          </cell>
        </row>
        <row r="1302">
          <cell r="A1302" t="str">
            <v>S324010</v>
          </cell>
          <cell r="B1302" t="str">
            <v>End Caps/ Pole Tips - Engineering &amp; Analysis (includes drive system) - CA-D Resource(s)</v>
          </cell>
          <cell r="C1302">
            <v>101</v>
          </cell>
          <cell r="D1302" t="str">
            <v>01-Nov-19 A</v>
          </cell>
          <cell r="E1302" t="str">
            <v>31-Mar-20 A</v>
          </cell>
          <cell r="F1302">
            <v>67141</v>
          </cell>
          <cell r="G1302">
            <v>67141</v>
          </cell>
          <cell r="H1302">
            <v>1</v>
          </cell>
        </row>
        <row r="1303">
          <cell r="A1303" t="str">
            <v>S325700</v>
          </cell>
          <cell r="B1303" t="str">
            <v>CC Bridge, Mid Platforms &amp; Access - Engineering Analysis - Physics Resource(s)</v>
          </cell>
          <cell r="C1303">
            <v>101</v>
          </cell>
          <cell r="D1303" t="str">
            <v>01-Nov-19 A</v>
          </cell>
          <cell r="E1303" t="str">
            <v>31-Mar-20 A</v>
          </cell>
          <cell r="F1303">
            <v>18260</v>
          </cell>
          <cell r="G1303">
            <v>18260</v>
          </cell>
          <cell r="H1303">
            <v>1</v>
          </cell>
        </row>
        <row r="1304">
          <cell r="A1304" t="str">
            <v>S325710</v>
          </cell>
          <cell r="B1304" t="str">
            <v>CC Bridge, Mid Platforms &amp; Access - Engineering Analysis - CA-D Resource(s)</v>
          </cell>
          <cell r="C1304">
            <v>101</v>
          </cell>
          <cell r="D1304" t="str">
            <v>01-Nov-19 A</v>
          </cell>
          <cell r="E1304" t="str">
            <v>31-Mar-20 A</v>
          </cell>
          <cell r="F1304">
            <v>92594</v>
          </cell>
          <cell r="G1304">
            <v>92594</v>
          </cell>
          <cell r="H1304">
            <v>1</v>
          </cell>
        </row>
        <row r="1305">
          <cell r="A1305" t="str">
            <v>S302601</v>
          </cell>
          <cell r="B1305" t="str">
            <v>Magnet: Order Power Supply and Quench Detector AC Power Cables and Interconnects Labor 95%</v>
          </cell>
          <cell r="C1305">
            <v>327</v>
          </cell>
          <cell r="D1305" t="str">
            <v>01-Nov-19 A</v>
          </cell>
          <cell r="E1305" t="str">
            <v>26-Feb-21 A</v>
          </cell>
          <cell r="F1305">
            <v>1119</v>
          </cell>
          <cell r="G1305">
            <v>1119</v>
          </cell>
          <cell r="H1305">
            <v>1</v>
          </cell>
        </row>
        <row r="1306">
          <cell r="A1306" t="str">
            <v>S304310</v>
          </cell>
          <cell r="B1306" t="str">
            <v>Magnet Power Supply Installation: Cooling Water Design Split</v>
          </cell>
          <cell r="C1306">
            <v>371</v>
          </cell>
          <cell r="D1306" t="str">
            <v>01-Nov-19 A</v>
          </cell>
          <cell r="E1306" t="str">
            <v>28-Apr-21 A</v>
          </cell>
          <cell r="F1306">
            <v>9425</v>
          </cell>
          <cell r="G1306">
            <v>9425</v>
          </cell>
          <cell r="H1306">
            <v>1</v>
          </cell>
        </row>
        <row r="1307">
          <cell r="A1307" t="str">
            <v>S222800</v>
          </cell>
          <cell r="B1307" t="str">
            <v>Fabricate EMCal Interface Board: Sectors 1-12, Phase 1 - Contract Award(s)</v>
          </cell>
          <cell r="C1307">
            <v>0</v>
          </cell>
          <cell r="D1307" t="str">
            <v>01-Nov-19 A</v>
          </cell>
          <cell r="F1307">
            <v>0</v>
          </cell>
          <cell r="G1307">
            <v>0</v>
          </cell>
          <cell r="H1307">
            <v>1</v>
          </cell>
        </row>
        <row r="1308">
          <cell r="A1308" t="str">
            <v>S222801</v>
          </cell>
          <cell r="B1308" t="str">
            <v>Fabricate EMCal Interface Board: Sectors 1-12, Phase 2 - Contract Award(s)</v>
          </cell>
          <cell r="C1308">
            <v>0</v>
          </cell>
          <cell r="D1308" t="str">
            <v>01-Nov-19 A</v>
          </cell>
          <cell r="F1308">
            <v>0</v>
          </cell>
          <cell r="G1308">
            <v>0</v>
          </cell>
          <cell r="H1308">
            <v>1</v>
          </cell>
        </row>
        <row r="1309">
          <cell r="A1309" t="str">
            <v>S215200</v>
          </cell>
          <cell r="B1309" t="str">
            <v>EMCal/HCal sensors Production - 8K Units - Delivery Acceptance No. 9</v>
          </cell>
          <cell r="C1309">
            <v>9</v>
          </cell>
          <cell r="D1309" t="str">
            <v>01-Nov-19 A</v>
          </cell>
          <cell r="E1309" t="str">
            <v>14-Nov-19 A</v>
          </cell>
          <cell r="F1309">
            <v>77557</v>
          </cell>
          <cell r="G1309">
            <v>77512</v>
          </cell>
          <cell r="H1309">
            <v>1</v>
          </cell>
        </row>
        <row r="1310">
          <cell r="A1310" t="str">
            <v>S315110</v>
          </cell>
          <cell r="B1310" t="str">
            <v>Steel Track Modifications - Address Action Items from Design &amp; Safety Reviews</v>
          </cell>
          <cell r="C1310">
            <v>10</v>
          </cell>
          <cell r="D1310" t="str">
            <v>01-Nov-19 A</v>
          </cell>
          <cell r="E1310" t="str">
            <v>15-Nov-19 A</v>
          </cell>
          <cell r="F1310">
            <v>1012</v>
          </cell>
          <cell r="G1310">
            <v>1012</v>
          </cell>
          <cell r="H1310">
            <v>1</v>
          </cell>
        </row>
        <row r="1311">
          <cell r="A1311" t="str">
            <v>S340710</v>
          </cell>
          <cell r="B1311" t="str">
            <v>Model IR Electronics Cooling Water Distribution Thermal Requirements - CA-D Resource(s)</v>
          </cell>
          <cell r="C1311">
            <v>15</v>
          </cell>
          <cell r="D1311" t="str">
            <v>01-Nov-19 A</v>
          </cell>
          <cell r="E1311" t="str">
            <v>25-Nov-19 A</v>
          </cell>
          <cell r="F1311">
            <v>26811</v>
          </cell>
          <cell r="G1311">
            <v>27616</v>
          </cell>
          <cell r="H1311">
            <v>1</v>
          </cell>
        </row>
        <row r="1312">
          <cell r="A1312" t="str">
            <v>S340702</v>
          </cell>
          <cell r="B1312" t="str">
            <v>Model IR Electronics Cooling Water Distribution Thermal Requirements - Physics Resource(s) Split</v>
          </cell>
          <cell r="C1312">
            <v>15</v>
          </cell>
          <cell r="D1312" t="str">
            <v>01-Nov-19 A</v>
          </cell>
          <cell r="E1312" t="str">
            <v>25-Nov-19 A</v>
          </cell>
          <cell r="F1312">
            <v>5163</v>
          </cell>
          <cell r="G1312">
            <v>5318</v>
          </cell>
          <cell r="H1312">
            <v>1</v>
          </cell>
        </row>
        <row r="1313">
          <cell r="A1313" t="str">
            <v>S327502</v>
          </cell>
          <cell r="B1313" t="str">
            <v>Gather Design Requirements for All sPHENIX Subsystems for Line Electric Power Split</v>
          </cell>
          <cell r="C1313">
            <v>30</v>
          </cell>
          <cell r="D1313" t="str">
            <v>01-Nov-19 A</v>
          </cell>
          <cell r="E1313" t="str">
            <v>18-Dec-19 A</v>
          </cell>
          <cell r="F1313">
            <v>5060</v>
          </cell>
          <cell r="G1313">
            <v>5060</v>
          </cell>
          <cell r="H1313">
            <v>1</v>
          </cell>
        </row>
        <row r="1314">
          <cell r="A1314" t="str">
            <v>S222100</v>
          </cell>
          <cell r="B1314" t="str">
            <v>Fabricate EMCal Preamp Boards: Sectors 1-12 - Contract/PO - Leadtime</v>
          </cell>
          <cell r="C1314">
            <v>40</v>
          </cell>
          <cell r="D1314" t="str">
            <v>01-Nov-19 A</v>
          </cell>
          <cell r="E1314" t="str">
            <v>02-Jan-20 A</v>
          </cell>
          <cell r="F1314">
            <v>0</v>
          </cell>
          <cell r="G1314">
            <v>0</v>
          </cell>
          <cell r="H1314">
            <v>1</v>
          </cell>
        </row>
        <row r="1315">
          <cell r="A1315" t="str">
            <v>S110505</v>
          </cell>
          <cell r="B1315" t="str">
            <v>Produce TPC v2 Inner Field Cage Conceptual Design Split</v>
          </cell>
          <cell r="C1315">
            <v>57</v>
          </cell>
          <cell r="D1315" t="str">
            <v>01-Nov-19 A</v>
          </cell>
          <cell r="E1315" t="str">
            <v>29-Jan-20 A</v>
          </cell>
          <cell r="F1315">
            <v>523</v>
          </cell>
          <cell r="G1315">
            <v>519</v>
          </cell>
          <cell r="H1315">
            <v>1</v>
          </cell>
        </row>
        <row r="1316">
          <cell r="A1316" t="str">
            <v>S222900</v>
          </cell>
          <cell r="B1316" t="str">
            <v>Fabricate EMCal Interface Board: Sectors 1-12 - Contract/PO - Leadtime</v>
          </cell>
          <cell r="C1316">
            <v>78</v>
          </cell>
          <cell r="D1316" t="str">
            <v>01-Nov-19 A</v>
          </cell>
          <cell r="E1316" t="str">
            <v>28-Feb-20 A</v>
          </cell>
          <cell r="F1316">
            <v>0</v>
          </cell>
          <cell r="G1316">
            <v>0</v>
          </cell>
          <cell r="H1316">
            <v>1</v>
          </cell>
        </row>
        <row r="1317">
          <cell r="A1317" t="str">
            <v>S223800</v>
          </cell>
          <cell r="B1317" t="str">
            <v>Procure EMCal External LV/Bias Cables: Sectors 1-12 - Labor</v>
          </cell>
          <cell r="C1317">
            <v>122</v>
          </cell>
          <cell r="D1317" t="str">
            <v>01-Nov-19 A</v>
          </cell>
          <cell r="E1317" t="str">
            <v>30-Apr-20 A</v>
          </cell>
          <cell r="F1317">
            <v>9186</v>
          </cell>
          <cell r="G1317">
            <v>9186</v>
          </cell>
          <cell r="H1317">
            <v>1</v>
          </cell>
        </row>
        <row r="1318">
          <cell r="A1318" t="str">
            <v>S316406</v>
          </cell>
          <cell r="B1318" t="str">
            <v>Analyze and Evaluate Structural Support for Internal Detectors FY19 - Physics Resource(s) Split_75%</v>
          </cell>
          <cell r="C1318">
            <v>187</v>
          </cell>
          <cell r="D1318" t="str">
            <v>01-Nov-19 A</v>
          </cell>
          <cell r="E1318" t="str">
            <v>31-Jul-20 A</v>
          </cell>
          <cell r="F1318">
            <v>3852</v>
          </cell>
          <cell r="G1318">
            <v>3852</v>
          </cell>
          <cell r="H1318">
            <v>1</v>
          </cell>
        </row>
        <row r="1319">
          <cell r="A1319" t="str">
            <v>S203300</v>
          </cell>
          <cell r="B1319" t="str">
            <v>Outer HCAL Sector LED testing and Light Tighting (Preproduction) Labor</v>
          </cell>
          <cell r="C1319">
            <v>288</v>
          </cell>
          <cell r="D1319" t="str">
            <v>04-Nov-19 A</v>
          </cell>
          <cell r="E1319" t="str">
            <v>30-Dec-20 A</v>
          </cell>
          <cell r="F1319">
            <v>3591</v>
          </cell>
          <cell r="G1319">
            <v>3591</v>
          </cell>
          <cell r="H1319">
            <v>1</v>
          </cell>
        </row>
        <row r="1320">
          <cell r="A1320" t="str">
            <v>S203400</v>
          </cell>
          <cell r="B1320" t="str">
            <v>Outer HCAL Sector LED testing and Light Tighting (Preproduction) M&amp;S</v>
          </cell>
          <cell r="C1320">
            <v>288</v>
          </cell>
          <cell r="D1320" t="str">
            <v>04-Nov-19 A</v>
          </cell>
          <cell r="E1320" t="str">
            <v>30-Dec-20 A</v>
          </cell>
          <cell r="F1320">
            <v>5462</v>
          </cell>
          <cell r="G1320">
            <v>5462</v>
          </cell>
          <cell r="H1320">
            <v>1</v>
          </cell>
        </row>
        <row r="1321">
          <cell r="A1321" t="str">
            <v>S203310</v>
          </cell>
          <cell r="B1321" t="str">
            <v>Outer HCAL Sector LED testing and Light Tighting (Preproduction) - Contributed Labor</v>
          </cell>
          <cell r="C1321">
            <v>288</v>
          </cell>
          <cell r="D1321" t="str">
            <v>04-Nov-19 A</v>
          </cell>
          <cell r="E1321" t="str">
            <v>30-Dec-20 A</v>
          </cell>
          <cell r="F1321">
            <v>48275</v>
          </cell>
          <cell r="G1321">
            <v>48275</v>
          </cell>
          <cell r="H1321">
            <v>1</v>
          </cell>
        </row>
        <row r="1322">
          <cell r="A1322" t="str">
            <v>S124200</v>
          </cell>
          <cell r="B1322" t="str">
            <v>Procure TPC R1 Module Prod. Parts (Frames, Strongbacks, Padplanes, Grids) - Vendor Selection</v>
          </cell>
          <cell r="C1322">
            <v>58</v>
          </cell>
          <cell r="D1322" t="str">
            <v>06-Nov-19 A</v>
          </cell>
          <cell r="E1322" t="str">
            <v>03-Feb-20 A</v>
          </cell>
          <cell r="F1322">
            <v>0</v>
          </cell>
          <cell r="G1322">
            <v>0</v>
          </cell>
          <cell r="H1322">
            <v>1</v>
          </cell>
        </row>
        <row r="1323">
          <cell r="A1323" t="str">
            <v>S191800</v>
          </cell>
          <cell r="B1323" t="str">
            <v>Analyze test results from preproduction prototype Sector 0</v>
          </cell>
          <cell r="C1323">
            <v>11</v>
          </cell>
          <cell r="D1323" t="str">
            <v>07-Nov-19 A</v>
          </cell>
          <cell r="E1323" t="str">
            <v>25-Nov-19 A</v>
          </cell>
          <cell r="F1323">
            <v>17604</v>
          </cell>
          <cell r="G1323">
            <v>17091</v>
          </cell>
          <cell r="H1323">
            <v>1</v>
          </cell>
        </row>
        <row r="1324">
          <cell r="A1324" t="str">
            <v>S191900</v>
          </cell>
          <cell r="B1324" t="str">
            <v>Performance review of preproduction prototype Sector 0</v>
          </cell>
          <cell r="C1324">
            <v>11</v>
          </cell>
          <cell r="D1324" t="str">
            <v>07-Nov-19 A</v>
          </cell>
          <cell r="E1324" t="str">
            <v>25-Nov-19 A</v>
          </cell>
          <cell r="F1324">
            <v>77160</v>
          </cell>
          <cell r="G1324">
            <v>75812</v>
          </cell>
          <cell r="H1324">
            <v>1</v>
          </cell>
        </row>
        <row r="1325">
          <cell r="A1325" t="str">
            <v>S171008</v>
          </cell>
          <cell r="B1325" t="str">
            <v>Procure EMCAL Fibers for Final Blocks - Delivery Acceptance 8</v>
          </cell>
          <cell r="C1325">
            <v>10</v>
          </cell>
          <cell r="D1325" t="str">
            <v>08-Nov-19 A</v>
          </cell>
          <cell r="E1325" t="str">
            <v>25-Nov-19 A</v>
          </cell>
          <cell r="F1325">
            <v>40858</v>
          </cell>
          <cell r="G1325">
            <v>40858</v>
          </cell>
          <cell r="H1325">
            <v>1</v>
          </cell>
        </row>
        <row r="1326">
          <cell r="A1326" t="str">
            <v>S208302</v>
          </cell>
          <cell r="B1326" t="str">
            <v>Procure Outer HCAL Scintillating Tiles (Prod) - Delivery Acceptance 2</v>
          </cell>
          <cell r="C1326">
            <v>9</v>
          </cell>
          <cell r="D1326" t="str">
            <v>12-Nov-19 A</v>
          </cell>
          <cell r="E1326" t="str">
            <v>25-Nov-19 A</v>
          </cell>
          <cell r="F1326">
            <v>126291</v>
          </cell>
          <cell r="G1326">
            <v>126291</v>
          </cell>
          <cell r="H1326">
            <v>1</v>
          </cell>
        </row>
        <row r="1327">
          <cell r="A1327" t="str">
            <v>S205700</v>
          </cell>
          <cell r="B1327" t="str">
            <v>Procure Outer HCAL Lifting Fixtures &amp; Supports - Prepare &amp; Send Solicitation</v>
          </cell>
          <cell r="C1327">
            <v>2</v>
          </cell>
          <cell r="D1327" t="str">
            <v>13-Nov-19 A</v>
          </cell>
          <cell r="E1327" t="str">
            <v>15-Nov-19 A</v>
          </cell>
          <cell r="F1327">
            <v>0</v>
          </cell>
          <cell r="G1327">
            <v>0</v>
          </cell>
          <cell r="H1327">
            <v>1</v>
          </cell>
        </row>
        <row r="1328">
          <cell r="A1328" t="str">
            <v>S203050</v>
          </cell>
          <cell r="B1328" t="str">
            <v>Production Readiness Review - Outer HCAL Sector Assembly 1-6</v>
          </cell>
          <cell r="C1328">
            <v>3</v>
          </cell>
          <cell r="D1328" t="str">
            <v>13-Nov-19 A</v>
          </cell>
          <cell r="E1328" t="str">
            <v>18-Nov-19 A</v>
          </cell>
          <cell r="F1328">
            <v>1330</v>
          </cell>
          <cell r="G1328">
            <v>1330</v>
          </cell>
          <cell r="H1328">
            <v>1</v>
          </cell>
        </row>
        <row r="1329">
          <cell r="A1329" t="str">
            <v>S254700</v>
          </cell>
          <cell r="B1329" t="str">
            <v>DAQ Prototype: Software development - INTT FELIX/DCM2 Downselect Review</v>
          </cell>
          <cell r="C1329">
            <v>5</v>
          </cell>
          <cell r="D1329" t="str">
            <v>13-Nov-19 A</v>
          </cell>
          <cell r="E1329" t="str">
            <v>20-Nov-19 A</v>
          </cell>
          <cell r="F1329">
            <v>45887</v>
          </cell>
          <cell r="G1329">
            <v>44550</v>
          </cell>
          <cell r="H1329">
            <v>1</v>
          </cell>
        </row>
        <row r="1330">
          <cell r="A1330" t="str">
            <v>S304901</v>
          </cell>
          <cell r="B1330" t="str">
            <v>Magnet Power Supply Installation: Design and Test Control Interface update software_50%</v>
          </cell>
          <cell r="C1330">
            <v>11</v>
          </cell>
          <cell r="D1330" t="str">
            <v>13-Nov-19 A</v>
          </cell>
          <cell r="E1330" t="str">
            <v>29-Nov-19 A</v>
          </cell>
          <cell r="F1330">
            <v>13938</v>
          </cell>
          <cell r="G1330">
            <v>13938</v>
          </cell>
          <cell r="H1330">
            <v>1</v>
          </cell>
        </row>
        <row r="1331">
          <cell r="A1331" t="str">
            <v>S193710</v>
          </cell>
          <cell r="B1331" t="str">
            <v>Build mechanical stand/support for Prepro Sectors 1-12 - M&amp;S</v>
          </cell>
          <cell r="C1331">
            <v>221</v>
          </cell>
          <cell r="D1331" t="str">
            <v>13-Nov-19 A</v>
          </cell>
          <cell r="E1331" t="str">
            <v>30-Sep-20 A</v>
          </cell>
          <cell r="F1331">
            <v>569</v>
          </cell>
          <cell r="G1331">
            <v>569</v>
          </cell>
          <cell r="H1331">
            <v>1</v>
          </cell>
        </row>
        <row r="1332">
          <cell r="A1332" t="str">
            <v>S193600</v>
          </cell>
          <cell r="B1332" t="str">
            <v>Build mechanical enclosure for Prepro Sectors 1-12</v>
          </cell>
          <cell r="C1332">
            <v>289</v>
          </cell>
          <cell r="D1332" t="str">
            <v>13-Nov-19 A</v>
          </cell>
          <cell r="E1332" t="str">
            <v>11-Jan-21 A</v>
          </cell>
          <cell r="F1332">
            <v>38345</v>
          </cell>
          <cell r="G1332">
            <v>38345</v>
          </cell>
          <cell r="H1332">
            <v>1</v>
          </cell>
        </row>
        <row r="1333">
          <cell r="A1333" t="str">
            <v>S206200</v>
          </cell>
          <cell r="B1333" t="str">
            <v>Procure Outer HCAL Lifting Fixtures &amp; Supports - Delivery Acceptance</v>
          </cell>
          <cell r="C1333">
            <v>46</v>
          </cell>
          <cell r="D1333" t="str">
            <v>14-Nov-19 A</v>
          </cell>
          <cell r="E1333" t="str">
            <v>23-Jan-20 A</v>
          </cell>
          <cell r="F1333">
            <v>45517</v>
          </cell>
          <cell r="G1333">
            <v>45517</v>
          </cell>
          <cell r="H1333">
            <v>1</v>
          </cell>
        </row>
        <row r="1334">
          <cell r="A1334" t="str">
            <v>S193700</v>
          </cell>
          <cell r="B1334" t="str">
            <v>Build mechanical stand/support for Prepro Sectors 1-12 - Labor</v>
          </cell>
          <cell r="C1334">
            <v>220</v>
          </cell>
          <cell r="D1334" t="str">
            <v>14-Nov-19 A</v>
          </cell>
          <cell r="E1334" t="str">
            <v>30-Sep-20 A</v>
          </cell>
          <cell r="F1334">
            <v>38345</v>
          </cell>
          <cell r="G1334">
            <v>38345</v>
          </cell>
          <cell r="H1334">
            <v>1</v>
          </cell>
        </row>
        <row r="1335">
          <cell r="A1335" t="str">
            <v>S205800</v>
          </cell>
          <cell r="B1335" t="str">
            <v>Procure Outer HCAL Lifting Fixtures &amp; Supports - Vendor Responses</v>
          </cell>
          <cell r="C1335">
            <v>4</v>
          </cell>
          <cell r="D1335" t="str">
            <v>15-Nov-19 A</v>
          </cell>
          <cell r="E1335" t="str">
            <v>21-Nov-19 A</v>
          </cell>
          <cell r="F1335">
            <v>0</v>
          </cell>
          <cell r="G1335">
            <v>0</v>
          </cell>
          <cell r="H1335">
            <v>1</v>
          </cell>
        </row>
        <row r="1336">
          <cell r="A1336" t="str">
            <v>S349900</v>
          </cell>
          <cell r="B1336" t="str">
            <v>Fabricate/Procure Outer HCal Integration/Installation Tooling/Fixtures - Labor</v>
          </cell>
          <cell r="C1336">
            <v>49</v>
          </cell>
          <cell r="D1336" t="str">
            <v>15-Nov-19 A</v>
          </cell>
          <cell r="E1336" t="str">
            <v>30-Jan-20 A</v>
          </cell>
          <cell r="F1336">
            <v>18024</v>
          </cell>
          <cell r="G1336">
            <v>18024</v>
          </cell>
          <cell r="H1336">
            <v>1</v>
          </cell>
        </row>
        <row r="1337">
          <cell r="A1337" t="str">
            <v>S350000</v>
          </cell>
          <cell r="B1337" t="str">
            <v>Fabricate/Procure Outer HCal Integration/Installation Tooling/Fixtures - M&amp;S</v>
          </cell>
          <cell r="C1337">
            <v>49</v>
          </cell>
          <cell r="D1337" t="str">
            <v>15-Nov-19 A</v>
          </cell>
          <cell r="E1337" t="str">
            <v>30-Jan-20 A</v>
          </cell>
          <cell r="F1337">
            <v>68276</v>
          </cell>
          <cell r="G1337">
            <v>68276</v>
          </cell>
          <cell r="H1337">
            <v>1</v>
          </cell>
        </row>
        <row r="1338">
          <cell r="A1338" t="str">
            <v>S284200</v>
          </cell>
          <cell r="B1338" t="str">
            <v>Procure RHIC Helium Interface, MS1 (Manufacturing Program Plan) - Leadtime</v>
          </cell>
          <cell r="C1338">
            <v>5</v>
          </cell>
          <cell r="D1338" t="str">
            <v>18-Nov-19 A</v>
          </cell>
          <cell r="E1338" t="str">
            <v>25-Nov-19 A</v>
          </cell>
          <cell r="F1338">
            <v>0</v>
          </cell>
          <cell r="G1338">
            <v>0</v>
          </cell>
          <cell r="H1338">
            <v>1</v>
          </cell>
        </row>
        <row r="1339">
          <cell r="A1339" t="str">
            <v>S284220</v>
          </cell>
          <cell r="B1339" t="str">
            <v>Procure RHIC Helium Interface, MS1 (Manufacturing Program Plan) - Delivery Acceptance</v>
          </cell>
          <cell r="C1339">
            <v>5</v>
          </cell>
          <cell r="D1339" t="str">
            <v>18-Nov-19 A</v>
          </cell>
          <cell r="E1339" t="str">
            <v>25-Nov-19 A</v>
          </cell>
          <cell r="F1339">
            <v>174667</v>
          </cell>
          <cell r="G1339">
            <v>174667</v>
          </cell>
          <cell r="H1339">
            <v>1</v>
          </cell>
        </row>
        <row r="1340">
          <cell r="A1340" t="str">
            <v>S310500</v>
          </cell>
          <cell r="B1340" t="str">
            <v>Carriage Cradle - Procurement Readiness Review - Physics Resource(s)</v>
          </cell>
          <cell r="C1340">
            <v>5</v>
          </cell>
          <cell r="D1340" t="str">
            <v>18-Nov-19 A</v>
          </cell>
          <cell r="E1340" t="str">
            <v>22-Nov-19 A</v>
          </cell>
          <cell r="F1340">
            <v>4108</v>
          </cell>
          <cell r="G1340">
            <v>4108</v>
          </cell>
          <cell r="H1340">
            <v>1</v>
          </cell>
        </row>
        <row r="1341">
          <cell r="A1341" t="str">
            <v>S310510</v>
          </cell>
          <cell r="B1341" t="str">
            <v>Carriage Cradle - Procurement Readiness Review - CA-D Resource(s)</v>
          </cell>
          <cell r="C1341">
            <v>5</v>
          </cell>
          <cell r="D1341" t="str">
            <v>18-Nov-19 A</v>
          </cell>
          <cell r="E1341" t="str">
            <v>22-Nov-19 A</v>
          </cell>
          <cell r="F1341">
            <v>4904</v>
          </cell>
          <cell r="G1341">
            <v>4904</v>
          </cell>
          <cell r="H1341">
            <v>1</v>
          </cell>
        </row>
        <row r="1342">
          <cell r="A1342" t="str">
            <v>S315900</v>
          </cell>
          <cell r="B1342" t="str">
            <v>Steel Track Modifications - BNL Oversight Construction - Physics Resource(s)</v>
          </cell>
          <cell r="C1342">
            <v>50</v>
          </cell>
          <cell r="D1342" t="str">
            <v>18-Nov-19 A</v>
          </cell>
          <cell r="E1342" t="str">
            <v>31-Jan-20 A</v>
          </cell>
          <cell r="F1342">
            <v>9130</v>
          </cell>
          <cell r="G1342">
            <v>9130</v>
          </cell>
          <cell r="H1342">
            <v>1</v>
          </cell>
        </row>
        <row r="1343">
          <cell r="A1343" t="str">
            <v>S315910</v>
          </cell>
          <cell r="B1343" t="str">
            <v>Steel Track Modifications - BNL Oversight Construction - CA-D Resource(s)</v>
          </cell>
          <cell r="C1343">
            <v>50</v>
          </cell>
          <cell r="D1343" t="str">
            <v>18-Nov-19 A</v>
          </cell>
          <cell r="E1343" t="str">
            <v>31-Jan-20 A</v>
          </cell>
          <cell r="F1343">
            <v>55193</v>
          </cell>
          <cell r="G1343">
            <v>55193</v>
          </cell>
          <cell r="H1343">
            <v>1</v>
          </cell>
        </row>
        <row r="1344">
          <cell r="A1344" t="str">
            <v>S205900</v>
          </cell>
          <cell r="B1344" t="str">
            <v>Procure Outer HCAL Lifting Fixtures &amp; Supports - Vendor Selection</v>
          </cell>
          <cell r="C1344">
            <v>4</v>
          </cell>
          <cell r="D1344" t="str">
            <v>19-Nov-19 A</v>
          </cell>
          <cell r="E1344" t="str">
            <v>25-Nov-19 A</v>
          </cell>
          <cell r="F1344">
            <v>0</v>
          </cell>
          <cell r="G1344">
            <v>0</v>
          </cell>
          <cell r="H1344">
            <v>1</v>
          </cell>
        </row>
        <row r="1345">
          <cell r="A1345" t="str">
            <v>S251100</v>
          </cell>
          <cell r="B1345" t="str">
            <v>Procure EMCAL 7-Crate Digitizer (Boards) -  Delivery Acceptance</v>
          </cell>
          <cell r="C1345">
            <v>154</v>
          </cell>
          <cell r="D1345" t="str">
            <v>19-Nov-19 A</v>
          </cell>
          <cell r="E1345" t="str">
            <v>30-Jun-20 A</v>
          </cell>
          <cell r="F1345">
            <v>44801</v>
          </cell>
          <cell r="G1345">
            <v>43437</v>
          </cell>
          <cell r="H1345">
            <v>1</v>
          </cell>
        </row>
        <row r="1346">
          <cell r="A1346" t="str">
            <v>S206100</v>
          </cell>
          <cell r="B1346" t="str">
            <v>Procure Outer HCAL Lifting Fixtures &amp; Supports - Contract/PO - Leadtime</v>
          </cell>
          <cell r="C1346">
            <v>5</v>
          </cell>
          <cell r="D1346" t="str">
            <v>20-Nov-19 A</v>
          </cell>
          <cell r="E1346" t="str">
            <v>27-Nov-19 A</v>
          </cell>
          <cell r="F1346">
            <v>0</v>
          </cell>
          <cell r="G1346">
            <v>0</v>
          </cell>
          <cell r="H1346">
            <v>1</v>
          </cell>
        </row>
        <row r="1347">
          <cell r="A1347" t="str">
            <v>S1005160</v>
          </cell>
          <cell r="B1347" t="str">
            <v>AET submits PDR report to BNL for approval of Multiple Transfer Line Spools and Field Joint Sleeve</v>
          </cell>
          <cell r="C1347">
            <v>37</v>
          </cell>
          <cell r="D1347" t="str">
            <v>20-Nov-19 A</v>
          </cell>
          <cell r="E1347" t="str">
            <v>15-Jan-20 A</v>
          </cell>
          <cell r="F1347">
            <v>0</v>
          </cell>
          <cell r="G1347">
            <v>0</v>
          </cell>
          <cell r="H1347">
            <v>1</v>
          </cell>
        </row>
        <row r="1348">
          <cell r="A1348" t="str">
            <v>S306501</v>
          </cell>
          <cell r="B1348" t="str">
            <v>Magnet: Order Quench Detector Signal Cables and Interconnects M&amp;S_90%</v>
          </cell>
          <cell r="C1348">
            <v>299</v>
          </cell>
          <cell r="D1348" t="str">
            <v>20-Nov-19 A</v>
          </cell>
          <cell r="E1348" t="str">
            <v>02-Feb-21 A</v>
          </cell>
          <cell r="F1348">
            <v>2048</v>
          </cell>
          <cell r="G1348">
            <v>2048</v>
          </cell>
          <cell r="H1348">
            <v>1</v>
          </cell>
        </row>
        <row r="1349">
          <cell r="A1349" t="str">
            <v>S288200</v>
          </cell>
          <cell r="B1349" t="str">
            <v>(LN2 supply transfer line system) SOW &amp; Technical Specifications</v>
          </cell>
          <cell r="C1349">
            <v>110</v>
          </cell>
          <cell r="D1349" t="str">
            <v>22-Nov-19 A</v>
          </cell>
          <cell r="E1349" t="str">
            <v>01-May-20 A</v>
          </cell>
          <cell r="F1349">
            <v>11502</v>
          </cell>
          <cell r="G1349">
            <v>11502</v>
          </cell>
          <cell r="H1349">
            <v>1</v>
          </cell>
        </row>
        <row r="1350">
          <cell r="A1350" t="str">
            <v>S179600</v>
          </cell>
          <cell r="B1350" t="str">
            <v>Procure Contracted Labor and M&amp;S Univ. Illinois Urbana-Champaign (UIUC) - Contract Award FY19</v>
          </cell>
          <cell r="C1350">
            <v>0</v>
          </cell>
          <cell r="D1350" t="str">
            <v>25-Nov-19 A</v>
          </cell>
          <cell r="F1350">
            <v>0</v>
          </cell>
          <cell r="G1350">
            <v>0</v>
          </cell>
          <cell r="H1350">
            <v>1</v>
          </cell>
        </row>
        <row r="1351">
          <cell r="A1351" t="str">
            <v>S179601</v>
          </cell>
          <cell r="B1351" t="str">
            <v>Procure Contracted Labor and M&amp;S Univ. Illinois Urbana-Champaign (UIUC) - Contract Award FY20</v>
          </cell>
          <cell r="C1351">
            <v>0</v>
          </cell>
          <cell r="D1351" t="str">
            <v>25-Nov-19 A</v>
          </cell>
          <cell r="F1351">
            <v>0</v>
          </cell>
          <cell r="G1351">
            <v>0</v>
          </cell>
          <cell r="H1351">
            <v>1</v>
          </cell>
        </row>
        <row r="1352">
          <cell r="A1352" t="str">
            <v>S192000</v>
          </cell>
          <cell r="B1352" t="str">
            <v>EMCal Preproduction Sector 0 Assembled</v>
          </cell>
          <cell r="C1352">
            <v>0</v>
          </cell>
          <cell r="E1352" t="str">
            <v>25-Nov-19 A</v>
          </cell>
          <cell r="F1352">
            <v>0</v>
          </cell>
          <cell r="G1352">
            <v>0</v>
          </cell>
          <cell r="H1352">
            <v>1</v>
          </cell>
        </row>
        <row r="1353">
          <cell r="A1353" t="str">
            <v>S221300</v>
          </cell>
          <cell r="B1353" t="str">
            <v>Fabricate EMCal SiPM Boards: Sectors 1-12 - M&amp;S</v>
          </cell>
          <cell r="C1353">
            <v>122</v>
          </cell>
          <cell r="D1353" t="str">
            <v>25-Nov-19 A</v>
          </cell>
          <cell r="E1353" t="str">
            <v>20-May-20 A</v>
          </cell>
          <cell r="F1353">
            <v>29002</v>
          </cell>
          <cell r="G1353">
            <v>29002</v>
          </cell>
          <cell r="H1353">
            <v>1</v>
          </cell>
        </row>
        <row r="1354">
          <cell r="A1354" t="str">
            <v>S226500</v>
          </cell>
          <cell r="B1354" t="str">
            <v>Review and Write EMCal Electronics Design Change Specifications: Final Production</v>
          </cell>
          <cell r="C1354">
            <v>127</v>
          </cell>
          <cell r="D1354" t="str">
            <v>25-Nov-19 A</v>
          </cell>
          <cell r="E1354" t="str">
            <v>28-May-20 A</v>
          </cell>
          <cell r="F1354">
            <v>5972</v>
          </cell>
          <cell r="G1354">
            <v>5972</v>
          </cell>
          <cell r="H1354">
            <v>1</v>
          </cell>
        </row>
        <row r="1355">
          <cell r="A1355" t="str">
            <v>S203500</v>
          </cell>
          <cell r="B1355" t="str">
            <v>Outer HCAL Cosmics testing and initial calibration (Preproduction)</v>
          </cell>
          <cell r="C1355">
            <v>274</v>
          </cell>
          <cell r="D1355" t="str">
            <v>25-Nov-19 A</v>
          </cell>
          <cell r="E1355" t="str">
            <v>30-Dec-20 A</v>
          </cell>
          <cell r="F1355">
            <v>3591</v>
          </cell>
          <cell r="G1355">
            <v>3591</v>
          </cell>
          <cell r="H1355">
            <v>1</v>
          </cell>
        </row>
        <row r="1356">
          <cell r="A1356" t="str">
            <v>S203510</v>
          </cell>
          <cell r="B1356" t="str">
            <v>Outer HCAL Cosmics testing and initial calibration (Preproduction) - Contributed Labor</v>
          </cell>
          <cell r="C1356">
            <v>274</v>
          </cell>
          <cell r="D1356" t="str">
            <v>25-Nov-19 A</v>
          </cell>
          <cell r="E1356" t="str">
            <v>30-Dec-20 A</v>
          </cell>
          <cell r="F1356">
            <v>19973</v>
          </cell>
          <cell r="G1356">
            <v>19973</v>
          </cell>
          <cell r="H1356">
            <v>1</v>
          </cell>
        </row>
        <row r="1357">
          <cell r="A1357" t="str">
            <v>S310600</v>
          </cell>
          <cell r="B1357" t="str">
            <v>Carriage Cradle - Provide Requirement to Procurement</v>
          </cell>
          <cell r="C1357">
            <v>23</v>
          </cell>
          <cell r="D1357" t="str">
            <v>25-Nov-19 A</v>
          </cell>
          <cell r="E1357" t="str">
            <v>31-Dec-19 A</v>
          </cell>
          <cell r="F1357">
            <v>1361</v>
          </cell>
          <cell r="G1357">
            <v>1361</v>
          </cell>
          <cell r="H1357">
            <v>1</v>
          </cell>
        </row>
        <row r="1358">
          <cell r="A1358" t="str">
            <v>S206000</v>
          </cell>
          <cell r="B1358" t="str">
            <v>Procure Outer HCAL Lifting Fixtures &amp; Supports - Contract Award(s)</v>
          </cell>
          <cell r="C1358">
            <v>0</v>
          </cell>
          <cell r="D1358" t="str">
            <v>27-Nov-19 A</v>
          </cell>
          <cell r="F1358">
            <v>0</v>
          </cell>
          <cell r="G1358">
            <v>0</v>
          </cell>
          <cell r="H1358">
            <v>1</v>
          </cell>
        </row>
        <row r="1359">
          <cell r="A1359" t="str">
            <v>S101012</v>
          </cell>
          <cell r="B1359" t="str">
            <v>IR Ready for Prep</v>
          </cell>
          <cell r="C1359">
            <v>0</v>
          </cell>
          <cell r="D1359" t="str">
            <v>29-Nov-19 A</v>
          </cell>
          <cell r="F1359">
            <v>0</v>
          </cell>
          <cell r="G1359">
            <v>0</v>
          </cell>
          <cell r="H1359">
            <v>1</v>
          </cell>
        </row>
        <row r="1360">
          <cell r="A1360" t="str">
            <v>S128100</v>
          </cell>
          <cell r="B1360" t="str">
            <v>Procure TPC R2 Module Prod. Parts (Frames, Strongbacks, Padplanes, Grids) - Vendor Responses</v>
          </cell>
          <cell r="C1360">
            <v>20</v>
          </cell>
          <cell r="D1360" t="str">
            <v>02-Dec-19 A</v>
          </cell>
          <cell r="E1360" t="str">
            <v>31-Dec-19 A</v>
          </cell>
          <cell r="F1360">
            <v>0</v>
          </cell>
          <cell r="G1360">
            <v>0</v>
          </cell>
          <cell r="H1360">
            <v>1</v>
          </cell>
        </row>
        <row r="1361">
          <cell r="A1361" t="str">
            <v>S128200</v>
          </cell>
          <cell r="B1361" t="str">
            <v>Procure TPC R2 Module Prod. Parts (Frames, Strongbacks, Padplanes, Grids) - Vendor Selection</v>
          </cell>
          <cell r="C1361">
            <v>43</v>
          </cell>
          <cell r="D1361" t="str">
            <v>02-Dec-19 A</v>
          </cell>
          <cell r="E1361" t="str">
            <v>03-Feb-20 A</v>
          </cell>
          <cell r="F1361">
            <v>0</v>
          </cell>
          <cell r="G1361">
            <v>0</v>
          </cell>
          <cell r="H1361">
            <v>1</v>
          </cell>
        </row>
        <row r="1362">
          <cell r="A1362" t="str">
            <v>S132300</v>
          </cell>
          <cell r="B1362" t="str">
            <v>Procure TPC R3 Module Prod. Parts (Frames, Strongbacks, Padplanes, Grids) - Vendor Responses</v>
          </cell>
          <cell r="C1362">
            <v>43</v>
          </cell>
          <cell r="D1362" t="str">
            <v>02-Dec-19 A</v>
          </cell>
          <cell r="E1362" t="str">
            <v>03-Feb-20 A</v>
          </cell>
          <cell r="F1362">
            <v>0</v>
          </cell>
          <cell r="G1362">
            <v>0</v>
          </cell>
          <cell r="H1362">
            <v>1</v>
          </cell>
        </row>
        <row r="1363">
          <cell r="A1363" t="str">
            <v>S210600</v>
          </cell>
          <cell r="B1363" t="str">
            <v>Procure Contracted Labor Georgia State Univ. (GSU), Phase 2 - Contract Award</v>
          </cell>
          <cell r="C1363">
            <v>0</v>
          </cell>
          <cell r="D1363" t="str">
            <v>02-Dec-19 A</v>
          </cell>
          <cell r="F1363">
            <v>0</v>
          </cell>
          <cell r="G1363">
            <v>0</v>
          </cell>
          <cell r="H1363">
            <v>1</v>
          </cell>
        </row>
        <row r="1364">
          <cell r="A1364" t="str">
            <v>S250600</v>
          </cell>
          <cell r="B1364" t="str">
            <v>Procure EMCAL 7-Crate Digitizer - Assembly &amp; Tests - Contract Award</v>
          </cell>
          <cell r="C1364">
            <v>0</v>
          </cell>
          <cell r="D1364" t="str">
            <v>02-Dec-19 A</v>
          </cell>
          <cell r="F1364">
            <v>0</v>
          </cell>
          <cell r="G1364">
            <v>0</v>
          </cell>
          <cell r="H1364">
            <v>1</v>
          </cell>
        </row>
        <row r="1365">
          <cell r="A1365" t="str">
            <v>S116801</v>
          </cell>
          <cell r="B1365" t="str">
            <v>Final Design Review - TPC Module</v>
          </cell>
          <cell r="C1365">
            <v>1</v>
          </cell>
          <cell r="D1365" t="str">
            <v>02-Dec-19 A</v>
          </cell>
          <cell r="E1365" t="str">
            <v>02-Dec-19 A</v>
          </cell>
          <cell r="F1365">
            <v>1277</v>
          </cell>
          <cell r="G1365">
            <v>1240</v>
          </cell>
          <cell r="H1365">
            <v>1</v>
          </cell>
        </row>
        <row r="1366">
          <cell r="A1366" t="str">
            <v>S109000</v>
          </cell>
          <cell r="B1366" t="str">
            <v>Assemble TPC v1 Field Cage Prototype</v>
          </cell>
          <cell r="C1366">
            <v>15</v>
          </cell>
          <cell r="D1366" t="str">
            <v>02-Dec-19 A</v>
          </cell>
          <cell r="E1366" t="str">
            <v>23-Dec-19 A</v>
          </cell>
          <cell r="F1366">
            <v>0</v>
          </cell>
          <cell r="G1366">
            <v>0</v>
          </cell>
          <cell r="H1366">
            <v>1</v>
          </cell>
        </row>
        <row r="1367">
          <cell r="A1367" t="str">
            <v>S210700</v>
          </cell>
          <cell r="B1367" t="str">
            <v>Procure Contracted Labor Georgia State Univ. (GSU), Phase 2 - Delivery Acceptance</v>
          </cell>
          <cell r="C1367">
            <v>21</v>
          </cell>
          <cell r="D1367" t="str">
            <v>02-Dec-19 A</v>
          </cell>
          <cell r="E1367" t="str">
            <v>31-Dec-19 A</v>
          </cell>
          <cell r="F1367">
            <v>0</v>
          </cell>
          <cell r="G1367">
            <v>0</v>
          </cell>
          <cell r="H1367">
            <v>1</v>
          </cell>
        </row>
        <row r="1368">
          <cell r="A1368" t="str">
            <v>S311900</v>
          </cell>
          <cell r="B1368" t="str">
            <v>CC Drive &amp; Alignment System - Design Carriage Controls &amp; Limits</v>
          </cell>
          <cell r="C1368">
            <v>191</v>
          </cell>
          <cell r="D1368" t="str">
            <v>02-Dec-19 A</v>
          </cell>
          <cell r="E1368" t="str">
            <v>01-Sep-20 A</v>
          </cell>
          <cell r="F1368">
            <v>17672</v>
          </cell>
          <cell r="G1368">
            <v>17672</v>
          </cell>
          <cell r="H1368">
            <v>1</v>
          </cell>
        </row>
        <row r="1369">
          <cell r="A1369" t="str">
            <v>S137300</v>
          </cell>
          <cell r="B1369" t="str">
            <v>v2 Modify TPC FEE Test Stand Labor</v>
          </cell>
          <cell r="C1369">
            <v>210</v>
          </cell>
          <cell r="D1369" t="str">
            <v>02-Dec-19 A</v>
          </cell>
          <cell r="E1369" t="str">
            <v>30-Sep-20 A</v>
          </cell>
          <cell r="F1369">
            <v>54538</v>
          </cell>
          <cell r="G1369">
            <v>54538</v>
          </cell>
          <cell r="H1369">
            <v>1</v>
          </cell>
        </row>
        <row r="1370">
          <cell r="A1370" t="str">
            <v>S137400</v>
          </cell>
          <cell r="B1370" t="str">
            <v>v2 Modify TPC FEE Test Stand M&amp;S</v>
          </cell>
          <cell r="C1370">
            <v>210</v>
          </cell>
          <cell r="D1370" t="str">
            <v>02-Dec-19 A</v>
          </cell>
          <cell r="E1370" t="str">
            <v>30-Sep-20 A</v>
          </cell>
          <cell r="F1370">
            <v>9103</v>
          </cell>
          <cell r="G1370">
            <v>9103</v>
          </cell>
          <cell r="H1370">
            <v>1</v>
          </cell>
        </row>
        <row r="1371">
          <cell r="A1371" t="str">
            <v>S344700</v>
          </cell>
          <cell r="B1371" t="str">
            <v>Create Services Management Plan</v>
          </cell>
          <cell r="C1371">
            <v>288</v>
          </cell>
          <cell r="D1371" t="str">
            <v>02-Dec-19 A</v>
          </cell>
          <cell r="E1371" t="str">
            <v>27-Jan-21 A</v>
          </cell>
          <cell r="F1371">
            <v>19998</v>
          </cell>
          <cell r="G1371">
            <v>19998</v>
          </cell>
          <cell r="H1371">
            <v>1</v>
          </cell>
        </row>
        <row r="1372">
          <cell r="A1372" t="str">
            <v>S302201</v>
          </cell>
          <cell r="B1372" t="str">
            <v>Magnet: Delivery AC Power Distribution Parts M&amp;S_50%</v>
          </cell>
          <cell r="C1372">
            <v>309</v>
          </cell>
          <cell r="D1372" t="str">
            <v>02-Dec-19 A</v>
          </cell>
          <cell r="E1372" t="str">
            <v>26-Feb-21 A</v>
          </cell>
          <cell r="F1372">
            <v>11379</v>
          </cell>
          <cell r="G1372">
            <v>11379</v>
          </cell>
          <cell r="H1372">
            <v>1</v>
          </cell>
        </row>
        <row r="1373">
          <cell r="A1373" t="str">
            <v>S292602</v>
          </cell>
          <cell r="B1373" t="str">
            <v>(Warm Piping System) Mechanical Engineering Tasks Split</v>
          </cell>
          <cell r="C1373">
            <v>450</v>
          </cell>
          <cell r="D1373" t="str">
            <v>02-Dec-19 A</v>
          </cell>
          <cell r="E1373">
            <v>44454</v>
          </cell>
          <cell r="F1373">
            <v>9737</v>
          </cell>
          <cell r="G1373">
            <v>9737</v>
          </cell>
          <cell r="H1373">
            <v>0.9</v>
          </cell>
        </row>
        <row r="1374">
          <cell r="A1374" t="str">
            <v>S359605</v>
          </cell>
          <cell r="B1374" t="str">
            <v>Design TPC Integration/Installation Tooling/Fixtures FY21 Split</v>
          </cell>
          <cell r="C1374">
            <v>461</v>
          </cell>
          <cell r="D1374" t="str">
            <v>02-Dec-19 A</v>
          </cell>
          <cell r="E1374">
            <v>44469</v>
          </cell>
          <cell r="F1374">
            <v>25605</v>
          </cell>
          <cell r="G1374">
            <v>26373</v>
          </cell>
          <cell r="H1374">
            <v>0.95</v>
          </cell>
        </row>
        <row r="1375">
          <cell r="A1375" t="str">
            <v>S284100</v>
          </cell>
          <cell r="B1375" t="str">
            <v>RHIC Helium Interface - Engineering supervision by BNL</v>
          </cell>
          <cell r="C1375">
            <v>521</v>
          </cell>
          <cell r="D1375" t="str">
            <v>02-Dec-19 A</v>
          </cell>
          <cell r="E1375">
            <v>44560</v>
          </cell>
          <cell r="F1375">
            <v>76474</v>
          </cell>
          <cell r="G1375">
            <v>77305</v>
          </cell>
          <cell r="H1375">
            <v>0.78</v>
          </cell>
        </row>
        <row r="1376">
          <cell r="A1376" t="str">
            <v>S171009</v>
          </cell>
          <cell r="B1376" t="str">
            <v>Procure EMCAL Fibers for Final Blocks - Delivery Acceptance 9</v>
          </cell>
          <cell r="C1376">
            <v>11</v>
          </cell>
          <cell r="D1376" t="str">
            <v>03-Dec-19 A</v>
          </cell>
          <cell r="E1376" t="str">
            <v>18-Dec-19 A</v>
          </cell>
          <cell r="F1376">
            <v>40858</v>
          </cell>
          <cell r="G1376">
            <v>40858</v>
          </cell>
          <cell r="H1376">
            <v>1</v>
          </cell>
        </row>
        <row r="1377">
          <cell r="A1377" t="str">
            <v>S293300</v>
          </cell>
          <cell r="B1377" t="str">
            <v>(GN2 Vent Line from platform coldbox) Detailed drawing package with weld map</v>
          </cell>
          <cell r="C1377">
            <v>152</v>
          </cell>
          <cell r="D1377" t="str">
            <v>09-Dec-19 A</v>
          </cell>
          <cell r="E1377" t="str">
            <v>15-Jul-20 A</v>
          </cell>
          <cell r="F1377">
            <v>17464</v>
          </cell>
          <cell r="G1377">
            <v>17464</v>
          </cell>
          <cell r="H1377">
            <v>1</v>
          </cell>
        </row>
        <row r="1378">
          <cell r="A1378" t="str">
            <v>S288500</v>
          </cell>
          <cell r="B1378" t="str">
            <v>(LN2 supply transfer line system) Detailed dwg package for Procurement</v>
          </cell>
          <cell r="C1378">
            <v>148</v>
          </cell>
          <cell r="D1378" t="str">
            <v>10-Dec-19 A</v>
          </cell>
          <cell r="E1378" t="str">
            <v>10-Jul-20 A</v>
          </cell>
          <cell r="F1378">
            <v>24445</v>
          </cell>
          <cell r="G1378">
            <v>24445</v>
          </cell>
          <cell r="H1378">
            <v>1</v>
          </cell>
        </row>
        <row r="1379">
          <cell r="A1379" t="str">
            <v>S167300</v>
          </cell>
          <cell r="B1379" t="str">
            <v>Pack and ship EMCAL blocks for Prepro sector  2 to BNL Purchased Services</v>
          </cell>
          <cell r="C1379">
            <v>31</v>
          </cell>
          <cell r="D1379" t="str">
            <v>11-Dec-19 A</v>
          </cell>
          <cell r="E1379" t="str">
            <v>28-Jan-20 A</v>
          </cell>
          <cell r="F1379">
            <v>866</v>
          </cell>
          <cell r="G1379">
            <v>866</v>
          </cell>
          <cell r="H1379">
            <v>1</v>
          </cell>
        </row>
        <row r="1380">
          <cell r="A1380" t="str">
            <v>S167400</v>
          </cell>
          <cell r="B1380" t="str">
            <v>Pack and ship EMCAL blocks for Prepro sector  2 to BNL M&amp;S</v>
          </cell>
          <cell r="C1380">
            <v>31</v>
          </cell>
          <cell r="D1380" t="str">
            <v>11-Dec-19 A</v>
          </cell>
          <cell r="E1380" t="str">
            <v>28-Jan-20 A</v>
          </cell>
          <cell r="F1380">
            <v>1229</v>
          </cell>
          <cell r="G1380">
            <v>1229</v>
          </cell>
          <cell r="H1380">
            <v>1</v>
          </cell>
        </row>
        <row r="1381">
          <cell r="A1381" t="str">
            <v>S215300</v>
          </cell>
          <cell r="B1381" t="str">
            <v>EMCal/HCal sensors Production - 8K Units - Delivery Acceptance No. 10</v>
          </cell>
          <cell r="C1381">
            <v>10</v>
          </cell>
          <cell r="D1381" t="str">
            <v>16-Dec-19 A</v>
          </cell>
          <cell r="E1381" t="str">
            <v>31-Dec-19 A</v>
          </cell>
          <cell r="F1381">
            <v>77557</v>
          </cell>
          <cell r="G1381">
            <v>77557</v>
          </cell>
          <cell r="H1381">
            <v>1</v>
          </cell>
        </row>
        <row r="1382">
          <cell r="A1382" t="str">
            <v>S310700</v>
          </cell>
          <cell r="B1382" t="str">
            <v>Carriage Cradle - Prepare &amp; Send Solicitation</v>
          </cell>
          <cell r="C1382">
            <v>31</v>
          </cell>
          <cell r="D1382" t="str">
            <v>16-Dec-19 A</v>
          </cell>
          <cell r="E1382" t="str">
            <v>31-Jan-20 A</v>
          </cell>
          <cell r="F1382">
            <v>0</v>
          </cell>
          <cell r="G1382">
            <v>0</v>
          </cell>
          <cell r="H1382">
            <v>1</v>
          </cell>
        </row>
        <row r="1383">
          <cell r="A1383" t="str">
            <v>S293500</v>
          </cell>
          <cell r="B1383" t="str">
            <v>(Current Leads Warm Piping) Detailed drawing package with weld map</v>
          </cell>
          <cell r="C1383">
            <v>408</v>
          </cell>
          <cell r="D1383" t="str">
            <v>16-Dec-19 A</v>
          </cell>
          <cell r="E1383" t="str">
            <v>30-Jul-21 A</v>
          </cell>
          <cell r="F1383">
            <v>27992</v>
          </cell>
          <cell r="G1383">
            <v>27992</v>
          </cell>
          <cell r="H1383">
            <v>1</v>
          </cell>
        </row>
        <row r="1384">
          <cell r="A1384" t="str">
            <v>S123800</v>
          </cell>
          <cell r="B1384" t="str">
            <v>Production Readiness Review - TPC Module Factories</v>
          </cell>
          <cell r="C1384">
            <v>1</v>
          </cell>
          <cell r="D1384" t="str">
            <v>17-Dec-19 A</v>
          </cell>
          <cell r="E1384" t="str">
            <v>17-Dec-19 A</v>
          </cell>
          <cell r="F1384">
            <v>1277</v>
          </cell>
          <cell r="G1384">
            <v>1277</v>
          </cell>
          <cell r="H1384">
            <v>1</v>
          </cell>
        </row>
        <row r="1385">
          <cell r="A1385" t="str">
            <v>S266600</v>
          </cell>
          <cell r="B1385" t="str">
            <v>GL1 Prototype: test prototype</v>
          </cell>
          <cell r="C1385">
            <v>407</v>
          </cell>
          <cell r="D1385" t="str">
            <v>17-Dec-19 A</v>
          </cell>
          <cell r="E1385" t="str">
            <v>30-Jul-21 A</v>
          </cell>
          <cell r="F1385">
            <v>44131</v>
          </cell>
          <cell r="G1385">
            <v>44131</v>
          </cell>
          <cell r="H1385">
            <v>1</v>
          </cell>
        </row>
        <row r="1386">
          <cell r="A1386" t="str">
            <v>S313400</v>
          </cell>
          <cell r="B1386" t="str">
            <v>CC Seismic Restraints - Assembly &amp; Detail Drawings - Physics Resource(s)</v>
          </cell>
          <cell r="C1386">
            <v>451</v>
          </cell>
          <cell r="D1386" t="str">
            <v>17-Dec-19 A</v>
          </cell>
          <cell r="E1386">
            <v>44470</v>
          </cell>
          <cell r="F1386">
            <v>13695</v>
          </cell>
          <cell r="G1386">
            <v>13695</v>
          </cell>
          <cell r="H1386">
            <v>0.95</v>
          </cell>
        </row>
        <row r="1387">
          <cell r="A1387" t="str">
            <v>S313410</v>
          </cell>
          <cell r="B1387" t="str">
            <v>CC Seismic Restraints - Assembly &amp; Detail Drawings - CA-D Resource(s)</v>
          </cell>
          <cell r="C1387">
            <v>451</v>
          </cell>
          <cell r="D1387" t="str">
            <v>17-Dec-19 A</v>
          </cell>
          <cell r="E1387">
            <v>44470</v>
          </cell>
          <cell r="F1387">
            <v>32278</v>
          </cell>
          <cell r="G1387">
            <v>32278</v>
          </cell>
          <cell r="H1387">
            <v>0.95</v>
          </cell>
        </row>
        <row r="1388">
          <cell r="A1388" t="str">
            <v>S166100</v>
          </cell>
          <cell r="B1388" t="str">
            <v>Fabricate EMCAL Prepro blocks sector 3</v>
          </cell>
          <cell r="C1388">
            <v>28</v>
          </cell>
          <cell r="D1388" t="str">
            <v>19-Dec-19 A</v>
          </cell>
          <cell r="E1388" t="str">
            <v>31-Jan-20 A</v>
          </cell>
          <cell r="F1388">
            <v>9425</v>
          </cell>
          <cell r="G1388">
            <v>9425</v>
          </cell>
          <cell r="H1388">
            <v>1</v>
          </cell>
        </row>
        <row r="1389">
          <cell r="A1389" t="str">
            <v>S269400</v>
          </cell>
          <cell r="B1389" t="str">
            <v>Timing System Prototype: test prototype</v>
          </cell>
          <cell r="C1389">
            <v>48</v>
          </cell>
          <cell r="D1389" t="str">
            <v>19-Dec-19 A</v>
          </cell>
          <cell r="E1389" t="str">
            <v>28-Feb-20 A</v>
          </cell>
          <cell r="F1389">
            <v>4131</v>
          </cell>
          <cell r="G1389">
            <v>4123</v>
          </cell>
          <cell r="H1389">
            <v>1</v>
          </cell>
        </row>
        <row r="1390">
          <cell r="A1390" t="str">
            <v>S140400</v>
          </cell>
          <cell r="B1390" t="str">
            <v>Procure Engineering Run of Full SAMPA Chip - Delivery Acceptance</v>
          </cell>
          <cell r="C1390">
            <v>130</v>
          </cell>
          <cell r="D1390" t="str">
            <v>30-Dec-19 A</v>
          </cell>
          <cell r="E1390" t="str">
            <v>06-Jul-20 A</v>
          </cell>
          <cell r="F1390">
            <v>265137</v>
          </cell>
          <cell r="G1390">
            <v>265137</v>
          </cell>
          <cell r="H1390">
            <v>1</v>
          </cell>
        </row>
        <row r="1391">
          <cell r="A1391" t="str">
            <v>S126010</v>
          </cell>
          <cell r="B1391" t="str">
            <v>TPC R1 Module Production Procure Contracted Labor and M&amp;S Wayne, Phase 2 - Contract Award</v>
          </cell>
          <cell r="C1391">
            <v>0</v>
          </cell>
          <cell r="D1391" t="str">
            <v>02-Jan-20 A</v>
          </cell>
          <cell r="F1391">
            <v>0</v>
          </cell>
          <cell r="G1391">
            <v>0</v>
          </cell>
          <cell r="H1391">
            <v>1</v>
          </cell>
        </row>
        <row r="1392">
          <cell r="A1392" t="str">
            <v>S146201</v>
          </cell>
          <cell r="B1392" t="str">
            <v>Final Design Review - TPC DAM</v>
          </cell>
          <cell r="C1392">
            <v>1</v>
          </cell>
          <cell r="D1392" t="str">
            <v>02-Jan-20 A</v>
          </cell>
          <cell r="E1392" t="str">
            <v>02-Jan-20 A</v>
          </cell>
          <cell r="F1392">
            <v>1277</v>
          </cell>
          <cell r="G1392">
            <v>1240</v>
          </cell>
          <cell r="H1392">
            <v>1</v>
          </cell>
        </row>
        <row r="1393">
          <cell r="A1393" t="str">
            <v>S327600</v>
          </cell>
          <cell r="B1393" t="str">
            <v>Evaluate Normal, Emergency and UPS Load Requirements for Line Electric Power</v>
          </cell>
          <cell r="C1393">
            <v>5</v>
          </cell>
          <cell r="D1393" t="str">
            <v>02-Jan-20 A</v>
          </cell>
          <cell r="E1393" t="str">
            <v>08-Jan-20 A</v>
          </cell>
          <cell r="F1393">
            <v>2530</v>
          </cell>
          <cell r="G1393">
            <v>2530</v>
          </cell>
          <cell r="H1393">
            <v>1</v>
          </cell>
        </row>
        <row r="1394">
          <cell r="A1394" t="str">
            <v>S225500</v>
          </cell>
          <cell r="B1394" t="str">
            <v>Procure EMCal External Bias Power System: Sectors 1-12 - Provide Requirements to Procurement</v>
          </cell>
          <cell r="C1394">
            <v>10</v>
          </cell>
          <cell r="D1394" t="str">
            <v>02-Jan-20 A</v>
          </cell>
          <cell r="E1394" t="str">
            <v>15-Jan-20 A</v>
          </cell>
          <cell r="F1394">
            <v>9186</v>
          </cell>
          <cell r="G1394">
            <v>9186</v>
          </cell>
          <cell r="H1394">
            <v>1</v>
          </cell>
        </row>
        <row r="1395">
          <cell r="A1395" t="str">
            <v>S215310</v>
          </cell>
          <cell r="B1395" t="str">
            <v>EMCal/HCal sensors Production - 8K Units - Delivery Acceptance No. 11</v>
          </cell>
          <cell r="C1395">
            <v>11</v>
          </cell>
          <cell r="D1395" t="str">
            <v>02-Jan-20 A</v>
          </cell>
          <cell r="E1395" t="str">
            <v>16-Jan-20 A</v>
          </cell>
          <cell r="F1395">
            <v>77557</v>
          </cell>
          <cell r="G1395">
            <v>77557</v>
          </cell>
          <cell r="H1395">
            <v>1</v>
          </cell>
        </row>
        <row r="1396">
          <cell r="A1396" t="str">
            <v>S109605</v>
          </cell>
          <cell r="B1396" t="str">
            <v>Produce TPC v2 Outer Field Cage Conceptual Design Split</v>
          </cell>
          <cell r="C1396">
            <v>17</v>
          </cell>
          <cell r="D1396" t="str">
            <v>02-Jan-20 A</v>
          </cell>
          <cell r="E1396" t="str">
            <v>28-Jan-20 A</v>
          </cell>
          <cell r="F1396">
            <v>523</v>
          </cell>
          <cell r="G1396">
            <v>517</v>
          </cell>
          <cell r="H1396">
            <v>1</v>
          </cell>
        </row>
        <row r="1397">
          <cell r="A1397" t="str">
            <v>S109305</v>
          </cell>
          <cell r="B1397" t="str">
            <v>Produce TPC v2 Field Cage Prototype Conceptual Design Split</v>
          </cell>
          <cell r="C1397">
            <v>18</v>
          </cell>
          <cell r="D1397" t="str">
            <v>02-Jan-20 A</v>
          </cell>
          <cell r="E1397" t="str">
            <v>29-Jan-20 A</v>
          </cell>
          <cell r="F1397">
            <v>1046</v>
          </cell>
          <cell r="G1397">
            <v>1038</v>
          </cell>
          <cell r="H1397">
            <v>1</v>
          </cell>
        </row>
        <row r="1398">
          <cell r="A1398" t="str">
            <v>S216000</v>
          </cell>
          <cell r="B1398" t="str">
            <v>Production Q/A Tested &amp; Sorted devices 8 K Units Delivery Batch No. 7</v>
          </cell>
          <cell r="C1398">
            <v>20</v>
          </cell>
          <cell r="D1398" t="str">
            <v>02-Jan-20 A</v>
          </cell>
          <cell r="E1398" t="str">
            <v>30-Jan-20 A</v>
          </cell>
          <cell r="F1398">
            <v>1277</v>
          </cell>
          <cell r="G1398">
            <v>1277</v>
          </cell>
          <cell r="H1398">
            <v>1</v>
          </cell>
        </row>
        <row r="1399">
          <cell r="A1399" t="str">
            <v>S216005</v>
          </cell>
          <cell r="B1399" t="str">
            <v>Production Q/A Tested &amp; Sorted devices 8 K Units Delivery Batch No. 7 - Contributed Labor</v>
          </cell>
          <cell r="C1399">
            <v>20</v>
          </cell>
          <cell r="D1399" t="str">
            <v>02-Jan-20 A</v>
          </cell>
          <cell r="E1399" t="str">
            <v>30-Jan-20 A</v>
          </cell>
          <cell r="F1399">
            <v>9867</v>
          </cell>
          <cell r="G1399">
            <v>9867</v>
          </cell>
          <cell r="H1399">
            <v>1</v>
          </cell>
        </row>
        <row r="1400">
          <cell r="A1400" t="str">
            <v>S171010</v>
          </cell>
          <cell r="B1400" t="str">
            <v>Procure EMCAL Fibers for Final Blocks - Delivery Acceptance 10</v>
          </cell>
          <cell r="C1400">
            <v>21</v>
          </cell>
          <cell r="D1400" t="str">
            <v>02-Jan-20 A</v>
          </cell>
          <cell r="E1400" t="str">
            <v>31-Jan-20 A</v>
          </cell>
          <cell r="F1400">
            <v>40858</v>
          </cell>
          <cell r="G1400">
            <v>40858</v>
          </cell>
          <cell r="H1400">
            <v>1</v>
          </cell>
        </row>
        <row r="1401">
          <cell r="A1401" t="str">
            <v>S109100</v>
          </cell>
          <cell r="B1401" t="str">
            <v>Benchtest TPC v1 Field Cage Prototype</v>
          </cell>
          <cell r="C1401">
            <v>39</v>
          </cell>
          <cell r="D1401" t="str">
            <v>02-Jan-20 A</v>
          </cell>
          <cell r="E1401" t="str">
            <v>28-Feb-20 A</v>
          </cell>
          <cell r="F1401">
            <v>0</v>
          </cell>
          <cell r="G1401">
            <v>0</v>
          </cell>
          <cell r="H1401">
            <v>1</v>
          </cell>
        </row>
        <row r="1402">
          <cell r="A1402" t="str">
            <v>S136900</v>
          </cell>
          <cell r="B1402" t="str">
            <v>v2 Procure TPC FEE preproducion prototype components Labor</v>
          </cell>
          <cell r="C1402">
            <v>189</v>
          </cell>
          <cell r="D1402" t="str">
            <v>02-Jan-20 A</v>
          </cell>
          <cell r="E1402" t="str">
            <v>30-Sep-20 A</v>
          </cell>
          <cell r="F1402">
            <v>2356</v>
          </cell>
          <cell r="G1402">
            <v>2356</v>
          </cell>
          <cell r="H1402">
            <v>1</v>
          </cell>
        </row>
        <row r="1403">
          <cell r="A1403" t="str">
            <v>S111400</v>
          </cell>
          <cell r="B1403" t="str">
            <v>Design TPC Field Cage Prototype v2 End Rings</v>
          </cell>
          <cell r="C1403">
            <v>17</v>
          </cell>
          <cell r="D1403" t="str">
            <v>03-Jan-20 A</v>
          </cell>
          <cell r="E1403" t="str">
            <v>29-Jan-20 A</v>
          </cell>
          <cell r="F1403">
            <v>4182</v>
          </cell>
          <cell r="G1403">
            <v>4182</v>
          </cell>
          <cell r="H1403">
            <v>1</v>
          </cell>
        </row>
        <row r="1404">
          <cell r="A1404" t="str">
            <v>S222200</v>
          </cell>
          <cell r="B1404" t="str">
            <v>Fabricate EMCal Preamp Boards: Sectors 1-12, Phase 1 - Delivery Acceptance</v>
          </cell>
          <cell r="C1404">
            <v>5</v>
          </cell>
          <cell r="D1404" t="str">
            <v>03-Jan-20 A</v>
          </cell>
          <cell r="E1404" t="str">
            <v>09-Jan-20 A</v>
          </cell>
          <cell r="F1404">
            <v>89811</v>
          </cell>
          <cell r="G1404">
            <v>89811</v>
          </cell>
          <cell r="H1404">
            <v>1</v>
          </cell>
        </row>
        <row r="1405">
          <cell r="A1405" t="str">
            <v>S222201</v>
          </cell>
          <cell r="B1405" t="str">
            <v>Fabricate EMCal Preamp Boards: Sectors 1-12, Phase 2 - Delivery Acceptance</v>
          </cell>
          <cell r="C1405">
            <v>5</v>
          </cell>
          <cell r="D1405" t="str">
            <v>03-Jan-20 A</v>
          </cell>
          <cell r="E1405" t="str">
            <v>09-Jan-20 A</v>
          </cell>
          <cell r="F1405">
            <v>89811</v>
          </cell>
          <cell r="G1405">
            <v>89811</v>
          </cell>
          <cell r="H1405">
            <v>1</v>
          </cell>
        </row>
        <row r="1406">
          <cell r="A1406" t="str">
            <v>S274300</v>
          </cell>
          <cell r="B1406" t="str">
            <v>RHIC FY20 Run</v>
          </cell>
          <cell r="C1406">
            <v>176</v>
          </cell>
          <cell r="D1406" t="str">
            <v>06-Jan-20 A</v>
          </cell>
          <cell r="E1406" t="str">
            <v>15-Sep-20 A</v>
          </cell>
          <cell r="F1406">
            <v>0</v>
          </cell>
          <cell r="G1406">
            <v>0</v>
          </cell>
          <cell r="H1406">
            <v>1</v>
          </cell>
        </row>
        <row r="1407">
          <cell r="A1407" t="str">
            <v>S255000</v>
          </cell>
          <cell r="B1407" t="str">
            <v>DAQ Prototype: Review of DAQ Prototype Results and Production Readiness Review</v>
          </cell>
          <cell r="C1407">
            <v>16</v>
          </cell>
          <cell r="D1407" t="str">
            <v>07-Jan-20 A</v>
          </cell>
          <cell r="E1407" t="str">
            <v>30-Jan-20 A</v>
          </cell>
          <cell r="F1407">
            <v>19659</v>
          </cell>
          <cell r="G1407">
            <v>19659</v>
          </cell>
          <cell r="H1407">
            <v>1</v>
          </cell>
        </row>
        <row r="1408">
          <cell r="A1408" t="str">
            <v>S281300</v>
          </cell>
          <cell r="B1408" t="str">
            <v>Magnet - Coil Ready to Ship</v>
          </cell>
          <cell r="C1408">
            <v>0</v>
          </cell>
          <cell r="D1408" t="str">
            <v>07-Jan-20 A</v>
          </cell>
          <cell r="F1408">
            <v>0</v>
          </cell>
          <cell r="G1408">
            <v>0</v>
          </cell>
          <cell r="H1408">
            <v>1</v>
          </cell>
        </row>
        <row r="1409">
          <cell r="A1409" t="str">
            <v>S120400</v>
          </cell>
          <cell r="B1409" t="str">
            <v>Procure TPC Membrane HV Cables - M&amp;S</v>
          </cell>
          <cell r="C1409">
            <v>8</v>
          </cell>
          <cell r="D1409" t="str">
            <v>08-Jan-20 A</v>
          </cell>
          <cell r="E1409" t="str">
            <v>20-Jan-20 A</v>
          </cell>
          <cell r="F1409">
            <v>683</v>
          </cell>
          <cell r="G1409">
            <v>683</v>
          </cell>
          <cell r="H1409">
            <v>1</v>
          </cell>
        </row>
        <row r="1410">
          <cell r="A1410" t="str">
            <v>S120300</v>
          </cell>
          <cell r="B1410" t="str">
            <v>Procure TPC Membrane HV Cables - Labor</v>
          </cell>
          <cell r="C1410">
            <v>12</v>
          </cell>
          <cell r="D1410" t="str">
            <v>08-Jan-20 A</v>
          </cell>
          <cell r="E1410" t="str">
            <v>27-Jan-20 A</v>
          </cell>
          <cell r="F1410">
            <v>3652</v>
          </cell>
          <cell r="G1410">
            <v>3652</v>
          </cell>
          <cell r="H1410">
            <v>1</v>
          </cell>
        </row>
        <row r="1411">
          <cell r="A1411" t="str">
            <v>S310800</v>
          </cell>
          <cell r="B1411" t="str">
            <v>Carriage Cradle - Vendor Responses - Physics Resource(s)</v>
          </cell>
          <cell r="C1411">
            <v>50</v>
          </cell>
          <cell r="D1411" t="str">
            <v>08-Jan-20 A</v>
          </cell>
          <cell r="E1411" t="str">
            <v>19-Mar-20 A</v>
          </cell>
          <cell r="F1411">
            <v>4108</v>
          </cell>
          <cell r="G1411">
            <v>4108</v>
          </cell>
          <cell r="H1411">
            <v>1</v>
          </cell>
        </row>
        <row r="1412">
          <cell r="A1412" t="str">
            <v>S310810</v>
          </cell>
          <cell r="B1412" t="str">
            <v>Carriage Cradle - Vendor Responses - CA-D Resource(s)</v>
          </cell>
          <cell r="C1412">
            <v>50</v>
          </cell>
          <cell r="D1412" t="str">
            <v>08-Jan-20 A</v>
          </cell>
          <cell r="E1412" t="str">
            <v>19-Mar-20 A</v>
          </cell>
          <cell r="F1412">
            <v>15532</v>
          </cell>
          <cell r="G1412">
            <v>15532</v>
          </cell>
          <cell r="H1412">
            <v>1</v>
          </cell>
        </row>
        <row r="1413">
          <cell r="A1413" t="str">
            <v>S186000</v>
          </cell>
          <cell r="B1413" t="str">
            <v>Install light guides on preproduction prototype blocks Labor</v>
          </cell>
          <cell r="C1413">
            <v>252</v>
          </cell>
          <cell r="D1413" t="str">
            <v>09-Jan-20 A</v>
          </cell>
          <cell r="E1413" t="str">
            <v>11-Jan-21 A</v>
          </cell>
          <cell r="F1413">
            <v>70791</v>
          </cell>
          <cell r="G1413">
            <v>70791</v>
          </cell>
          <cell r="H1413">
            <v>1</v>
          </cell>
        </row>
        <row r="1414">
          <cell r="A1414" t="str">
            <v>S327700</v>
          </cell>
          <cell r="B1414" t="str">
            <v>Calculate Power Transformer Requirements for Line Electric Power - CA-D Resource(s)</v>
          </cell>
          <cell r="C1414">
            <v>14</v>
          </cell>
          <cell r="D1414" t="str">
            <v>09-Jan-20 A</v>
          </cell>
          <cell r="E1414" t="str">
            <v>30-Jan-20 A</v>
          </cell>
          <cell r="F1414">
            <v>4182</v>
          </cell>
          <cell r="G1414">
            <v>4182</v>
          </cell>
          <cell r="H1414">
            <v>1</v>
          </cell>
        </row>
        <row r="1415">
          <cell r="A1415" t="str">
            <v>S1001999</v>
          </cell>
          <cell r="B1415" t="str">
            <v>Calculate Power Transformer Requirements for Line Electric Power - Physics Resource(s)</v>
          </cell>
          <cell r="C1415">
            <v>14</v>
          </cell>
          <cell r="D1415" t="str">
            <v>09-Jan-20 A</v>
          </cell>
          <cell r="E1415" t="str">
            <v>30-Jan-20 A</v>
          </cell>
          <cell r="F1415">
            <v>10455</v>
          </cell>
          <cell r="G1415">
            <v>10455</v>
          </cell>
          <cell r="H1415">
            <v>1</v>
          </cell>
        </row>
        <row r="1416">
          <cell r="A1416" t="str">
            <v>S109700</v>
          </cell>
          <cell r="B1416" t="str">
            <v>Procure TPC v2 Outer Field Cage Parts - Provide Requirements to Procurement</v>
          </cell>
          <cell r="C1416">
            <v>11</v>
          </cell>
          <cell r="D1416" t="str">
            <v>10-Jan-20 A</v>
          </cell>
          <cell r="E1416" t="str">
            <v>28-Jan-20 A</v>
          </cell>
          <cell r="F1416">
            <v>0</v>
          </cell>
          <cell r="G1416">
            <v>0</v>
          </cell>
          <cell r="H1416">
            <v>1</v>
          </cell>
        </row>
        <row r="1417">
          <cell r="A1417" t="str">
            <v>S109800</v>
          </cell>
          <cell r="B1417" t="str">
            <v>Procure TPC v2 Outer Field Cage Parts - Prepare &amp; Send Solicitation</v>
          </cell>
          <cell r="C1417">
            <v>11</v>
          </cell>
          <cell r="D1417" t="str">
            <v>10-Jan-20 A</v>
          </cell>
          <cell r="E1417" t="str">
            <v>28-Jan-20 A</v>
          </cell>
          <cell r="F1417">
            <v>0</v>
          </cell>
          <cell r="G1417">
            <v>0</v>
          </cell>
          <cell r="H1417">
            <v>1</v>
          </cell>
        </row>
        <row r="1418">
          <cell r="A1418" t="str">
            <v>S109900</v>
          </cell>
          <cell r="B1418" t="str">
            <v>Procure TPC v2 Outer Field Cage Parts - Vendor Responses</v>
          </cell>
          <cell r="C1418">
            <v>11</v>
          </cell>
          <cell r="D1418" t="str">
            <v>10-Jan-20 A</v>
          </cell>
          <cell r="E1418" t="str">
            <v>28-Jan-20 A</v>
          </cell>
          <cell r="F1418">
            <v>0</v>
          </cell>
          <cell r="G1418">
            <v>0</v>
          </cell>
          <cell r="H1418">
            <v>1</v>
          </cell>
        </row>
        <row r="1419">
          <cell r="A1419" t="str">
            <v>S110000</v>
          </cell>
          <cell r="B1419" t="str">
            <v>Procure TPC v2 Outer Field Cage Parts - Vendor Selection</v>
          </cell>
          <cell r="C1419">
            <v>11</v>
          </cell>
          <cell r="D1419" t="str">
            <v>10-Jan-20 A</v>
          </cell>
          <cell r="E1419" t="str">
            <v>28-Jan-20 A</v>
          </cell>
          <cell r="F1419">
            <v>0</v>
          </cell>
          <cell r="G1419">
            <v>0</v>
          </cell>
          <cell r="H1419">
            <v>1</v>
          </cell>
        </row>
        <row r="1420">
          <cell r="A1420" t="str">
            <v>S222300</v>
          </cell>
          <cell r="B1420" t="str">
            <v>Test EMCal Preamp Boards: Sectors 1-12</v>
          </cell>
          <cell r="C1420">
            <v>182</v>
          </cell>
          <cell r="D1420" t="str">
            <v>10-Jan-20 A</v>
          </cell>
          <cell r="E1420" t="str">
            <v>29-Sep-20 A</v>
          </cell>
          <cell r="F1420">
            <v>1915</v>
          </cell>
          <cell r="G1420">
            <v>1915</v>
          </cell>
          <cell r="H1420">
            <v>1</v>
          </cell>
        </row>
        <row r="1421">
          <cell r="A1421" t="str">
            <v>S110300</v>
          </cell>
          <cell r="B1421" t="str">
            <v>Procure TPC v2 Outer Field Cage Parts - Delivery Acceptance</v>
          </cell>
          <cell r="C1421">
            <v>76</v>
          </cell>
          <cell r="D1421" t="str">
            <v>13-Jan-20 A</v>
          </cell>
          <cell r="E1421" t="str">
            <v>30-Apr-20 A</v>
          </cell>
          <cell r="F1421">
            <v>86285</v>
          </cell>
          <cell r="G1421">
            <v>86285</v>
          </cell>
          <cell r="H1421">
            <v>1</v>
          </cell>
        </row>
        <row r="1422">
          <cell r="A1422" t="str">
            <v>S111000</v>
          </cell>
          <cell r="B1422" t="str">
            <v>Procure TPC v2 Inner Field Cage Parts - Contract Award(s)</v>
          </cell>
          <cell r="C1422">
            <v>0</v>
          </cell>
          <cell r="D1422" t="str">
            <v>14-Jan-20 A</v>
          </cell>
          <cell r="F1422">
            <v>0</v>
          </cell>
          <cell r="G1422">
            <v>0</v>
          </cell>
          <cell r="H1422">
            <v>1</v>
          </cell>
        </row>
        <row r="1423">
          <cell r="A1423" t="str">
            <v>S117600</v>
          </cell>
          <cell r="B1423" t="str">
            <v>Procure TPC v2 Module Grid Parts Labor</v>
          </cell>
          <cell r="C1423">
            <v>9</v>
          </cell>
          <cell r="D1423" t="str">
            <v>14-Jan-20 A</v>
          </cell>
          <cell r="E1423" t="str">
            <v>28-Jan-20 A</v>
          </cell>
          <cell r="F1423">
            <v>2739</v>
          </cell>
          <cell r="G1423">
            <v>2739</v>
          </cell>
          <cell r="H1423">
            <v>1</v>
          </cell>
        </row>
        <row r="1424">
          <cell r="A1424" t="str">
            <v>S117800</v>
          </cell>
          <cell r="B1424" t="str">
            <v>Assemble TPC v2 Module Grid</v>
          </cell>
          <cell r="C1424">
            <v>9</v>
          </cell>
          <cell r="D1424" t="str">
            <v>14-Jan-20 A</v>
          </cell>
          <cell r="E1424" t="str">
            <v>28-Jan-20 A</v>
          </cell>
          <cell r="F1424">
            <v>9130</v>
          </cell>
          <cell r="G1424">
            <v>9130</v>
          </cell>
          <cell r="H1424">
            <v>1</v>
          </cell>
        </row>
        <row r="1425">
          <cell r="A1425" t="str">
            <v>S117700</v>
          </cell>
          <cell r="B1425" t="str">
            <v>Procure TPC v2 Module Grid Parts M&amp;S</v>
          </cell>
          <cell r="C1425">
            <v>9</v>
          </cell>
          <cell r="D1425" t="str">
            <v>14-Jan-20 A</v>
          </cell>
          <cell r="E1425" t="str">
            <v>28-Jan-20 A</v>
          </cell>
          <cell r="F1425">
            <v>569</v>
          </cell>
          <cell r="G1425">
            <v>569</v>
          </cell>
          <cell r="H1425">
            <v>1</v>
          </cell>
        </row>
        <row r="1426">
          <cell r="A1426" t="str">
            <v>S111300</v>
          </cell>
          <cell r="B1426" t="str">
            <v>Assemble TPC v2 Inner Field Cage</v>
          </cell>
          <cell r="C1426">
            <v>9</v>
          </cell>
          <cell r="D1426" t="str">
            <v>14-Jan-20 A</v>
          </cell>
          <cell r="E1426" t="str">
            <v>28-Jan-20 A</v>
          </cell>
          <cell r="F1426">
            <v>0</v>
          </cell>
          <cell r="G1426">
            <v>0</v>
          </cell>
          <cell r="H1426">
            <v>1</v>
          </cell>
        </row>
        <row r="1427">
          <cell r="A1427" t="str">
            <v>S111200</v>
          </cell>
          <cell r="B1427" t="str">
            <v>Procure TPC v2 Inner Field Cage Parts - Delivery Acceptance</v>
          </cell>
          <cell r="C1427">
            <v>9</v>
          </cell>
          <cell r="D1427" t="str">
            <v>14-Jan-20 A</v>
          </cell>
          <cell r="E1427" t="str">
            <v>28-Jan-20 A</v>
          </cell>
          <cell r="F1427">
            <v>39326</v>
          </cell>
          <cell r="G1427">
            <v>39326</v>
          </cell>
          <cell r="H1427">
            <v>1</v>
          </cell>
        </row>
        <row r="1428">
          <cell r="A1428" t="str">
            <v>S110600</v>
          </cell>
          <cell r="B1428" t="str">
            <v>Procure TPC v2 Inner Field Cage Parts - Provide Requirements to Procurement</v>
          </cell>
          <cell r="C1428">
            <v>9</v>
          </cell>
          <cell r="D1428" t="str">
            <v>14-Jan-20 A</v>
          </cell>
          <cell r="E1428" t="str">
            <v>28-Jan-20 A</v>
          </cell>
          <cell r="F1428">
            <v>0</v>
          </cell>
          <cell r="G1428">
            <v>0</v>
          </cell>
          <cell r="H1428">
            <v>1</v>
          </cell>
        </row>
        <row r="1429">
          <cell r="A1429" t="str">
            <v>S110700</v>
          </cell>
          <cell r="B1429" t="str">
            <v>Procure TPC v2 Inner Field Cage Parts - Prepare &amp; Send Solicitation</v>
          </cell>
          <cell r="C1429">
            <v>9</v>
          </cell>
          <cell r="D1429" t="str">
            <v>14-Jan-20 A</v>
          </cell>
          <cell r="E1429" t="str">
            <v>28-Jan-20 A</v>
          </cell>
          <cell r="F1429">
            <v>0</v>
          </cell>
          <cell r="G1429">
            <v>0</v>
          </cell>
          <cell r="H1429">
            <v>1</v>
          </cell>
        </row>
        <row r="1430">
          <cell r="A1430" t="str">
            <v>S110800</v>
          </cell>
          <cell r="B1430" t="str">
            <v>Procure TPC v2 Inner Field Cage Parts - Vendor Responses</v>
          </cell>
          <cell r="C1430">
            <v>9</v>
          </cell>
          <cell r="D1430" t="str">
            <v>14-Jan-20 A</v>
          </cell>
          <cell r="E1430" t="str">
            <v>28-Jan-20 A</v>
          </cell>
          <cell r="F1430">
            <v>0</v>
          </cell>
          <cell r="G1430">
            <v>0</v>
          </cell>
          <cell r="H1430">
            <v>1</v>
          </cell>
        </row>
        <row r="1431">
          <cell r="A1431" t="str">
            <v>S110900</v>
          </cell>
          <cell r="B1431" t="str">
            <v>Procure TPC v2 Inner Field Cage Parts - Vendor Selection</v>
          </cell>
          <cell r="C1431">
            <v>9</v>
          </cell>
          <cell r="D1431" t="str">
            <v>14-Jan-20 A</v>
          </cell>
          <cell r="E1431" t="str">
            <v>28-Jan-20 A</v>
          </cell>
          <cell r="F1431">
            <v>0</v>
          </cell>
          <cell r="G1431">
            <v>0</v>
          </cell>
          <cell r="H1431">
            <v>1</v>
          </cell>
        </row>
        <row r="1432">
          <cell r="A1432" t="str">
            <v>S111100</v>
          </cell>
          <cell r="B1432" t="str">
            <v>Procure TPC v2 Inner Field Cage Parts - Contract/PO - Leadtime</v>
          </cell>
          <cell r="C1432">
            <v>9</v>
          </cell>
          <cell r="D1432" t="str">
            <v>14-Jan-20 A</v>
          </cell>
          <cell r="E1432" t="str">
            <v>28-Jan-20 A</v>
          </cell>
          <cell r="F1432">
            <v>0</v>
          </cell>
          <cell r="G1432">
            <v>0</v>
          </cell>
          <cell r="H1432">
            <v>1</v>
          </cell>
        </row>
        <row r="1433">
          <cell r="A1433" t="str">
            <v>S254900</v>
          </cell>
          <cell r="B1433" t="str">
            <v>DAQ Prototype: Installation and testing</v>
          </cell>
          <cell r="C1433">
            <v>9</v>
          </cell>
          <cell r="D1433" t="str">
            <v>15-Jan-20 A</v>
          </cell>
          <cell r="E1433" t="str">
            <v>29-Jan-20 A</v>
          </cell>
          <cell r="F1433">
            <v>7319</v>
          </cell>
          <cell r="G1433">
            <v>7319</v>
          </cell>
          <cell r="H1433">
            <v>1</v>
          </cell>
        </row>
        <row r="1434">
          <cell r="A1434" t="str">
            <v>S117500</v>
          </cell>
          <cell r="B1434" t="str">
            <v>Design TPC v2 Module Grid</v>
          </cell>
          <cell r="C1434">
            <v>10</v>
          </cell>
          <cell r="D1434" t="str">
            <v>15-Jan-20 A</v>
          </cell>
          <cell r="E1434" t="str">
            <v>30-Jan-20 A</v>
          </cell>
          <cell r="F1434">
            <v>2091</v>
          </cell>
          <cell r="G1434">
            <v>2091</v>
          </cell>
          <cell r="H1434">
            <v>1</v>
          </cell>
        </row>
        <row r="1435">
          <cell r="A1435" t="str">
            <v>S221500</v>
          </cell>
          <cell r="B1435" t="str">
            <v>Test EMCal SiPM Daughter Boards: Sectors 1-12</v>
          </cell>
          <cell r="C1435">
            <v>219</v>
          </cell>
          <cell r="D1435" t="str">
            <v>15-Jan-20 A</v>
          </cell>
          <cell r="E1435" t="str">
            <v>30-Nov-20 A</v>
          </cell>
          <cell r="F1435">
            <v>12310</v>
          </cell>
          <cell r="G1435">
            <v>12310</v>
          </cell>
          <cell r="H1435">
            <v>1</v>
          </cell>
        </row>
        <row r="1436">
          <cell r="A1436" t="str">
            <v>S225600</v>
          </cell>
          <cell r="B1436" t="str">
            <v>Procure EMCal External Bias Power System: Sectors 1-12 - Prepare &amp; Send Solicitation</v>
          </cell>
          <cell r="C1436">
            <v>8</v>
          </cell>
          <cell r="D1436" t="str">
            <v>16-Jan-20 A</v>
          </cell>
          <cell r="E1436" t="str">
            <v>29-Jan-20 A</v>
          </cell>
          <cell r="F1436">
            <v>0</v>
          </cell>
          <cell r="G1436">
            <v>0</v>
          </cell>
          <cell r="H1436">
            <v>1</v>
          </cell>
        </row>
        <row r="1437">
          <cell r="A1437" t="str">
            <v>S1005200</v>
          </cell>
          <cell r="B1437" t="str">
            <v>BNL review for PDR approval</v>
          </cell>
          <cell r="C1437">
            <v>29</v>
          </cell>
          <cell r="D1437" t="str">
            <v>16-Jan-20 A</v>
          </cell>
          <cell r="E1437" t="str">
            <v>27-Feb-20 A</v>
          </cell>
          <cell r="F1437">
            <v>26200</v>
          </cell>
          <cell r="G1437">
            <v>26200</v>
          </cell>
          <cell r="H1437">
            <v>1</v>
          </cell>
        </row>
        <row r="1438">
          <cell r="A1438" t="str">
            <v>S308600</v>
          </cell>
          <cell r="B1438" t="str">
            <v>Magnet Field Measurements: Fabricate NMR probe mounts - Physics Resource(s)</v>
          </cell>
          <cell r="C1438">
            <v>69</v>
          </cell>
          <cell r="D1438" t="str">
            <v>16-Jan-20 A</v>
          </cell>
          <cell r="E1438" t="str">
            <v>24-Apr-20 A</v>
          </cell>
          <cell r="F1438">
            <v>21013</v>
          </cell>
          <cell r="G1438">
            <v>21013</v>
          </cell>
          <cell r="H1438">
            <v>1</v>
          </cell>
        </row>
        <row r="1439">
          <cell r="A1439" t="str">
            <v>S208303</v>
          </cell>
          <cell r="B1439" t="str">
            <v>Procure Outer HCAL Scintillating Tiles (Prod) - Delivery Acceptance 3</v>
          </cell>
          <cell r="C1439">
            <v>7</v>
          </cell>
          <cell r="D1439" t="str">
            <v>20-Jan-20 A</v>
          </cell>
          <cell r="E1439" t="str">
            <v>30-Jan-20 A</v>
          </cell>
          <cell r="F1439">
            <v>126291</v>
          </cell>
          <cell r="G1439">
            <v>126291</v>
          </cell>
          <cell r="H1439">
            <v>1</v>
          </cell>
        </row>
        <row r="1440">
          <cell r="A1440" t="str">
            <v>S208304</v>
          </cell>
          <cell r="B1440" t="str">
            <v>Procure Outer HCAL Scintillating Tiles (Prod) - Delivery Acceptance 4</v>
          </cell>
          <cell r="C1440">
            <v>7</v>
          </cell>
          <cell r="D1440" t="str">
            <v>20-Jan-20 A</v>
          </cell>
          <cell r="E1440" t="str">
            <v>30-Jan-20 A</v>
          </cell>
          <cell r="F1440">
            <v>126291</v>
          </cell>
          <cell r="G1440">
            <v>126291</v>
          </cell>
          <cell r="H1440">
            <v>1</v>
          </cell>
        </row>
        <row r="1441">
          <cell r="A1441" t="str">
            <v>S238000</v>
          </cell>
          <cell r="B1441" t="str">
            <v>HCal Preproduction Electronics Complete</v>
          </cell>
          <cell r="C1441">
            <v>0</v>
          </cell>
          <cell r="E1441" t="str">
            <v>22-Jan-20 A</v>
          </cell>
          <cell r="F1441">
            <v>0</v>
          </cell>
          <cell r="G1441">
            <v>0</v>
          </cell>
          <cell r="H1441">
            <v>1</v>
          </cell>
        </row>
        <row r="1442">
          <cell r="A1442" t="str">
            <v>S238100</v>
          </cell>
          <cell r="B1442" t="str">
            <v>HCal Preproduction FEE Complete</v>
          </cell>
          <cell r="C1442">
            <v>0</v>
          </cell>
          <cell r="E1442" t="str">
            <v>22-Jan-20 A</v>
          </cell>
          <cell r="F1442">
            <v>0</v>
          </cell>
          <cell r="G1442">
            <v>0</v>
          </cell>
          <cell r="H1442">
            <v>1</v>
          </cell>
        </row>
        <row r="1443">
          <cell r="A1443" t="str">
            <v>S308700</v>
          </cell>
          <cell r="B1443" t="str">
            <v>Magnet Field Measurements: Run 3D field simulations and construct field and force maps - Physics Resource(s)</v>
          </cell>
          <cell r="C1443">
            <v>20</v>
          </cell>
          <cell r="D1443" t="str">
            <v>24-Jan-20 A</v>
          </cell>
          <cell r="E1443" t="str">
            <v>24-Feb-20 A</v>
          </cell>
          <cell r="F1443">
            <v>6884</v>
          </cell>
          <cell r="G1443">
            <v>6884</v>
          </cell>
          <cell r="H1443">
            <v>1</v>
          </cell>
        </row>
        <row r="1444">
          <cell r="A1444" t="str">
            <v>S308710</v>
          </cell>
          <cell r="B1444" t="str">
            <v>Magnet Field Measurements: Run 3D field simulations and construct field and force maps - CA-D Resource(s)</v>
          </cell>
          <cell r="C1444">
            <v>20</v>
          </cell>
          <cell r="D1444" t="str">
            <v>24-Jan-20 A</v>
          </cell>
          <cell r="E1444" t="str">
            <v>24-Feb-20 A</v>
          </cell>
          <cell r="F1444">
            <v>6884</v>
          </cell>
          <cell r="G1444">
            <v>6884</v>
          </cell>
          <cell r="H1444">
            <v>1</v>
          </cell>
        </row>
        <row r="1445">
          <cell r="A1445" t="str">
            <v>S308100</v>
          </cell>
          <cell r="B1445" t="str">
            <v>Magnet Field Measurements: Procure NMR probes Labor</v>
          </cell>
          <cell r="C1445">
            <v>40</v>
          </cell>
          <cell r="D1445" t="str">
            <v>24-Jan-20 A</v>
          </cell>
          <cell r="E1445" t="str">
            <v>20-Mar-20 A</v>
          </cell>
          <cell r="F1445">
            <v>1473</v>
          </cell>
          <cell r="G1445">
            <v>1473</v>
          </cell>
          <cell r="H1445">
            <v>1</v>
          </cell>
        </row>
        <row r="1446">
          <cell r="A1446" t="str">
            <v>S308300</v>
          </cell>
          <cell r="B1446" t="str">
            <v>Magnet Field Measurements: Procure NMR probe readout parts Labor</v>
          </cell>
          <cell r="C1446">
            <v>64</v>
          </cell>
          <cell r="D1446" t="str">
            <v>24-Jan-20 A</v>
          </cell>
          <cell r="E1446" t="str">
            <v>24-Apr-20 A</v>
          </cell>
          <cell r="F1446">
            <v>1473</v>
          </cell>
          <cell r="G1446">
            <v>1473</v>
          </cell>
          <cell r="H1446">
            <v>1</v>
          </cell>
        </row>
        <row r="1447">
          <cell r="A1447" t="str">
            <v>S308200</v>
          </cell>
          <cell r="B1447" t="str">
            <v>Magnet Field Measurements: Procure NMR probes M&amp;S</v>
          </cell>
          <cell r="C1447">
            <v>64</v>
          </cell>
          <cell r="D1447" t="str">
            <v>24-Jan-20 A</v>
          </cell>
          <cell r="E1447" t="str">
            <v>24-Apr-20 A</v>
          </cell>
          <cell r="F1447">
            <v>6828</v>
          </cell>
          <cell r="G1447">
            <v>6828</v>
          </cell>
          <cell r="H1447">
            <v>1</v>
          </cell>
        </row>
        <row r="1448">
          <cell r="A1448" t="str">
            <v>S308400</v>
          </cell>
          <cell r="B1448" t="str">
            <v>Magnet Field Measurements: Procure NMR probe readout parts M&amp;S</v>
          </cell>
          <cell r="C1448">
            <v>64</v>
          </cell>
          <cell r="D1448" t="str">
            <v>24-Jan-20 A</v>
          </cell>
          <cell r="E1448" t="str">
            <v>24-Apr-20 A</v>
          </cell>
          <cell r="F1448">
            <v>1138</v>
          </cell>
          <cell r="G1448">
            <v>1138</v>
          </cell>
          <cell r="H1448">
            <v>1</v>
          </cell>
        </row>
        <row r="1449">
          <cell r="A1449" t="str">
            <v>S109200</v>
          </cell>
          <cell r="B1449" t="str">
            <v>Preliminary Design Review - TPC Field Cage</v>
          </cell>
          <cell r="C1449">
            <v>3</v>
          </cell>
          <cell r="D1449" t="str">
            <v>27-Jan-20 A</v>
          </cell>
          <cell r="E1449" t="str">
            <v>30-Jan-20 A</v>
          </cell>
          <cell r="F1449">
            <v>1277</v>
          </cell>
          <cell r="G1449">
            <v>1277</v>
          </cell>
          <cell r="H1449">
            <v>1</v>
          </cell>
        </row>
        <row r="1450">
          <cell r="A1450" t="str">
            <v>S116900</v>
          </cell>
          <cell r="B1450" t="str">
            <v>Design TPC v2 Module Strongback</v>
          </cell>
          <cell r="C1450">
            <v>19</v>
          </cell>
          <cell r="D1450" t="str">
            <v>31-Jan-20 A</v>
          </cell>
          <cell r="E1450" t="str">
            <v>28-Feb-20 A</v>
          </cell>
          <cell r="F1450">
            <v>11781</v>
          </cell>
          <cell r="G1450">
            <v>11781</v>
          </cell>
          <cell r="H1450">
            <v>1</v>
          </cell>
        </row>
        <row r="1451">
          <cell r="A1451" t="str">
            <v>S117200</v>
          </cell>
          <cell r="B1451" t="str">
            <v>Design TPC v2 Module Frames</v>
          </cell>
          <cell r="C1451">
            <v>19</v>
          </cell>
          <cell r="D1451" t="str">
            <v>31-Jan-20 A</v>
          </cell>
          <cell r="E1451" t="str">
            <v>28-Feb-20 A</v>
          </cell>
          <cell r="F1451">
            <v>2091</v>
          </cell>
          <cell r="G1451">
            <v>2091</v>
          </cell>
          <cell r="H1451">
            <v>1</v>
          </cell>
        </row>
        <row r="1452">
          <cell r="A1452" t="str">
            <v>S1005240</v>
          </cell>
          <cell r="B1452" t="str">
            <v>AET submits IDR to BNL for approval</v>
          </cell>
          <cell r="C1452">
            <v>29</v>
          </cell>
          <cell r="D1452" t="str">
            <v>31-Jan-20 A</v>
          </cell>
          <cell r="E1452" t="str">
            <v>12-Mar-20 A</v>
          </cell>
          <cell r="F1452">
            <v>0</v>
          </cell>
          <cell r="G1452">
            <v>0</v>
          </cell>
          <cell r="H1452">
            <v>1</v>
          </cell>
        </row>
        <row r="1453">
          <cell r="A1453" t="str">
            <v>S117900</v>
          </cell>
          <cell r="B1453" t="str">
            <v>Design TPC v2a Module Padplane</v>
          </cell>
          <cell r="C1453">
            <v>38</v>
          </cell>
          <cell r="D1453" t="str">
            <v>31-Jan-20 A</v>
          </cell>
          <cell r="E1453" t="str">
            <v>25-Mar-20 A</v>
          </cell>
          <cell r="F1453">
            <v>11781</v>
          </cell>
          <cell r="G1453">
            <v>11781</v>
          </cell>
          <cell r="H1453">
            <v>1</v>
          </cell>
        </row>
        <row r="1454">
          <cell r="A1454" t="str">
            <v>S215400</v>
          </cell>
          <cell r="B1454" t="str">
            <v>EMCal/HCal sensors Production - 5K Units - Delivery Acceptance No. 13</v>
          </cell>
          <cell r="C1454">
            <v>1</v>
          </cell>
          <cell r="D1454" t="str">
            <v>03-Feb-20 A</v>
          </cell>
          <cell r="E1454" t="str">
            <v>04-Feb-20 A</v>
          </cell>
          <cell r="F1454">
            <v>48473</v>
          </cell>
          <cell r="G1454">
            <v>48473</v>
          </cell>
          <cell r="H1454">
            <v>1</v>
          </cell>
        </row>
        <row r="1455">
          <cell r="A1455" t="str">
            <v>S215320</v>
          </cell>
          <cell r="B1455" t="str">
            <v>EMCal/HCal sensors Production - 8K Units - Delivery Acceptance No. 12</v>
          </cell>
          <cell r="C1455">
            <v>1</v>
          </cell>
          <cell r="D1455" t="str">
            <v>03-Feb-20 A</v>
          </cell>
          <cell r="E1455" t="str">
            <v>04-Feb-20 A</v>
          </cell>
          <cell r="F1455">
            <v>77557</v>
          </cell>
          <cell r="G1455">
            <v>77557</v>
          </cell>
          <cell r="H1455">
            <v>1</v>
          </cell>
        </row>
        <row r="1456">
          <cell r="A1456" t="str">
            <v>S238200</v>
          </cell>
          <cell r="B1456" t="str">
            <v>Production Readiness Review, Safety Review - HCal FEE Sectors 7-32</v>
          </cell>
          <cell r="C1456">
            <v>2</v>
          </cell>
          <cell r="D1456" t="str">
            <v>03-Feb-20 A</v>
          </cell>
          <cell r="E1456" t="str">
            <v>05-Feb-20 A</v>
          </cell>
          <cell r="F1456">
            <v>6604</v>
          </cell>
          <cell r="G1456">
            <v>6604</v>
          </cell>
          <cell r="H1456">
            <v>1</v>
          </cell>
        </row>
        <row r="1457">
          <cell r="A1457" t="str">
            <v>S238400</v>
          </cell>
          <cell r="B1457" t="str">
            <v>Review Hcal Production Readiness &amp; Safety Review Report</v>
          </cell>
          <cell r="C1457">
            <v>2</v>
          </cell>
          <cell r="D1457" t="str">
            <v>03-Feb-20 A</v>
          </cell>
          <cell r="E1457" t="str">
            <v>05-Feb-20 A</v>
          </cell>
          <cell r="F1457">
            <v>2986</v>
          </cell>
          <cell r="G1457">
            <v>2986</v>
          </cell>
          <cell r="H1457">
            <v>1</v>
          </cell>
        </row>
        <row r="1458">
          <cell r="A1458" t="str">
            <v>S119300</v>
          </cell>
          <cell r="B1458" t="str">
            <v>Procure Trained Technician to work in CERN Shop on TPC GEMs - Provide Requirements to Procurement</v>
          </cell>
          <cell r="C1458">
            <v>16</v>
          </cell>
          <cell r="D1458" t="str">
            <v>03-Feb-20 A</v>
          </cell>
          <cell r="E1458" t="str">
            <v>26-Feb-20 A</v>
          </cell>
          <cell r="F1458">
            <v>0</v>
          </cell>
          <cell r="G1458">
            <v>0</v>
          </cell>
          <cell r="H1458">
            <v>1</v>
          </cell>
        </row>
        <row r="1459">
          <cell r="A1459" t="str">
            <v>S216100</v>
          </cell>
          <cell r="B1459" t="str">
            <v>Production Q/A Tested &amp; Sorted devices 8 K Units Delivery Batch No. 8</v>
          </cell>
          <cell r="C1459">
            <v>18</v>
          </cell>
          <cell r="D1459" t="str">
            <v>03-Feb-20 A</v>
          </cell>
          <cell r="E1459" t="str">
            <v>28-Feb-20 A</v>
          </cell>
          <cell r="F1459">
            <v>1277</v>
          </cell>
          <cell r="G1459">
            <v>1277</v>
          </cell>
          <cell r="H1459">
            <v>1</v>
          </cell>
        </row>
        <row r="1460">
          <cell r="A1460" t="str">
            <v>S216200</v>
          </cell>
          <cell r="B1460" t="str">
            <v>Production Q/A Tested &amp; Sorted devices 8 K Units Delivery Batch No. 9</v>
          </cell>
          <cell r="C1460">
            <v>18</v>
          </cell>
          <cell r="D1460" t="str">
            <v>03-Feb-20 A</v>
          </cell>
          <cell r="E1460" t="str">
            <v>28-Feb-20 A</v>
          </cell>
          <cell r="F1460">
            <v>1277</v>
          </cell>
          <cell r="G1460">
            <v>1277</v>
          </cell>
          <cell r="H1460">
            <v>1</v>
          </cell>
        </row>
        <row r="1461">
          <cell r="A1461" t="str">
            <v>S216300</v>
          </cell>
          <cell r="B1461" t="str">
            <v>Production Q/A Tested &amp; Sorted devices 8 K Units Delivery Batch No. 10</v>
          </cell>
          <cell r="C1461">
            <v>18</v>
          </cell>
          <cell r="D1461" t="str">
            <v>03-Feb-20 A</v>
          </cell>
          <cell r="E1461" t="str">
            <v>28-Feb-20 A</v>
          </cell>
          <cell r="F1461">
            <v>1277</v>
          </cell>
          <cell r="G1461">
            <v>1277</v>
          </cell>
          <cell r="H1461">
            <v>1</v>
          </cell>
        </row>
        <row r="1462">
          <cell r="A1462" t="str">
            <v>S216400</v>
          </cell>
          <cell r="B1462" t="str">
            <v>Production Q/A Tested &amp; Sorted devices 5 K Units Delivery Batch No. 13</v>
          </cell>
          <cell r="C1462">
            <v>18</v>
          </cell>
          <cell r="D1462" t="str">
            <v>03-Feb-20 A</v>
          </cell>
          <cell r="E1462" t="str">
            <v>28-Feb-20 A</v>
          </cell>
          <cell r="F1462">
            <v>798</v>
          </cell>
          <cell r="G1462">
            <v>798</v>
          </cell>
          <cell r="H1462">
            <v>1</v>
          </cell>
        </row>
        <row r="1463">
          <cell r="A1463" t="str">
            <v>S216310</v>
          </cell>
          <cell r="B1463" t="str">
            <v>Production Q/A Tested &amp; Sorted devices 8 K Units Delivery Batch No. 11</v>
          </cell>
          <cell r="C1463">
            <v>18</v>
          </cell>
          <cell r="D1463" t="str">
            <v>03-Feb-20 A</v>
          </cell>
          <cell r="E1463" t="str">
            <v>28-Feb-20 A</v>
          </cell>
          <cell r="F1463">
            <v>1277</v>
          </cell>
          <cell r="G1463">
            <v>1277</v>
          </cell>
          <cell r="H1463">
            <v>1</v>
          </cell>
        </row>
        <row r="1464">
          <cell r="A1464" t="str">
            <v>S216320</v>
          </cell>
          <cell r="B1464" t="str">
            <v>Production Q/A Tested &amp; Sorted devices 8 K Units Delivery Batch No. 12</v>
          </cell>
          <cell r="C1464">
            <v>18</v>
          </cell>
          <cell r="D1464" t="str">
            <v>03-Feb-20 A</v>
          </cell>
          <cell r="E1464" t="str">
            <v>28-Feb-20 A</v>
          </cell>
          <cell r="F1464">
            <v>1277</v>
          </cell>
          <cell r="G1464">
            <v>1277</v>
          </cell>
          <cell r="H1464">
            <v>1</v>
          </cell>
        </row>
        <row r="1465">
          <cell r="A1465" t="str">
            <v>S216105</v>
          </cell>
          <cell r="B1465" t="str">
            <v>Production Q/A Tested &amp; Sorted devices 8 K Units Delivery Batch No. 8 - Contributed Labor</v>
          </cell>
          <cell r="C1465">
            <v>18</v>
          </cell>
          <cell r="D1465" t="str">
            <v>03-Feb-20 A</v>
          </cell>
          <cell r="E1465" t="str">
            <v>28-Feb-20 A</v>
          </cell>
          <cell r="F1465">
            <v>9867</v>
          </cell>
          <cell r="G1465">
            <v>9867</v>
          </cell>
          <cell r="H1465">
            <v>1</v>
          </cell>
        </row>
        <row r="1466">
          <cell r="A1466" t="str">
            <v>S216205</v>
          </cell>
          <cell r="B1466" t="str">
            <v>Production Q/A Tested &amp; Sorted devices 8 K Units Delivery Batch No. 9 - Contributed Labor</v>
          </cell>
          <cell r="C1466">
            <v>18</v>
          </cell>
          <cell r="D1466" t="str">
            <v>03-Feb-20 A</v>
          </cell>
          <cell r="E1466" t="str">
            <v>28-Feb-20 A</v>
          </cell>
          <cell r="F1466">
            <v>9867</v>
          </cell>
          <cell r="G1466">
            <v>9867</v>
          </cell>
          <cell r="H1466">
            <v>1</v>
          </cell>
        </row>
        <row r="1467">
          <cell r="A1467" t="str">
            <v>S216305</v>
          </cell>
          <cell r="B1467" t="str">
            <v>Production Q/A Tested &amp; Sorted devices 8 K Units Delivery Batch No. 10 - Contributed Labor</v>
          </cell>
          <cell r="C1467">
            <v>18</v>
          </cell>
          <cell r="D1467" t="str">
            <v>03-Feb-20 A</v>
          </cell>
          <cell r="E1467" t="str">
            <v>28-Feb-20 A</v>
          </cell>
          <cell r="F1467">
            <v>9867</v>
          </cell>
          <cell r="G1467">
            <v>9867</v>
          </cell>
          <cell r="H1467">
            <v>1</v>
          </cell>
        </row>
        <row r="1468">
          <cell r="A1468" t="str">
            <v>S216405</v>
          </cell>
          <cell r="B1468" t="str">
            <v>Production Q/A Tested &amp; Sorted devices 5 K Units Delivery Batch No. 13 - Contributed Labor</v>
          </cell>
          <cell r="C1468">
            <v>18</v>
          </cell>
          <cell r="D1468" t="str">
            <v>03-Feb-20 A</v>
          </cell>
          <cell r="E1468" t="str">
            <v>28-Feb-20 A</v>
          </cell>
          <cell r="F1468">
            <v>6185</v>
          </cell>
          <cell r="G1468">
            <v>6185</v>
          </cell>
          <cell r="H1468">
            <v>1</v>
          </cell>
        </row>
        <row r="1469">
          <cell r="A1469" t="str">
            <v>S216315</v>
          </cell>
          <cell r="B1469" t="str">
            <v>Production Q/A Tested &amp; Sorted devices 8 K Units Delivery Batch No. 11 - Contributed Labor</v>
          </cell>
          <cell r="C1469">
            <v>18</v>
          </cell>
          <cell r="D1469" t="str">
            <v>03-Feb-20 A</v>
          </cell>
          <cell r="E1469" t="str">
            <v>28-Feb-20 A</v>
          </cell>
          <cell r="F1469">
            <v>9867</v>
          </cell>
          <cell r="G1469">
            <v>9867</v>
          </cell>
          <cell r="H1469">
            <v>1</v>
          </cell>
        </row>
        <row r="1470">
          <cell r="A1470" t="str">
            <v>S216325</v>
          </cell>
          <cell r="B1470" t="str">
            <v>Production Q/A Tested &amp; Sorted devices 8 K Units Delivery Batch No. 12 - Contributed Labor</v>
          </cell>
          <cell r="C1470">
            <v>18</v>
          </cell>
          <cell r="D1470" t="str">
            <v>03-Feb-20 A</v>
          </cell>
          <cell r="E1470" t="str">
            <v>28-Feb-20 A</v>
          </cell>
          <cell r="F1470">
            <v>9867</v>
          </cell>
          <cell r="G1470">
            <v>9867</v>
          </cell>
          <cell r="H1470">
            <v>1</v>
          </cell>
        </row>
        <row r="1471">
          <cell r="A1471" t="str">
            <v>S330600</v>
          </cell>
          <cell r="B1471" t="str">
            <v>Analyze Detector Electronics Racks and Rack generic support systems Requirements FY19</v>
          </cell>
          <cell r="C1471">
            <v>18</v>
          </cell>
          <cell r="D1471" t="str">
            <v>03-Feb-20 A</v>
          </cell>
          <cell r="E1471" t="str">
            <v>28-Feb-20 A</v>
          </cell>
          <cell r="F1471">
            <v>12596</v>
          </cell>
          <cell r="G1471">
            <v>11959</v>
          </cell>
          <cell r="H1471">
            <v>1</v>
          </cell>
        </row>
        <row r="1472">
          <cell r="A1472" t="str">
            <v>S193800</v>
          </cell>
          <cell r="B1472" t="str">
            <v>Build cooling system for Prepro Sectors 1-12</v>
          </cell>
          <cell r="C1472">
            <v>236</v>
          </cell>
          <cell r="D1472" t="str">
            <v>03-Feb-20 A</v>
          </cell>
          <cell r="E1472" t="str">
            <v>11-Jan-21 A</v>
          </cell>
          <cell r="F1472">
            <v>24650</v>
          </cell>
          <cell r="G1472">
            <v>24650</v>
          </cell>
          <cell r="H1472">
            <v>1</v>
          </cell>
        </row>
        <row r="1473">
          <cell r="A1473" t="str">
            <v>S308000</v>
          </cell>
          <cell r="B1473" t="str">
            <v>Magnet Field Measurements: Magnet Engineering and Design Complete</v>
          </cell>
          <cell r="C1473">
            <v>0</v>
          </cell>
          <cell r="E1473" t="str">
            <v>03-Feb-20 A</v>
          </cell>
          <cell r="F1473">
            <v>0</v>
          </cell>
          <cell r="G1473">
            <v>0</v>
          </cell>
          <cell r="H1473">
            <v>1</v>
          </cell>
        </row>
        <row r="1474">
          <cell r="A1474" t="str">
            <v>S204450</v>
          </cell>
          <cell r="B1474" t="str">
            <v>Procurement Readiness Review - Outer HCAL Splice Plates (Dog bones)</v>
          </cell>
          <cell r="C1474">
            <v>1</v>
          </cell>
          <cell r="D1474" t="str">
            <v>03-Feb-20 A</v>
          </cell>
          <cell r="E1474" t="str">
            <v>03-Feb-20 A</v>
          </cell>
          <cell r="F1474">
            <v>2425</v>
          </cell>
          <cell r="G1474">
            <v>2354</v>
          </cell>
          <cell r="H1474">
            <v>1</v>
          </cell>
        </row>
        <row r="1475">
          <cell r="A1475" t="str">
            <v>S146500</v>
          </cell>
          <cell r="B1475" t="str">
            <v>Production Readiness Review - TPC DAM</v>
          </cell>
          <cell r="C1475">
            <v>2</v>
          </cell>
          <cell r="D1475" t="str">
            <v>03-Feb-20 A</v>
          </cell>
          <cell r="E1475" t="str">
            <v>04-Feb-20 A</v>
          </cell>
          <cell r="F1475">
            <v>1277</v>
          </cell>
          <cell r="G1475">
            <v>1277</v>
          </cell>
          <cell r="H1475">
            <v>1</v>
          </cell>
        </row>
        <row r="1476">
          <cell r="A1476" t="str">
            <v>S167500</v>
          </cell>
          <cell r="B1476" t="str">
            <v>Pack and ship EMCAL blocks for Prepro sector  3 to BNL Purchased Services</v>
          </cell>
          <cell r="C1476">
            <v>5</v>
          </cell>
          <cell r="D1476" t="str">
            <v>03-Feb-20 A</v>
          </cell>
          <cell r="E1476" t="str">
            <v>07-Feb-20 A</v>
          </cell>
          <cell r="F1476">
            <v>866</v>
          </cell>
          <cell r="G1476">
            <v>866</v>
          </cell>
          <cell r="H1476">
            <v>1</v>
          </cell>
        </row>
        <row r="1477">
          <cell r="A1477" t="str">
            <v>S167600</v>
          </cell>
          <cell r="B1477" t="str">
            <v>Pack and ship EMCAL blocks for Prepro sector  3 to BNL M&amp;S</v>
          </cell>
          <cell r="C1477">
            <v>5</v>
          </cell>
          <cell r="D1477" t="str">
            <v>03-Feb-20 A</v>
          </cell>
          <cell r="E1477" t="str">
            <v>07-Feb-20 A</v>
          </cell>
          <cell r="F1477">
            <v>1229</v>
          </cell>
          <cell r="G1477">
            <v>1229</v>
          </cell>
          <cell r="H1477">
            <v>1</v>
          </cell>
        </row>
        <row r="1478">
          <cell r="A1478" t="str">
            <v>S307600</v>
          </cell>
          <cell r="B1478" t="str">
            <v>Magnet Field Measurements: Design mounts for  probes to monitor field - Physics Resource(s)</v>
          </cell>
          <cell r="C1478">
            <v>10</v>
          </cell>
          <cell r="D1478" t="str">
            <v>03-Feb-20 A</v>
          </cell>
          <cell r="E1478" t="str">
            <v>14-Feb-20 A</v>
          </cell>
          <cell r="F1478">
            <v>4565</v>
          </cell>
          <cell r="G1478">
            <v>4565</v>
          </cell>
          <cell r="H1478">
            <v>1</v>
          </cell>
        </row>
        <row r="1479">
          <cell r="A1479" t="str">
            <v>S307610</v>
          </cell>
          <cell r="B1479" t="str">
            <v>Magnet Field Measurements: Design mounts for  probes to monitor field - CA-D Resource(s)</v>
          </cell>
          <cell r="C1479">
            <v>10</v>
          </cell>
          <cell r="D1479" t="str">
            <v>03-Feb-20 A</v>
          </cell>
          <cell r="E1479" t="str">
            <v>14-Feb-20 A</v>
          </cell>
          <cell r="F1479">
            <v>1178</v>
          </cell>
          <cell r="G1479">
            <v>1178</v>
          </cell>
          <cell r="H1479">
            <v>1</v>
          </cell>
        </row>
        <row r="1480">
          <cell r="A1480" t="str">
            <v>S171011</v>
          </cell>
          <cell r="B1480" t="str">
            <v>Procure EMCAL Fibers for Final Blocks - Delivery Acceptance 11</v>
          </cell>
          <cell r="C1480">
            <v>18</v>
          </cell>
          <cell r="D1480" t="str">
            <v>03-Feb-20 A</v>
          </cell>
          <cell r="E1480" t="str">
            <v>28-Feb-20 A</v>
          </cell>
          <cell r="F1480">
            <v>40858</v>
          </cell>
          <cell r="G1480">
            <v>40858</v>
          </cell>
          <cell r="H1480">
            <v>1</v>
          </cell>
        </row>
        <row r="1481">
          <cell r="A1481" t="str">
            <v>S166200</v>
          </cell>
          <cell r="B1481" t="str">
            <v>Fabricate EMCAL Prepro blocks sector 4</v>
          </cell>
          <cell r="C1481">
            <v>22</v>
          </cell>
          <cell r="D1481" t="str">
            <v>03-Feb-20 A</v>
          </cell>
          <cell r="E1481" t="str">
            <v>04-Mar-20 A</v>
          </cell>
          <cell r="F1481">
            <v>9425</v>
          </cell>
          <cell r="G1481">
            <v>9425</v>
          </cell>
          <cell r="H1481">
            <v>1</v>
          </cell>
        </row>
        <row r="1482">
          <cell r="A1482" t="str">
            <v>S315915</v>
          </cell>
          <cell r="B1482" t="str">
            <v>Steel Track Modifications - Inspection As-Builts and Punchlists Phys</v>
          </cell>
          <cell r="C1482">
            <v>189</v>
          </cell>
          <cell r="D1482" t="str">
            <v>03-Feb-20 A</v>
          </cell>
          <cell r="E1482" t="str">
            <v>30-Oct-20 A</v>
          </cell>
          <cell r="F1482">
            <v>6847</v>
          </cell>
          <cell r="G1482">
            <v>6847</v>
          </cell>
          <cell r="H1482">
            <v>1</v>
          </cell>
        </row>
        <row r="1483">
          <cell r="A1483" t="str">
            <v>S315925</v>
          </cell>
          <cell r="B1483" t="str">
            <v>Steel Track Modifications - Inspection As-Builts and Punchlists CA-D</v>
          </cell>
          <cell r="C1483">
            <v>189</v>
          </cell>
          <cell r="D1483" t="str">
            <v>03-Feb-20 A</v>
          </cell>
          <cell r="E1483" t="str">
            <v>30-Oct-20 A</v>
          </cell>
          <cell r="F1483">
            <v>8836</v>
          </cell>
          <cell r="G1483">
            <v>8836</v>
          </cell>
          <cell r="H1483">
            <v>1</v>
          </cell>
        </row>
        <row r="1484">
          <cell r="A1484" t="str">
            <v>S132500</v>
          </cell>
          <cell r="B1484" t="str">
            <v>Procure TPC R3 Module Prod. Parts (Frames) - Contract Award(s)</v>
          </cell>
          <cell r="C1484">
            <v>0</v>
          </cell>
          <cell r="D1484" t="str">
            <v>04-Feb-20 A</v>
          </cell>
          <cell r="F1484">
            <v>0</v>
          </cell>
          <cell r="G1484">
            <v>0</v>
          </cell>
          <cell r="H1484">
            <v>1</v>
          </cell>
        </row>
        <row r="1485">
          <cell r="A1485" t="str">
            <v>S257000</v>
          </cell>
          <cell r="B1485" t="str">
            <v>Procure DAQ Production SEBs - Provide Requirements to Procurement</v>
          </cell>
          <cell r="C1485">
            <v>9</v>
          </cell>
          <cell r="D1485" t="str">
            <v>04-Feb-20 A</v>
          </cell>
          <cell r="E1485" t="str">
            <v>18-Feb-20 A</v>
          </cell>
          <cell r="F1485">
            <v>25550</v>
          </cell>
          <cell r="G1485">
            <v>25550</v>
          </cell>
          <cell r="H1485">
            <v>1</v>
          </cell>
        </row>
        <row r="1486">
          <cell r="A1486" t="str">
            <v>S117400</v>
          </cell>
          <cell r="B1486" t="str">
            <v>Procure TPC v2 Module Frames  M&amp;S</v>
          </cell>
          <cell r="C1486">
            <v>58</v>
          </cell>
          <cell r="D1486" t="str">
            <v>04-Feb-20 A</v>
          </cell>
          <cell r="E1486" t="str">
            <v>24-Apr-20 A</v>
          </cell>
          <cell r="F1486">
            <v>1138</v>
          </cell>
          <cell r="G1486">
            <v>1138</v>
          </cell>
          <cell r="H1486">
            <v>1</v>
          </cell>
        </row>
        <row r="1487">
          <cell r="A1487" t="str">
            <v>S124300</v>
          </cell>
          <cell r="B1487" t="str">
            <v>Procure TPC R1 Module Parts (Frames) - Contract Award(s)</v>
          </cell>
          <cell r="C1487">
            <v>0</v>
          </cell>
          <cell r="D1487" t="str">
            <v>04-Feb-20 A</v>
          </cell>
          <cell r="F1487">
            <v>0</v>
          </cell>
          <cell r="G1487">
            <v>0</v>
          </cell>
          <cell r="H1487">
            <v>1</v>
          </cell>
        </row>
        <row r="1488">
          <cell r="A1488" t="str">
            <v>S124600</v>
          </cell>
          <cell r="B1488" t="str">
            <v>Procure TPC R1 Module Parts (Strongbacks) - Contract Award(s)</v>
          </cell>
          <cell r="C1488">
            <v>0</v>
          </cell>
          <cell r="D1488" t="str">
            <v>04-Feb-20 A</v>
          </cell>
          <cell r="F1488">
            <v>0</v>
          </cell>
          <cell r="G1488">
            <v>0</v>
          </cell>
          <cell r="H1488">
            <v>1</v>
          </cell>
        </row>
        <row r="1489">
          <cell r="A1489" t="str">
            <v>S125200</v>
          </cell>
          <cell r="B1489" t="str">
            <v>Procure TPC R1 Module Parts (Grids) - Contract Award(s)</v>
          </cell>
          <cell r="C1489">
            <v>0</v>
          </cell>
          <cell r="D1489" t="str">
            <v>04-Feb-20 A</v>
          </cell>
          <cell r="F1489">
            <v>0</v>
          </cell>
          <cell r="G1489">
            <v>0</v>
          </cell>
          <cell r="H1489">
            <v>1</v>
          </cell>
        </row>
        <row r="1490">
          <cell r="A1490" t="str">
            <v>S128300</v>
          </cell>
          <cell r="B1490" t="str">
            <v>Procure TPC R2 Module Prod. Parts (Frames) - Contract Award(s)</v>
          </cell>
          <cell r="C1490">
            <v>0</v>
          </cell>
          <cell r="D1490" t="str">
            <v>04-Feb-20 A</v>
          </cell>
          <cell r="F1490">
            <v>0</v>
          </cell>
          <cell r="G1490">
            <v>0</v>
          </cell>
          <cell r="H1490">
            <v>1</v>
          </cell>
        </row>
        <row r="1491">
          <cell r="A1491" t="str">
            <v>S128600</v>
          </cell>
          <cell r="B1491" t="str">
            <v>Procure TPC R2 Module Prod. Parts (Strongbacks) - Contract Award(s)</v>
          </cell>
          <cell r="C1491">
            <v>0</v>
          </cell>
          <cell r="D1491" t="str">
            <v>04-Feb-20 A</v>
          </cell>
          <cell r="F1491">
            <v>0</v>
          </cell>
          <cell r="G1491">
            <v>0</v>
          </cell>
          <cell r="H1491">
            <v>1</v>
          </cell>
        </row>
        <row r="1492">
          <cell r="A1492" t="str">
            <v>S129200</v>
          </cell>
          <cell r="B1492" t="str">
            <v>Procure TPC R2 Module Prod. Parts (Grids) - Contract Award(s)</v>
          </cell>
          <cell r="C1492">
            <v>0</v>
          </cell>
          <cell r="D1492" t="str">
            <v>04-Feb-20 A</v>
          </cell>
          <cell r="F1492">
            <v>0</v>
          </cell>
          <cell r="G1492">
            <v>0</v>
          </cell>
          <cell r="H1492">
            <v>1</v>
          </cell>
        </row>
        <row r="1493">
          <cell r="A1493" t="str">
            <v>S204500</v>
          </cell>
          <cell r="B1493" t="str">
            <v>Procure Outer HCAL Splice Plates - Provide Requirements to Procurement</v>
          </cell>
          <cell r="C1493">
            <v>5</v>
          </cell>
          <cell r="D1493" t="str">
            <v>04-Feb-20 A</v>
          </cell>
          <cell r="E1493" t="str">
            <v>10-Feb-20 A</v>
          </cell>
          <cell r="F1493">
            <v>9410</v>
          </cell>
          <cell r="G1493">
            <v>9136</v>
          </cell>
          <cell r="H1493">
            <v>1</v>
          </cell>
        </row>
        <row r="1494">
          <cell r="A1494" t="str">
            <v>S132400</v>
          </cell>
          <cell r="B1494" t="str">
            <v>Procure TPC R3 Module Prod. Parts (Frames, Strongbacks, Padplanes, Grids) - Vendor Selection</v>
          </cell>
          <cell r="C1494">
            <v>17</v>
          </cell>
          <cell r="D1494" t="str">
            <v>04-Feb-20 A</v>
          </cell>
          <cell r="E1494" t="str">
            <v>28-Feb-20 A</v>
          </cell>
          <cell r="F1494">
            <v>0</v>
          </cell>
          <cell r="G1494">
            <v>0</v>
          </cell>
          <cell r="H1494">
            <v>1</v>
          </cell>
        </row>
        <row r="1495">
          <cell r="A1495" t="str">
            <v>S124400</v>
          </cell>
          <cell r="B1495" t="str">
            <v>Procure TPC R1 Module Parts (Frames) - Contract/PO - Leadtime</v>
          </cell>
          <cell r="C1495">
            <v>39</v>
          </cell>
          <cell r="D1495" t="str">
            <v>04-Feb-20 A</v>
          </cell>
          <cell r="E1495" t="str">
            <v>31-Mar-20 A</v>
          </cell>
          <cell r="F1495">
            <v>0</v>
          </cell>
          <cell r="G1495">
            <v>0</v>
          </cell>
          <cell r="H1495">
            <v>1</v>
          </cell>
        </row>
        <row r="1496">
          <cell r="A1496" t="str">
            <v>S124700</v>
          </cell>
          <cell r="B1496" t="str">
            <v>Procure TPC R1 Module Parts (Strongbacks) - Contract/PO - Leadtime</v>
          </cell>
          <cell r="C1496">
            <v>40</v>
          </cell>
          <cell r="D1496" t="str">
            <v>04-Feb-20 A</v>
          </cell>
          <cell r="E1496" t="str">
            <v>31-Mar-20 A</v>
          </cell>
          <cell r="F1496">
            <v>0</v>
          </cell>
          <cell r="G1496">
            <v>0</v>
          </cell>
          <cell r="H1496">
            <v>1</v>
          </cell>
        </row>
        <row r="1497">
          <cell r="A1497" t="str">
            <v>S125300</v>
          </cell>
          <cell r="B1497" t="str">
            <v>Procure TPC R1 Module Parts (Grids) - Contract/PO - Leadtime</v>
          </cell>
          <cell r="C1497">
            <v>40</v>
          </cell>
          <cell r="D1497" t="str">
            <v>04-Feb-20 A</v>
          </cell>
          <cell r="E1497" t="str">
            <v>31-Mar-20 A</v>
          </cell>
          <cell r="F1497">
            <v>0</v>
          </cell>
          <cell r="G1497">
            <v>0</v>
          </cell>
          <cell r="H1497">
            <v>1</v>
          </cell>
        </row>
        <row r="1498">
          <cell r="A1498" t="str">
            <v>S128400</v>
          </cell>
          <cell r="B1498" t="str">
            <v>Procure TPC R2 Module Prod. Parts (Frames) - Contract/PO - Leadtime</v>
          </cell>
          <cell r="C1498">
            <v>40</v>
          </cell>
          <cell r="D1498" t="str">
            <v>04-Feb-20 A</v>
          </cell>
          <cell r="E1498" t="str">
            <v>31-Mar-20 A</v>
          </cell>
          <cell r="F1498">
            <v>0</v>
          </cell>
          <cell r="G1498">
            <v>0</v>
          </cell>
          <cell r="H1498">
            <v>1</v>
          </cell>
        </row>
        <row r="1499">
          <cell r="A1499" t="str">
            <v>S128700</v>
          </cell>
          <cell r="B1499" t="str">
            <v>Procure TPC R2 Module Prod. Parts (Strongbacks) - Contract/PO - Leadtime</v>
          </cell>
          <cell r="C1499">
            <v>40</v>
          </cell>
          <cell r="D1499" t="str">
            <v>04-Feb-20 A</v>
          </cell>
          <cell r="E1499" t="str">
            <v>31-Mar-20 A</v>
          </cell>
          <cell r="F1499">
            <v>0</v>
          </cell>
          <cell r="G1499">
            <v>0</v>
          </cell>
          <cell r="H1499">
            <v>1</v>
          </cell>
        </row>
        <row r="1500">
          <cell r="A1500" t="str">
            <v>S129300</v>
          </cell>
          <cell r="B1500" t="str">
            <v>Procure TPC R2 Module Prod. Parts (Grids) - Contract/PO - Leadtime</v>
          </cell>
          <cell r="C1500">
            <v>40</v>
          </cell>
          <cell r="D1500" t="str">
            <v>04-Feb-20 A</v>
          </cell>
          <cell r="E1500" t="str">
            <v>31-Mar-20 A</v>
          </cell>
          <cell r="F1500">
            <v>0</v>
          </cell>
          <cell r="G1500">
            <v>0</v>
          </cell>
          <cell r="H1500">
            <v>1</v>
          </cell>
        </row>
        <row r="1501">
          <cell r="A1501" t="str">
            <v>S132800</v>
          </cell>
          <cell r="B1501" t="str">
            <v>Procure TPC R3 Module Prod. Parts (Strongbacks) - Contract Award(s)</v>
          </cell>
          <cell r="C1501">
            <v>0</v>
          </cell>
          <cell r="D1501" t="str">
            <v>05-Feb-20 A</v>
          </cell>
          <cell r="F1501">
            <v>0</v>
          </cell>
          <cell r="G1501">
            <v>0</v>
          </cell>
          <cell r="H1501">
            <v>1</v>
          </cell>
        </row>
        <row r="1502">
          <cell r="A1502" t="str">
            <v>S133400</v>
          </cell>
          <cell r="B1502" t="str">
            <v>Procure TPC R3 Module Prod. Parts (Grids) - Contract Award(s)</v>
          </cell>
          <cell r="C1502">
            <v>0</v>
          </cell>
          <cell r="D1502" t="str">
            <v>05-Feb-20 A</v>
          </cell>
          <cell r="F1502">
            <v>0</v>
          </cell>
          <cell r="G1502">
            <v>0</v>
          </cell>
          <cell r="H1502">
            <v>1</v>
          </cell>
        </row>
        <row r="1503">
          <cell r="A1503" t="str">
            <v>S238300</v>
          </cell>
          <cell r="B1503" t="str">
            <v>Hcal Frontend Electronics Production Review</v>
          </cell>
          <cell r="C1503">
            <v>0</v>
          </cell>
          <cell r="E1503" t="str">
            <v>05-Feb-20 A</v>
          </cell>
          <cell r="F1503">
            <v>0</v>
          </cell>
          <cell r="G1503">
            <v>0</v>
          </cell>
          <cell r="H1503">
            <v>1</v>
          </cell>
        </row>
        <row r="1504">
          <cell r="A1504" t="str">
            <v>S119400</v>
          </cell>
          <cell r="B1504" t="str">
            <v>Procure Trained Technician to work in CERN Shop on TPC GEMs - Prepare &amp; Send Solicitation</v>
          </cell>
          <cell r="C1504">
            <v>14</v>
          </cell>
          <cell r="D1504" t="str">
            <v>05-Feb-20 A</v>
          </cell>
          <cell r="E1504" t="str">
            <v>26-Feb-20 A</v>
          </cell>
          <cell r="F1504">
            <v>0</v>
          </cell>
          <cell r="G1504">
            <v>0</v>
          </cell>
          <cell r="H1504">
            <v>1</v>
          </cell>
        </row>
        <row r="1505">
          <cell r="A1505" t="str">
            <v>S119500</v>
          </cell>
          <cell r="B1505" t="str">
            <v>Procure Trained Technician to work in CERN Shop on TPC GEMs - Vendor Responses</v>
          </cell>
          <cell r="C1505">
            <v>14</v>
          </cell>
          <cell r="D1505" t="str">
            <v>05-Feb-20 A</v>
          </cell>
          <cell r="E1505" t="str">
            <v>26-Feb-20 A</v>
          </cell>
          <cell r="F1505">
            <v>0</v>
          </cell>
          <cell r="G1505">
            <v>0</v>
          </cell>
          <cell r="H1505">
            <v>1</v>
          </cell>
        </row>
        <row r="1506">
          <cell r="A1506" t="str">
            <v>S119600</v>
          </cell>
          <cell r="B1506" t="str">
            <v>Procure Trained Technician to work in CERN Shop on TPC GEMs - Vendor Selection</v>
          </cell>
          <cell r="C1506">
            <v>14</v>
          </cell>
          <cell r="D1506" t="str">
            <v>05-Feb-20 A</v>
          </cell>
          <cell r="E1506" t="str">
            <v>26-Feb-20 A</v>
          </cell>
          <cell r="F1506">
            <v>0</v>
          </cell>
          <cell r="G1506">
            <v>0</v>
          </cell>
          <cell r="H1506">
            <v>1</v>
          </cell>
        </row>
        <row r="1507">
          <cell r="A1507" t="str">
            <v>S117000</v>
          </cell>
          <cell r="B1507" t="str">
            <v>Procure TPC v2 Module Strongback Labor</v>
          </cell>
          <cell r="C1507">
            <v>14</v>
          </cell>
          <cell r="D1507" t="str">
            <v>05-Feb-20 A</v>
          </cell>
          <cell r="E1507" t="str">
            <v>26-Feb-20 A</v>
          </cell>
          <cell r="F1507">
            <v>1826</v>
          </cell>
          <cell r="G1507">
            <v>1826</v>
          </cell>
          <cell r="H1507">
            <v>1</v>
          </cell>
        </row>
        <row r="1508">
          <cell r="A1508" t="str">
            <v>S132600</v>
          </cell>
          <cell r="B1508" t="str">
            <v>Procure TPC R3 Module Prod. Parts (Frames) - Contract/PO - Leadtime</v>
          </cell>
          <cell r="C1508">
            <v>39</v>
          </cell>
          <cell r="D1508" t="str">
            <v>05-Feb-20 A</v>
          </cell>
          <cell r="E1508" t="str">
            <v>31-Mar-20 A</v>
          </cell>
          <cell r="F1508">
            <v>0</v>
          </cell>
          <cell r="G1508">
            <v>0</v>
          </cell>
          <cell r="H1508">
            <v>1</v>
          </cell>
        </row>
        <row r="1509">
          <cell r="A1509" t="str">
            <v>S132900</v>
          </cell>
          <cell r="B1509" t="str">
            <v>Procure TPC R3 Module Prod. Parts (Strongbacks) - Contract/PO - Leadtime</v>
          </cell>
          <cell r="C1509">
            <v>39</v>
          </cell>
          <cell r="D1509" t="str">
            <v>05-Feb-20 A</v>
          </cell>
          <cell r="E1509" t="str">
            <v>31-Mar-20 A</v>
          </cell>
          <cell r="F1509">
            <v>0</v>
          </cell>
          <cell r="G1509">
            <v>0</v>
          </cell>
          <cell r="H1509">
            <v>1</v>
          </cell>
        </row>
        <row r="1510">
          <cell r="A1510" t="str">
            <v>S133500</v>
          </cell>
          <cell r="B1510" t="str">
            <v>Procure TPC R3 Module Prod. Parts (Grids) - Contract/PO - Leadtime</v>
          </cell>
          <cell r="C1510">
            <v>39</v>
          </cell>
          <cell r="D1510" t="str">
            <v>05-Feb-20 A</v>
          </cell>
          <cell r="E1510" t="str">
            <v>31-Mar-20 A</v>
          </cell>
          <cell r="F1510">
            <v>0</v>
          </cell>
          <cell r="G1510">
            <v>0</v>
          </cell>
          <cell r="H1510">
            <v>1</v>
          </cell>
        </row>
        <row r="1511">
          <cell r="A1511" t="str">
            <v>S117300</v>
          </cell>
          <cell r="B1511" t="str">
            <v>Procure TPC v2 Module Frames Labor</v>
          </cell>
          <cell r="C1511">
            <v>12</v>
          </cell>
          <cell r="D1511" t="str">
            <v>11-Feb-20 A</v>
          </cell>
          <cell r="E1511" t="str">
            <v>28-Feb-20 A</v>
          </cell>
          <cell r="F1511">
            <v>2739</v>
          </cell>
          <cell r="G1511">
            <v>2739</v>
          </cell>
          <cell r="H1511">
            <v>1</v>
          </cell>
        </row>
        <row r="1512">
          <cell r="A1512" t="str">
            <v>S204600</v>
          </cell>
          <cell r="B1512" t="str">
            <v>Procure Outer HCAL Splice Plates - Prepare &amp; Send Solicitation</v>
          </cell>
          <cell r="C1512">
            <v>9</v>
          </cell>
          <cell r="D1512" t="str">
            <v>11-Feb-20 A</v>
          </cell>
          <cell r="E1512" t="str">
            <v>24-Feb-20 A</v>
          </cell>
          <cell r="F1512">
            <v>0</v>
          </cell>
          <cell r="G1512">
            <v>0</v>
          </cell>
          <cell r="H1512">
            <v>1</v>
          </cell>
        </row>
        <row r="1513">
          <cell r="A1513" t="str">
            <v>S118200</v>
          </cell>
          <cell r="B1513" t="str">
            <v>Design TPC v2a Module GEMs</v>
          </cell>
          <cell r="C1513">
            <v>9</v>
          </cell>
          <cell r="D1513" t="str">
            <v>14-Feb-20 A</v>
          </cell>
          <cell r="E1513" t="str">
            <v>28-Feb-20 A</v>
          </cell>
          <cell r="F1513">
            <v>5891</v>
          </cell>
          <cell r="G1513">
            <v>5891</v>
          </cell>
          <cell r="H1513">
            <v>1</v>
          </cell>
        </row>
        <row r="1514">
          <cell r="A1514" t="str">
            <v>S117100</v>
          </cell>
          <cell r="B1514" t="str">
            <v>Procure TPC v2 Module Strongback M&amp;S</v>
          </cell>
          <cell r="C1514">
            <v>30</v>
          </cell>
          <cell r="D1514" t="str">
            <v>18-Feb-20 A</v>
          </cell>
          <cell r="E1514" t="str">
            <v>31-Mar-20 A</v>
          </cell>
          <cell r="F1514">
            <v>1366</v>
          </cell>
          <cell r="G1514">
            <v>1366</v>
          </cell>
          <cell r="H1514">
            <v>1</v>
          </cell>
        </row>
        <row r="1515">
          <cell r="A1515" t="str">
            <v>S307700</v>
          </cell>
          <cell r="B1515" t="str">
            <v>Magnet Field Measurements: Design readout for  probes to monitor field - Physics Resource(s)</v>
          </cell>
          <cell r="C1515">
            <v>5</v>
          </cell>
          <cell r="D1515" t="str">
            <v>18-Feb-20 A</v>
          </cell>
          <cell r="E1515" t="str">
            <v>24-Feb-20 A</v>
          </cell>
          <cell r="F1515">
            <v>4565</v>
          </cell>
          <cell r="G1515">
            <v>4565</v>
          </cell>
          <cell r="H1515">
            <v>1</v>
          </cell>
        </row>
        <row r="1516">
          <cell r="A1516" t="str">
            <v>S307710</v>
          </cell>
          <cell r="B1516" t="str">
            <v>Magnet Field Measurements: Design readout for  probes to monitor field - CA-D Resource(s)</v>
          </cell>
          <cell r="C1516">
            <v>5</v>
          </cell>
          <cell r="D1516" t="str">
            <v>18-Feb-20 A</v>
          </cell>
          <cell r="E1516" t="str">
            <v>24-Feb-20 A</v>
          </cell>
          <cell r="F1516">
            <v>589</v>
          </cell>
          <cell r="G1516">
            <v>589</v>
          </cell>
          <cell r="H1516">
            <v>1</v>
          </cell>
        </row>
        <row r="1517">
          <cell r="A1517" t="str">
            <v>S223000</v>
          </cell>
          <cell r="B1517" t="str">
            <v>Fabricate EMCal Interface Board: Sectors 1-12, Phase 1 - Delivery Acceptance</v>
          </cell>
          <cell r="C1517">
            <v>7</v>
          </cell>
          <cell r="D1517" t="str">
            <v>19-Feb-20 A</v>
          </cell>
          <cell r="E1517" t="str">
            <v>28-Feb-20 A</v>
          </cell>
          <cell r="F1517">
            <v>33495</v>
          </cell>
          <cell r="G1517">
            <v>33495</v>
          </cell>
          <cell r="H1517">
            <v>1</v>
          </cell>
        </row>
        <row r="1518">
          <cell r="A1518" t="str">
            <v>S225700</v>
          </cell>
          <cell r="B1518" t="str">
            <v>Procure EMCal External Bias Power System: Sectors 1-12 - Vendor Responses</v>
          </cell>
          <cell r="C1518">
            <v>7</v>
          </cell>
          <cell r="D1518" t="str">
            <v>19-Feb-20 A</v>
          </cell>
          <cell r="E1518" t="str">
            <v>28-Feb-20 A</v>
          </cell>
          <cell r="F1518">
            <v>0</v>
          </cell>
          <cell r="G1518">
            <v>0</v>
          </cell>
          <cell r="H1518">
            <v>1</v>
          </cell>
        </row>
        <row r="1519">
          <cell r="A1519" t="str">
            <v>S225800</v>
          </cell>
          <cell r="B1519" t="str">
            <v>Procure EMCal External Bias Power System: Sectors 1-12 - Vendor Selection</v>
          </cell>
          <cell r="C1519">
            <v>7</v>
          </cell>
          <cell r="D1519" t="str">
            <v>19-Feb-20 A</v>
          </cell>
          <cell r="E1519" t="str">
            <v>28-Feb-20 A</v>
          </cell>
          <cell r="F1519">
            <v>0</v>
          </cell>
          <cell r="G1519">
            <v>0</v>
          </cell>
          <cell r="H1519">
            <v>1</v>
          </cell>
        </row>
        <row r="1520">
          <cell r="A1520" t="str">
            <v>S223001</v>
          </cell>
          <cell r="B1520" t="str">
            <v>Fabricate EMCal Interface Board: Sectors 1-12, Phase 2 - Delivery Acceptance</v>
          </cell>
          <cell r="C1520">
            <v>7</v>
          </cell>
          <cell r="D1520" t="str">
            <v>19-Feb-20 A</v>
          </cell>
          <cell r="E1520" t="str">
            <v>28-Feb-20 A</v>
          </cell>
          <cell r="F1520">
            <v>33495</v>
          </cell>
          <cell r="G1520">
            <v>33495</v>
          </cell>
          <cell r="H1520">
            <v>1</v>
          </cell>
        </row>
        <row r="1521">
          <cell r="A1521" t="str">
            <v>S223100</v>
          </cell>
          <cell r="B1521" t="str">
            <v>Test EMCal Interface Boards: Sectors 1-12</v>
          </cell>
          <cell r="C1521">
            <v>19</v>
          </cell>
          <cell r="D1521" t="str">
            <v>19-Feb-20 A</v>
          </cell>
          <cell r="E1521" t="str">
            <v>16-Mar-20 A</v>
          </cell>
          <cell r="F1521">
            <v>13475</v>
          </cell>
          <cell r="G1521">
            <v>13475</v>
          </cell>
          <cell r="H1521">
            <v>1</v>
          </cell>
        </row>
        <row r="1522">
          <cell r="A1522" t="str">
            <v>S269500</v>
          </cell>
          <cell r="B1522" t="str">
            <v>Timing System Prototype: evaluate performance, Final Design and Production Readiness Review</v>
          </cell>
          <cell r="C1522">
            <v>405</v>
          </cell>
          <cell r="D1522" t="str">
            <v>24-Feb-20 A</v>
          </cell>
          <cell r="E1522">
            <v>44469</v>
          </cell>
          <cell r="F1522">
            <v>2754</v>
          </cell>
          <cell r="G1522">
            <v>2754</v>
          </cell>
          <cell r="H1522">
            <v>0.95</v>
          </cell>
        </row>
        <row r="1523">
          <cell r="A1523" t="str">
            <v>S186200</v>
          </cell>
          <cell r="B1523" t="str">
            <v>Glue blocks together into modules for modules in Sectors (Prepro) 1-12 Labor</v>
          </cell>
          <cell r="C1523">
            <v>221</v>
          </cell>
          <cell r="D1523" t="str">
            <v>25-Feb-20 A</v>
          </cell>
          <cell r="E1523" t="str">
            <v>11-Jan-21 A</v>
          </cell>
          <cell r="F1523">
            <v>70791</v>
          </cell>
          <cell r="G1523">
            <v>70791</v>
          </cell>
          <cell r="H1523">
            <v>1</v>
          </cell>
        </row>
        <row r="1524">
          <cell r="A1524" t="str">
            <v>S186100</v>
          </cell>
          <cell r="B1524" t="str">
            <v>Install SiPM daughterboards on blocks for modules in Sectors (Prepro) 1-12 Labor</v>
          </cell>
          <cell r="C1524">
            <v>221</v>
          </cell>
          <cell r="D1524" t="str">
            <v>25-Feb-20 A</v>
          </cell>
          <cell r="E1524" t="str">
            <v>11-Jan-21 A</v>
          </cell>
          <cell r="F1524">
            <v>70791</v>
          </cell>
          <cell r="G1524">
            <v>70791</v>
          </cell>
          <cell r="H1524">
            <v>1</v>
          </cell>
        </row>
        <row r="1525">
          <cell r="A1525" t="str">
            <v>S216500</v>
          </cell>
          <cell r="B1525" t="str">
            <v>EMCal/HCal SiPM Sensor Procurement Complete</v>
          </cell>
          <cell r="C1525">
            <v>0</v>
          </cell>
          <cell r="E1525" t="str">
            <v>28-Feb-20 A</v>
          </cell>
          <cell r="F1525">
            <v>0</v>
          </cell>
          <cell r="G1525">
            <v>0</v>
          </cell>
          <cell r="H1525">
            <v>1</v>
          </cell>
        </row>
        <row r="1526">
          <cell r="A1526" t="str">
            <v>S259700</v>
          </cell>
          <cell r="B1526" t="str">
            <v>Procure DAQ Production Main Switches - Provide Requirements to Procurement</v>
          </cell>
          <cell r="C1526">
            <v>10</v>
          </cell>
          <cell r="D1526" t="str">
            <v>02-Mar-20 A</v>
          </cell>
          <cell r="E1526" t="str">
            <v>16-Mar-20 A</v>
          </cell>
          <cell r="F1526">
            <v>30660</v>
          </cell>
          <cell r="G1526">
            <v>30660</v>
          </cell>
          <cell r="H1526">
            <v>1</v>
          </cell>
        </row>
        <row r="1527">
          <cell r="A1527" t="str">
            <v>S338400</v>
          </cell>
          <cell r="B1527" t="str">
            <v>Create Beampipe/Vacuum Layout - Physics Resource(s)</v>
          </cell>
          <cell r="C1527">
            <v>21</v>
          </cell>
          <cell r="D1527" t="str">
            <v>02-Mar-20 A</v>
          </cell>
          <cell r="E1527" t="str">
            <v>31-Mar-20 A</v>
          </cell>
          <cell r="F1527">
            <v>5076</v>
          </cell>
          <cell r="G1527">
            <v>9025</v>
          </cell>
          <cell r="H1527">
            <v>1</v>
          </cell>
        </row>
        <row r="1528">
          <cell r="A1528" t="str">
            <v>S338500</v>
          </cell>
          <cell r="B1528" t="str">
            <v>Create Beampipe/Vacuum Envelope Drawing</v>
          </cell>
          <cell r="C1528">
            <v>21</v>
          </cell>
          <cell r="D1528" t="str">
            <v>02-Mar-20 A</v>
          </cell>
          <cell r="E1528" t="str">
            <v>31-Mar-20 A</v>
          </cell>
          <cell r="F1528">
            <v>4232</v>
          </cell>
          <cell r="G1528">
            <v>2351</v>
          </cell>
          <cell r="H1528">
            <v>1</v>
          </cell>
        </row>
        <row r="1529">
          <cell r="A1529" t="str">
            <v>S338600</v>
          </cell>
          <cell r="B1529" t="str">
            <v>Create Beampipe/Vacuum subassembly and detail Drawings</v>
          </cell>
          <cell r="C1529">
            <v>21</v>
          </cell>
          <cell r="D1529" t="str">
            <v>02-Mar-20 A</v>
          </cell>
          <cell r="E1529" t="str">
            <v>31-Mar-20 A</v>
          </cell>
          <cell r="F1529">
            <v>4232</v>
          </cell>
          <cell r="G1529">
            <v>4702</v>
          </cell>
          <cell r="H1529">
            <v>1</v>
          </cell>
        </row>
        <row r="1530">
          <cell r="A1530" t="str">
            <v>S338700</v>
          </cell>
          <cell r="B1530" t="str">
            <v>Review Beampipe/Vacuum Design/Safety - Physics Resource(s)</v>
          </cell>
          <cell r="C1530">
            <v>21</v>
          </cell>
          <cell r="D1530" t="str">
            <v>02-Mar-20 A</v>
          </cell>
          <cell r="E1530" t="str">
            <v>31-Mar-20 A</v>
          </cell>
          <cell r="F1530">
            <v>5307</v>
          </cell>
          <cell r="G1530">
            <v>1179</v>
          </cell>
          <cell r="H1530">
            <v>1</v>
          </cell>
        </row>
        <row r="1531">
          <cell r="A1531" t="str">
            <v>S338800</v>
          </cell>
          <cell r="B1531" t="str">
            <v>Address Action Items from Beampipe/Vacuum Design &amp; Safety Reviews - Physics Resource(s)</v>
          </cell>
          <cell r="C1531">
            <v>21</v>
          </cell>
          <cell r="D1531" t="str">
            <v>02-Mar-20 A</v>
          </cell>
          <cell r="E1531" t="str">
            <v>31-Mar-20 A</v>
          </cell>
          <cell r="F1531">
            <v>4232</v>
          </cell>
          <cell r="G1531">
            <v>1881</v>
          </cell>
          <cell r="H1531">
            <v>1</v>
          </cell>
        </row>
        <row r="1532">
          <cell r="A1532" t="str">
            <v>S338410</v>
          </cell>
          <cell r="B1532" t="str">
            <v>Create Beampipe/Vacuum Layout - CA-D Resource(s)</v>
          </cell>
          <cell r="C1532">
            <v>21</v>
          </cell>
          <cell r="D1532" t="str">
            <v>02-Mar-20 A</v>
          </cell>
          <cell r="E1532" t="str">
            <v>31-Mar-20 A</v>
          </cell>
          <cell r="F1532">
            <v>5461</v>
          </cell>
          <cell r="G1532">
            <v>12135</v>
          </cell>
          <cell r="H1532">
            <v>1</v>
          </cell>
        </row>
        <row r="1533">
          <cell r="A1533" t="str">
            <v>S338710</v>
          </cell>
          <cell r="B1533" t="str">
            <v>Review Beampipe/Vacuum Design/Safety - CA-D Resource(s)</v>
          </cell>
          <cell r="C1533">
            <v>21</v>
          </cell>
          <cell r="D1533" t="str">
            <v>02-Mar-20 A</v>
          </cell>
          <cell r="E1533" t="str">
            <v>31-Mar-20 A</v>
          </cell>
          <cell r="F1533">
            <v>7241</v>
          </cell>
          <cell r="G1533">
            <v>7241</v>
          </cell>
          <cell r="H1533">
            <v>1</v>
          </cell>
        </row>
        <row r="1534">
          <cell r="A1534" t="str">
            <v>S338810</v>
          </cell>
          <cell r="B1534" t="str">
            <v>Address Action Items from Beampipe/Vacuum Design &amp; Safety Reviews - CA-D Resource(s)</v>
          </cell>
          <cell r="C1534">
            <v>21</v>
          </cell>
          <cell r="D1534" t="str">
            <v>02-Mar-20 A</v>
          </cell>
          <cell r="E1534" t="str">
            <v>31-Mar-20 A</v>
          </cell>
          <cell r="F1534">
            <v>5461</v>
          </cell>
          <cell r="G1534">
            <v>7584</v>
          </cell>
          <cell r="H1534">
            <v>1</v>
          </cell>
        </row>
        <row r="1535">
          <cell r="A1535" t="str">
            <v>S215500</v>
          </cell>
          <cell r="B1535" t="str">
            <v>EMCal/HCal sensors Production: - delivery complete</v>
          </cell>
          <cell r="C1535">
            <v>0</v>
          </cell>
          <cell r="E1535" t="str">
            <v>02-Mar-20 A</v>
          </cell>
          <cell r="F1535">
            <v>0</v>
          </cell>
          <cell r="G1535">
            <v>0</v>
          </cell>
          <cell r="H1535">
            <v>1</v>
          </cell>
        </row>
        <row r="1536">
          <cell r="A1536" t="str">
            <v>S140600</v>
          </cell>
          <cell r="B1536" t="str">
            <v>Test v2 Prototype TPC FEE Board with 80nsec Full SAMPA Chip March</v>
          </cell>
          <cell r="C1536">
            <v>2</v>
          </cell>
          <cell r="D1536" t="str">
            <v>02-Mar-20 A</v>
          </cell>
          <cell r="E1536" t="str">
            <v>03-Mar-20 A</v>
          </cell>
          <cell r="F1536">
            <v>2986</v>
          </cell>
          <cell r="G1536">
            <v>2986</v>
          </cell>
          <cell r="H1536">
            <v>1</v>
          </cell>
        </row>
        <row r="1537">
          <cell r="A1537" t="str">
            <v>S238500</v>
          </cell>
          <cell r="B1537" t="str">
            <v>Fabricate HCal SiPM Boards - Provide Requirements to Procurement</v>
          </cell>
          <cell r="C1537">
            <v>5</v>
          </cell>
          <cell r="D1537" t="str">
            <v>02-Mar-20 A</v>
          </cell>
          <cell r="E1537" t="str">
            <v>06-Mar-20 A</v>
          </cell>
          <cell r="F1537">
            <v>15609</v>
          </cell>
          <cell r="G1537">
            <v>15609</v>
          </cell>
          <cell r="H1537">
            <v>1</v>
          </cell>
        </row>
        <row r="1538">
          <cell r="A1538" t="str">
            <v>S204700</v>
          </cell>
          <cell r="B1538" t="str">
            <v>Procure Outer HCAL Splice Plates - Vendor Responses</v>
          </cell>
          <cell r="C1538">
            <v>10</v>
          </cell>
          <cell r="D1538" t="str">
            <v>02-Mar-20 A</v>
          </cell>
          <cell r="E1538" t="str">
            <v>13-Mar-20 A</v>
          </cell>
          <cell r="F1538">
            <v>0</v>
          </cell>
          <cell r="G1538">
            <v>0</v>
          </cell>
          <cell r="H1538">
            <v>1</v>
          </cell>
        </row>
        <row r="1539">
          <cell r="A1539" t="str">
            <v>S239800</v>
          </cell>
          <cell r="B1539" t="str">
            <v>Fabricate HCal Preamp Boards - Provide Requirements to Procurement</v>
          </cell>
          <cell r="C1539">
            <v>10</v>
          </cell>
          <cell r="D1539" t="str">
            <v>02-Mar-20 A</v>
          </cell>
          <cell r="E1539" t="str">
            <v>13-Mar-20 A</v>
          </cell>
          <cell r="F1539">
            <v>26653</v>
          </cell>
          <cell r="G1539">
            <v>26653</v>
          </cell>
          <cell r="H1539">
            <v>1</v>
          </cell>
        </row>
        <row r="1540">
          <cell r="A1540" t="str">
            <v>S171012</v>
          </cell>
          <cell r="B1540" t="str">
            <v>Procure EMCAL Fibers for Final Blocks - Delivery Acceptance 12</v>
          </cell>
          <cell r="C1540">
            <v>19</v>
          </cell>
          <cell r="D1540" t="str">
            <v>02-Mar-20 A</v>
          </cell>
          <cell r="E1540" t="str">
            <v>26-Mar-20 A</v>
          </cell>
          <cell r="F1540">
            <v>40858</v>
          </cell>
          <cell r="G1540">
            <v>40858</v>
          </cell>
          <cell r="H1540">
            <v>1</v>
          </cell>
        </row>
        <row r="1541">
          <cell r="A1541" t="str">
            <v>S239900</v>
          </cell>
          <cell r="B1541" t="str">
            <v>Fabricate HCal Preamp Boards  - Prepare &amp; Send Solicitation</v>
          </cell>
          <cell r="C1541">
            <v>30</v>
          </cell>
          <cell r="D1541" t="str">
            <v>02-Mar-20 A</v>
          </cell>
          <cell r="E1541" t="str">
            <v>10-Apr-20 A</v>
          </cell>
          <cell r="F1541">
            <v>0</v>
          </cell>
          <cell r="G1541">
            <v>0</v>
          </cell>
          <cell r="H1541">
            <v>1</v>
          </cell>
        </row>
        <row r="1542">
          <cell r="A1542" t="str">
            <v>S146600</v>
          </cell>
          <cell r="B1542" t="str">
            <v>Procure TPC DAM Felix 2.0 boards - Provide Requirements to Procurement</v>
          </cell>
          <cell r="C1542">
            <v>43</v>
          </cell>
          <cell r="D1542" t="str">
            <v>02-Mar-20 A</v>
          </cell>
          <cell r="E1542" t="str">
            <v>30-Apr-20 A</v>
          </cell>
          <cell r="F1542">
            <v>71569</v>
          </cell>
          <cell r="G1542">
            <v>71569</v>
          </cell>
          <cell r="H1542">
            <v>1</v>
          </cell>
        </row>
        <row r="1543">
          <cell r="A1543" t="str">
            <v>S1005520</v>
          </cell>
          <cell r="B1543" t="str">
            <v>AET submits PDR to BNL for approval of S,H,U Interconnect, vac. break, Field Joint Tee and Sleeve</v>
          </cell>
          <cell r="C1543">
            <v>61</v>
          </cell>
          <cell r="D1543" t="str">
            <v>02-Mar-20 A</v>
          </cell>
          <cell r="E1543" t="str">
            <v>26-May-20 A</v>
          </cell>
          <cell r="F1543">
            <v>0</v>
          </cell>
          <cell r="G1543">
            <v>0</v>
          </cell>
          <cell r="H1543">
            <v>1</v>
          </cell>
        </row>
        <row r="1544">
          <cell r="A1544" t="str">
            <v>S329500</v>
          </cell>
          <cell r="B1544" t="str">
            <v>Create Layout/Schematic Drawings &amp; Design, Specification Control Documents, Assembly &amp; Detail Drawings - Detector Supp C</v>
          </cell>
          <cell r="C1544">
            <v>64</v>
          </cell>
          <cell r="D1544" t="str">
            <v>02-Mar-20 A</v>
          </cell>
          <cell r="E1544" t="str">
            <v>29-May-20 A</v>
          </cell>
          <cell r="F1544">
            <v>589</v>
          </cell>
          <cell r="G1544">
            <v>589</v>
          </cell>
          <cell r="H1544">
            <v>1</v>
          </cell>
        </row>
        <row r="1545">
          <cell r="A1545" t="str">
            <v>S1002319</v>
          </cell>
          <cell r="B1545" t="str">
            <v>Create Layout/Schematic Drawings &amp; Design, Specification Control Documents, Assembly &amp; Detail Drawings - Detector Supp P</v>
          </cell>
          <cell r="C1545">
            <v>64</v>
          </cell>
          <cell r="D1545" t="str">
            <v>02-Mar-20 A</v>
          </cell>
          <cell r="E1545" t="str">
            <v>29-May-20 A</v>
          </cell>
          <cell r="F1545">
            <v>8364</v>
          </cell>
          <cell r="G1545">
            <v>8364</v>
          </cell>
          <cell r="H1545">
            <v>1</v>
          </cell>
        </row>
        <row r="1546">
          <cell r="A1546" t="str">
            <v>S329475</v>
          </cell>
          <cell r="B1546" t="str">
            <v>Create Layout/Schematic Drawings &amp; Design, Specification Control Documents, Assembly &amp; Detail Drawings - Detector Supp P</v>
          </cell>
          <cell r="C1546">
            <v>64</v>
          </cell>
          <cell r="D1546" t="str">
            <v>02-Mar-20 A</v>
          </cell>
          <cell r="E1546" t="str">
            <v>29-May-20 A</v>
          </cell>
          <cell r="F1546">
            <v>34952</v>
          </cell>
          <cell r="G1546">
            <v>33934</v>
          </cell>
          <cell r="H1546">
            <v>1</v>
          </cell>
        </row>
        <row r="1547">
          <cell r="A1547" t="str">
            <v>S329478</v>
          </cell>
          <cell r="B1547" t="str">
            <v>Create Layout/Schematic Drawings &amp; Design, Specification Control Documents, Assembly &amp; Detail Drawings - Detector Supp C</v>
          </cell>
          <cell r="C1547">
            <v>64</v>
          </cell>
          <cell r="D1547" t="str">
            <v>02-Mar-20 A</v>
          </cell>
          <cell r="E1547" t="str">
            <v>29-May-20 A</v>
          </cell>
          <cell r="F1547">
            <v>625</v>
          </cell>
          <cell r="G1547">
            <v>607</v>
          </cell>
          <cell r="H1547">
            <v>1</v>
          </cell>
        </row>
        <row r="1548">
          <cell r="A1548" t="str">
            <v>S146800</v>
          </cell>
          <cell r="B1548" t="str">
            <v>Procure TPC DAM Felix 2.0 Boards - Prepare &amp; Send Solicitation</v>
          </cell>
          <cell r="C1548">
            <v>116</v>
          </cell>
          <cell r="D1548" t="str">
            <v>02-Mar-20 A</v>
          </cell>
          <cell r="E1548" t="str">
            <v>12-Aug-20 A</v>
          </cell>
          <cell r="F1548">
            <v>0</v>
          </cell>
          <cell r="G1548">
            <v>0</v>
          </cell>
          <cell r="H1548">
            <v>1</v>
          </cell>
        </row>
        <row r="1549">
          <cell r="A1549" t="str">
            <v>S1005800</v>
          </cell>
          <cell r="B1549" t="str">
            <v>Draft PDR report of 1008B Cold Box Assembly. (Preliminary Layout)</v>
          </cell>
          <cell r="C1549">
            <v>150</v>
          </cell>
          <cell r="D1549" t="str">
            <v>02-Mar-20 A</v>
          </cell>
          <cell r="E1549" t="str">
            <v>01-Oct-20 A</v>
          </cell>
          <cell r="F1549">
            <v>0</v>
          </cell>
          <cell r="G1549">
            <v>0</v>
          </cell>
          <cell r="H1549">
            <v>1</v>
          </cell>
        </row>
        <row r="1550">
          <cell r="A1550" t="str">
            <v>S147310</v>
          </cell>
          <cell r="B1550" t="str">
            <v>Procure TPC DAM Felix 2.0 Optical Components - Provide Requirements to Procurement</v>
          </cell>
          <cell r="C1550">
            <v>245</v>
          </cell>
          <cell r="D1550" t="str">
            <v>02-Mar-20 A</v>
          </cell>
          <cell r="E1550" t="str">
            <v>23-Feb-21 A</v>
          </cell>
          <cell r="F1550">
            <v>71569</v>
          </cell>
          <cell r="G1550">
            <v>71569</v>
          </cell>
          <cell r="H1550">
            <v>1</v>
          </cell>
        </row>
        <row r="1551">
          <cell r="A1551" t="str">
            <v>S147320</v>
          </cell>
          <cell r="B1551" t="str">
            <v>Procure TPC DAM Felix 2.0 Optical Components - Prepare &amp; Send Solicitation</v>
          </cell>
          <cell r="C1551">
            <v>271</v>
          </cell>
          <cell r="D1551" t="str">
            <v>02-Mar-20 A</v>
          </cell>
          <cell r="E1551" t="str">
            <v>31-Mar-21 A</v>
          </cell>
          <cell r="F1551">
            <v>0</v>
          </cell>
          <cell r="G1551">
            <v>0</v>
          </cell>
          <cell r="H1551">
            <v>1</v>
          </cell>
        </row>
        <row r="1552">
          <cell r="A1552" t="str">
            <v>S166300</v>
          </cell>
          <cell r="B1552" t="str">
            <v>Fabricate EMCAL Prepro blocks sector 5</v>
          </cell>
          <cell r="C1552">
            <v>61</v>
          </cell>
          <cell r="D1552" t="str">
            <v>05-Mar-20 A</v>
          </cell>
          <cell r="E1552" t="str">
            <v>29-May-20 A</v>
          </cell>
          <cell r="F1552">
            <v>9425</v>
          </cell>
          <cell r="G1552">
            <v>9425</v>
          </cell>
          <cell r="H1552">
            <v>1</v>
          </cell>
        </row>
        <row r="1553">
          <cell r="A1553" t="str">
            <v>S238600</v>
          </cell>
          <cell r="B1553" t="str">
            <v>Fabricate HCal SiPM Boards - Prepare &amp; Send Solicitation</v>
          </cell>
          <cell r="C1553">
            <v>5</v>
          </cell>
          <cell r="D1553" t="str">
            <v>09-Mar-20 A</v>
          </cell>
          <cell r="E1553" t="str">
            <v>13-Mar-20 A</v>
          </cell>
          <cell r="F1553">
            <v>0</v>
          </cell>
          <cell r="G1553">
            <v>0</v>
          </cell>
          <cell r="H1553">
            <v>1</v>
          </cell>
        </row>
        <row r="1554">
          <cell r="A1554" t="str">
            <v>S259800</v>
          </cell>
          <cell r="B1554" t="str">
            <v>Procure DAQ Production Main Switches - Prepare &amp; Send Solicitation</v>
          </cell>
          <cell r="C1554">
            <v>15</v>
          </cell>
          <cell r="D1554" t="str">
            <v>10-Mar-20 A</v>
          </cell>
          <cell r="E1554" t="str">
            <v>31-Mar-20 A</v>
          </cell>
          <cell r="F1554">
            <v>0</v>
          </cell>
          <cell r="G1554">
            <v>0</v>
          </cell>
          <cell r="H1554">
            <v>1</v>
          </cell>
        </row>
        <row r="1555">
          <cell r="A1555" t="str">
            <v>S231200</v>
          </cell>
          <cell r="B1555" t="str">
            <v>Procure Internal EMCal Signal/Test/Comm and LV/Bias Cables: Production - Provide Requirements to Procurement</v>
          </cell>
          <cell r="C1555">
            <v>10</v>
          </cell>
          <cell r="D1555" t="str">
            <v>11-Mar-20 A</v>
          </cell>
          <cell r="E1555" t="str">
            <v>25-Mar-20 A</v>
          </cell>
          <cell r="F1555">
            <v>9526</v>
          </cell>
          <cell r="G1555">
            <v>9526</v>
          </cell>
          <cell r="H1555">
            <v>1</v>
          </cell>
        </row>
        <row r="1556">
          <cell r="A1556" t="str">
            <v>S330606</v>
          </cell>
          <cell r="B1556" t="str">
            <v>Gather Rack Interlock Reqs and Specify Interlock Equipment</v>
          </cell>
          <cell r="C1556">
            <v>14</v>
          </cell>
          <cell r="D1556" t="str">
            <v>11-Mar-20 A</v>
          </cell>
          <cell r="E1556" t="str">
            <v>31-Mar-20 A</v>
          </cell>
          <cell r="F1556">
            <v>19251</v>
          </cell>
          <cell r="G1556">
            <v>19251</v>
          </cell>
          <cell r="H1556">
            <v>1</v>
          </cell>
        </row>
        <row r="1557">
          <cell r="A1557" t="str">
            <v>S329407</v>
          </cell>
          <cell r="B1557" t="str">
            <v>Conceptual Design for Cable Routing from Detector to Rack (HCal, EMCal)</v>
          </cell>
          <cell r="C1557">
            <v>164</v>
          </cell>
          <cell r="D1557" t="str">
            <v>11-Mar-20 A</v>
          </cell>
          <cell r="E1557" t="str">
            <v>30-Oct-20 A</v>
          </cell>
          <cell r="F1557">
            <v>17545</v>
          </cell>
          <cell r="G1557">
            <v>17545</v>
          </cell>
          <cell r="H1557">
            <v>1</v>
          </cell>
        </row>
        <row r="1558">
          <cell r="A1558" t="str">
            <v>S357400</v>
          </cell>
          <cell r="B1558" t="str">
            <v>Design EMCal Integration/Installation Tooling/Fixtures FY21</v>
          </cell>
          <cell r="C1558">
            <v>203</v>
          </cell>
          <cell r="D1558" t="str">
            <v>11-Mar-20 A</v>
          </cell>
          <cell r="E1558" t="str">
            <v>31-Dec-20 A</v>
          </cell>
          <cell r="F1558">
            <v>12642</v>
          </cell>
          <cell r="G1558">
            <v>12642</v>
          </cell>
          <cell r="H1558">
            <v>1</v>
          </cell>
        </row>
        <row r="1559">
          <cell r="A1559" t="str">
            <v>S193900</v>
          </cell>
          <cell r="B1559" t="str">
            <v>Install modules in Prepro Sectors 1-12</v>
          </cell>
          <cell r="C1559">
            <v>220</v>
          </cell>
          <cell r="D1559" t="str">
            <v>11-Mar-20 A</v>
          </cell>
          <cell r="E1559" t="str">
            <v>26-Jan-21 A</v>
          </cell>
          <cell r="F1559">
            <v>95670</v>
          </cell>
          <cell r="G1559">
            <v>95670</v>
          </cell>
          <cell r="H1559">
            <v>1</v>
          </cell>
        </row>
        <row r="1560">
          <cell r="A1560" t="str">
            <v>S262500</v>
          </cell>
          <cell r="B1560" t="str">
            <v>Procure Prototype V1 Trigger Board  - Delivery Acceptance</v>
          </cell>
          <cell r="C1560">
            <v>5</v>
          </cell>
          <cell r="D1560" t="str">
            <v>11-Mar-20 A</v>
          </cell>
          <cell r="E1560" t="str">
            <v>17-Mar-20 A</v>
          </cell>
          <cell r="F1560">
            <v>196861</v>
          </cell>
          <cell r="G1560">
            <v>196861</v>
          </cell>
          <cell r="H1560">
            <v>1</v>
          </cell>
        </row>
        <row r="1561">
          <cell r="A1561" t="str">
            <v>S317090</v>
          </cell>
          <cell r="B1561" t="str">
            <v>Create Beampipe Supports and Beampipe Detailed Design Drawings</v>
          </cell>
          <cell r="C1561">
            <v>434</v>
          </cell>
          <cell r="D1561" t="str">
            <v>12-Mar-20 A</v>
          </cell>
          <cell r="E1561">
            <v>44533</v>
          </cell>
          <cell r="F1561">
            <v>70365</v>
          </cell>
          <cell r="G1561">
            <v>64599</v>
          </cell>
          <cell r="H1561">
            <v>0.9</v>
          </cell>
        </row>
        <row r="1562">
          <cell r="A1562" t="str">
            <v>S330612</v>
          </cell>
          <cell r="B1562" t="str">
            <v>Rack Interlock Conceptual Design</v>
          </cell>
          <cell r="C1562">
            <v>98</v>
          </cell>
          <cell r="D1562" t="str">
            <v>13-Mar-20 A</v>
          </cell>
          <cell r="E1562" t="str">
            <v>31-Jul-20 A</v>
          </cell>
          <cell r="F1562">
            <v>57752</v>
          </cell>
          <cell r="G1562">
            <v>57752</v>
          </cell>
          <cell r="H1562">
            <v>1</v>
          </cell>
        </row>
        <row r="1563">
          <cell r="A1563" t="str">
            <v>S1005260</v>
          </cell>
          <cell r="B1563" t="str">
            <v>BNL review for IDR approval</v>
          </cell>
          <cell r="C1563">
            <v>21</v>
          </cell>
          <cell r="D1563" t="str">
            <v>13-Mar-20 A</v>
          </cell>
          <cell r="E1563" t="str">
            <v>10-Apr-20 A</v>
          </cell>
          <cell r="F1563">
            <v>26200</v>
          </cell>
          <cell r="G1563">
            <v>26200</v>
          </cell>
          <cell r="H1563">
            <v>1</v>
          </cell>
        </row>
        <row r="1564">
          <cell r="A1564" t="str">
            <v>S257100</v>
          </cell>
          <cell r="B1564" t="str">
            <v>Procure DAQ Production SEBs - Prepare &amp; Send Solicitation</v>
          </cell>
          <cell r="C1564">
            <v>113</v>
          </cell>
          <cell r="D1564" t="str">
            <v>16-Mar-20 A</v>
          </cell>
          <cell r="E1564" t="str">
            <v>24-Aug-20 A</v>
          </cell>
          <cell r="F1564">
            <v>0</v>
          </cell>
          <cell r="G1564">
            <v>0</v>
          </cell>
          <cell r="H1564">
            <v>1</v>
          </cell>
        </row>
        <row r="1565">
          <cell r="A1565" t="str">
            <v>S257200</v>
          </cell>
          <cell r="B1565" t="str">
            <v>Procure DAQ Production SEBs - Vendor Responses</v>
          </cell>
          <cell r="C1565">
            <v>113</v>
          </cell>
          <cell r="D1565" t="str">
            <v>16-Mar-20 A</v>
          </cell>
          <cell r="E1565" t="str">
            <v>24-Aug-20 A</v>
          </cell>
          <cell r="F1565">
            <v>0</v>
          </cell>
          <cell r="G1565">
            <v>0</v>
          </cell>
          <cell r="H1565">
            <v>1</v>
          </cell>
        </row>
        <row r="1566">
          <cell r="A1566" t="str">
            <v>S330640</v>
          </cell>
          <cell r="B1566" t="str">
            <v>Prototype System Development Labor</v>
          </cell>
          <cell r="C1566">
            <v>324</v>
          </cell>
          <cell r="D1566" t="str">
            <v>16-Mar-20 A</v>
          </cell>
          <cell r="E1566" t="str">
            <v>29-Jun-21 A</v>
          </cell>
          <cell r="F1566">
            <v>44440</v>
          </cell>
          <cell r="G1566">
            <v>44454</v>
          </cell>
          <cell r="H1566">
            <v>1</v>
          </cell>
        </row>
        <row r="1567">
          <cell r="A1567" t="str">
            <v>S330642</v>
          </cell>
          <cell r="B1567" t="str">
            <v>Prototype System Development M&amp;S</v>
          </cell>
          <cell r="C1567">
            <v>324</v>
          </cell>
          <cell r="D1567" t="str">
            <v>16-Mar-20 A</v>
          </cell>
          <cell r="E1567" t="str">
            <v>29-Jun-21 A</v>
          </cell>
          <cell r="F1567">
            <v>40518</v>
          </cell>
          <cell r="G1567">
            <v>40527</v>
          </cell>
          <cell r="H1567">
            <v>1</v>
          </cell>
        </row>
        <row r="1568">
          <cell r="A1568" t="str">
            <v>S238700</v>
          </cell>
          <cell r="B1568" t="str">
            <v>Fabricate HCal SiPM Boards - Vendor Responses</v>
          </cell>
          <cell r="C1568">
            <v>5</v>
          </cell>
          <cell r="D1568" t="str">
            <v>16-Mar-20 A</v>
          </cell>
          <cell r="E1568" t="str">
            <v>20-Mar-20 A</v>
          </cell>
          <cell r="F1568">
            <v>0</v>
          </cell>
          <cell r="G1568">
            <v>0</v>
          </cell>
          <cell r="H1568">
            <v>1</v>
          </cell>
        </row>
        <row r="1569">
          <cell r="A1569" t="str">
            <v>S171400</v>
          </cell>
          <cell r="B1569" t="str">
            <v>Procure EMCAL Epoxy for Final Blocks- Vendor Responses</v>
          </cell>
          <cell r="C1569">
            <v>6</v>
          </cell>
          <cell r="D1569" t="str">
            <v>17-Mar-20 A</v>
          </cell>
          <cell r="E1569" t="str">
            <v>25-Mar-20 A</v>
          </cell>
          <cell r="F1569">
            <v>0</v>
          </cell>
          <cell r="G1569">
            <v>0</v>
          </cell>
          <cell r="H1569">
            <v>1</v>
          </cell>
        </row>
        <row r="1570">
          <cell r="A1570" t="str">
            <v>S259900</v>
          </cell>
          <cell r="B1570" t="str">
            <v>Procure DAQ Production Main Switches - Vendor Responses</v>
          </cell>
          <cell r="C1570">
            <v>6</v>
          </cell>
          <cell r="D1570" t="str">
            <v>17-Mar-20 A</v>
          </cell>
          <cell r="E1570" t="str">
            <v>25-Mar-20 A</v>
          </cell>
          <cell r="F1570">
            <v>0</v>
          </cell>
          <cell r="G1570">
            <v>0</v>
          </cell>
          <cell r="H1570">
            <v>1</v>
          </cell>
        </row>
        <row r="1571">
          <cell r="A1571" t="str">
            <v>S260000</v>
          </cell>
          <cell r="B1571" t="str">
            <v>Procure DAQ Production Main Switches - Vendor Selection</v>
          </cell>
          <cell r="C1571">
            <v>9</v>
          </cell>
          <cell r="D1571" t="str">
            <v>17-Mar-20 A</v>
          </cell>
          <cell r="E1571" t="str">
            <v>30-Mar-20 A</v>
          </cell>
          <cell r="F1571">
            <v>0</v>
          </cell>
          <cell r="G1571">
            <v>0</v>
          </cell>
          <cell r="H1571">
            <v>1</v>
          </cell>
        </row>
        <row r="1572">
          <cell r="A1572" t="str">
            <v>S128800</v>
          </cell>
          <cell r="B1572" t="str">
            <v>Procure TPC R2 Module Prod. Parts (Strongbacks) - Delivery Acceptance</v>
          </cell>
          <cell r="C1572">
            <v>10</v>
          </cell>
          <cell r="D1572" t="str">
            <v>17-Mar-20 A</v>
          </cell>
          <cell r="E1572" t="str">
            <v>31-Mar-20 A</v>
          </cell>
          <cell r="F1572">
            <v>10451</v>
          </cell>
          <cell r="G1572">
            <v>10451</v>
          </cell>
          <cell r="H1572">
            <v>1</v>
          </cell>
        </row>
        <row r="1573">
          <cell r="A1573" t="str">
            <v>S133000</v>
          </cell>
          <cell r="B1573" t="str">
            <v>Procure TPC R3 Module Prod. Parts (Strongbacks) - Delivery Acceptance</v>
          </cell>
          <cell r="C1573">
            <v>10</v>
          </cell>
          <cell r="D1573" t="str">
            <v>17-Mar-20 A</v>
          </cell>
          <cell r="E1573" t="str">
            <v>31-Mar-20 A</v>
          </cell>
          <cell r="F1573">
            <v>12246</v>
          </cell>
          <cell r="G1573">
            <v>12246</v>
          </cell>
          <cell r="H1573">
            <v>1</v>
          </cell>
        </row>
        <row r="1574">
          <cell r="A1574" t="str">
            <v>S124500</v>
          </cell>
          <cell r="B1574" t="str">
            <v>Procure TPC R1 Module Parts (Frames) - Delivery Acceptance</v>
          </cell>
          <cell r="C1574">
            <v>51</v>
          </cell>
          <cell r="D1574" t="str">
            <v>17-Mar-20 A</v>
          </cell>
          <cell r="E1574" t="str">
            <v>27-May-20 A</v>
          </cell>
          <cell r="F1574">
            <v>16615</v>
          </cell>
          <cell r="G1574">
            <v>16615</v>
          </cell>
          <cell r="H1574">
            <v>1</v>
          </cell>
        </row>
        <row r="1575">
          <cell r="A1575" t="str">
            <v>S331720</v>
          </cell>
          <cell r="B1575" t="str">
            <v>Design Cooling Manifolds for TPC</v>
          </cell>
          <cell r="C1575">
            <v>273</v>
          </cell>
          <cell r="D1575" t="str">
            <v>17-Mar-20 A</v>
          </cell>
          <cell r="E1575" t="str">
            <v>16-Apr-21 A</v>
          </cell>
          <cell r="F1575">
            <v>3917</v>
          </cell>
          <cell r="G1575">
            <v>3917</v>
          </cell>
          <cell r="H1575">
            <v>1</v>
          </cell>
        </row>
        <row r="1576">
          <cell r="A1576" t="str">
            <v>S171300</v>
          </cell>
          <cell r="B1576" t="str">
            <v>Procure EMCAL Epoxy for Final Blocks- Prepare &amp; Send Solicitation</v>
          </cell>
          <cell r="C1576">
            <v>4</v>
          </cell>
          <cell r="D1576" t="str">
            <v>18-Mar-20 A</v>
          </cell>
          <cell r="E1576" t="str">
            <v>24-Mar-20 A</v>
          </cell>
          <cell r="F1576">
            <v>0</v>
          </cell>
          <cell r="G1576">
            <v>0</v>
          </cell>
          <cell r="H1576">
            <v>1</v>
          </cell>
        </row>
        <row r="1577">
          <cell r="A1577" t="str">
            <v>S227200</v>
          </cell>
          <cell r="B1577" t="str">
            <v>Fabricate SiPM Daughter Boards Sectors 13-64  - Vendor Responses</v>
          </cell>
          <cell r="C1577">
            <v>8</v>
          </cell>
          <cell r="D1577" t="str">
            <v>18-Mar-20 A</v>
          </cell>
          <cell r="E1577" t="str">
            <v>30-Mar-20 A</v>
          </cell>
          <cell r="F1577">
            <v>0</v>
          </cell>
          <cell r="G1577">
            <v>0</v>
          </cell>
          <cell r="H1577">
            <v>1</v>
          </cell>
        </row>
        <row r="1578">
          <cell r="A1578" t="str">
            <v>S171500</v>
          </cell>
          <cell r="B1578" t="str">
            <v>Procure EMCAL Epoxy for Final Blocks- Vendor Selection</v>
          </cell>
          <cell r="C1578">
            <v>9</v>
          </cell>
          <cell r="D1578" t="str">
            <v>18-Mar-20 A</v>
          </cell>
          <cell r="E1578" t="str">
            <v>31-Mar-20 A</v>
          </cell>
          <cell r="F1578">
            <v>0</v>
          </cell>
          <cell r="G1578">
            <v>0</v>
          </cell>
          <cell r="H1578">
            <v>1</v>
          </cell>
        </row>
        <row r="1579">
          <cell r="A1579" t="str">
            <v>S227000</v>
          </cell>
          <cell r="B1579" t="str">
            <v>Fabricate SiPM Daughter Boards Sectors 13-64 - Provide Requirements to Procurement</v>
          </cell>
          <cell r="C1579">
            <v>9</v>
          </cell>
          <cell r="D1579" t="str">
            <v>18-Mar-20 A</v>
          </cell>
          <cell r="E1579" t="str">
            <v>31-Mar-20 A</v>
          </cell>
          <cell r="F1579">
            <v>15582</v>
          </cell>
          <cell r="G1579">
            <v>15582</v>
          </cell>
          <cell r="H1579">
            <v>1</v>
          </cell>
        </row>
        <row r="1580">
          <cell r="A1580" t="str">
            <v>S132700</v>
          </cell>
          <cell r="B1580" t="str">
            <v>Procure TPC R3 Module Prod. Parts (Frames) - Delivery Acceptance</v>
          </cell>
          <cell r="C1580">
            <v>32</v>
          </cell>
          <cell r="D1580" t="str">
            <v>18-Mar-20 A</v>
          </cell>
          <cell r="E1580" t="str">
            <v>30-Apr-20 A</v>
          </cell>
          <cell r="F1580">
            <v>19139</v>
          </cell>
          <cell r="G1580">
            <v>19139</v>
          </cell>
          <cell r="H1580">
            <v>1</v>
          </cell>
        </row>
        <row r="1581">
          <cell r="A1581" t="str">
            <v>S128500</v>
          </cell>
          <cell r="B1581" t="str">
            <v>Procure TPC R2 Module Prod. Parts (Frames) - Delivery Acceptance</v>
          </cell>
          <cell r="C1581">
            <v>50</v>
          </cell>
          <cell r="D1581" t="str">
            <v>18-Mar-20 A</v>
          </cell>
          <cell r="E1581" t="str">
            <v>27-May-20 A</v>
          </cell>
          <cell r="F1581">
            <v>16615</v>
          </cell>
          <cell r="G1581">
            <v>16615</v>
          </cell>
          <cell r="H1581">
            <v>1</v>
          </cell>
        </row>
        <row r="1582">
          <cell r="A1582" t="str">
            <v>S331710</v>
          </cell>
          <cell r="B1582" t="str">
            <v>Design Cooling Manifolds for EMCal</v>
          </cell>
          <cell r="C1582">
            <v>388</v>
          </cell>
          <cell r="D1582" t="str">
            <v>18-Mar-20 A</v>
          </cell>
          <cell r="E1582">
            <v>44469</v>
          </cell>
          <cell r="F1582">
            <v>3917</v>
          </cell>
          <cell r="G1582">
            <v>3917</v>
          </cell>
          <cell r="H1582">
            <v>0.45</v>
          </cell>
        </row>
        <row r="1583">
          <cell r="A1583" t="str">
            <v>S198401</v>
          </cell>
          <cell r="B1583" t="str">
            <v>Preliminary Design Review - Inner HCAL Support Rings</v>
          </cell>
          <cell r="C1583">
            <v>0</v>
          </cell>
          <cell r="E1583" t="str">
            <v>18-Mar-20 A</v>
          </cell>
          <cell r="F1583">
            <v>0</v>
          </cell>
          <cell r="G1583">
            <v>0</v>
          </cell>
          <cell r="H1583">
            <v>1</v>
          </cell>
        </row>
        <row r="1584">
          <cell r="A1584" t="str">
            <v>S171200</v>
          </cell>
          <cell r="B1584" t="str">
            <v>Procure EMCAL Epoxy for Final Blocks - Provide Requirements to Procurement</v>
          </cell>
          <cell r="C1584">
            <v>3</v>
          </cell>
          <cell r="D1584" t="str">
            <v>19-Mar-20 A</v>
          </cell>
          <cell r="E1584" t="str">
            <v>24-Mar-20 A</v>
          </cell>
          <cell r="F1584">
            <v>1316</v>
          </cell>
          <cell r="G1584">
            <v>1316</v>
          </cell>
          <cell r="H1584">
            <v>1</v>
          </cell>
        </row>
        <row r="1585">
          <cell r="A1585" t="str">
            <v>S171900</v>
          </cell>
          <cell r="B1585" t="str">
            <v>Order parts and fabricate molds for EMCal Sectors 13-64 Blocks - Provide Requirements to Procurement</v>
          </cell>
          <cell r="C1585">
            <v>3</v>
          </cell>
          <cell r="D1585" t="str">
            <v>19-Mar-20 A</v>
          </cell>
          <cell r="E1585" t="str">
            <v>24-Mar-20 A</v>
          </cell>
          <cell r="F1585">
            <v>0</v>
          </cell>
          <cell r="G1585">
            <v>0</v>
          </cell>
          <cell r="H1585">
            <v>1</v>
          </cell>
        </row>
        <row r="1586">
          <cell r="A1586" t="str">
            <v>S172000</v>
          </cell>
          <cell r="B1586" t="str">
            <v>Order parts and fabricate molds for EMCal Sectors 13-64 Blocks - Prepare &amp; Send Solicitation</v>
          </cell>
          <cell r="C1586">
            <v>3</v>
          </cell>
          <cell r="D1586" t="str">
            <v>19-Mar-20 A</v>
          </cell>
          <cell r="E1586" t="str">
            <v>24-Mar-20 A</v>
          </cell>
          <cell r="F1586">
            <v>0</v>
          </cell>
          <cell r="G1586">
            <v>0</v>
          </cell>
          <cell r="H1586">
            <v>1</v>
          </cell>
        </row>
        <row r="1587">
          <cell r="A1587" t="str">
            <v>S172100</v>
          </cell>
          <cell r="B1587" t="str">
            <v>Order parts and fabricate molds for EMCal Sectors 13-64 Blocks - Vendor Responses</v>
          </cell>
          <cell r="C1587">
            <v>3</v>
          </cell>
          <cell r="D1587" t="str">
            <v>19-Mar-20 A</v>
          </cell>
          <cell r="E1587" t="str">
            <v>24-Mar-20 A</v>
          </cell>
          <cell r="F1587">
            <v>0</v>
          </cell>
          <cell r="G1587">
            <v>0</v>
          </cell>
          <cell r="H1587">
            <v>1</v>
          </cell>
        </row>
        <row r="1588">
          <cell r="A1588" t="str">
            <v>S172200</v>
          </cell>
          <cell r="B1588" t="str">
            <v>Order parts and fabricate molds for EMCal Sectors 13-64 Blocks - Vendor Selection</v>
          </cell>
          <cell r="C1588">
            <v>3</v>
          </cell>
          <cell r="D1588" t="str">
            <v>19-Mar-20 A</v>
          </cell>
          <cell r="E1588" t="str">
            <v>24-Mar-20 A</v>
          </cell>
          <cell r="F1588">
            <v>0</v>
          </cell>
          <cell r="G1588">
            <v>0</v>
          </cell>
          <cell r="H1588">
            <v>1</v>
          </cell>
        </row>
        <row r="1589">
          <cell r="A1589" t="str">
            <v>S227100</v>
          </cell>
          <cell r="B1589" t="str">
            <v>Fabricate SiPM Daughter Boards Sectors 13-64  - Prepare &amp; Send Solicitation</v>
          </cell>
          <cell r="C1589">
            <v>8</v>
          </cell>
          <cell r="D1589" t="str">
            <v>19-Mar-20 A</v>
          </cell>
          <cell r="E1589" t="str">
            <v>31-Mar-20 A</v>
          </cell>
          <cell r="F1589">
            <v>0</v>
          </cell>
          <cell r="G1589">
            <v>0</v>
          </cell>
          <cell r="H1589">
            <v>1</v>
          </cell>
        </row>
        <row r="1590">
          <cell r="A1590" t="str">
            <v>S310900</v>
          </cell>
          <cell r="B1590" t="str">
            <v>Carriage Cradle - Vendor Selection - Physics Resource(s)</v>
          </cell>
          <cell r="C1590">
            <v>3</v>
          </cell>
          <cell r="D1590" t="str">
            <v>20-Mar-20 A</v>
          </cell>
          <cell r="E1590" t="str">
            <v>25-Mar-20 A</v>
          </cell>
          <cell r="F1590">
            <v>12325</v>
          </cell>
          <cell r="G1590">
            <v>12325</v>
          </cell>
          <cell r="H1590">
            <v>1</v>
          </cell>
        </row>
        <row r="1591">
          <cell r="A1591" t="str">
            <v>S310910</v>
          </cell>
          <cell r="B1591" t="str">
            <v>Carriage Cradle - Vendor Selection - CA-D Resource(s)</v>
          </cell>
          <cell r="C1591">
            <v>3</v>
          </cell>
          <cell r="D1591" t="str">
            <v>20-Mar-20 A</v>
          </cell>
          <cell r="E1591" t="str">
            <v>25-Mar-20 A</v>
          </cell>
          <cell r="F1591">
            <v>10455</v>
          </cell>
          <cell r="G1591">
            <v>10455</v>
          </cell>
          <cell r="H1591">
            <v>1</v>
          </cell>
        </row>
        <row r="1592">
          <cell r="A1592" t="str">
            <v>S231500</v>
          </cell>
          <cell r="B1592" t="str">
            <v>Procure Internal EMCal Signal/Test/Comm and LV/Bias: Production - Vendor Selection</v>
          </cell>
          <cell r="C1592">
            <v>6</v>
          </cell>
          <cell r="D1592" t="str">
            <v>23-Mar-20 A</v>
          </cell>
          <cell r="E1592" t="str">
            <v>31-Mar-20 A</v>
          </cell>
          <cell r="F1592">
            <v>0</v>
          </cell>
          <cell r="G1592">
            <v>0</v>
          </cell>
          <cell r="H1592">
            <v>1</v>
          </cell>
        </row>
        <row r="1593">
          <cell r="A1593" t="str">
            <v>S238800</v>
          </cell>
          <cell r="B1593" t="str">
            <v>Fabricate HCal SiPM Boards - Vendor Selection</v>
          </cell>
          <cell r="C1593">
            <v>5</v>
          </cell>
          <cell r="D1593" t="str">
            <v>23-Mar-20 A</v>
          </cell>
          <cell r="E1593" t="str">
            <v>27-Mar-20 A</v>
          </cell>
          <cell r="F1593">
            <v>0</v>
          </cell>
          <cell r="G1593">
            <v>0</v>
          </cell>
          <cell r="H1593">
            <v>1</v>
          </cell>
        </row>
        <row r="1594">
          <cell r="A1594" t="str">
            <v>S197900</v>
          </cell>
          <cell r="B1594" t="str">
            <v>Final Design Review. Procurement Readiness Review - Inner HCAL Support Structure</v>
          </cell>
          <cell r="C1594">
            <v>0</v>
          </cell>
          <cell r="D1594" t="str">
            <v>24-Mar-20 A</v>
          </cell>
          <cell r="E1594" t="str">
            <v>24-Mar-20 A</v>
          </cell>
          <cell r="F1594">
            <v>6936</v>
          </cell>
          <cell r="G1594">
            <v>6734</v>
          </cell>
          <cell r="H1594">
            <v>1</v>
          </cell>
        </row>
        <row r="1595">
          <cell r="A1595" t="str">
            <v>S125400</v>
          </cell>
          <cell r="B1595" t="str">
            <v>Procure TPC R1 Module Parts (Grids) - Delivery Acceptance</v>
          </cell>
          <cell r="C1595">
            <v>5</v>
          </cell>
          <cell r="D1595" t="str">
            <v>24-Mar-20 A</v>
          </cell>
          <cell r="E1595" t="str">
            <v>31-Mar-20 A</v>
          </cell>
          <cell r="F1595">
            <v>11148</v>
          </cell>
          <cell r="G1595">
            <v>11148</v>
          </cell>
          <cell r="H1595">
            <v>1</v>
          </cell>
        </row>
        <row r="1596">
          <cell r="A1596" t="str">
            <v>S129400</v>
          </cell>
          <cell r="B1596" t="str">
            <v>Procure TPC R2 Module Prod. Parts (Grids) - Delivery Acceptance</v>
          </cell>
          <cell r="C1596">
            <v>5</v>
          </cell>
          <cell r="D1596" t="str">
            <v>24-Mar-20 A</v>
          </cell>
          <cell r="E1596" t="str">
            <v>31-Mar-20 A</v>
          </cell>
          <cell r="F1596">
            <v>11148</v>
          </cell>
          <cell r="G1596">
            <v>11148</v>
          </cell>
          <cell r="H1596">
            <v>1</v>
          </cell>
        </row>
        <row r="1597">
          <cell r="A1597" t="str">
            <v>S133600</v>
          </cell>
          <cell r="B1597" t="str">
            <v>Procure TPC R3 Module Prod. Parts (Grids) - Delivery Acceptance</v>
          </cell>
          <cell r="C1597">
            <v>5</v>
          </cell>
          <cell r="D1597" t="str">
            <v>24-Mar-20 A</v>
          </cell>
          <cell r="E1597" t="str">
            <v>31-Mar-20 A</v>
          </cell>
          <cell r="F1597">
            <v>11707</v>
          </cell>
          <cell r="G1597">
            <v>11707</v>
          </cell>
          <cell r="H1597">
            <v>1</v>
          </cell>
        </row>
        <row r="1598">
          <cell r="A1598" t="str">
            <v>S231400</v>
          </cell>
          <cell r="B1598" t="str">
            <v>Procure Internal EMCal Signal/Test/Comm and LV/Bias: Production - Vendor Solicitation</v>
          </cell>
          <cell r="C1598">
            <v>5</v>
          </cell>
          <cell r="D1598" t="str">
            <v>24-Mar-20 A</v>
          </cell>
          <cell r="E1598" t="str">
            <v>31-Mar-20 A</v>
          </cell>
          <cell r="F1598">
            <v>0</v>
          </cell>
          <cell r="G1598">
            <v>0</v>
          </cell>
          <cell r="H1598">
            <v>1</v>
          </cell>
        </row>
        <row r="1599">
          <cell r="A1599" t="str">
            <v>S198500</v>
          </cell>
          <cell r="B1599" t="str">
            <v>Final Design Review. Procurement Readiness Review - Inner HCAL Support Rings</v>
          </cell>
          <cell r="C1599">
            <v>48</v>
          </cell>
          <cell r="D1599" t="str">
            <v>24-Mar-20 A</v>
          </cell>
          <cell r="E1599" t="str">
            <v>29-May-20 A</v>
          </cell>
          <cell r="F1599">
            <v>6936</v>
          </cell>
          <cell r="G1599">
            <v>6936</v>
          </cell>
          <cell r="H1599">
            <v>1</v>
          </cell>
        </row>
        <row r="1600">
          <cell r="A1600" t="str">
            <v>S186300</v>
          </cell>
          <cell r="B1600" t="str">
            <v>Revise module production procedure based on module production for Prepro Sectors 1-12</v>
          </cell>
          <cell r="C1600">
            <v>69</v>
          </cell>
          <cell r="D1600" t="str">
            <v>24-Mar-20 A</v>
          </cell>
          <cell r="E1600" t="str">
            <v>30-Jun-20 A</v>
          </cell>
          <cell r="F1600">
            <v>21206</v>
          </cell>
          <cell r="G1600">
            <v>21206</v>
          </cell>
          <cell r="H1600">
            <v>1</v>
          </cell>
        </row>
        <row r="1601">
          <cell r="A1601" t="str">
            <v>S257300</v>
          </cell>
          <cell r="B1601" t="str">
            <v>Procure DAQ Production SEBs - Vendor Selection</v>
          </cell>
          <cell r="C1601">
            <v>132</v>
          </cell>
          <cell r="D1601" t="str">
            <v>24-Mar-20 A</v>
          </cell>
          <cell r="E1601" t="str">
            <v>29-Sep-20 A</v>
          </cell>
          <cell r="F1601">
            <v>0</v>
          </cell>
          <cell r="G1601">
            <v>0</v>
          </cell>
          <cell r="H1601">
            <v>1</v>
          </cell>
        </row>
        <row r="1602">
          <cell r="A1602" t="str">
            <v>S194000</v>
          </cell>
          <cell r="B1602" t="str">
            <v>Install readout electronics on Prepro Sectors 1-12</v>
          </cell>
          <cell r="C1602">
            <v>211</v>
          </cell>
          <cell r="D1602" t="str">
            <v>24-Mar-20 A</v>
          </cell>
          <cell r="E1602" t="str">
            <v>26-Jan-21 A</v>
          </cell>
          <cell r="F1602">
            <v>96005</v>
          </cell>
          <cell r="G1602">
            <v>95670</v>
          </cell>
          <cell r="H1602">
            <v>1</v>
          </cell>
        </row>
        <row r="1603">
          <cell r="A1603" t="str">
            <v>S194200</v>
          </cell>
          <cell r="B1603" t="str">
            <v>Test and Review Preproduction Sectors 1-12 with LEDs &amp; cosmic rays</v>
          </cell>
          <cell r="C1603">
            <v>255</v>
          </cell>
          <cell r="D1603" t="str">
            <v>24-Mar-20 A</v>
          </cell>
          <cell r="E1603" t="str">
            <v>31-Mar-21 A</v>
          </cell>
          <cell r="F1603">
            <v>67343</v>
          </cell>
          <cell r="G1603">
            <v>67108</v>
          </cell>
          <cell r="H1603">
            <v>1</v>
          </cell>
        </row>
        <row r="1604">
          <cell r="A1604" t="str">
            <v>S194300</v>
          </cell>
          <cell r="B1604" t="str">
            <v>Analyze and Review Test Results from Prepro Sectors 1-12</v>
          </cell>
          <cell r="C1604">
            <v>259</v>
          </cell>
          <cell r="D1604" t="str">
            <v>24-Mar-20 A</v>
          </cell>
          <cell r="E1604" t="str">
            <v>05-Apr-21 A</v>
          </cell>
          <cell r="F1604">
            <v>98355</v>
          </cell>
          <cell r="G1604">
            <v>98355</v>
          </cell>
          <cell r="H1604">
            <v>1</v>
          </cell>
        </row>
        <row r="1605">
          <cell r="A1605" t="str">
            <v>S303000</v>
          </cell>
          <cell r="B1605" t="str">
            <v>Magnet: Order Cable Tray and Supports M&amp;S</v>
          </cell>
          <cell r="C1605">
            <v>5</v>
          </cell>
          <cell r="D1605" t="str">
            <v>24-Mar-20 A</v>
          </cell>
          <cell r="E1605" t="str">
            <v>31-Mar-20 A</v>
          </cell>
          <cell r="F1605">
            <v>2276</v>
          </cell>
          <cell r="G1605">
            <v>2276</v>
          </cell>
          <cell r="H1605">
            <v>1</v>
          </cell>
        </row>
        <row r="1606">
          <cell r="A1606" t="str">
            <v>S302901</v>
          </cell>
          <cell r="B1606" t="str">
            <v>Magnet: Order Cable Tray and Supports_85%</v>
          </cell>
          <cell r="C1606">
            <v>5</v>
          </cell>
          <cell r="D1606" t="str">
            <v>24-Mar-20 A</v>
          </cell>
          <cell r="E1606" t="str">
            <v>31-Mar-20 A</v>
          </cell>
          <cell r="F1606">
            <v>10014</v>
          </cell>
          <cell r="G1606">
            <v>10014</v>
          </cell>
          <cell r="H1606">
            <v>1</v>
          </cell>
        </row>
        <row r="1607">
          <cell r="A1607" t="str">
            <v>S231300</v>
          </cell>
          <cell r="B1607" t="str">
            <v>Procure Internal EMCal Signal/Test/Comm and LV/Bias: Production - Prepare &amp; Send Solicitation</v>
          </cell>
          <cell r="C1607">
            <v>3</v>
          </cell>
          <cell r="D1607" t="str">
            <v>25-Mar-20 A</v>
          </cell>
          <cell r="E1607" t="str">
            <v>30-Mar-20 A</v>
          </cell>
          <cell r="F1607">
            <v>0</v>
          </cell>
          <cell r="G1607">
            <v>0</v>
          </cell>
          <cell r="H1607">
            <v>1</v>
          </cell>
        </row>
        <row r="1608">
          <cell r="A1608" t="str">
            <v>S124800</v>
          </cell>
          <cell r="B1608" t="str">
            <v>Procure TPC R1 Module Parts (Strongbacks) - Delivery Acceptance</v>
          </cell>
          <cell r="C1608">
            <v>4</v>
          </cell>
          <cell r="D1608" t="str">
            <v>25-Mar-20 A</v>
          </cell>
          <cell r="E1608" t="str">
            <v>31-Mar-20 A</v>
          </cell>
          <cell r="F1608">
            <v>9349</v>
          </cell>
          <cell r="G1608">
            <v>9349</v>
          </cell>
          <cell r="H1608">
            <v>1</v>
          </cell>
        </row>
        <row r="1609">
          <cell r="A1609" t="str">
            <v>S227300</v>
          </cell>
          <cell r="B1609" t="str">
            <v>Fabricate SiPM Daughter Boards Sectors 13-64  - Vendor Selection</v>
          </cell>
          <cell r="C1609">
            <v>4</v>
          </cell>
          <cell r="D1609" t="str">
            <v>25-Mar-20 A</v>
          </cell>
          <cell r="E1609" t="str">
            <v>31-Mar-20 A</v>
          </cell>
          <cell r="F1609">
            <v>0</v>
          </cell>
          <cell r="G1609">
            <v>0</v>
          </cell>
          <cell r="H1609">
            <v>1</v>
          </cell>
        </row>
        <row r="1610">
          <cell r="A1610" t="str">
            <v>S198000</v>
          </cell>
          <cell r="B1610" t="str">
            <v>Address Issues from Internal Review Support Structure</v>
          </cell>
          <cell r="C1610">
            <v>47</v>
          </cell>
          <cell r="D1610" t="str">
            <v>25-Mar-20 A</v>
          </cell>
          <cell r="E1610" t="str">
            <v>29-May-20 A</v>
          </cell>
          <cell r="F1610">
            <v>4837</v>
          </cell>
          <cell r="G1610">
            <v>4697</v>
          </cell>
          <cell r="H1610">
            <v>1</v>
          </cell>
        </row>
        <row r="1611">
          <cell r="A1611" t="str">
            <v>S194100</v>
          </cell>
          <cell r="B1611" t="str">
            <v>Install cables and cooling system on Prepro Sectors 1-12</v>
          </cell>
          <cell r="C1611">
            <v>214</v>
          </cell>
          <cell r="D1611" t="str">
            <v>25-Mar-20 A</v>
          </cell>
          <cell r="E1611" t="str">
            <v>01-Feb-21 A</v>
          </cell>
          <cell r="F1611">
            <v>178526</v>
          </cell>
          <cell r="G1611">
            <v>177903</v>
          </cell>
          <cell r="H1611">
            <v>1</v>
          </cell>
        </row>
        <row r="1612">
          <cell r="A1612" t="str">
            <v>S118000</v>
          </cell>
          <cell r="B1612" t="str">
            <v>Procure TPC v2a Module Padplane Labor</v>
          </cell>
          <cell r="C1612">
            <v>3</v>
          </cell>
          <cell r="D1612" t="str">
            <v>26-Mar-20 A</v>
          </cell>
          <cell r="E1612" t="str">
            <v>31-Mar-20 A</v>
          </cell>
          <cell r="F1612">
            <v>1826</v>
          </cell>
          <cell r="G1612">
            <v>1826</v>
          </cell>
          <cell r="H1612">
            <v>1</v>
          </cell>
        </row>
        <row r="1613">
          <cell r="A1613" t="str">
            <v>S118300</v>
          </cell>
          <cell r="B1613" t="str">
            <v>Procure TPC v2a Module GEMs Labor</v>
          </cell>
          <cell r="C1613">
            <v>3</v>
          </cell>
          <cell r="D1613" t="str">
            <v>26-Mar-20 A</v>
          </cell>
          <cell r="E1613" t="str">
            <v>31-Mar-20 A</v>
          </cell>
          <cell r="F1613">
            <v>3652</v>
          </cell>
          <cell r="G1613">
            <v>3652</v>
          </cell>
          <cell r="H1613">
            <v>1</v>
          </cell>
        </row>
        <row r="1614">
          <cell r="A1614" t="str">
            <v>S118100</v>
          </cell>
          <cell r="B1614" t="str">
            <v>Procure TPC v2a Module Padplane M&amp;S</v>
          </cell>
          <cell r="C1614">
            <v>3</v>
          </cell>
          <cell r="D1614" t="str">
            <v>26-Mar-20 A</v>
          </cell>
          <cell r="E1614" t="str">
            <v>31-Mar-20 A</v>
          </cell>
          <cell r="F1614">
            <v>4210</v>
          </cell>
          <cell r="G1614">
            <v>4210</v>
          </cell>
          <cell r="H1614">
            <v>1</v>
          </cell>
        </row>
        <row r="1615">
          <cell r="A1615" t="str">
            <v>S118400</v>
          </cell>
          <cell r="B1615" t="str">
            <v>Procure TPC v2a Module GEMs M&amp;S</v>
          </cell>
          <cell r="C1615">
            <v>3</v>
          </cell>
          <cell r="D1615" t="str">
            <v>26-Mar-20 A</v>
          </cell>
          <cell r="E1615" t="str">
            <v>31-Mar-20 A</v>
          </cell>
          <cell r="F1615">
            <v>7397</v>
          </cell>
          <cell r="G1615">
            <v>7397</v>
          </cell>
          <cell r="H1615">
            <v>1</v>
          </cell>
        </row>
        <row r="1616">
          <cell r="A1616" t="str">
            <v>S260100</v>
          </cell>
          <cell r="B1616" t="str">
            <v>Procure DAQ Production Main Switches - Contract Award(s)</v>
          </cell>
          <cell r="C1616">
            <v>0</v>
          </cell>
          <cell r="D1616" t="str">
            <v>30-Mar-20 A</v>
          </cell>
          <cell r="F1616">
            <v>0</v>
          </cell>
          <cell r="G1616">
            <v>0</v>
          </cell>
          <cell r="H1616">
            <v>1</v>
          </cell>
        </row>
        <row r="1617">
          <cell r="A1617" t="str">
            <v>S327501</v>
          </cell>
          <cell r="B1617" t="str">
            <v>Gather Power Reqs for CRYO, Cooling and Lighting</v>
          </cell>
          <cell r="C1617">
            <v>1</v>
          </cell>
          <cell r="D1617" t="str">
            <v>30-Mar-20 A</v>
          </cell>
          <cell r="E1617" t="str">
            <v>31-Mar-20 A</v>
          </cell>
          <cell r="F1617">
            <v>7343</v>
          </cell>
          <cell r="G1617">
            <v>7095</v>
          </cell>
          <cell r="H1617">
            <v>1</v>
          </cell>
        </row>
        <row r="1618">
          <cell r="A1618" t="str">
            <v>S238900</v>
          </cell>
          <cell r="B1618" t="str">
            <v>Fabricate HCal SiPM Boards - Contract Award(s)</v>
          </cell>
          <cell r="C1618">
            <v>0</v>
          </cell>
          <cell r="D1618" t="str">
            <v>30-Mar-20 A</v>
          </cell>
          <cell r="F1618">
            <v>0</v>
          </cell>
          <cell r="G1618">
            <v>0</v>
          </cell>
          <cell r="H1618">
            <v>1</v>
          </cell>
        </row>
        <row r="1619">
          <cell r="A1619" t="str">
            <v>S239000</v>
          </cell>
          <cell r="B1619" t="str">
            <v>Fabricate HCal SiPM Boards - Contract/PO - Leadtime</v>
          </cell>
          <cell r="C1619">
            <v>129</v>
          </cell>
          <cell r="D1619" t="str">
            <v>30-Mar-20 A</v>
          </cell>
          <cell r="E1619" t="str">
            <v>30-Sep-20 A</v>
          </cell>
          <cell r="F1619">
            <v>0</v>
          </cell>
          <cell r="G1619">
            <v>0</v>
          </cell>
          <cell r="H1619">
            <v>1</v>
          </cell>
        </row>
        <row r="1620">
          <cell r="A1620" t="str">
            <v>S171600</v>
          </cell>
          <cell r="B1620" t="str">
            <v>Procure EMCAL Epoxy for Final Blocks- Contract Award(s)</v>
          </cell>
          <cell r="C1620">
            <v>0</v>
          </cell>
          <cell r="D1620" t="str">
            <v>31-Mar-20 A</v>
          </cell>
          <cell r="F1620">
            <v>0</v>
          </cell>
          <cell r="G1620">
            <v>0</v>
          </cell>
          <cell r="H1620">
            <v>1</v>
          </cell>
        </row>
        <row r="1621">
          <cell r="A1621" t="str">
            <v>S172300</v>
          </cell>
          <cell r="B1621" t="str">
            <v>Order parts and fabricate molds for EMCal Sectors 13-64 Blocks - Contract Award(s)</v>
          </cell>
          <cell r="C1621">
            <v>0</v>
          </cell>
          <cell r="D1621" t="str">
            <v>31-Mar-20 A</v>
          </cell>
          <cell r="F1621">
            <v>0</v>
          </cell>
          <cell r="G1621">
            <v>0</v>
          </cell>
          <cell r="H1621">
            <v>1</v>
          </cell>
        </row>
        <row r="1622">
          <cell r="A1622" t="str">
            <v>S338900</v>
          </cell>
          <cell r="B1622" t="str">
            <v>Design/Safety Reviews Complete, Beampipe/Vacuum components Released for Production</v>
          </cell>
          <cell r="C1622">
            <v>0</v>
          </cell>
          <cell r="E1622" t="str">
            <v>31-Mar-20 A</v>
          </cell>
          <cell r="F1622">
            <v>0</v>
          </cell>
          <cell r="G1622">
            <v>0</v>
          </cell>
          <cell r="H1622">
            <v>1</v>
          </cell>
        </row>
        <row r="1623">
          <cell r="A1623" t="str">
            <v>S226700</v>
          </cell>
          <cell r="B1623" t="str">
            <v>Production Readiness and Safety Review: EMCal Production Electronics</v>
          </cell>
          <cell r="C1623">
            <v>17</v>
          </cell>
          <cell r="D1623" t="str">
            <v>31-Mar-20 A</v>
          </cell>
          <cell r="E1623" t="str">
            <v>22-Apr-20 A</v>
          </cell>
          <cell r="F1623">
            <v>8080</v>
          </cell>
          <cell r="G1623">
            <v>8080</v>
          </cell>
          <cell r="H1623">
            <v>1</v>
          </cell>
        </row>
        <row r="1624">
          <cell r="A1624" t="str">
            <v>S260200</v>
          </cell>
          <cell r="B1624" t="str">
            <v>Procure DAQ Production Main Switches - Contract/PO - Leadtime</v>
          </cell>
          <cell r="C1624">
            <v>13</v>
          </cell>
          <cell r="D1624" t="str">
            <v>01-Apr-20 A</v>
          </cell>
          <cell r="E1624" t="str">
            <v>20-Apr-20 A</v>
          </cell>
          <cell r="F1624">
            <v>0</v>
          </cell>
          <cell r="G1624">
            <v>0</v>
          </cell>
          <cell r="H1624">
            <v>1</v>
          </cell>
        </row>
        <row r="1625">
          <cell r="A1625" t="str">
            <v>S108600</v>
          </cell>
          <cell r="B1625" t="str">
            <v>Design TPC Handling Cart</v>
          </cell>
          <cell r="C1625">
            <v>21</v>
          </cell>
          <cell r="D1625" t="str">
            <v>01-Apr-20 A</v>
          </cell>
          <cell r="E1625" t="str">
            <v>30-Apr-20 A</v>
          </cell>
          <cell r="F1625">
            <v>17672</v>
          </cell>
          <cell r="G1625">
            <v>18175</v>
          </cell>
          <cell r="H1625">
            <v>1</v>
          </cell>
        </row>
        <row r="1626">
          <cell r="A1626" t="str">
            <v>S108700</v>
          </cell>
          <cell r="B1626" t="str">
            <v>Procure TPC Handling Cart Labor</v>
          </cell>
          <cell r="C1626">
            <v>21</v>
          </cell>
          <cell r="D1626" t="str">
            <v>01-Apr-20 A</v>
          </cell>
          <cell r="E1626" t="str">
            <v>30-Apr-20 A</v>
          </cell>
          <cell r="F1626">
            <v>3737</v>
          </cell>
          <cell r="G1626">
            <v>3761</v>
          </cell>
          <cell r="H1626">
            <v>1</v>
          </cell>
        </row>
        <row r="1627">
          <cell r="A1627" t="str">
            <v>S295800</v>
          </cell>
          <cell r="B1627" t="str">
            <v>(Cryo Controls Hardware procurement) PLC I/O cards &amp; expansion chassis Labor</v>
          </cell>
          <cell r="C1627">
            <v>21</v>
          </cell>
          <cell r="D1627" t="str">
            <v>01-Apr-20 A</v>
          </cell>
          <cell r="E1627" t="str">
            <v>30-Apr-20 A</v>
          </cell>
          <cell r="F1627">
            <v>1898</v>
          </cell>
          <cell r="G1627">
            <v>1898</v>
          </cell>
          <cell r="H1627">
            <v>1</v>
          </cell>
        </row>
        <row r="1628">
          <cell r="A1628" t="str">
            <v>S296000</v>
          </cell>
          <cell r="B1628" t="str">
            <v>(Cryo Controls Hardware procurement) Rack components Labor</v>
          </cell>
          <cell r="C1628">
            <v>21</v>
          </cell>
          <cell r="D1628" t="str">
            <v>01-Apr-20 A</v>
          </cell>
          <cell r="E1628" t="str">
            <v>30-Apr-20 A</v>
          </cell>
          <cell r="F1628">
            <v>506</v>
          </cell>
          <cell r="G1628">
            <v>506</v>
          </cell>
          <cell r="H1628">
            <v>1</v>
          </cell>
        </row>
        <row r="1629">
          <cell r="A1629" t="str">
            <v>S295900</v>
          </cell>
          <cell r="B1629" t="str">
            <v>(Cryo Controls Hardware procurement) PLC I/O cards &amp; expansion chassis M&amp;S</v>
          </cell>
          <cell r="C1629">
            <v>21</v>
          </cell>
          <cell r="D1629" t="str">
            <v>01-Apr-20 A</v>
          </cell>
          <cell r="E1629" t="str">
            <v>30-Apr-20 A</v>
          </cell>
          <cell r="F1629">
            <v>8534</v>
          </cell>
          <cell r="G1629">
            <v>8534</v>
          </cell>
          <cell r="H1629">
            <v>1</v>
          </cell>
        </row>
        <row r="1630">
          <cell r="A1630" t="str">
            <v>S296100</v>
          </cell>
          <cell r="B1630" t="str">
            <v>(Cryo Controls Hardware procurement) Rack components M&amp;S</v>
          </cell>
          <cell r="C1630">
            <v>21</v>
          </cell>
          <cell r="D1630" t="str">
            <v>01-Apr-20 A</v>
          </cell>
          <cell r="E1630" t="str">
            <v>30-Apr-20 A</v>
          </cell>
          <cell r="F1630">
            <v>6828</v>
          </cell>
          <cell r="G1630">
            <v>6828</v>
          </cell>
          <cell r="H1630">
            <v>1</v>
          </cell>
        </row>
        <row r="1631">
          <cell r="A1631" t="str">
            <v>S312000</v>
          </cell>
          <cell r="B1631" t="str">
            <v>CC Drive &amp; Alignment System - Assembly &amp; Detail Drawings - Physics Resource(s)</v>
          </cell>
          <cell r="C1631">
            <v>108</v>
          </cell>
          <cell r="D1631" t="str">
            <v>01-Apr-20 A</v>
          </cell>
          <cell r="E1631" t="str">
            <v>01-Sep-20 A</v>
          </cell>
          <cell r="F1631">
            <v>27389</v>
          </cell>
          <cell r="G1631">
            <v>27389</v>
          </cell>
          <cell r="H1631">
            <v>1</v>
          </cell>
        </row>
        <row r="1632">
          <cell r="A1632" t="str">
            <v>S312010</v>
          </cell>
          <cell r="B1632" t="str">
            <v>CC Drive &amp; Alignment System - Assembly &amp; Detail Drawings - CA-D Resource(s)</v>
          </cell>
          <cell r="C1632">
            <v>108</v>
          </cell>
          <cell r="D1632" t="str">
            <v>01-Apr-20 A</v>
          </cell>
          <cell r="E1632" t="str">
            <v>01-Sep-20 A</v>
          </cell>
          <cell r="F1632">
            <v>58666</v>
          </cell>
          <cell r="G1632">
            <v>58666</v>
          </cell>
          <cell r="H1632">
            <v>1</v>
          </cell>
        </row>
        <row r="1633">
          <cell r="A1633" t="str">
            <v>S243800</v>
          </cell>
          <cell r="B1633" t="str">
            <v>HCal Electronics Prod Pwr &amp; Sig Cables &amp; LV/Bias Supplies &amp; Controller (External) - Provide Requirements to Procurements</v>
          </cell>
          <cell r="C1633">
            <v>188</v>
          </cell>
          <cell r="D1633" t="str">
            <v>01-Apr-20 A</v>
          </cell>
          <cell r="E1633" t="str">
            <v>31-Dec-20 A</v>
          </cell>
          <cell r="F1633">
            <v>19333</v>
          </cell>
          <cell r="G1633">
            <v>19333</v>
          </cell>
          <cell r="H1633">
            <v>1</v>
          </cell>
        </row>
        <row r="1634">
          <cell r="A1634" t="str">
            <v>S108800</v>
          </cell>
          <cell r="B1634" t="str">
            <v>Procure TPC Handling Cart M&amp;S</v>
          </cell>
          <cell r="C1634">
            <v>291</v>
          </cell>
          <cell r="D1634" t="str">
            <v>01-Apr-20 A</v>
          </cell>
          <cell r="E1634" t="str">
            <v>28-May-21 A</v>
          </cell>
          <cell r="F1634">
            <v>15022</v>
          </cell>
          <cell r="G1634">
            <v>15089</v>
          </cell>
          <cell r="H1634">
            <v>1</v>
          </cell>
        </row>
        <row r="1635">
          <cell r="A1635" t="str">
            <v>S133100</v>
          </cell>
          <cell r="B1635" t="str">
            <v>Procure TPC R3 Module Prod. Parts (Padplanes) - Contract Award(s)</v>
          </cell>
          <cell r="C1635">
            <v>0</v>
          </cell>
          <cell r="D1635" t="str">
            <v>01-Apr-20 A</v>
          </cell>
          <cell r="F1635">
            <v>0</v>
          </cell>
          <cell r="G1635">
            <v>0</v>
          </cell>
          <cell r="H1635">
            <v>1</v>
          </cell>
        </row>
        <row r="1636">
          <cell r="A1636" t="str">
            <v>S225900</v>
          </cell>
          <cell r="B1636" t="str">
            <v>Procure EMCal External Bias Power System: Sectors 1-12, Phase 1 - Contract Award(s)</v>
          </cell>
          <cell r="C1636">
            <v>0</v>
          </cell>
          <cell r="D1636" t="str">
            <v>01-Apr-20 A</v>
          </cell>
          <cell r="F1636">
            <v>0</v>
          </cell>
          <cell r="G1636">
            <v>0</v>
          </cell>
          <cell r="H1636">
            <v>1</v>
          </cell>
        </row>
        <row r="1637">
          <cell r="A1637" t="str">
            <v>S226000</v>
          </cell>
          <cell r="B1637" t="str">
            <v>Procure EMCal External Bias Power System: Sectors 1-12, Phase 2 - Contract Award(s)</v>
          </cell>
          <cell r="C1637">
            <v>0</v>
          </cell>
          <cell r="D1637" t="str">
            <v>01-Apr-20 A</v>
          </cell>
          <cell r="F1637">
            <v>0</v>
          </cell>
          <cell r="G1637">
            <v>0</v>
          </cell>
          <cell r="H1637">
            <v>1</v>
          </cell>
        </row>
        <row r="1638">
          <cell r="A1638" t="str">
            <v>S311000</v>
          </cell>
          <cell r="B1638" t="str">
            <v>Carriage Cradle - Contract Award(s)</v>
          </cell>
          <cell r="C1638">
            <v>1</v>
          </cell>
          <cell r="D1638" t="str">
            <v>01-Apr-20 A</v>
          </cell>
          <cell r="E1638" t="str">
            <v>01-Apr-20 A</v>
          </cell>
          <cell r="F1638">
            <v>0</v>
          </cell>
          <cell r="G1638">
            <v>0</v>
          </cell>
          <cell r="H1638">
            <v>1</v>
          </cell>
        </row>
        <row r="1639">
          <cell r="A1639" t="str">
            <v>S118500</v>
          </cell>
          <cell r="B1639" t="str">
            <v>Test TPC v2a Module GEMS</v>
          </cell>
          <cell r="C1639">
            <v>5</v>
          </cell>
          <cell r="D1639" t="str">
            <v>01-Apr-20 A</v>
          </cell>
          <cell r="E1639" t="str">
            <v>07-Apr-20 A</v>
          </cell>
          <cell r="F1639">
            <v>4565</v>
          </cell>
          <cell r="G1639">
            <v>4565</v>
          </cell>
          <cell r="H1639">
            <v>1</v>
          </cell>
        </row>
        <row r="1640">
          <cell r="A1640" t="str">
            <v>S223900</v>
          </cell>
          <cell r="B1640" t="str">
            <v>Procure EMCal External LV/Bias Signal/Comm/Test Cables: Sectors 1-12, Phase 1 - M&amp;S</v>
          </cell>
          <cell r="C1640">
            <v>5</v>
          </cell>
          <cell r="D1640" t="str">
            <v>01-Apr-20 A</v>
          </cell>
          <cell r="E1640" t="str">
            <v>07-Apr-20 A</v>
          </cell>
          <cell r="F1640">
            <v>11959</v>
          </cell>
          <cell r="G1640">
            <v>11959</v>
          </cell>
          <cell r="H1640">
            <v>1</v>
          </cell>
        </row>
        <row r="1641">
          <cell r="A1641" t="str">
            <v>S224000</v>
          </cell>
          <cell r="B1641" t="str">
            <v>Procure EMCal External LV/Bias Signal/Comm/Test Cables: Sectors 1-12, Phase 2 - M&amp;S</v>
          </cell>
          <cell r="C1641">
            <v>5</v>
          </cell>
          <cell r="D1641" t="str">
            <v>01-Apr-20 A</v>
          </cell>
          <cell r="E1641" t="str">
            <v>07-Apr-20 A</v>
          </cell>
          <cell r="F1641">
            <v>47838</v>
          </cell>
          <cell r="G1641">
            <v>47838</v>
          </cell>
          <cell r="H1641">
            <v>1</v>
          </cell>
        </row>
        <row r="1642">
          <cell r="A1642" t="str">
            <v>S242300</v>
          </cell>
          <cell r="B1642" t="str">
            <v>Fabricate HCal Interface Boards Production - Provide Requirements to Procurement</v>
          </cell>
          <cell r="C1642">
            <v>5</v>
          </cell>
          <cell r="D1642" t="str">
            <v>01-Apr-20 A</v>
          </cell>
          <cell r="E1642" t="str">
            <v>07-Apr-20 A</v>
          </cell>
          <cell r="F1642">
            <v>0</v>
          </cell>
          <cell r="G1642">
            <v>0</v>
          </cell>
          <cell r="H1642">
            <v>1</v>
          </cell>
        </row>
        <row r="1643">
          <cell r="A1643" t="str">
            <v>S241100</v>
          </cell>
          <cell r="B1643" t="str">
            <v>Fabricate HCal LED Boards - Provide Requirements to Procurement</v>
          </cell>
          <cell r="C1643">
            <v>5</v>
          </cell>
          <cell r="D1643" t="str">
            <v>01-Apr-20 A</v>
          </cell>
          <cell r="E1643" t="str">
            <v>07-Apr-20 A</v>
          </cell>
          <cell r="F1643">
            <v>8762</v>
          </cell>
          <cell r="G1643">
            <v>8762</v>
          </cell>
          <cell r="H1643">
            <v>1</v>
          </cell>
        </row>
        <row r="1644">
          <cell r="A1644" t="str">
            <v>S240000</v>
          </cell>
          <cell r="B1644" t="str">
            <v>Fabricate HCal Preamp Boards  - Vendor Responses</v>
          </cell>
          <cell r="C1644">
            <v>10</v>
          </cell>
          <cell r="D1644" t="str">
            <v>01-Apr-20 A</v>
          </cell>
          <cell r="E1644" t="str">
            <v>14-Apr-20 A</v>
          </cell>
          <cell r="F1644">
            <v>0</v>
          </cell>
          <cell r="G1644">
            <v>0</v>
          </cell>
          <cell r="H1644">
            <v>1</v>
          </cell>
        </row>
        <row r="1645">
          <cell r="A1645" t="str">
            <v>S324300</v>
          </cell>
          <cell r="B1645" t="str">
            <v>End Caps/ Pole Tips - Final Design Reviews (Design &amp; Safety) - Physics Resource(s)</v>
          </cell>
          <cell r="C1645">
            <v>15</v>
          </cell>
          <cell r="D1645" t="str">
            <v>01-Apr-20 A</v>
          </cell>
          <cell r="E1645" t="str">
            <v>21-Apr-20 A</v>
          </cell>
          <cell r="F1645">
            <v>2971</v>
          </cell>
          <cell r="G1645">
            <v>2971</v>
          </cell>
          <cell r="H1645">
            <v>1</v>
          </cell>
        </row>
        <row r="1646">
          <cell r="A1646" t="str">
            <v>S324310</v>
          </cell>
          <cell r="B1646" t="str">
            <v>End Caps/ Pole Tips - Final Design Reviews (Design &amp; Safety) - CA-D Resource(s)</v>
          </cell>
          <cell r="C1646">
            <v>15</v>
          </cell>
          <cell r="D1646" t="str">
            <v>01-Apr-20 A</v>
          </cell>
          <cell r="E1646" t="str">
            <v>21-Apr-20 A</v>
          </cell>
          <cell r="F1646">
            <v>11574</v>
          </cell>
          <cell r="G1646">
            <v>11574</v>
          </cell>
          <cell r="H1646">
            <v>1</v>
          </cell>
        </row>
        <row r="1647">
          <cell r="A1647" t="str">
            <v>S204800</v>
          </cell>
          <cell r="B1647" t="str">
            <v>Procure Outer HCAL Splice Plates - Vendor Selection</v>
          </cell>
          <cell r="C1647">
            <v>20</v>
          </cell>
          <cell r="D1647" t="str">
            <v>01-Apr-20 A</v>
          </cell>
          <cell r="E1647" t="str">
            <v>28-Apr-20 A</v>
          </cell>
          <cell r="F1647">
            <v>0</v>
          </cell>
          <cell r="G1647">
            <v>0</v>
          </cell>
          <cell r="H1647">
            <v>1</v>
          </cell>
        </row>
        <row r="1648">
          <cell r="A1648" t="str">
            <v>S109500</v>
          </cell>
          <cell r="B1648" t="str">
            <v>Assemble TPC v2 Mandrel</v>
          </cell>
          <cell r="C1648">
            <v>21</v>
          </cell>
          <cell r="D1648" t="str">
            <v>01-Apr-20 A</v>
          </cell>
          <cell r="E1648" t="str">
            <v>30-Apr-20 A</v>
          </cell>
          <cell r="F1648">
            <v>0</v>
          </cell>
          <cell r="G1648">
            <v>0</v>
          </cell>
          <cell r="H1648">
            <v>1</v>
          </cell>
        </row>
        <row r="1649">
          <cell r="A1649" t="str">
            <v>S109400</v>
          </cell>
          <cell r="B1649" t="str">
            <v>Procure TPC v2 Mandrel Parts M&amp;S</v>
          </cell>
          <cell r="C1649">
            <v>21</v>
          </cell>
          <cell r="D1649" t="str">
            <v>01-Apr-20 A</v>
          </cell>
          <cell r="E1649" t="str">
            <v>30-Apr-20 A</v>
          </cell>
          <cell r="F1649">
            <v>11872</v>
          </cell>
          <cell r="G1649">
            <v>11872</v>
          </cell>
          <cell r="H1649">
            <v>1</v>
          </cell>
        </row>
        <row r="1650">
          <cell r="A1650" t="str">
            <v>S111500</v>
          </cell>
          <cell r="B1650" t="str">
            <v>Procure TPC Field Cage Prototype v2 End Rings</v>
          </cell>
          <cell r="C1650">
            <v>21</v>
          </cell>
          <cell r="D1650" t="str">
            <v>01-Apr-20 A</v>
          </cell>
          <cell r="E1650" t="str">
            <v>30-Apr-20 A</v>
          </cell>
          <cell r="F1650">
            <v>22759</v>
          </cell>
          <cell r="G1650">
            <v>22759</v>
          </cell>
          <cell r="H1650">
            <v>1</v>
          </cell>
        </row>
        <row r="1651">
          <cell r="A1651" t="str">
            <v>S329406</v>
          </cell>
          <cell r="B1651" t="str">
            <v>Send proposal packages for approvals (cable types, rack locations, and support components)</v>
          </cell>
          <cell r="C1651">
            <v>21</v>
          </cell>
          <cell r="D1651" t="str">
            <v>01-Apr-20 A</v>
          </cell>
          <cell r="E1651" t="str">
            <v>30-Apr-20 A</v>
          </cell>
          <cell r="F1651">
            <v>2724</v>
          </cell>
          <cell r="G1651">
            <v>2724</v>
          </cell>
          <cell r="H1651">
            <v>1</v>
          </cell>
        </row>
        <row r="1652">
          <cell r="A1652" t="str">
            <v>S224500</v>
          </cell>
          <cell r="B1652" t="str">
            <v>Test Pulse Boards 1-12 - Labor</v>
          </cell>
          <cell r="C1652">
            <v>41</v>
          </cell>
          <cell r="D1652" t="str">
            <v>01-Apr-20 A</v>
          </cell>
          <cell r="E1652" t="str">
            <v>28-May-20 A</v>
          </cell>
          <cell r="F1652">
            <v>9186</v>
          </cell>
          <cell r="G1652">
            <v>9186</v>
          </cell>
          <cell r="H1652">
            <v>1</v>
          </cell>
        </row>
        <row r="1653">
          <cell r="A1653" t="str">
            <v>S137100</v>
          </cell>
          <cell r="B1653" t="str">
            <v>v2 Fabricate TPC FEE preproduction prototype boards Labor</v>
          </cell>
          <cell r="C1653">
            <v>42</v>
          </cell>
          <cell r="D1653" t="str">
            <v>01-Apr-20 A</v>
          </cell>
          <cell r="E1653" t="str">
            <v>29-May-20 A</v>
          </cell>
          <cell r="F1653">
            <v>2945</v>
          </cell>
          <cell r="G1653">
            <v>2945</v>
          </cell>
          <cell r="H1653">
            <v>1</v>
          </cell>
        </row>
        <row r="1654">
          <cell r="A1654" t="str">
            <v>S137200</v>
          </cell>
          <cell r="B1654" t="str">
            <v>v2 Fabricate TPC FEE preproduction prototype boards M&amp;S</v>
          </cell>
          <cell r="C1654">
            <v>42</v>
          </cell>
          <cell r="D1654" t="str">
            <v>01-Apr-20 A</v>
          </cell>
          <cell r="E1654" t="str">
            <v>29-May-20 A</v>
          </cell>
          <cell r="F1654">
            <v>1680</v>
          </cell>
          <cell r="G1654">
            <v>1680</v>
          </cell>
          <cell r="H1654">
            <v>1</v>
          </cell>
        </row>
        <row r="1655">
          <cell r="A1655" t="str">
            <v>S133200</v>
          </cell>
          <cell r="B1655" t="str">
            <v>Procure TPC R3 Module Prod. Parts (Padplanes) - Contract/PO - Leadtime</v>
          </cell>
          <cell r="C1655">
            <v>52</v>
          </cell>
          <cell r="D1655" t="str">
            <v>01-Apr-20 A</v>
          </cell>
          <cell r="E1655" t="str">
            <v>15-Jun-20 A</v>
          </cell>
          <cell r="F1655">
            <v>0</v>
          </cell>
          <cell r="G1655">
            <v>0</v>
          </cell>
          <cell r="H1655">
            <v>1</v>
          </cell>
        </row>
        <row r="1656">
          <cell r="A1656" t="str">
            <v>S324200</v>
          </cell>
          <cell r="B1656" t="str">
            <v>End Caps/ Pole Tips - Assembly &amp; Detail Drawing - Physics Resource(s)</v>
          </cell>
          <cell r="C1656">
            <v>137</v>
          </cell>
          <cell r="D1656" t="str">
            <v>01-Apr-20 A</v>
          </cell>
          <cell r="E1656" t="str">
            <v>14-Oct-20 A</v>
          </cell>
          <cell r="F1656">
            <v>37793</v>
          </cell>
          <cell r="G1656">
            <v>37793</v>
          </cell>
          <cell r="H1656">
            <v>1</v>
          </cell>
        </row>
        <row r="1657">
          <cell r="A1657" t="str">
            <v>S324210</v>
          </cell>
          <cell r="B1657" t="str">
            <v>End Caps/ Pole Tips - Assembly &amp; Detail Drawing - CA-D Resource(s)</v>
          </cell>
          <cell r="C1657">
            <v>137</v>
          </cell>
          <cell r="D1657" t="str">
            <v>01-Apr-20 A</v>
          </cell>
          <cell r="E1657" t="str">
            <v>14-Oct-20 A</v>
          </cell>
          <cell r="F1657">
            <v>84727</v>
          </cell>
          <cell r="G1657">
            <v>84727</v>
          </cell>
          <cell r="H1657">
            <v>1</v>
          </cell>
        </row>
        <row r="1658">
          <cell r="A1658" t="str">
            <v>S324400</v>
          </cell>
          <cell r="B1658" t="str">
            <v>End Caps/ Pole Tips - Address Action Items from Design &amp; Safety Reviews - Physics Resource(s)</v>
          </cell>
          <cell r="C1658">
            <v>146</v>
          </cell>
          <cell r="D1658" t="str">
            <v>01-Apr-20 A</v>
          </cell>
          <cell r="E1658" t="str">
            <v>28-Oct-20 A</v>
          </cell>
          <cell r="F1658">
            <v>5478</v>
          </cell>
          <cell r="G1658">
            <v>5478</v>
          </cell>
          <cell r="H1658">
            <v>1</v>
          </cell>
        </row>
        <row r="1659">
          <cell r="A1659" t="str">
            <v>S324410</v>
          </cell>
          <cell r="B1659" t="str">
            <v>End Caps/ Pole Tips - Address Action Items from Design &amp; Safety Reviews - CA-D Resource(s)</v>
          </cell>
          <cell r="C1659">
            <v>146</v>
          </cell>
          <cell r="D1659" t="str">
            <v>01-Apr-20 A</v>
          </cell>
          <cell r="E1659" t="str">
            <v>28-Oct-20 A</v>
          </cell>
          <cell r="F1659">
            <v>13857</v>
          </cell>
          <cell r="G1659">
            <v>13857</v>
          </cell>
          <cell r="H1659">
            <v>1</v>
          </cell>
        </row>
        <row r="1660">
          <cell r="A1660" t="str">
            <v>S325900</v>
          </cell>
          <cell r="B1660" t="str">
            <v>CC Bridge, Mid Platforms &amp; Access - Final Design Reviews (Design &amp; Safety) - Physics Resource(s)</v>
          </cell>
          <cell r="C1660">
            <v>147</v>
          </cell>
          <cell r="D1660" t="str">
            <v>01-Apr-20 A</v>
          </cell>
          <cell r="E1660" t="str">
            <v>28-Oct-20 A</v>
          </cell>
          <cell r="F1660">
            <v>5478</v>
          </cell>
          <cell r="G1660">
            <v>5642</v>
          </cell>
          <cell r="H1660">
            <v>1</v>
          </cell>
        </row>
        <row r="1661">
          <cell r="A1661" t="str">
            <v>S325910</v>
          </cell>
          <cell r="B1661" t="str">
            <v>CC Bridge, Mid Platforms &amp; Access - Final Design Reviews (Design &amp; Safety) - CA-D Resource(s)</v>
          </cell>
          <cell r="C1661">
            <v>147</v>
          </cell>
          <cell r="D1661" t="str">
            <v>01-Apr-20 A</v>
          </cell>
          <cell r="E1661" t="str">
            <v>28-Oct-20 A</v>
          </cell>
          <cell r="F1661">
            <v>13857</v>
          </cell>
          <cell r="G1661">
            <v>14272</v>
          </cell>
          <cell r="H1661">
            <v>1</v>
          </cell>
        </row>
        <row r="1662">
          <cell r="A1662" t="str">
            <v>S326000</v>
          </cell>
          <cell r="B1662" t="str">
            <v>CC Bridge, Mid Platforms &amp; Access - Address Action Items from Design &amp; Safety Reviews - Physics Resource(s)</v>
          </cell>
          <cell r="C1662">
            <v>147</v>
          </cell>
          <cell r="D1662" t="str">
            <v>01-Apr-20 A</v>
          </cell>
          <cell r="E1662" t="str">
            <v>29-Oct-20 A</v>
          </cell>
          <cell r="F1662">
            <v>5478</v>
          </cell>
          <cell r="G1662">
            <v>5642</v>
          </cell>
          <cell r="H1662">
            <v>1</v>
          </cell>
        </row>
        <row r="1663">
          <cell r="A1663" t="str">
            <v>S326010</v>
          </cell>
          <cell r="B1663" t="str">
            <v>CC Bridge, Mid Platforms &amp; Access - Address Action Items from Design &amp; Safety Reviews - CA-D Resource(s)</v>
          </cell>
          <cell r="C1663">
            <v>147</v>
          </cell>
          <cell r="D1663" t="str">
            <v>01-Apr-20 A</v>
          </cell>
          <cell r="E1663" t="str">
            <v>29-Oct-20 A</v>
          </cell>
          <cell r="F1663">
            <v>13857</v>
          </cell>
          <cell r="G1663">
            <v>14272</v>
          </cell>
          <cell r="H1663">
            <v>1</v>
          </cell>
        </row>
        <row r="1664">
          <cell r="A1664" t="str">
            <v>S137000</v>
          </cell>
          <cell r="B1664" t="str">
            <v>v2 Procure TPC FEE preproducion prototype components M&amp;S</v>
          </cell>
          <cell r="C1664">
            <v>149</v>
          </cell>
          <cell r="D1664" t="str">
            <v>01-Apr-20 A</v>
          </cell>
          <cell r="E1664" t="str">
            <v>30-Oct-20 A</v>
          </cell>
          <cell r="F1664">
            <v>6681</v>
          </cell>
          <cell r="G1664">
            <v>6681</v>
          </cell>
          <cell r="H1664">
            <v>1</v>
          </cell>
        </row>
        <row r="1665">
          <cell r="A1665" t="str">
            <v>S324600</v>
          </cell>
          <cell r="B1665" t="str">
            <v>End Caps/ Pole Tips - Prepare Procurement Package(s) - Physics Resource(s)</v>
          </cell>
          <cell r="C1665">
            <v>166</v>
          </cell>
          <cell r="D1665" t="str">
            <v>01-Apr-20 A</v>
          </cell>
          <cell r="E1665" t="str">
            <v>30-Nov-20 A</v>
          </cell>
          <cell r="F1665">
            <v>13695</v>
          </cell>
          <cell r="G1665">
            <v>13695</v>
          </cell>
          <cell r="H1665">
            <v>1</v>
          </cell>
        </row>
        <row r="1666">
          <cell r="A1666" t="str">
            <v>S324610</v>
          </cell>
          <cell r="B1666" t="str">
            <v>End Caps/ Pole Tips - Prepare Procurement Package(s) - CA-D Resource(s)</v>
          </cell>
          <cell r="C1666">
            <v>166</v>
          </cell>
          <cell r="D1666" t="str">
            <v>01-Apr-20 A</v>
          </cell>
          <cell r="E1666" t="str">
            <v>30-Nov-20 A</v>
          </cell>
          <cell r="F1666">
            <v>22306</v>
          </cell>
          <cell r="G1666">
            <v>22306</v>
          </cell>
          <cell r="H1666">
            <v>1</v>
          </cell>
        </row>
        <row r="1667">
          <cell r="A1667" t="str">
            <v>S324100</v>
          </cell>
          <cell r="B1667" t="str">
            <v>End Caps/ Pole Tips - Design Controls for Drive System - Physics Resource(s)</v>
          </cell>
          <cell r="C1667">
            <v>188</v>
          </cell>
          <cell r="D1667" t="str">
            <v>01-Apr-20 A</v>
          </cell>
          <cell r="E1667" t="str">
            <v>30-Dec-20 A</v>
          </cell>
          <cell r="F1667">
            <v>22028</v>
          </cell>
          <cell r="G1667">
            <v>22028</v>
          </cell>
          <cell r="H1667">
            <v>1</v>
          </cell>
        </row>
        <row r="1668">
          <cell r="A1668" t="str">
            <v>S324110</v>
          </cell>
          <cell r="B1668" t="str">
            <v>End Caps/ Pole Tips - Design Controls for Drive System - CA-D Resource(s)</v>
          </cell>
          <cell r="C1668">
            <v>188</v>
          </cell>
          <cell r="D1668" t="str">
            <v>01-Apr-20 A</v>
          </cell>
          <cell r="E1668" t="str">
            <v>30-Dec-20 A</v>
          </cell>
          <cell r="F1668">
            <v>6847</v>
          </cell>
          <cell r="G1668">
            <v>6847</v>
          </cell>
          <cell r="H1668">
            <v>1</v>
          </cell>
        </row>
        <row r="1669">
          <cell r="A1669" t="str">
            <v>S325800</v>
          </cell>
          <cell r="B1669" t="str">
            <v>CC Bridge, Mid Platforms &amp; Access - Assembly &amp; Detail Drawings - Physics Resource(s)</v>
          </cell>
          <cell r="C1669">
            <v>208</v>
          </cell>
          <cell r="D1669" t="str">
            <v>01-Apr-20 A</v>
          </cell>
          <cell r="E1669" t="str">
            <v>29-Jan-21 A</v>
          </cell>
          <cell r="F1669">
            <v>40171</v>
          </cell>
          <cell r="G1669">
            <v>40261</v>
          </cell>
          <cell r="H1669">
            <v>1</v>
          </cell>
        </row>
        <row r="1670">
          <cell r="A1670" t="str">
            <v>S325810</v>
          </cell>
          <cell r="B1670" t="str">
            <v>CC Bridge, Mid Platforms &amp; Access - Assembly &amp; Detail Drawings - CA-D Resource(s)</v>
          </cell>
          <cell r="C1670">
            <v>208</v>
          </cell>
          <cell r="D1670" t="str">
            <v>01-Apr-20 A</v>
          </cell>
          <cell r="E1670" t="str">
            <v>29-Jan-21 A</v>
          </cell>
          <cell r="F1670">
            <v>110854</v>
          </cell>
          <cell r="G1670">
            <v>111103</v>
          </cell>
          <cell r="H1670">
            <v>1</v>
          </cell>
        </row>
        <row r="1671">
          <cell r="A1671" t="str">
            <v>S226100</v>
          </cell>
          <cell r="B1671" t="str">
            <v>Procure EMCal External Bias Power System: Sectors 1-12, Phase 1 - Contract/PO - Leadtime</v>
          </cell>
          <cell r="C1671">
            <v>223</v>
          </cell>
          <cell r="D1671" t="str">
            <v>01-Apr-20 A</v>
          </cell>
          <cell r="E1671" t="str">
            <v>23-Feb-21 A</v>
          </cell>
          <cell r="F1671">
            <v>0</v>
          </cell>
          <cell r="G1671">
            <v>0</v>
          </cell>
          <cell r="H1671">
            <v>1</v>
          </cell>
        </row>
        <row r="1672">
          <cell r="A1672" t="str">
            <v>S226200</v>
          </cell>
          <cell r="B1672" t="str">
            <v>Procure EMCal External Bias Power System: Sectors 1-12, Phase 2 - Contract/PO - Leadtime</v>
          </cell>
          <cell r="C1672">
            <v>224</v>
          </cell>
          <cell r="D1672" t="str">
            <v>01-Apr-20 A</v>
          </cell>
          <cell r="E1672" t="str">
            <v>24-Feb-21 A</v>
          </cell>
          <cell r="F1672">
            <v>0</v>
          </cell>
          <cell r="G1672">
            <v>0</v>
          </cell>
          <cell r="H1672">
            <v>1</v>
          </cell>
        </row>
        <row r="1673">
          <cell r="A1673" t="str">
            <v>S243900</v>
          </cell>
          <cell r="B1673" t="str">
            <v>HCal Electronics Prod Pwr &amp; Sig Cables &amp; LV/Bias Supplies &amp; Controller (External) - Prepare &amp; Send Solicitation</v>
          </cell>
          <cell r="C1673">
            <v>312</v>
          </cell>
          <cell r="D1673" t="str">
            <v>01-Apr-20 A</v>
          </cell>
          <cell r="E1673" t="str">
            <v>29-Jun-21 A</v>
          </cell>
          <cell r="F1673">
            <v>0</v>
          </cell>
          <cell r="G1673">
            <v>0</v>
          </cell>
          <cell r="H1673">
            <v>1</v>
          </cell>
        </row>
        <row r="1674">
          <cell r="A1674" t="str">
            <v>S244000</v>
          </cell>
          <cell r="B1674" t="str">
            <v>HCal Electronics Prod Pwr &amp; Sig Cables &amp; LV/Bias Supplies &amp; Controller (External) - Vendor Responses</v>
          </cell>
          <cell r="C1674">
            <v>312</v>
          </cell>
          <cell r="D1674" t="str">
            <v>01-Apr-20 A</v>
          </cell>
          <cell r="E1674" t="str">
            <v>29-Jun-21 A</v>
          </cell>
          <cell r="F1674">
            <v>0</v>
          </cell>
          <cell r="G1674">
            <v>0</v>
          </cell>
          <cell r="H1674">
            <v>1</v>
          </cell>
        </row>
        <row r="1675">
          <cell r="A1675" t="str">
            <v>S244100</v>
          </cell>
          <cell r="B1675" t="str">
            <v>HCal Electronics Prod Pwr &amp; Sig Cables &amp; LV/Bias Supplies &amp; Controller (External) - Vendor Selection</v>
          </cell>
          <cell r="C1675">
            <v>333</v>
          </cell>
          <cell r="D1675" t="str">
            <v>01-Apr-20 A</v>
          </cell>
          <cell r="E1675" t="str">
            <v>29-Jul-21 A</v>
          </cell>
          <cell r="F1675">
            <v>0</v>
          </cell>
          <cell r="G1675">
            <v>0</v>
          </cell>
          <cell r="H1675">
            <v>1</v>
          </cell>
        </row>
        <row r="1676">
          <cell r="A1676" t="str">
            <v>S152100</v>
          </cell>
          <cell r="B1676" t="str">
            <v>Procure TPC Gas System Equipment - Contract Award(s)</v>
          </cell>
          <cell r="C1676">
            <v>0</v>
          </cell>
          <cell r="D1676" t="str">
            <v>02-Apr-20 A</v>
          </cell>
          <cell r="F1676">
            <v>0</v>
          </cell>
          <cell r="G1676">
            <v>0</v>
          </cell>
          <cell r="H1676">
            <v>1</v>
          </cell>
        </row>
        <row r="1677">
          <cell r="A1677" t="str">
            <v>S118800</v>
          </cell>
          <cell r="B1677" t="str">
            <v>Assemble TPC v2a Module Prototype</v>
          </cell>
          <cell r="C1677">
            <v>16</v>
          </cell>
          <cell r="D1677" t="str">
            <v>02-Apr-20 A</v>
          </cell>
          <cell r="E1677" t="str">
            <v>24-Apr-20 A</v>
          </cell>
          <cell r="F1677">
            <v>0</v>
          </cell>
          <cell r="G1677">
            <v>0</v>
          </cell>
          <cell r="H1677">
            <v>1</v>
          </cell>
        </row>
        <row r="1678">
          <cell r="A1678" t="str">
            <v>S151900</v>
          </cell>
          <cell r="B1678" t="str">
            <v>Procure TPC Gas System Equipment - Vendor Responses</v>
          </cell>
          <cell r="C1678">
            <v>20</v>
          </cell>
          <cell r="D1678" t="str">
            <v>02-Apr-20 A</v>
          </cell>
          <cell r="E1678" t="str">
            <v>30-Apr-20 A</v>
          </cell>
          <cell r="F1678">
            <v>0</v>
          </cell>
          <cell r="G1678">
            <v>0</v>
          </cell>
          <cell r="H1678">
            <v>1</v>
          </cell>
        </row>
        <row r="1679">
          <cell r="A1679" t="str">
            <v>S152000</v>
          </cell>
          <cell r="B1679" t="str">
            <v>Procure TPC Gas System Equipment - Vendor Selection</v>
          </cell>
          <cell r="C1679">
            <v>20</v>
          </cell>
          <cell r="D1679" t="str">
            <v>02-Apr-20 A</v>
          </cell>
          <cell r="E1679" t="str">
            <v>30-Apr-20 A</v>
          </cell>
          <cell r="F1679">
            <v>0</v>
          </cell>
          <cell r="G1679">
            <v>0</v>
          </cell>
          <cell r="H1679">
            <v>1</v>
          </cell>
        </row>
        <row r="1680">
          <cell r="A1680" t="str">
            <v>S152200</v>
          </cell>
          <cell r="B1680" t="str">
            <v>Procure TPC Gas System Equipment - Contract/PO - Leadtime</v>
          </cell>
          <cell r="C1680">
            <v>246</v>
          </cell>
          <cell r="D1680" t="str">
            <v>02-Apr-20 A</v>
          </cell>
          <cell r="E1680" t="str">
            <v>29-Mar-21 A</v>
          </cell>
          <cell r="F1680">
            <v>0</v>
          </cell>
          <cell r="G1680">
            <v>0</v>
          </cell>
          <cell r="H1680">
            <v>1</v>
          </cell>
        </row>
        <row r="1681">
          <cell r="A1681" t="str">
            <v>S233800</v>
          </cell>
          <cell r="B1681" t="str">
            <v>Procure EMCal Bias Power System Sectors 13-64 - Contract Award(s)</v>
          </cell>
          <cell r="C1681">
            <v>0</v>
          </cell>
          <cell r="D1681" t="str">
            <v>07-Apr-20 A</v>
          </cell>
          <cell r="F1681">
            <v>0</v>
          </cell>
          <cell r="G1681">
            <v>0</v>
          </cell>
          <cell r="H1681">
            <v>1</v>
          </cell>
        </row>
        <row r="1682">
          <cell r="A1682" t="str">
            <v>S233400</v>
          </cell>
          <cell r="B1682" t="str">
            <v>Procure EMCal Bias Power System Sectors 13-64 - Provide Requirements to Procurement</v>
          </cell>
          <cell r="C1682">
            <v>9</v>
          </cell>
          <cell r="D1682" t="str">
            <v>07-Apr-20 A</v>
          </cell>
          <cell r="E1682" t="str">
            <v>20-Apr-20 A</v>
          </cell>
          <cell r="F1682">
            <v>11382</v>
          </cell>
          <cell r="G1682">
            <v>11382</v>
          </cell>
          <cell r="H1682">
            <v>1</v>
          </cell>
        </row>
        <row r="1683">
          <cell r="A1683" t="str">
            <v>S233500</v>
          </cell>
          <cell r="B1683" t="str">
            <v>Procure EMCal Bias Power System Sectors 13-64 - Prepare &amp; Send Solicitation</v>
          </cell>
          <cell r="C1683">
            <v>9</v>
          </cell>
          <cell r="D1683" t="str">
            <v>07-Apr-20 A</v>
          </cell>
          <cell r="E1683" t="str">
            <v>20-Apr-20 A</v>
          </cell>
          <cell r="F1683">
            <v>0</v>
          </cell>
          <cell r="G1683">
            <v>0</v>
          </cell>
          <cell r="H1683">
            <v>1</v>
          </cell>
        </row>
        <row r="1684">
          <cell r="A1684" t="str">
            <v>S233600</v>
          </cell>
          <cell r="B1684" t="str">
            <v>Procure EMCal Bias Power System Sectors 13-64 - Vendor Responses</v>
          </cell>
          <cell r="C1684">
            <v>9</v>
          </cell>
          <cell r="D1684" t="str">
            <v>07-Apr-20 A</v>
          </cell>
          <cell r="E1684" t="str">
            <v>20-Apr-20 A</v>
          </cell>
          <cell r="F1684">
            <v>0</v>
          </cell>
          <cell r="G1684">
            <v>0</v>
          </cell>
          <cell r="H1684">
            <v>1</v>
          </cell>
        </row>
        <row r="1685">
          <cell r="A1685" t="str">
            <v>S233700</v>
          </cell>
          <cell r="B1685" t="str">
            <v>Procure EMCal Bias Power System Sectors 13-64 - Vendor Selection</v>
          </cell>
          <cell r="C1685">
            <v>9</v>
          </cell>
          <cell r="D1685" t="str">
            <v>07-Apr-20 A</v>
          </cell>
          <cell r="E1685" t="str">
            <v>20-Apr-20 A</v>
          </cell>
          <cell r="F1685">
            <v>0</v>
          </cell>
          <cell r="G1685">
            <v>0</v>
          </cell>
          <cell r="H1685">
            <v>1</v>
          </cell>
        </row>
        <row r="1686">
          <cell r="A1686" t="str">
            <v>S233900</v>
          </cell>
          <cell r="B1686" t="str">
            <v>Procure EMCal Bias Power System Sectors 13-64 - Contract/PO - Leadtime</v>
          </cell>
          <cell r="C1686">
            <v>233</v>
          </cell>
          <cell r="D1686" t="str">
            <v>07-Apr-20 A</v>
          </cell>
          <cell r="E1686" t="str">
            <v>15-Mar-21 A</v>
          </cell>
          <cell r="F1686">
            <v>0</v>
          </cell>
          <cell r="G1686">
            <v>0</v>
          </cell>
          <cell r="H1686">
            <v>1</v>
          </cell>
        </row>
        <row r="1687">
          <cell r="A1687" t="str">
            <v>S330610</v>
          </cell>
          <cell r="B1687" t="str">
            <v>Radiation Test for Water Leak Detection System</v>
          </cell>
          <cell r="C1687">
            <v>15</v>
          </cell>
          <cell r="D1687" t="str">
            <v>08-Apr-20 A</v>
          </cell>
          <cell r="E1687" t="str">
            <v>29-Apr-20 A</v>
          </cell>
          <cell r="F1687">
            <v>9625</v>
          </cell>
          <cell r="G1687">
            <v>9625</v>
          </cell>
          <cell r="H1687">
            <v>1</v>
          </cell>
        </row>
        <row r="1688">
          <cell r="A1688" t="str">
            <v>S120500</v>
          </cell>
          <cell r="B1688" t="str">
            <v>Select TPC Membrane HV Power Supply</v>
          </cell>
          <cell r="C1688">
            <v>16</v>
          </cell>
          <cell r="D1688" t="str">
            <v>08-Apr-20 A</v>
          </cell>
          <cell r="E1688" t="str">
            <v>30-Apr-20 A</v>
          </cell>
          <cell r="F1688">
            <v>0</v>
          </cell>
          <cell r="G1688">
            <v>0</v>
          </cell>
          <cell r="H1688">
            <v>1</v>
          </cell>
        </row>
        <row r="1689">
          <cell r="A1689" t="str">
            <v>S241500</v>
          </cell>
          <cell r="B1689" t="str">
            <v>Fabricate HCal LED Boards - Contract Award(s)</v>
          </cell>
          <cell r="C1689">
            <v>0</v>
          </cell>
          <cell r="D1689" t="str">
            <v>08-Apr-20 A</v>
          </cell>
          <cell r="F1689">
            <v>0</v>
          </cell>
          <cell r="G1689">
            <v>0</v>
          </cell>
          <cell r="H1689">
            <v>1</v>
          </cell>
        </row>
        <row r="1690">
          <cell r="A1690" t="str">
            <v>S118600</v>
          </cell>
          <cell r="B1690" t="str">
            <v>Frame TPC v2a Module GEMs</v>
          </cell>
          <cell r="C1690">
            <v>5</v>
          </cell>
          <cell r="D1690" t="str">
            <v>08-Apr-20 A</v>
          </cell>
          <cell r="E1690" t="str">
            <v>14-Apr-20 A</v>
          </cell>
          <cell r="F1690">
            <v>4565</v>
          </cell>
          <cell r="G1690">
            <v>4565</v>
          </cell>
          <cell r="H1690">
            <v>1</v>
          </cell>
        </row>
        <row r="1691">
          <cell r="A1691" t="str">
            <v>S242400</v>
          </cell>
          <cell r="B1691" t="str">
            <v>Fabricate HCal Interface Boards Production - Prepare &amp; Send Solicitation</v>
          </cell>
          <cell r="C1691">
            <v>5</v>
          </cell>
          <cell r="D1691" t="str">
            <v>08-Apr-20 A</v>
          </cell>
          <cell r="E1691" t="str">
            <v>14-Apr-20 A</v>
          </cell>
          <cell r="F1691">
            <v>0</v>
          </cell>
          <cell r="G1691">
            <v>0</v>
          </cell>
          <cell r="H1691">
            <v>1</v>
          </cell>
        </row>
        <row r="1692">
          <cell r="A1692" t="str">
            <v>S241200</v>
          </cell>
          <cell r="B1692" t="str">
            <v>Fabricate HCal LED Boards - Prepare &amp; Send Solicitation</v>
          </cell>
          <cell r="C1692">
            <v>14</v>
          </cell>
          <cell r="D1692" t="str">
            <v>08-Apr-20 A</v>
          </cell>
          <cell r="E1692" t="str">
            <v>28-Apr-20 A</v>
          </cell>
          <cell r="F1692">
            <v>0</v>
          </cell>
          <cell r="G1692">
            <v>0</v>
          </cell>
          <cell r="H1692">
            <v>1</v>
          </cell>
        </row>
        <row r="1693">
          <cell r="A1693" t="str">
            <v>S241300</v>
          </cell>
          <cell r="B1693" t="str">
            <v>Fabricate HCal LED Boards - Vendor Responses</v>
          </cell>
          <cell r="C1693">
            <v>14</v>
          </cell>
          <cell r="D1693" t="str">
            <v>08-Apr-20 A</v>
          </cell>
          <cell r="E1693" t="str">
            <v>28-Apr-20 A</v>
          </cell>
          <cell r="F1693">
            <v>0</v>
          </cell>
          <cell r="G1693">
            <v>0</v>
          </cell>
          <cell r="H1693">
            <v>1</v>
          </cell>
        </row>
        <row r="1694">
          <cell r="A1694" t="str">
            <v>S241400</v>
          </cell>
          <cell r="B1694" t="str">
            <v>Fabricate HCal LED Boards - Vendor Selection</v>
          </cell>
          <cell r="C1694">
            <v>14</v>
          </cell>
          <cell r="D1694" t="str">
            <v>08-Apr-20 A</v>
          </cell>
          <cell r="E1694" t="str">
            <v>28-Apr-20 A</v>
          </cell>
          <cell r="F1694">
            <v>0</v>
          </cell>
          <cell r="G1694">
            <v>0</v>
          </cell>
          <cell r="H1694">
            <v>1</v>
          </cell>
        </row>
        <row r="1695">
          <cell r="A1695" t="str">
            <v>S241600</v>
          </cell>
          <cell r="B1695" t="str">
            <v>Fabricate HCal LED Boards - Contract/PO - Leadtime</v>
          </cell>
          <cell r="C1695">
            <v>23</v>
          </cell>
          <cell r="D1695" t="str">
            <v>08-Apr-20 A</v>
          </cell>
          <cell r="E1695" t="str">
            <v>08-May-20 A</v>
          </cell>
          <cell r="F1695">
            <v>0</v>
          </cell>
          <cell r="G1695">
            <v>0</v>
          </cell>
          <cell r="H1695">
            <v>1</v>
          </cell>
        </row>
        <row r="1696">
          <cell r="A1696" t="str">
            <v>S151500</v>
          </cell>
          <cell r="B1696" t="str">
            <v>Procure TPC Gas System mass flow meters Labor</v>
          </cell>
          <cell r="C1696">
            <v>12</v>
          </cell>
          <cell r="D1696" t="str">
            <v>13-Apr-20 A</v>
          </cell>
          <cell r="E1696" t="str">
            <v>29-Apr-20 A</v>
          </cell>
          <cell r="F1696">
            <v>3534</v>
          </cell>
          <cell r="G1696">
            <v>3534</v>
          </cell>
          <cell r="H1696">
            <v>1</v>
          </cell>
        </row>
        <row r="1697">
          <cell r="A1697" t="str">
            <v>S137600</v>
          </cell>
          <cell r="B1697" t="str">
            <v>v2 Assemble and test TPC FEE preproduction prototype M&amp;S</v>
          </cell>
          <cell r="C1697">
            <v>135</v>
          </cell>
          <cell r="D1697" t="str">
            <v>13-Apr-20 A</v>
          </cell>
          <cell r="E1697" t="str">
            <v>23-Oct-20 A</v>
          </cell>
          <cell r="F1697">
            <v>6407</v>
          </cell>
          <cell r="G1697">
            <v>6407</v>
          </cell>
          <cell r="H1697">
            <v>1</v>
          </cell>
        </row>
        <row r="1698">
          <cell r="A1698" t="str">
            <v>S137500</v>
          </cell>
          <cell r="B1698" t="str">
            <v>v2 Assemble and test TPC FEE preproduction prototype</v>
          </cell>
          <cell r="C1698">
            <v>283</v>
          </cell>
          <cell r="D1698" t="str">
            <v>13-Apr-20 A</v>
          </cell>
          <cell r="E1698" t="str">
            <v>28-May-21 A</v>
          </cell>
          <cell r="F1698">
            <v>92435</v>
          </cell>
          <cell r="G1698">
            <v>92435</v>
          </cell>
          <cell r="H1698">
            <v>1</v>
          </cell>
        </row>
        <row r="1699">
          <cell r="A1699" t="str">
            <v>S137700</v>
          </cell>
          <cell r="B1699" t="str">
            <v>Final Design Review, Production Readiness Review - TPC FEE</v>
          </cell>
          <cell r="C1699">
            <v>346</v>
          </cell>
          <cell r="D1699" t="str">
            <v>13-Apr-20 A</v>
          </cell>
          <cell r="E1699" t="str">
            <v>27-Aug-21 A</v>
          </cell>
          <cell r="F1699">
            <v>1277</v>
          </cell>
          <cell r="G1699">
            <v>1277</v>
          </cell>
          <cell r="H1699">
            <v>1</v>
          </cell>
        </row>
        <row r="1700">
          <cell r="A1700" t="str">
            <v>S151700</v>
          </cell>
          <cell r="B1700" t="str">
            <v>Procure TPC Gas System Analyzers (2 for redundancy) - Provide Requirements to Procurement</v>
          </cell>
          <cell r="C1700">
            <v>5</v>
          </cell>
          <cell r="D1700" t="str">
            <v>13-Apr-20 A</v>
          </cell>
          <cell r="E1700" t="str">
            <v>17-Apr-20 A</v>
          </cell>
          <cell r="F1700">
            <v>3534</v>
          </cell>
          <cell r="G1700">
            <v>3534</v>
          </cell>
          <cell r="H1700">
            <v>1</v>
          </cell>
        </row>
        <row r="1701">
          <cell r="A1701" t="str">
            <v>S152400</v>
          </cell>
          <cell r="B1701" t="str">
            <v>Procure TPC Gas System scrubbers Labor</v>
          </cell>
          <cell r="C1701">
            <v>12</v>
          </cell>
          <cell r="D1701" t="str">
            <v>13-Apr-20 A</v>
          </cell>
          <cell r="E1701" t="str">
            <v>29-Apr-20 A</v>
          </cell>
          <cell r="F1701">
            <v>3534</v>
          </cell>
          <cell r="G1701">
            <v>3534</v>
          </cell>
          <cell r="H1701">
            <v>1</v>
          </cell>
        </row>
        <row r="1702">
          <cell r="A1702" t="str">
            <v>S152600</v>
          </cell>
          <cell r="B1702" t="str">
            <v>Procure TPC Gas System oxygen and water sensors Labor</v>
          </cell>
          <cell r="C1702">
            <v>12</v>
          </cell>
          <cell r="D1702" t="str">
            <v>13-Apr-20 A</v>
          </cell>
          <cell r="E1702" t="str">
            <v>29-Apr-20 A</v>
          </cell>
          <cell r="F1702">
            <v>3534</v>
          </cell>
          <cell r="G1702">
            <v>3534</v>
          </cell>
          <cell r="H1702">
            <v>1</v>
          </cell>
        </row>
        <row r="1703">
          <cell r="A1703" t="str">
            <v>S1005280</v>
          </cell>
          <cell r="B1703" t="str">
            <v>AET submits FDR report to BNL for approval</v>
          </cell>
          <cell r="C1703">
            <v>20</v>
          </cell>
          <cell r="D1703" t="str">
            <v>13-Apr-20 A</v>
          </cell>
          <cell r="E1703" t="str">
            <v>08-May-20 A</v>
          </cell>
          <cell r="F1703">
            <v>78600</v>
          </cell>
          <cell r="G1703">
            <v>78600</v>
          </cell>
          <cell r="H1703">
            <v>1</v>
          </cell>
        </row>
        <row r="1704">
          <cell r="A1704" t="str">
            <v>S151600</v>
          </cell>
          <cell r="B1704" t="str">
            <v>Procure TPC Gas System mass flow meters M&amp;S</v>
          </cell>
          <cell r="C1704">
            <v>55</v>
          </cell>
          <cell r="D1704" t="str">
            <v>13-Apr-20 A</v>
          </cell>
          <cell r="E1704" t="str">
            <v>30-Jun-20 A</v>
          </cell>
          <cell r="F1704">
            <v>7773</v>
          </cell>
          <cell r="G1704">
            <v>7773</v>
          </cell>
          <cell r="H1704">
            <v>1</v>
          </cell>
        </row>
        <row r="1705">
          <cell r="A1705" t="str">
            <v>S152700</v>
          </cell>
          <cell r="B1705" t="str">
            <v>Procure TPC Gas System oxygen and water sensors M&amp;S</v>
          </cell>
          <cell r="C1705">
            <v>140</v>
          </cell>
          <cell r="D1705" t="str">
            <v>13-Apr-20 A</v>
          </cell>
          <cell r="E1705" t="str">
            <v>30-Oct-20 A</v>
          </cell>
          <cell r="F1705">
            <v>12704</v>
          </cell>
          <cell r="G1705">
            <v>12704</v>
          </cell>
          <cell r="H1705">
            <v>1</v>
          </cell>
        </row>
        <row r="1706">
          <cell r="A1706" t="str">
            <v>S152500</v>
          </cell>
          <cell r="B1706" t="str">
            <v>Procure TPC Gas System scrubbers M&amp;S</v>
          </cell>
          <cell r="C1706">
            <v>240</v>
          </cell>
          <cell r="D1706" t="str">
            <v>13-Apr-20 A</v>
          </cell>
          <cell r="E1706" t="str">
            <v>30-Mar-21 A</v>
          </cell>
          <cell r="F1706">
            <v>8793</v>
          </cell>
          <cell r="G1706">
            <v>8793</v>
          </cell>
          <cell r="H1706">
            <v>1</v>
          </cell>
        </row>
        <row r="1707">
          <cell r="A1707" t="str">
            <v>S138700</v>
          </cell>
          <cell r="B1707" t="str">
            <v>Review the Test Result of the Full Chip (USP + BNL)</v>
          </cell>
          <cell r="C1707">
            <v>4</v>
          </cell>
          <cell r="D1707" t="str">
            <v>14-Apr-20 A</v>
          </cell>
          <cell r="E1707" t="str">
            <v>20-Apr-20 A</v>
          </cell>
          <cell r="F1707">
            <v>0</v>
          </cell>
          <cell r="G1707">
            <v>0</v>
          </cell>
          <cell r="H1707">
            <v>1</v>
          </cell>
        </row>
        <row r="1708">
          <cell r="A1708" t="str">
            <v>S110200</v>
          </cell>
          <cell r="B1708" t="str">
            <v>Procure TPC v2 Outer Field Cage Parts - Contract/PO - Leadtime</v>
          </cell>
          <cell r="C1708">
            <v>12</v>
          </cell>
          <cell r="D1708" t="str">
            <v>14-Apr-20 A</v>
          </cell>
          <cell r="E1708" t="str">
            <v>30-Apr-20 A</v>
          </cell>
          <cell r="F1708">
            <v>0</v>
          </cell>
          <cell r="G1708">
            <v>0</v>
          </cell>
          <cell r="H1708">
            <v>1</v>
          </cell>
        </row>
        <row r="1709">
          <cell r="A1709" t="str">
            <v>S312100</v>
          </cell>
          <cell r="B1709" t="str">
            <v>CC Drive &amp; Alignment System - Final Design Reviews (Design &amp; Safety) - Physics Resource(s)</v>
          </cell>
          <cell r="C1709">
            <v>12</v>
          </cell>
          <cell r="D1709" t="str">
            <v>14-Apr-20 A</v>
          </cell>
          <cell r="E1709" t="str">
            <v>30-Apr-20 A</v>
          </cell>
          <cell r="F1709">
            <v>4565</v>
          </cell>
          <cell r="G1709">
            <v>4565</v>
          </cell>
          <cell r="H1709">
            <v>1</v>
          </cell>
        </row>
        <row r="1710">
          <cell r="A1710" t="str">
            <v>S312110</v>
          </cell>
          <cell r="B1710" t="str">
            <v>CC Drive &amp; Alignment System - Final Design Reviews (Design &amp; Safety) - CA-D Resource(s)</v>
          </cell>
          <cell r="C1710">
            <v>12</v>
          </cell>
          <cell r="D1710" t="str">
            <v>14-Apr-20 A</v>
          </cell>
          <cell r="E1710" t="str">
            <v>30-Apr-20 A</v>
          </cell>
          <cell r="F1710">
            <v>23149</v>
          </cell>
          <cell r="G1710">
            <v>23149</v>
          </cell>
          <cell r="H1710">
            <v>1</v>
          </cell>
        </row>
        <row r="1711">
          <cell r="A1711" t="str">
            <v>S186500</v>
          </cell>
          <cell r="B1711" t="str">
            <v>Procure EMCAL Mechanical Parts for Final Modules Sectors 13-64 - Provide Requirements to Procurement</v>
          </cell>
          <cell r="C1711">
            <v>32</v>
          </cell>
          <cell r="D1711" t="str">
            <v>14-Apr-20 A</v>
          </cell>
          <cell r="E1711" t="str">
            <v>29-May-20 A</v>
          </cell>
          <cell r="F1711">
            <v>6391</v>
          </cell>
          <cell r="G1711">
            <v>6391</v>
          </cell>
          <cell r="H1711">
            <v>1</v>
          </cell>
        </row>
        <row r="1712">
          <cell r="A1712" t="str">
            <v>S186600</v>
          </cell>
          <cell r="B1712" t="str">
            <v>Procure EMCAL Mechanical Parts for Final Modules Sectors 13-64 - Prepare &amp; Send Solicitation</v>
          </cell>
          <cell r="C1712">
            <v>32</v>
          </cell>
          <cell r="D1712" t="str">
            <v>14-Apr-20 A</v>
          </cell>
          <cell r="E1712" t="str">
            <v>29-May-20 A</v>
          </cell>
          <cell r="F1712">
            <v>0</v>
          </cell>
          <cell r="G1712">
            <v>0</v>
          </cell>
          <cell r="H1712">
            <v>1</v>
          </cell>
        </row>
        <row r="1713">
          <cell r="A1713" t="str">
            <v>S194800</v>
          </cell>
          <cell r="B1713" t="str">
            <v>Procure EMCAL Mechanical Parts for Final Sectors - Provide Requirements to Procurement</v>
          </cell>
          <cell r="C1713">
            <v>11</v>
          </cell>
          <cell r="D1713" t="str">
            <v>15-Apr-20 A</v>
          </cell>
          <cell r="E1713" t="str">
            <v>30-Apr-20 A</v>
          </cell>
          <cell r="F1713">
            <v>6391</v>
          </cell>
          <cell r="G1713">
            <v>6391</v>
          </cell>
          <cell r="H1713">
            <v>1</v>
          </cell>
        </row>
        <row r="1714">
          <cell r="A1714" t="str">
            <v>S352300</v>
          </cell>
          <cell r="B1714" t="str">
            <v>Design SC Magnet Integration/Installation Tooling/Fixtures/Procedures - CA-D Resource(s)</v>
          </cell>
          <cell r="C1714">
            <v>117</v>
          </cell>
          <cell r="D1714" t="str">
            <v>15-Apr-20 A</v>
          </cell>
          <cell r="E1714" t="str">
            <v>30-Sep-20 A</v>
          </cell>
          <cell r="F1714">
            <v>6067</v>
          </cell>
          <cell r="G1714">
            <v>6067</v>
          </cell>
          <cell r="H1714">
            <v>1</v>
          </cell>
        </row>
        <row r="1715">
          <cell r="A1715" t="str">
            <v>S1003399</v>
          </cell>
          <cell r="B1715" t="str">
            <v>Design SC Magnet Integration/Installation Tooling/Fixtures/Procedures - Physics Resource(s)</v>
          </cell>
          <cell r="C1715">
            <v>117</v>
          </cell>
          <cell r="D1715" t="str">
            <v>15-Apr-20 A</v>
          </cell>
          <cell r="E1715" t="str">
            <v>30-Sep-20 A</v>
          </cell>
          <cell r="F1715">
            <v>35129</v>
          </cell>
          <cell r="G1715">
            <v>35129</v>
          </cell>
          <cell r="H1715">
            <v>1</v>
          </cell>
        </row>
        <row r="1716">
          <cell r="A1716" t="str">
            <v>S118700</v>
          </cell>
          <cell r="B1716" t="str">
            <v>Test TPC v2a Module Framed GEMs</v>
          </cell>
          <cell r="C1716">
            <v>5</v>
          </cell>
          <cell r="D1716" t="str">
            <v>15-Apr-20 A</v>
          </cell>
          <cell r="E1716" t="str">
            <v>21-Apr-20 A</v>
          </cell>
          <cell r="F1716">
            <v>0</v>
          </cell>
          <cell r="G1716">
            <v>0</v>
          </cell>
          <cell r="H1716">
            <v>1</v>
          </cell>
        </row>
        <row r="1717">
          <cell r="A1717" t="str">
            <v>S242500</v>
          </cell>
          <cell r="B1717" t="str">
            <v>Fabricate HCal Interface Boards Production - Vendor Responses</v>
          </cell>
          <cell r="C1717">
            <v>5</v>
          </cell>
          <cell r="D1717" t="str">
            <v>15-Apr-20 A</v>
          </cell>
          <cell r="E1717" t="str">
            <v>21-Apr-20 A</v>
          </cell>
          <cell r="F1717">
            <v>0</v>
          </cell>
          <cell r="G1717">
            <v>0</v>
          </cell>
          <cell r="H1717">
            <v>1</v>
          </cell>
        </row>
        <row r="1718">
          <cell r="A1718" t="str">
            <v>S240100</v>
          </cell>
          <cell r="B1718" t="str">
            <v>Fabricate HCal Preamp Boards  - Vendor Selection</v>
          </cell>
          <cell r="C1718">
            <v>11</v>
          </cell>
          <cell r="D1718" t="str">
            <v>15-Apr-20 A</v>
          </cell>
          <cell r="E1718" t="str">
            <v>30-Apr-20 A</v>
          </cell>
          <cell r="F1718">
            <v>0</v>
          </cell>
          <cell r="G1718">
            <v>0</v>
          </cell>
          <cell r="H1718">
            <v>1</v>
          </cell>
        </row>
        <row r="1719">
          <cell r="A1719" t="str">
            <v>S308510</v>
          </cell>
          <cell r="B1719" t="str">
            <v>Completed - Magnet Field Measurements: Fabricate NMR probe readout parts</v>
          </cell>
          <cell r="C1719">
            <v>0</v>
          </cell>
          <cell r="E1719" t="str">
            <v>17-Apr-20 A</v>
          </cell>
          <cell r="F1719">
            <v>0</v>
          </cell>
          <cell r="G1719">
            <v>0</v>
          </cell>
          <cell r="H1719">
            <v>1</v>
          </cell>
        </row>
        <row r="1720">
          <cell r="A1720" t="str">
            <v>S187200</v>
          </cell>
          <cell r="B1720" t="str">
            <v>Procure light guides for modules in Sectors 13-64 - Contract Award</v>
          </cell>
          <cell r="C1720">
            <v>0</v>
          </cell>
          <cell r="D1720" t="str">
            <v>20-Apr-20 A</v>
          </cell>
          <cell r="F1720">
            <v>0</v>
          </cell>
          <cell r="G1720">
            <v>0</v>
          </cell>
          <cell r="H1720">
            <v>1</v>
          </cell>
        </row>
        <row r="1721">
          <cell r="A1721" t="str">
            <v>S151800</v>
          </cell>
          <cell r="B1721" t="str">
            <v>Procure TPC Gas System Equipment - Prepare &amp; Send Solicitation</v>
          </cell>
          <cell r="C1721">
            <v>8</v>
          </cell>
          <cell r="D1721" t="str">
            <v>20-Apr-20 A</v>
          </cell>
          <cell r="E1721" t="str">
            <v>30-Apr-20 A</v>
          </cell>
          <cell r="F1721">
            <v>0</v>
          </cell>
          <cell r="G1721">
            <v>0</v>
          </cell>
          <cell r="H1721">
            <v>1</v>
          </cell>
        </row>
        <row r="1722">
          <cell r="A1722" t="str">
            <v>S260300</v>
          </cell>
          <cell r="B1722" t="str">
            <v>Procure DAQ Production Main Switches - Delivery Acceptance</v>
          </cell>
          <cell r="C1722">
            <v>3</v>
          </cell>
          <cell r="D1722" t="str">
            <v>21-Apr-20 A</v>
          </cell>
          <cell r="E1722" t="str">
            <v>24-Apr-20 A</v>
          </cell>
          <cell r="F1722">
            <v>99994</v>
          </cell>
          <cell r="G1722">
            <v>99994</v>
          </cell>
          <cell r="H1722">
            <v>1</v>
          </cell>
        </row>
        <row r="1723">
          <cell r="A1723" t="str">
            <v>S312200</v>
          </cell>
          <cell r="B1723" t="str">
            <v>CC Drive &amp; Alignment System - Address Action Items from Design &amp; Safety Reviews - Physics Resource(s)</v>
          </cell>
          <cell r="C1723">
            <v>123</v>
          </cell>
          <cell r="D1723" t="str">
            <v>21-Apr-20 A</v>
          </cell>
          <cell r="E1723" t="str">
            <v>14-Oct-20 A</v>
          </cell>
          <cell r="F1723">
            <v>4565</v>
          </cell>
          <cell r="G1723">
            <v>4565</v>
          </cell>
          <cell r="H1723">
            <v>1</v>
          </cell>
        </row>
        <row r="1724">
          <cell r="A1724" t="str">
            <v>S312210</v>
          </cell>
          <cell r="B1724" t="str">
            <v>CC Drive &amp; Alignment System - Address Action Items from Design &amp; Safety Reviews - CA-D Resource(s)</v>
          </cell>
          <cell r="C1724">
            <v>123</v>
          </cell>
          <cell r="D1724" t="str">
            <v>21-Apr-20 A</v>
          </cell>
          <cell r="E1724" t="str">
            <v>14-Oct-20 A</v>
          </cell>
          <cell r="F1724">
            <v>23149</v>
          </cell>
          <cell r="G1724">
            <v>23149</v>
          </cell>
          <cell r="H1724">
            <v>1</v>
          </cell>
        </row>
        <row r="1725">
          <cell r="A1725" t="str">
            <v>S121200</v>
          </cell>
          <cell r="B1725" t="str">
            <v>Procure TPC GEM HV Membrane Power Supply - Contract Award(s)</v>
          </cell>
          <cell r="C1725">
            <v>0</v>
          </cell>
          <cell r="D1725" t="str">
            <v>22-Apr-20 A</v>
          </cell>
          <cell r="F1725">
            <v>0</v>
          </cell>
          <cell r="G1725">
            <v>0</v>
          </cell>
          <cell r="H1725">
            <v>1</v>
          </cell>
        </row>
        <row r="1726">
          <cell r="A1726" t="str">
            <v>S242600</v>
          </cell>
          <cell r="B1726" t="str">
            <v>Fabricate HCal Interface Boards Production - Vendor Selection</v>
          </cell>
          <cell r="C1726">
            <v>5</v>
          </cell>
          <cell r="D1726" t="str">
            <v>22-Apr-20 A</v>
          </cell>
          <cell r="E1726" t="str">
            <v>28-Apr-20 A</v>
          </cell>
          <cell r="F1726">
            <v>0</v>
          </cell>
          <cell r="G1726">
            <v>0</v>
          </cell>
          <cell r="H1726">
            <v>1</v>
          </cell>
        </row>
        <row r="1727">
          <cell r="A1727" t="str">
            <v>S226800</v>
          </cell>
          <cell r="B1727" t="str">
            <v>Production Readiness &amp; Safety Review: EMCal Electronics</v>
          </cell>
          <cell r="C1727">
            <v>0</v>
          </cell>
          <cell r="E1727" t="str">
            <v>22-Apr-20 A</v>
          </cell>
          <cell r="F1727">
            <v>0</v>
          </cell>
          <cell r="G1727">
            <v>0</v>
          </cell>
          <cell r="H1727">
            <v>1</v>
          </cell>
        </row>
        <row r="1728">
          <cell r="A1728" t="str">
            <v>S194900</v>
          </cell>
          <cell r="B1728" t="str">
            <v>Procure EMCAL Mechanical Parts for Final Sectors - Prepare &amp; Send Solicitation</v>
          </cell>
          <cell r="C1728">
            <v>5</v>
          </cell>
          <cell r="D1728" t="str">
            <v>23-Apr-20 A</v>
          </cell>
          <cell r="E1728" t="str">
            <v>30-Apr-20 A</v>
          </cell>
          <cell r="F1728">
            <v>0</v>
          </cell>
          <cell r="G1728">
            <v>0</v>
          </cell>
          <cell r="H1728">
            <v>1</v>
          </cell>
        </row>
        <row r="1729">
          <cell r="A1729" t="str">
            <v>S244300</v>
          </cell>
          <cell r="B1729" t="str">
            <v>HCal Electronics Prod Pwr &amp; Sig Cables &amp; LV/Bias Supplies &amp; Controller (External) - Contract/PO - Leadtime</v>
          </cell>
          <cell r="C1729">
            <v>347</v>
          </cell>
          <cell r="D1729" t="str">
            <v>29-Apr-20 A</v>
          </cell>
          <cell r="E1729">
            <v>44454</v>
          </cell>
          <cell r="F1729">
            <v>0</v>
          </cell>
          <cell r="G1729">
            <v>0</v>
          </cell>
          <cell r="H1729">
            <v>0.8</v>
          </cell>
        </row>
        <row r="1730">
          <cell r="A1730" t="str">
            <v>S242700</v>
          </cell>
          <cell r="B1730" t="str">
            <v>Fabricate HCal Interface Boards Production - Contract Award(s)</v>
          </cell>
          <cell r="C1730">
            <v>0</v>
          </cell>
          <cell r="D1730" t="str">
            <v>29-Apr-20 A</v>
          </cell>
          <cell r="F1730">
            <v>0</v>
          </cell>
          <cell r="G1730">
            <v>0</v>
          </cell>
          <cell r="H1730">
            <v>1</v>
          </cell>
        </row>
        <row r="1731">
          <cell r="A1731" t="str">
            <v>S295910</v>
          </cell>
          <cell r="B1731" t="str">
            <v>Completed - (Cryo Controls Hardware procurement) PLC I/O cards &amp; expansion chassis M&amp;S</v>
          </cell>
          <cell r="C1731">
            <v>0</v>
          </cell>
          <cell r="E1731" t="str">
            <v>30-Apr-20 A</v>
          </cell>
          <cell r="F1731">
            <v>0</v>
          </cell>
          <cell r="G1731">
            <v>0</v>
          </cell>
          <cell r="H1731">
            <v>1</v>
          </cell>
        </row>
        <row r="1732">
          <cell r="A1732" t="str">
            <v>S242800</v>
          </cell>
          <cell r="B1732" t="str">
            <v>Fabricate HCal Interface Boards Production - Contract/PO - Leadtime</v>
          </cell>
          <cell r="C1732">
            <v>127</v>
          </cell>
          <cell r="D1732" t="str">
            <v>30-Apr-20 A</v>
          </cell>
          <cell r="E1732" t="str">
            <v>30-Oct-20 A</v>
          </cell>
          <cell r="F1732">
            <v>0</v>
          </cell>
          <cell r="G1732">
            <v>0</v>
          </cell>
          <cell r="H1732">
            <v>1</v>
          </cell>
        </row>
        <row r="1733">
          <cell r="A1733" t="str">
            <v>S171700</v>
          </cell>
          <cell r="B1733" t="str">
            <v>Procure EMCAL Epoxy for Final Blocks- Contract/PO - Leadtime</v>
          </cell>
          <cell r="C1733">
            <v>61</v>
          </cell>
          <cell r="D1733" t="str">
            <v>01-May-20 A</v>
          </cell>
          <cell r="E1733" t="str">
            <v>29-Jul-20 A</v>
          </cell>
          <cell r="F1733">
            <v>0</v>
          </cell>
          <cell r="G1733">
            <v>0</v>
          </cell>
          <cell r="H1733">
            <v>1</v>
          </cell>
        </row>
        <row r="1734">
          <cell r="A1734" t="str">
            <v>S172400</v>
          </cell>
          <cell r="B1734" t="str">
            <v>Order parts and fabricate molds for EMCal Sectors 13-64 Blocks - Contract/PO - Leadtime</v>
          </cell>
          <cell r="C1734">
            <v>63</v>
          </cell>
          <cell r="D1734" t="str">
            <v>01-May-20 A</v>
          </cell>
          <cell r="E1734" t="str">
            <v>31-Jul-20 A</v>
          </cell>
          <cell r="F1734">
            <v>0</v>
          </cell>
          <cell r="G1734">
            <v>0</v>
          </cell>
          <cell r="H1734">
            <v>1</v>
          </cell>
        </row>
        <row r="1735">
          <cell r="A1735" t="str">
            <v>S240200</v>
          </cell>
          <cell r="B1735" t="str">
            <v>Fabricate HCal Preamp Boards  - Contract Award(s)</v>
          </cell>
          <cell r="C1735">
            <v>0</v>
          </cell>
          <cell r="D1735" t="str">
            <v>01-May-20 A</v>
          </cell>
          <cell r="F1735">
            <v>0</v>
          </cell>
          <cell r="G1735">
            <v>0</v>
          </cell>
          <cell r="H1735">
            <v>1</v>
          </cell>
        </row>
        <row r="1736">
          <cell r="A1736" t="str">
            <v>S167700</v>
          </cell>
          <cell r="B1736" t="str">
            <v>Pack and ship EMCAL blocks for Prepro sector  4 to BNL Purchased Services</v>
          </cell>
          <cell r="C1736">
            <v>5</v>
          </cell>
          <cell r="D1736" t="str">
            <v>01-May-20 A</v>
          </cell>
          <cell r="E1736" t="str">
            <v>07-May-20 A</v>
          </cell>
          <cell r="F1736">
            <v>866</v>
          </cell>
          <cell r="G1736">
            <v>866</v>
          </cell>
          <cell r="H1736">
            <v>1</v>
          </cell>
        </row>
        <row r="1737">
          <cell r="A1737" t="str">
            <v>S167800</v>
          </cell>
          <cell r="B1737" t="str">
            <v>Pack and ship EMCAL blocks for Prepro sector  4 to BNL M&amp;S</v>
          </cell>
          <cell r="C1737">
            <v>5</v>
          </cell>
          <cell r="D1737" t="str">
            <v>01-May-20 A</v>
          </cell>
          <cell r="E1737" t="str">
            <v>07-May-20 A</v>
          </cell>
          <cell r="F1737">
            <v>1229</v>
          </cell>
          <cell r="G1737">
            <v>1229</v>
          </cell>
          <cell r="H1737">
            <v>1</v>
          </cell>
        </row>
        <row r="1738">
          <cell r="A1738" t="str">
            <v>S243100</v>
          </cell>
          <cell r="B1738" t="str">
            <v>Procure HCal Electronics Production Power &amp; Signal Cables (Internal) - Provide Requirements to Procurement</v>
          </cell>
          <cell r="C1738">
            <v>5</v>
          </cell>
          <cell r="D1738" t="str">
            <v>01-May-20 A</v>
          </cell>
          <cell r="E1738" t="str">
            <v>07-May-20 A</v>
          </cell>
          <cell r="F1738">
            <v>19333</v>
          </cell>
          <cell r="G1738">
            <v>19333</v>
          </cell>
          <cell r="H1738">
            <v>1</v>
          </cell>
        </row>
        <row r="1739">
          <cell r="A1739" t="str">
            <v>S171013</v>
          </cell>
          <cell r="B1739" t="str">
            <v>Procure EMCAL Fibers for Final Blocks - Delivery Acceptance 13</v>
          </cell>
          <cell r="C1739">
            <v>7</v>
          </cell>
          <cell r="D1739" t="str">
            <v>01-May-20 A</v>
          </cell>
          <cell r="E1739" t="str">
            <v>12-May-20 A</v>
          </cell>
          <cell r="F1739">
            <v>40858</v>
          </cell>
          <cell r="G1739">
            <v>40858</v>
          </cell>
          <cell r="H1739">
            <v>1</v>
          </cell>
        </row>
        <row r="1740">
          <cell r="A1740" t="str">
            <v>S330601</v>
          </cell>
          <cell r="B1740" t="str">
            <v>Analyze Detector Electronics Racks and Rack generic support systems Reqs</v>
          </cell>
          <cell r="C1740">
            <v>10</v>
          </cell>
          <cell r="D1740" t="str">
            <v>01-May-20 A</v>
          </cell>
          <cell r="E1740" t="str">
            <v>14-May-20 A</v>
          </cell>
          <cell r="F1740">
            <v>0</v>
          </cell>
          <cell r="G1740">
            <v>0</v>
          </cell>
          <cell r="H1740">
            <v>1</v>
          </cell>
        </row>
        <row r="1741">
          <cell r="A1741" t="str">
            <v>S241900</v>
          </cell>
          <cell r="B1741" t="str">
            <v>Fabricate HCal Backplane Boards: Production - Labor</v>
          </cell>
          <cell r="C1741">
            <v>18</v>
          </cell>
          <cell r="D1741" t="str">
            <v>01-May-20 A</v>
          </cell>
          <cell r="E1741" t="str">
            <v>28-May-20 A</v>
          </cell>
          <cell r="F1741">
            <v>15202</v>
          </cell>
          <cell r="G1741">
            <v>15202</v>
          </cell>
          <cell r="H1741">
            <v>1</v>
          </cell>
        </row>
        <row r="1742">
          <cell r="A1742" t="str">
            <v>S242000</v>
          </cell>
          <cell r="B1742" t="str">
            <v>Fabricate HCal Backplane Boards: Production - M&amp;S</v>
          </cell>
          <cell r="C1742">
            <v>18</v>
          </cell>
          <cell r="D1742" t="str">
            <v>01-May-20 A</v>
          </cell>
          <cell r="E1742" t="str">
            <v>28-May-20 A</v>
          </cell>
          <cell r="F1742">
            <v>17542</v>
          </cell>
          <cell r="G1742">
            <v>17542</v>
          </cell>
          <cell r="H1742">
            <v>1</v>
          </cell>
        </row>
        <row r="1743">
          <cell r="A1743" t="str">
            <v>S308500</v>
          </cell>
          <cell r="B1743" t="str">
            <v>Magnet Field Measurements: Fabricate NMR probe readout parts</v>
          </cell>
          <cell r="C1743">
            <v>20</v>
          </cell>
          <cell r="D1743" t="str">
            <v>01-May-20 A</v>
          </cell>
          <cell r="E1743" t="str">
            <v>29-May-20 A</v>
          </cell>
          <cell r="F1743">
            <v>23369</v>
          </cell>
          <cell r="G1743">
            <v>23369</v>
          </cell>
          <cell r="H1743">
            <v>1</v>
          </cell>
        </row>
        <row r="1744">
          <cell r="A1744" t="str">
            <v>S308610</v>
          </cell>
          <cell r="B1744" t="str">
            <v>Magnet Field Measurements: Fabricate NMR probe mounts - CA-D Resource(s)</v>
          </cell>
          <cell r="C1744">
            <v>20</v>
          </cell>
          <cell r="D1744" t="str">
            <v>01-May-20 A</v>
          </cell>
          <cell r="E1744" t="str">
            <v>29-May-20 A</v>
          </cell>
          <cell r="F1744">
            <v>2356</v>
          </cell>
          <cell r="G1744">
            <v>2356</v>
          </cell>
          <cell r="H1744">
            <v>1</v>
          </cell>
        </row>
        <row r="1745">
          <cell r="A1745" t="str">
            <v>S240300</v>
          </cell>
          <cell r="B1745" t="str">
            <v>Fabricate HCal Preamp Boards  - Contract/PO - Leadtime</v>
          </cell>
          <cell r="C1745">
            <v>85</v>
          </cell>
          <cell r="D1745" t="str">
            <v>01-May-20 A</v>
          </cell>
          <cell r="E1745" t="str">
            <v>31-Aug-20 A</v>
          </cell>
          <cell r="F1745">
            <v>0</v>
          </cell>
          <cell r="G1745">
            <v>0</v>
          </cell>
          <cell r="H1745">
            <v>1</v>
          </cell>
        </row>
        <row r="1746">
          <cell r="A1746" t="str">
            <v>S348000</v>
          </cell>
          <cell r="B1746" t="str">
            <v>Fabricate/Procure Cradle Carriage Integration/Installation Tooling/Fixtures - Labor - Physics Resourc</v>
          </cell>
          <cell r="C1746">
            <v>105</v>
          </cell>
          <cell r="D1746" t="str">
            <v>01-May-20 A</v>
          </cell>
          <cell r="E1746" t="str">
            <v>30-Sep-20 A</v>
          </cell>
          <cell r="F1746">
            <v>25417</v>
          </cell>
          <cell r="G1746">
            <v>25328</v>
          </cell>
          <cell r="H1746">
            <v>1</v>
          </cell>
        </row>
        <row r="1747">
          <cell r="A1747" t="str">
            <v>S348010</v>
          </cell>
          <cell r="B1747" t="str">
            <v>Fabricate/Procure Cradle Carriage Integration/Installation Tooling/Fixtures - Labor - CA-D Resource(s</v>
          </cell>
          <cell r="C1747">
            <v>105</v>
          </cell>
          <cell r="D1747" t="str">
            <v>01-May-20 A</v>
          </cell>
          <cell r="E1747" t="str">
            <v>30-Sep-20 A</v>
          </cell>
          <cell r="F1747">
            <v>30995</v>
          </cell>
          <cell r="G1747">
            <v>30887</v>
          </cell>
          <cell r="H1747">
            <v>1</v>
          </cell>
        </row>
        <row r="1748">
          <cell r="A1748" t="str">
            <v>S292700</v>
          </cell>
          <cell r="B1748" t="str">
            <v>(Warm Piping System) Technical Specifications</v>
          </cell>
          <cell r="C1748">
            <v>225</v>
          </cell>
          <cell r="D1748" t="str">
            <v>01-May-20 A</v>
          </cell>
          <cell r="E1748" t="str">
            <v>29-Mar-21 A</v>
          </cell>
          <cell r="F1748">
            <v>3075</v>
          </cell>
          <cell r="G1748">
            <v>3075</v>
          </cell>
          <cell r="H1748">
            <v>1</v>
          </cell>
        </row>
        <row r="1749">
          <cell r="A1749" t="str">
            <v>S172850</v>
          </cell>
          <cell r="B1749" t="str">
            <v>Supervise EMCal Final Block Production</v>
          </cell>
          <cell r="C1749">
            <v>395</v>
          </cell>
          <cell r="D1749" t="str">
            <v>01-May-20 A</v>
          </cell>
          <cell r="E1749">
            <v>44530</v>
          </cell>
          <cell r="F1749">
            <v>60986</v>
          </cell>
          <cell r="G1749">
            <v>60868</v>
          </cell>
          <cell r="H1749">
            <v>0.71</v>
          </cell>
        </row>
        <row r="1750">
          <cell r="A1750" t="str">
            <v>S288600</v>
          </cell>
          <cell r="B1750" t="str">
            <v>Procure LN2 supply transfer line system - Provide requirements to Procurement</v>
          </cell>
          <cell r="C1750">
            <v>51</v>
          </cell>
          <cell r="D1750" t="str">
            <v>04-May-20 A</v>
          </cell>
          <cell r="E1750" t="str">
            <v>15-Jul-20 A</v>
          </cell>
          <cell r="F1750">
            <v>23056</v>
          </cell>
          <cell r="G1750">
            <v>23056</v>
          </cell>
          <cell r="H1750">
            <v>1</v>
          </cell>
        </row>
        <row r="1751">
          <cell r="A1751" t="str">
            <v>S250900</v>
          </cell>
          <cell r="B1751" t="str">
            <v>Procure EMCAL 7-Crate Digitizer - Assembly &amp; Tests -  Leadtime</v>
          </cell>
          <cell r="C1751">
            <v>63</v>
          </cell>
          <cell r="D1751" t="str">
            <v>04-May-20 A</v>
          </cell>
          <cell r="E1751" t="str">
            <v>31-Jul-20 A</v>
          </cell>
          <cell r="F1751">
            <v>0</v>
          </cell>
          <cell r="G1751">
            <v>0</v>
          </cell>
          <cell r="H1751">
            <v>1</v>
          </cell>
        </row>
        <row r="1752">
          <cell r="A1752" t="str">
            <v>S140900</v>
          </cell>
          <cell r="B1752" t="str">
            <v>Procure TPC FEE Production Components - Provide Requirements to Procurement</v>
          </cell>
          <cell r="C1752">
            <v>16</v>
          </cell>
          <cell r="D1752" t="str">
            <v>05-May-20 A</v>
          </cell>
          <cell r="E1752" t="str">
            <v>28-May-20 A</v>
          </cell>
          <cell r="F1752">
            <v>20911</v>
          </cell>
          <cell r="G1752">
            <v>20911</v>
          </cell>
          <cell r="H1752">
            <v>1</v>
          </cell>
        </row>
        <row r="1753">
          <cell r="A1753" t="str">
            <v>S141000</v>
          </cell>
          <cell r="B1753" t="str">
            <v>Procure TPC FEE Production Components - Prepare &amp; Send Solicitation</v>
          </cell>
          <cell r="C1753">
            <v>16</v>
          </cell>
          <cell r="D1753" t="str">
            <v>05-May-20 A</v>
          </cell>
          <cell r="E1753" t="str">
            <v>28-May-20 A</v>
          </cell>
          <cell r="F1753">
            <v>0</v>
          </cell>
          <cell r="G1753">
            <v>0</v>
          </cell>
          <cell r="H1753">
            <v>1</v>
          </cell>
        </row>
        <row r="1754">
          <cell r="A1754" t="str">
            <v>S141100</v>
          </cell>
          <cell r="B1754" t="str">
            <v>Procure TPC FEE Production Components - Vendor Responses</v>
          </cell>
          <cell r="C1754">
            <v>16</v>
          </cell>
          <cell r="D1754" t="str">
            <v>05-May-20 A</v>
          </cell>
          <cell r="E1754" t="str">
            <v>28-May-20 A</v>
          </cell>
          <cell r="F1754">
            <v>0</v>
          </cell>
          <cell r="G1754">
            <v>0</v>
          </cell>
          <cell r="H1754">
            <v>1</v>
          </cell>
        </row>
        <row r="1755">
          <cell r="A1755" t="str">
            <v>S121300</v>
          </cell>
          <cell r="B1755" t="str">
            <v>Procure TPC GEM HV Power Supplies and Membrane Power Supply - Contract/PO - Leadtime</v>
          </cell>
          <cell r="C1755">
            <v>103</v>
          </cell>
          <cell r="D1755" t="str">
            <v>05-May-20 A</v>
          </cell>
          <cell r="E1755" t="str">
            <v>30-Sep-20 A</v>
          </cell>
          <cell r="F1755">
            <v>0</v>
          </cell>
          <cell r="G1755">
            <v>0</v>
          </cell>
          <cell r="H1755">
            <v>1</v>
          </cell>
        </row>
        <row r="1756">
          <cell r="A1756" t="str">
            <v>S166400</v>
          </cell>
          <cell r="B1756" t="str">
            <v>Fabricate EMCAL Prepro blocks sector 6</v>
          </cell>
          <cell r="C1756">
            <v>30</v>
          </cell>
          <cell r="D1756" t="str">
            <v>06-May-20 A</v>
          </cell>
          <cell r="E1756" t="str">
            <v>17-Jun-20 A</v>
          </cell>
          <cell r="F1756">
            <v>9425</v>
          </cell>
          <cell r="G1756">
            <v>9425</v>
          </cell>
          <cell r="H1756">
            <v>1</v>
          </cell>
        </row>
        <row r="1757">
          <cell r="A1757" t="str">
            <v>S119100</v>
          </cell>
          <cell r="B1757" t="str">
            <v>Production Readiness Review - TPC Module</v>
          </cell>
          <cell r="C1757">
            <v>1</v>
          </cell>
          <cell r="D1757" t="str">
            <v>06-May-20 A</v>
          </cell>
          <cell r="E1757" t="str">
            <v>06-May-20 A</v>
          </cell>
          <cell r="F1757">
            <v>1277</v>
          </cell>
          <cell r="G1757">
            <v>1277</v>
          </cell>
          <cell r="H1757">
            <v>1</v>
          </cell>
        </row>
        <row r="1758">
          <cell r="A1758" t="str">
            <v>S311200</v>
          </cell>
          <cell r="B1758" t="str">
            <v>Carriage Cradle - Vendor Leadtime</v>
          </cell>
          <cell r="C1758">
            <v>83</v>
          </cell>
          <cell r="D1758" t="str">
            <v>06-May-20 A</v>
          </cell>
          <cell r="E1758" t="str">
            <v>01-Sep-20 A</v>
          </cell>
          <cell r="F1758">
            <v>0</v>
          </cell>
          <cell r="G1758">
            <v>0</v>
          </cell>
          <cell r="H1758">
            <v>1</v>
          </cell>
        </row>
        <row r="1759">
          <cell r="A1759" t="str">
            <v>S311100</v>
          </cell>
          <cell r="B1759" t="str">
            <v>Carriage Cradle - BNL Oversight - Physics Resource(s)</v>
          </cell>
          <cell r="C1759">
            <v>180</v>
          </cell>
          <cell r="D1759" t="str">
            <v>06-May-20 A</v>
          </cell>
          <cell r="E1759" t="str">
            <v>26-Jan-21 A</v>
          </cell>
          <cell r="F1759">
            <v>5779</v>
          </cell>
          <cell r="G1759">
            <v>5779</v>
          </cell>
          <cell r="H1759">
            <v>1</v>
          </cell>
        </row>
        <row r="1760">
          <cell r="A1760" t="str">
            <v>S311110</v>
          </cell>
          <cell r="B1760" t="str">
            <v>Carriage Cradle - BNL Oversight - CA-D Resource(s)</v>
          </cell>
          <cell r="C1760">
            <v>180</v>
          </cell>
          <cell r="D1760" t="str">
            <v>06-May-20 A</v>
          </cell>
          <cell r="E1760" t="str">
            <v>26-Jan-21 A</v>
          </cell>
          <cell r="F1760">
            <v>14012</v>
          </cell>
          <cell r="G1760">
            <v>14012</v>
          </cell>
          <cell r="H1760">
            <v>1</v>
          </cell>
        </row>
        <row r="1761">
          <cell r="A1761" t="str">
            <v>S119700</v>
          </cell>
          <cell r="B1761" t="str">
            <v>Procure Trained Technician to work in CERN Shop on TPC GEMs - Contract Award(s)</v>
          </cell>
          <cell r="C1761">
            <v>0</v>
          </cell>
          <cell r="D1761" t="str">
            <v>07-May-20 A</v>
          </cell>
          <cell r="F1761">
            <v>0</v>
          </cell>
          <cell r="G1761">
            <v>0</v>
          </cell>
          <cell r="H1761">
            <v>1</v>
          </cell>
        </row>
        <row r="1762">
          <cell r="A1762" t="str">
            <v>S119900</v>
          </cell>
          <cell r="B1762" t="str">
            <v>Procure Trained Technician to work in CERN Shop on TPC GEMs - Contract/PO - Leadtime</v>
          </cell>
          <cell r="C1762">
            <v>5</v>
          </cell>
          <cell r="D1762" t="str">
            <v>07-May-20 A</v>
          </cell>
          <cell r="E1762" t="str">
            <v>13-May-20 A</v>
          </cell>
          <cell r="F1762">
            <v>0</v>
          </cell>
          <cell r="G1762">
            <v>0</v>
          </cell>
          <cell r="H1762">
            <v>1</v>
          </cell>
        </row>
        <row r="1763">
          <cell r="A1763" t="str">
            <v>S120600</v>
          </cell>
          <cell r="B1763" t="str">
            <v>Select TPC GEM HV Power Supplies</v>
          </cell>
          <cell r="C1763">
            <v>10</v>
          </cell>
          <cell r="D1763" t="str">
            <v>07-May-20 A</v>
          </cell>
          <cell r="E1763" t="str">
            <v>20-May-20 A</v>
          </cell>
          <cell r="F1763">
            <v>0</v>
          </cell>
          <cell r="G1763">
            <v>0</v>
          </cell>
          <cell r="H1763">
            <v>1</v>
          </cell>
        </row>
        <row r="1764">
          <cell r="A1764" t="str">
            <v>S243200</v>
          </cell>
          <cell r="B1764" t="str">
            <v>Procure HCal Electronics Production Power &amp; Signal Cables (Internal) - Prepare &amp; Send Solicitation</v>
          </cell>
          <cell r="C1764">
            <v>5</v>
          </cell>
          <cell r="D1764" t="str">
            <v>08-May-20 A</v>
          </cell>
          <cell r="E1764" t="str">
            <v>14-May-20 A</v>
          </cell>
          <cell r="F1764">
            <v>0</v>
          </cell>
          <cell r="G1764">
            <v>0</v>
          </cell>
          <cell r="H1764">
            <v>1</v>
          </cell>
        </row>
        <row r="1765">
          <cell r="A1765" t="str">
            <v>S241700</v>
          </cell>
          <cell r="B1765" t="str">
            <v>Fabricate HCal LED Boards - Delivery Acceptance</v>
          </cell>
          <cell r="C1765">
            <v>5</v>
          </cell>
          <cell r="D1765" t="str">
            <v>11-May-20 A</v>
          </cell>
          <cell r="E1765" t="str">
            <v>15-May-20 A</v>
          </cell>
          <cell r="F1765">
            <v>50145</v>
          </cell>
          <cell r="G1765">
            <v>50145</v>
          </cell>
          <cell r="H1765">
            <v>1</v>
          </cell>
        </row>
        <row r="1766">
          <cell r="A1766" t="str">
            <v>S1005320</v>
          </cell>
          <cell r="B1766" t="str">
            <v>AET begins material procurement</v>
          </cell>
          <cell r="C1766">
            <v>5</v>
          </cell>
          <cell r="D1766" t="str">
            <v>11-May-20 A</v>
          </cell>
          <cell r="E1766" t="str">
            <v>15-May-20 A</v>
          </cell>
          <cell r="F1766">
            <v>0</v>
          </cell>
          <cell r="G1766">
            <v>0</v>
          </cell>
          <cell r="H1766">
            <v>1</v>
          </cell>
        </row>
        <row r="1767">
          <cell r="A1767" t="str">
            <v>S231900</v>
          </cell>
          <cell r="B1767" t="str">
            <v>Fabricate Test-pulse Boards 13 - 64 - Labor</v>
          </cell>
          <cell r="C1767">
            <v>11</v>
          </cell>
          <cell r="D1767" t="str">
            <v>12-May-20 A</v>
          </cell>
          <cell r="E1767" t="str">
            <v>28-May-20 A</v>
          </cell>
          <cell r="F1767">
            <v>11382</v>
          </cell>
          <cell r="G1767">
            <v>11382</v>
          </cell>
          <cell r="H1767">
            <v>1</v>
          </cell>
        </row>
        <row r="1768">
          <cell r="A1768" t="str">
            <v>S142600</v>
          </cell>
          <cell r="B1768" t="str">
            <v>Procure TPC FEE Production Boards &amp; Assembly - Provide Requirements to Procurement</v>
          </cell>
          <cell r="C1768">
            <v>8</v>
          </cell>
          <cell r="D1768" t="str">
            <v>13-May-20 A</v>
          </cell>
          <cell r="E1768" t="str">
            <v>26-May-20 A</v>
          </cell>
          <cell r="F1768">
            <v>6480</v>
          </cell>
          <cell r="G1768">
            <v>6480</v>
          </cell>
          <cell r="H1768">
            <v>1</v>
          </cell>
        </row>
        <row r="1769">
          <cell r="A1769" t="str">
            <v>S142700</v>
          </cell>
          <cell r="B1769" t="str">
            <v>Procure TPC FEE Production Boards &amp; Assembly - Prepare &amp; Send Solicitation</v>
          </cell>
          <cell r="C1769">
            <v>8</v>
          </cell>
          <cell r="D1769" t="str">
            <v>13-May-20 A</v>
          </cell>
          <cell r="E1769" t="str">
            <v>26-May-20 A</v>
          </cell>
          <cell r="F1769">
            <v>0</v>
          </cell>
          <cell r="G1769">
            <v>0</v>
          </cell>
          <cell r="H1769">
            <v>1</v>
          </cell>
        </row>
        <row r="1770">
          <cell r="A1770" t="str">
            <v>S142800</v>
          </cell>
          <cell r="B1770" t="str">
            <v>Procure TPC FEE Production Boards &amp; Assembly - Vendor Responses</v>
          </cell>
          <cell r="C1770">
            <v>8</v>
          </cell>
          <cell r="D1770" t="str">
            <v>13-May-20 A</v>
          </cell>
          <cell r="E1770" t="str">
            <v>26-May-20 A</v>
          </cell>
          <cell r="F1770">
            <v>0</v>
          </cell>
          <cell r="G1770">
            <v>0</v>
          </cell>
          <cell r="H1770">
            <v>1</v>
          </cell>
        </row>
        <row r="1771">
          <cell r="A1771" t="str">
            <v>S198200</v>
          </cell>
          <cell r="B1771" t="str">
            <v>Manufacture Inner HCAL Support Structure - Provide Requirements to Procurement</v>
          </cell>
          <cell r="C1771">
            <v>8</v>
          </cell>
          <cell r="D1771" t="str">
            <v>13-May-20 A</v>
          </cell>
          <cell r="E1771" t="str">
            <v>26-May-20 A</v>
          </cell>
          <cell r="F1771">
            <v>9920</v>
          </cell>
          <cell r="G1771">
            <v>9631</v>
          </cell>
          <cell r="H1771">
            <v>1</v>
          </cell>
        </row>
        <row r="1772">
          <cell r="A1772" t="str">
            <v>S171014</v>
          </cell>
          <cell r="B1772" t="str">
            <v>Procure EMCAL Fibers for Final Blocks - Delivery Acceptance 14</v>
          </cell>
          <cell r="C1772">
            <v>9</v>
          </cell>
          <cell r="D1772" t="str">
            <v>13-May-20 A</v>
          </cell>
          <cell r="E1772" t="str">
            <v>27-May-20 A</v>
          </cell>
          <cell r="F1772">
            <v>40858</v>
          </cell>
          <cell r="G1772">
            <v>40858</v>
          </cell>
          <cell r="H1772">
            <v>1</v>
          </cell>
        </row>
        <row r="1773">
          <cell r="A1773" t="str">
            <v>S251700</v>
          </cell>
          <cell r="B1773" t="str">
            <v>Procure Production Digitizer  - Provide Requirements to Procurement</v>
          </cell>
          <cell r="C1773">
            <v>9</v>
          </cell>
          <cell r="D1773" t="str">
            <v>13-May-20 A</v>
          </cell>
          <cell r="E1773" t="str">
            <v>27-May-20 A</v>
          </cell>
          <cell r="F1773">
            <v>23562</v>
          </cell>
          <cell r="G1773">
            <v>23562</v>
          </cell>
          <cell r="H1773">
            <v>1</v>
          </cell>
        </row>
        <row r="1774">
          <cell r="A1774" t="str">
            <v>S251800</v>
          </cell>
          <cell r="B1774" t="str">
            <v>Procure Production Digitizer  - Prepare &amp; Send Solicitation</v>
          </cell>
          <cell r="C1774">
            <v>9</v>
          </cell>
          <cell r="D1774" t="str">
            <v>13-May-20 A</v>
          </cell>
          <cell r="E1774" t="str">
            <v>27-May-20 A</v>
          </cell>
          <cell r="F1774">
            <v>0</v>
          </cell>
          <cell r="G1774">
            <v>0</v>
          </cell>
          <cell r="H1774">
            <v>1</v>
          </cell>
        </row>
        <row r="1775">
          <cell r="A1775" t="str">
            <v>S251900</v>
          </cell>
          <cell r="B1775" t="str">
            <v>Procure Production Digitizer  - Vendor Responses</v>
          </cell>
          <cell r="C1775">
            <v>9</v>
          </cell>
          <cell r="D1775" t="str">
            <v>13-May-20 A</v>
          </cell>
          <cell r="E1775" t="str">
            <v>27-May-20 A</v>
          </cell>
          <cell r="F1775">
            <v>0</v>
          </cell>
          <cell r="G1775">
            <v>0</v>
          </cell>
          <cell r="H1775">
            <v>1</v>
          </cell>
        </row>
        <row r="1776">
          <cell r="A1776" t="str">
            <v>S252000</v>
          </cell>
          <cell r="B1776" t="str">
            <v>Procure Production Digitizer  - Vendor Selection</v>
          </cell>
          <cell r="C1776">
            <v>9</v>
          </cell>
          <cell r="D1776" t="str">
            <v>13-May-20 A</v>
          </cell>
          <cell r="E1776" t="str">
            <v>27-May-20 A</v>
          </cell>
          <cell r="F1776">
            <v>0</v>
          </cell>
          <cell r="G1776">
            <v>0</v>
          </cell>
          <cell r="H1776">
            <v>1</v>
          </cell>
        </row>
        <row r="1777">
          <cell r="A1777" t="str">
            <v>S306800</v>
          </cell>
          <cell r="B1777" t="str">
            <v>Magnet: Disconnect Quench Detector from Test System in 912</v>
          </cell>
          <cell r="C1777">
            <v>10</v>
          </cell>
          <cell r="D1777" t="str">
            <v>13-May-20 A</v>
          </cell>
          <cell r="E1777" t="str">
            <v>28-May-20 A</v>
          </cell>
          <cell r="F1777">
            <v>913</v>
          </cell>
          <cell r="G1777">
            <v>913</v>
          </cell>
          <cell r="H1777">
            <v>1</v>
          </cell>
        </row>
        <row r="1778">
          <cell r="A1778" t="str">
            <v>S227600</v>
          </cell>
          <cell r="B1778" t="str">
            <v>Fabricate SiPM Daughter Boards Sectors 13-64  - Delivery Acceptance</v>
          </cell>
          <cell r="C1778">
            <v>11</v>
          </cell>
          <cell r="D1778" t="str">
            <v>13-May-20 A</v>
          </cell>
          <cell r="E1778" t="str">
            <v>29-May-20 A</v>
          </cell>
          <cell r="F1778">
            <v>38676</v>
          </cell>
          <cell r="G1778">
            <v>38676</v>
          </cell>
          <cell r="H1778">
            <v>1</v>
          </cell>
        </row>
        <row r="1779">
          <cell r="A1779" t="str">
            <v>S227500</v>
          </cell>
          <cell r="B1779" t="str">
            <v>Fabricate SiPM Daughter Boards Sectors 13-64  - Contract/PO - Leadtime</v>
          </cell>
          <cell r="C1779">
            <v>11</v>
          </cell>
          <cell r="D1779" t="str">
            <v>13-May-20 A</v>
          </cell>
          <cell r="E1779" t="str">
            <v>29-May-20 A</v>
          </cell>
          <cell r="F1779">
            <v>0</v>
          </cell>
          <cell r="G1779">
            <v>0</v>
          </cell>
          <cell r="H1779">
            <v>1</v>
          </cell>
        </row>
        <row r="1780">
          <cell r="A1780" t="str">
            <v>S317080</v>
          </cell>
          <cell r="B1780" t="str">
            <v>Create Large Support Rings Supports Detailed Design Drawings</v>
          </cell>
          <cell r="C1780">
            <v>125</v>
          </cell>
          <cell r="D1780" t="str">
            <v>13-May-20 A</v>
          </cell>
          <cell r="E1780" t="str">
            <v>09-Nov-20 A</v>
          </cell>
          <cell r="F1780">
            <v>58466</v>
          </cell>
          <cell r="G1780">
            <v>56929</v>
          </cell>
          <cell r="H1780">
            <v>1</v>
          </cell>
        </row>
        <row r="1781">
          <cell r="A1781" t="str">
            <v>S316510</v>
          </cell>
          <cell r="B1781" t="str">
            <v>Create Internal Detector Structural Support Assembly Drawings - CA-D Resource(s)</v>
          </cell>
          <cell r="C1781">
            <v>178</v>
          </cell>
          <cell r="D1781" t="str">
            <v>13-May-20 A</v>
          </cell>
          <cell r="E1781" t="str">
            <v>29-Jan-21 A</v>
          </cell>
          <cell r="F1781">
            <v>9425</v>
          </cell>
          <cell r="G1781">
            <v>9425</v>
          </cell>
          <cell r="H1781">
            <v>1</v>
          </cell>
        </row>
        <row r="1782">
          <cell r="A1782" t="str">
            <v>S316505</v>
          </cell>
          <cell r="B1782" t="str">
            <v>Create Internal Detector Structural Support Assembly Drawings - Physics Resource(s) Split</v>
          </cell>
          <cell r="C1782">
            <v>178</v>
          </cell>
          <cell r="D1782" t="str">
            <v>13-May-20 A</v>
          </cell>
          <cell r="E1782" t="str">
            <v>29-Jan-21 A</v>
          </cell>
          <cell r="F1782">
            <v>5478</v>
          </cell>
          <cell r="G1782">
            <v>5478</v>
          </cell>
          <cell r="H1782">
            <v>1</v>
          </cell>
        </row>
        <row r="1783">
          <cell r="A1783" t="str">
            <v>S367700</v>
          </cell>
          <cell r="B1783" t="str">
            <v>Design Min Bias Integration/Installation Tooling/Fixtures</v>
          </cell>
          <cell r="C1783">
            <v>348</v>
          </cell>
          <cell r="D1783" t="str">
            <v>13-May-20 A</v>
          </cell>
          <cell r="E1783">
            <v>44469</v>
          </cell>
          <cell r="F1783">
            <v>5953</v>
          </cell>
          <cell r="G1783">
            <v>5953</v>
          </cell>
          <cell r="H1783">
            <v>0.75</v>
          </cell>
        </row>
        <row r="1784">
          <cell r="A1784" t="str">
            <v>S317050</v>
          </cell>
          <cell r="B1784" t="str">
            <v>Create INTT Supports Detailed Design Drawings</v>
          </cell>
          <cell r="C1784">
            <v>392</v>
          </cell>
          <cell r="D1784" t="str">
            <v>13-May-20 A</v>
          </cell>
          <cell r="E1784">
            <v>44537</v>
          </cell>
          <cell r="F1784">
            <v>26061</v>
          </cell>
          <cell r="G1784">
            <v>24020</v>
          </cell>
          <cell r="H1784">
            <v>0.9</v>
          </cell>
        </row>
        <row r="1785">
          <cell r="A1785" t="str">
            <v>S306900</v>
          </cell>
          <cell r="B1785" t="str">
            <v>Magnet: Move Quench Detector to location</v>
          </cell>
          <cell r="C1785">
            <v>117</v>
          </cell>
          <cell r="D1785" t="str">
            <v>14-May-20 A</v>
          </cell>
          <cell r="E1785" t="str">
            <v>30-Oct-20 A</v>
          </cell>
          <cell r="F1785">
            <v>2001</v>
          </cell>
          <cell r="G1785">
            <v>2001</v>
          </cell>
          <cell r="H1785">
            <v>1</v>
          </cell>
        </row>
        <row r="1786">
          <cell r="A1786" t="str">
            <v>S311500</v>
          </cell>
          <cell r="B1786" t="str">
            <v>Carriage Cradle - Assembly Fixtures &amp; Survey Tooling Engineering - Physics Resource(s)</v>
          </cell>
          <cell r="C1786">
            <v>117</v>
          </cell>
          <cell r="D1786" t="str">
            <v>14-May-20 A</v>
          </cell>
          <cell r="E1786" t="str">
            <v>30-Oct-20 A</v>
          </cell>
          <cell r="F1786">
            <v>9130</v>
          </cell>
          <cell r="G1786">
            <v>9130</v>
          </cell>
          <cell r="H1786">
            <v>1</v>
          </cell>
        </row>
        <row r="1787">
          <cell r="A1787" t="str">
            <v>S311510</v>
          </cell>
          <cell r="B1787" t="str">
            <v>Carriage Cradle - Assembly Fixtures &amp; Survey Tooling Engineering - CA-D Resource(s)</v>
          </cell>
          <cell r="C1787">
            <v>117</v>
          </cell>
          <cell r="D1787" t="str">
            <v>14-May-20 A</v>
          </cell>
          <cell r="E1787" t="str">
            <v>30-Oct-20 A</v>
          </cell>
          <cell r="F1787">
            <v>46297</v>
          </cell>
          <cell r="G1787">
            <v>46297</v>
          </cell>
          <cell r="H1787">
            <v>1</v>
          </cell>
        </row>
        <row r="1788">
          <cell r="A1788" t="str">
            <v>S110100</v>
          </cell>
          <cell r="B1788" t="str">
            <v>Procure TPC v2 Outer Field Cage Parts - Contract Award(s)</v>
          </cell>
          <cell r="C1788">
            <v>0</v>
          </cell>
          <cell r="D1788" t="str">
            <v>14-May-20 A</v>
          </cell>
          <cell r="F1788">
            <v>0</v>
          </cell>
          <cell r="G1788">
            <v>0</v>
          </cell>
          <cell r="H1788">
            <v>1</v>
          </cell>
        </row>
        <row r="1789">
          <cell r="A1789" t="str">
            <v>S120000</v>
          </cell>
          <cell r="B1789" t="str">
            <v>Procure Trained Technician to work in CERN Shop on TPC GEMs - Delivery Acceptance</v>
          </cell>
          <cell r="C1789">
            <v>5</v>
          </cell>
          <cell r="D1789" t="str">
            <v>14-May-20 A</v>
          </cell>
          <cell r="E1789" t="str">
            <v>20-May-20 A</v>
          </cell>
          <cell r="F1789">
            <v>44470</v>
          </cell>
          <cell r="G1789">
            <v>44470</v>
          </cell>
          <cell r="H1789">
            <v>1</v>
          </cell>
        </row>
        <row r="1790">
          <cell r="A1790" t="str">
            <v>S243300</v>
          </cell>
          <cell r="B1790" t="str">
            <v>Procure HCal Electronics Production Power &amp; Signal Cables (Internal) - Vendor Responses</v>
          </cell>
          <cell r="C1790">
            <v>5</v>
          </cell>
          <cell r="D1790" t="str">
            <v>15-May-20 A</v>
          </cell>
          <cell r="E1790" t="str">
            <v>21-May-20 A</v>
          </cell>
          <cell r="F1790">
            <v>0</v>
          </cell>
          <cell r="G1790">
            <v>0</v>
          </cell>
          <cell r="H1790">
            <v>1</v>
          </cell>
        </row>
        <row r="1791">
          <cell r="A1791" t="str">
            <v>S330602</v>
          </cell>
          <cell r="B1791" t="str">
            <v>Gather Power Reqs for Subsystem Racks on Detector</v>
          </cell>
          <cell r="C1791">
            <v>9</v>
          </cell>
          <cell r="D1791" t="str">
            <v>15-May-20 A</v>
          </cell>
          <cell r="E1791" t="str">
            <v>29-May-20 A</v>
          </cell>
          <cell r="F1791">
            <v>28876</v>
          </cell>
          <cell r="G1791">
            <v>28876</v>
          </cell>
          <cell r="H1791">
            <v>1</v>
          </cell>
        </row>
        <row r="1792">
          <cell r="A1792" t="str">
            <v>S317070</v>
          </cell>
          <cell r="B1792" t="str">
            <v>Create MBD Supports Detailed Design Drawings</v>
          </cell>
          <cell r="C1792">
            <v>399</v>
          </cell>
          <cell r="D1792" t="str">
            <v>18-May-20 A</v>
          </cell>
          <cell r="E1792">
            <v>44551</v>
          </cell>
          <cell r="F1792">
            <v>18243</v>
          </cell>
          <cell r="G1792">
            <v>17222</v>
          </cell>
          <cell r="H1792">
            <v>0.75</v>
          </cell>
        </row>
        <row r="1793">
          <cell r="A1793" t="str">
            <v>S1005360</v>
          </cell>
          <cell r="B1793" t="str">
            <v>Fabricate Multiple Transfer Line Spool 4 &amp; 5</v>
          </cell>
          <cell r="C1793">
            <v>56</v>
          </cell>
          <cell r="D1793" t="str">
            <v>18-May-20 A</v>
          </cell>
          <cell r="E1793" t="str">
            <v>05-Aug-20 A</v>
          </cell>
          <cell r="F1793">
            <v>0</v>
          </cell>
          <cell r="G1793">
            <v>0</v>
          </cell>
          <cell r="H1793">
            <v>1</v>
          </cell>
        </row>
        <row r="1794">
          <cell r="A1794" t="str">
            <v>S227400</v>
          </cell>
          <cell r="B1794" t="str">
            <v>Fabricate SiPM Daughter Boards Sectors 13-64  - Contract Award(s)</v>
          </cell>
          <cell r="C1794">
            <v>0</v>
          </cell>
          <cell r="D1794" t="str">
            <v>19-May-20 A</v>
          </cell>
          <cell r="F1794">
            <v>0</v>
          </cell>
          <cell r="G1794">
            <v>0</v>
          </cell>
          <cell r="H1794">
            <v>1</v>
          </cell>
        </row>
        <row r="1795">
          <cell r="A1795" t="str">
            <v>S317060</v>
          </cell>
          <cell r="B1795" t="str">
            <v>Create MVTX Supports Detailed Design Drawings</v>
          </cell>
          <cell r="C1795">
            <v>257</v>
          </cell>
          <cell r="D1795" t="str">
            <v>19-May-20 A</v>
          </cell>
          <cell r="E1795" t="str">
            <v>28-May-21 A</v>
          </cell>
          <cell r="F1795">
            <v>26061</v>
          </cell>
          <cell r="G1795">
            <v>24020</v>
          </cell>
          <cell r="H1795">
            <v>1</v>
          </cell>
        </row>
        <row r="1796">
          <cell r="A1796" t="str">
            <v>S119800</v>
          </cell>
          <cell r="B1796" t="str">
            <v>Procure Production of TPC GEM foils (includes Technician fees) - Contract Award(s)</v>
          </cell>
          <cell r="C1796">
            <v>0</v>
          </cell>
          <cell r="D1796" t="str">
            <v>20-May-20 A</v>
          </cell>
          <cell r="F1796">
            <v>0</v>
          </cell>
          <cell r="G1796">
            <v>0</v>
          </cell>
          <cell r="H1796">
            <v>1</v>
          </cell>
        </row>
        <row r="1797">
          <cell r="A1797" t="str">
            <v>S198600</v>
          </cell>
          <cell r="B1797" t="str">
            <v>Address Issues from Internal Review of Inner HCAL Support Rings</v>
          </cell>
          <cell r="C1797">
            <v>5</v>
          </cell>
          <cell r="D1797" t="str">
            <v>20-May-20 A</v>
          </cell>
          <cell r="E1797" t="str">
            <v>28-May-20 A</v>
          </cell>
          <cell r="F1797">
            <v>4837</v>
          </cell>
          <cell r="G1797">
            <v>4837</v>
          </cell>
          <cell r="H1797">
            <v>1</v>
          </cell>
        </row>
        <row r="1798">
          <cell r="A1798" t="str">
            <v>S186700</v>
          </cell>
          <cell r="B1798" t="str">
            <v>Procure EMCAL Mechanical Parts for Final Modules Sectors 13-64 - Vendor Responses</v>
          </cell>
          <cell r="C1798">
            <v>6</v>
          </cell>
          <cell r="D1798" t="str">
            <v>20-May-20 A</v>
          </cell>
          <cell r="E1798" t="str">
            <v>29-May-20 A</v>
          </cell>
          <cell r="F1798">
            <v>0</v>
          </cell>
          <cell r="G1798">
            <v>0</v>
          </cell>
          <cell r="H1798">
            <v>1</v>
          </cell>
        </row>
        <row r="1799">
          <cell r="A1799" t="str">
            <v>S227510</v>
          </cell>
          <cell r="B1799" t="str">
            <v>20% EMCal SiPM Daughter Boards Delivered: Production Sectors 13-64</v>
          </cell>
          <cell r="C1799">
            <v>6</v>
          </cell>
          <cell r="D1799" t="str">
            <v>20-May-20 A</v>
          </cell>
          <cell r="E1799" t="str">
            <v>29-May-20 A</v>
          </cell>
          <cell r="F1799">
            <v>0</v>
          </cell>
          <cell r="G1799">
            <v>0</v>
          </cell>
          <cell r="H1799">
            <v>1</v>
          </cell>
        </row>
        <row r="1800">
          <cell r="A1800" t="str">
            <v>S227520</v>
          </cell>
          <cell r="B1800" t="str">
            <v>40% EMCal SiPM Daughter Boards Delivered: Production Sectors 13-64</v>
          </cell>
          <cell r="C1800">
            <v>6</v>
          </cell>
          <cell r="D1800" t="str">
            <v>20-May-20 A</v>
          </cell>
          <cell r="E1800" t="str">
            <v>29-May-20 A</v>
          </cell>
          <cell r="F1800">
            <v>0</v>
          </cell>
          <cell r="G1800">
            <v>0</v>
          </cell>
          <cell r="H1800">
            <v>1</v>
          </cell>
        </row>
        <row r="1801">
          <cell r="A1801" t="str">
            <v>S302500</v>
          </cell>
          <cell r="B1801" t="str">
            <v>Magnet: Order AC Power Distribution Parts Labor</v>
          </cell>
          <cell r="C1801">
            <v>191</v>
          </cell>
          <cell r="D1801" t="str">
            <v>20-May-20 A</v>
          </cell>
          <cell r="E1801" t="str">
            <v>26-Feb-21 A</v>
          </cell>
          <cell r="F1801">
            <v>1213</v>
          </cell>
          <cell r="G1801">
            <v>1178</v>
          </cell>
          <cell r="H1801">
            <v>1</v>
          </cell>
        </row>
        <row r="1802">
          <cell r="A1802" t="str">
            <v>S120700</v>
          </cell>
          <cell r="B1802" t="str">
            <v>Procure TPC GEM HV Power Supplies and Membrane Power Supply - Provide Requirements to Procurement</v>
          </cell>
          <cell r="C1802">
            <v>5</v>
          </cell>
          <cell r="D1802" t="str">
            <v>21-May-20 A</v>
          </cell>
          <cell r="E1802" t="str">
            <v>28-May-20 A</v>
          </cell>
          <cell r="F1802">
            <v>3652</v>
          </cell>
          <cell r="G1802">
            <v>3652</v>
          </cell>
          <cell r="H1802">
            <v>1</v>
          </cell>
        </row>
        <row r="1803">
          <cell r="A1803" t="str">
            <v>S120100</v>
          </cell>
          <cell r="B1803" t="str">
            <v>Procure Production of TPC GEM foils (includes Technician fees) - Delivery Acceptance</v>
          </cell>
          <cell r="C1803">
            <v>226</v>
          </cell>
          <cell r="D1803" t="str">
            <v>21-May-20 A</v>
          </cell>
          <cell r="E1803" t="str">
            <v>17-Apr-21 A</v>
          </cell>
          <cell r="F1803">
            <v>152390</v>
          </cell>
          <cell r="G1803">
            <v>154002</v>
          </cell>
          <cell r="H1803">
            <v>1</v>
          </cell>
        </row>
        <row r="1804">
          <cell r="A1804" t="str">
            <v>S243400</v>
          </cell>
          <cell r="B1804" t="str">
            <v>Procure HCal Electronics Production Power &amp; Signal Cables (Internal) - Vendor Selection</v>
          </cell>
          <cell r="C1804">
            <v>5</v>
          </cell>
          <cell r="D1804" t="str">
            <v>22-May-20 A</v>
          </cell>
          <cell r="E1804" t="str">
            <v>29-May-20 A</v>
          </cell>
          <cell r="F1804">
            <v>0</v>
          </cell>
          <cell r="G1804">
            <v>0</v>
          </cell>
          <cell r="H1804">
            <v>1</v>
          </cell>
        </row>
        <row r="1805">
          <cell r="A1805" t="str">
            <v>S243500</v>
          </cell>
          <cell r="B1805" t="str">
            <v>Procure HCal Electronics Production Power &amp; Signal Cables (Internal) - Contract Award(s)</v>
          </cell>
          <cell r="C1805">
            <v>0</v>
          </cell>
          <cell r="D1805" t="str">
            <v>27-May-20 A</v>
          </cell>
          <cell r="F1805">
            <v>0</v>
          </cell>
          <cell r="G1805">
            <v>0</v>
          </cell>
          <cell r="H1805">
            <v>1</v>
          </cell>
        </row>
        <row r="1806">
          <cell r="A1806" t="str">
            <v>S244200</v>
          </cell>
          <cell r="B1806" t="str">
            <v>HCal Electronics Prod Pwr &amp; Sig Cables &amp; LV/Bias Supplies &amp; Controller (External) - Contract Award(s)</v>
          </cell>
          <cell r="C1806">
            <v>0</v>
          </cell>
          <cell r="D1806" t="str">
            <v>27-May-20 A</v>
          </cell>
          <cell r="F1806">
            <v>0</v>
          </cell>
          <cell r="G1806">
            <v>0</v>
          </cell>
          <cell r="H1806">
            <v>1</v>
          </cell>
        </row>
        <row r="1807">
          <cell r="A1807" t="str">
            <v>S243700</v>
          </cell>
          <cell r="B1807" t="str">
            <v>Procure HCal Electronics Production Power &amp; Signal Cables (Internal) - Delivery Acceptance</v>
          </cell>
          <cell r="C1807">
            <v>2</v>
          </cell>
          <cell r="D1807" t="str">
            <v>27-May-20 A</v>
          </cell>
          <cell r="E1807" t="str">
            <v>29-May-20 A</v>
          </cell>
          <cell r="F1807">
            <v>92544</v>
          </cell>
          <cell r="G1807">
            <v>94395</v>
          </cell>
          <cell r="H1807">
            <v>1</v>
          </cell>
        </row>
        <row r="1808">
          <cell r="A1808" t="str">
            <v>S243600</v>
          </cell>
          <cell r="B1808" t="str">
            <v>Procure HCal Electronics Production Power &amp; Signal Cables (Internal) - Contract/PO - Leadtime</v>
          </cell>
          <cell r="C1808">
            <v>2</v>
          </cell>
          <cell r="D1808" t="str">
            <v>27-May-20 A</v>
          </cell>
          <cell r="E1808" t="str">
            <v>29-May-20 A</v>
          </cell>
          <cell r="F1808">
            <v>0</v>
          </cell>
          <cell r="G1808">
            <v>0</v>
          </cell>
          <cell r="H1808">
            <v>1</v>
          </cell>
        </row>
        <row r="1809">
          <cell r="A1809" t="str">
            <v>S1005560</v>
          </cell>
          <cell r="B1809" t="str">
            <v>BNL review for PDR approval</v>
          </cell>
          <cell r="C1809">
            <v>5</v>
          </cell>
          <cell r="D1809" t="str">
            <v>27-May-20 A</v>
          </cell>
          <cell r="E1809" t="str">
            <v>02-Jun-20 A</v>
          </cell>
          <cell r="F1809">
            <v>34933</v>
          </cell>
          <cell r="G1809">
            <v>34933</v>
          </cell>
          <cell r="H1809">
            <v>1</v>
          </cell>
        </row>
        <row r="1810">
          <cell r="A1810" t="str">
            <v>S231600</v>
          </cell>
          <cell r="B1810" t="str">
            <v>Procure Internal EMCal Signal/Test/Comm and LV/Bias: Production - Contract Award(s)</v>
          </cell>
          <cell r="C1810">
            <v>0</v>
          </cell>
          <cell r="D1810" t="str">
            <v>28-May-20 A</v>
          </cell>
          <cell r="F1810">
            <v>0</v>
          </cell>
          <cell r="G1810">
            <v>0</v>
          </cell>
          <cell r="H1810">
            <v>1</v>
          </cell>
        </row>
        <row r="1811">
          <cell r="A1811" t="str">
            <v>S226600</v>
          </cell>
          <cell r="B1811" t="str">
            <v>EMCal Electronics Preproduction Complete</v>
          </cell>
          <cell r="C1811">
            <v>0</v>
          </cell>
          <cell r="E1811" t="str">
            <v>28-May-20 A</v>
          </cell>
          <cell r="F1811">
            <v>0</v>
          </cell>
          <cell r="G1811">
            <v>0</v>
          </cell>
          <cell r="H1811">
            <v>1</v>
          </cell>
        </row>
        <row r="1812">
          <cell r="A1812" t="str">
            <v>S140800</v>
          </cell>
          <cell r="B1812" t="str">
            <v>SAMPA ASIC Performance Accepted</v>
          </cell>
          <cell r="C1812">
            <v>0</v>
          </cell>
          <cell r="E1812" t="str">
            <v>29-May-20 A</v>
          </cell>
          <cell r="F1812">
            <v>0</v>
          </cell>
          <cell r="G1812">
            <v>0</v>
          </cell>
          <cell r="H1812">
            <v>1</v>
          </cell>
        </row>
        <row r="1813">
          <cell r="A1813" t="str">
            <v>S231700</v>
          </cell>
          <cell r="B1813" t="str">
            <v>Procure Internal EMCal Signal/Test/Comm and LV/Bias: Production - Contract PO / Leadtime</v>
          </cell>
          <cell r="C1813">
            <v>183</v>
          </cell>
          <cell r="D1813" t="str">
            <v>29-May-20 A</v>
          </cell>
          <cell r="E1813" t="str">
            <v>24-Feb-21 A</v>
          </cell>
          <cell r="F1813">
            <v>0</v>
          </cell>
          <cell r="G1813">
            <v>0</v>
          </cell>
          <cell r="H1813">
            <v>1</v>
          </cell>
        </row>
        <row r="1814">
          <cell r="A1814" t="str">
            <v>S226900</v>
          </cell>
          <cell r="B1814" t="str">
            <v>Respond to Results of EMCal Production Readiness and Safety Review</v>
          </cell>
          <cell r="C1814">
            <v>7</v>
          </cell>
          <cell r="D1814" t="str">
            <v>29-May-20 A</v>
          </cell>
          <cell r="E1814" t="str">
            <v>08-Jun-20 A</v>
          </cell>
          <cell r="F1814">
            <v>4778</v>
          </cell>
          <cell r="G1814">
            <v>4778</v>
          </cell>
          <cell r="H1814">
            <v>1</v>
          </cell>
        </row>
        <row r="1815">
          <cell r="A1815" t="str">
            <v>S120800</v>
          </cell>
          <cell r="B1815" t="str">
            <v>Procure TPC GEM HV Power Supplies and Membrane Power Supply - Prepare &amp; Send Solicitation</v>
          </cell>
          <cell r="C1815">
            <v>22</v>
          </cell>
          <cell r="D1815" t="str">
            <v>29-May-20 A</v>
          </cell>
          <cell r="E1815" t="str">
            <v>30-Jun-20 A</v>
          </cell>
          <cell r="F1815">
            <v>0</v>
          </cell>
          <cell r="G1815">
            <v>0</v>
          </cell>
          <cell r="H1815">
            <v>1</v>
          </cell>
        </row>
        <row r="1816">
          <cell r="A1816" t="str">
            <v>S198100</v>
          </cell>
          <cell r="B1816" t="str">
            <v>Inner HCAL Support Structure Design Complete</v>
          </cell>
          <cell r="C1816">
            <v>0</v>
          </cell>
          <cell r="E1816" t="str">
            <v>29-May-20 A</v>
          </cell>
          <cell r="F1816">
            <v>0</v>
          </cell>
          <cell r="G1816">
            <v>0</v>
          </cell>
          <cell r="H1816">
            <v>1</v>
          </cell>
        </row>
        <row r="1817">
          <cell r="A1817" t="str">
            <v>S195000</v>
          </cell>
          <cell r="B1817" t="str">
            <v>Procure EMCAL Mechanical Parts for Final Sectors - Vendor Responses</v>
          </cell>
          <cell r="C1817">
            <v>21</v>
          </cell>
          <cell r="D1817" t="str">
            <v>01-Jun-20 A</v>
          </cell>
          <cell r="E1817" t="str">
            <v>30-Jun-20 A</v>
          </cell>
          <cell r="F1817">
            <v>0</v>
          </cell>
          <cell r="G1817">
            <v>0</v>
          </cell>
          <cell r="H1817">
            <v>1</v>
          </cell>
        </row>
        <row r="1818">
          <cell r="A1818" t="str">
            <v>S195100</v>
          </cell>
          <cell r="B1818" t="str">
            <v>Procure EMCAL Mechanical Parts for Final Sectors - Vendor Selection</v>
          </cell>
          <cell r="C1818">
            <v>21</v>
          </cell>
          <cell r="D1818" t="str">
            <v>01-Jun-20 A</v>
          </cell>
          <cell r="E1818" t="str">
            <v>30-Jun-20 A</v>
          </cell>
          <cell r="F1818">
            <v>0</v>
          </cell>
          <cell r="G1818">
            <v>0</v>
          </cell>
          <cell r="H1818">
            <v>1</v>
          </cell>
        </row>
        <row r="1819">
          <cell r="A1819" t="str">
            <v>S187300</v>
          </cell>
          <cell r="B1819" t="str">
            <v>Procure light guides for modules in Sectors 13-64 - Contract/PO Leadtime</v>
          </cell>
          <cell r="C1819">
            <v>145</v>
          </cell>
          <cell r="D1819" t="str">
            <v>01-Jun-20 A</v>
          </cell>
          <cell r="E1819" t="str">
            <v>30-Dec-20 A</v>
          </cell>
          <cell r="F1819">
            <v>0</v>
          </cell>
          <cell r="G1819">
            <v>0</v>
          </cell>
          <cell r="H1819">
            <v>1</v>
          </cell>
        </row>
        <row r="1820">
          <cell r="A1820" t="str">
            <v>S167900</v>
          </cell>
          <cell r="B1820" t="str">
            <v>Pack and ship EMCAL blocks for Prepro sector  5 to BNL Purchased Services</v>
          </cell>
          <cell r="C1820">
            <v>5</v>
          </cell>
          <cell r="D1820" t="str">
            <v>01-Jun-20 A</v>
          </cell>
          <cell r="E1820" t="str">
            <v>05-Jun-20 A</v>
          </cell>
          <cell r="F1820">
            <v>866</v>
          </cell>
          <cell r="G1820">
            <v>866</v>
          </cell>
          <cell r="H1820">
            <v>1</v>
          </cell>
        </row>
        <row r="1821">
          <cell r="A1821" t="str">
            <v>S168000</v>
          </cell>
          <cell r="B1821" t="str">
            <v>Pack and ship EMCAL blocks for Prepro sector  5 to BNL M&amp;S</v>
          </cell>
          <cell r="C1821">
            <v>5</v>
          </cell>
          <cell r="D1821" t="str">
            <v>01-Jun-20 A</v>
          </cell>
          <cell r="E1821" t="str">
            <v>05-Jun-20 A</v>
          </cell>
          <cell r="F1821">
            <v>1229</v>
          </cell>
          <cell r="G1821">
            <v>1229</v>
          </cell>
          <cell r="H1821">
            <v>1</v>
          </cell>
        </row>
        <row r="1822">
          <cell r="A1822" t="str">
            <v>S330604</v>
          </cell>
          <cell r="B1822" t="str">
            <v>Power Distribution Conceptual Gesign for Subsystem Racks on Detector</v>
          </cell>
          <cell r="C1822">
            <v>15</v>
          </cell>
          <cell r="D1822" t="str">
            <v>01-Jun-20 A</v>
          </cell>
          <cell r="E1822" t="str">
            <v>19-Jun-20 A</v>
          </cell>
          <cell r="F1822">
            <v>28876</v>
          </cell>
          <cell r="G1822">
            <v>28876</v>
          </cell>
          <cell r="H1822">
            <v>1</v>
          </cell>
        </row>
        <row r="1823">
          <cell r="A1823" t="str">
            <v>S171015</v>
          </cell>
          <cell r="B1823" t="str">
            <v>Procure EMCAL Fibers for Final Blocks - Delivery Acceptance 15</v>
          </cell>
          <cell r="C1823">
            <v>20</v>
          </cell>
          <cell r="D1823" t="str">
            <v>01-Jun-20 A</v>
          </cell>
          <cell r="E1823" t="str">
            <v>26-Jun-20 A</v>
          </cell>
          <cell r="F1823">
            <v>40858</v>
          </cell>
          <cell r="G1823">
            <v>40858</v>
          </cell>
          <cell r="H1823">
            <v>1</v>
          </cell>
        </row>
        <row r="1824">
          <cell r="A1824" t="str">
            <v>S262600</v>
          </cell>
          <cell r="B1824" t="str">
            <v>Trigger Prototype v1: Test trigger systems</v>
          </cell>
          <cell r="C1824">
            <v>184</v>
          </cell>
          <cell r="D1824" t="str">
            <v>01-Jun-20 A</v>
          </cell>
          <cell r="E1824" t="str">
            <v>26-Feb-21 A</v>
          </cell>
          <cell r="F1824">
            <v>0</v>
          </cell>
          <cell r="G1824">
            <v>0</v>
          </cell>
          <cell r="H1824">
            <v>1</v>
          </cell>
        </row>
        <row r="1825">
          <cell r="A1825" t="str">
            <v>S110400</v>
          </cell>
          <cell r="B1825" t="str">
            <v>Assemble TPC v2 Outer Field Cage</v>
          </cell>
          <cell r="C1825">
            <v>336</v>
          </cell>
          <cell r="D1825" t="str">
            <v>01-Jun-20 A</v>
          </cell>
          <cell r="E1825">
            <v>44469</v>
          </cell>
          <cell r="F1825">
            <v>0</v>
          </cell>
          <cell r="G1825">
            <v>0</v>
          </cell>
          <cell r="H1825">
            <v>0.98</v>
          </cell>
        </row>
        <row r="1826">
          <cell r="A1826" t="str">
            <v>S111900</v>
          </cell>
          <cell r="B1826" t="str">
            <v>Assemble TPC v2 Central Membrane</v>
          </cell>
          <cell r="C1826">
            <v>336</v>
          </cell>
          <cell r="D1826" t="str">
            <v>01-Jun-20 A</v>
          </cell>
          <cell r="E1826">
            <v>44469</v>
          </cell>
          <cell r="F1826">
            <v>0</v>
          </cell>
          <cell r="G1826">
            <v>0</v>
          </cell>
          <cell r="H1826">
            <v>0.98</v>
          </cell>
        </row>
        <row r="1827">
          <cell r="A1827" t="str">
            <v>S229500</v>
          </cell>
          <cell r="B1827" t="str">
            <v>Fabricate EMCAL Interface Board Sectors 13-64 - Provide Requirements to Fabricator</v>
          </cell>
          <cell r="C1827">
            <v>3</v>
          </cell>
          <cell r="D1827" t="str">
            <v>02-Jun-20 A</v>
          </cell>
          <cell r="E1827" t="str">
            <v>05-Jun-20 A</v>
          </cell>
          <cell r="F1827">
            <v>12197</v>
          </cell>
          <cell r="G1827">
            <v>12197</v>
          </cell>
          <cell r="H1827">
            <v>1</v>
          </cell>
        </row>
        <row r="1828">
          <cell r="A1828" t="str">
            <v>S297500</v>
          </cell>
          <cell r="B1828" t="str">
            <v>(Cryo Controls Hardware procurement) 32 conductor cables, IP8 to 1008B racks Labor</v>
          </cell>
          <cell r="C1828">
            <v>3</v>
          </cell>
          <cell r="D1828" t="str">
            <v>02-Jun-20 A</v>
          </cell>
          <cell r="E1828" t="str">
            <v>05-Jun-20 A</v>
          </cell>
          <cell r="F1828">
            <v>1518</v>
          </cell>
          <cell r="G1828">
            <v>1518</v>
          </cell>
          <cell r="H1828">
            <v>1</v>
          </cell>
        </row>
        <row r="1829">
          <cell r="A1829" t="str">
            <v>S297400</v>
          </cell>
          <cell r="B1829" t="str">
            <v>(Cryo Controls Hardware procurement) 32 conductor cables, IP8 to 1008B racks M&amp;S</v>
          </cell>
          <cell r="C1829">
            <v>3</v>
          </cell>
          <cell r="D1829" t="str">
            <v>02-Jun-20 A</v>
          </cell>
          <cell r="E1829" t="str">
            <v>05-Jun-20 A</v>
          </cell>
          <cell r="F1829">
            <v>18207</v>
          </cell>
          <cell r="G1829">
            <v>18207</v>
          </cell>
          <cell r="H1829">
            <v>1</v>
          </cell>
        </row>
        <row r="1830">
          <cell r="A1830" t="str">
            <v>S209000</v>
          </cell>
          <cell r="B1830" t="str">
            <v>Procure Outer HCAL Assembly &amp; Testing Equipment - Provide Requirements to Procurement</v>
          </cell>
          <cell r="C1830">
            <v>2</v>
          </cell>
          <cell r="D1830" t="str">
            <v>03-Jun-20 A</v>
          </cell>
          <cell r="E1830" t="str">
            <v>05-Jun-20 A</v>
          </cell>
          <cell r="F1830">
            <v>9568</v>
          </cell>
          <cell r="G1830">
            <v>9568</v>
          </cell>
          <cell r="H1830">
            <v>1</v>
          </cell>
        </row>
        <row r="1831">
          <cell r="A1831" t="str">
            <v>S209100</v>
          </cell>
          <cell r="B1831" t="str">
            <v>Procure Outer HCAL Assembly &amp; Testing Equipment - Prepare &amp; Send Solicitation</v>
          </cell>
          <cell r="C1831">
            <v>2</v>
          </cell>
          <cell r="D1831" t="str">
            <v>03-Jun-20 A</v>
          </cell>
          <cell r="E1831" t="str">
            <v>05-Jun-20 A</v>
          </cell>
          <cell r="F1831">
            <v>0</v>
          </cell>
          <cell r="G1831">
            <v>0</v>
          </cell>
          <cell r="H1831">
            <v>1</v>
          </cell>
        </row>
        <row r="1832">
          <cell r="A1832" t="str">
            <v>S209200</v>
          </cell>
          <cell r="B1832" t="str">
            <v>Procure Outer HCAL Assembly &amp; Testing Equipment - Vendor Responses</v>
          </cell>
          <cell r="C1832">
            <v>2</v>
          </cell>
          <cell r="D1832" t="str">
            <v>03-Jun-20 A</v>
          </cell>
          <cell r="E1832" t="str">
            <v>05-Jun-20 A</v>
          </cell>
          <cell r="F1832">
            <v>0</v>
          </cell>
          <cell r="G1832">
            <v>0</v>
          </cell>
          <cell r="H1832">
            <v>1</v>
          </cell>
        </row>
        <row r="1833">
          <cell r="A1833" t="str">
            <v>S209300</v>
          </cell>
          <cell r="B1833" t="str">
            <v>Procure Outer HCAL Assembly &amp; Testing Equipment - Vendor Selection</v>
          </cell>
          <cell r="C1833">
            <v>2</v>
          </cell>
          <cell r="D1833" t="str">
            <v>03-Jun-20 A</v>
          </cell>
          <cell r="E1833" t="str">
            <v>05-Jun-20 A</v>
          </cell>
          <cell r="F1833">
            <v>0</v>
          </cell>
          <cell r="G1833">
            <v>0</v>
          </cell>
          <cell r="H1833">
            <v>1</v>
          </cell>
        </row>
        <row r="1834">
          <cell r="A1834" t="str">
            <v>S1005600</v>
          </cell>
          <cell r="B1834" t="str">
            <v>AET submits IDR to BNL for approval</v>
          </cell>
          <cell r="C1834">
            <v>27</v>
          </cell>
          <cell r="D1834" t="str">
            <v>03-Jun-20 A</v>
          </cell>
          <cell r="E1834" t="str">
            <v>10-Jul-20 A</v>
          </cell>
          <cell r="F1834">
            <v>0</v>
          </cell>
          <cell r="G1834">
            <v>0</v>
          </cell>
          <cell r="H1834">
            <v>1</v>
          </cell>
        </row>
        <row r="1835">
          <cell r="A1835" t="str">
            <v>S209400</v>
          </cell>
          <cell r="B1835" t="str">
            <v>Procure Outer HCAL Assembly &amp; Testing Equipment - Contract Award(s)</v>
          </cell>
          <cell r="C1835">
            <v>0</v>
          </cell>
          <cell r="D1835" t="str">
            <v>05-Jun-20 A</v>
          </cell>
          <cell r="F1835">
            <v>0</v>
          </cell>
          <cell r="G1835">
            <v>0</v>
          </cell>
          <cell r="H1835">
            <v>1</v>
          </cell>
        </row>
        <row r="1836">
          <cell r="A1836" t="str">
            <v>S229600</v>
          </cell>
          <cell r="B1836" t="str">
            <v>Fabricate EMCAL Interface Board Sectors 13-64 - Prepare &amp; Send Solicitation</v>
          </cell>
          <cell r="C1836">
            <v>1</v>
          </cell>
          <cell r="D1836" t="str">
            <v>08-Jun-20 A</v>
          </cell>
          <cell r="E1836" t="str">
            <v>09-Jun-20 A</v>
          </cell>
          <cell r="F1836">
            <v>0</v>
          </cell>
          <cell r="G1836">
            <v>0</v>
          </cell>
          <cell r="H1836">
            <v>1</v>
          </cell>
        </row>
        <row r="1837">
          <cell r="A1837" t="str">
            <v>S209500</v>
          </cell>
          <cell r="B1837" t="str">
            <v>Procure Outer HCAL Assembly &amp; Testing Equipment - Contract/PO - Leadtime</v>
          </cell>
          <cell r="C1837">
            <v>26</v>
          </cell>
          <cell r="D1837" t="str">
            <v>08-Jun-20 A</v>
          </cell>
          <cell r="E1837" t="str">
            <v>15-Jul-20 A</v>
          </cell>
          <cell r="F1837">
            <v>0</v>
          </cell>
          <cell r="G1837">
            <v>0</v>
          </cell>
          <cell r="H1837">
            <v>1</v>
          </cell>
        </row>
        <row r="1838">
          <cell r="A1838" t="str">
            <v>S204900</v>
          </cell>
          <cell r="B1838" t="str">
            <v>Procure Outer HCAL Splice Plates - Contract Award(s)</v>
          </cell>
          <cell r="C1838">
            <v>0</v>
          </cell>
          <cell r="D1838" t="str">
            <v>09-Jun-20 A</v>
          </cell>
          <cell r="F1838">
            <v>0</v>
          </cell>
          <cell r="G1838">
            <v>0</v>
          </cell>
          <cell r="H1838">
            <v>1</v>
          </cell>
        </row>
        <row r="1839">
          <cell r="A1839" t="str">
            <v>S229700</v>
          </cell>
          <cell r="B1839" t="str">
            <v>Fabricate EMCAL Interface Board Sectors 13-64 - Vendor Responses</v>
          </cell>
          <cell r="C1839">
            <v>2</v>
          </cell>
          <cell r="D1839" t="str">
            <v>09-Jun-20 A</v>
          </cell>
          <cell r="E1839" t="str">
            <v>11-Jun-20 A</v>
          </cell>
          <cell r="F1839">
            <v>0</v>
          </cell>
          <cell r="G1839">
            <v>0</v>
          </cell>
          <cell r="H1839">
            <v>1</v>
          </cell>
        </row>
        <row r="1840">
          <cell r="A1840" t="str">
            <v>S195500</v>
          </cell>
          <cell r="B1840" t="str">
            <v>Procure EMCAL Cooling System for Final Sectors - Provide Requirements to Procurement</v>
          </cell>
          <cell r="C1840">
            <v>4</v>
          </cell>
          <cell r="D1840" t="str">
            <v>09-Jun-20 A</v>
          </cell>
          <cell r="E1840" t="str">
            <v>15-Jun-20 A</v>
          </cell>
          <cell r="F1840">
            <v>8247</v>
          </cell>
          <cell r="G1840">
            <v>8247</v>
          </cell>
          <cell r="H1840">
            <v>1</v>
          </cell>
        </row>
        <row r="1841">
          <cell r="A1841" t="str">
            <v>S195600</v>
          </cell>
          <cell r="B1841" t="str">
            <v>Procure EMCAL Cooling System for Final Sectors - Prepare &amp; Send Solicitation</v>
          </cell>
          <cell r="C1841">
            <v>4</v>
          </cell>
          <cell r="D1841" t="str">
            <v>09-Jun-20 A</v>
          </cell>
          <cell r="E1841" t="str">
            <v>15-Jun-20 A</v>
          </cell>
          <cell r="F1841">
            <v>0</v>
          </cell>
          <cell r="G1841">
            <v>0</v>
          </cell>
          <cell r="H1841">
            <v>1</v>
          </cell>
        </row>
        <row r="1842">
          <cell r="A1842" t="str">
            <v>S227530</v>
          </cell>
          <cell r="B1842" t="str">
            <v>60% EMCal SiPM Daughter Boards Delivered: Production Sectors 13-64</v>
          </cell>
          <cell r="C1842">
            <v>15</v>
          </cell>
          <cell r="D1842" t="str">
            <v>09-Jun-20 A</v>
          </cell>
          <cell r="E1842" t="str">
            <v>30-Jun-20 A</v>
          </cell>
          <cell r="F1842">
            <v>0</v>
          </cell>
          <cell r="G1842">
            <v>0</v>
          </cell>
          <cell r="H1842">
            <v>1</v>
          </cell>
        </row>
        <row r="1843">
          <cell r="A1843" t="str">
            <v>S186800</v>
          </cell>
          <cell r="B1843" t="str">
            <v>Procure EMCAL Mechanical Parts for Final Modules Sectors 13-64 - Vendor Selection</v>
          </cell>
          <cell r="C1843">
            <v>5</v>
          </cell>
          <cell r="D1843" t="str">
            <v>10-Jun-20 A</v>
          </cell>
          <cell r="E1843" t="str">
            <v>17-Jun-20 A</v>
          </cell>
          <cell r="F1843">
            <v>0</v>
          </cell>
          <cell r="G1843">
            <v>0</v>
          </cell>
          <cell r="H1843">
            <v>1</v>
          </cell>
        </row>
        <row r="1844">
          <cell r="A1844" t="str">
            <v>S1005620</v>
          </cell>
          <cell r="B1844" t="str">
            <v>BNL review for IDR approval</v>
          </cell>
          <cell r="C1844">
            <v>23</v>
          </cell>
          <cell r="D1844" t="str">
            <v>10-Jun-20 A</v>
          </cell>
          <cell r="E1844" t="str">
            <v>13-Jul-20 A</v>
          </cell>
          <cell r="F1844">
            <v>34933</v>
          </cell>
          <cell r="G1844">
            <v>34933</v>
          </cell>
          <cell r="H1844">
            <v>1</v>
          </cell>
        </row>
        <row r="1845">
          <cell r="A1845" t="str">
            <v>S229800</v>
          </cell>
          <cell r="B1845" t="str">
            <v>Fabricate EMCAL Interface Board Sectors 13-64 - Vendor Selection</v>
          </cell>
          <cell r="C1845">
            <v>1</v>
          </cell>
          <cell r="D1845" t="str">
            <v>11-Jun-20 A</v>
          </cell>
          <cell r="E1845" t="str">
            <v>12-Jun-20 A</v>
          </cell>
          <cell r="F1845">
            <v>0</v>
          </cell>
          <cell r="G1845">
            <v>0</v>
          </cell>
          <cell r="H1845">
            <v>1</v>
          </cell>
        </row>
        <row r="1846">
          <cell r="A1846" t="str">
            <v>S296800</v>
          </cell>
          <cell r="B1846" t="str">
            <v>(Cryo Controls Hardware procurement) Pressure transmitters Labor</v>
          </cell>
          <cell r="C1846">
            <v>1</v>
          </cell>
          <cell r="D1846" t="str">
            <v>12-Jun-20 A</v>
          </cell>
          <cell r="E1846" t="str">
            <v>15-Jun-20 A</v>
          </cell>
          <cell r="F1846">
            <v>1518</v>
          </cell>
          <cell r="G1846">
            <v>1518</v>
          </cell>
          <cell r="H1846">
            <v>1</v>
          </cell>
        </row>
        <row r="1847">
          <cell r="A1847" t="str">
            <v>S296900</v>
          </cell>
          <cell r="B1847" t="str">
            <v>(Cryo Controls Hardware procurement) Pressure transmitters M&amp;S</v>
          </cell>
          <cell r="C1847">
            <v>1</v>
          </cell>
          <cell r="D1847" t="str">
            <v>12-Jun-20 A</v>
          </cell>
          <cell r="E1847" t="str">
            <v>15-Jun-20 A</v>
          </cell>
          <cell r="F1847">
            <v>7283</v>
          </cell>
          <cell r="G1847">
            <v>7283</v>
          </cell>
          <cell r="H1847">
            <v>1</v>
          </cell>
        </row>
        <row r="1848">
          <cell r="A1848" t="str">
            <v>S228190</v>
          </cell>
          <cell r="B1848" t="str">
            <v>5% EMCal SiPM Daughter Boards Tested: Production Sectors 13-64</v>
          </cell>
          <cell r="C1848">
            <v>0</v>
          </cell>
          <cell r="E1848" t="str">
            <v>12-Jun-20 A</v>
          </cell>
          <cell r="F1848">
            <v>0</v>
          </cell>
          <cell r="G1848">
            <v>0</v>
          </cell>
          <cell r="H1848">
            <v>1</v>
          </cell>
        </row>
        <row r="1849">
          <cell r="A1849" t="str">
            <v>S121100</v>
          </cell>
          <cell r="B1849" t="str">
            <v>Procure TPC GEM HV Power Supplies - Contract Award(s)</v>
          </cell>
          <cell r="C1849">
            <v>0</v>
          </cell>
          <cell r="D1849" t="str">
            <v>15-Jun-20 A</v>
          </cell>
          <cell r="F1849">
            <v>0</v>
          </cell>
          <cell r="G1849">
            <v>0</v>
          </cell>
          <cell r="H1849">
            <v>1</v>
          </cell>
        </row>
        <row r="1850">
          <cell r="A1850" t="str">
            <v>S229900</v>
          </cell>
          <cell r="B1850" t="str">
            <v>Fabricate EMCAL Interface Board Sectors 13-64 - Contract Award(s)</v>
          </cell>
          <cell r="C1850">
            <v>0</v>
          </cell>
          <cell r="D1850" t="str">
            <v>15-Jun-20 A</v>
          </cell>
          <cell r="F1850">
            <v>0</v>
          </cell>
          <cell r="G1850">
            <v>0</v>
          </cell>
          <cell r="H1850">
            <v>1</v>
          </cell>
        </row>
        <row r="1851">
          <cell r="A1851" t="str">
            <v>S298000</v>
          </cell>
          <cell r="B1851" t="str">
            <v>(Cryo Controls Hardware procurement) Heater UL listed Control Panel Labor</v>
          </cell>
          <cell r="C1851">
            <v>3</v>
          </cell>
          <cell r="D1851" t="str">
            <v>15-Jun-20 A</v>
          </cell>
          <cell r="E1851" t="str">
            <v>18-Jun-20 A</v>
          </cell>
          <cell r="F1851">
            <v>1824</v>
          </cell>
          <cell r="G1851">
            <v>1824</v>
          </cell>
          <cell r="H1851">
            <v>1</v>
          </cell>
        </row>
        <row r="1852">
          <cell r="A1852" t="str">
            <v>S298100</v>
          </cell>
          <cell r="B1852" t="str">
            <v>(Cryo Controls Hardware procurement) Heater UL listed Control Panel M&amp;S</v>
          </cell>
          <cell r="C1852">
            <v>3</v>
          </cell>
          <cell r="D1852" t="str">
            <v>15-Jun-20 A</v>
          </cell>
          <cell r="E1852" t="str">
            <v>18-Jun-20 A</v>
          </cell>
          <cell r="F1852">
            <v>20892</v>
          </cell>
          <cell r="G1852">
            <v>20892</v>
          </cell>
          <cell r="H1852">
            <v>1</v>
          </cell>
        </row>
        <row r="1853">
          <cell r="A1853" t="str">
            <v>S208306</v>
          </cell>
          <cell r="B1853" t="str">
            <v>Procure Outer HCAL Scintillating Tiles (Prod) - Delivery Acceptance 5&amp;6</v>
          </cell>
          <cell r="C1853">
            <v>5</v>
          </cell>
          <cell r="D1853" t="str">
            <v>15-Jun-20 A</v>
          </cell>
          <cell r="E1853" t="str">
            <v>22-Jun-20 A</v>
          </cell>
          <cell r="F1853">
            <v>252582</v>
          </cell>
          <cell r="G1853">
            <v>252582</v>
          </cell>
          <cell r="H1853">
            <v>1</v>
          </cell>
        </row>
        <row r="1854">
          <cell r="A1854" t="str">
            <v>S120900</v>
          </cell>
          <cell r="B1854" t="str">
            <v>Procure TPC GEM HV Power Supplies and Membrane Power Supply - Vendor Responses</v>
          </cell>
          <cell r="C1854">
            <v>7</v>
          </cell>
          <cell r="D1854" t="str">
            <v>15-Jun-20 A</v>
          </cell>
          <cell r="E1854" t="str">
            <v>24-Jun-20 A</v>
          </cell>
          <cell r="F1854">
            <v>0</v>
          </cell>
          <cell r="G1854">
            <v>0</v>
          </cell>
          <cell r="H1854">
            <v>1</v>
          </cell>
        </row>
        <row r="1855">
          <cell r="A1855" t="str">
            <v>S121000</v>
          </cell>
          <cell r="B1855" t="str">
            <v>Procure TPC GEM HV Power Supplies and Membrane Power Supply - Vendor Selection</v>
          </cell>
          <cell r="C1855">
            <v>7</v>
          </cell>
          <cell r="D1855" t="str">
            <v>15-Jun-20 A</v>
          </cell>
          <cell r="E1855" t="str">
            <v>24-Jun-20 A</v>
          </cell>
          <cell r="F1855">
            <v>0</v>
          </cell>
          <cell r="G1855">
            <v>0</v>
          </cell>
          <cell r="H1855">
            <v>1</v>
          </cell>
        </row>
        <row r="1856">
          <cell r="A1856" t="str">
            <v>S208400</v>
          </cell>
          <cell r="B1856" t="str">
            <v>Outer HCAL Scintillating Tile Acceptance Testing</v>
          </cell>
          <cell r="C1856">
            <v>130</v>
          </cell>
          <cell r="D1856" t="str">
            <v>15-Jun-20 A</v>
          </cell>
          <cell r="E1856" t="str">
            <v>22-Dec-20 A</v>
          </cell>
          <cell r="F1856">
            <v>11641</v>
          </cell>
          <cell r="G1856">
            <v>11583</v>
          </cell>
          <cell r="H1856">
            <v>1</v>
          </cell>
        </row>
        <row r="1857">
          <cell r="A1857" t="str">
            <v>S170300</v>
          </cell>
          <cell r="B1857" t="str">
            <v>EMCal W Powder Acquisition Complete</v>
          </cell>
          <cell r="C1857">
            <v>0</v>
          </cell>
          <cell r="E1857" t="str">
            <v>15-Jun-20 A</v>
          </cell>
          <cell r="F1857">
            <v>0</v>
          </cell>
          <cell r="G1857">
            <v>0</v>
          </cell>
          <cell r="H1857">
            <v>1</v>
          </cell>
        </row>
        <row r="1858">
          <cell r="A1858" t="str">
            <v>S170210</v>
          </cell>
          <cell r="B1858" t="str">
            <v>Procure EMCAL W Powder for Final Blocks - Sectors 39-64 - Delivery Acceptance</v>
          </cell>
          <cell r="C1858">
            <v>9</v>
          </cell>
          <cell r="D1858" t="str">
            <v>15-Jun-20 A</v>
          </cell>
          <cell r="E1858" t="str">
            <v>26-Jun-20 A</v>
          </cell>
          <cell r="F1858">
            <v>540981</v>
          </cell>
          <cell r="G1858">
            <v>540981</v>
          </cell>
          <cell r="H1858">
            <v>1</v>
          </cell>
        </row>
        <row r="1859">
          <cell r="A1859" t="str">
            <v>S133300</v>
          </cell>
          <cell r="B1859" t="str">
            <v>Procure TPC R3 Module Prod. Parts (Padplanes) - Delivery Acceptance</v>
          </cell>
          <cell r="C1859">
            <v>26</v>
          </cell>
          <cell r="D1859" t="str">
            <v>16-Jun-20 A</v>
          </cell>
          <cell r="E1859" t="str">
            <v>22-Jul-20 A</v>
          </cell>
          <cell r="F1859">
            <v>81669</v>
          </cell>
          <cell r="G1859">
            <v>81669</v>
          </cell>
          <cell r="H1859">
            <v>1</v>
          </cell>
        </row>
        <row r="1860">
          <cell r="A1860" t="str">
            <v>S230000</v>
          </cell>
          <cell r="B1860" t="str">
            <v>Fabricate EMCAL Interface Board Sectors 13-64 - Contract/PO - Leadtime</v>
          </cell>
          <cell r="C1860">
            <v>96</v>
          </cell>
          <cell r="D1860" t="str">
            <v>16-Jun-20 A</v>
          </cell>
          <cell r="E1860" t="str">
            <v>02-Nov-20 A</v>
          </cell>
          <cell r="F1860">
            <v>0</v>
          </cell>
          <cell r="G1860">
            <v>0</v>
          </cell>
          <cell r="H1860">
            <v>1</v>
          </cell>
        </row>
        <row r="1861">
          <cell r="A1861" t="str">
            <v>S147700</v>
          </cell>
          <cell r="B1861" t="str">
            <v>Develop TPC DAM FPGA Algorithm  - Round 3</v>
          </cell>
          <cell r="C1861">
            <v>238</v>
          </cell>
          <cell r="D1861" t="str">
            <v>16-Jun-20 A</v>
          </cell>
          <cell r="E1861" t="str">
            <v>28-May-21 A</v>
          </cell>
          <cell r="F1861">
            <v>39041</v>
          </cell>
          <cell r="G1861">
            <v>38987</v>
          </cell>
          <cell r="H1861">
            <v>1</v>
          </cell>
        </row>
        <row r="1862">
          <cell r="A1862" t="str">
            <v>S337500</v>
          </cell>
          <cell r="B1862" t="str">
            <v>Review Magnet Cryo, Electrical &amp; Control Structural Support in IR Design/Safety</v>
          </cell>
          <cell r="C1862">
            <v>95</v>
          </cell>
          <cell r="D1862" t="str">
            <v>17-Jun-20 A</v>
          </cell>
          <cell r="E1862" t="str">
            <v>30-Oct-20 A</v>
          </cell>
          <cell r="F1862">
            <v>3972</v>
          </cell>
          <cell r="G1862">
            <v>1324</v>
          </cell>
          <cell r="H1862">
            <v>1</v>
          </cell>
        </row>
        <row r="1863">
          <cell r="A1863" t="str">
            <v>S1005640</v>
          </cell>
          <cell r="B1863" t="str">
            <v>AET submits FDR report to BNL for approval</v>
          </cell>
          <cell r="C1863">
            <v>28</v>
          </cell>
          <cell r="D1863" t="str">
            <v>17-Jun-20 A</v>
          </cell>
          <cell r="E1863" t="str">
            <v>27-Jul-20 A</v>
          </cell>
          <cell r="F1863">
            <v>78600</v>
          </cell>
          <cell r="G1863">
            <v>78600</v>
          </cell>
          <cell r="H1863">
            <v>1</v>
          </cell>
        </row>
        <row r="1864">
          <cell r="A1864" t="str">
            <v>S151400</v>
          </cell>
          <cell r="B1864" t="str">
            <v>Procurement Readiness Review - TPC Gas System</v>
          </cell>
          <cell r="C1864">
            <v>256</v>
          </cell>
          <cell r="D1864" t="str">
            <v>22-Jun-20 A</v>
          </cell>
          <cell r="E1864" t="str">
            <v>30-Jun-21 A</v>
          </cell>
          <cell r="F1864">
            <v>1277</v>
          </cell>
          <cell r="G1864">
            <v>1277</v>
          </cell>
          <cell r="H1864">
            <v>1</v>
          </cell>
        </row>
        <row r="1865">
          <cell r="A1865" t="str">
            <v>S330608</v>
          </cell>
          <cell r="B1865" t="str">
            <v>Specify Power Controls Distribution Equipment</v>
          </cell>
          <cell r="C1865">
            <v>110</v>
          </cell>
          <cell r="D1865" t="str">
            <v>22-Jun-20 A</v>
          </cell>
          <cell r="E1865" t="str">
            <v>30-Nov-20 A</v>
          </cell>
          <cell r="F1865">
            <v>28876</v>
          </cell>
          <cell r="G1865">
            <v>28876</v>
          </cell>
          <cell r="H1865">
            <v>1</v>
          </cell>
        </row>
        <row r="1866">
          <cell r="A1866" t="str">
            <v>S208308</v>
          </cell>
          <cell r="B1866" t="str">
            <v>Procure Outer HCAL Scintillating Tiles (Prod) - Delivery Acceptance 7&amp;8</v>
          </cell>
          <cell r="C1866">
            <v>5</v>
          </cell>
          <cell r="D1866" t="str">
            <v>23-Jun-20 A</v>
          </cell>
          <cell r="E1866" t="str">
            <v>30-Jun-20 A</v>
          </cell>
          <cell r="F1866">
            <v>252582</v>
          </cell>
          <cell r="G1866">
            <v>252582</v>
          </cell>
          <cell r="H1866">
            <v>1</v>
          </cell>
        </row>
        <row r="1867">
          <cell r="A1867" t="str">
            <v>S208310</v>
          </cell>
          <cell r="B1867" t="str">
            <v>Procure Outer HCAL Scintillating Tiles (Prod) - Delivery Acceptance 9&amp;10</v>
          </cell>
          <cell r="C1867">
            <v>48</v>
          </cell>
          <cell r="D1867" t="str">
            <v>23-Jun-20 A</v>
          </cell>
          <cell r="E1867" t="str">
            <v>31-Aug-20 A</v>
          </cell>
          <cell r="F1867">
            <v>235905</v>
          </cell>
          <cell r="G1867">
            <v>235905</v>
          </cell>
          <cell r="H1867">
            <v>1</v>
          </cell>
        </row>
        <row r="1868">
          <cell r="A1868" t="str">
            <v>S187000</v>
          </cell>
          <cell r="B1868" t="str">
            <v>Procure EMCAL Mechanical Parts for Final Modules Sectors 13-64 - Contract/PO - Leadtime</v>
          </cell>
          <cell r="C1868">
            <v>107</v>
          </cell>
          <cell r="D1868" t="str">
            <v>24-Jun-20 A</v>
          </cell>
          <cell r="E1868" t="str">
            <v>30-Nov-20 A</v>
          </cell>
          <cell r="F1868">
            <v>0</v>
          </cell>
          <cell r="G1868">
            <v>0</v>
          </cell>
          <cell r="H1868">
            <v>1</v>
          </cell>
        </row>
        <row r="1869">
          <cell r="A1869" t="str">
            <v>S195700</v>
          </cell>
          <cell r="B1869" t="str">
            <v>Procure EMCAL Cooling System for Final Sectors - Vendor Responses</v>
          </cell>
          <cell r="C1869">
            <v>24</v>
          </cell>
          <cell r="D1869" t="str">
            <v>25-Jun-20 A</v>
          </cell>
          <cell r="E1869" t="str">
            <v>30-Jul-20 A</v>
          </cell>
          <cell r="F1869">
            <v>0</v>
          </cell>
          <cell r="G1869">
            <v>0</v>
          </cell>
          <cell r="H1869">
            <v>1</v>
          </cell>
        </row>
        <row r="1870">
          <cell r="A1870" t="str">
            <v>S195200</v>
          </cell>
          <cell r="B1870" t="str">
            <v>Procure EMCAL Mechanical Parts for Final Sectors - Contract Award(s)</v>
          </cell>
          <cell r="C1870">
            <v>0</v>
          </cell>
          <cell r="D1870" t="str">
            <v>30-Jun-20 A</v>
          </cell>
          <cell r="F1870">
            <v>0</v>
          </cell>
          <cell r="G1870">
            <v>0</v>
          </cell>
          <cell r="H1870">
            <v>1</v>
          </cell>
        </row>
        <row r="1871">
          <cell r="A1871" t="str">
            <v>S186900</v>
          </cell>
          <cell r="B1871" t="str">
            <v>Procure EMCAL Mechanical Parts for Final Modules Sectors 13-64 - Contract Award(s)</v>
          </cell>
          <cell r="C1871">
            <v>0</v>
          </cell>
          <cell r="D1871" t="str">
            <v>30-Jun-20 A</v>
          </cell>
          <cell r="F1871">
            <v>0</v>
          </cell>
          <cell r="G1871">
            <v>0</v>
          </cell>
          <cell r="H1871">
            <v>1</v>
          </cell>
        </row>
        <row r="1872">
          <cell r="A1872" t="str">
            <v>S198700</v>
          </cell>
          <cell r="B1872" t="str">
            <v>Inner HCAL Support Rings Design Complete</v>
          </cell>
          <cell r="C1872">
            <v>0</v>
          </cell>
          <cell r="E1872" t="str">
            <v>30-Jun-20 A</v>
          </cell>
          <cell r="F1872">
            <v>0</v>
          </cell>
          <cell r="G1872">
            <v>0</v>
          </cell>
          <cell r="H1872">
            <v>1</v>
          </cell>
        </row>
        <row r="1873">
          <cell r="A1873" t="str">
            <v>S257800</v>
          </cell>
          <cell r="B1873" t="str">
            <v>Procure DAQ Production ATPs - Provide Requirements to Procurement</v>
          </cell>
          <cell r="C1873">
            <v>39</v>
          </cell>
          <cell r="D1873" t="str">
            <v>30-Jun-20 A</v>
          </cell>
          <cell r="E1873" t="str">
            <v>25-Aug-20 A</v>
          </cell>
          <cell r="F1873">
            <v>26316</v>
          </cell>
          <cell r="G1873">
            <v>25550</v>
          </cell>
          <cell r="H1873">
            <v>1</v>
          </cell>
        </row>
        <row r="1874">
          <cell r="A1874" t="str">
            <v>S195300</v>
          </cell>
          <cell r="B1874" t="str">
            <v>Procure EMCAL Mechanical Parts for Final Sectors - Contract/PO - Leadtime</v>
          </cell>
          <cell r="C1874">
            <v>104</v>
          </cell>
          <cell r="D1874" t="str">
            <v>30-Jun-20 A</v>
          </cell>
          <cell r="E1874" t="str">
            <v>30-Nov-20 A</v>
          </cell>
          <cell r="F1874">
            <v>0</v>
          </cell>
          <cell r="G1874">
            <v>0</v>
          </cell>
          <cell r="H1874">
            <v>1</v>
          </cell>
        </row>
        <row r="1875">
          <cell r="A1875" t="str">
            <v>S311350</v>
          </cell>
          <cell r="B1875" t="str">
            <v>Carriage Cradle - Delivery Acceptance - M&amp;S</v>
          </cell>
          <cell r="C1875">
            <v>1</v>
          </cell>
          <cell r="D1875" t="str">
            <v>01-Jul-20 A</v>
          </cell>
          <cell r="E1875" t="str">
            <v>02-Jul-20 A</v>
          </cell>
          <cell r="F1875">
            <v>233102</v>
          </cell>
          <cell r="G1875">
            <v>228531</v>
          </cell>
          <cell r="H1875">
            <v>1</v>
          </cell>
        </row>
        <row r="1876">
          <cell r="A1876" t="str">
            <v>S339000</v>
          </cell>
          <cell r="B1876" t="str">
            <v>Prepare Beampipe/Vacuum Components Procurement Package(s) Preparation - Physics Resource(s)</v>
          </cell>
          <cell r="C1876">
            <v>9</v>
          </cell>
          <cell r="D1876" t="str">
            <v>01-Jul-20 A</v>
          </cell>
          <cell r="E1876" t="str">
            <v>15-Jul-20 A</v>
          </cell>
          <cell r="F1876">
            <v>4232</v>
          </cell>
          <cell r="G1876">
            <v>1881</v>
          </cell>
          <cell r="H1876">
            <v>1</v>
          </cell>
        </row>
        <row r="1877">
          <cell r="A1877" t="str">
            <v>S329408</v>
          </cell>
          <cell r="B1877" t="str">
            <v>Conceptual Design for Cable Routing from Detector to Rack (TPC)</v>
          </cell>
          <cell r="C1877">
            <v>249</v>
          </cell>
          <cell r="D1877" t="str">
            <v>01-Jul-20 A</v>
          </cell>
          <cell r="E1877" t="str">
            <v>30-Jun-21 A</v>
          </cell>
          <cell r="F1877">
            <v>14707</v>
          </cell>
          <cell r="G1877">
            <v>14707</v>
          </cell>
          <cell r="H1877">
            <v>1</v>
          </cell>
        </row>
        <row r="1878">
          <cell r="A1878" t="str">
            <v>S128900</v>
          </cell>
          <cell r="B1878" t="str">
            <v>Procure TPC R2 Module Prod. Parts (Padplanes) - Contract Award(s)</v>
          </cell>
          <cell r="C1878">
            <v>0</v>
          </cell>
          <cell r="D1878" t="str">
            <v>01-Jul-20 A</v>
          </cell>
          <cell r="F1878">
            <v>0</v>
          </cell>
          <cell r="G1878">
            <v>0</v>
          </cell>
          <cell r="H1878">
            <v>1</v>
          </cell>
        </row>
        <row r="1879">
          <cell r="A1879" t="str">
            <v>S168100</v>
          </cell>
          <cell r="B1879" t="str">
            <v>Pack and ship EMCAL blocks for Prepro sector  6 to BNL Purchased Services</v>
          </cell>
          <cell r="C1879">
            <v>5</v>
          </cell>
          <cell r="D1879" t="str">
            <v>01-Jul-20 A</v>
          </cell>
          <cell r="E1879" t="str">
            <v>08-Jul-20 A</v>
          </cell>
          <cell r="F1879">
            <v>866</v>
          </cell>
          <cell r="G1879">
            <v>866</v>
          </cell>
          <cell r="H1879">
            <v>1</v>
          </cell>
        </row>
        <row r="1880">
          <cell r="A1880" t="str">
            <v>S168200</v>
          </cell>
          <cell r="B1880" t="str">
            <v>Pack and ship EMCAL blocks for Prepro sector  6 to BNL M&amp;S</v>
          </cell>
          <cell r="C1880">
            <v>5</v>
          </cell>
          <cell r="D1880" t="str">
            <v>01-Jul-20 A</v>
          </cell>
          <cell r="E1880" t="str">
            <v>08-Jul-20 A</v>
          </cell>
          <cell r="F1880">
            <v>1229</v>
          </cell>
          <cell r="G1880">
            <v>1229</v>
          </cell>
          <cell r="H1880">
            <v>1</v>
          </cell>
        </row>
        <row r="1881">
          <cell r="A1881" t="str">
            <v>S166500</v>
          </cell>
          <cell r="B1881" t="str">
            <v>Fabricate EMCAL Prepro blocks sector 7</v>
          </cell>
          <cell r="C1881">
            <v>10</v>
          </cell>
          <cell r="D1881" t="str">
            <v>01-Jul-20 A</v>
          </cell>
          <cell r="E1881" t="str">
            <v>15-Jul-20 A</v>
          </cell>
          <cell r="F1881">
            <v>9425</v>
          </cell>
          <cell r="G1881">
            <v>9425</v>
          </cell>
          <cell r="H1881">
            <v>1</v>
          </cell>
        </row>
        <row r="1882">
          <cell r="A1882" t="str">
            <v>S171016</v>
          </cell>
          <cell r="B1882" t="str">
            <v>Procure EMCAL Fibers for Final Blocks - Delivery Acceptance 16</v>
          </cell>
          <cell r="C1882">
            <v>21</v>
          </cell>
          <cell r="D1882" t="str">
            <v>01-Jul-20 A</v>
          </cell>
          <cell r="E1882" t="str">
            <v>30-Jul-20 A</v>
          </cell>
          <cell r="F1882">
            <v>40858</v>
          </cell>
          <cell r="G1882">
            <v>40858</v>
          </cell>
          <cell r="H1882">
            <v>1</v>
          </cell>
        </row>
        <row r="1883">
          <cell r="A1883" t="str">
            <v>S348100</v>
          </cell>
          <cell r="B1883" t="str">
            <v>Fabricate/Procure Cradle Carriage Integration/Installation Tooling/Fixtures - M&amp;S</v>
          </cell>
          <cell r="C1883">
            <v>21</v>
          </cell>
          <cell r="D1883" t="str">
            <v>01-Jul-20 A</v>
          </cell>
          <cell r="E1883" t="str">
            <v>31-Jul-20 A</v>
          </cell>
          <cell r="F1883">
            <v>45699</v>
          </cell>
          <cell r="G1883">
            <v>45517</v>
          </cell>
          <cell r="H1883">
            <v>1</v>
          </cell>
        </row>
        <row r="1884">
          <cell r="A1884" t="str">
            <v>S147800</v>
          </cell>
          <cell r="B1884" t="str">
            <v>Procure TPC EDBC Computers &amp; Peripherals - Provide Requirements to Procurement</v>
          </cell>
          <cell r="C1884">
            <v>41</v>
          </cell>
          <cell r="D1884" t="str">
            <v>01-Jul-20 A</v>
          </cell>
          <cell r="E1884" t="str">
            <v>28-Aug-20 A</v>
          </cell>
          <cell r="F1884">
            <v>44708</v>
          </cell>
          <cell r="G1884">
            <v>44708</v>
          </cell>
          <cell r="H1884">
            <v>1</v>
          </cell>
        </row>
        <row r="1885">
          <cell r="A1885" t="str">
            <v>S129000</v>
          </cell>
          <cell r="B1885" t="str">
            <v>Procure TPC R2 Module Prod. Parts (Padplanes) - Contract/PO - Leadtime</v>
          </cell>
          <cell r="C1885">
            <v>42</v>
          </cell>
          <cell r="D1885" t="str">
            <v>01-Jul-20 A</v>
          </cell>
          <cell r="E1885" t="str">
            <v>31-Aug-20 A</v>
          </cell>
          <cell r="F1885">
            <v>0</v>
          </cell>
          <cell r="G1885">
            <v>0</v>
          </cell>
          <cell r="H1885">
            <v>1</v>
          </cell>
        </row>
        <row r="1886">
          <cell r="A1886" t="str">
            <v>S199400</v>
          </cell>
          <cell r="B1886" t="str">
            <v>Manufacture Inner HCAL Support Rings  - Provide Requirements to Procurement</v>
          </cell>
          <cell r="C1886">
            <v>102</v>
          </cell>
          <cell r="D1886" t="str">
            <v>01-Jul-20 A</v>
          </cell>
          <cell r="E1886" t="str">
            <v>30-Nov-20 A</v>
          </cell>
          <cell r="F1886">
            <v>36951</v>
          </cell>
          <cell r="G1886">
            <v>36951</v>
          </cell>
          <cell r="H1886">
            <v>1</v>
          </cell>
        </row>
        <row r="1887">
          <cell r="A1887" t="str">
            <v>S198800</v>
          </cell>
          <cell r="B1887" t="str">
            <v>Manufacture Inner HCAL Support Structure  - Prepare &amp; Send Solicitation</v>
          </cell>
          <cell r="C1887">
            <v>116</v>
          </cell>
          <cell r="D1887" t="str">
            <v>01-Jul-20 A</v>
          </cell>
          <cell r="E1887" t="str">
            <v>18-Dec-20 A</v>
          </cell>
          <cell r="F1887">
            <v>10806</v>
          </cell>
          <cell r="G1887">
            <v>10491</v>
          </cell>
          <cell r="H1887">
            <v>1</v>
          </cell>
        </row>
        <row r="1888">
          <cell r="A1888" t="str">
            <v>S208410</v>
          </cell>
          <cell r="B1888" t="str">
            <v>Outer HCAL Scintillating Tile Acceptance Testing - Contributed Labor</v>
          </cell>
          <cell r="C1888">
            <v>118</v>
          </cell>
          <cell r="D1888" t="str">
            <v>01-Jul-20 A</v>
          </cell>
          <cell r="E1888" t="str">
            <v>22-Dec-20 A</v>
          </cell>
          <cell r="F1888">
            <v>47037</v>
          </cell>
          <cell r="G1888">
            <v>46803</v>
          </cell>
          <cell r="H1888">
            <v>1</v>
          </cell>
        </row>
        <row r="1889">
          <cell r="A1889" t="str">
            <v>S205000</v>
          </cell>
          <cell r="B1889" t="str">
            <v>Procure Outer HCAL Splice Plates - Contract/PO - Leadtime</v>
          </cell>
          <cell r="C1889">
            <v>144</v>
          </cell>
          <cell r="D1889" t="str">
            <v>01-Jul-20 A</v>
          </cell>
          <cell r="E1889" t="str">
            <v>01-Feb-21 A</v>
          </cell>
          <cell r="F1889">
            <v>0</v>
          </cell>
          <cell r="G1889">
            <v>0</v>
          </cell>
          <cell r="H1889">
            <v>1</v>
          </cell>
        </row>
        <row r="1890">
          <cell r="A1890" t="str">
            <v>S296200</v>
          </cell>
          <cell r="B1890" t="str">
            <v>(Cryo Controls Hardware procurement) Lakeshore Temperature Controller/conditioners Labor</v>
          </cell>
          <cell r="C1890">
            <v>18</v>
          </cell>
          <cell r="D1890" t="str">
            <v>07-Jul-20 A</v>
          </cell>
          <cell r="E1890" t="str">
            <v>31-Jul-20 A</v>
          </cell>
          <cell r="F1890">
            <v>1518</v>
          </cell>
          <cell r="G1890">
            <v>1518</v>
          </cell>
          <cell r="H1890">
            <v>1</v>
          </cell>
        </row>
        <row r="1891">
          <cell r="A1891" t="str">
            <v>S296300</v>
          </cell>
          <cell r="B1891" t="str">
            <v>(Cryo Controls Hardware procurement) Lakeshore Temperature Controller/conditioners M&amp;S</v>
          </cell>
          <cell r="C1891">
            <v>18</v>
          </cell>
          <cell r="D1891" t="str">
            <v>07-Jul-20 A</v>
          </cell>
          <cell r="E1891" t="str">
            <v>31-Jul-20 A</v>
          </cell>
          <cell r="F1891">
            <v>5690</v>
          </cell>
          <cell r="G1891">
            <v>5690</v>
          </cell>
          <cell r="H1891">
            <v>1</v>
          </cell>
        </row>
        <row r="1892">
          <cell r="A1892" t="str">
            <v>S147900</v>
          </cell>
          <cell r="B1892" t="str">
            <v>Procure TPC EDBC Computers &amp; Peripherals - Prepare &amp; Send Solicitation</v>
          </cell>
          <cell r="C1892">
            <v>156</v>
          </cell>
          <cell r="D1892" t="str">
            <v>09-Jul-20 A</v>
          </cell>
          <cell r="E1892" t="str">
            <v>25-Feb-21 A</v>
          </cell>
          <cell r="F1892">
            <v>0</v>
          </cell>
          <cell r="G1892">
            <v>0</v>
          </cell>
          <cell r="H1892">
            <v>1</v>
          </cell>
        </row>
        <row r="1893">
          <cell r="A1893" t="str">
            <v>S301000</v>
          </cell>
          <cell r="B1893" t="str">
            <v>(Cryo Controls Hardware) PLC programming</v>
          </cell>
          <cell r="C1893">
            <v>307</v>
          </cell>
          <cell r="D1893" t="str">
            <v>13-Jul-20 A</v>
          </cell>
          <cell r="E1893">
            <v>44469</v>
          </cell>
          <cell r="F1893">
            <v>84816</v>
          </cell>
          <cell r="G1893">
            <v>88355</v>
          </cell>
          <cell r="H1893">
            <v>0.92</v>
          </cell>
        </row>
        <row r="1894">
          <cell r="A1894" t="str">
            <v>S339100</v>
          </cell>
          <cell r="B1894" t="str">
            <v>Evaluate &amp; Process Beampipe/Vacuum Components Bids - Physics Resource(s)</v>
          </cell>
          <cell r="C1894">
            <v>75</v>
          </cell>
          <cell r="D1894" t="str">
            <v>15-Jul-20 A</v>
          </cell>
          <cell r="E1894" t="str">
            <v>30-Oct-20 A</v>
          </cell>
          <cell r="F1894">
            <v>4232</v>
          </cell>
          <cell r="G1894">
            <v>1881</v>
          </cell>
          <cell r="H1894">
            <v>1</v>
          </cell>
        </row>
        <row r="1895">
          <cell r="A1895" t="str">
            <v>S329450</v>
          </cell>
          <cell r="B1895" t="str">
            <v>Conceptual Design for Routing Detector Cooling System</v>
          </cell>
          <cell r="C1895">
            <v>326</v>
          </cell>
          <cell r="D1895" t="str">
            <v>15-Jul-20 A</v>
          </cell>
          <cell r="E1895">
            <v>44501</v>
          </cell>
          <cell r="F1895">
            <v>36540</v>
          </cell>
          <cell r="G1895">
            <v>36540</v>
          </cell>
          <cell r="H1895">
            <v>0.5</v>
          </cell>
        </row>
        <row r="1896">
          <cell r="A1896" t="str">
            <v>S339010</v>
          </cell>
          <cell r="B1896" t="str">
            <v>Prepare Beampipe/Vacuum Components Procurement Package(s) Preparation - CA-D Resource(s)</v>
          </cell>
          <cell r="C1896">
            <v>11</v>
          </cell>
          <cell r="D1896" t="str">
            <v>16-Jul-20 A</v>
          </cell>
          <cell r="E1896" t="str">
            <v>31-Jul-20 A</v>
          </cell>
          <cell r="F1896">
            <v>5461</v>
          </cell>
          <cell r="G1896">
            <v>4854</v>
          </cell>
          <cell r="H1896">
            <v>1</v>
          </cell>
        </row>
        <row r="1897">
          <cell r="A1897" t="str">
            <v>S339110</v>
          </cell>
          <cell r="B1897" t="str">
            <v>Evaluate &amp; Process Beampipe/Vacuum Components Bids - CA-D Resource(s)</v>
          </cell>
          <cell r="C1897">
            <v>74</v>
          </cell>
          <cell r="D1897" t="str">
            <v>16-Jul-20 A</v>
          </cell>
          <cell r="E1897" t="str">
            <v>30-Oct-20 A</v>
          </cell>
          <cell r="F1897">
            <v>5461</v>
          </cell>
          <cell r="G1897">
            <v>4854</v>
          </cell>
          <cell r="H1897">
            <v>1</v>
          </cell>
        </row>
        <row r="1898">
          <cell r="A1898" t="str">
            <v>S168300</v>
          </cell>
          <cell r="B1898" t="str">
            <v>Pack and ship EMCAL blocks for Prepro sector  7 to BNL Purchased Services</v>
          </cell>
          <cell r="C1898">
            <v>5</v>
          </cell>
          <cell r="D1898" t="str">
            <v>16-Jul-20 A</v>
          </cell>
          <cell r="E1898" t="str">
            <v>22-Jul-20 A</v>
          </cell>
          <cell r="F1898">
            <v>866</v>
          </cell>
          <cell r="G1898">
            <v>866</v>
          </cell>
          <cell r="H1898">
            <v>1</v>
          </cell>
        </row>
        <row r="1899">
          <cell r="A1899" t="str">
            <v>S168400</v>
          </cell>
          <cell r="B1899" t="str">
            <v>Pack and ship EMCAL blocks for Prepro sector  7 to BNL M&amp;S</v>
          </cell>
          <cell r="C1899">
            <v>5</v>
          </cell>
          <cell r="D1899" t="str">
            <v>16-Jul-20 A</v>
          </cell>
          <cell r="E1899" t="str">
            <v>22-Jul-20 A</v>
          </cell>
          <cell r="F1899">
            <v>1229</v>
          </cell>
          <cell r="G1899">
            <v>1229</v>
          </cell>
          <cell r="H1899">
            <v>1</v>
          </cell>
        </row>
        <row r="1900">
          <cell r="A1900" t="str">
            <v>S166600</v>
          </cell>
          <cell r="B1900" t="str">
            <v>Fabricate EMCAL Prepro blocks sector 8</v>
          </cell>
          <cell r="C1900">
            <v>10</v>
          </cell>
          <cell r="D1900" t="str">
            <v>16-Jul-20 A</v>
          </cell>
          <cell r="E1900" t="str">
            <v>29-Jul-20 A</v>
          </cell>
          <cell r="F1900">
            <v>9425</v>
          </cell>
          <cell r="G1900">
            <v>9425</v>
          </cell>
          <cell r="H1900">
            <v>1</v>
          </cell>
        </row>
        <row r="1901">
          <cell r="A1901" t="str">
            <v>S209600</v>
          </cell>
          <cell r="B1901" t="str">
            <v>Procure Outer HCAL Assembly &amp; Testing Equipment- Delivery Acceptance</v>
          </cell>
          <cell r="C1901">
            <v>8</v>
          </cell>
          <cell r="D1901" t="str">
            <v>20-Jul-20 A</v>
          </cell>
          <cell r="E1901" t="str">
            <v>30-Jul-20 A</v>
          </cell>
          <cell r="F1901">
            <v>85344</v>
          </cell>
          <cell r="G1901">
            <v>87051</v>
          </cell>
          <cell r="H1901">
            <v>1</v>
          </cell>
        </row>
        <row r="1902">
          <cell r="A1902" t="str">
            <v>S258600</v>
          </cell>
          <cell r="B1902" t="str">
            <v>DAQ Production: Procure jackboard Slow control computers</v>
          </cell>
          <cell r="C1902">
            <v>341</v>
          </cell>
          <cell r="D1902" t="str">
            <v>20-Jul-20 A</v>
          </cell>
          <cell r="E1902">
            <v>44530</v>
          </cell>
          <cell r="F1902">
            <v>26316</v>
          </cell>
          <cell r="G1902">
            <v>25550</v>
          </cell>
          <cell r="H1902">
            <v>0.6</v>
          </cell>
        </row>
        <row r="1903">
          <cell r="A1903" t="str">
            <v>S298800</v>
          </cell>
          <cell r="B1903" t="str">
            <v>(Cryo Controls Hardware Procurement)  32 conductor cable LN2</v>
          </cell>
          <cell r="C1903">
            <v>9</v>
          </cell>
          <cell r="D1903" t="str">
            <v>20-Jul-20 A</v>
          </cell>
          <cell r="E1903" t="str">
            <v>31-Jul-20 A</v>
          </cell>
          <cell r="F1903">
            <v>7397</v>
          </cell>
          <cell r="G1903">
            <v>7397</v>
          </cell>
          <cell r="H1903">
            <v>1</v>
          </cell>
        </row>
        <row r="1904">
          <cell r="A1904" t="str">
            <v>S186400</v>
          </cell>
          <cell r="B1904" t="str">
            <v>Production Readiness Review - EMCal Modules for Sectors 13-64</v>
          </cell>
          <cell r="C1904">
            <v>2</v>
          </cell>
          <cell r="D1904" t="str">
            <v>27-Jul-20 A</v>
          </cell>
          <cell r="E1904" t="str">
            <v>29-Jul-20 A</v>
          </cell>
          <cell r="F1904">
            <v>65379</v>
          </cell>
          <cell r="G1904">
            <v>65379</v>
          </cell>
          <cell r="H1904">
            <v>1</v>
          </cell>
        </row>
        <row r="1905">
          <cell r="A1905" t="str">
            <v>S1005680</v>
          </cell>
          <cell r="B1905" t="str">
            <v>AET begins material procurement</v>
          </cell>
          <cell r="C1905">
            <v>45</v>
          </cell>
          <cell r="D1905" t="str">
            <v>28-Jul-20 A</v>
          </cell>
          <cell r="E1905" t="str">
            <v>30-Sep-20 A</v>
          </cell>
          <cell r="F1905">
            <v>0</v>
          </cell>
          <cell r="G1905">
            <v>0</v>
          </cell>
          <cell r="H1905">
            <v>1</v>
          </cell>
        </row>
        <row r="1906">
          <cell r="A1906" t="str">
            <v>S312300</v>
          </cell>
          <cell r="B1906" t="str">
            <v>CC Drive &amp; Alignment System - Prepare Procurement Package - Physics Resource(s)</v>
          </cell>
          <cell r="C1906">
            <v>60</v>
          </cell>
          <cell r="D1906" t="str">
            <v>28-Jul-20 A</v>
          </cell>
          <cell r="E1906" t="str">
            <v>21-Oct-20 A</v>
          </cell>
          <cell r="F1906">
            <v>2282</v>
          </cell>
          <cell r="G1906">
            <v>2282</v>
          </cell>
          <cell r="H1906">
            <v>1</v>
          </cell>
        </row>
        <row r="1907">
          <cell r="A1907" t="str">
            <v>S312310</v>
          </cell>
          <cell r="B1907" t="str">
            <v>CC Drive &amp; Alignment System - Prepare Procurement Package - CA-D Resource(s)</v>
          </cell>
          <cell r="C1907">
            <v>60</v>
          </cell>
          <cell r="D1907" t="str">
            <v>28-Jul-20 A</v>
          </cell>
          <cell r="E1907" t="str">
            <v>21-Oct-20 A</v>
          </cell>
          <cell r="F1907">
            <v>6588</v>
          </cell>
          <cell r="G1907">
            <v>6588</v>
          </cell>
          <cell r="H1907">
            <v>1</v>
          </cell>
        </row>
        <row r="1908">
          <cell r="A1908" t="str">
            <v>S195800</v>
          </cell>
          <cell r="B1908" t="str">
            <v>Procure EMCAL Cooling System for Final Sectors - Vendor Selection</v>
          </cell>
          <cell r="C1908">
            <v>1</v>
          </cell>
          <cell r="D1908" t="str">
            <v>29-Jul-20 A</v>
          </cell>
          <cell r="E1908" t="str">
            <v>30-Jul-20 A</v>
          </cell>
          <cell r="F1908">
            <v>0</v>
          </cell>
          <cell r="G1908">
            <v>0</v>
          </cell>
          <cell r="H1908">
            <v>1</v>
          </cell>
        </row>
        <row r="1909">
          <cell r="A1909" t="str">
            <v>S194500</v>
          </cell>
          <cell r="B1909" t="str">
            <v>Revise sector assembly procedure based on preproduction Sector 1-12 fabrication</v>
          </cell>
          <cell r="C1909">
            <v>0</v>
          </cell>
          <cell r="D1909" t="str">
            <v>30-Jul-20 A</v>
          </cell>
          <cell r="E1909" t="str">
            <v>30-Jul-20 A</v>
          </cell>
          <cell r="F1909">
            <v>21206</v>
          </cell>
          <cell r="G1909">
            <v>21206</v>
          </cell>
          <cell r="H1909">
            <v>1</v>
          </cell>
        </row>
        <row r="1910">
          <cell r="A1910" t="str">
            <v>S194600</v>
          </cell>
          <cell r="B1910" t="str">
            <v>Production Readiness Review - EMCal Sectors 13-63</v>
          </cell>
          <cell r="C1910">
            <v>0</v>
          </cell>
          <cell r="D1910" t="str">
            <v>30-Jul-20 A</v>
          </cell>
          <cell r="E1910" t="str">
            <v>30-Jul-20 A</v>
          </cell>
          <cell r="F1910">
            <v>29247</v>
          </cell>
          <cell r="G1910">
            <v>29247</v>
          </cell>
          <cell r="H1910">
            <v>1</v>
          </cell>
        </row>
        <row r="1911">
          <cell r="A1911" t="str">
            <v>S194700</v>
          </cell>
          <cell r="B1911" t="str">
            <v>EMCal Production Readiness Review Blocks/Modules/Sectors Complete</v>
          </cell>
          <cell r="C1911">
            <v>0</v>
          </cell>
          <cell r="E1911" t="str">
            <v>30-Jul-20 A</v>
          </cell>
          <cell r="F1911">
            <v>0</v>
          </cell>
          <cell r="G1911">
            <v>0</v>
          </cell>
          <cell r="H1911">
            <v>1</v>
          </cell>
        </row>
        <row r="1912">
          <cell r="A1912" t="str">
            <v>S166700</v>
          </cell>
          <cell r="B1912" t="str">
            <v>Fabricate EMCAL Prepro blocks sector 9</v>
          </cell>
          <cell r="C1912">
            <v>12</v>
          </cell>
          <cell r="D1912" t="str">
            <v>30-Jul-20 A</v>
          </cell>
          <cell r="E1912" t="str">
            <v>14-Aug-20 A</v>
          </cell>
          <cell r="F1912">
            <v>9425</v>
          </cell>
          <cell r="G1912">
            <v>9425</v>
          </cell>
          <cell r="H1912">
            <v>1</v>
          </cell>
        </row>
        <row r="1913">
          <cell r="A1913" t="str">
            <v>S195900</v>
          </cell>
          <cell r="B1913" t="str">
            <v>Procure EMCAL Cooling System for Final Sectors - Contract Award(s)</v>
          </cell>
          <cell r="C1913">
            <v>0</v>
          </cell>
          <cell r="D1913" t="str">
            <v>31-Jul-20 A</v>
          </cell>
          <cell r="F1913">
            <v>0</v>
          </cell>
          <cell r="G1913">
            <v>0</v>
          </cell>
          <cell r="H1913">
            <v>1</v>
          </cell>
        </row>
        <row r="1914">
          <cell r="A1914" t="str">
            <v>S1005400</v>
          </cell>
          <cell r="B1914" t="str">
            <v>Fabricate Multiple Transfer Line Spool 1, 2, 3, and Field Joint Sleeve</v>
          </cell>
          <cell r="C1914">
            <v>35</v>
          </cell>
          <cell r="D1914" t="str">
            <v>31-Jul-20 A</v>
          </cell>
          <cell r="E1914" t="str">
            <v>18-Sep-20 A</v>
          </cell>
          <cell r="F1914">
            <v>0</v>
          </cell>
          <cell r="G1914">
            <v>0</v>
          </cell>
          <cell r="H1914">
            <v>1</v>
          </cell>
        </row>
        <row r="1915">
          <cell r="A1915" t="str">
            <v>S1005440</v>
          </cell>
          <cell r="B1915" t="str">
            <v>Delivery Multiple Transfer Line Spool 4 &amp; 5 with Document Package</v>
          </cell>
          <cell r="C1915">
            <v>42</v>
          </cell>
          <cell r="D1915" t="str">
            <v>31-Jul-20 A</v>
          </cell>
          <cell r="E1915" t="str">
            <v>30-Sep-20 A</v>
          </cell>
          <cell r="F1915">
            <v>0</v>
          </cell>
          <cell r="G1915">
            <v>0</v>
          </cell>
          <cell r="H1915">
            <v>1</v>
          </cell>
        </row>
        <row r="1916">
          <cell r="A1916" t="str">
            <v>S255200</v>
          </cell>
          <cell r="B1916" t="str">
            <v>DAQ Production: Design and layout the various types of front-end boards</v>
          </cell>
          <cell r="C1916">
            <v>4</v>
          </cell>
          <cell r="D1916" t="str">
            <v>03-Aug-20 A</v>
          </cell>
          <cell r="E1916" t="str">
            <v>07-Aug-20 A</v>
          </cell>
          <cell r="F1916">
            <v>16199</v>
          </cell>
          <cell r="G1916">
            <v>15727</v>
          </cell>
          <cell r="H1916">
            <v>1</v>
          </cell>
        </row>
        <row r="1917">
          <cell r="A1917" t="str">
            <v>S343814</v>
          </cell>
          <cell r="B1917" t="str">
            <v>Start Track Modification - IR Assembly and Detail Drawings</v>
          </cell>
          <cell r="C1917">
            <v>41</v>
          </cell>
          <cell r="D1917" t="str">
            <v>03-Aug-20 A</v>
          </cell>
          <cell r="E1917" t="str">
            <v>30-Sep-20 A</v>
          </cell>
          <cell r="F1917">
            <v>19074</v>
          </cell>
          <cell r="G1917">
            <v>18829</v>
          </cell>
          <cell r="H1917">
            <v>1</v>
          </cell>
        </row>
        <row r="1918">
          <cell r="A1918" t="str">
            <v>S343812</v>
          </cell>
          <cell r="B1918" t="str">
            <v>Start Track Modification - IR Prelim Design and Safety Review</v>
          </cell>
          <cell r="C1918">
            <v>41</v>
          </cell>
          <cell r="D1918" t="str">
            <v>03-Aug-20 A</v>
          </cell>
          <cell r="E1918" t="str">
            <v>30-Sep-20 A</v>
          </cell>
          <cell r="F1918">
            <v>2967</v>
          </cell>
          <cell r="G1918">
            <v>3708</v>
          </cell>
          <cell r="H1918">
            <v>1</v>
          </cell>
        </row>
        <row r="1919">
          <cell r="A1919" t="str">
            <v>S343818</v>
          </cell>
          <cell r="B1919" t="str">
            <v>Start Track Modification - IR Address Action Items from D&amp;S Review</v>
          </cell>
          <cell r="C1919">
            <v>41</v>
          </cell>
          <cell r="D1919" t="str">
            <v>03-Aug-20 A</v>
          </cell>
          <cell r="E1919" t="str">
            <v>30-Sep-20 A</v>
          </cell>
          <cell r="F1919">
            <v>3966</v>
          </cell>
          <cell r="G1919">
            <v>3850</v>
          </cell>
          <cell r="H1919">
            <v>1</v>
          </cell>
        </row>
        <row r="1920">
          <cell r="A1920" t="str">
            <v>S343816</v>
          </cell>
          <cell r="B1920" t="str">
            <v>Start Track Modification - IR Final Design and Safety Review</v>
          </cell>
          <cell r="C1920">
            <v>41</v>
          </cell>
          <cell r="D1920" t="str">
            <v>03-Aug-20 A</v>
          </cell>
          <cell r="E1920" t="str">
            <v>30-Sep-20 A</v>
          </cell>
          <cell r="F1920">
            <v>5179</v>
          </cell>
          <cell r="G1920">
            <v>5028</v>
          </cell>
          <cell r="H1920">
            <v>1</v>
          </cell>
        </row>
        <row r="1921">
          <cell r="A1921" t="str">
            <v>S304500</v>
          </cell>
          <cell r="B1921" t="str">
            <v>Magnet Power Supply Installation: Water Cooled Bus Termination 1008B L</v>
          </cell>
          <cell r="C1921">
            <v>157</v>
          </cell>
          <cell r="D1921" t="str">
            <v>03-Aug-20 A</v>
          </cell>
          <cell r="E1921" t="str">
            <v>23-Mar-21 A</v>
          </cell>
          <cell r="F1921">
            <v>8228</v>
          </cell>
          <cell r="G1921">
            <v>7989</v>
          </cell>
          <cell r="H1921">
            <v>1</v>
          </cell>
        </row>
        <row r="1922">
          <cell r="A1922" t="str">
            <v>S304400</v>
          </cell>
          <cell r="B1922" t="str">
            <v>Magnet Power Supply Installation: Cooling Water Installation 1008B</v>
          </cell>
          <cell r="C1922">
            <v>201</v>
          </cell>
          <cell r="D1922" t="str">
            <v>03-Aug-20 A</v>
          </cell>
          <cell r="E1922" t="str">
            <v>24-May-21 A</v>
          </cell>
          <cell r="F1922">
            <v>8228</v>
          </cell>
          <cell r="G1922">
            <v>7989</v>
          </cell>
          <cell r="H1922">
            <v>1</v>
          </cell>
        </row>
        <row r="1923">
          <cell r="A1923" t="str">
            <v>S304600</v>
          </cell>
          <cell r="B1923" t="str">
            <v>Magnet Power Supply Installation: Water Cooled Bus Termination 1008B M&amp;S</v>
          </cell>
          <cell r="C1923">
            <v>201</v>
          </cell>
          <cell r="D1923" t="str">
            <v>03-Aug-20 A</v>
          </cell>
          <cell r="E1923" t="str">
            <v>24-May-21 A</v>
          </cell>
          <cell r="F1923">
            <v>8925</v>
          </cell>
          <cell r="G1923">
            <v>8925</v>
          </cell>
          <cell r="H1923">
            <v>1</v>
          </cell>
        </row>
        <row r="1924">
          <cell r="A1924" t="str">
            <v>S226901</v>
          </cell>
          <cell r="B1924" t="str">
            <v>Completed: Production Readiness Review, Safety Review - EMCal FEE sectors 13-64</v>
          </cell>
          <cell r="C1924">
            <v>0</v>
          </cell>
          <cell r="E1924" t="str">
            <v>03-Aug-20 A</v>
          </cell>
          <cell r="F1924">
            <v>0</v>
          </cell>
          <cell r="G1924">
            <v>0</v>
          </cell>
          <cell r="H1924">
            <v>1</v>
          </cell>
        </row>
        <row r="1925">
          <cell r="A1925" t="str">
            <v>S168500</v>
          </cell>
          <cell r="B1925" t="str">
            <v>Pack and ship EMCAL blocks for Prepro sector  8 to BNL Purchased Services</v>
          </cell>
          <cell r="C1925">
            <v>5</v>
          </cell>
          <cell r="D1925" t="str">
            <v>03-Aug-20 A</v>
          </cell>
          <cell r="E1925" t="str">
            <v>07-Aug-20 A</v>
          </cell>
          <cell r="F1925">
            <v>866</v>
          </cell>
          <cell r="G1925">
            <v>866</v>
          </cell>
          <cell r="H1925">
            <v>1</v>
          </cell>
        </row>
        <row r="1926">
          <cell r="A1926" t="str">
            <v>S168600</v>
          </cell>
          <cell r="B1926" t="str">
            <v>Pack and ship EMCAL blocks for Prepro sector  8 to BNL M&amp;S</v>
          </cell>
          <cell r="C1926">
            <v>5</v>
          </cell>
          <cell r="D1926" t="str">
            <v>03-Aug-20 A</v>
          </cell>
          <cell r="E1926" t="str">
            <v>07-Aug-20 A</v>
          </cell>
          <cell r="F1926">
            <v>1229</v>
          </cell>
          <cell r="G1926">
            <v>1229</v>
          </cell>
          <cell r="H1926">
            <v>1</v>
          </cell>
        </row>
        <row r="1927">
          <cell r="A1927" t="str">
            <v>S172900</v>
          </cell>
          <cell r="B1927" t="str">
            <v>Production Readiness Review, Safety Review - EMCal Blocks</v>
          </cell>
          <cell r="C1927">
            <v>5</v>
          </cell>
          <cell r="D1927" t="str">
            <v>03-Aug-20 A</v>
          </cell>
          <cell r="E1927" t="str">
            <v>07-Aug-20 A</v>
          </cell>
          <cell r="F1927">
            <v>1645</v>
          </cell>
          <cell r="G1927">
            <v>1580</v>
          </cell>
          <cell r="H1927">
            <v>1</v>
          </cell>
        </row>
        <row r="1928">
          <cell r="A1928" t="str">
            <v>S228700</v>
          </cell>
          <cell r="B1928" t="str">
            <v>Fabricate EMCAL Production Preamp Boards Sectors 13-64 - Provide Requirements to Procure &amp; Assem</v>
          </cell>
          <cell r="C1928">
            <v>5</v>
          </cell>
          <cell r="D1928" t="str">
            <v>03-Aug-20 A</v>
          </cell>
          <cell r="E1928" t="str">
            <v>07-Aug-20 A</v>
          </cell>
          <cell r="F1928">
            <v>12197</v>
          </cell>
          <cell r="G1928">
            <v>12197</v>
          </cell>
          <cell r="H1928">
            <v>1</v>
          </cell>
        </row>
        <row r="1929">
          <cell r="A1929" t="str">
            <v>S230400</v>
          </cell>
          <cell r="B1929" t="str">
            <v>Fabricate Calorimeter Production Controller Boards - Provide Requirements to Procurement</v>
          </cell>
          <cell r="C1929">
            <v>5</v>
          </cell>
          <cell r="D1929" t="str">
            <v>03-Aug-20 A</v>
          </cell>
          <cell r="E1929" t="str">
            <v>07-Aug-20 A</v>
          </cell>
          <cell r="F1929">
            <v>0</v>
          </cell>
          <cell r="G1929">
            <v>0</v>
          </cell>
          <cell r="H1929">
            <v>1</v>
          </cell>
        </row>
        <row r="1930">
          <cell r="A1930" t="str">
            <v>S225300</v>
          </cell>
          <cell r="B1930" t="str">
            <v>Test Pulse Boards 1-12 - M&amp;S</v>
          </cell>
          <cell r="C1930">
            <v>10</v>
          </cell>
          <cell r="D1930" t="str">
            <v>03-Aug-20 A</v>
          </cell>
          <cell r="E1930" t="str">
            <v>14-Aug-20 A</v>
          </cell>
          <cell r="F1930">
            <v>4804</v>
          </cell>
          <cell r="G1930">
            <v>4804</v>
          </cell>
          <cell r="H1930">
            <v>1</v>
          </cell>
        </row>
        <row r="1931">
          <cell r="A1931" t="str">
            <v>S288700</v>
          </cell>
          <cell r="B1931" t="str">
            <v>Procure LN2 supply transfer line system - Prepare &amp; Send Solicitation</v>
          </cell>
          <cell r="C1931">
            <v>15</v>
          </cell>
          <cell r="D1931" t="str">
            <v>03-Aug-20 A</v>
          </cell>
          <cell r="E1931" t="str">
            <v>21-Aug-20 A</v>
          </cell>
          <cell r="F1931">
            <v>0</v>
          </cell>
          <cell r="G1931">
            <v>0</v>
          </cell>
          <cell r="H1931">
            <v>1</v>
          </cell>
        </row>
        <row r="1932">
          <cell r="A1932" t="str">
            <v>S299000</v>
          </cell>
          <cell r="B1932" t="str">
            <v>(Cryo Controls Hardware Procurement) Acopian 24V power Supply</v>
          </cell>
          <cell r="C1932">
            <v>17</v>
          </cell>
          <cell r="D1932" t="str">
            <v>03-Aug-20 A</v>
          </cell>
          <cell r="E1932" t="str">
            <v>25-Aug-20 A</v>
          </cell>
          <cell r="F1932">
            <v>2276</v>
          </cell>
          <cell r="G1932">
            <v>2276</v>
          </cell>
          <cell r="H1932">
            <v>1</v>
          </cell>
        </row>
        <row r="1933">
          <cell r="A1933" t="str">
            <v>S299200</v>
          </cell>
          <cell r="B1933" t="str">
            <v>(Cryo Controls Hardware Procurement) 72 inch enclosure</v>
          </cell>
          <cell r="C1933">
            <v>17</v>
          </cell>
          <cell r="D1933" t="str">
            <v>03-Aug-20 A</v>
          </cell>
          <cell r="E1933" t="str">
            <v>25-Aug-20 A</v>
          </cell>
          <cell r="F1933">
            <v>1707</v>
          </cell>
          <cell r="G1933">
            <v>1707</v>
          </cell>
          <cell r="H1933">
            <v>1</v>
          </cell>
        </row>
        <row r="1934">
          <cell r="A1934" t="str">
            <v>S171017</v>
          </cell>
          <cell r="B1934" t="str">
            <v>Procure EMCAL Fibers for Final Blocks - Delivery Acceptance 17</v>
          </cell>
          <cell r="C1934">
            <v>20</v>
          </cell>
          <cell r="D1934" t="str">
            <v>03-Aug-20 A</v>
          </cell>
          <cell r="E1934" t="str">
            <v>31-Aug-20 A</v>
          </cell>
          <cell r="F1934">
            <v>40858</v>
          </cell>
          <cell r="G1934">
            <v>40858</v>
          </cell>
          <cell r="H1934">
            <v>1</v>
          </cell>
        </row>
        <row r="1935">
          <cell r="A1935" t="str">
            <v>S140500</v>
          </cell>
          <cell r="B1935" t="str">
            <v>Populate v2 Prototype TPC FEE Board with 80nsec Full SAMPA Chip</v>
          </cell>
          <cell r="C1935">
            <v>41</v>
          </cell>
          <cell r="D1935" t="str">
            <v>03-Aug-20 A</v>
          </cell>
          <cell r="E1935" t="str">
            <v>30-Sep-20 A</v>
          </cell>
          <cell r="F1935">
            <v>3414</v>
          </cell>
          <cell r="G1935">
            <v>3414</v>
          </cell>
          <cell r="H1935">
            <v>1</v>
          </cell>
        </row>
        <row r="1936">
          <cell r="A1936" t="str">
            <v>S251200</v>
          </cell>
          <cell r="B1936" t="str">
            <v>Procure EMCAL 7-Crate Digitizer (Assembly &amp; Tests) -  Delivery Acceptance</v>
          </cell>
          <cell r="C1936">
            <v>41</v>
          </cell>
          <cell r="D1936" t="str">
            <v>03-Aug-20 A</v>
          </cell>
          <cell r="E1936" t="str">
            <v>30-Sep-20 A</v>
          </cell>
          <cell r="F1936">
            <v>90872</v>
          </cell>
          <cell r="G1936">
            <v>90872</v>
          </cell>
          <cell r="H1936">
            <v>1</v>
          </cell>
        </row>
        <row r="1937">
          <cell r="A1937" t="str">
            <v>S300700</v>
          </cell>
          <cell r="B1937" t="str">
            <v>(Cryo Controls Hardware) Control Logic eng document revision by Cryo process engineering</v>
          </cell>
          <cell r="C1937">
            <v>41</v>
          </cell>
          <cell r="D1937" t="str">
            <v>03-Aug-20 A</v>
          </cell>
          <cell r="E1937" t="str">
            <v>30-Sep-20 A</v>
          </cell>
          <cell r="F1937">
            <v>66297</v>
          </cell>
          <cell r="G1937">
            <v>65706</v>
          </cell>
          <cell r="H1937">
            <v>1</v>
          </cell>
        </row>
        <row r="1938">
          <cell r="A1938" t="str">
            <v>S1007320</v>
          </cell>
          <cell r="B1938" t="str">
            <v>Delivery two male bayonets and one vapor return female bayonet</v>
          </cell>
          <cell r="C1938">
            <v>81</v>
          </cell>
          <cell r="D1938" t="str">
            <v>03-Aug-20 A</v>
          </cell>
          <cell r="E1938" t="str">
            <v>30-Nov-20 A</v>
          </cell>
          <cell r="F1938">
            <v>89080</v>
          </cell>
          <cell r="G1938">
            <v>89080</v>
          </cell>
          <cell r="H1938">
            <v>1</v>
          </cell>
        </row>
        <row r="1939">
          <cell r="A1939" t="str">
            <v>S293000</v>
          </cell>
          <cell r="B1939" t="str">
            <v>(Warm Piping tie in bldg. 1010B compressor) General Arrangement Layout</v>
          </cell>
          <cell r="C1939">
            <v>162</v>
          </cell>
          <cell r="D1939" t="str">
            <v>03-Aug-20 A</v>
          </cell>
          <cell r="E1939" t="str">
            <v>30-Mar-21 A</v>
          </cell>
          <cell r="F1939">
            <v>17464</v>
          </cell>
          <cell r="G1939">
            <v>17464</v>
          </cell>
          <cell r="H1939">
            <v>1</v>
          </cell>
        </row>
        <row r="1940">
          <cell r="A1940" t="str">
            <v>S140605</v>
          </cell>
          <cell r="B1940" t="str">
            <v>Test v2 Prototype TPC FEE Board with 80nsec Full SAMPA Chip</v>
          </cell>
          <cell r="C1940">
            <v>205</v>
          </cell>
          <cell r="D1940" t="str">
            <v>03-Aug-20 A</v>
          </cell>
          <cell r="E1940" t="str">
            <v>28-May-21 A</v>
          </cell>
          <cell r="F1940">
            <v>56737</v>
          </cell>
          <cell r="G1940">
            <v>56737</v>
          </cell>
          <cell r="H1940">
            <v>1</v>
          </cell>
        </row>
        <row r="1941">
          <cell r="A1941" t="str">
            <v>S292800</v>
          </cell>
          <cell r="B1941" t="str">
            <v>(Warm Piping tie in to WR header) General Arrangement Layout</v>
          </cell>
          <cell r="C1941">
            <v>241</v>
          </cell>
          <cell r="D1941" t="str">
            <v>03-Aug-20 A</v>
          </cell>
          <cell r="E1941" t="str">
            <v>20-Jul-21 A</v>
          </cell>
          <cell r="F1941">
            <v>17970</v>
          </cell>
          <cell r="G1941">
            <v>17970</v>
          </cell>
          <cell r="H1941">
            <v>1</v>
          </cell>
        </row>
        <row r="1942">
          <cell r="A1942" t="str">
            <v>S171800</v>
          </cell>
          <cell r="B1942" t="str">
            <v>Procure EMCAL Epoxy for Final Blocks - Delivery Acceptance</v>
          </cell>
          <cell r="C1942">
            <v>274</v>
          </cell>
          <cell r="D1942" t="str">
            <v>03-Aug-20 A</v>
          </cell>
          <cell r="E1942">
            <v>44442</v>
          </cell>
          <cell r="F1942">
            <v>104858</v>
          </cell>
          <cell r="G1942">
            <v>104592</v>
          </cell>
          <cell r="H1942">
            <v>0.69</v>
          </cell>
        </row>
        <row r="1943">
          <cell r="A1943" t="str">
            <v>S172500</v>
          </cell>
          <cell r="B1943" t="str">
            <v>Order parts and fabricate molds for EMCal Sectors 13-64 Blocks - Delivery Acceptance</v>
          </cell>
          <cell r="C1943">
            <v>274</v>
          </cell>
          <cell r="D1943" t="str">
            <v>03-Aug-20 A</v>
          </cell>
          <cell r="E1943">
            <v>44442</v>
          </cell>
          <cell r="F1943">
            <v>30340</v>
          </cell>
          <cell r="G1943">
            <v>30218</v>
          </cell>
          <cell r="H1943">
            <v>0.75</v>
          </cell>
        </row>
        <row r="1944">
          <cell r="A1944" t="str">
            <v>S300800</v>
          </cell>
          <cell r="B1944" t="str">
            <v>(Cryo Controls Hardware) Interface document definition for variables to MCR and sPHENIX controls</v>
          </cell>
          <cell r="C1944">
            <v>292</v>
          </cell>
          <cell r="D1944" t="str">
            <v>03-Aug-20 A</v>
          </cell>
          <cell r="E1944">
            <v>44469</v>
          </cell>
          <cell r="F1944">
            <v>2190</v>
          </cell>
          <cell r="G1944">
            <v>2190</v>
          </cell>
          <cell r="H1944">
            <v>0.7</v>
          </cell>
        </row>
        <row r="1945">
          <cell r="A1945" t="str">
            <v>S258000</v>
          </cell>
          <cell r="B1945" t="str">
            <v>Procure DAQ Production ATPs - Vendor Responses</v>
          </cell>
          <cell r="C1945">
            <v>15</v>
          </cell>
          <cell r="D1945" t="str">
            <v>04-Aug-20 A</v>
          </cell>
          <cell r="E1945" t="str">
            <v>25-Aug-20 A</v>
          </cell>
          <cell r="F1945">
            <v>0</v>
          </cell>
          <cell r="G1945">
            <v>0</v>
          </cell>
          <cell r="H1945">
            <v>1</v>
          </cell>
        </row>
        <row r="1946">
          <cell r="A1946" t="str">
            <v>S295700</v>
          </cell>
          <cell r="B1946" t="str">
            <v>(Controls Hardware) I/O list table</v>
          </cell>
          <cell r="C1946">
            <v>288</v>
          </cell>
          <cell r="D1946" t="str">
            <v>07-Aug-20 A</v>
          </cell>
          <cell r="E1946">
            <v>44469</v>
          </cell>
          <cell r="F1946">
            <v>11550</v>
          </cell>
          <cell r="G1946">
            <v>11550</v>
          </cell>
          <cell r="H1946">
            <v>0.93</v>
          </cell>
        </row>
        <row r="1947">
          <cell r="A1947" t="str">
            <v>S255300</v>
          </cell>
          <cell r="B1947" t="str">
            <v>Procure DAQ Production Boards - Provide Requirements to Procurement</v>
          </cell>
          <cell r="C1947">
            <v>2</v>
          </cell>
          <cell r="D1947" t="str">
            <v>10-Aug-20 A</v>
          </cell>
          <cell r="E1947" t="str">
            <v>12-Aug-20 A</v>
          </cell>
          <cell r="F1947">
            <v>9708</v>
          </cell>
          <cell r="G1947">
            <v>9425</v>
          </cell>
          <cell r="H1947">
            <v>1</v>
          </cell>
        </row>
        <row r="1948">
          <cell r="A1948" t="str">
            <v>S209700</v>
          </cell>
          <cell r="B1948" t="str">
            <v>Prepare Outer HCal Assembly Area for Production</v>
          </cell>
          <cell r="C1948">
            <v>10</v>
          </cell>
          <cell r="D1948" t="str">
            <v>10-Aug-20 A</v>
          </cell>
          <cell r="E1948" t="str">
            <v>24-Aug-20 A</v>
          </cell>
          <cell r="F1948">
            <v>58226</v>
          </cell>
          <cell r="G1948">
            <v>58226</v>
          </cell>
          <cell r="H1948">
            <v>1</v>
          </cell>
        </row>
        <row r="1949">
          <cell r="A1949" t="str">
            <v>S258900</v>
          </cell>
          <cell r="B1949" t="str">
            <v>Procure DAQ Production Buffer Boxes - Provide Requirements to Procurement</v>
          </cell>
          <cell r="C1949">
            <v>11</v>
          </cell>
          <cell r="D1949" t="str">
            <v>10-Aug-20 A</v>
          </cell>
          <cell r="E1949" t="str">
            <v>25-Aug-20 A</v>
          </cell>
          <cell r="F1949">
            <v>13158</v>
          </cell>
          <cell r="G1949">
            <v>12775</v>
          </cell>
          <cell r="H1949">
            <v>1</v>
          </cell>
        </row>
        <row r="1950">
          <cell r="A1950" t="str">
            <v>S259000</v>
          </cell>
          <cell r="B1950" t="str">
            <v>Procure DAQ Production Buffer Boxes - Prepare &amp; Send Solicitation</v>
          </cell>
          <cell r="C1950">
            <v>11</v>
          </cell>
          <cell r="D1950" t="str">
            <v>10-Aug-20 A</v>
          </cell>
          <cell r="E1950" t="str">
            <v>25-Aug-20 A</v>
          </cell>
          <cell r="F1950">
            <v>0</v>
          </cell>
          <cell r="G1950">
            <v>0</v>
          </cell>
          <cell r="H1950">
            <v>1</v>
          </cell>
        </row>
        <row r="1951">
          <cell r="A1951" t="str">
            <v>S259100</v>
          </cell>
          <cell r="B1951" t="str">
            <v>Procure DAQ Production Buffer Boxes - Vendor Responses</v>
          </cell>
          <cell r="C1951">
            <v>11</v>
          </cell>
          <cell r="D1951" t="str">
            <v>10-Aug-20 A</v>
          </cell>
          <cell r="E1951" t="str">
            <v>25-Aug-20 A</v>
          </cell>
          <cell r="F1951">
            <v>0</v>
          </cell>
          <cell r="G1951">
            <v>0</v>
          </cell>
          <cell r="H1951">
            <v>1</v>
          </cell>
        </row>
        <row r="1952">
          <cell r="A1952" t="str">
            <v>S230800</v>
          </cell>
          <cell r="B1952" t="str">
            <v>Fabricate Calorimeter Production Controller Boards  - Contract Award(s)</v>
          </cell>
          <cell r="C1952">
            <v>0</v>
          </cell>
          <cell r="D1952" t="str">
            <v>10-Aug-20 A</v>
          </cell>
          <cell r="F1952">
            <v>0</v>
          </cell>
          <cell r="G1952">
            <v>0</v>
          </cell>
          <cell r="H1952">
            <v>1</v>
          </cell>
        </row>
        <row r="1953">
          <cell r="A1953" t="str">
            <v>S230500</v>
          </cell>
          <cell r="B1953" t="str">
            <v>Fabricate Calorimeter Production Controller Boards M&amp;S - Prepare &amp; Send Solicitation</v>
          </cell>
          <cell r="C1953">
            <v>10</v>
          </cell>
          <cell r="D1953" t="str">
            <v>10-Aug-20 A</v>
          </cell>
          <cell r="E1953" t="str">
            <v>21-Aug-20 A</v>
          </cell>
          <cell r="F1953">
            <v>0</v>
          </cell>
          <cell r="G1953">
            <v>0</v>
          </cell>
          <cell r="H1953">
            <v>1</v>
          </cell>
        </row>
        <row r="1954">
          <cell r="A1954" t="str">
            <v>S231100</v>
          </cell>
          <cell r="B1954" t="str">
            <v>Test Calorimeter Controller Boards: Production Sectors 13-64</v>
          </cell>
          <cell r="C1954">
            <v>12</v>
          </cell>
          <cell r="D1954" t="str">
            <v>10-Aug-20 A</v>
          </cell>
          <cell r="E1954" t="str">
            <v>26-Aug-20 A</v>
          </cell>
          <cell r="F1954">
            <v>1973</v>
          </cell>
          <cell r="G1954">
            <v>1973</v>
          </cell>
          <cell r="H1954">
            <v>1</v>
          </cell>
        </row>
        <row r="1955">
          <cell r="A1955" t="str">
            <v>S230600</v>
          </cell>
          <cell r="B1955" t="str">
            <v>Fabricate Calorimeter Production Controller Boards - Vendor Responses</v>
          </cell>
          <cell r="C1955">
            <v>12</v>
          </cell>
          <cell r="D1955" t="str">
            <v>10-Aug-20 A</v>
          </cell>
          <cell r="E1955" t="str">
            <v>26-Aug-20 A</v>
          </cell>
          <cell r="F1955">
            <v>0</v>
          </cell>
          <cell r="G1955">
            <v>0</v>
          </cell>
          <cell r="H1955">
            <v>1</v>
          </cell>
        </row>
        <row r="1956">
          <cell r="A1956" t="str">
            <v>S230700</v>
          </cell>
          <cell r="B1956" t="str">
            <v>Fabricate Calorimeter Production Controller Boards - Vendor Selection</v>
          </cell>
          <cell r="C1956">
            <v>12</v>
          </cell>
          <cell r="D1956" t="str">
            <v>10-Aug-20 A</v>
          </cell>
          <cell r="E1956" t="str">
            <v>26-Aug-20 A</v>
          </cell>
          <cell r="F1956">
            <v>0</v>
          </cell>
          <cell r="G1956">
            <v>0</v>
          </cell>
          <cell r="H1956">
            <v>1</v>
          </cell>
        </row>
        <row r="1957">
          <cell r="A1957" t="str">
            <v>S230900</v>
          </cell>
          <cell r="B1957" t="str">
            <v>Fabricate Calorimeter Production Controller Boards  - Contract/PO - Leadtime</v>
          </cell>
          <cell r="C1957">
            <v>12</v>
          </cell>
          <cell r="D1957" t="str">
            <v>10-Aug-20 A</v>
          </cell>
          <cell r="E1957" t="str">
            <v>26-Aug-20 A</v>
          </cell>
          <cell r="F1957">
            <v>0</v>
          </cell>
          <cell r="G1957">
            <v>0</v>
          </cell>
          <cell r="H1957">
            <v>1</v>
          </cell>
        </row>
        <row r="1958">
          <cell r="A1958" t="str">
            <v>S231000</v>
          </cell>
          <cell r="B1958" t="str">
            <v>Fabricate Calorimeter Production Controller Boards - Delivery Acceptance</v>
          </cell>
          <cell r="C1958">
            <v>12</v>
          </cell>
          <cell r="D1958" t="str">
            <v>10-Aug-20 A</v>
          </cell>
          <cell r="E1958" t="str">
            <v>26-Aug-20 A</v>
          </cell>
          <cell r="F1958">
            <v>92155</v>
          </cell>
          <cell r="G1958">
            <v>92155</v>
          </cell>
          <cell r="H1958">
            <v>1</v>
          </cell>
        </row>
        <row r="1959">
          <cell r="A1959" t="str">
            <v>S231105</v>
          </cell>
          <cell r="B1959" t="str">
            <v>Test Calorimeter Controller Boards: Production Sectors 13-64 - Contributed Labor</v>
          </cell>
          <cell r="C1959">
            <v>12</v>
          </cell>
          <cell r="D1959" t="str">
            <v>10-Aug-20 A</v>
          </cell>
          <cell r="E1959" t="str">
            <v>26-Aug-20 A</v>
          </cell>
          <cell r="F1959">
            <v>23272</v>
          </cell>
          <cell r="G1959">
            <v>23272</v>
          </cell>
          <cell r="H1959">
            <v>1</v>
          </cell>
        </row>
        <row r="1960">
          <cell r="A1960" t="str">
            <v>S240400</v>
          </cell>
          <cell r="B1960" t="str">
            <v>Fabricate HCal Preamp Boards  - Delivery Acceptance</v>
          </cell>
          <cell r="C1960">
            <v>15</v>
          </cell>
          <cell r="D1960" t="str">
            <v>11-Aug-20 A</v>
          </cell>
          <cell r="E1960" t="str">
            <v>31-Aug-20 A</v>
          </cell>
          <cell r="F1960">
            <v>47069</v>
          </cell>
          <cell r="G1960">
            <v>48011</v>
          </cell>
          <cell r="H1960">
            <v>1</v>
          </cell>
        </row>
        <row r="1961">
          <cell r="A1961" t="str">
            <v>S304100</v>
          </cell>
          <cell r="B1961" t="str">
            <v>Magnet Power Supply Installation: Connect DC Cabling to Power Supply, Dump Resistor, Magnet</v>
          </cell>
          <cell r="C1961">
            <v>127</v>
          </cell>
          <cell r="D1961" t="str">
            <v>11-Aug-20 A</v>
          </cell>
          <cell r="E1961" t="str">
            <v>17-Feb-21 A</v>
          </cell>
          <cell r="F1961">
            <v>10617</v>
          </cell>
          <cell r="G1961">
            <v>10308</v>
          </cell>
          <cell r="H1961">
            <v>1</v>
          </cell>
        </row>
        <row r="1962">
          <cell r="A1962" t="str">
            <v>S255400</v>
          </cell>
          <cell r="B1962" t="str">
            <v>Procure DAQ Production Boards - Prepare &amp; Send Solicitation</v>
          </cell>
          <cell r="C1962">
            <v>2</v>
          </cell>
          <cell r="D1962" t="str">
            <v>13-Aug-20 A</v>
          </cell>
          <cell r="E1962" t="str">
            <v>17-Aug-20 A</v>
          </cell>
          <cell r="F1962">
            <v>0</v>
          </cell>
          <cell r="G1962">
            <v>0</v>
          </cell>
          <cell r="H1962">
            <v>1</v>
          </cell>
        </row>
        <row r="1963">
          <cell r="A1963" t="str">
            <v>S146900</v>
          </cell>
          <cell r="B1963" t="str">
            <v>Procure TPC DAM Felix 2.0 Boards - Vendor Responses</v>
          </cell>
          <cell r="C1963">
            <v>10</v>
          </cell>
          <cell r="D1963" t="str">
            <v>13-Aug-20 A</v>
          </cell>
          <cell r="E1963" t="str">
            <v>26-Aug-20 A</v>
          </cell>
          <cell r="F1963">
            <v>0</v>
          </cell>
          <cell r="G1963">
            <v>0</v>
          </cell>
          <cell r="H1963">
            <v>1</v>
          </cell>
        </row>
        <row r="1964">
          <cell r="A1964" t="str">
            <v>S208312</v>
          </cell>
          <cell r="B1964" t="str">
            <v>Procure Outer HCAL Scintillating Tiles (Prod) - Delivery Acceptance 11&amp;12</v>
          </cell>
          <cell r="C1964">
            <v>70</v>
          </cell>
          <cell r="D1964" t="str">
            <v>17-Aug-20 A</v>
          </cell>
          <cell r="E1964" t="str">
            <v>30-Nov-20 A</v>
          </cell>
          <cell r="F1964">
            <v>235905</v>
          </cell>
          <cell r="G1964">
            <v>235905</v>
          </cell>
          <cell r="H1964">
            <v>1</v>
          </cell>
        </row>
        <row r="1965">
          <cell r="A1965" t="str">
            <v>S209800</v>
          </cell>
          <cell r="B1965" t="str">
            <v>Populate Outer HCAL sectors with scintillating tiles</v>
          </cell>
          <cell r="C1965">
            <v>152</v>
          </cell>
          <cell r="D1965" t="str">
            <v>17-Aug-20 A</v>
          </cell>
          <cell r="E1965" t="str">
            <v>30-Mar-21 A</v>
          </cell>
          <cell r="F1965">
            <v>15509</v>
          </cell>
          <cell r="G1965">
            <v>15509</v>
          </cell>
          <cell r="H1965">
            <v>1</v>
          </cell>
        </row>
        <row r="1966">
          <cell r="A1966" t="str">
            <v>S209810</v>
          </cell>
          <cell r="B1966" t="str">
            <v>Populate Outer HCAL sectors with scintillating tiles - Contributed Labor</v>
          </cell>
          <cell r="C1966">
            <v>152</v>
          </cell>
          <cell r="D1966" t="str">
            <v>17-Aug-20 A</v>
          </cell>
          <cell r="E1966" t="str">
            <v>30-Mar-21 A</v>
          </cell>
          <cell r="F1966">
            <v>199251</v>
          </cell>
          <cell r="G1966">
            <v>199251</v>
          </cell>
          <cell r="H1966">
            <v>1</v>
          </cell>
        </row>
        <row r="1967">
          <cell r="A1967" t="str">
            <v>S166800</v>
          </cell>
          <cell r="B1967" t="str">
            <v>Fabricate EMCAL Prepro blocks sector 10</v>
          </cell>
          <cell r="C1967">
            <v>19</v>
          </cell>
          <cell r="D1967" t="str">
            <v>17-Aug-20 A</v>
          </cell>
          <cell r="E1967" t="str">
            <v>11-Sep-20 A</v>
          </cell>
          <cell r="F1967">
            <v>9425</v>
          </cell>
          <cell r="G1967">
            <v>9425</v>
          </cell>
          <cell r="H1967">
            <v>1</v>
          </cell>
        </row>
        <row r="1968">
          <cell r="A1968" t="str">
            <v>S327800</v>
          </cell>
          <cell r="B1968" t="str">
            <v>Size Conductors for Line Electric Power - CA-D Resource(s)</v>
          </cell>
          <cell r="C1968">
            <v>31</v>
          </cell>
          <cell r="D1968" t="str">
            <v>17-Aug-20 A</v>
          </cell>
          <cell r="E1968" t="str">
            <v>30-Sep-20 A</v>
          </cell>
          <cell r="F1968">
            <v>4182</v>
          </cell>
          <cell r="G1968">
            <v>4182</v>
          </cell>
          <cell r="H1968">
            <v>1</v>
          </cell>
        </row>
        <row r="1969">
          <cell r="A1969" t="str">
            <v>S1002039</v>
          </cell>
          <cell r="B1969" t="str">
            <v>Size Conductors for Line Electric Power - Physics Resource(s)</v>
          </cell>
          <cell r="C1969">
            <v>31</v>
          </cell>
          <cell r="D1969" t="str">
            <v>17-Aug-20 A</v>
          </cell>
          <cell r="E1969" t="str">
            <v>30-Sep-20 A</v>
          </cell>
          <cell r="F1969">
            <v>8364</v>
          </cell>
          <cell r="G1969">
            <v>8364</v>
          </cell>
          <cell r="H1969">
            <v>1</v>
          </cell>
        </row>
        <row r="1970">
          <cell r="A1970" t="str">
            <v>S255500</v>
          </cell>
          <cell r="B1970" t="str">
            <v>Procure DAQ Production Boards - Vendor Responses</v>
          </cell>
          <cell r="C1970">
            <v>4</v>
          </cell>
          <cell r="D1970" t="str">
            <v>18-Aug-20 A</v>
          </cell>
          <cell r="E1970" t="str">
            <v>24-Aug-20 A</v>
          </cell>
          <cell r="F1970">
            <v>0</v>
          </cell>
          <cell r="G1970">
            <v>0</v>
          </cell>
          <cell r="H1970">
            <v>1</v>
          </cell>
        </row>
        <row r="1971">
          <cell r="A1971" t="str">
            <v>S303900</v>
          </cell>
          <cell r="B1971" t="str">
            <v>Magnet Power Supply Installation: Move Power Supply to location</v>
          </cell>
          <cell r="C1971">
            <v>7</v>
          </cell>
          <cell r="D1971" t="str">
            <v>18-Aug-20 A</v>
          </cell>
          <cell r="E1971" t="str">
            <v>27-Aug-20 A</v>
          </cell>
          <cell r="F1971">
            <v>2061</v>
          </cell>
          <cell r="G1971">
            <v>2001</v>
          </cell>
          <cell r="H1971">
            <v>1</v>
          </cell>
        </row>
        <row r="1972">
          <cell r="A1972" t="str">
            <v>S1005480</v>
          </cell>
          <cell r="B1972" t="str">
            <v>Delivery Multiple Transfer Line Spool 1, 2, 3, and Field Joint Sleeve with Document Package</v>
          </cell>
          <cell r="C1972">
            <v>28</v>
          </cell>
          <cell r="D1972" t="str">
            <v>20-Aug-20 A</v>
          </cell>
          <cell r="E1972" t="str">
            <v>30-Sep-20 A</v>
          </cell>
          <cell r="F1972">
            <v>0</v>
          </cell>
          <cell r="G1972">
            <v>0</v>
          </cell>
          <cell r="H1972">
            <v>1</v>
          </cell>
        </row>
        <row r="1973">
          <cell r="A1973" t="str">
            <v>S257900</v>
          </cell>
          <cell r="B1973" t="str">
            <v>Procure DAQ Production ATPs - Prepare &amp; Send Solicitation</v>
          </cell>
          <cell r="C1973">
            <v>2</v>
          </cell>
          <cell r="D1973" t="str">
            <v>21-Aug-20 A</v>
          </cell>
          <cell r="E1973" t="str">
            <v>25-Aug-20 A</v>
          </cell>
          <cell r="F1973">
            <v>0</v>
          </cell>
          <cell r="G1973">
            <v>0</v>
          </cell>
          <cell r="H1973">
            <v>1</v>
          </cell>
        </row>
        <row r="1974">
          <cell r="A1974" t="str">
            <v>S148701</v>
          </cell>
          <cell r="B1974" t="str">
            <v>Final Design Review - TPC Laser System</v>
          </cell>
          <cell r="C1974">
            <v>2</v>
          </cell>
          <cell r="D1974" t="str">
            <v>24-Aug-20 A</v>
          </cell>
          <cell r="E1974" t="str">
            <v>26-Aug-20 A</v>
          </cell>
          <cell r="F1974">
            <v>1277</v>
          </cell>
          <cell r="G1974">
            <v>1240</v>
          </cell>
          <cell r="H1974">
            <v>1</v>
          </cell>
        </row>
        <row r="1975">
          <cell r="A1975" t="str">
            <v>S151201</v>
          </cell>
          <cell r="B1975" t="str">
            <v>Final Design Review - TPC Gas Handling System</v>
          </cell>
          <cell r="C1975">
            <v>2</v>
          </cell>
          <cell r="D1975" t="str">
            <v>24-Aug-20 A</v>
          </cell>
          <cell r="E1975" t="str">
            <v>26-Aug-20 A</v>
          </cell>
          <cell r="F1975">
            <v>1277</v>
          </cell>
          <cell r="G1975">
            <v>1277</v>
          </cell>
          <cell r="H1975">
            <v>1</v>
          </cell>
        </row>
        <row r="1976">
          <cell r="A1976" t="str">
            <v>S255100</v>
          </cell>
          <cell r="B1976" t="str">
            <v>Production Readiness Review - DAQ</v>
          </cell>
          <cell r="C1976">
            <v>2</v>
          </cell>
          <cell r="D1976" t="str">
            <v>24-Aug-20 A</v>
          </cell>
          <cell r="E1976" t="str">
            <v>26-Aug-20 A</v>
          </cell>
          <cell r="F1976">
            <v>2524</v>
          </cell>
          <cell r="G1976">
            <v>2524</v>
          </cell>
          <cell r="H1976">
            <v>1</v>
          </cell>
        </row>
        <row r="1977">
          <cell r="A1977" t="str">
            <v>S288800</v>
          </cell>
          <cell r="B1977" t="str">
            <v>Procure LN2 supply transfer line system - Vendor Responses &amp; Selection</v>
          </cell>
          <cell r="C1977">
            <v>55</v>
          </cell>
          <cell r="D1977" t="str">
            <v>24-Aug-20 A</v>
          </cell>
          <cell r="E1977" t="str">
            <v>10-Nov-20 A</v>
          </cell>
          <cell r="F1977">
            <v>0</v>
          </cell>
          <cell r="G1977">
            <v>0</v>
          </cell>
          <cell r="H1977">
            <v>1</v>
          </cell>
        </row>
        <row r="1978">
          <cell r="A1978" t="str">
            <v>S141900</v>
          </cell>
          <cell r="B1978" t="str">
            <v>Procure TPC FEE LV power supplies - Provide Requirements to Procurement</v>
          </cell>
          <cell r="C1978">
            <v>2</v>
          </cell>
          <cell r="D1978" t="str">
            <v>25-Aug-20 A</v>
          </cell>
          <cell r="E1978" t="str">
            <v>27-Aug-20 A</v>
          </cell>
          <cell r="F1978">
            <v>4854</v>
          </cell>
          <cell r="G1978">
            <v>4712</v>
          </cell>
          <cell r="H1978">
            <v>1</v>
          </cell>
        </row>
        <row r="1979">
          <cell r="A1979" t="str">
            <v>S209701</v>
          </cell>
          <cell r="B1979" t="str">
            <v>Production Readiness Review - OHCal Sector Assembly 7-32</v>
          </cell>
          <cell r="C1979">
            <v>4</v>
          </cell>
          <cell r="D1979" t="str">
            <v>25-Aug-20 A</v>
          </cell>
          <cell r="E1979" t="str">
            <v>31-Aug-20 A</v>
          </cell>
          <cell r="F1979">
            <v>1370</v>
          </cell>
          <cell r="G1979">
            <v>1370</v>
          </cell>
          <cell r="H1979">
            <v>1</v>
          </cell>
        </row>
        <row r="1980">
          <cell r="A1980" t="str">
            <v>S147100</v>
          </cell>
          <cell r="B1980" t="str">
            <v>Procure TPC DAM Felix 2.0 Boards - Contract Award(s)</v>
          </cell>
          <cell r="C1980">
            <v>0</v>
          </cell>
          <cell r="D1980" t="str">
            <v>27-Aug-20 A</v>
          </cell>
          <cell r="F1980">
            <v>0</v>
          </cell>
          <cell r="G1980">
            <v>0</v>
          </cell>
          <cell r="H1980">
            <v>1</v>
          </cell>
        </row>
        <row r="1981">
          <cell r="A1981" t="str">
            <v>S129100</v>
          </cell>
          <cell r="B1981" t="str">
            <v>Procure TPC R2 Module Prod. Parts (Padplanes) - Delivery Acceptance</v>
          </cell>
          <cell r="C1981">
            <v>44</v>
          </cell>
          <cell r="D1981" t="str">
            <v>27-Aug-20 A</v>
          </cell>
          <cell r="E1981" t="str">
            <v>29-Oct-20 A</v>
          </cell>
          <cell r="F1981">
            <v>60299</v>
          </cell>
          <cell r="G1981">
            <v>60299</v>
          </cell>
          <cell r="H1981">
            <v>1</v>
          </cell>
        </row>
        <row r="1982">
          <cell r="A1982" t="str">
            <v>S147000</v>
          </cell>
          <cell r="B1982" t="str">
            <v>Procure TPC DAM Felix 2.0 Boards - Vendor Selection</v>
          </cell>
          <cell r="C1982">
            <v>44</v>
          </cell>
          <cell r="D1982" t="str">
            <v>27-Aug-20 A</v>
          </cell>
          <cell r="E1982" t="str">
            <v>30-Oct-20 A</v>
          </cell>
          <cell r="F1982">
            <v>0</v>
          </cell>
          <cell r="G1982">
            <v>0</v>
          </cell>
          <cell r="H1982">
            <v>1</v>
          </cell>
        </row>
        <row r="1983">
          <cell r="A1983" t="str">
            <v>S327900</v>
          </cell>
          <cell r="B1983" t="str">
            <v>Create Line Electric Distribution Design/Schematic Drawings for Line Electric Power - CA-D Resource(s)</v>
          </cell>
          <cell r="C1983">
            <v>145</v>
          </cell>
          <cell r="D1983" t="str">
            <v>27-Aug-20 A</v>
          </cell>
          <cell r="E1983" t="str">
            <v>31-Mar-21 A</v>
          </cell>
          <cell r="F1983">
            <v>8364</v>
          </cell>
          <cell r="G1983">
            <v>8364</v>
          </cell>
          <cell r="H1983">
            <v>1</v>
          </cell>
        </row>
        <row r="1984">
          <cell r="A1984" t="str">
            <v>S1002079</v>
          </cell>
          <cell r="B1984" t="str">
            <v>Create Line Electric Distribution Design/Schematic Drawings for Line Electric Power - Physics Resource(s)</v>
          </cell>
          <cell r="C1984">
            <v>145</v>
          </cell>
          <cell r="D1984" t="str">
            <v>27-Aug-20 A</v>
          </cell>
          <cell r="E1984" t="str">
            <v>31-Mar-21 A</v>
          </cell>
          <cell r="F1984">
            <v>8364</v>
          </cell>
          <cell r="G1984">
            <v>8364</v>
          </cell>
          <cell r="H1984">
            <v>1</v>
          </cell>
        </row>
        <row r="1985">
          <cell r="A1985" t="str">
            <v>S154101</v>
          </cell>
          <cell r="B1985" t="str">
            <v>Final Design Review - TPC Cooling System</v>
          </cell>
          <cell r="C1985">
            <v>1</v>
          </cell>
          <cell r="D1985" t="str">
            <v>28-Aug-20 A</v>
          </cell>
          <cell r="E1985" t="str">
            <v>31-Aug-20 A</v>
          </cell>
          <cell r="F1985">
            <v>1277</v>
          </cell>
          <cell r="G1985">
            <v>1277</v>
          </cell>
          <cell r="H1985">
            <v>1</v>
          </cell>
        </row>
        <row r="1986">
          <cell r="A1986" t="str">
            <v>S147200</v>
          </cell>
          <cell r="B1986" t="str">
            <v>Procure TPC DAM Felix 2.0 Boards - Contract/PO - Leadtime</v>
          </cell>
          <cell r="C1986">
            <v>162</v>
          </cell>
          <cell r="D1986" t="str">
            <v>28-Aug-20 A</v>
          </cell>
          <cell r="E1986" t="str">
            <v>26-Apr-21 A</v>
          </cell>
          <cell r="F1986">
            <v>0</v>
          </cell>
          <cell r="G1986">
            <v>0</v>
          </cell>
          <cell r="H1986">
            <v>1</v>
          </cell>
        </row>
        <row r="1987">
          <cell r="A1987" t="str">
            <v>S234100</v>
          </cell>
          <cell r="B1987" t="str">
            <v>EMCal Low Voltage Power System Sectors 13-64 - M&amp;S</v>
          </cell>
          <cell r="C1987">
            <v>206</v>
          </cell>
          <cell r="D1987" t="str">
            <v>31-Aug-20 A</v>
          </cell>
          <cell r="E1987" t="str">
            <v>29-Jun-21 A</v>
          </cell>
          <cell r="F1987">
            <v>39270</v>
          </cell>
          <cell r="G1987">
            <v>39270</v>
          </cell>
          <cell r="H1987">
            <v>1</v>
          </cell>
        </row>
        <row r="1988">
          <cell r="A1988" t="str">
            <v>S240500</v>
          </cell>
          <cell r="B1988" t="str">
            <v>50% HCal  Preamp Board Assembly complete: Production</v>
          </cell>
          <cell r="C1988">
            <v>0</v>
          </cell>
          <cell r="E1988" t="str">
            <v>31-Aug-20 A</v>
          </cell>
          <cell r="F1988">
            <v>0</v>
          </cell>
          <cell r="G1988">
            <v>0</v>
          </cell>
          <cell r="H1988">
            <v>1</v>
          </cell>
        </row>
        <row r="1989">
          <cell r="A1989" t="str">
            <v>S240600</v>
          </cell>
          <cell r="B1989" t="str">
            <v>Hcal Preamp Board Assembly Complete: Production</v>
          </cell>
          <cell r="C1989">
            <v>0</v>
          </cell>
          <cell r="E1989" t="str">
            <v>31-Aug-20 A</v>
          </cell>
          <cell r="F1989">
            <v>0</v>
          </cell>
          <cell r="G1989">
            <v>0</v>
          </cell>
          <cell r="H1989">
            <v>1</v>
          </cell>
        </row>
        <row r="1990">
          <cell r="A1990" t="str">
            <v>S168700</v>
          </cell>
          <cell r="B1990" t="str">
            <v>Pack and ship EMCAL blocks for Prepro sector  9 to BNL Purchased Services</v>
          </cell>
          <cell r="C1990">
            <v>5</v>
          </cell>
          <cell r="D1990" t="str">
            <v>01-Sep-20 A</v>
          </cell>
          <cell r="E1990" t="str">
            <v>08-Sep-20 A</v>
          </cell>
          <cell r="F1990">
            <v>866</v>
          </cell>
          <cell r="G1990">
            <v>866</v>
          </cell>
          <cell r="H1990">
            <v>1</v>
          </cell>
        </row>
        <row r="1991">
          <cell r="A1991" t="str">
            <v>S168800</v>
          </cell>
          <cell r="B1991" t="str">
            <v>Pack and ship EMCAL blocks for Prepro sector  9 to BNL M&amp;S</v>
          </cell>
          <cell r="C1991">
            <v>5</v>
          </cell>
          <cell r="D1991" t="str">
            <v>01-Sep-20 A</v>
          </cell>
          <cell r="E1991" t="str">
            <v>08-Sep-20 A</v>
          </cell>
          <cell r="F1991">
            <v>1229</v>
          </cell>
          <cell r="G1991">
            <v>1229</v>
          </cell>
          <cell r="H1991">
            <v>1</v>
          </cell>
        </row>
        <row r="1992">
          <cell r="A1992" t="str">
            <v>S228800</v>
          </cell>
          <cell r="B1992" t="str">
            <v>Fabricate EMCAL Production Preamp Boards Sectors 13-64 - Prepare &amp; Send Solicitation</v>
          </cell>
          <cell r="C1992">
            <v>8</v>
          </cell>
          <cell r="D1992" t="str">
            <v>01-Sep-20 A</v>
          </cell>
          <cell r="E1992" t="str">
            <v>14-Sep-20 A</v>
          </cell>
          <cell r="F1992">
            <v>0</v>
          </cell>
          <cell r="G1992">
            <v>0</v>
          </cell>
          <cell r="H1992">
            <v>1</v>
          </cell>
        </row>
        <row r="1993">
          <cell r="A1993" t="str">
            <v>S258100</v>
          </cell>
          <cell r="B1993" t="str">
            <v>Procure DAQ Production ATPs - Vendor Selection</v>
          </cell>
          <cell r="C1993">
            <v>20</v>
          </cell>
          <cell r="D1993" t="str">
            <v>01-Sep-20 A</v>
          </cell>
          <cell r="E1993" t="str">
            <v>29-Sep-20 A</v>
          </cell>
          <cell r="F1993">
            <v>0</v>
          </cell>
          <cell r="G1993">
            <v>0</v>
          </cell>
          <cell r="H1993">
            <v>1</v>
          </cell>
        </row>
        <row r="1994">
          <cell r="A1994" t="str">
            <v>S171018</v>
          </cell>
          <cell r="B1994" t="str">
            <v>Procure EMCAL Fibers for Final Blocks - Delivery Acceptance 18</v>
          </cell>
          <cell r="C1994">
            <v>21</v>
          </cell>
          <cell r="D1994" t="str">
            <v>01-Sep-20 A</v>
          </cell>
          <cell r="E1994" t="str">
            <v>30-Sep-20 A</v>
          </cell>
          <cell r="F1994">
            <v>40858</v>
          </cell>
          <cell r="G1994">
            <v>40858</v>
          </cell>
          <cell r="H1994">
            <v>1</v>
          </cell>
        </row>
        <row r="1995">
          <cell r="A1995" t="str">
            <v>S311300</v>
          </cell>
          <cell r="B1995" t="str">
            <v>Carriage Cradle - Delivery Acceptance - Physics Resource(s) - Labor</v>
          </cell>
          <cell r="C1995">
            <v>80</v>
          </cell>
          <cell r="D1995" t="str">
            <v>02-Sep-20 A</v>
          </cell>
          <cell r="E1995" t="str">
            <v>30-Dec-20 A</v>
          </cell>
          <cell r="F1995">
            <v>10956</v>
          </cell>
          <cell r="G1995">
            <v>10956</v>
          </cell>
          <cell r="H1995">
            <v>1</v>
          </cell>
        </row>
        <row r="1996">
          <cell r="A1996" t="str">
            <v>S311310</v>
          </cell>
          <cell r="B1996" t="str">
            <v>Carriage Cradle - Delivery Acceptance - CA-D Resource(s) - Labor</v>
          </cell>
          <cell r="C1996">
            <v>80</v>
          </cell>
          <cell r="D1996" t="str">
            <v>02-Sep-20 A</v>
          </cell>
          <cell r="E1996" t="str">
            <v>30-Dec-20 A</v>
          </cell>
          <cell r="F1996">
            <v>7899</v>
          </cell>
          <cell r="G1996">
            <v>7899</v>
          </cell>
          <cell r="H1996">
            <v>1</v>
          </cell>
        </row>
        <row r="1997">
          <cell r="A1997" t="str">
            <v>S343850</v>
          </cell>
          <cell r="B1997" t="str">
            <v>Start Track Modification - AH Prelim Design and Safety Review</v>
          </cell>
          <cell r="C1997">
            <v>16</v>
          </cell>
          <cell r="D1997" t="str">
            <v>08-Sep-20 A</v>
          </cell>
          <cell r="E1997" t="str">
            <v>30-Sep-20 A</v>
          </cell>
          <cell r="F1997">
            <v>5033</v>
          </cell>
          <cell r="G1997">
            <v>4886</v>
          </cell>
          <cell r="H1997">
            <v>1</v>
          </cell>
        </row>
        <row r="1998">
          <cell r="A1998" t="str">
            <v>S343854</v>
          </cell>
          <cell r="B1998" t="str">
            <v>Start Track Modification - AH Final Design and Safety Review</v>
          </cell>
          <cell r="C1998">
            <v>16</v>
          </cell>
          <cell r="D1998" t="str">
            <v>08-Sep-20 A</v>
          </cell>
          <cell r="E1998" t="str">
            <v>30-Sep-20 A</v>
          </cell>
          <cell r="F1998">
            <v>6393</v>
          </cell>
          <cell r="G1998">
            <v>6206</v>
          </cell>
          <cell r="H1998">
            <v>1</v>
          </cell>
        </row>
        <row r="1999">
          <cell r="A1999" t="str">
            <v>S343852</v>
          </cell>
          <cell r="B1999" t="str">
            <v>Start Track Modification - AH Assembly and Detail Drawings</v>
          </cell>
          <cell r="C1999">
            <v>16</v>
          </cell>
          <cell r="D1999" t="str">
            <v>08-Sep-20 A</v>
          </cell>
          <cell r="E1999" t="str">
            <v>30-Sep-20 A</v>
          </cell>
          <cell r="F1999">
            <v>10431</v>
          </cell>
          <cell r="G1999">
            <v>20255</v>
          </cell>
          <cell r="H1999">
            <v>1</v>
          </cell>
        </row>
        <row r="2000">
          <cell r="A2000" t="str">
            <v>S343856</v>
          </cell>
          <cell r="B2000" t="str">
            <v>Start Track Modification - AH Address Action Items from D&amp;S Review</v>
          </cell>
          <cell r="C2000">
            <v>16</v>
          </cell>
          <cell r="D2000" t="str">
            <v>08-Sep-20 A</v>
          </cell>
          <cell r="E2000" t="str">
            <v>30-Sep-20 A</v>
          </cell>
          <cell r="F2000">
            <v>3196</v>
          </cell>
          <cell r="G2000">
            <v>6206</v>
          </cell>
          <cell r="H2000">
            <v>1</v>
          </cell>
        </row>
        <row r="2001">
          <cell r="A2001" t="str">
            <v>S239100</v>
          </cell>
          <cell r="B2001" t="str">
            <v>Fabricate HCal SiPM Boards - Delivery Acceptance</v>
          </cell>
          <cell r="C2001">
            <v>12</v>
          </cell>
          <cell r="D2001" t="str">
            <v>14-Sep-20 A</v>
          </cell>
          <cell r="E2001" t="str">
            <v>30-Sep-20 A</v>
          </cell>
          <cell r="F2001">
            <v>110822</v>
          </cell>
          <cell r="G2001">
            <v>110822</v>
          </cell>
          <cell r="H2001">
            <v>1</v>
          </cell>
        </row>
        <row r="2002">
          <cell r="A2002" t="str">
            <v>S335000</v>
          </cell>
          <cell r="B2002" t="str">
            <v>Analyze Rack Room Modifications Requirements - CA-D Resource(s)</v>
          </cell>
          <cell r="C2002">
            <v>111</v>
          </cell>
          <cell r="D2002" t="str">
            <v>14-Sep-20 A</v>
          </cell>
          <cell r="E2002" t="str">
            <v>26-Feb-21 A</v>
          </cell>
          <cell r="F2002">
            <v>303</v>
          </cell>
          <cell r="G2002">
            <v>303</v>
          </cell>
          <cell r="H2002">
            <v>1</v>
          </cell>
        </row>
        <row r="2003">
          <cell r="A2003" t="str">
            <v>S1003279</v>
          </cell>
          <cell r="B2003" t="str">
            <v>Analyze Rack Room Modifications Requirements - Physics Resource(s)</v>
          </cell>
          <cell r="C2003">
            <v>111</v>
          </cell>
          <cell r="D2003" t="str">
            <v>14-Sep-20 A</v>
          </cell>
          <cell r="E2003" t="str">
            <v>26-Feb-21 A</v>
          </cell>
          <cell r="F2003">
            <v>21811</v>
          </cell>
          <cell r="G2003">
            <v>21811</v>
          </cell>
          <cell r="H2003">
            <v>1</v>
          </cell>
        </row>
        <row r="2004">
          <cell r="A2004" t="str">
            <v>S195400</v>
          </cell>
          <cell r="B2004" t="str">
            <v>Procure EMCAL Mechanical Parts for Final Sectors - Delivery Acceptance</v>
          </cell>
          <cell r="C2004">
            <v>187</v>
          </cell>
          <cell r="D2004" t="str">
            <v>14-Sep-20 A</v>
          </cell>
          <cell r="E2004" t="str">
            <v>14-Jun-21 A</v>
          </cell>
          <cell r="F2004">
            <v>291746</v>
          </cell>
          <cell r="G2004">
            <v>291746</v>
          </cell>
          <cell r="H2004">
            <v>1</v>
          </cell>
        </row>
        <row r="2005">
          <cell r="A2005" t="str">
            <v>S168900</v>
          </cell>
          <cell r="B2005" t="str">
            <v>Pack and ship EMCAL blocks for Prepro sector  10 to BNL Purchased Services</v>
          </cell>
          <cell r="C2005">
            <v>5</v>
          </cell>
          <cell r="D2005" t="str">
            <v>14-Sep-20 A</v>
          </cell>
          <cell r="E2005" t="str">
            <v>18-Sep-20 A</v>
          </cell>
          <cell r="F2005">
            <v>866</v>
          </cell>
          <cell r="G2005">
            <v>866</v>
          </cell>
          <cell r="H2005">
            <v>1</v>
          </cell>
        </row>
        <row r="2006">
          <cell r="A2006" t="str">
            <v>S169000</v>
          </cell>
          <cell r="B2006" t="str">
            <v>Pack and ship EMCAL blocks for Prepro sector  10 to BNL M&amp;S</v>
          </cell>
          <cell r="C2006">
            <v>5</v>
          </cell>
          <cell r="D2006" t="str">
            <v>14-Sep-20 A</v>
          </cell>
          <cell r="E2006" t="str">
            <v>18-Sep-20 A</v>
          </cell>
          <cell r="F2006">
            <v>1229</v>
          </cell>
          <cell r="G2006">
            <v>1229</v>
          </cell>
          <cell r="H2006">
            <v>1</v>
          </cell>
        </row>
        <row r="2007">
          <cell r="A2007" t="str">
            <v>S166900</v>
          </cell>
          <cell r="B2007" t="str">
            <v>Fabricate EMCAL Prepro blocks sector 11</v>
          </cell>
          <cell r="C2007">
            <v>10</v>
          </cell>
          <cell r="D2007" t="str">
            <v>14-Sep-20 A</v>
          </cell>
          <cell r="E2007" t="str">
            <v>25-Sep-20 A</v>
          </cell>
          <cell r="F2007">
            <v>9425</v>
          </cell>
          <cell r="G2007">
            <v>9425</v>
          </cell>
          <cell r="H2007">
            <v>1</v>
          </cell>
        </row>
        <row r="2008">
          <cell r="A2008" t="str">
            <v>S239300</v>
          </cell>
          <cell r="B2008" t="str">
            <v>Test HCal SiPM Boards: Production</v>
          </cell>
          <cell r="C2008">
            <v>5</v>
          </cell>
          <cell r="D2008" t="str">
            <v>15-Sep-20 A</v>
          </cell>
          <cell r="E2008" t="str">
            <v>22-Sep-20 A</v>
          </cell>
          <cell r="F2008">
            <v>24536</v>
          </cell>
          <cell r="G2008">
            <v>24536</v>
          </cell>
          <cell r="H2008">
            <v>1</v>
          </cell>
        </row>
        <row r="2009">
          <cell r="A2009" t="str">
            <v>S317020</v>
          </cell>
          <cell r="B2009" t="str">
            <v>Create Magnet Supports Detailed Design Drawings</v>
          </cell>
          <cell r="C2009">
            <v>72</v>
          </cell>
          <cell r="D2009" t="str">
            <v>15-Sep-20 A</v>
          </cell>
          <cell r="E2009" t="str">
            <v>30-Dec-20 A</v>
          </cell>
          <cell r="F2009">
            <v>67759</v>
          </cell>
          <cell r="G2009">
            <v>63310</v>
          </cell>
          <cell r="H2009">
            <v>1</v>
          </cell>
        </row>
        <row r="2010">
          <cell r="A2010" t="str">
            <v>S344800</v>
          </cell>
          <cell r="B2010" t="str">
            <v>Create Survey Plan</v>
          </cell>
          <cell r="C2010">
            <v>89</v>
          </cell>
          <cell r="D2010" t="str">
            <v>15-Sep-20 A</v>
          </cell>
          <cell r="E2010" t="str">
            <v>27-Jan-21 A</v>
          </cell>
          <cell r="F2010">
            <v>14531</v>
          </cell>
          <cell r="G2010">
            <v>14107</v>
          </cell>
          <cell r="H2010">
            <v>1</v>
          </cell>
        </row>
        <row r="2011">
          <cell r="A2011" t="str">
            <v>S350100</v>
          </cell>
          <cell r="B2011" t="str">
            <v>Prepare Outer HCal Integration/Installation Tooling/Fixtures Procedures</v>
          </cell>
          <cell r="C2011">
            <v>110</v>
          </cell>
          <cell r="D2011" t="str">
            <v>16-Sep-20 A</v>
          </cell>
          <cell r="E2011" t="str">
            <v>26-Feb-21 A</v>
          </cell>
          <cell r="F2011">
            <v>9829</v>
          </cell>
          <cell r="G2011">
            <v>9543</v>
          </cell>
          <cell r="H2011">
            <v>1</v>
          </cell>
        </row>
        <row r="2012">
          <cell r="A2012" t="str">
            <v>S303200</v>
          </cell>
          <cell r="B2012" t="str">
            <v>Magnet: Install Cable Tray and Supports for Power and Signal Distribution in 1008B to 1008IR</v>
          </cell>
          <cell r="C2012">
            <v>291</v>
          </cell>
          <cell r="D2012" t="str">
            <v>16-Sep-20 A</v>
          </cell>
          <cell r="E2012">
            <v>44515</v>
          </cell>
          <cell r="F2012">
            <v>40019</v>
          </cell>
          <cell r="G2012">
            <v>38853</v>
          </cell>
          <cell r="H2012">
            <v>0.4</v>
          </cell>
        </row>
        <row r="2013">
          <cell r="A2013" t="str">
            <v>S307922</v>
          </cell>
          <cell r="B2013" t="str">
            <v>Final Field Calculations Pre-measurement - Phys</v>
          </cell>
          <cell r="C2013">
            <v>7</v>
          </cell>
          <cell r="D2013" t="str">
            <v>21-Sep-20 A</v>
          </cell>
          <cell r="E2013" t="str">
            <v>30-Sep-20 A</v>
          </cell>
          <cell r="F2013">
            <v>4242</v>
          </cell>
          <cell r="G2013">
            <v>4229</v>
          </cell>
          <cell r="H2013">
            <v>1</v>
          </cell>
        </row>
        <row r="2014">
          <cell r="A2014" t="str">
            <v>S307923</v>
          </cell>
          <cell r="B2014" t="str">
            <v>Final Field Calculations Pre-measurement - CAD</v>
          </cell>
          <cell r="C2014">
            <v>7</v>
          </cell>
          <cell r="D2014" t="str">
            <v>21-Sep-20 A</v>
          </cell>
          <cell r="E2014" t="str">
            <v>30-Sep-20 A</v>
          </cell>
          <cell r="F2014">
            <v>9101</v>
          </cell>
          <cell r="G2014">
            <v>9073</v>
          </cell>
          <cell r="H2014">
            <v>1</v>
          </cell>
        </row>
        <row r="2015">
          <cell r="A2015" t="str">
            <v>S239200</v>
          </cell>
          <cell r="B2015" t="str">
            <v>HCal SiPM Boards Assembly Complete</v>
          </cell>
          <cell r="C2015">
            <v>0</v>
          </cell>
          <cell r="E2015" t="str">
            <v>22-Sep-20 A</v>
          </cell>
          <cell r="F2015">
            <v>0</v>
          </cell>
          <cell r="G2015">
            <v>0</v>
          </cell>
          <cell r="H2015">
            <v>1</v>
          </cell>
        </row>
        <row r="2016">
          <cell r="A2016" t="str">
            <v>S239400</v>
          </cell>
          <cell r="B2016" t="str">
            <v>25% Hcal SiPM  Board testing complete: Production</v>
          </cell>
          <cell r="C2016">
            <v>0</v>
          </cell>
          <cell r="E2016" t="str">
            <v>22-Sep-20 A</v>
          </cell>
          <cell r="F2016">
            <v>0</v>
          </cell>
          <cell r="G2016">
            <v>0</v>
          </cell>
          <cell r="H2016">
            <v>1</v>
          </cell>
        </row>
        <row r="2017">
          <cell r="A2017" t="str">
            <v>S239500</v>
          </cell>
          <cell r="B2017" t="str">
            <v>50% Hcal SiPM  Board testing  complete: Production</v>
          </cell>
          <cell r="C2017">
            <v>0</v>
          </cell>
          <cell r="E2017" t="str">
            <v>22-Sep-20 A</v>
          </cell>
          <cell r="F2017">
            <v>0</v>
          </cell>
          <cell r="G2017">
            <v>0</v>
          </cell>
          <cell r="H2017">
            <v>1</v>
          </cell>
        </row>
        <row r="2018">
          <cell r="A2018" t="str">
            <v>S239600</v>
          </cell>
          <cell r="B2018" t="str">
            <v>75% Hcal SiPM  Board testing  complete: Production</v>
          </cell>
          <cell r="C2018">
            <v>0</v>
          </cell>
          <cell r="E2018" t="str">
            <v>22-Sep-20 A</v>
          </cell>
          <cell r="F2018">
            <v>0</v>
          </cell>
          <cell r="G2018">
            <v>0</v>
          </cell>
          <cell r="H2018">
            <v>1</v>
          </cell>
        </row>
        <row r="2019">
          <cell r="A2019" t="str">
            <v>S239700</v>
          </cell>
          <cell r="B2019" t="str">
            <v>Hcal SiPM  Board testing  Complete: Production</v>
          </cell>
          <cell r="C2019">
            <v>0</v>
          </cell>
          <cell r="E2019" t="str">
            <v>22-Sep-20 A</v>
          </cell>
          <cell r="F2019">
            <v>0</v>
          </cell>
          <cell r="G2019">
            <v>0</v>
          </cell>
          <cell r="H2019">
            <v>1</v>
          </cell>
        </row>
        <row r="2020">
          <cell r="A2020" t="str">
            <v>S142000</v>
          </cell>
          <cell r="B2020" t="str">
            <v>Procure TPC FEE LV Power Supplies - Prepare &amp; Send Solicitation</v>
          </cell>
          <cell r="C2020">
            <v>6</v>
          </cell>
          <cell r="D2020" t="str">
            <v>22-Sep-20 A</v>
          </cell>
          <cell r="E2020" t="str">
            <v>30-Sep-20 A</v>
          </cell>
          <cell r="F2020">
            <v>0</v>
          </cell>
          <cell r="G2020">
            <v>0</v>
          </cell>
          <cell r="H2020">
            <v>1</v>
          </cell>
        </row>
        <row r="2021">
          <cell r="A2021" t="str">
            <v>S297600</v>
          </cell>
          <cell r="B2021" t="str">
            <v>(Cryo Controls Hardware procurement) 8 conductor cables, IP8 to 1008B racks Labor</v>
          </cell>
          <cell r="C2021">
            <v>6</v>
          </cell>
          <cell r="D2021" t="str">
            <v>22-Sep-20 A</v>
          </cell>
          <cell r="E2021" t="str">
            <v>30-Sep-20 A</v>
          </cell>
          <cell r="F2021">
            <v>1564</v>
          </cell>
          <cell r="G2021">
            <v>1518</v>
          </cell>
          <cell r="H2021">
            <v>1</v>
          </cell>
        </row>
        <row r="2022">
          <cell r="A2022" t="str">
            <v>S297700</v>
          </cell>
          <cell r="B2022" t="str">
            <v>(Cryo Controls Hardware procurement) 8 conductor cables, IP8 to 1008B racks M&amp;S</v>
          </cell>
          <cell r="C2022">
            <v>6</v>
          </cell>
          <cell r="D2022" t="str">
            <v>22-Sep-20 A</v>
          </cell>
          <cell r="E2022" t="str">
            <v>30-Sep-20 A</v>
          </cell>
          <cell r="F2022">
            <v>7196</v>
          </cell>
          <cell r="G2022">
            <v>7055</v>
          </cell>
          <cell r="H2022">
            <v>1</v>
          </cell>
        </row>
        <row r="2023">
          <cell r="A2023" t="str">
            <v>S1005840</v>
          </cell>
          <cell r="B2023" t="str">
            <v>AET submits PDR report to BNL for approval of 1008B Cold Box Assembly</v>
          </cell>
          <cell r="C2023">
            <v>6</v>
          </cell>
          <cell r="D2023" t="str">
            <v>22-Sep-20 A</v>
          </cell>
          <cell r="E2023" t="str">
            <v>30-Sep-20 A</v>
          </cell>
          <cell r="F2023">
            <v>0</v>
          </cell>
          <cell r="G2023">
            <v>0</v>
          </cell>
          <cell r="H2023">
            <v>1</v>
          </cell>
        </row>
        <row r="2024">
          <cell r="A2024" t="str">
            <v>S1005720</v>
          </cell>
          <cell r="B2024" t="str">
            <v>Fabricate Interconnect (S-Line, H-Line, U-Line), vacuum break, Field Joint Tee and Sleeve</v>
          </cell>
          <cell r="C2024">
            <v>25</v>
          </cell>
          <cell r="D2024" t="str">
            <v>22-Sep-20 A</v>
          </cell>
          <cell r="E2024" t="str">
            <v>28-Oct-20 A</v>
          </cell>
          <cell r="F2024">
            <v>0</v>
          </cell>
          <cell r="G2024">
            <v>0</v>
          </cell>
          <cell r="H2024">
            <v>1</v>
          </cell>
        </row>
        <row r="2025">
          <cell r="A2025" t="str">
            <v>S121400</v>
          </cell>
          <cell r="B2025" t="str">
            <v>Procure TPC GEM HV Power Supplies - Delivery Acceptance</v>
          </cell>
          <cell r="C2025">
            <v>28</v>
          </cell>
          <cell r="D2025" t="str">
            <v>22-Sep-20 A</v>
          </cell>
          <cell r="E2025" t="str">
            <v>30-Oct-20 A</v>
          </cell>
          <cell r="F2025">
            <v>125263</v>
          </cell>
          <cell r="G2025">
            <v>125263</v>
          </cell>
          <cell r="H2025">
            <v>1</v>
          </cell>
        </row>
        <row r="2026">
          <cell r="A2026" t="str">
            <v>S287000</v>
          </cell>
          <cell r="B2026" t="str">
            <v>Helium System: Transfer lines  BETWEEN 1008B and IR8 Hall INSTALLATION: Rigging in place</v>
          </cell>
          <cell r="C2026">
            <v>36</v>
          </cell>
          <cell r="D2026" t="str">
            <v>22-Sep-20 A</v>
          </cell>
          <cell r="E2026" t="str">
            <v>12-Nov-20 A</v>
          </cell>
          <cell r="F2026">
            <v>25454</v>
          </cell>
          <cell r="G2026">
            <v>25454</v>
          </cell>
          <cell r="H2026">
            <v>1</v>
          </cell>
        </row>
        <row r="2027">
          <cell r="A2027" t="str">
            <v>S287200</v>
          </cell>
          <cell r="B2027" t="str">
            <v>Helium System Transfer lines : Along West wall of IR8 Hall INSTALLATION: Rigging in place</v>
          </cell>
          <cell r="C2027">
            <v>68</v>
          </cell>
          <cell r="D2027" t="str">
            <v>22-Sep-20 A</v>
          </cell>
          <cell r="E2027" t="str">
            <v>31-Dec-20 A</v>
          </cell>
          <cell r="F2027">
            <v>13023</v>
          </cell>
          <cell r="G2027">
            <v>12643</v>
          </cell>
          <cell r="H2027">
            <v>1</v>
          </cell>
        </row>
        <row r="2028">
          <cell r="A2028" t="str">
            <v>S298600</v>
          </cell>
          <cell r="B2028" t="str">
            <v>(Cryo Controls Hardware procurement) Cable tray and supports Labor</v>
          </cell>
          <cell r="C2028">
            <v>105</v>
          </cell>
          <cell r="D2028" t="str">
            <v>22-Sep-20 A</v>
          </cell>
          <cell r="E2028" t="str">
            <v>26-Feb-21 A</v>
          </cell>
          <cell r="F2028">
            <v>5994</v>
          </cell>
          <cell r="G2028">
            <v>5819</v>
          </cell>
          <cell r="H2028">
            <v>1</v>
          </cell>
        </row>
        <row r="2029">
          <cell r="A2029" t="str">
            <v>S298700</v>
          </cell>
          <cell r="B2029" t="str">
            <v>(Cryo Controls Hardware procurement) Cable tray and supports M&amp;S</v>
          </cell>
          <cell r="C2029">
            <v>105</v>
          </cell>
          <cell r="D2029" t="str">
            <v>22-Sep-20 A</v>
          </cell>
          <cell r="E2029" t="str">
            <v>26-Feb-21 A</v>
          </cell>
          <cell r="F2029">
            <v>4643</v>
          </cell>
          <cell r="G2029">
            <v>4552</v>
          </cell>
          <cell r="H2029">
            <v>1</v>
          </cell>
        </row>
        <row r="2030">
          <cell r="A2030" t="str">
            <v>S303100</v>
          </cell>
          <cell r="B2030" t="str">
            <v>Magnet: Install Cable Tray and Supports for Power and Signal Distribution 1008B</v>
          </cell>
          <cell r="C2030">
            <v>126</v>
          </cell>
          <cell r="D2030" t="str">
            <v>22-Sep-20 A</v>
          </cell>
          <cell r="E2030" t="str">
            <v>29-Mar-21 A</v>
          </cell>
          <cell r="F2030">
            <v>26679</v>
          </cell>
          <cell r="G2030">
            <v>25902</v>
          </cell>
          <cell r="H2030">
            <v>1</v>
          </cell>
        </row>
        <row r="2031">
          <cell r="A2031" t="str">
            <v>S303400</v>
          </cell>
          <cell r="B2031" t="str">
            <v>Magnet: Pull &amp; Terminate AC/DC Power Cables and Signal Cables 1008B</v>
          </cell>
          <cell r="C2031">
            <v>126</v>
          </cell>
          <cell r="D2031" t="str">
            <v>22-Sep-20 A</v>
          </cell>
          <cell r="E2031" t="str">
            <v>29-Mar-21 A</v>
          </cell>
          <cell r="F2031">
            <v>49575</v>
          </cell>
          <cell r="G2031">
            <v>48131</v>
          </cell>
          <cell r="H2031">
            <v>1</v>
          </cell>
        </row>
        <row r="2032">
          <cell r="A2032" t="str">
            <v>S199500</v>
          </cell>
          <cell r="B2032" t="str">
            <v>Manufacture Inner HCAL Support Rings   - Prepare &amp; Send Solicitation</v>
          </cell>
          <cell r="C2032">
            <v>44</v>
          </cell>
          <cell r="D2032" t="str">
            <v>23-Sep-20 A</v>
          </cell>
          <cell r="E2032" t="str">
            <v>30-Nov-20 A</v>
          </cell>
          <cell r="F2032">
            <v>0</v>
          </cell>
          <cell r="G2032">
            <v>0</v>
          </cell>
          <cell r="H2032">
            <v>1</v>
          </cell>
        </row>
        <row r="2033">
          <cell r="A2033" t="str">
            <v>S240700</v>
          </cell>
          <cell r="B2033" t="str">
            <v>Test HCal Preamp Boards: Production</v>
          </cell>
          <cell r="C2033">
            <v>123</v>
          </cell>
          <cell r="D2033" t="str">
            <v>28-Sep-20 A</v>
          </cell>
          <cell r="E2033" t="str">
            <v>30-Mar-21 A</v>
          </cell>
          <cell r="F2033">
            <v>37473</v>
          </cell>
          <cell r="G2033">
            <v>37473</v>
          </cell>
          <cell r="H2033">
            <v>1</v>
          </cell>
        </row>
        <row r="2034">
          <cell r="A2034" t="str">
            <v>S167000</v>
          </cell>
          <cell r="B2034" t="str">
            <v>Fabricate EMCAL Prepro blocks sector 12</v>
          </cell>
          <cell r="C2034">
            <v>10</v>
          </cell>
          <cell r="D2034" t="str">
            <v>28-Sep-20 A</v>
          </cell>
          <cell r="E2034" t="str">
            <v>09-Oct-20 A</v>
          </cell>
          <cell r="F2034">
            <v>9623</v>
          </cell>
          <cell r="G2034">
            <v>9425</v>
          </cell>
          <cell r="H2034">
            <v>1</v>
          </cell>
        </row>
        <row r="2035">
          <cell r="A2035" t="str">
            <v>S257400</v>
          </cell>
          <cell r="B2035" t="str">
            <v>Procure DAQ Production SEBs - Contract Award(s)</v>
          </cell>
          <cell r="C2035">
            <v>0</v>
          </cell>
          <cell r="D2035" t="str">
            <v>30-Sep-20 A</v>
          </cell>
          <cell r="F2035">
            <v>0</v>
          </cell>
          <cell r="G2035">
            <v>0</v>
          </cell>
          <cell r="H2035">
            <v>1</v>
          </cell>
        </row>
        <row r="2036">
          <cell r="A2036" t="str">
            <v>S251300</v>
          </cell>
          <cell r="B2036" t="str">
            <v>Preprod Calorimeter Digitizer 7-Crate Complete</v>
          </cell>
          <cell r="C2036">
            <v>0</v>
          </cell>
          <cell r="E2036" t="str">
            <v>30-Sep-20 A</v>
          </cell>
          <cell r="F2036">
            <v>0</v>
          </cell>
          <cell r="G2036">
            <v>0</v>
          </cell>
          <cell r="H2036">
            <v>1</v>
          </cell>
        </row>
        <row r="2037">
          <cell r="A2037" t="str">
            <v>S288300</v>
          </cell>
          <cell r="B2037" t="str">
            <v>(LN2 supply transfer line system) Bid package LN2 System Completed</v>
          </cell>
          <cell r="C2037">
            <v>0</v>
          </cell>
          <cell r="E2037" t="str">
            <v>30-Sep-20 A</v>
          </cell>
          <cell r="F2037">
            <v>0</v>
          </cell>
          <cell r="G2037">
            <v>0</v>
          </cell>
          <cell r="H2037">
            <v>1</v>
          </cell>
        </row>
        <row r="2038">
          <cell r="A2038" t="str">
            <v>S343820</v>
          </cell>
          <cell r="B2038" t="str">
            <v>Start Track Modification - IR Design Complete</v>
          </cell>
          <cell r="C2038">
            <v>0</v>
          </cell>
          <cell r="E2038" t="str">
            <v>30-Sep-20 A</v>
          </cell>
          <cell r="F2038">
            <v>0</v>
          </cell>
          <cell r="G2038">
            <v>0</v>
          </cell>
          <cell r="H2038">
            <v>1</v>
          </cell>
        </row>
        <row r="2039">
          <cell r="A2039" t="str">
            <v>S258200</v>
          </cell>
          <cell r="B2039" t="str">
            <v>Procure DAQ Production ATPs - Contract Award(s)</v>
          </cell>
          <cell r="C2039">
            <v>0</v>
          </cell>
          <cell r="D2039" t="str">
            <v>30-Sep-20 A</v>
          </cell>
          <cell r="F2039">
            <v>0</v>
          </cell>
          <cell r="G2039">
            <v>0</v>
          </cell>
          <cell r="H2039">
            <v>1</v>
          </cell>
        </row>
        <row r="2040">
          <cell r="A2040" t="str">
            <v>S101015</v>
          </cell>
          <cell r="B2040" t="str">
            <v>FY21 funding available</v>
          </cell>
          <cell r="C2040">
            <v>0</v>
          </cell>
          <cell r="D2040" t="str">
            <v>01-Oct-20 A</v>
          </cell>
          <cell r="F2040">
            <v>0</v>
          </cell>
          <cell r="G2040">
            <v>0</v>
          </cell>
          <cell r="H2040">
            <v>1</v>
          </cell>
        </row>
        <row r="2041">
          <cell r="A2041" t="str">
            <v>S276900</v>
          </cell>
          <cell r="B2041" t="str">
            <v>2021 Facility Support Systems L3 Project Management</v>
          </cell>
          <cell r="C2041">
            <v>250</v>
          </cell>
          <cell r="D2041" t="str">
            <v>01-Oct-20 A</v>
          </cell>
          <cell r="E2041">
            <v>44469</v>
          </cell>
          <cell r="F2041">
            <v>36427</v>
          </cell>
          <cell r="G2041">
            <v>36335</v>
          </cell>
          <cell r="H2041">
            <v>0.91600000000000004</v>
          </cell>
        </row>
        <row r="2042">
          <cell r="A2042" t="str">
            <v>S119000</v>
          </cell>
          <cell r="B2042" t="str">
            <v>TPC Module Safety Review</v>
          </cell>
          <cell r="C2042">
            <v>1</v>
          </cell>
          <cell r="D2042" t="str">
            <v>01-Oct-20 A</v>
          </cell>
          <cell r="E2042" t="str">
            <v>01-Oct-20 A</v>
          </cell>
          <cell r="F2042">
            <v>1316</v>
          </cell>
          <cell r="G2042">
            <v>1277</v>
          </cell>
          <cell r="H2042">
            <v>1</v>
          </cell>
        </row>
        <row r="2043">
          <cell r="A2043" t="str">
            <v>S169100</v>
          </cell>
          <cell r="B2043" t="str">
            <v>Pack and ship EMCAL blocks for Prepro sector  11 to BNL Purchased Services</v>
          </cell>
          <cell r="C2043">
            <v>5</v>
          </cell>
          <cell r="D2043" t="str">
            <v>01-Oct-20 A</v>
          </cell>
          <cell r="E2043" t="str">
            <v>07-Oct-20 A</v>
          </cell>
          <cell r="F2043">
            <v>892</v>
          </cell>
          <cell r="G2043">
            <v>866</v>
          </cell>
          <cell r="H2043">
            <v>1</v>
          </cell>
        </row>
        <row r="2044">
          <cell r="A2044" t="str">
            <v>S169200</v>
          </cell>
          <cell r="B2044" t="str">
            <v>Pack and ship EMCAL blocks for Prepro sector  11 to BNL M&amp;S</v>
          </cell>
          <cell r="C2044">
            <v>5</v>
          </cell>
          <cell r="D2044" t="str">
            <v>01-Oct-20 A</v>
          </cell>
          <cell r="E2044" t="str">
            <v>07-Oct-20 A</v>
          </cell>
          <cell r="F2044">
            <v>1254</v>
          </cell>
          <cell r="G2044">
            <v>1229</v>
          </cell>
          <cell r="H2044">
            <v>1</v>
          </cell>
        </row>
        <row r="2045">
          <cell r="A2045" t="str">
            <v>S312400</v>
          </cell>
          <cell r="B2045" t="str">
            <v>CC Drive &amp; Alignment System - Procurement Readiness Review - Physics Resource(s)</v>
          </cell>
          <cell r="C2045">
            <v>5</v>
          </cell>
          <cell r="D2045" t="str">
            <v>01-Oct-20 A</v>
          </cell>
          <cell r="E2045" t="str">
            <v>07-Oct-20 A</v>
          </cell>
          <cell r="F2045">
            <v>2351</v>
          </cell>
          <cell r="G2045">
            <v>2282</v>
          </cell>
          <cell r="H2045">
            <v>1</v>
          </cell>
        </row>
        <row r="2046">
          <cell r="A2046" t="str">
            <v>S312410</v>
          </cell>
          <cell r="B2046" t="str">
            <v>CC Drive &amp; Alignment System - Procurement Readiness Review - CA-D Resource(s)</v>
          </cell>
          <cell r="C2046">
            <v>5</v>
          </cell>
          <cell r="D2046" t="str">
            <v>01-Oct-20 A</v>
          </cell>
          <cell r="E2046" t="str">
            <v>07-Oct-20 A</v>
          </cell>
          <cell r="F2046">
            <v>6786</v>
          </cell>
          <cell r="G2046">
            <v>6588</v>
          </cell>
          <cell r="H2046">
            <v>1</v>
          </cell>
        </row>
        <row r="2047">
          <cell r="A2047" t="str">
            <v>S343822</v>
          </cell>
          <cell r="B2047" t="str">
            <v>Start Track Modification - IR Prepare Procur. Package</v>
          </cell>
          <cell r="C2047">
            <v>10</v>
          </cell>
          <cell r="D2047" t="str">
            <v>01-Oct-20 A</v>
          </cell>
          <cell r="E2047" t="str">
            <v>15-Oct-20 A</v>
          </cell>
          <cell r="F2047">
            <v>5846</v>
          </cell>
          <cell r="G2047">
            <v>5741</v>
          </cell>
          <cell r="H2047">
            <v>1</v>
          </cell>
        </row>
        <row r="2048">
          <cell r="A2048" t="str">
            <v>S1005880</v>
          </cell>
          <cell r="B2048" t="str">
            <v>BNL review for PDR approval</v>
          </cell>
          <cell r="C2048">
            <v>10</v>
          </cell>
          <cell r="D2048" t="str">
            <v>01-Oct-20 A</v>
          </cell>
          <cell r="E2048" t="str">
            <v>15-Oct-20 A</v>
          </cell>
          <cell r="F2048">
            <v>26200</v>
          </cell>
          <cell r="G2048">
            <v>26200</v>
          </cell>
          <cell r="H2048">
            <v>1</v>
          </cell>
        </row>
        <row r="2049">
          <cell r="A2049" t="str">
            <v>S299100</v>
          </cell>
          <cell r="B2049" t="str">
            <v>(Cryo Controls Hardware Procurement) +/- 15 volt Power Supply</v>
          </cell>
          <cell r="C2049">
            <v>17</v>
          </cell>
          <cell r="D2049" t="str">
            <v>01-Oct-20 A</v>
          </cell>
          <cell r="E2049" t="str">
            <v>26-Oct-20 A</v>
          </cell>
          <cell r="F2049">
            <v>580</v>
          </cell>
          <cell r="G2049">
            <v>569</v>
          </cell>
          <cell r="H2049">
            <v>1</v>
          </cell>
        </row>
        <row r="2050">
          <cell r="A2050" t="str">
            <v>S348200</v>
          </cell>
          <cell r="B2050" t="str">
            <v>Prepare Cradle Carriage Integration/Installation Tooling/Fixtures/Procedures  - Physics Resource(s)</v>
          </cell>
          <cell r="C2050">
            <v>20</v>
          </cell>
          <cell r="D2050" t="str">
            <v>01-Oct-20 A</v>
          </cell>
          <cell r="E2050" t="str">
            <v>29-Oct-20 A</v>
          </cell>
          <cell r="F2050">
            <v>10807</v>
          </cell>
          <cell r="G2050">
            <v>10492</v>
          </cell>
          <cell r="H2050">
            <v>1</v>
          </cell>
        </row>
        <row r="2051">
          <cell r="A2051" t="str">
            <v>S348210</v>
          </cell>
          <cell r="B2051" t="str">
            <v>Prepare Cradle Carriage Integration/Installation Tooling/Fixtures/Procedures  - CA-D Resource(s)</v>
          </cell>
          <cell r="C2051">
            <v>20</v>
          </cell>
          <cell r="D2051" t="str">
            <v>01-Oct-20 A</v>
          </cell>
          <cell r="E2051" t="str">
            <v>29-Oct-20 A</v>
          </cell>
          <cell r="F2051">
            <v>8758</v>
          </cell>
          <cell r="G2051">
            <v>8502</v>
          </cell>
          <cell r="H2051">
            <v>1</v>
          </cell>
        </row>
        <row r="2052">
          <cell r="A2052" t="str">
            <v>S258300</v>
          </cell>
          <cell r="B2052" t="str">
            <v>Procure DAQ Production ATPs - Contract/PO - Leadtime</v>
          </cell>
          <cell r="C2052">
            <v>20</v>
          </cell>
          <cell r="D2052" t="str">
            <v>01-Oct-20 A</v>
          </cell>
          <cell r="E2052" t="str">
            <v>30-Oct-20 A</v>
          </cell>
          <cell r="F2052">
            <v>0</v>
          </cell>
          <cell r="G2052">
            <v>0</v>
          </cell>
          <cell r="H2052">
            <v>1</v>
          </cell>
        </row>
        <row r="2053">
          <cell r="A2053" t="str">
            <v>S298900</v>
          </cell>
          <cell r="B2053" t="str">
            <v>(Cryo Controls Hardware Procurement) Plastic general 32 conductor connectors (pairs)</v>
          </cell>
          <cell r="C2053">
            <v>20</v>
          </cell>
          <cell r="D2053" t="str">
            <v>01-Oct-20 A</v>
          </cell>
          <cell r="E2053" t="str">
            <v>30-Oct-20 A</v>
          </cell>
          <cell r="F2053">
            <v>348</v>
          </cell>
          <cell r="G2053">
            <v>341</v>
          </cell>
          <cell r="H2053">
            <v>1</v>
          </cell>
        </row>
        <row r="2054">
          <cell r="A2054" t="str">
            <v>S171019</v>
          </cell>
          <cell r="B2054" t="str">
            <v>Procure EMCAL Fibers for Final Blocks - Delivery Acceptance 19</v>
          </cell>
          <cell r="C2054">
            <v>21</v>
          </cell>
          <cell r="D2054" t="str">
            <v>01-Oct-20 A</v>
          </cell>
          <cell r="E2054" t="str">
            <v>30-Oct-20 A</v>
          </cell>
          <cell r="F2054">
            <v>40858</v>
          </cell>
          <cell r="G2054">
            <v>40858</v>
          </cell>
          <cell r="H2054">
            <v>1</v>
          </cell>
        </row>
        <row r="2055">
          <cell r="A2055" t="str">
            <v>S308611</v>
          </cell>
          <cell r="B2055" t="str">
            <v>Specify and test probes for field monitoring</v>
          </cell>
          <cell r="C2055">
            <v>61</v>
          </cell>
          <cell r="D2055" t="str">
            <v>01-Oct-20 A</v>
          </cell>
          <cell r="E2055" t="str">
            <v>31-Dec-20 A</v>
          </cell>
          <cell r="F2055">
            <v>8247</v>
          </cell>
          <cell r="G2055">
            <v>8247</v>
          </cell>
          <cell r="H2055">
            <v>1</v>
          </cell>
        </row>
        <row r="2056">
          <cell r="A2056" t="str">
            <v>S339600</v>
          </cell>
          <cell r="B2056" t="str">
            <v>Model IR HVAC Thermal Requirements</v>
          </cell>
          <cell r="C2056">
            <v>80</v>
          </cell>
          <cell r="D2056" t="str">
            <v>01-Oct-20 A</v>
          </cell>
          <cell r="E2056" t="str">
            <v>29-Jan-21 A</v>
          </cell>
          <cell r="F2056">
            <v>4782</v>
          </cell>
          <cell r="G2056">
            <v>17269</v>
          </cell>
          <cell r="H2056">
            <v>1</v>
          </cell>
        </row>
        <row r="2057">
          <cell r="A2057" t="str">
            <v>S275300</v>
          </cell>
          <cell r="B2057" t="str">
            <v>2021 Cryo L3 Project Management</v>
          </cell>
          <cell r="C2057">
            <v>164</v>
          </cell>
          <cell r="D2057" t="str">
            <v>01-Oct-20 A</v>
          </cell>
          <cell r="E2057" t="str">
            <v>31-May-21 A</v>
          </cell>
          <cell r="F2057">
            <v>46714</v>
          </cell>
          <cell r="G2057">
            <v>46714</v>
          </cell>
          <cell r="H2057">
            <v>1</v>
          </cell>
        </row>
        <row r="2058">
          <cell r="A2058" t="str">
            <v>S308621</v>
          </cell>
          <cell r="B2058" t="str">
            <v>Conceptual design of mapping campaign</v>
          </cell>
          <cell r="C2058">
            <v>249</v>
          </cell>
          <cell r="D2058" t="str">
            <v>01-Oct-20 A</v>
          </cell>
          <cell r="E2058">
            <v>44468</v>
          </cell>
          <cell r="F2058">
            <v>6787</v>
          </cell>
          <cell r="G2058">
            <v>6787</v>
          </cell>
          <cell r="H2058">
            <v>0.6</v>
          </cell>
        </row>
        <row r="2059">
          <cell r="A2059" t="str">
            <v>S104200</v>
          </cell>
          <cell r="B2059" t="str">
            <v>Travel FY21</v>
          </cell>
          <cell r="C2059">
            <v>250</v>
          </cell>
          <cell r="D2059" t="str">
            <v>01-Oct-20 A</v>
          </cell>
          <cell r="E2059">
            <v>44469</v>
          </cell>
          <cell r="F2059">
            <v>6905</v>
          </cell>
          <cell r="G2059">
            <v>6905</v>
          </cell>
          <cell r="H2059">
            <v>0.91600000000000004</v>
          </cell>
        </row>
        <row r="2060">
          <cell r="A2060" t="str">
            <v>S103200</v>
          </cell>
          <cell r="B2060" t="str">
            <v>Mgmt Labor - A - MIE - FY21</v>
          </cell>
          <cell r="C2060">
            <v>250</v>
          </cell>
          <cell r="D2060" t="str">
            <v>01-Oct-20 A</v>
          </cell>
          <cell r="E2060" t="str">
            <v>30-Sep-21*</v>
          </cell>
          <cell r="F2060">
            <v>170568</v>
          </cell>
          <cell r="G2060">
            <v>170568</v>
          </cell>
          <cell r="H2060">
            <v>0.91600000000000004</v>
          </cell>
        </row>
        <row r="2061">
          <cell r="A2061" t="str">
            <v>S103310</v>
          </cell>
          <cell r="B2061" t="str">
            <v>Mgmt labor - B - BNL Contributed Labor - FY21 - CA-D Resource(s)</v>
          </cell>
          <cell r="C2061">
            <v>250</v>
          </cell>
          <cell r="D2061" t="str">
            <v>01-Oct-20 A</v>
          </cell>
          <cell r="E2061" t="str">
            <v>30-Sep-21*</v>
          </cell>
          <cell r="F2061">
            <v>154145</v>
          </cell>
          <cell r="G2061">
            <v>154145</v>
          </cell>
          <cell r="H2061">
            <v>0.91569999999999996</v>
          </cell>
        </row>
        <row r="2062">
          <cell r="A2062" t="str">
            <v>S103300</v>
          </cell>
          <cell r="B2062" t="str">
            <v>Mgmt labor - B - BNL Contributed Labor - FY21 - Physics Resource(s)</v>
          </cell>
          <cell r="C2062">
            <v>250</v>
          </cell>
          <cell r="D2062" t="str">
            <v>01-Oct-20 A</v>
          </cell>
          <cell r="E2062" t="str">
            <v>30-Sep-21*</v>
          </cell>
          <cell r="F2062">
            <v>1589056</v>
          </cell>
          <cell r="G2062">
            <v>1589056</v>
          </cell>
          <cell r="H2062">
            <v>0.91569999999999996</v>
          </cell>
        </row>
        <row r="2063">
          <cell r="A2063" t="str">
            <v>S296600</v>
          </cell>
          <cell r="B2063" t="str">
            <v>(Cryo Controls Hardware procurement) SC level probes Labor</v>
          </cell>
          <cell r="C2063">
            <v>250</v>
          </cell>
          <cell r="D2063" t="str">
            <v>01-Oct-20 A</v>
          </cell>
          <cell r="E2063">
            <v>44469</v>
          </cell>
          <cell r="F2063">
            <v>1564</v>
          </cell>
          <cell r="G2063">
            <v>1518</v>
          </cell>
          <cell r="H2063">
            <v>0.7</v>
          </cell>
        </row>
        <row r="2064">
          <cell r="A2064" t="str">
            <v>S296700</v>
          </cell>
          <cell r="B2064" t="str">
            <v>(Cryo Controls Hardware procurement) SC level probes M&amp;S</v>
          </cell>
          <cell r="C2064">
            <v>250</v>
          </cell>
          <cell r="D2064" t="str">
            <v>01-Oct-20 A</v>
          </cell>
          <cell r="E2064">
            <v>44469</v>
          </cell>
          <cell r="F2064">
            <v>3482</v>
          </cell>
          <cell r="G2064">
            <v>3414</v>
          </cell>
          <cell r="H2064">
            <v>0.5</v>
          </cell>
        </row>
        <row r="2065">
          <cell r="A2065" t="str">
            <v>S274700</v>
          </cell>
          <cell r="B2065" t="str">
            <v>2021 Magnet Project Management</v>
          </cell>
          <cell r="C2065">
            <v>250</v>
          </cell>
          <cell r="D2065" t="str">
            <v>01-Oct-20 A</v>
          </cell>
          <cell r="E2065">
            <v>44469</v>
          </cell>
          <cell r="F2065">
            <v>155997</v>
          </cell>
          <cell r="G2065">
            <v>155997</v>
          </cell>
          <cell r="H2065">
            <v>0.91600000000000004</v>
          </cell>
        </row>
        <row r="2066">
          <cell r="A2066" t="str">
            <v>S275800</v>
          </cell>
          <cell r="B2066" t="str">
            <v>2021 PS &amp; Quench Protection L3 Project Management</v>
          </cell>
          <cell r="C2066">
            <v>250</v>
          </cell>
          <cell r="D2066" t="str">
            <v>01-Oct-20 A</v>
          </cell>
          <cell r="E2066">
            <v>44469</v>
          </cell>
          <cell r="F2066">
            <v>61658</v>
          </cell>
          <cell r="G2066">
            <v>61658</v>
          </cell>
          <cell r="H2066">
            <v>0.91600000000000004</v>
          </cell>
        </row>
        <row r="2067">
          <cell r="A2067" t="str">
            <v>S276300</v>
          </cell>
          <cell r="B2067" t="str">
            <v>2021 Infrastructure Project Management</v>
          </cell>
          <cell r="C2067">
            <v>250</v>
          </cell>
          <cell r="D2067" t="str">
            <v>01-Oct-20 A</v>
          </cell>
          <cell r="E2067">
            <v>44469</v>
          </cell>
          <cell r="F2067">
            <v>256639</v>
          </cell>
          <cell r="G2067">
            <v>256639</v>
          </cell>
          <cell r="H2067">
            <v>0.91600000000000004</v>
          </cell>
        </row>
        <row r="2068">
          <cell r="A2068" t="str">
            <v>S277500</v>
          </cell>
          <cell r="B2068" t="str">
            <v>2021 Detector Support Systems L3 Project Management</v>
          </cell>
          <cell r="C2068">
            <v>250</v>
          </cell>
          <cell r="D2068" t="str">
            <v>01-Oct-20 A</v>
          </cell>
          <cell r="E2068">
            <v>44469</v>
          </cell>
          <cell r="F2068">
            <v>128399</v>
          </cell>
          <cell r="G2068">
            <v>112608</v>
          </cell>
          <cell r="H2068">
            <v>0.91600000000000004</v>
          </cell>
        </row>
        <row r="2069">
          <cell r="A2069" t="str">
            <v>S278100</v>
          </cell>
          <cell r="B2069" t="str">
            <v>2021 Integration &amp; Installation Project Management</v>
          </cell>
          <cell r="C2069">
            <v>249</v>
          </cell>
          <cell r="D2069" t="str">
            <v>02-Oct-20 A</v>
          </cell>
          <cell r="E2069">
            <v>44469</v>
          </cell>
          <cell r="F2069">
            <v>289512</v>
          </cell>
          <cell r="G2069">
            <v>289478</v>
          </cell>
          <cell r="H2069">
            <v>0.91600000000000004</v>
          </cell>
        </row>
        <row r="2070">
          <cell r="A2070" t="str">
            <v>S337600</v>
          </cell>
          <cell r="B2070" t="str">
            <v>Address Action Items from Cryo Structural Support in IR Detail Design &amp; Safety Reviews</v>
          </cell>
          <cell r="C2070">
            <v>4</v>
          </cell>
          <cell r="D2070" t="str">
            <v>06-Oct-20 A</v>
          </cell>
          <cell r="E2070" t="str">
            <v>13-Oct-20 A</v>
          </cell>
          <cell r="F2070">
            <v>3941</v>
          </cell>
          <cell r="G2070">
            <v>2126</v>
          </cell>
          <cell r="H2070">
            <v>1</v>
          </cell>
        </row>
        <row r="2071">
          <cell r="A2071" t="str">
            <v>S149600</v>
          </cell>
          <cell r="B2071" t="str">
            <v>Procure TPC Lasers - Delivery Acceptance</v>
          </cell>
          <cell r="C2071">
            <v>257</v>
          </cell>
          <cell r="D2071" t="str">
            <v>06-Oct-20 A</v>
          </cell>
          <cell r="E2071">
            <v>44484</v>
          </cell>
          <cell r="F2071">
            <v>169274</v>
          </cell>
          <cell r="G2071">
            <v>165955</v>
          </cell>
          <cell r="H2071">
            <v>0.5</v>
          </cell>
        </row>
        <row r="2072">
          <cell r="A2072" t="str">
            <v>S121500</v>
          </cell>
          <cell r="B2072" t="str">
            <v>Procure TPC GEM HV Membrane Power Supply  - Delivery Acceptance</v>
          </cell>
          <cell r="C2072">
            <v>5</v>
          </cell>
          <cell r="D2072" t="str">
            <v>06-Oct-20 A</v>
          </cell>
          <cell r="E2072" t="str">
            <v>13-Oct-20 A</v>
          </cell>
          <cell r="F2072">
            <v>12245</v>
          </cell>
          <cell r="G2072">
            <v>12245</v>
          </cell>
          <cell r="H2072">
            <v>1</v>
          </cell>
        </row>
        <row r="2073">
          <cell r="A2073" t="str">
            <v>S133700</v>
          </cell>
          <cell r="B2073" t="str">
            <v>Build TPC R3a Modules</v>
          </cell>
          <cell r="C2073">
            <v>199</v>
          </cell>
          <cell r="D2073" t="str">
            <v>06-Oct-20 A</v>
          </cell>
          <cell r="E2073" t="str">
            <v>26-Jul-21 A</v>
          </cell>
          <cell r="F2073">
            <v>0</v>
          </cell>
          <cell r="G2073">
            <v>0</v>
          </cell>
          <cell r="H2073">
            <v>1</v>
          </cell>
        </row>
        <row r="2074">
          <cell r="A2074" t="str">
            <v>S133900</v>
          </cell>
          <cell r="B2074" t="str">
            <v>Build TPC R3b Modules</v>
          </cell>
          <cell r="C2074">
            <v>199</v>
          </cell>
          <cell r="D2074" t="str">
            <v>06-Oct-20 A</v>
          </cell>
          <cell r="E2074" t="str">
            <v>26-Jul-21 A</v>
          </cell>
          <cell r="F2074">
            <v>0</v>
          </cell>
          <cell r="G2074">
            <v>0</v>
          </cell>
          <cell r="H2074">
            <v>1</v>
          </cell>
        </row>
        <row r="2075">
          <cell r="A2075" t="str">
            <v>S317030</v>
          </cell>
          <cell r="B2075" t="str">
            <v>Create EMCal Supports Detailed Design Drawings</v>
          </cell>
          <cell r="C2075">
            <v>13</v>
          </cell>
          <cell r="D2075" t="str">
            <v>08-Oct-20 A</v>
          </cell>
          <cell r="E2075" t="str">
            <v>28-Oct-20 A</v>
          </cell>
          <cell r="F2075">
            <v>28667</v>
          </cell>
          <cell r="G2075">
            <v>27136</v>
          </cell>
          <cell r="H2075">
            <v>1</v>
          </cell>
        </row>
        <row r="2076">
          <cell r="A2076" t="str">
            <v>S317031</v>
          </cell>
          <cell r="B2076" t="str">
            <v>Review Design and Safety EMCal Supports</v>
          </cell>
          <cell r="C2076">
            <v>13</v>
          </cell>
          <cell r="D2076" t="str">
            <v>08-Oct-20 A</v>
          </cell>
          <cell r="E2076" t="str">
            <v>28-Oct-20 A</v>
          </cell>
          <cell r="F2076">
            <v>104</v>
          </cell>
          <cell r="G2076">
            <v>104</v>
          </cell>
          <cell r="H2076">
            <v>1</v>
          </cell>
        </row>
        <row r="2077">
          <cell r="A2077" t="str">
            <v>S317032</v>
          </cell>
          <cell r="B2077" t="str">
            <v>Address Action Items for EMCal Supports</v>
          </cell>
          <cell r="C2077">
            <v>13</v>
          </cell>
          <cell r="D2077" t="str">
            <v>08-Oct-20 A</v>
          </cell>
          <cell r="E2077" t="str">
            <v>28-Oct-20 A</v>
          </cell>
          <cell r="F2077">
            <v>104</v>
          </cell>
          <cell r="G2077">
            <v>104</v>
          </cell>
          <cell r="H2077">
            <v>1</v>
          </cell>
        </row>
        <row r="2078">
          <cell r="A2078" t="str">
            <v>S312500</v>
          </cell>
          <cell r="B2078" t="str">
            <v>CC Drive &amp; Alignment System - Provide Requirement to Procurement</v>
          </cell>
          <cell r="C2078">
            <v>5</v>
          </cell>
          <cell r="D2078" t="str">
            <v>08-Oct-20 A</v>
          </cell>
          <cell r="E2078" t="str">
            <v>15-Oct-20 A</v>
          </cell>
          <cell r="F2078">
            <v>1401</v>
          </cell>
          <cell r="G2078">
            <v>1361</v>
          </cell>
          <cell r="H2078">
            <v>1</v>
          </cell>
        </row>
        <row r="2079">
          <cell r="A2079" t="str">
            <v>S343858</v>
          </cell>
          <cell r="B2079" t="str">
            <v>Start Track Modification - AH Design Complete</v>
          </cell>
          <cell r="C2079">
            <v>0</v>
          </cell>
          <cell r="E2079" t="str">
            <v>13-Oct-20 A</v>
          </cell>
          <cell r="F2079">
            <v>0</v>
          </cell>
          <cell r="G2079">
            <v>0</v>
          </cell>
          <cell r="H2079">
            <v>1</v>
          </cell>
        </row>
        <row r="2080">
          <cell r="A2080" t="str">
            <v>S287100</v>
          </cell>
          <cell r="B2080" t="str">
            <v>Helium System: Transfer lines  BETWEEN 1008B and IR8 Hall INSTALLATION: Field Joint welding</v>
          </cell>
          <cell r="C2080">
            <v>52</v>
          </cell>
          <cell r="D2080" t="str">
            <v>13-Oct-20 A</v>
          </cell>
          <cell r="E2080" t="str">
            <v>29-Dec-20 A</v>
          </cell>
          <cell r="F2080">
            <v>72842</v>
          </cell>
          <cell r="G2080">
            <v>72842</v>
          </cell>
          <cell r="H2080">
            <v>1</v>
          </cell>
        </row>
        <row r="2081">
          <cell r="A2081" t="str">
            <v>S150100</v>
          </cell>
          <cell r="B2081" t="str">
            <v>Procure TPC Optics with Mirrors - Contract Award(s)</v>
          </cell>
          <cell r="C2081">
            <v>0</v>
          </cell>
          <cell r="D2081" t="str">
            <v>13-Oct-20 A</v>
          </cell>
          <cell r="F2081">
            <v>0</v>
          </cell>
          <cell r="G2081">
            <v>0</v>
          </cell>
          <cell r="H2081">
            <v>1</v>
          </cell>
        </row>
        <row r="2082">
          <cell r="A2082" t="str">
            <v>S149000</v>
          </cell>
          <cell r="B2082" t="str">
            <v>Procure TPC Laser(s) - Provide Requirements to Procurement</v>
          </cell>
          <cell r="C2082">
            <v>5</v>
          </cell>
          <cell r="D2082" t="str">
            <v>13-Oct-20 A</v>
          </cell>
          <cell r="E2082" t="str">
            <v>19-Oct-20 A</v>
          </cell>
          <cell r="F2082">
            <v>7281</v>
          </cell>
          <cell r="G2082">
            <v>7028</v>
          </cell>
          <cell r="H2082">
            <v>1</v>
          </cell>
        </row>
        <row r="2083">
          <cell r="A2083" t="str">
            <v>S149700</v>
          </cell>
          <cell r="B2083" t="str">
            <v>Procure TPC Optics with mirrors - Provide Requirements to Procurement</v>
          </cell>
          <cell r="C2083">
            <v>5</v>
          </cell>
          <cell r="D2083" t="str">
            <v>13-Oct-20 A</v>
          </cell>
          <cell r="E2083" t="str">
            <v>19-Oct-20 A</v>
          </cell>
          <cell r="F2083">
            <v>3640</v>
          </cell>
          <cell r="G2083">
            <v>3514</v>
          </cell>
          <cell r="H2083">
            <v>1</v>
          </cell>
        </row>
        <row r="2084">
          <cell r="A2084" t="str">
            <v>S149800</v>
          </cell>
          <cell r="B2084" t="str">
            <v>Procure TPC Optics with Mirrors - Prepare &amp; Send Solicitation</v>
          </cell>
          <cell r="C2084">
            <v>5</v>
          </cell>
          <cell r="D2084" t="str">
            <v>13-Oct-20 A</v>
          </cell>
          <cell r="E2084" t="str">
            <v>19-Oct-20 A</v>
          </cell>
          <cell r="F2084">
            <v>0</v>
          </cell>
          <cell r="G2084">
            <v>0</v>
          </cell>
          <cell r="H2084">
            <v>1</v>
          </cell>
        </row>
        <row r="2085">
          <cell r="A2085" t="str">
            <v>S149900</v>
          </cell>
          <cell r="B2085" t="str">
            <v>Procure TPC Optics with Mirrors - Vendor Responses</v>
          </cell>
          <cell r="C2085">
            <v>5</v>
          </cell>
          <cell r="D2085" t="str">
            <v>13-Oct-20 A</v>
          </cell>
          <cell r="E2085" t="str">
            <v>19-Oct-20 A</v>
          </cell>
          <cell r="F2085">
            <v>0</v>
          </cell>
          <cell r="G2085">
            <v>0</v>
          </cell>
          <cell r="H2085">
            <v>1</v>
          </cell>
        </row>
        <row r="2086">
          <cell r="A2086" t="str">
            <v>S150000</v>
          </cell>
          <cell r="B2086" t="str">
            <v>Procure TPC Optics with Mirrors - Vendor Selection</v>
          </cell>
          <cell r="C2086">
            <v>5</v>
          </cell>
          <cell r="D2086" t="str">
            <v>13-Oct-20 A</v>
          </cell>
          <cell r="E2086" t="str">
            <v>19-Oct-20 A</v>
          </cell>
          <cell r="F2086">
            <v>0</v>
          </cell>
          <cell r="G2086">
            <v>0</v>
          </cell>
          <cell r="H2086">
            <v>1</v>
          </cell>
        </row>
        <row r="2087">
          <cell r="A2087" t="str">
            <v>S169300</v>
          </cell>
          <cell r="B2087" t="str">
            <v>Pack and ship EMCAL blocks for Prepro sector  12 to BNL Purchased Services</v>
          </cell>
          <cell r="C2087">
            <v>5</v>
          </cell>
          <cell r="D2087" t="str">
            <v>13-Oct-20 A</v>
          </cell>
          <cell r="E2087" t="str">
            <v>19-Oct-20 A</v>
          </cell>
          <cell r="F2087">
            <v>892</v>
          </cell>
          <cell r="G2087">
            <v>866</v>
          </cell>
          <cell r="H2087">
            <v>1</v>
          </cell>
        </row>
        <row r="2088">
          <cell r="A2088" t="str">
            <v>S169400</v>
          </cell>
          <cell r="B2088" t="str">
            <v>Pack and ship EMCAL blocks for Prepro sector 12 to BNL M&amp;S</v>
          </cell>
          <cell r="C2088">
            <v>5</v>
          </cell>
          <cell r="D2088" t="str">
            <v>13-Oct-20 A</v>
          </cell>
          <cell r="E2088" t="str">
            <v>19-Oct-20 A</v>
          </cell>
          <cell r="F2088">
            <v>1254</v>
          </cell>
          <cell r="G2088">
            <v>1229</v>
          </cell>
          <cell r="H2088">
            <v>1</v>
          </cell>
        </row>
        <row r="2089">
          <cell r="A2089" t="str">
            <v>S173000</v>
          </cell>
          <cell r="B2089" t="str">
            <v>Fabricate final blocks sector 13</v>
          </cell>
          <cell r="C2089">
            <v>6</v>
          </cell>
          <cell r="D2089" t="str">
            <v>13-Oct-20 A</v>
          </cell>
          <cell r="E2089" t="str">
            <v>20-Oct-20 A</v>
          </cell>
          <cell r="F2089">
            <v>5163</v>
          </cell>
          <cell r="G2089">
            <v>5012</v>
          </cell>
          <cell r="H2089">
            <v>1</v>
          </cell>
        </row>
        <row r="2090">
          <cell r="A2090" t="str">
            <v>S150200</v>
          </cell>
          <cell r="B2090" t="str">
            <v>Procure TPC Optics with Mirrors - Contract/PO - Leadtime</v>
          </cell>
          <cell r="C2090">
            <v>13</v>
          </cell>
          <cell r="D2090" t="str">
            <v>13-Oct-20 A</v>
          </cell>
          <cell r="E2090" t="str">
            <v>30-Oct-20 A</v>
          </cell>
          <cell r="F2090">
            <v>0</v>
          </cell>
          <cell r="G2090">
            <v>0</v>
          </cell>
          <cell r="H2090">
            <v>1</v>
          </cell>
        </row>
        <row r="2091">
          <cell r="A2091" t="str">
            <v>S150300</v>
          </cell>
          <cell r="B2091" t="str">
            <v>Procure TPC Optics with Mirrors - Delivery Acceptance</v>
          </cell>
          <cell r="C2091">
            <v>282</v>
          </cell>
          <cell r="D2091" t="str">
            <v>13-Oct-20 A</v>
          </cell>
          <cell r="E2091">
            <v>44530</v>
          </cell>
          <cell r="F2091">
            <v>68248</v>
          </cell>
          <cell r="G2091">
            <v>66910</v>
          </cell>
          <cell r="H2091">
            <v>0.5</v>
          </cell>
        </row>
        <row r="2092">
          <cell r="A2092" t="str">
            <v>S229100</v>
          </cell>
          <cell r="B2092" t="str">
            <v>Fabricate EMCAL Production Preamp Boards Sectors 13-64 - Contract Award(s)</v>
          </cell>
          <cell r="C2092">
            <v>0</v>
          </cell>
          <cell r="D2092" t="str">
            <v>14-Oct-20 A</v>
          </cell>
          <cell r="F2092">
            <v>0</v>
          </cell>
          <cell r="G2092">
            <v>0</v>
          </cell>
          <cell r="H2092">
            <v>1</v>
          </cell>
        </row>
        <row r="2093">
          <cell r="A2093" t="str">
            <v>S228900</v>
          </cell>
          <cell r="B2093" t="str">
            <v>Fabricate EMCAL Production Preamp Boards Sectors 13-64 - Vendor Responses</v>
          </cell>
          <cell r="C2093">
            <v>4</v>
          </cell>
          <cell r="D2093" t="str">
            <v>14-Oct-20 A</v>
          </cell>
          <cell r="E2093" t="str">
            <v>20-Oct-20 A</v>
          </cell>
          <cell r="F2093">
            <v>0</v>
          </cell>
          <cell r="G2093">
            <v>0</v>
          </cell>
          <cell r="H2093">
            <v>1</v>
          </cell>
        </row>
        <row r="2094">
          <cell r="A2094" t="str">
            <v>S229000</v>
          </cell>
          <cell r="B2094" t="str">
            <v>Fabricate EMCAL Production Preamp Boards Sectors 13-64 - Vendor Selection</v>
          </cell>
          <cell r="C2094">
            <v>4</v>
          </cell>
          <cell r="D2094" t="str">
            <v>14-Oct-20 A</v>
          </cell>
          <cell r="E2094" t="str">
            <v>20-Oct-20 A</v>
          </cell>
          <cell r="F2094">
            <v>0</v>
          </cell>
          <cell r="G2094">
            <v>0</v>
          </cell>
          <cell r="H2094">
            <v>1</v>
          </cell>
        </row>
        <row r="2095">
          <cell r="A2095" t="str">
            <v>S259200</v>
          </cell>
          <cell r="B2095" t="str">
            <v>Procure DAQ Production Buffer Boxes - Vendor Selection</v>
          </cell>
          <cell r="C2095">
            <v>12</v>
          </cell>
          <cell r="D2095" t="str">
            <v>14-Oct-20 A</v>
          </cell>
          <cell r="E2095" t="str">
            <v>30-Oct-20 A</v>
          </cell>
          <cell r="F2095">
            <v>0</v>
          </cell>
          <cell r="G2095">
            <v>0</v>
          </cell>
          <cell r="H2095">
            <v>1</v>
          </cell>
        </row>
        <row r="2096">
          <cell r="A2096" t="str">
            <v>S311600</v>
          </cell>
          <cell r="B2096" t="str">
            <v>Carriage Cradle - Assembly Fixtures &amp; Survey Tooling Design - Physics Resource(s)</v>
          </cell>
          <cell r="C2096">
            <v>12</v>
          </cell>
          <cell r="D2096" t="str">
            <v>14-Oct-20 A</v>
          </cell>
          <cell r="E2096" t="str">
            <v>30-Oct-20 A</v>
          </cell>
          <cell r="F2096">
            <v>9404</v>
          </cell>
          <cell r="G2096">
            <v>9130</v>
          </cell>
          <cell r="H2096">
            <v>1</v>
          </cell>
        </row>
        <row r="2097">
          <cell r="A2097" t="str">
            <v>S311700</v>
          </cell>
          <cell r="B2097" t="str">
            <v>Carriage Cradle - Fabricate Fixtures &amp; Tooling</v>
          </cell>
          <cell r="C2097">
            <v>12</v>
          </cell>
          <cell r="D2097" t="str">
            <v>14-Oct-20 A</v>
          </cell>
          <cell r="E2097" t="str">
            <v>30-Oct-20 A</v>
          </cell>
          <cell r="F2097">
            <v>0</v>
          </cell>
          <cell r="G2097">
            <v>0</v>
          </cell>
          <cell r="H2097">
            <v>1</v>
          </cell>
        </row>
        <row r="2098">
          <cell r="A2098" t="str">
            <v>S311610</v>
          </cell>
          <cell r="B2098" t="str">
            <v>Carriage Cradle - Assembly Fixtures &amp; Survey Tooling Design - CA-D Resource(s)</v>
          </cell>
          <cell r="C2098">
            <v>12</v>
          </cell>
          <cell r="D2098" t="str">
            <v>14-Oct-20 A</v>
          </cell>
          <cell r="E2098" t="str">
            <v>30-Oct-20 A</v>
          </cell>
          <cell r="F2098">
            <v>47686</v>
          </cell>
          <cell r="G2098">
            <v>46297</v>
          </cell>
          <cell r="H2098">
            <v>1</v>
          </cell>
        </row>
        <row r="2099">
          <cell r="A2099" t="str">
            <v>S242900</v>
          </cell>
          <cell r="B2099" t="str">
            <v>Fabricate HCal Interface Boards Production - Delivery Acceptance</v>
          </cell>
          <cell r="C2099">
            <v>22</v>
          </cell>
          <cell r="D2099" t="str">
            <v>14-Oct-20 A</v>
          </cell>
          <cell r="E2099" t="str">
            <v>16-Nov-20 A</v>
          </cell>
          <cell r="F2099">
            <v>33996</v>
          </cell>
          <cell r="G2099">
            <v>33330</v>
          </cell>
          <cell r="H2099">
            <v>1</v>
          </cell>
        </row>
        <row r="2100">
          <cell r="A2100" t="str">
            <v>S337200</v>
          </cell>
          <cell r="B2100" t="str">
            <v>Procure &amp; Deliver Magnet Cryo, Electrical &amp; Control Structural Support in IR Components (leadtime and fab incl) - M&amp;S</v>
          </cell>
          <cell r="C2100">
            <v>68</v>
          </cell>
          <cell r="D2100" t="str">
            <v>14-Oct-20 A</v>
          </cell>
          <cell r="E2100" t="str">
            <v>26-Jan-21 A</v>
          </cell>
          <cell r="F2100">
            <v>58034</v>
          </cell>
          <cell r="G2100">
            <v>57892</v>
          </cell>
          <cell r="H2100">
            <v>1</v>
          </cell>
        </row>
        <row r="2101">
          <cell r="A2101" t="str">
            <v>S337900</v>
          </cell>
          <cell r="B2101" t="str">
            <v>Evaluate &amp; Process Magnet Cryo, Electrical &amp; Control Structural Support in IR Components Bids</v>
          </cell>
          <cell r="C2101">
            <v>72</v>
          </cell>
          <cell r="D2101" t="str">
            <v>14-Oct-20 A</v>
          </cell>
          <cell r="E2101" t="str">
            <v>29-Jan-21 A</v>
          </cell>
          <cell r="F2101">
            <v>8183</v>
          </cell>
          <cell r="G2101">
            <v>7945</v>
          </cell>
          <cell r="H2101">
            <v>1</v>
          </cell>
        </row>
        <row r="2102">
          <cell r="A2102" t="str">
            <v>S338000</v>
          </cell>
          <cell r="B2102" t="str">
            <v>Procure &amp; Deliver Magnet Cryo, Electrical &amp; Control Structural Support in IR Components (leadtime and fab incl) - Labor</v>
          </cell>
          <cell r="C2102">
            <v>72</v>
          </cell>
          <cell r="D2102" t="str">
            <v>14-Oct-20 A</v>
          </cell>
          <cell r="E2102" t="str">
            <v>29-Jan-21 A</v>
          </cell>
          <cell r="F2102">
            <v>21822</v>
          </cell>
          <cell r="G2102">
            <v>21734</v>
          </cell>
          <cell r="H2102">
            <v>1</v>
          </cell>
        </row>
        <row r="2103">
          <cell r="A2103" t="str">
            <v>S257500</v>
          </cell>
          <cell r="B2103" t="str">
            <v>Procure DAQ Production SEBs - Contract/PO - Leadtime</v>
          </cell>
          <cell r="C2103">
            <v>11</v>
          </cell>
          <cell r="D2103" t="str">
            <v>15-Oct-20 A</v>
          </cell>
          <cell r="E2103" t="str">
            <v>30-Oct-20 A</v>
          </cell>
          <cell r="F2103">
            <v>0</v>
          </cell>
          <cell r="G2103">
            <v>0</v>
          </cell>
          <cell r="H2103">
            <v>1</v>
          </cell>
        </row>
        <row r="2104">
          <cell r="A2104" t="str">
            <v>S243000</v>
          </cell>
          <cell r="B2104" t="str">
            <v>Test HCal Interface Boards: Production</v>
          </cell>
          <cell r="C2104">
            <v>21</v>
          </cell>
          <cell r="D2104" t="str">
            <v>15-Oct-20 A</v>
          </cell>
          <cell r="E2104" t="str">
            <v>16-Nov-20 A</v>
          </cell>
          <cell r="F2104">
            <v>15259</v>
          </cell>
          <cell r="G2104">
            <v>14814</v>
          </cell>
          <cell r="H2104">
            <v>1</v>
          </cell>
        </row>
        <row r="2105">
          <cell r="A2105" t="str">
            <v>S187100</v>
          </cell>
          <cell r="B2105" t="str">
            <v>Procure EMCAL Mechanical Parts for Final Modules Sectors 13-64 - Delivery Acceptance</v>
          </cell>
          <cell r="C2105">
            <v>29</v>
          </cell>
          <cell r="D2105" t="str">
            <v>15-Oct-20 A</v>
          </cell>
          <cell r="E2105" t="str">
            <v>30-Nov-20 A</v>
          </cell>
          <cell r="F2105">
            <v>61145</v>
          </cell>
          <cell r="G2105">
            <v>61145</v>
          </cell>
          <cell r="H2105">
            <v>1</v>
          </cell>
        </row>
        <row r="2106">
          <cell r="A2106" t="str">
            <v>S242100</v>
          </cell>
          <cell r="B2106" t="str">
            <v>Test Hcal Backplane Boards: Production</v>
          </cell>
          <cell r="C2106">
            <v>31</v>
          </cell>
          <cell r="D2106" t="str">
            <v>15-Oct-20 A</v>
          </cell>
          <cell r="E2106" t="str">
            <v>01-Dec-20 A</v>
          </cell>
          <cell r="F2106">
            <v>66341</v>
          </cell>
          <cell r="G2106">
            <v>66341</v>
          </cell>
          <cell r="H2106">
            <v>1</v>
          </cell>
        </row>
        <row r="2107">
          <cell r="A2107" t="str">
            <v>S337800</v>
          </cell>
          <cell r="B2107" t="str">
            <v>Prepare Magnet Cryo, Electrical &amp; Control Structural Support in IR Components Procurement Package(s)</v>
          </cell>
          <cell r="C2107">
            <v>71</v>
          </cell>
          <cell r="D2107" t="str">
            <v>15-Oct-20 A</v>
          </cell>
          <cell r="E2107" t="str">
            <v>29-Jan-21 A</v>
          </cell>
          <cell r="F2107">
            <v>15002</v>
          </cell>
          <cell r="G2107">
            <v>14565</v>
          </cell>
          <cell r="H2107">
            <v>1</v>
          </cell>
        </row>
        <row r="2108">
          <cell r="A2108" t="str">
            <v>S154200</v>
          </cell>
          <cell r="B2108" t="str">
            <v>TPC Cooling System Safety Review</v>
          </cell>
          <cell r="C2108">
            <v>1</v>
          </cell>
          <cell r="D2108" t="str">
            <v>15-Oct-20 A</v>
          </cell>
          <cell r="E2108" t="str">
            <v>15-Oct-20 A</v>
          </cell>
          <cell r="F2108">
            <v>1316</v>
          </cell>
          <cell r="G2108">
            <v>1277</v>
          </cell>
          <cell r="H2108">
            <v>1</v>
          </cell>
        </row>
        <row r="2109">
          <cell r="A2109" t="str">
            <v>S316000</v>
          </cell>
          <cell r="B2109" t="str">
            <v>Steel Track Modifications - Finish Track Work M&amp;S</v>
          </cell>
          <cell r="C2109">
            <v>197</v>
          </cell>
          <cell r="D2109" t="str">
            <v>15-Oct-20 A</v>
          </cell>
          <cell r="E2109" t="str">
            <v>30-Jul-21 A</v>
          </cell>
          <cell r="F2109">
            <v>23214</v>
          </cell>
          <cell r="G2109">
            <v>23214</v>
          </cell>
          <cell r="H2109">
            <v>1</v>
          </cell>
        </row>
        <row r="2110">
          <cell r="A2110" t="str">
            <v>S316005</v>
          </cell>
          <cell r="B2110" t="str">
            <v>Steel Track Modifications - Finish Track Work Labor</v>
          </cell>
          <cell r="C2110">
            <v>197</v>
          </cell>
          <cell r="D2110" t="str">
            <v>15-Oct-20 A</v>
          </cell>
          <cell r="E2110" t="str">
            <v>30-Jul-21 A</v>
          </cell>
          <cell r="F2110">
            <v>8280</v>
          </cell>
          <cell r="G2110">
            <v>8039</v>
          </cell>
          <cell r="H2110">
            <v>1</v>
          </cell>
        </row>
        <row r="2111">
          <cell r="A2111" t="str">
            <v>S343824</v>
          </cell>
          <cell r="B2111" t="str">
            <v>Start Track Modification - IR Procur. Readiness Review</v>
          </cell>
          <cell r="C2111">
            <v>5</v>
          </cell>
          <cell r="D2111" t="str">
            <v>16-Oct-20 A</v>
          </cell>
          <cell r="E2111" t="str">
            <v>22-Oct-20 A</v>
          </cell>
          <cell r="F2111">
            <v>5179</v>
          </cell>
          <cell r="G2111">
            <v>5028</v>
          </cell>
          <cell r="H2111">
            <v>1</v>
          </cell>
        </row>
        <row r="2112">
          <cell r="A2112" t="str">
            <v>S1005920</v>
          </cell>
          <cell r="B2112" t="str">
            <v>AET to procure long lead items</v>
          </cell>
          <cell r="C2112">
            <v>5</v>
          </cell>
          <cell r="D2112" t="str">
            <v>16-Oct-20 A</v>
          </cell>
          <cell r="E2112" t="str">
            <v>22-Oct-20 A</v>
          </cell>
          <cell r="F2112">
            <v>0</v>
          </cell>
          <cell r="G2112">
            <v>0</v>
          </cell>
          <cell r="H2112">
            <v>1</v>
          </cell>
        </row>
        <row r="2113">
          <cell r="A2113" t="str">
            <v>S312600</v>
          </cell>
          <cell r="B2113" t="str">
            <v>CC Drive &amp; Alignment System - Prepare &amp; Send Solicitation</v>
          </cell>
          <cell r="C2113">
            <v>8</v>
          </cell>
          <cell r="D2113" t="str">
            <v>16-Oct-20 A</v>
          </cell>
          <cell r="E2113" t="str">
            <v>28-Oct-20 A</v>
          </cell>
          <cell r="F2113">
            <v>0</v>
          </cell>
          <cell r="G2113">
            <v>0</v>
          </cell>
          <cell r="H2113">
            <v>1</v>
          </cell>
        </row>
        <row r="2114">
          <cell r="A2114" t="str">
            <v>S141200</v>
          </cell>
          <cell r="B2114" t="str">
            <v>Procure TPC FEE Production Components - Vendor Selection</v>
          </cell>
          <cell r="C2114">
            <v>8</v>
          </cell>
          <cell r="D2114" t="str">
            <v>20-Oct-20 A</v>
          </cell>
          <cell r="E2114" t="str">
            <v>30-Oct-20 A</v>
          </cell>
          <cell r="F2114">
            <v>0</v>
          </cell>
          <cell r="G2114">
            <v>0</v>
          </cell>
          <cell r="H2114">
            <v>1</v>
          </cell>
        </row>
        <row r="2115">
          <cell r="A2115" t="str">
            <v>S142100</v>
          </cell>
          <cell r="B2115" t="str">
            <v>Procure TPC FEE LV Power Supplies - Vendor Responses</v>
          </cell>
          <cell r="C2115">
            <v>8</v>
          </cell>
          <cell r="D2115" t="str">
            <v>20-Oct-20 A</v>
          </cell>
          <cell r="E2115" t="str">
            <v>30-Oct-20 A</v>
          </cell>
          <cell r="F2115">
            <v>0</v>
          </cell>
          <cell r="G2115">
            <v>0</v>
          </cell>
          <cell r="H2115">
            <v>1</v>
          </cell>
        </row>
        <row r="2116">
          <cell r="A2116" t="str">
            <v>S142200</v>
          </cell>
          <cell r="B2116" t="str">
            <v>Procure TPC FEE LV Power Supplies - Vendor Selection</v>
          </cell>
          <cell r="C2116">
            <v>8</v>
          </cell>
          <cell r="D2116" t="str">
            <v>20-Oct-20 A</v>
          </cell>
          <cell r="E2116" t="str">
            <v>30-Oct-20 A</v>
          </cell>
          <cell r="F2116">
            <v>0</v>
          </cell>
          <cell r="G2116">
            <v>0</v>
          </cell>
          <cell r="H2116">
            <v>1</v>
          </cell>
        </row>
        <row r="2117">
          <cell r="A2117" t="str">
            <v>S148000</v>
          </cell>
          <cell r="B2117" t="str">
            <v>Procure TPC EDBC Computers &amp; Peripherals - Vendor Responses</v>
          </cell>
          <cell r="C2117">
            <v>86</v>
          </cell>
          <cell r="D2117" t="str">
            <v>20-Oct-20 A</v>
          </cell>
          <cell r="E2117" t="str">
            <v>26-Feb-21 A</v>
          </cell>
          <cell r="F2117">
            <v>0</v>
          </cell>
          <cell r="G2117">
            <v>0</v>
          </cell>
          <cell r="H2117">
            <v>1</v>
          </cell>
        </row>
        <row r="2118">
          <cell r="A2118" t="str">
            <v>S148100</v>
          </cell>
          <cell r="B2118" t="str">
            <v>Procure TPC EDBC Computers &amp; Peripherals - Vendor Selection</v>
          </cell>
          <cell r="C2118">
            <v>131</v>
          </cell>
          <cell r="D2118" t="str">
            <v>20-Oct-20 A</v>
          </cell>
          <cell r="E2118" t="str">
            <v>30-Apr-21 A</v>
          </cell>
          <cell r="F2118">
            <v>0</v>
          </cell>
          <cell r="G2118">
            <v>0</v>
          </cell>
          <cell r="H2118">
            <v>1</v>
          </cell>
        </row>
        <row r="2119">
          <cell r="A2119" t="str">
            <v>S149400</v>
          </cell>
          <cell r="B2119" t="str">
            <v>Procure TPC Lasers - Contract Award(s)</v>
          </cell>
          <cell r="C2119">
            <v>0</v>
          </cell>
          <cell r="D2119" t="str">
            <v>20-Oct-20 A</v>
          </cell>
          <cell r="F2119">
            <v>0</v>
          </cell>
          <cell r="G2119">
            <v>0</v>
          </cell>
          <cell r="H2119">
            <v>1</v>
          </cell>
        </row>
        <row r="2120">
          <cell r="A2120" t="str">
            <v>S149100</v>
          </cell>
          <cell r="B2120" t="str">
            <v>Procure TPC Lasers - Prepare &amp; Send Solicitation</v>
          </cell>
          <cell r="C2120">
            <v>8</v>
          </cell>
          <cell r="D2120" t="str">
            <v>20-Oct-20 A</v>
          </cell>
          <cell r="E2120" t="str">
            <v>30-Oct-20 A</v>
          </cell>
          <cell r="F2120">
            <v>0</v>
          </cell>
          <cell r="G2120">
            <v>0</v>
          </cell>
          <cell r="H2120">
            <v>1</v>
          </cell>
        </row>
        <row r="2121">
          <cell r="A2121" t="str">
            <v>S149200</v>
          </cell>
          <cell r="B2121" t="str">
            <v>Procure TPC Lasers - Vendor Responses</v>
          </cell>
          <cell r="C2121">
            <v>8</v>
          </cell>
          <cell r="D2121" t="str">
            <v>20-Oct-20 A</v>
          </cell>
          <cell r="E2121" t="str">
            <v>30-Oct-20 A</v>
          </cell>
          <cell r="F2121">
            <v>0</v>
          </cell>
          <cell r="G2121">
            <v>0</v>
          </cell>
          <cell r="H2121">
            <v>1</v>
          </cell>
        </row>
        <row r="2122">
          <cell r="A2122" t="str">
            <v>S149300</v>
          </cell>
          <cell r="B2122" t="str">
            <v>Procure TPC Lasers - Vendor Selection</v>
          </cell>
          <cell r="C2122">
            <v>8</v>
          </cell>
          <cell r="D2122" t="str">
            <v>20-Oct-20 A</v>
          </cell>
          <cell r="E2122" t="str">
            <v>30-Oct-20 A</v>
          </cell>
          <cell r="F2122">
            <v>0</v>
          </cell>
          <cell r="G2122">
            <v>0</v>
          </cell>
          <cell r="H2122">
            <v>1</v>
          </cell>
        </row>
        <row r="2123">
          <cell r="A2123" t="str">
            <v>S149500</v>
          </cell>
          <cell r="B2123" t="str">
            <v>Procure TPC Lasers - Contract/PO - Leadtime</v>
          </cell>
          <cell r="C2123">
            <v>8</v>
          </cell>
          <cell r="D2123" t="str">
            <v>20-Oct-20 A</v>
          </cell>
          <cell r="E2123" t="str">
            <v>30-Oct-20 A</v>
          </cell>
          <cell r="F2123">
            <v>0</v>
          </cell>
          <cell r="G2123">
            <v>0</v>
          </cell>
          <cell r="H2123">
            <v>1</v>
          </cell>
        </row>
        <row r="2124">
          <cell r="A2124" t="str">
            <v>S147330</v>
          </cell>
          <cell r="B2124" t="str">
            <v>Procure TPC DAM Felix 2.0 Optical Components - Vendor Responses</v>
          </cell>
          <cell r="C2124">
            <v>6</v>
          </cell>
          <cell r="D2124" t="str">
            <v>21-Oct-20 A</v>
          </cell>
          <cell r="E2124" t="str">
            <v>29-Oct-20 A</v>
          </cell>
          <cell r="F2124">
            <v>0</v>
          </cell>
          <cell r="G2124">
            <v>0</v>
          </cell>
          <cell r="H2124">
            <v>1</v>
          </cell>
        </row>
        <row r="2125">
          <cell r="A2125" t="str">
            <v>S147340</v>
          </cell>
          <cell r="B2125" t="str">
            <v>Procure TPC DAM Felix 2.0 Optical Components - Vendor Selection</v>
          </cell>
          <cell r="C2125">
            <v>6</v>
          </cell>
          <cell r="D2125" t="str">
            <v>21-Oct-20 A</v>
          </cell>
          <cell r="E2125" t="str">
            <v>29-Oct-20 A</v>
          </cell>
          <cell r="F2125">
            <v>0</v>
          </cell>
          <cell r="G2125">
            <v>0</v>
          </cell>
          <cell r="H2125">
            <v>1</v>
          </cell>
        </row>
        <row r="2126">
          <cell r="A2126" t="str">
            <v>S173300</v>
          </cell>
          <cell r="B2126" t="str">
            <v>Fabricate final blocks sector 16</v>
          </cell>
          <cell r="C2126">
            <v>18</v>
          </cell>
          <cell r="D2126" t="str">
            <v>21-Oct-20 A</v>
          </cell>
          <cell r="E2126" t="str">
            <v>16-Nov-20 A</v>
          </cell>
          <cell r="F2126">
            <v>5163</v>
          </cell>
          <cell r="G2126">
            <v>5012</v>
          </cell>
          <cell r="H2126">
            <v>1</v>
          </cell>
        </row>
        <row r="2127">
          <cell r="A2127" t="str">
            <v>S173100</v>
          </cell>
          <cell r="B2127" t="str">
            <v>Fabricate final blocks sector 14</v>
          </cell>
          <cell r="C2127">
            <v>6</v>
          </cell>
          <cell r="D2127" t="str">
            <v>21-Oct-20 A</v>
          </cell>
          <cell r="E2127" t="str">
            <v>28-Oct-20 A</v>
          </cell>
          <cell r="F2127">
            <v>5163</v>
          </cell>
          <cell r="G2127">
            <v>5012</v>
          </cell>
          <cell r="H2127">
            <v>1</v>
          </cell>
        </row>
        <row r="2128">
          <cell r="A2128" t="str">
            <v>S133800</v>
          </cell>
          <cell r="B2128" t="str">
            <v>Test TPC R3a Modules</v>
          </cell>
          <cell r="C2128">
            <v>189</v>
          </cell>
          <cell r="D2128" t="str">
            <v>21-Oct-20 A</v>
          </cell>
          <cell r="E2128" t="str">
            <v>26-Jul-21 A</v>
          </cell>
          <cell r="F2128">
            <v>0</v>
          </cell>
          <cell r="G2128">
            <v>0</v>
          </cell>
          <cell r="H2128">
            <v>1</v>
          </cell>
        </row>
        <row r="2129">
          <cell r="A2129" t="str">
            <v>S134000</v>
          </cell>
          <cell r="B2129" t="str">
            <v>Test TPC R3b Modules</v>
          </cell>
          <cell r="C2129">
            <v>189</v>
          </cell>
          <cell r="D2129" t="str">
            <v>21-Oct-20 A</v>
          </cell>
          <cell r="E2129" t="str">
            <v>26-Jul-21 A</v>
          </cell>
          <cell r="F2129">
            <v>0</v>
          </cell>
          <cell r="G2129">
            <v>0</v>
          </cell>
          <cell r="H2129">
            <v>1</v>
          </cell>
        </row>
        <row r="2130">
          <cell r="A2130" t="str">
            <v>S302800</v>
          </cell>
          <cell r="B2130" t="str">
            <v>Magnet: Fabricate DC flags</v>
          </cell>
          <cell r="C2130">
            <v>4</v>
          </cell>
          <cell r="D2130" t="str">
            <v>22-Oct-20 A</v>
          </cell>
          <cell r="E2130" t="str">
            <v>28-Oct-20 A</v>
          </cell>
          <cell r="F2130">
            <v>5153</v>
          </cell>
          <cell r="G2130">
            <v>5003</v>
          </cell>
          <cell r="H2130">
            <v>1</v>
          </cell>
        </row>
        <row r="2131">
          <cell r="A2131" t="str">
            <v>S173200</v>
          </cell>
          <cell r="B2131" t="str">
            <v>Fabricate final blocks sector 15</v>
          </cell>
          <cell r="C2131">
            <v>6</v>
          </cell>
          <cell r="D2131" t="str">
            <v>22-Oct-20 A</v>
          </cell>
          <cell r="E2131" t="str">
            <v>30-Oct-20 A</v>
          </cell>
          <cell r="F2131">
            <v>5163</v>
          </cell>
          <cell r="G2131">
            <v>5012</v>
          </cell>
          <cell r="H2131">
            <v>1</v>
          </cell>
        </row>
        <row r="2132">
          <cell r="A2132" t="str">
            <v>S178300</v>
          </cell>
          <cell r="B2132" t="str">
            <v>Pack and ship final blocks for sectors 13-16  to BNL - Purchased Services</v>
          </cell>
          <cell r="C2132">
            <v>22</v>
          </cell>
          <cell r="D2132" t="str">
            <v>22-Oct-20 A</v>
          </cell>
          <cell r="E2132" t="str">
            <v>23-Nov-20 A</v>
          </cell>
          <cell r="F2132">
            <v>1223</v>
          </cell>
          <cell r="G2132">
            <v>1187</v>
          </cell>
          <cell r="H2132">
            <v>1</v>
          </cell>
        </row>
        <row r="2133">
          <cell r="A2133" t="str">
            <v>S178310</v>
          </cell>
          <cell r="B2133" t="str">
            <v>Pack and ship final blocks for sectors 13-16  to BNL - M&amp;S</v>
          </cell>
          <cell r="C2133">
            <v>22</v>
          </cell>
          <cell r="D2133" t="str">
            <v>22-Oct-20 A</v>
          </cell>
          <cell r="E2133" t="str">
            <v>23-Nov-20 A</v>
          </cell>
          <cell r="F2133">
            <v>3761</v>
          </cell>
          <cell r="G2133">
            <v>3687</v>
          </cell>
          <cell r="H2133">
            <v>1</v>
          </cell>
        </row>
        <row r="2134">
          <cell r="A2134" t="str">
            <v>S258400</v>
          </cell>
          <cell r="B2134" t="str">
            <v>Procure DAQ Production ATPs - Delivery Acceptance</v>
          </cell>
          <cell r="C2134">
            <v>25</v>
          </cell>
          <cell r="D2134" t="str">
            <v>22-Oct-20 A</v>
          </cell>
          <cell r="E2134" t="str">
            <v>30-Nov-20 A</v>
          </cell>
          <cell r="F2134">
            <v>113803</v>
          </cell>
          <cell r="G2134">
            <v>113803</v>
          </cell>
          <cell r="H2134">
            <v>1</v>
          </cell>
        </row>
        <row r="2135">
          <cell r="A2135" t="str">
            <v>S329420</v>
          </cell>
          <cell r="B2135" t="str">
            <v>Conceptual Design for Cable Routing from Detector to Rack (MBD)</v>
          </cell>
          <cell r="C2135">
            <v>170</v>
          </cell>
          <cell r="D2135" t="str">
            <v>23-Oct-20 A</v>
          </cell>
          <cell r="E2135" t="str">
            <v>30-Jun-21 A</v>
          </cell>
          <cell r="F2135">
            <v>11386</v>
          </cell>
          <cell r="G2135">
            <v>11254</v>
          </cell>
          <cell r="H2135">
            <v>1</v>
          </cell>
        </row>
        <row r="2136">
          <cell r="A2136" t="str">
            <v>S330700</v>
          </cell>
          <cell r="B2136" t="str">
            <v>Create Layout/Schematic Drawings &amp; Design, Specification Control Documents, Assembly &amp; Detail Drawings for Detector Elec</v>
          </cell>
          <cell r="C2136">
            <v>237</v>
          </cell>
          <cell r="D2136" t="str">
            <v>23-Oct-20 A</v>
          </cell>
          <cell r="E2136">
            <v>44473</v>
          </cell>
          <cell r="F2136">
            <v>18052</v>
          </cell>
          <cell r="G2136">
            <v>18052</v>
          </cell>
          <cell r="H2136">
            <v>0.7</v>
          </cell>
        </row>
        <row r="2137">
          <cell r="A2137" t="str">
            <v>S329440</v>
          </cell>
          <cell r="B2137" t="str">
            <v>Conceptual Design for Routing Rack Cooling System</v>
          </cell>
          <cell r="C2137">
            <v>237</v>
          </cell>
          <cell r="D2137" t="str">
            <v>23-Oct-20 A</v>
          </cell>
          <cell r="E2137">
            <v>44473</v>
          </cell>
          <cell r="F2137">
            <v>25776</v>
          </cell>
          <cell r="G2137">
            <v>25776</v>
          </cell>
          <cell r="H2137">
            <v>0.5</v>
          </cell>
        </row>
        <row r="2138">
          <cell r="A2138" t="str">
            <v>S154300</v>
          </cell>
          <cell r="B2138" t="str">
            <v>Procurement Readiness Review - TPC Cooling System</v>
          </cell>
          <cell r="C2138">
            <v>1</v>
          </cell>
          <cell r="D2138" t="str">
            <v>23-Oct-20 A</v>
          </cell>
          <cell r="E2138" t="str">
            <v>23-Oct-20 A</v>
          </cell>
          <cell r="F2138">
            <v>1316</v>
          </cell>
          <cell r="G2138">
            <v>1277</v>
          </cell>
          <cell r="H2138">
            <v>1</v>
          </cell>
        </row>
        <row r="2139">
          <cell r="A2139" t="str">
            <v>S312800</v>
          </cell>
          <cell r="B2139" t="str">
            <v>CC Drive &amp; Alignment System - Vendor Selection - Physics Resource(s)</v>
          </cell>
          <cell r="C2139">
            <v>3</v>
          </cell>
          <cell r="D2139" t="str">
            <v>23-Oct-20 A</v>
          </cell>
          <cell r="E2139" t="str">
            <v>28-Oct-20 A</v>
          </cell>
          <cell r="F2139">
            <v>6347</v>
          </cell>
          <cell r="G2139">
            <v>6163</v>
          </cell>
          <cell r="H2139">
            <v>1</v>
          </cell>
        </row>
        <row r="2140">
          <cell r="A2140" t="str">
            <v>S312700</v>
          </cell>
          <cell r="B2140" t="str">
            <v>CC Drive &amp; Alignment System - Vendor Responses - Physics Resource(s)</v>
          </cell>
          <cell r="C2140">
            <v>3</v>
          </cell>
          <cell r="D2140" t="str">
            <v>23-Oct-20 A</v>
          </cell>
          <cell r="E2140" t="str">
            <v>28-Oct-20 A</v>
          </cell>
          <cell r="F2140">
            <v>2116</v>
          </cell>
          <cell r="G2140">
            <v>2054</v>
          </cell>
          <cell r="H2140">
            <v>1</v>
          </cell>
        </row>
        <row r="2141">
          <cell r="A2141" t="str">
            <v>S312810</v>
          </cell>
          <cell r="B2141" t="str">
            <v>CC Drive &amp; Alignment System - Vendor Selection - CA-D Resource(s)</v>
          </cell>
          <cell r="C2141">
            <v>3</v>
          </cell>
          <cell r="D2141" t="str">
            <v>23-Oct-20 A</v>
          </cell>
          <cell r="E2141" t="str">
            <v>28-Oct-20 A</v>
          </cell>
          <cell r="F2141">
            <v>6247</v>
          </cell>
          <cell r="G2141">
            <v>6065</v>
          </cell>
          <cell r="H2141">
            <v>1</v>
          </cell>
        </row>
        <row r="2142">
          <cell r="A2142" t="str">
            <v>S312710</v>
          </cell>
          <cell r="B2142" t="str">
            <v>CC Drive &amp; Alignment System - Vendor Responses - CA-D Resource(s)</v>
          </cell>
          <cell r="C2142">
            <v>3</v>
          </cell>
          <cell r="D2142" t="str">
            <v>23-Oct-20 A</v>
          </cell>
          <cell r="E2142" t="str">
            <v>28-Oct-20 A</v>
          </cell>
          <cell r="F2142">
            <v>6247</v>
          </cell>
          <cell r="G2142">
            <v>6065</v>
          </cell>
          <cell r="H2142">
            <v>1</v>
          </cell>
        </row>
        <row r="2143">
          <cell r="A2143" t="str">
            <v>S343826</v>
          </cell>
          <cell r="B2143" t="str">
            <v>Start Track Modification - IR Provide Requirements to Procurements</v>
          </cell>
          <cell r="C2143">
            <v>5</v>
          </cell>
          <cell r="D2143" t="str">
            <v>23-Oct-20 A</v>
          </cell>
          <cell r="E2143" t="str">
            <v>29-Oct-20 A</v>
          </cell>
          <cell r="F2143">
            <v>2085</v>
          </cell>
          <cell r="G2143">
            <v>2024</v>
          </cell>
          <cell r="H2143">
            <v>1</v>
          </cell>
        </row>
        <row r="2144">
          <cell r="A2144" t="str">
            <v>S348300</v>
          </cell>
          <cell r="B2144" t="str">
            <v>Review sPHENIX Cradle Carriage Integration/Installation Tooling/Fixtures/Procedures Safety/Certification - Physics Resou</v>
          </cell>
          <cell r="C2144">
            <v>4</v>
          </cell>
          <cell r="D2144" t="str">
            <v>26-Oct-20 A</v>
          </cell>
          <cell r="E2144" t="str">
            <v>29-Oct-20 A</v>
          </cell>
          <cell r="F2144">
            <v>2154</v>
          </cell>
          <cell r="G2144">
            <v>2091</v>
          </cell>
          <cell r="H2144">
            <v>1</v>
          </cell>
        </row>
        <row r="2145">
          <cell r="A2145" t="str">
            <v>S348400</v>
          </cell>
          <cell r="B2145" t="str">
            <v>Address Action Items from Cradle Carriage Integration/Installation Tooling/Fixtures/Procedures Design&amp;Safety Reviews-PO</v>
          </cell>
          <cell r="C2145">
            <v>4</v>
          </cell>
          <cell r="D2145" t="str">
            <v>26-Oct-20 A</v>
          </cell>
          <cell r="E2145" t="str">
            <v>29-Oct-20 A</v>
          </cell>
          <cell r="F2145">
            <v>2154</v>
          </cell>
          <cell r="G2145">
            <v>2116</v>
          </cell>
          <cell r="H2145">
            <v>1</v>
          </cell>
        </row>
        <row r="2146">
          <cell r="A2146" t="str">
            <v>S348310</v>
          </cell>
          <cell r="B2146" t="str">
            <v>Review sPHENIX Cradle Carriage Integration/Installation Tooling/Fixtures/Procedures Safety/Certification - CA-D Resource</v>
          </cell>
          <cell r="C2146">
            <v>4</v>
          </cell>
          <cell r="D2146" t="str">
            <v>26-Oct-20 A</v>
          </cell>
          <cell r="E2146" t="str">
            <v>29-Oct-20 A</v>
          </cell>
          <cell r="F2146">
            <v>2896</v>
          </cell>
          <cell r="G2146">
            <v>2812</v>
          </cell>
          <cell r="H2146">
            <v>1</v>
          </cell>
        </row>
        <row r="2147">
          <cell r="A2147" t="str">
            <v>S348410</v>
          </cell>
          <cell r="B2147" t="str">
            <v>Address Action Items from Cradle Carriage Integration/Installation Tooling/Fixtures/Procedures Design&amp;Safety Reviews-AD</v>
          </cell>
          <cell r="C2147">
            <v>4</v>
          </cell>
          <cell r="D2147" t="str">
            <v>26-Oct-20 A</v>
          </cell>
          <cell r="E2147" t="str">
            <v>29-Oct-20 A</v>
          </cell>
          <cell r="F2147">
            <v>1213</v>
          </cell>
          <cell r="G2147">
            <v>1192</v>
          </cell>
          <cell r="H2147">
            <v>1</v>
          </cell>
        </row>
        <row r="2148">
          <cell r="A2148" t="str">
            <v>S230100</v>
          </cell>
          <cell r="B2148" t="str">
            <v>Fabricate EMCAL Interface Board Sectors 13-64 - Delivery Acceptance</v>
          </cell>
          <cell r="C2148">
            <v>44</v>
          </cell>
          <cell r="D2148" t="str">
            <v>26-Oct-20 A</v>
          </cell>
          <cell r="E2148" t="str">
            <v>31-Dec-20 A</v>
          </cell>
          <cell r="F2148">
            <v>217849</v>
          </cell>
          <cell r="G2148">
            <v>217849</v>
          </cell>
          <cell r="H2148">
            <v>1</v>
          </cell>
        </row>
        <row r="2149">
          <cell r="A2149" t="str">
            <v>S234200</v>
          </cell>
          <cell r="B2149" t="str">
            <v>EMCal Crates for Controllers - M&amp;S</v>
          </cell>
          <cell r="C2149">
            <v>147</v>
          </cell>
          <cell r="D2149" t="str">
            <v>26-Oct-20 A</v>
          </cell>
          <cell r="E2149" t="str">
            <v>28-May-21 A</v>
          </cell>
          <cell r="F2149">
            <v>5948</v>
          </cell>
          <cell r="G2149">
            <v>5948</v>
          </cell>
          <cell r="H2149">
            <v>1</v>
          </cell>
        </row>
        <row r="2150">
          <cell r="A2150" t="str">
            <v>S141600</v>
          </cell>
          <cell r="B2150" t="str">
            <v>Procure TPC FEE Production Components, Phase 2 (All except Optical and SAMPA) - Contract Award(s)</v>
          </cell>
          <cell r="C2150">
            <v>0</v>
          </cell>
          <cell r="D2150" t="str">
            <v>28-Oct-20 A</v>
          </cell>
          <cell r="F2150">
            <v>0</v>
          </cell>
          <cell r="G2150">
            <v>0</v>
          </cell>
          <cell r="H2150">
            <v>1</v>
          </cell>
        </row>
        <row r="2151">
          <cell r="A2151" t="str">
            <v>S259300</v>
          </cell>
          <cell r="B2151" t="str">
            <v>Procure DAQ Production Buffer Boxes - Contract Award(s)</v>
          </cell>
          <cell r="C2151">
            <v>0</v>
          </cell>
          <cell r="D2151" t="str">
            <v>28-Oct-20 A</v>
          </cell>
          <cell r="F2151">
            <v>0</v>
          </cell>
          <cell r="G2151">
            <v>0</v>
          </cell>
          <cell r="H2151">
            <v>1</v>
          </cell>
        </row>
        <row r="2152">
          <cell r="A2152" t="str">
            <v>S317033</v>
          </cell>
          <cell r="B2152" t="str">
            <v>EMCal Supports Released for Production (Milestone)</v>
          </cell>
          <cell r="C2152">
            <v>0</v>
          </cell>
          <cell r="E2152" t="str">
            <v>28-Oct-20 A</v>
          </cell>
          <cell r="F2152">
            <v>0</v>
          </cell>
          <cell r="G2152">
            <v>0</v>
          </cell>
          <cell r="H2152">
            <v>1</v>
          </cell>
        </row>
        <row r="2153">
          <cell r="A2153" t="str">
            <v>S257600</v>
          </cell>
          <cell r="B2153" t="str">
            <v>Procure DAQ Production SEBs - Delivery Acceptance</v>
          </cell>
          <cell r="C2153">
            <v>20</v>
          </cell>
          <cell r="D2153" t="str">
            <v>28-Oct-20 A</v>
          </cell>
          <cell r="E2153" t="str">
            <v>30-Nov-20 A</v>
          </cell>
          <cell r="F2153">
            <v>47634</v>
          </cell>
          <cell r="G2153">
            <v>47634</v>
          </cell>
          <cell r="H2153">
            <v>1</v>
          </cell>
        </row>
        <row r="2154">
          <cell r="A2154" t="str">
            <v>S259400</v>
          </cell>
          <cell r="B2154" t="str">
            <v>Procure DAQ Production Buffer Boxes - Contract/PO - Leadtime</v>
          </cell>
          <cell r="C2154">
            <v>20</v>
          </cell>
          <cell r="D2154" t="str">
            <v>28-Oct-20 A</v>
          </cell>
          <cell r="E2154" t="str">
            <v>30-Nov-20 A</v>
          </cell>
          <cell r="F2154">
            <v>0</v>
          </cell>
          <cell r="G2154">
            <v>0</v>
          </cell>
          <cell r="H2154">
            <v>1</v>
          </cell>
        </row>
        <row r="2155">
          <cell r="A2155" t="str">
            <v>S348500</v>
          </cell>
          <cell r="B2155" t="str">
            <v>Design/Safety Reviews Complete, Cradle Carriage Integration/Installation Tooling/Fixtures/Procedures Ready for service</v>
          </cell>
          <cell r="C2155">
            <v>0</v>
          </cell>
          <cell r="E2155" t="str">
            <v>29-Oct-20 A</v>
          </cell>
          <cell r="F2155">
            <v>0</v>
          </cell>
          <cell r="G2155">
            <v>0</v>
          </cell>
          <cell r="H2155">
            <v>1</v>
          </cell>
        </row>
        <row r="2156">
          <cell r="A2156" t="str">
            <v>S337700</v>
          </cell>
          <cell r="B2156" t="str">
            <v>Design/Safety Reviews Complete, Magnet Cryo, Electrical &amp; Control Structural Support in IR Components Released for Produ</v>
          </cell>
          <cell r="C2156">
            <v>0</v>
          </cell>
          <cell r="E2156" t="str">
            <v>30-Oct-20 A</v>
          </cell>
          <cell r="F2156">
            <v>0</v>
          </cell>
          <cell r="G2156">
            <v>0</v>
          </cell>
          <cell r="H2156">
            <v>1</v>
          </cell>
        </row>
        <row r="2157">
          <cell r="A2157" t="str">
            <v>S324500</v>
          </cell>
          <cell r="B2157" t="str">
            <v>End Caps/ Pole Tips - Design &amp; Safety Reviews Complete Released for Production</v>
          </cell>
          <cell r="C2157">
            <v>0</v>
          </cell>
          <cell r="E2157" t="str">
            <v>30-Oct-20 A</v>
          </cell>
          <cell r="F2157">
            <v>0</v>
          </cell>
          <cell r="G2157">
            <v>0</v>
          </cell>
          <cell r="H2157">
            <v>1</v>
          </cell>
        </row>
        <row r="2158">
          <cell r="A2158" t="str">
            <v>S326100</v>
          </cell>
          <cell r="B2158" t="str">
            <v>CC Bridge, Mid Platforms &amp; Access - Design &amp; Safety Reviews Complete Released for Production</v>
          </cell>
          <cell r="C2158">
            <v>0</v>
          </cell>
          <cell r="E2158" t="str">
            <v>30-Oct-20 A</v>
          </cell>
          <cell r="F2158">
            <v>0</v>
          </cell>
          <cell r="G2158">
            <v>0</v>
          </cell>
          <cell r="H2158">
            <v>1</v>
          </cell>
        </row>
        <row r="2159">
          <cell r="A2159" t="str">
            <v>S141700</v>
          </cell>
          <cell r="B2159" t="str">
            <v>Procure TPC FEE Production Components, Phase 2 (All except Optical and SAMPA) - Leadtime</v>
          </cell>
          <cell r="C2159">
            <v>18</v>
          </cell>
          <cell r="D2159" t="str">
            <v>30-Oct-20 A</v>
          </cell>
          <cell r="E2159" t="str">
            <v>30-Nov-20 A</v>
          </cell>
          <cell r="F2159">
            <v>0</v>
          </cell>
          <cell r="G2159">
            <v>0</v>
          </cell>
          <cell r="H2159">
            <v>1</v>
          </cell>
        </row>
        <row r="2160">
          <cell r="A2160" t="str">
            <v>S308615</v>
          </cell>
          <cell r="B2160" t="str">
            <v>Develop readout electronics</v>
          </cell>
          <cell r="C2160">
            <v>210</v>
          </cell>
          <cell r="D2160" t="str">
            <v>30-Oct-20 A</v>
          </cell>
          <cell r="E2160">
            <v>44440</v>
          </cell>
          <cell r="F2160">
            <v>13651</v>
          </cell>
          <cell r="G2160">
            <v>13651</v>
          </cell>
          <cell r="H2160">
            <v>0.9</v>
          </cell>
        </row>
        <row r="2161">
          <cell r="A2161" t="str">
            <v>S308623</v>
          </cell>
          <cell r="B2161" t="str">
            <v>Develop mapping plan with Vendor</v>
          </cell>
          <cell r="C2161">
            <v>269</v>
          </cell>
          <cell r="D2161" t="str">
            <v>30-Oct-20 A</v>
          </cell>
          <cell r="E2161">
            <v>44530</v>
          </cell>
          <cell r="F2161">
            <v>21208</v>
          </cell>
          <cell r="G2161">
            <v>21208</v>
          </cell>
          <cell r="H2161">
            <v>0.5</v>
          </cell>
        </row>
        <row r="2162">
          <cell r="A2162" t="str">
            <v>S252100</v>
          </cell>
          <cell r="B2162" t="str">
            <v>Procure Production Digitizer (Parts) Contract Award(s)</v>
          </cell>
          <cell r="C2162">
            <v>0</v>
          </cell>
          <cell r="D2162" t="str">
            <v>02-Nov-20 A</v>
          </cell>
          <cell r="F2162">
            <v>0</v>
          </cell>
          <cell r="G2162">
            <v>0</v>
          </cell>
          <cell r="H2162">
            <v>1</v>
          </cell>
        </row>
        <row r="2163">
          <cell r="A2163" t="str">
            <v>S252200</v>
          </cell>
          <cell r="B2163" t="str">
            <v>Procure Production Digitizer (Boards) Contract Award(s)</v>
          </cell>
          <cell r="C2163">
            <v>0</v>
          </cell>
          <cell r="D2163" t="str">
            <v>02-Nov-20 A</v>
          </cell>
          <cell r="F2163">
            <v>0</v>
          </cell>
          <cell r="G2163">
            <v>0</v>
          </cell>
          <cell r="H2163">
            <v>1</v>
          </cell>
        </row>
        <row r="2164">
          <cell r="A2164" t="str">
            <v>S252300</v>
          </cell>
          <cell r="B2164" t="str">
            <v>Procure Production Digitizer (Assembly &amp; Tests) - Contract Award(s)</v>
          </cell>
          <cell r="C2164">
            <v>0</v>
          </cell>
          <cell r="D2164" t="str">
            <v>02-Nov-20 A</v>
          </cell>
          <cell r="F2164">
            <v>0</v>
          </cell>
          <cell r="G2164">
            <v>0</v>
          </cell>
          <cell r="H2164">
            <v>1</v>
          </cell>
        </row>
        <row r="2165">
          <cell r="A2165" t="str">
            <v>S141800</v>
          </cell>
          <cell r="B2165" t="str">
            <v>Procure TPC FEE Production Components, Phase 2 (All except Optical and SAMPA) - Delivery Acceptance</v>
          </cell>
          <cell r="C2165">
            <v>279</v>
          </cell>
          <cell r="D2165" t="str">
            <v>02-Nov-20 A</v>
          </cell>
          <cell r="E2165">
            <v>44545</v>
          </cell>
          <cell r="F2165">
            <v>309548</v>
          </cell>
          <cell r="G2165">
            <v>309548</v>
          </cell>
          <cell r="H2165">
            <v>0.97</v>
          </cell>
        </row>
        <row r="2166">
          <cell r="A2166" t="str">
            <v>S288900</v>
          </cell>
          <cell r="B2166" t="str">
            <v>Procure LN2 supply transfer line system, Phase 1 (Preliminary Design Review) - Contract Award</v>
          </cell>
          <cell r="C2166">
            <v>0</v>
          </cell>
          <cell r="D2166" t="str">
            <v>02-Nov-20 A</v>
          </cell>
          <cell r="F2166">
            <v>0</v>
          </cell>
          <cell r="G2166">
            <v>0</v>
          </cell>
          <cell r="H2166">
            <v>1</v>
          </cell>
        </row>
        <row r="2167">
          <cell r="A2167" t="str">
            <v>S289000</v>
          </cell>
          <cell r="B2167" t="str">
            <v>Procure LN2 supply transfer line system, Phase 2 (Long lead items) - Contract Award</v>
          </cell>
          <cell r="C2167">
            <v>0</v>
          </cell>
          <cell r="D2167" t="str">
            <v>02-Nov-20 A</v>
          </cell>
          <cell r="F2167">
            <v>0</v>
          </cell>
          <cell r="G2167">
            <v>0</v>
          </cell>
          <cell r="H2167">
            <v>1</v>
          </cell>
        </row>
        <row r="2168">
          <cell r="A2168" t="str">
            <v>S289100</v>
          </cell>
          <cell r="B2168" t="str">
            <v>Procure LN2 supply transfer line system, Phase 3 (Final Design Review) - Contract Award</v>
          </cell>
          <cell r="C2168">
            <v>0</v>
          </cell>
          <cell r="D2168" t="str">
            <v>02-Nov-20 A</v>
          </cell>
          <cell r="F2168">
            <v>0</v>
          </cell>
          <cell r="G2168">
            <v>0</v>
          </cell>
          <cell r="H2168">
            <v>1</v>
          </cell>
        </row>
        <row r="2169">
          <cell r="A2169" t="str">
            <v>S289200</v>
          </cell>
          <cell r="B2169" t="str">
            <v>Procure LN2 supply transfer line system, Phase 4 (Raw Material) - Contract Award</v>
          </cell>
          <cell r="C2169">
            <v>0</v>
          </cell>
          <cell r="D2169" t="str">
            <v>02-Nov-20 A</v>
          </cell>
          <cell r="F2169">
            <v>0</v>
          </cell>
          <cell r="G2169">
            <v>0</v>
          </cell>
          <cell r="H2169">
            <v>1</v>
          </cell>
        </row>
        <row r="2170">
          <cell r="A2170" t="str">
            <v>S289300</v>
          </cell>
          <cell r="B2170" t="str">
            <v>Procure LN2 supply transfer line system - Contract Award - Phase 5 - Shipping</v>
          </cell>
          <cell r="C2170">
            <v>0</v>
          </cell>
          <cell r="D2170" t="str">
            <v>02-Nov-20 A</v>
          </cell>
          <cell r="F2170">
            <v>0</v>
          </cell>
          <cell r="G2170">
            <v>0</v>
          </cell>
          <cell r="H2170">
            <v>1</v>
          </cell>
        </row>
        <row r="2171">
          <cell r="A2171" t="str">
            <v>S1005760</v>
          </cell>
          <cell r="B2171" t="str">
            <v>Delivery Interconnect (S-Line, H-Line, U-Line), vacuum break, Field Joint Tee and Sleeve</v>
          </cell>
          <cell r="C2171">
            <v>5</v>
          </cell>
          <cell r="D2171" t="str">
            <v>02-Nov-20 A</v>
          </cell>
          <cell r="E2171" t="str">
            <v>06-Nov-20 A</v>
          </cell>
          <cell r="F2171">
            <v>104800</v>
          </cell>
          <cell r="G2171">
            <v>104800</v>
          </cell>
          <cell r="H2171">
            <v>1</v>
          </cell>
        </row>
        <row r="2172">
          <cell r="A2172" t="str">
            <v>S343828</v>
          </cell>
          <cell r="B2172" t="str">
            <v>Start Track Modification - IR Prepare and Send Solicitations</v>
          </cell>
          <cell r="C2172">
            <v>10</v>
          </cell>
          <cell r="D2172" t="str">
            <v>02-Nov-20 A</v>
          </cell>
          <cell r="E2172" t="str">
            <v>16-Nov-20 A</v>
          </cell>
          <cell r="F2172">
            <v>1042</v>
          </cell>
          <cell r="G2172">
            <v>1012</v>
          </cell>
          <cell r="H2172">
            <v>1</v>
          </cell>
        </row>
        <row r="2173">
          <cell r="A2173" t="str">
            <v>S171020</v>
          </cell>
          <cell r="B2173" t="str">
            <v>Procure EMCAL Fibers for Final Blocks - Delivery Acceptance 20</v>
          </cell>
          <cell r="C2173">
            <v>17</v>
          </cell>
          <cell r="D2173" t="str">
            <v>02-Nov-20 A</v>
          </cell>
          <cell r="E2173" t="str">
            <v>27-Nov-20 A</v>
          </cell>
          <cell r="F2173">
            <v>40858</v>
          </cell>
          <cell r="G2173">
            <v>40858</v>
          </cell>
          <cell r="H2173">
            <v>1</v>
          </cell>
        </row>
        <row r="2174">
          <cell r="A2174" t="str">
            <v>S129500</v>
          </cell>
          <cell r="B2174" t="str">
            <v>Build TPC R2 Modules</v>
          </cell>
          <cell r="C2174">
            <v>181</v>
          </cell>
          <cell r="D2174" t="str">
            <v>02-Nov-20 A</v>
          </cell>
          <cell r="E2174" t="str">
            <v>26-Jul-21 A</v>
          </cell>
          <cell r="F2174">
            <v>0</v>
          </cell>
          <cell r="G2174">
            <v>0</v>
          </cell>
          <cell r="H2174">
            <v>1</v>
          </cell>
        </row>
        <row r="2175">
          <cell r="A2175" t="str">
            <v>S313000</v>
          </cell>
          <cell r="B2175" t="str">
            <v>CC Drive &amp; Alignment System - BNL Oversight - Physics Resource(s)</v>
          </cell>
          <cell r="C2175">
            <v>110</v>
          </cell>
          <cell r="D2175" t="str">
            <v>03-Nov-20 A</v>
          </cell>
          <cell r="E2175" t="str">
            <v>15-Apr-21 A</v>
          </cell>
          <cell r="F2175">
            <v>5877</v>
          </cell>
          <cell r="G2175">
            <v>5820</v>
          </cell>
          <cell r="H2175">
            <v>1</v>
          </cell>
        </row>
        <row r="2176">
          <cell r="A2176" t="str">
            <v>S313100</v>
          </cell>
          <cell r="B2176" t="str">
            <v>CC Drive &amp; Alignment System - Vendor Leadtime</v>
          </cell>
          <cell r="C2176">
            <v>110</v>
          </cell>
          <cell r="D2176" t="str">
            <v>03-Nov-20 A</v>
          </cell>
          <cell r="E2176" t="str">
            <v>15-Apr-21 A</v>
          </cell>
          <cell r="F2176">
            <v>0</v>
          </cell>
          <cell r="G2176">
            <v>0</v>
          </cell>
          <cell r="H2176">
            <v>1</v>
          </cell>
        </row>
        <row r="2177">
          <cell r="A2177" t="str">
            <v>S313010</v>
          </cell>
          <cell r="B2177" t="str">
            <v>CC Drive &amp; Alignment System - BNL Oversight - CA-D Resource(s)</v>
          </cell>
          <cell r="C2177">
            <v>110</v>
          </cell>
          <cell r="D2177" t="str">
            <v>03-Nov-20 A</v>
          </cell>
          <cell r="E2177" t="str">
            <v>15-Apr-21 A</v>
          </cell>
          <cell r="F2177">
            <v>7712</v>
          </cell>
          <cell r="G2177">
            <v>7638</v>
          </cell>
          <cell r="H2177">
            <v>1</v>
          </cell>
        </row>
        <row r="2178">
          <cell r="A2178" t="str">
            <v>S266700</v>
          </cell>
          <cell r="B2178" t="str">
            <v>GL1 Prototype: evaluate performance, Final Design and Production Readiness Review</v>
          </cell>
          <cell r="C2178">
            <v>228</v>
          </cell>
          <cell r="D2178" t="str">
            <v>03-Nov-20 A</v>
          </cell>
          <cell r="E2178">
            <v>44469</v>
          </cell>
          <cell r="F2178">
            <v>24606</v>
          </cell>
          <cell r="G2178">
            <v>23889</v>
          </cell>
          <cell r="H2178">
            <v>0.8</v>
          </cell>
        </row>
        <row r="2179">
          <cell r="A2179" t="str">
            <v>S287300</v>
          </cell>
          <cell r="B2179" t="str">
            <v>Helium System Transfer lines : Along West wall of IR8 Hall INSTALLATION: field Joint welding</v>
          </cell>
          <cell r="C2179">
            <v>37</v>
          </cell>
          <cell r="D2179" t="str">
            <v>04-Nov-20 A</v>
          </cell>
          <cell r="E2179" t="str">
            <v>31-Dec-20 A</v>
          </cell>
          <cell r="F2179">
            <v>69731</v>
          </cell>
          <cell r="G2179">
            <v>68106</v>
          </cell>
          <cell r="H2179">
            <v>1</v>
          </cell>
        </row>
        <row r="2180">
          <cell r="A2180" t="str">
            <v>S308613</v>
          </cell>
          <cell r="B2180" t="str">
            <v>Purchase probes for Magnetic Field Measurements</v>
          </cell>
          <cell r="C2180">
            <v>37</v>
          </cell>
          <cell r="D2180" t="str">
            <v>04-Nov-20 A</v>
          </cell>
          <cell r="E2180" t="str">
            <v>31-Dec-20 A</v>
          </cell>
          <cell r="F2180">
            <v>8125</v>
          </cell>
          <cell r="G2180">
            <v>8125</v>
          </cell>
          <cell r="H2180">
            <v>1</v>
          </cell>
        </row>
        <row r="2181">
          <cell r="A2181" t="str">
            <v>S257700</v>
          </cell>
          <cell r="B2181" t="str">
            <v>Production SEBs - Setup Machines</v>
          </cell>
          <cell r="C2181">
            <v>12</v>
          </cell>
          <cell r="D2181" t="str">
            <v>09-Nov-20 A</v>
          </cell>
          <cell r="E2181" t="str">
            <v>30-Nov-20 A</v>
          </cell>
          <cell r="F2181">
            <v>7091</v>
          </cell>
          <cell r="G2181">
            <v>7091</v>
          </cell>
          <cell r="H2181">
            <v>1</v>
          </cell>
        </row>
        <row r="2182">
          <cell r="A2182" t="str">
            <v>S329410</v>
          </cell>
          <cell r="B2182" t="str">
            <v>Conceptual Design for Cable Routing from Detector to Rack (MVTX)</v>
          </cell>
          <cell r="C2182">
            <v>159</v>
          </cell>
          <cell r="D2182" t="str">
            <v>09-Nov-20 A</v>
          </cell>
          <cell r="E2182" t="str">
            <v>30-Jun-21 A</v>
          </cell>
          <cell r="F2182">
            <v>10446</v>
          </cell>
          <cell r="G2182">
            <v>10142</v>
          </cell>
          <cell r="H2182">
            <v>1</v>
          </cell>
        </row>
        <row r="2183">
          <cell r="A2183" t="str">
            <v>S258500</v>
          </cell>
          <cell r="B2183" t="str">
            <v>Production ATPs - Setup Machines</v>
          </cell>
          <cell r="C2183">
            <v>11</v>
          </cell>
          <cell r="D2183" t="str">
            <v>10-Nov-20 A</v>
          </cell>
          <cell r="E2183" t="str">
            <v>30-Nov-20 A</v>
          </cell>
          <cell r="F2183">
            <v>7091</v>
          </cell>
          <cell r="G2183">
            <v>7091</v>
          </cell>
          <cell r="H2183">
            <v>1</v>
          </cell>
        </row>
        <row r="2184">
          <cell r="A2184" t="str">
            <v>S317081</v>
          </cell>
          <cell r="B2184" t="str">
            <v>Review Design and Safety Large Support Rings Supports</v>
          </cell>
          <cell r="C2184">
            <v>10</v>
          </cell>
          <cell r="D2184" t="str">
            <v>10-Nov-20 A</v>
          </cell>
          <cell r="E2184" t="str">
            <v>24-Nov-20 A</v>
          </cell>
          <cell r="F2184">
            <v>6255</v>
          </cell>
          <cell r="G2184">
            <v>5775</v>
          </cell>
          <cell r="H2184">
            <v>1</v>
          </cell>
        </row>
        <row r="2185">
          <cell r="A2185" t="str">
            <v>S178400</v>
          </cell>
          <cell r="B2185" t="str">
            <v>Pack and ship final blocks for sectors 17-24  to BNL - Purchased Services</v>
          </cell>
          <cell r="C2185">
            <v>90</v>
          </cell>
          <cell r="D2185" t="str">
            <v>16-Nov-20 A</v>
          </cell>
          <cell r="E2185" t="str">
            <v>30-Mar-21 A</v>
          </cell>
          <cell r="F2185">
            <v>2561</v>
          </cell>
          <cell r="G2185">
            <v>2502</v>
          </cell>
          <cell r="H2185">
            <v>1</v>
          </cell>
        </row>
        <row r="2186">
          <cell r="A2186" t="str">
            <v>S178410</v>
          </cell>
          <cell r="B2186" t="str">
            <v>Pack and ship final blocks for sectors 17-24  to BNL - M&amp;S</v>
          </cell>
          <cell r="C2186">
            <v>90</v>
          </cell>
          <cell r="D2186" t="str">
            <v>16-Nov-20 A</v>
          </cell>
          <cell r="E2186" t="str">
            <v>30-Mar-21 A</v>
          </cell>
          <cell r="F2186">
            <v>7521</v>
          </cell>
          <cell r="G2186">
            <v>7403</v>
          </cell>
          <cell r="H2186">
            <v>1</v>
          </cell>
        </row>
        <row r="2187">
          <cell r="A2187" t="str">
            <v>S252400</v>
          </cell>
          <cell r="B2187" t="str">
            <v>Procure Production Digitizer - Contract/PO - Leadtime for Parts</v>
          </cell>
          <cell r="C2187">
            <v>134</v>
          </cell>
          <cell r="D2187" t="str">
            <v>16-Nov-20 A</v>
          </cell>
          <cell r="E2187" t="str">
            <v>31-May-21 A</v>
          </cell>
          <cell r="F2187">
            <v>0</v>
          </cell>
          <cell r="G2187">
            <v>0</v>
          </cell>
          <cell r="H2187">
            <v>1</v>
          </cell>
        </row>
        <row r="2188">
          <cell r="A2188" t="str">
            <v>S260600</v>
          </cell>
          <cell r="B2188" t="str">
            <v>DAQ Production: DAQ Software development</v>
          </cell>
          <cell r="C2188">
            <v>259</v>
          </cell>
          <cell r="D2188" t="str">
            <v>16-Nov-20 A</v>
          </cell>
          <cell r="E2188">
            <v>44530</v>
          </cell>
          <cell r="F2188">
            <v>290832</v>
          </cell>
          <cell r="G2188">
            <v>282058</v>
          </cell>
          <cell r="H2188">
            <v>0.9</v>
          </cell>
        </row>
        <row r="2189">
          <cell r="A2189" t="str">
            <v>S252500</v>
          </cell>
          <cell r="B2189" t="str">
            <v>Procure Production Digitizer - Contract/PO - Leadtime for Boards</v>
          </cell>
          <cell r="C2189">
            <v>267</v>
          </cell>
          <cell r="D2189" t="str">
            <v>16-Nov-20 A</v>
          </cell>
          <cell r="E2189">
            <v>44540</v>
          </cell>
          <cell r="F2189">
            <v>0</v>
          </cell>
          <cell r="G2189">
            <v>0</v>
          </cell>
          <cell r="H2189">
            <v>0.6</v>
          </cell>
        </row>
        <row r="2190">
          <cell r="A2190" t="str">
            <v>S328000</v>
          </cell>
          <cell r="B2190" t="str">
            <v>Review Line Electric Distribution Design/Safety - CA-D Resource(s)</v>
          </cell>
          <cell r="C2190">
            <v>7</v>
          </cell>
          <cell r="D2190" t="str">
            <v>17-Nov-20 A</v>
          </cell>
          <cell r="E2190" t="str">
            <v>27-Nov-20 A</v>
          </cell>
          <cell r="F2190">
            <v>3640</v>
          </cell>
          <cell r="G2190">
            <v>3534</v>
          </cell>
          <cell r="H2190">
            <v>1</v>
          </cell>
        </row>
        <row r="2191">
          <cell r="A2191" t="str">
            <v>S328100</v>
          </cell>
          <cell r="B2191" t="str">
            <v>Address Action Items from Line Electric Distribution Design &amp; Safety Reviews</v>
          </cell>
          <cell r="C2191">
            <v>7</v>
          </cell>
          <cell r="D2191" t="str">
            <v>17-Nov-20 A</v>
          </cell>
          <cell r="E2191" t="str">
            <v>27-Nov-20 A</v>
          </cell>
          <cell r="F2191">
            <v>12010</v>
          </cell>
          <cell r="G2191">
            <v>11905</v>
          </cell>
          <cell r="H2191">
            <v>1</v>
          </cell>
        </row>
        <row r="2192">
          <cell r="A2192" t="str">
            <v>S1002119</v>
          </cell>
          <cell r="B2192" t="str">
            <v>Review Line Electric Distribution Design/Safety - Physics Resource(s)</v>
          </cell>
          <cell r="C2192">
            <v>7</v>
          </cell>
          <cell r="D2192" t="str">
            <v>17-Nov-20 A</v>
          </cell>
          <cell r="E2192" t="str">
            <v>27-Nov-20 A</v>
          </cell>
          <cell r="F2192">
            <v>3034</v>
          </cell>
          <cell r="G2192">
            <v>2945</v>
          </cell>
          <cell r="H2192">
            <v>1</v>
          </cell>
        </row>
        <row r="2193">
          <cell r="A2193" t="str">
            <v>S154400</v>
          </cell>
          <cell r="B2193" t="str">
            <v>Procure TPC Cooling System equipment (pumps, heat exchanger, PH control, manifolds, tanks…) - Provide Requirements to Pr</v>
          </cell>
          <cell r="C2193">
            <v>92</v>
          </cell>
          <cell r="D2193" t="str">
            <v>17-Nov-20 A</v>
          </cell>
          <cell r="E2193" t="str">
            <v>02-Apr-21 A</v>
          </cell>
          <cell r="F2193">
            <v>12923</v>
          </cell>
          <cell r="G2193">
            <v>12547</v>
          </cell>
          <cell r="H2193">
            <v>1</v>
          </cell>
        </row>
        <row r="2194">
          <cell r="A2194" t="str">
            <v>S317040</v>
          </cell>
          <cell r="B2194" t="str">
            <v>Create TPC Supports Detailed Design Drawings</v>
          </cell>
          <cell r="C2194">
            <v>259</v>
          </cell>
          <cell r="D2194" t="str">
            <v>17-Nov-20 A</v>
          </cell>
          <cell r="E2194">
            <v>44531</v>
          </cell>
          <cell r="F2194">
            <v>31273</v>
          </cell>
          <cell r="G2194">
            <v>29232</v>
          </cell>
          <cell r="H2194">
            <v>0.95</v>
          </cell>
        </row>
        <row r="2195">
          <cell r="A2195" t="str">
            <v>S173400</v>
          </cell>
          <cell r="B2195" t="str">
            <v>Fabricate final blocks sector 17</v>
          </cell>
          <cell r="C2195">
            <v>6</v>
          </cell>
          <cell r="D2195" t="str">
            <v>17-Nov-20 A</v>
          </cell>
          <cell r="E2195" t="str">
            <v>24-Nov-20 A</v>
          </cell>
          <cell r="F2195">
            <v>5163</v>
          </cell>
          <cell r="G2195">
            <v>5012</v>
          </cell>
          <cell r="H2195">
            <v>1</v>
          </cell>
        </row>
        <row r="2196">
          <cell r="A2196" t="str">
            <v>S343830</v>
          </cell>
          <cell r="B2196" t="str">
            <v>Start Track Modification - IR Vendor Responses</v>
          </cell>
          <cell r="C2196">
            <v>49</v>
          </cell>
          <cell r="D2196" t="str">
            <v>17-Nov-20 A</v>
          </cell>
          <cell r="E2196" t="str">
            <v>29-Jan-21 A</v>
          </cell>
          <cell r="F2196">
            <v>1042</v>
          </cell>
          <cell r="G2196">
            <v>1012</v>
          </cell>
          <cell r="H2196">
            <v>1</v>
          </cell>
        </row>
        <row r="2197">
          <cell r="A2197" t="str">
            <v>S292900</v>
          </cell>
          <cell r="B2197" t="str">
            <v>(Warm Piping tie in to WR header) Detailed drawing package with weld map</v>
          </cell>
          <cell r="C2197">
            <v>170</v>
          </cell>
          <cell r="D2197" t="str">
            <v>17-Nov-20 A</v>
          </cell>
          <cell r="E2197" t="str">
            <v>22-Jul-21 A</v>
          </cell>
          <cell r="F2197">
            <v>5265</v>
          </cell>
          <cell r="G2197">
            <v>5112</v>
          </cell>
          <cell r="H2197">
            <v>1</v>
          </cell>
        </row>
        <row r="2198">
          <cell r="A2198" t="str">
            <v>S129600</v>
          </cell>
          <cell r="B2198" t="str">
            <v>Test TPC R2 Modules</v>
          </cell>
          <cell r="C2198">
            <v>171</v>
          </cell>
          <cell r="D2198" t="str">
            <v>17-Nov-20 A</v>
          </cell>
          <cell r="E2198" t="str">
            <v>26-Jul-21 A</v>
          </cell>
          <cell r="F2198">
            <v>0</v>
          </cell>
          <cell r="G2198">
            <v>0</v>
          </cell>
          <cell r="H2198">
            <v>1</v>
          </cell>
        </row>
        <row r="2199">
          <cell r="A2199" t="str">
            <v>S241800</v>
          </cell>
          <cell r="B2199" t="str">
            <v>Test HCal LED Boards: Production</v>
          </cell>
          <cell r="C2199">
            <v>26</v>
          </cell>
          <cell r="D2199" t="str">
            <v>20-Nov-20 A</v>
          </cell>
          <cell r="E2199" t="str">
            <v>31-Dec-20 A</v>
          </cell>
          <cell r="F2199">
            <v>58523</v>
          </cell>
          <cell r="G2199">
            <v>58182</v>
          </cell>
          <cell r="H2199">
            <v>1</v>
          </cell>
        </row>
        <row r="2200">
          <cell r="A2200" t="str">
            <v>S203600</v>
          </cell>
          <cell r="B2200" t="str">
            <v>Outer HCAL Sector Transportation to Storage Area (Preproduction)</v>
          </cell>
          <cell r="C2200">
            <v>39</v>
          </cell>
          <cell r="D2200" t="str">
            <v>23-Nov-20 A</v>
          </cell>
          <cell r="E2200" t="str">
            <v>22-Jan-21 A</v>
          </cell>
          <cell r="F2200">
            <v>7594</v>
          </cell>
          <cell r="G2200">
            <v>7373</v>
          </cell>
          <cell r="H2200">
            <v>1</v>
          </cell>
        </row>
        <row r="2201">
          <cell r="A2201" t="str">
            <v>S229200</v>
          </cell>
          <cell r="B2201" t="str">
            <v>Fabricate EMCAL Production Preamp Boards Sectors 13-64 - Contract/PO - Leadtime</v>
          </cell>
          <cell r="C2201">
            <v>63</v>
          </cell>
          <cell r="D2201" t="str">
            <v>23-Nov-20 A</v>
          </cell>
          <cell r="E2201" t="str">
            <v>26-Feb-21 A</v>
          </cell>
          <cell r="F2201">
            <v>0</v>
          </cell>
          <cell r="G2201">
            <v>0</v>
          </cell>
          <cell r="H2201">
            <v>1</v>
          </cell>
        </row>
        <row r="2202">
          <cell r="A2202" t="str">
            <v>S302010</v>
          </cell>
          <cell r="B2202" t="str">
            <v>Magnet: Design Cable Tray and Supports for Power and Signal Distribution Split</v>
          </cell>
          <cell r="C2202">
            <v>63</v>
          </cell>
          <cell r="D2202" t="str">
            <v>23-Nov-20 A</v>
          </cell>
          <cell r="E2202" t="str">
            <v>26-Feb-21 A</v>
          </cell>
          <cell r="F2202">
            <v>9101</v>
          </cell>
          <cell r="G2202">
            <v>8836</v>
          </cell>
          <cell r="H2202">
            <v>1</v>
          </cell>
        </row>
        <row r="2203">
          <cell r="A2203" t="str">
            <v>S302400</v>
          </cell>
          <cell r="B2203" t="str">
            <v>Magnet: Delivery Power Supply, Magnet, Dump Resistor DC Cabling and Interconnects M&amp;S</v>
          </cell>
          <cell r="C2203">
            <v>108</v>
          </cell>
          <cell r="D2203" t="str">
            <v>23-Nov-20 A</v>
          </cell>
          <cell r="E2203" t="str">
            <v>30-Apr-21 A</v>
          </cell>
          <cell r="F2203">
            <v>24374</v>
          </cell>
          <cell r="G2203">
            <v>23896</v>
          </cell>
          <cell r="H2203">
            <v>1</v>
          </cell>
        </row>
        <row r="2204">
          <cell r="A2204" t="str">
            <v>S259500</v>
          </cell>
          <cell r="B2204" t="str">
            <v>Procure DAQ Production Buffer Boxes - Delivery Acceptance</v>
          </cell>
          <cell r="C2204">
            <v>207</v>
          </cell>
          <cell r="D2204" t="str">
            <v>23-Nov-20 A</v>
          </cell>
          <cell r="E2204">
            <v>44459</v>
          </cell>
          <cell r="F2204">
            <v>259459</v>
          </cell>
          <cell r="G2204">
            <v>259459</v>
          </cell>
          <cell r="H2204">
            <v>0.36</v>
          </cell>
        </row>
        <row r="2205">
          <cell r="A2205" t="str">
            <v>S308629</v>
          </cell>
          <cell r="B2205" t="str">
            <v>Complete mechanical and electrical design for mapping</v>
          </cell>
          <cell r="C2205">
            <v>216</v>
          </cell>
          <cell r="D2205" t="str">
            <v>23-Nov-20 A</v>
          </cell>
          <cell r="E2205">
            <v>44470</v>
          </cell>
          <cell r="F2205">
            <v>12646</v>
          </cell>
          <cell r="G2205">
            <v>12627</v>
          </cell>
          <cell r="H2205">
            <v>0.35</v>
          </cell>
        </row>
        <row r="2206">
          <cell r="A2206" t="str">
            <v>S259600</v>
          </cell>
          <cell r="B2206" t="str">
            <v>Production Buffer Boxes - Setup Machines</v>
          </cell>
          <cell r="C2206">
            <v>235</v>
          </cell>
          <cell r="D2206" t="str">
            <v>23-Nov-20 A</v>
          </cell>
          <cell r="E2206">
            <v>44498</v>
          </cell>
          <cell r="F2206">
            <v>7091</v>
          </cell>
          <cell r="G2206">
            <v>7091</v>
          </cell>
          <cell r="H2206">
            <v>0.55000000000000004</v>
          </cell>
        </row>
        <row r="2207">
          <cell r="A2207" t="str">
            <v>S187500</v>
          </cell>
          <cell r="B2207" t="str">
            <v>Receive, unpack, log &amp; inspect final blocks</v>
          </cell>
          <cell r="C2207">
            <v>295</v>
          </cell>
          <cell r="D2207" t="str">
            <v>23-Nov-20 A</v>
          </cell>
          <cell r="E2207">
            <v>44592</v>
          </cell>
          <cell r="F2207">
            <v>179682</v>
          </cell>
          <cell r="G2207">
            <v>178031</v>
          </cell>
          <cell r="H2207">
            <v>0.69</v>
          </cell>
        </row>
        <row r="2208">
          <cell r="A2208" t="str">
            <v>S187800</v>
          </cell>
          <cell r="B2208" t="str">
            <v>Install reflectors on final blocks Labor</v>
          </cell>
          <cell r="C2208">
            <v>295</v>
          </cell>
          <cell r="D2208" t="str">
            <v>23-Nov-20 A</v>
          </cell>
          <cell r="E2208">
            <v>44592</v>
          </cell>
          <cell r="F2208">
            <v>179723</v>
          </cell>
          <cell r="G2208">
            <v>178148</v>
          </cell>
          <cell r="H2208">
            <v>0.52</v>
          </cell>
        </row>
        <row r="2209">
          <cell r="A2209" t="str">
            <v>S187900</v>
          </cell>
          <cell r="B2209" t="str">
            <v>Install reflectors on final blocks M&amp;S</v>
          </cell>
          <cell r="C2209">
            <v>295</v>
          </cell>
          <cell r="D2209" t="str">
            <v>23-Nov-20 A</v>
          </cell>
          <cell r="E2209">
            <v>44592</v>
          </cell>
          <cell r="F2209">
            <v>0</v>
          </cell>
          <cell r="G2209">
            <v>0</v>
          </cell>
          <cell r="H2209">
            <v>0.52</v>
          </cell>
        </row>
        <row r="2210">
          <cell r="A2210" t="str">
            <v>S173500</v>
          </cell>
          <cell r="B2210" t="str">
            <v>Fabricate final blocks sector 18</v>
          </cell>
          <cell r="C2210">
            <v>8</v>
          </cell>
          <cell r="D2210" t="str">
            <v>25-Nov-20 A</v>
          </cell>
          <cell r="E2210" t="str">
            <v>08-Dec-20 A</v>
          </cell>
          <cell r="F2210">
            <v>5163</v>
          </cell>
          <cell r="G2210">
            <v>5012</v>
          </cell>
          <cell r="H2210">
            <v>1</v>
          </cell>
        </row>
        <row r="2211">
          <cell r="A2211" t="str">
            <v>S317082</v>
          </cell>
          <cell r="B2211" t="str">
            <v>Address Action Items for Large Support Rings Supports</v>
          </cell>
          <cell r="C2211">
            <v>44</v>
          </cell>
          <cell r="D2211" t="str">
            <v>25-Nov-20 A</v>
          </cell>
          <cell r="E2211" t="str">
            <v>01-Feb-21 A</v>
          </cell>
          <cell r="F2211">
            <v>2606</v>
          </cell>
          <cell r="G2211">
            <v>2530</v>
          </cell>
          <cell r="H2211">
            <v>1</v>
          </cell>
        </row>
        <row r="2212">
          <cell r="A2212" t="str">
            <v>S312900</v>
          </cell>
          <cell r="B2212" t="str">
            <v>CC Drive &amp; Alignment System - Contract Award(s)</v>
          </cell>
          <cell r="C2212">
            <v>0</v>
          </cell>
          <cell r="D2212" t="str">
            <v>30-Nov-20 A</v>
          </cell>
          <cell r="F2212">
            <v>0</v>
          </cell>
          <cell r="G2212">
            <v>0</v>
          </cell>
          <cell r="H2212">
            <v>1</v>
          </cell>
        </row>
        <row r="2213">
          <cell r="A2213" t="str">
            <v>S113050</v>
          </cell>
          <cell r="B2213" t="str">
            <v>TPC Module technical Support</v>
          </cell>
          <cell r="C2213">
            <v>104</v>
          </cell>
          <cell r="D2213" t="str">
            <v>01-Dec-20 A</v>
          </cell>
          <cell r="E2213" t="str">
            <v>30-Apr-21 A</v>
          </cell>
          <cell r="F2213">
            <v>92855</v>
          </cell>
          <cell r="G2213">
            <v>92855</v>
          </cell>
          <cell r="H2213">
            <v>1</v>
          </cell>
        </row>
        <row r="2214">
          <cell r="A2214" t="str">
            <v>S172870</v>
          </cell>
          <cell r="B2214" t="str">
            <v>EMCal Block Production QA</v>
          </cell>
          <cell r="C2214">
            <v>208</v>
          </cell>
          <cell r="D2214" t="str">
            <v>01-Dec-20 A</v>
          </cell>
          <cell r="E2214">
            <v>44466</v>
          </cell>
          <cell r="F2214">
            <v>533915</v>
          </cell>
          <cell r="G2214">
            <v>533915</v>
          </cell>
          <cell r="H2214">
            <v>0.9</v>
          </cell>
        </row>
        <row r="2215">
          <cell r="A2215" t="str">
            <v>S289400</v>
          </cell>
          <cell r="B2215" t="str">
            <v>(LN2 supply transfer line system) Kick off meeting</v>
          </cell>
          <cell r="C2215">
            <v>1</v>
          </cell>
          <cell r="D2215" t="str">
            <v>01-Dec-20 A</v>
          </cell>
          <cell r="E2215" t="str">
            <v>01-Dec-20 A</v>
          </cell>
          <cell r="F2215">
            <v>1590</v>
          </cell>
          <cell r="G2215">
            <v>1544</v>
          </cell>
          <cell r="H2215">
            <v>1</v>
          </cell>
        </row>
        <row r="2216">
          <cell r="A2216" t="str">
            <v>S317021</v>
          </cell>
          <cell r="B2216" t="str">
            <v>Review Design and Safety Magnet Supports</v>
          </cell>
          <cell r="C2216">
            <v>2</v>
          </cell>
          <cell r="D2216" t="str">
            <v>01-Dec-20 A</v>
          </cell>
          <cell r="E2216" t="str">
            <v>02-Dec-20 A</v>
          </cell>
          <cell r="F2216">
            <v>1042</v>
          </cell>
          <cell r="G2216">
            <v>1042</v>
          </cell>
          <cell r="H2216">
            <v>1</v>
          </cell>
        </row>
        <row r="2217">
          <cell r="A2217" t="str">
            <v>S251400</v>
          </cell>
          <cell r="B2217" t="str">
            <v>Production Readiness &amp; Safety Review: Calorimeter Digitizers</v>
          </cell>
          <cell r="C2217">
            <v>5</v>
          </cell>
          <cell r="D2217" t="str">
            <v>01-Dec-20 A</v>
          </cell>
          <cell r="E2217" t="str">
            <v>07-Dec-20 A</v>
          </cell>
          <cell r="F2217">
            <v>24269</v>
          </cell>
          <cell r="G2217">
            <v>23562</v>
          </cell>
          <cell r="H2217">
            <v>1</v>
          </cell>
        </row>
        <row r="2218">
          <cell r="A2218" t="str">
            <v>S1005960</v>
          </cell>
          <cell r="B2218" t="str">
            <v>AET submits IDR to BNL for approval</v>
          </cell>
          <cell r="C2218">
            <v>10</v>
          </cell>
          <cell r="D2218" t="str">
            <v>01-Dec-20 A</v>
          </cell>
          <cell r="E2218" t="str">
            <v>14-Dec-20 A</v>
          </cell>
          <cell r="F2218">
            <v>0</v>
          </cell>
          <cell r="G2218">
            <v>0</v>
          </cell>
          <cell r="H2218">
            <v>1</v>
          </cell>
        </row>
        <row r="2219">
          <cell r="A2219" t="str">
            <v>S199600</v>
          </cell>
          <cell r="B2219" t="str">
            <v>Manufacture Inner HCAL Support Rings  - Vendor Responses</v>
          </cell>
          <cell r="C2219">
            <v>20</v>
          </cell>
          <cell r="D2219" t="str">
            <v>01-Dec-20 A</v>
          </cell>
          <cell r="E2219" t="str">
            <v>29-Dec-20 A</v>
          </cell>
          <cell r="F2219">
            <v>0</v>
          </cell>
          <cell r="G2219">
            <v>0</v>
          </cell>
          <cell r="H2219">
            <v>1</v>
          </cell>
        </row>
        <row r="2220">
          <cell r="A2220" t="str">
            <v>S230200</v>
          </cell>
          <cell r="B2220" t="str">
            <v>Test EMCal Interface Boards: Production Sectors 13-64</v>
          </cell>
          <cell r="C2220">
            <v>20</v>
          </cell>
          <cell r="D2220" t="str">
            <v>01-Dec-20 A</v>
          </cell>
          <cell r="E2220" t="str">
            <v>30-Dec-20 A</v>
          </cell>
          <cell r="F2220">
            <v>6313</v>
          </cell>
          <cell r="G2220">
            <v>6313</v>
          </cell>
          <cell r="H2220">
            <v>1</v>
          </cell>
        </row>
        <row r="2221">
          <cell r="A2221" t="str">
            <v>S230205</v>
          </cell>
          <cell r="B2221" t="str">
            <v>Test EMCal Interface Boards: Production Sectors 13-64 - Contributed Labor</v>
          </cell>
          <cell r="C2221">
            <v>20</v>
          </cell>
          <cell r="D2221" t="str">
            <v>01-Dec-20 A</v>
          </cell>
          <cell r="E2221" t="str">
            <v>30-Dec-20 A</v>
          </cell>
          <cell r="F2221">
            <v>31221</v>
          </cell>
          <cell r="G2221">
            <v>31221</v>
          </cell>
          <cell r="H2221">
            <v>1</v>
          </cell>
        </row>
        <row r="2222">
          <cell r="A2222" t="str">
            <v>S299400</v>
          </cell>
          <cell r="B2222" t="str">
            <v>(Cryo Controls Hardware Procurement)  Turbo pump and Controller</v>
          </cell>
          <cell r="C2222">
            <v>40</v>
          </cell>
          <cell r="D2222" t="str">
            <v>01-Dec-20 A</v>
          </cell>
          <cell r="E2222" t="str">
            <v>28-Jan-21 A</v>
          </cell>
          <cell r="F2222">
            <v>29017</v>
          </cell>
          <cell r="G2222">
            <v>28448</v>
          </cell>
          <cell r="H2222">
            <v>1</v>
          </cell>
        </row>
        <row r="2223">
          <cell r="A2223" t="str">
            <v>S297000</v>
          </cell>
          <cell r="B2223" t="str">
            <v>(Cryo Controls Hardware procurement) Flowmeters Labor</v>
          </cell>
          <cell r="C2223">
            <v>41</v>
          </cell>
          <cell r="D2223" t="str">
            <v>01-Dec-20 A</v>
          </cell>
          <cell r="E2223" t="str">
            <v>29-Jan-21 A</v>
          </cell>
          <cell r="F2223">
            <v>1564</v>
          </cell>
          <cell r="G2223">
            <v>1518</v>
          </cell>
          <cell r="H2223">
            <v>1</v>
          </cell>
        </row>
        <row r="2224">
          <cell r="A2224" t="str">
            <v>S297100</v>
          </cell>
          <cell r="B2224" t="str">
            <v>(Cryo Controls Hardware procurement) Flowmeters M&amp;S</v>
          </cell>
          <cell r="C2224">
            <v>41</v>
          </cell>
          <cell r="D2224" t="str">
            <v>01-Dec-20 A</v>
          </cell>
          <cell r="E2224" t="str">
            <v>29-Jan-21 A</v>
          </cell>
          <cell r="F2224">
            <v>5339</v>
          </cell>
          <cell r="G2224">
            <v>5234</v>
          </cell>
          <cell r="H2224">
            <v>1</v>
          </cell>
        </row>
        <row r="2225">
          <cell r="A2225" t="str">
            <v>S227605</v>
          </cell>
          <cell r="B2225" t="str">
            <v>Fabricate SiPM Daughter Boards Sectors 13-64  - Delivery Acceptance</v>
          </cell>
          <cell r="C2225">
            <v>105</v>
          </cell>
          <cell r="D2225" t="str">
            <v>01-Dec-20 A</v>
          </cell>
          <cell r="E2225" t="str">
            <v>30-Apr-21 A</v>
          </cell>
          <cell r="F2225">
            <v>23206</v>
          </cell>
          <cell r="G2225">
            <v>23206</v>
          </cell>
          <cell r="H2225">
            <v>1</v>
          </cell>
        </row>
        <row r="2226">
          <cell r="A2226" t="str">
            <v>S228100</v>
          </cell>
          <cell r="B2226" t="str">
            <v>Test SiPM Daughter Boards Production Sectors 13-64</v>
          </cell>
          <cell r="C2226">
            <v>271</v>
          </cell>
          <cell r="D2226" t="str">
            <v>01-Dec-20 A</v>
          </cell>
          <cell r="E2226">
            <v>44560</v>
          </cell>
          <cell r="F2226">
            <v>2893</v>
          </cell>
          <cell r="G2226">
            <v>2888</v>
          </cell>
          <cell r="H2226">
            <v>0.8</v>
          </cell>
        </row>
        <row r="2227">
          <cell r="A2227" t="str">
            <v>S228110</v>
          </cell>
          <cell r="B2227" t="str">
            <v>Test SiPM Daughter Boards Production Sectors 13-64 - Contributed Labor</v>
          </cell>
          <cell r="C2227">
            <v>271</v>
          </cell>
          <cell r="D2227" t="str">
            <v>01-Dec-20 A</v>
          </cell>
          <cell r="E2227">
            <v>44560</v>
          </cell>
          <cell r="F2227">
            <v>65413</v>
          </cell>
          <cell r="G2227">
            <v>65282</v>
          </cell>
          <cell r="H2227">
            <v>0.8</v>
          </cell>
        </row>
        <row r="2228">
          <cell r="A2228" t="str">
            <v>S147300</v>
          </cell>
          <cell r="B2228" t="str">
            <v>Procure TPC DAM Felix 2.0 Boards - Delivery Acceptance</v>
          </cell>
          <cell r="C2228">
            <v>187</v>
          </cell>
          <cell r="D2228" t="str">
            <v>02-Dec-20 A</v>
          </cell>
          <cell r="E2228" t="str">
            <v>30-Aug-21 A</v>
          </cell>
          <cell r="F2228">
            <v>151309</v>
          </cell>
          <cell r="G2228">
            <v>151309</v>
          </cell>
          <cell r="H2228">
            <v>1</v>
          </cell>
        </row>
        <row r="2229">
          <cell r="A2229" t="str">
            <v>S256900</v>
          </cell>
          <cell r="B2229" t="str">
            <v>DAQ Production: Selecting the right technology and brands</v>
          </cell>
          <cell r="C2229">
            <v>20</v>
          </cell>
          <cell r="D2229" t="str">
            <v>02-Dec-20 A</v>
          </cell>
          <cell r="E2229" t="str">
            <v>31-Dec-20 A</v>
          </cell>
          <cell r="F2229">
            <v>31579</v>
          </cell>
          <cell r="G2229">
            <v>30660</v>
          </cell>
          <cell r="H2229">
            <v>1</v>
          </cell>
        </row>
        <row r="2230">
          <cell r="A2230" t="str">
            <v>S289600</v>
          </cell>
          <cell r="B2230" t="str">
            <v>(LN2 supply transfer line system) Preliminary Design Review Labor</v>
          </cell>
          <cell r="C2230">
            <v>37</v>
          </cell>
          <cell r="D2230" t="str">
            <v>02-Dec-20 A</v>
          </cell>
          <cell r="E2230" t="str">
            <v>27-Jan-21 A</v>
          </cell>
          <cell r="F2230">
            <v>1590</v>
          </cell>
          <cell r="G2230">
            <v>1544</v>
          </cell>
          <cell r="H2230">
            <v>1</v>
          </cell>
        </row>
        <row r="2231">
          <cell r="A2231" t="str">
            <v>S289700</v>
          </cell>
          <cell r="B2231" t="str">
            <v>Procure LN2 supply transfer line system, Phase 1 (Preliminary Design Review) - Leadtime</v>
          </cell>
          <cell r="C2231">
            <v>37</v>
          </cell>
          <cell r="D2231" t="str">
            <v>02-Dec-20 A</v>
          </cell>
          <cell r="E2231" t="str">
            <v>27-Jan-21 A</v>
          </cell>
          <cell r="F2231">
            <v>0</v>
          </cell>
          <cell r="G2231">
            <v>0</v>
          </cell>
          <cell r="H2231">
            <v>1</v>
          </cell>
        </row>
        <row r="2232">
          <cell r="A2232" t="str">
            <v>S289500</v>
          </cell>
          <cell r="B2232" t="str">
            <v>Engineering Support for Procure LN2 supply transfer line system</v>
          </cell>
          <cell r="C2232">
            <v>199</v>
          </cell>
          <cell r="D2232" t="str">
            <v>02-Dec-20 A</v>
          </cell>
          <cell r="E2232">
            <v>44454</v>
          </cell>
          <cell r="F2232">
            <v>7156</v>
          </cell>
          <cell r="G2232">
            <v>6948</v>
          </cell>
          <cell r="H2232">
            <v>0.9</v>
          </cell>
        </row>
        <row r="2233">
          <cell r="A2233" t="str">
            <v>S317022</v>
          </cell>
          <cell r="B2233" t="str">
            <v>Address Action Items for Magnet Supports</v>
          </cell>
          <cell r="C2233">
            <v>58</v>
          </cell>
          <cell r="D2233" t="str">
            <v>03-Dec-20 A</v>
          </cell>
          <cell r="E2233" t="str">
            <v>26-Feb-21 A</v>
          </cell>
          <cell r="F2233">
            <v>1042</v>
          </cell>
          <cell r="G2233">
            <v>1042</v>
          </cell>
          <cell r="H2233">
            <v>1</v>
          </cell>
        </row>
        <row r="2234">
          <cell r="A2234" t="str">
            <v>S256800</v>
          </cell>
          <cell r="B2234" t="str">
            <v>DAQ Production: Crate installation</v>
          </cell>
          <cell r="C2234">
            <v>281</v>
          </cell>
          <cell r="D2234" t="str">
            <v>07-Dec-20 A</v>
          </cell>
          <cell r="E2234">
            <v>44582</v>
          </cell>
          <cell r="F2234">
            <v>75794</v>
          </cell>
          <cell r="G2234">
            <v>74832</v>
          </cell>
          <cell r="H2234">
            <v>0.8</v>
          </cell>
        </row>
        <row r="2235">
          <cell r="A2235" t="str">
            <v>S251500</v>
          </cell>
          <cell r="B2235" t="str">
            <v>Complete: Procurement Readiness Review, Safety Review - Calorimeter Digitizer Final Order</v>
          </cell>
          <cell r="C2235">
            <v>0</v>
          </cell>
          <cell r="E2235" t="str">
            <v>07-Dec-20 A</v>
          </cell>
          <cell r="F2235">
            <v>0</v>
          </cell>
          <cell r="G2235">
            <v>0</v>
          </cell>
          <cell r="H2235">
            <v>1</v>
          </cell>
        </row>
        <row r="2236">
          <cell r="A2236" t="str">
            <v>S233300</v>
          </cell>
          <cell r="B2236" t="str">
            <v>Assemble Power Cables</v>
          </cell>
          <cell r="C2236">
            <v>14</v>
          </cell>
          <cell r="D2236" t="str">
            <v>08-Dec-20 A</v>
          </cell>
          <cell r="E2236" t="str">
            <v>29-Dec-20 A</v>
          </cell>
          <cell r="F2236">
            <v>11723</v>
          </cell>
          <cell r="G2236">
            <v>11723</v>
          </cell>
          <cell r="H2236">
            <v>1</v>
          </cell>
        </row>
        <row r="2237">
          <cell r="A2237" t="str">
            <v>S331730</v>
          </cell>
          <cell r="B2237" t="str">
            <v>Design Coolin Manifolds for INTT</v>
          </cell>
          <cell r="C2237">
            <v>206</v>
          </cell>
          <cell r="D2237" t="str">
            <v>08-Dec-20 A</v>
          </cell>
          <cell r="E2237">
            <v>44469</v>
          </cell>
          <cell r="F2237">
            <v>4035</v>
          </cell>
          <cell r="G2237">
            <v>3917</v>
          </cell>
          <cell r="H2237">
            <v>0.8</v>
          </cell>
        </row>
        <row r="2238">
          <cell r="A2238" t="str">
            <v>S331770</v>
          </cell>
          <cell r="B2238" t="str">
            <v>Conceptual Design for Cooling Tube Routing from Detector to EMCal manifold</v>
          </cell>
          <cell r="C2238">
            <v>206</v>
          </cell>
          <cell r="D2238" t="str">
            <v>08-Dec-20 A</v>
          </cell>
          <cell r="E2238">
            <v>44469</v>
          </cell>
          <cell r="F2238">
            <v>4035</v>
          </cell>
          <cell r="G2238">
            <v>3988</v>
          </cell>
          <cell r="H2238">
            <v>0.6</v>
          </cell>
        </row>
        <row r="2239">
          <cell r="A2239" t="str">
            <v>S331780</v>
          </cell>
          <cell r="B2239" t="str">
            <v>Conceptual Design for Cooling Tube Routing from Detector to TPC manifold</v>
          </cell>
          <cell r="C2239">
            <v>206</v>
          </cell>
          <cell r="D2239" t="str">
            <v>08-Dec-20 A</v>
          </cell>
          <cell r="E2239">
            <v>44469</v>
          </cell>
          <cell r="F2239">
            <v>4035</v>
          </cell>
          <cell r="G2239">
            <v>4035</v>
          </cell>
          <cell r="H2239">
            <v>0.85</v>
          </cell>
        </row>
        <row r="2240">
          <cell r="A2240" t="str">
            <v>S251600</v>
          </cell>
          <cell r="B2240" t="str">
            <v>Review Calorimeter Electronics Readiness &amp; Safety Review Report</v>
          </cell>
          <cell r="C2240">
            <v>10</v>
          </cell>
          <cell r="D2240" t="str">
            <v>08-Dec-20 A</v>
          </cell>
          <cell r="E2240" t="str">
            <v>21-Dec-20 A</v>
          </cell>
          <cell r="F2240">
            <v>20629</v>
          </cell>
          <cell r="G2240">
            <v>20028</v>
          </cell>
          <cell r="H2240">
            <v>1</v>
          </cell>
        </row>
        <row r="2241">
          <cell r="A2241" t="str">
            <v>S173600</v>
          </cell>
          <cell r="B2241" t="str">
            <v>Fabricate final blocks sector 19</v>
          </cell>
          <cell r="C2241">
            <v>6</v>
          </cell>
          <cell r="D2241" t="str">
            <v>09-Dec-20 A</v>
          </cell>
          <cell r="E2241" t="str">
            <v>16-Dec-20 A</v>
          </cell>
          <cell r="F2241">
            <v>5163</v>
          </cell>
          <cell r="G2241">
            <v>5012</v>
          </cell>
          <cell r="H2241">
            <v>1</v>
          </cell>
        </row>
        <row r="2242">
          <cell r="A2242" t="str">
            <v>S341800</v>
          </cell>
          <cell r="B2242" t="str">
            <v>Analyze IR/AH Safety Subsystems Requirements - Physics Resource(s)</v>
          </cell>
          <cell r="C2242">
            <v>202</v>
          </cell>
          <cell r="D2242" t="str">
            <v>14-Dec-20 A</v>
          </cell>
          <cell r="E2242">
            <v>44469</v>
          </cell>
          <cell r="F2242">
            <v>532</v>
          </cell>
          <cell r="G2242">
            <v>532</v>
          </cell>
          <cell r="H2242">
            <v>0.35</v>
          </cell>
        </row>
        <row r="2243">
          <cell r="A2243" t="str">
            <v>S341810</v>
          </cell>
          <cell r="B2243" t="str">
            <v>Analyze IR/AH Safety Subsystems Requirements - CA-D Resource(s)</v>
          </cell>
          <cell r="C2243">
            <v>202</v>
          </cell>
          <cell r="D2243" t="str">
            <v>14-Dec-20 A</v>
          </cell>
          <cell r="E2243">
            <v>44469</v>
          </cell>
          <cell r="F2243">
            <v>21111</v>
          </cell>
          <cell r="G2243">
            <v>21111</v>
          </cell>
          <cell r="H2243">
            <v>0.35</v>
          </cell>
        </row>
        <row r="2244">
          <cell r="A2244" t="str">
            <v>S331790</v>
          </cell>
          <cell r="B2244" t="str">
            <v>Conceptual Design for Cooling Tube Routing from Detector to INTT, MVTX manifold</v>
          </cell>
          <cell r="C2244">
            <v>202</v>
          </cell>
          <cell r="D2244" t="str">
            <v>14-Dec-20 A</v>
          </cell>
          <cell r="E2244">
            <v>44469</v>
          </cell>
          <cell r="F2244">
            <v>8069</v>
          </cell>
          <cell r="G2244">
            <v>8069</v>
          </cell>
          <cell r="H2244">
            <v>0.55000000000000004</v>
          </cell>
        </row>
        <row r="2245">
          <cell r="A2245" t="str">
            <v>S244400</v>
          </cell>
          <cell r="B2245" t="str">
            <v>HCal Electronics Prod Pwr &amp; Sig Cables &amp; LV/Bias Supplies &amp; Controller (External) - Delivery Acceptance</v>
          </cell>
          <cell r="C2245">
            <v>258</v>
          </cell>
          <cell r="D2245" t="str">
            <v>14-Dec-20 A</v>
          </cell>
          <cell r="E2245">
            <v>44553</v>
          </cell>
          <cell r="F2245">
            <v>101939</v>
          </cell>
          <cell r="G2245">
            <v>101939</v>
          </cell>
          <cell r="H2245">
            <v>0.5</v>
          </cell>
        </row>
        <row r="2246">
          <cell r="A2246" t="str">
            <v>S324800</v>
          </cell>
          <cell r="B2246" t="str">
            <v>End Caps/ Pole Tips - Provide Requirement to Procurement</v>
          </cell>
          <cell r="C2246">
            <v>5</v>
          </cell>
          <cell r="D2246" t="str">
            <v>15-Dec-20 A</v>
          </cell>
          <cell r="E2246" t="str">
            <v>22-Dec-20 A</v>
          </cell>
          <cell r="F2246">
            <v>2803</v>
          </cell>
          <cell r="G2246">
            <v>2721</v>
          </cell>
          <cell r="H2246">
            <v>1</v>
          </cell>
        </row>
        <row r="2247">
          <cell r="A2247" t="str">
            <v>S1003639</v>
          </cell>
          <cell r="B2247" t="str">
            <v>Review sPHENIX SC Magnet Integration/Installation Tooling/Fixtures/Procedures Safety/Certification - Physics</v>
          </cell>
          <cell r="C2247">
            <v>28</v>
          </cell>
          <cell r="D2247" t="str">
            <v>15-Dec-20 A</v>
          </cell>
          <cell r="E2247" t="str">
            <v>27-Jan-21 A</v>
          </cell>
          <cell r="F2247">
            <v>3094</v>
          </cell>
          <cell r="G2247">
            <v>3094</v>
          </cell>
          <cell r="H2247">
            <v>1</v>
          </cell>
        </row>
        <row r="2248">
          <cell r="A2248" t="str">
            <v>S226300</v>
          </cell>
          <cell r="B2248" t="str">
            <v>Procure EMCal External Bias Power System: Sectors 1-12, Phase 1 - Delivery Acceptance</v>
          </cell>
          <cell r="C2248">
            <v>47</v>
          </cell>
          <cell r="D2248" t="str">
            <v>15-Dec-20 A</v>
          </cell>
          <cell r="E2248" t="str">
            <v>24-Feb-21 A</v>
          </cell>
          <cell r="F2248">
            <v>8837</v>
          </cell>
          <cell r="G2248">
            <v>8663</v>
          </cell>
          <cell r="H2248">
            <v>1</v>
          </cell>
        </row>
        <row r="2249">
          <cell r="A2249" t="str">
            <v>S226400</v>
          </cell>
          <cell r="B2249" t="str">
            <v>Procure EMCal External Bias Power System: Sectors 1-12, Phase 2 - Delivery Acceptance</v>
          </cell>
          <cell r="C2249">
            <v>47</v>
          </cell>
          <cell r="D2249" t="str">
            <v>15-Dec-20 A</v>
          </cell>
          <cell r="E2249" t="str">
            <v>24-Feb-21 A</v>
          </cell>
          <cell r="F2249">
            <v>35347</v>
          </cell>
          <cell r="G2249">
            <v>34654</v>
          </cell>
          <cell r="H2249">
            <v>1</v>
          </cell>
        </row>
        <row r="2250">
          <cell r="A2250" t="str">
            <v>S209900</v>
          </cell>
          <cell r="B2250" t="str">
            <v>Populate Outer HCAL sectors with electronics</v>
          </cell>
          <cell r="C2250">
            <v>71</v>
          </cell>
          <cell r="D2250" t="str">
            <v>15-Dec-20 A</v>
          </cell>
          <cell r="E2250" t="str">
            <v>30-Mar-21 A</v>
          </cell>
          <cell r="F2250">
            <v>15509</v>
          </cell>
          <cell r="G2250">
            <v>15509</v>
          </cell>
          <cell r="H2250">
            <v>1</v>
          </cell>
        </row>
        <row r="2251">
          <cell r="A2251" t="str">
            <v>S210000</v>
          </cell>
          <cell r="B2251" t="str">
            <v>Outer HCAL Sector LED testing and Light Tighting</v>
          </cell>
          <cell r="C2251">
            <v>71</v>
          </cell>
          <cell r="D2251" t="str">
            <v>15-Dec-20 A</v>
          </cell>
          <cell r="E2251" t="str">
            <v>30-Mar-21 A</v>
          </cell>
          <cell r="F2251">
            <v>15509</v>
          </cell>
          <cell r="G2251">
            <v>15509</v>
          </cell>
          <cell r="H2251">
            <v>1</v>
          </cell>
        </row>
        <row r="2252">
          <cell r="A2252" t="str">
            <v>S210200</v>
          </cell>
          <cell r="B2252" t="str">
            <v>Outer HCAL Cosmics testing and initial calibration</v>
          </cell>
          <cell r="C2252">
            <v>71</v>
          </cell>
          <cell r="D2252" t="str">
            <v>15-Dec-20 A</v>
          </cell>
          <cell r="E2252" t="str">
            <v>30-Mar-21 A</v>
          </cell>
          <cell r="F2252">
            <v>15509</v>
          </cell>
          <cell r="G2252">
            <v>15509</v>
          </cell>
          <cell r="H2252">
            <v>1</v>
          </cell>
        </row>
        <row r="2253">
          <cell r="A2253" t="str">
            <v>S210100</v>
          </cell>
          <cell r="B2253" t="str">
            <v>Procure Outer HCAL LED Testing &amp; Light Tighting  M&amp;S</v>
          </cell>
          <cell r="C2253">
            <v>71</v>
          </cell>
          <cell r="D2253" t="str">
            <v>15-Dec-20 A</v>
          </cell>
          <cell r="E2253" t="str">
            <v>30-Mar-21 A</v>
          </cell>
          <cell r="F2253">
            <v>22285</v>
          </cell>
          <cell r="G2253">
            <v>22285</v>
          </cell>
          <cell r="H2253">
            <v>1</v>
          </cell>
        </row>
        <row r="2254">
          <cell r="A2254" t="str">
            <v>S209910</v>
          </cell>
          <cell r="B2254" t="str">
            <v>Populate Outer HCAL sectors with electronics - Contributed Labor</v>
          </cell>
          <cell r="C2254">
            <v>71</v>
          </cell>
          <cell r="D2254" t="str">
            <v>15-Dec-20 A</v>
          </cell>
          <cell r="E2254" t="str">
            <v>30-Mar-21 A</v>
          </cell>
          <cell r="F2254">
            <v>199251</v>
          </cell>
          <cell r="G2254">
            <v>199251</v>
          </cell>
          <cell r="H2254">
            <v>1</v>
          </cell>
        </row>
        <row r="2255">
          <cell r="A2255" t="str">
            <v>S210010</v>
          </cell>
          <cell r="B2255" t="str">
            <v>Outer HCAL Sector LED testing and Light Tighting - Contributed Labor</v>
          </cell>
          <cell r="C2255">
            <v>71</v>
          </cell>
          <cell r="D2255" t="str">
            <v>15-Dec-20 A</v>
          </cell>
          <cell r="E2255" t="str">
            <v>30-Mar-21 A</v>
          </cell>
          <cell r="F2255">
            <v>199251</v>
          </cell>
          <cell r="G2255">
            <v>199251</v>
          </cell>
          <cell r="H2255">
            <v>1</v>
          </cell>
        </row>
        <row r="2256">
          <cell r="A2256" t="str">
            <v>S210210</v>
          </cell>
          <cell r="B2256" t="str">
            <v>Outer HCAL Cosmics testing and initial calibration - Contributed Labor</v>
          </cell>
          <cell r="C2256">
            <v>71</v>
          </cell>
          <cell r="D2256" t="str">
            <v>15-Dec-20 A</v>
          </cell>
          <cell r="E2256" t="str">
            <v>30-Mar-21 A</v>
          </cell>
          <cell r="F2256">
            <v>44326</v>
          </cell>
          <cell r="G2256">
            <v>44326</v>
          </cell>
          <cell r="H2256">
            <v>1</v>
          </cell>
        </row>
        <row r="2257">
          <cell r="A2257" t="str">
            <v>S302700</v>
          </cell>
          <cell r="B2257" t="str">
            <v>Magnet: Order Power Supply, Magnet, Dump Resistor DC Cabling and Interconnects Labor</v>
          </cell>
          <cell r="C2257">
            <v>94</v>
          </cell>
          <cell r="D2257" t="str">
            <v>15-Dec-20 A</v>
          </cell>
          <cell r="E2257" t="str">
            <v>30-Apr-21 A</v>
          </cell>
          <cell r="F2257">
            <v>2427</v>
          </cell>
          <cell r="G2257">
            <v>2356</v>
          </cell>
          <cell r="H2257">
            <v>1</v>
          </cell>
        </row>
        <row r="2258">
          <cell r="A2258" t="str">
            <v>S1006000</v>
          </cell>
          <cell r="B2258" t="str">
            <v>BNL review for IDR approval</v>
          </cell>
          <cell r="C2258">
            <v>10</v>
          </cell>
          <cell r="D2258" t="str">
            <v>15-Dec-20 A</v>
          </cell>
          <cell r="E2258" t="str">
            <v>29-Dec-20 A</v>
          </cell>
          <cell r="F2258">
            <v>26200</v>
          </cell>
          <cell r="G2258">
            <v>26200</v>
          </cell>
          <cell r="H2258">
            <v>1</v>
          </cell>
        </row>
        <row r="2259">
          <cell r="A2259" t="str">
            <v>S173700</v>
          </cell>
          <cell r="B2259" t="str">
            <v>Fabricate final blocks sector 20</v>
          </cell>
          <cell r="C2259">
            <v>16</v>
          </cell>
          <cell r="D2259" t="str">
            <v>17-Dec-20 A</v>
          </cell>
          <cell r="E2259" t="str">
            <v>11-Jan-21 A</v>
          </cell>
          <cell r="F2259">
            <v>5163</v>
          </cell>
          <cell r="G2259">
            <v>5012</v>
          </cell>
          <cell r="H2259">
            <v>1</v>
          </cell>
        </row>
        <row r="2260">
          <cell r="A2260" t="str">
            <v>S332710</v>
          </cell>
          <cell r="B2260" t="str">
            <v>Conceptual Design for Routing N2 Line from Gas House to N2/Air Manifolds</v>
          </cell>
          <cell r="C2260">
            <v>198</v>
          </cell>
          <cell r="D2260" t="str">
            <v>18-Dec-20 A</v>
          </cell>
          <cell r="E2260">
            <v>44469</v>
          </cell>
          <cell r="F2260">
            <v>3094</v>
          </cell>
          <cell r="G2260">
            <v>3094</v>
          </cell>
          <cell r="H2260">
            <v>0.85</v>
          </cell>
        </row>
        <row r="2261">
          <cell r="A2261" t="str">
            <v>S332720</v>
          </cell>
          <cell r="B2261" t="str">
            <v>Conceptual Design for Gas Tube Routing from Det to N2/Air Manifolds (INTT, MVTX)</v>
          </cell>
          <cell r="C2261">
            <v>198</v>
          </cell>
          <cell r="D2261" t="str">
            <v>18-Dec-20 A</v>
          </cell>
          <cell r="E2261">
            <v>44469</v>
          </cell>
          <cell r="F2261">
            <v>3094</v>
          </cell>
          <cell r="G2261">
            <v>3094</v>
          </cell>
          <cell r="H2261">
            <v>0.35</v>
          </cell>
        </row>
        <row r="2262">
          <cell r="A2262" t="str">
            <v>S332725</v>
          </cell>
          <cell r="B2262" t="str">
            <v>Conceptual Design for Gas Tube Routing from Det to N2/Air Manifolds (EMCal)</v>
          </cell>
          <cell r="C2262">
            <v>198</v>
          </cell>
          <cell r="D2262" t="str">
            <v>18-Dec-20 A</v>
          </cell>
          <cell r="E2262">
            <v>44469</v>
          </cell>
          <cell r="F2262">
            <v>3094</v>
          </cell>
          <cell r="G2262">
            <v>3094</v>
          </cell>
          <cell r="H2262">
            <v>0.45</v>
          </cell>
        </row>
        <row r="2263">
          <cell r="A2263" t="str">
            <v>S198900</v>
          </cell>
          <cell r="B2263" t="str">
            <v>Manufacture Inner HCAL Support Structure - Vendor Responses</v>
          </cell>
          <cell r="C2263">
            <v>2</v>
          </cell>
          <cell r="D2263" t="str">
            <v>21-Dec-20 A</v>
          </cell>
          <cell r="E2263" t="str">
            <v>23-Dec-20 A</v>
          </cell>
          <cell r="F2263">
            <v>0</v>
          </cell>
          <cell r="G2263">
            <v>0</v>
          </cell>
          <cell r="H2263">
            <v>1</v>
          </cell>
        </row>
        <row r="2264">
          <cell r="A2264" t="str">
            <v>S324700</v>
          </cell>
          <cell r="B2264" t="str">
            <v>End Caps/ Pole Tips - Procurement Readiness Review - Physics Resource(s)</v>
          </cell>
          <cell r="C2264">
            <v>2</v>
          </cell>
          <cell r="D2264" t="str">
            <v>21-Dec-20 A</v>
          </cell>
          <cell r="E2264" t="str">
            <v>23-Dec-20 A</v>
          </cell>
          <cell r="F2264">
            <v>5172</v>
          </cell>
          <cell r="G2264">
            <v>5021</v>
          </cell>
          <cell r="H2264">
            <v>1</v>
          </cell>
        </row>
        <row r="2265">
          <cell r="A2265" t="str">
            <v>S324710</v>
          </cell>
          <cell r="B2265" t="str">
            <v>End Caps/ Pole Tips - Procurement Readiness Review - CA-D Resource(s)</v>
          </cell>
          <cell r="C2265">
            <v>2</v>
          </cell>
          <cell r="D2265" t="str">
            <v>21-Dec-20 A</v>
          </cell>
          <cell r="E2265" t="str">
            <v>23-Dec-20 A</v>
          </cell>
          <cell r="F2265">
            <v>8794</v>
          </cell>
          <cell r="G2265">
            <v>8538</v>
          </cell>
          <cell r="H2265">
            <v>1</v>
          </cell>
        </row>
        <row r="2266">
          <cell r="A2266" t="str">
            <v>S317061</v>
          </cell>
          <cell r="B2266" t="str">
            <v>Review Design and Safety MVTX Supports</v>
          </cell>
          <cell r="C2266">
            <v>7</v>
          </cell>
          <cell r="D2266" t="str">
            <v>21-Dec-20 A</v>
          </cell>
          <cell r="E2266" t="str">
            <v>31-Dec-20 A</v>
          </cell>
          <cell r="F2266">
            <v>2085</v>
          </cell>
          <cell r="G2266">
            <v>2085</v>
          </cell>
          <cell r="H2266">
            <v>1</v>
          </cell>
        </row>
        <row r="2267">
          <cell r="A2267" t="str">
            <v>S311355</v>
          </cell>
          <cell r="B2267" t="str">
            <v>Carriage Cradle - Delivery Acceptance Two -  M&amp;S</v>
          </cell>
          <cell r="C2267">
            <v>7</v>
          </cell>
          <cell r="D2267" t="str">
            <v>21-Dec-20 A</v>
          </cell>
          <cell r="E2267" t="str">
            <v>31-Dec-20 A</v>
          </cell>
          <cell r="F2267">
            <v>1278686</v>
          </cell>
          <cell r="G2267">
            <v>1229033</v>
          </cell>
          <cell r="H2267">
            <v>1</v>
          </cell>
        </row>
        <row r="2268">
          <cell r="A2268" t="str">
            <v>S340800</v>
          </cell>
          <cell r="B2268" t="str">
            <v>Create IR Electronics Cooling Water Distribution Layout/Schematic Drawings &amp; Design Specification Control Documents</v>
          </cell>
          <cell r="C2268">
            <v>151</v>
          </cell>
          <cell r="D2268" t="str">
            <v>21-Dec-20 A</v>
          </cell>
          <cell r="E2268" t="str">
            <v>28-Jul-21 A</v>
          </cell>
          <cell r="F2268">
            <v>11518</v>
          </cell>
          <cell r="G2268">
            <v>11518</v>
          </cell>
          <cell r="H2268">
            <v>1</v>
          </cell>
        </row>
        <row r="2269">
          <cell r="A2269" t="str">
            <v>S339700</v>
          </cell>
          <cell r="B2269" t="str">
            <v>Create IR HVAC Layout/schematic drawings &amp; Design specification control documents</v>
          </cell>
          <cell r="C2269">
            <v>153</v>
          </cell>
          <cell r="D2269" t="str">
            <v>21-Dec-20 A</v>
          </cell>
          <cell r="E2269" t="str">
            <v>30-Jul-21 A</v>
          </cell>
          <cell r="F2269">
            <v>4195</v>
          </cell>
          <cell r="G2269">
            <v>5593</v>
          </cell>
          <cell r="H2269">
            <v>1</v>
          </cell>
        </row>
        <row r="2270">
          <cell r="A2270" t="str">
            <v>S196000</v>
          </cell>
          <cell r="B2270" t="str">
            <v>Procure EMCAL Cooling System for Final Sectors - Contract/PO - Leadtime</v>
          </cell>
          <cell r="C2270">
            <v>44</v>
          </cell>
          <cell r="D2270" t="str">
            <v>22-Dec-20 A</v>
          </cell>
          <cell r="E2270" t="str">
            <v>26-Feb-21 A</v>
          </cell>
          <cell r="F2270">
            <v>0</v>
          </cell>
          <cell r="G2270">
            <v>0</v>
          </cell>
          <cell r="H2270">
            <v>1</v>
          </cell>
        </row>
        <row r="2271">
          <cell r="A2271" t="str">
            <v>S329430</v>
          </cell>
          <cell r="B2271" t="str">
            <v>Conceptual Design for Routing Fiber Optic Cables from Rack to Patch Panel</v>
          </cell>
          <cell r="C2271">
            <v>131</v>
          </cell>
          <cell r="D2271" t="str">
            <v>22-Dec-20 A</v>
          </cell>
          <cell r="E2271" t="str">
            <v>30-Jun-21 A</v>
          </cell>
          <cell r="F2271">
            <v>12327</v>
          </cell>
          <cell r="G2271">
            <v>12327</v>
          </cell>
          <cell r="H2271">
            <v>1</v>
          </cell>
        </row>
        <row r="2272">
          <cell r="A2272" t="str">
            <v>S329409</v>
          </cell>
          <cell r="B2272" t="str">
            <v>Conceptual Design for Cable Routing from Detector to Rack (INTT)</v>
          </cell>
          <cell r="C2272">
            <v>131</v>
          </cell>
          <cell r="D2272" t="str">
            <v>22-Dec-20 A</v>
          </cell>
          <cell r="E2272" t="str">
            <v>30-Jun-21 A</v>
          </cell>
          <cell r="F2272">
            <v>11386</v>
          </cell>
          <cell r="G2272">
            <v>11055</v>
          </cell>
          <cell r="H2272">
            <v>1</v>
          </cell>
        </row>
        <row r="2273">
          <cell r="A2273" t="str">
            <v>S187400</v>
          </cell>
          <cell r="B2273" t="str">
            <v>Procure light guides for modules in Sectors 13-64 - Delivery Acceptance</v>
          </cell>
          <cell r="C2273">
            <v>196</v>
          </cell>
          <cell r="D2273" t="str">
            <v>22-Dec-20 A</v>
          </cell>
          <cell r="E2273">
            <v>44469</v>
          </cell>
          <cell r="F2273">
            <v>240129</v>
          </cell>
          <cell r="G2273">
            <v>240129</v>
          </cell>
          <cell r="H2273">
            <v>0.92</v>
          </cell>
        </row>
        <row r="2274">
          <cell r="A2274" t="str">
            <v>S332730</v>
          </cell>
          <cell r="B2274" t="str">
            <v>Conceptual Design for Gas Tube Routing from Det to Operating Gas Manifolds (TPC)</v>
          </cell>
          <cell r="C2274">
            <v>196</v>
          </cell>
          <cell r="D2274" t="str">
            <v>22-Dec-20 A</v>
          </cell>
          <cell r="E2274">
            <v>44469</v>
          </cell>
          <cell r="F2274">
            <v>3094</v>
          </cell>
          <cell r="G2274">
            <v>3094</v>
          </cell>
          <cell r="H2274">
            <v>0.8</v>
          </cell>
        </row>
        <row r="2275">
          <cell r="A2275" t="str">
            <v>S199000</v>
          </cell>
          <cell r="B2275" t="str">
            <v>Manufacture Inner HCAL Support Structure - Vendor Selection</v>
          </cell>
          <cell r="C2275">
            <v>1</v>
          </cell>
          <cell r="D2275" t="str">
            <v>24-Dec-20 A</v>
          </cell>
          <cell r="E2275" t="str">
            <v>28-Dec-20 A</v>
          </cell>
          <cell r="F2275">
            <v>16712</v>
          </cell>
          <cell r="G2275">
            <v>16225</v>
          </cell>
          <cell r="H2275">
            <v>1</v>
          </cell>
        </row>
        <row r="2276">
          <cell r="A2276" t="str">
            <v>S199700</v>
          </cell>
          <cell r="B2276" t="str">
            <v>Manufacture Inner HCAL Support Rings  - Vendor Selection</v>
          </cell>
          <cell r="C2276">
            <v>2</v>
          </cell>
          <cell r="D2276" t="str">
            <v>28-Dec-20 A</v>
          </cell>
          <cell r="E2276" t="str">
            <v>30-Dec-20 A</v>
          </cell>
          <cell r="F2276">
            <v>0</v>
          </cell>
          <cell r="G2276">
            <v>0</v>
          </cell>
          <cell r="H2276">
            <v>1</v>
          </cell>
        </row>
        <row r="2277">
          <cell r="A2277" t="str">
            <v>S287110</v>
          </cell>
          <cell r="B2277" t="str">
            <v>Completed - Helium System: Transfer lines  BETWEEN 1008B and IR8 Hall INSTALLATION: Field Joint welding</v>
          </cell>
          <cell r="C2277">
            <v>0</v>
          </cell>
          <cell r="E2277" t="str">
            <v>29-Dec-20 A</v>
          </cell>
          <cell r="F2277">
            <v>0</v>
          </cell>
          <cell r="G2277">
            <v>0</v>
          </cell>
          <cell r="H2277">
            <v>1</v>
          </cell>
        </row>
        <row r="2278">
          <cell r="A2278" t="str">
            <v>S199800</v>
          </cell>
          <cell r="B2278" t="str">
            <v>Manufacture Inner HCAL Support Rings   - Contract Award(s)</v>
          </cell>
          <cell r="C2278">
            <v>0</v>
          </cell>
          <cell r="D2278" t="str">
            <v>30-Dec-20 A</v>
          </cell>
          <cell r="F2278">
            <v>0</v>
          </cell>
          <cell r="G2278">
            <v>0</v>
          </cell>
          <cell r="H2278">
            <v>1</v>
          </cell>
        </row>
        <row r="2279">
          <cell r="A2279" t="str">
            <v>S199100</v>
          </cell>
          <cell r="B2279" t="str">
            <v>Manufacture Inner HCAL Support Structure  - Contract Award(s)</v>
          </cell>
          <cell r="C2279">
            <v>0</v>
          </cell>
          <cell r="D2279" t="str">
            <v>31-Dec-20 A</v>
          </cell>
          <cell r="F2279">
            <v>0</v>
          </cell>
          <cell r="G2279">
            <v>0</v>
          </cell>
          <cell r="H2279">
            <v>1</v>
          </cell>
        </row>
        <row r="2280">
          <cell r="A2280" t="str">
            <v>S293700</v>
          </cell>
          <cell r="B2280" t="str">
            <v>(Warm Piping System Materials Procurement) Reliefs Labor</v>
          </cell>
          <cell r="C2280">
            <v>83</v>
          </cell>
          <cell r="D2280" t="str">
            <v>31-Dec-20 A</v>
          </cell>
          <cell r="E2280" t="str">
            <v>30-Apr-21 A</v>
          </cell>
          <cell r="F2280">
            <v>23694</v>
          </cell>
          <cell r="G2280">
            <v>23004</v>
          </cell>
          <cell r="H2280">
            <v>1</v>
          </cell>
        </row>
        <row r="2281">
          <cell r="A2281" t="str">
            <v>S293900</v>
          </cell>
          <cell r="B2281" t="str">
            <v>(Warm Piping System Materials Procurement) Warm Valves</v>
          </cell>
          <cell r="C2281">
            <v>83</v>
          </cell>
          <cell r="D2281" t="str">
            <v>31-Dec-20 A</v>
          </cell>
          <cell r="E2281" t="str">
            <v>30-Apr-21 A</v>
          </cell>
          <cell r="F2281">
            <v>7156</v>
          </cell>
          <cell r="G2281">
            <v>6948</v>
          </cell>
          <cell r="H2281">
            <v>1</v>
          </cell>
        </row>
        <row r="2282">
          <cell r="A2282" t="str">
            <v>S293600</v>
          </cell>
          <cell r="B2282" t="str">
            <v>(Warm Piping System Materials Procurement) Reliefs M&amp;S</v>
          </cell>
          <cell r="C2282">
            <v>83</v>
          </cell>
          <cell r="D2282" t="str">
            <v>31-Dec-20 A</v>
          </cell>
          <cell r="E2282" t="str">
            <v>30-Apr-21 A</v>
          </cell>
          <cell r="F2282">
            <v>9285</v>
          </cell>
          <cell r="G2282">
            <v>9103</v>
          </cell>
          <cell r="H2282">
            <v>1</v>
          </cell>
        </row>
        <row r="2283">
          <cell r="A2283" t="str">
            <v>S293800</v>
          </cell>
          <cell r="B2283" t="str">
            <v>(Warm Piping System Materials Procurement) Warm Valves M&amp;S</v>
          </cell>
          <cell r="C2283">
            <v>83</v>
          </cell>
          <cell r="D2283" t="str">
            <v>31-Dec-20 A</v>
          </cell>
          <cell r="E2283" t="str">
            <v>30-Apr-21 A</v>
          </cell>
          <cell r="F2283">
            <v>17410</v>
          </cell>
          <cell r="G2283">
            <v>17069</v>
          </cell>
          <cell r="H2283">
            <v>1</v>
          </cell>
        </row>
        <row r="2284">
          <cell r="A2284" t="str">
            <v>S231800</v>
          </cell>
          <cell r="B2284" t="str">
            <v>Procure Internal EMCal Signal/Test/Comm and LV/Bias: Production - Delivery Acceptance</v>
          </cell>
          <cell r="C2284">
            <v>103</v>
          </cell>
          <cell r="D2284" t="str">
            <v>31-Dec-20 A</v>
          </cell>
          <cell r="E2284" t="str">
            <v>28-May-21 A</v>
          </cell>
          <cell r="F2284">
            <v>288193</v>
          </cell>
          <cell r="G2284">
            <v>288193</v>
          </cell>
          <cell r="H2284">
            <v>1</v>
          </cell>
        </row>
        <row r="2285">
          <cell r="A2285" t="str">
            <v>S196910</v>
          </cell>
          <cell r="B2285" t="str">
            <v>Technical support labor for EMCal assembly</v>
          </cell>
          <cell r="C2285">
            <v>257</v>
          </cell>
          <cell r="D2285" t="str">
            <v>04-Jan-21 A</v>
          </cell>
          <cell r="E2285">
            <v>44573</v>
          </cell>
          <cell r="F2285">
            <v>281618</v>
          </cell>
          <cell r="G2285">
            <v>281000</v>
          </cell>
          <cell r="H2285">
            <v>0.64</v>
          </cell>
        </row>
        <row r="2286">
          <cell r="A2286" t="str">
            <v>S208500</v>
          </cell>
          <cell r="B2286" t="str">
            <v>Completion of Outer HCAL Scintillating Tile Testing</v>
          </cell>
          <cell r="C2286">
            <v>0</v>
          </cell>
          <cell r="E2286" t="str">
            <v>04-Jan-21 A</v>
          </cell>
          <cell r="F2286">
            <v>0</v>
          </cell>
          <cell r="G2286">
            <v>0</v>
          </cell>
          <cell r="H2286">
            <v>1</v>
          </cell>
        </row>
        <row r="2287">
          <cell r="A2287" t="str">
            <v>S324900</v>
          </cell>
          <cell r="B2287" t="str">
            <v>End Caps/ Pole Tips - Prepare &amp; Send Solicitation</v>
          </cell>
          <cell r="C2287">
            <v>5</v>
          </cell>
          <cell r="D2287" t="str">
            <v>04-Jan-21 A</v>
          </cell>
          <cell r="E2287" t="str">
            <v>08-Jan-21 A</v>
          </cell>
          <cell r="F2287">
            <v>0</v>
          </cell>
          <cell r="G2287">
            <v>0</v>
          </cell>
          <cell r="H2287">
            <v>1</v>
          </cell>
        </row>
        <row r="2288">
          <cell r="A2288" t="str">
            <v>S171021</v>
          </cell>
          <cell r="B2288" t="str">
            <v>Procure EMCAL Fibers for Final Blocks - Delivery Acceptance 21</v>
          </cell>
          <cell r="C2288">
            <v>10</v>
          </cell>
          <cell r="D2288" t="str">
            <v>04-Jan-21 A</v>
          </cell>
          <cell r="E2288" t="str">
            <v>18-Jan-21 A</v>
          </cell>
          <cell r="F2288">
            <v>40858</v>
          </cell>
          <cell r="G2288">
            <v>40858</v>
          </cell>
          <cell r="H2288">
            <v>1</v>
          </cell>
        </row>
        <row r="2289">
          <cell r="A2289" t="str">
            <v>S1006040</v>
          </cell>
          <cell r="B2289" t="str">
            <v>AET submits FDR report to BNL for approval</v>
          </cell>
          <cell r="C2289">
            <v>16</v>
          </cell>
          <cell r="D2289" t="str">
            <v>04-Jan-21 A</v>
          </cell>
          <cell r="E2289" t="str">
            <v>27-Jan-21 A</v>
          </cell>
          <cell r="F2289">
            <v>104800</v>
          </cell>
          <cell r="G2289">
            <v>104800</v>
          </cell>
          <cell r="H2289">
            <v>1</v>
          </cell>
        </row>
        <row r="2290">
          <cell r="A2290" t="str">
            <v>S297200</v>
          </cell>
          <cell r="B2290" t="str">
            <v>(Cryo Controls Hardware procurement) Vacuum gages and cables Labor</v>
          </cell>
          <cell r="C2290">
            <v>19</v>
          </cell>
          <cell r="D2290" t="str">
            <v>04-Jan-21 A</v>
          </cell>
          <cell r="E2290" t="str">
            <v>29-Jan-21 A</v>
          </cell>
          <cell r="F2290">
            <v>1564</v>
          </cell>
          <cell r="G2290">
            <v>1518</v>
          </cell>
          <cell r="H2290">
            <v>1</v>
          </cell>
        </row>
        <row r="2291">
          <cell r="A2291" t="str">
            <v>S297300</v>
          </cell>
          <cell r="B2291" t="str">
            <v>(Cryo Controls Hardware procurement) Vacuum gages and cables M&amp;S</v>
          </cell>
          <cell r="C2291">
            <v>19</v>
          </cell>
          <cell r="D2291" t="str">
            <v>04-Jan-21 A</v>
          </cell>
          <cell r="E2291" t="str">
            <v>29-Jan-21 A</v>
          </cell>
          <cell r="F2291">
            <v>6964</v>
          </cell>
          <cell r="G2291">
            <v>6828</v>
          </cell>
          <cell r="H2291">
            <v>1</v>
          </cell>
        </row>
        <row r="2292">
          <cell r="A2292" t="str">
            <v>S125000</v>
          </cell>
          <cell r="B2292" t="str">
            <v>Procure TPC R1 Module Parts (Padplanes) - Contract/PO - Leadtime</v>
          </cell>
          <cell r="C2292">
            <v>60</v>
          </cell>
          <cell r="D2292" t="str">
            <v>04-Jan-21 A</v>
          </cell>
          <cell r="E2292" t="str">
            <v>31-Mar-21 A</v>
          </cell>
          <cell r="F2292">
            <v>0</v>
          </cell>
          <cell r="G2292">
            <v>0</v>
          </cell>
          <cell r="H2292">
            <v>1</v>
          </cell>
        </row>
        <row r="2293">
          <cell r="A2293" t="str">
            <v>S199900</v>
          </cell>
          <cell r="B2293" t="str">
            <v>Manufacture Inner HCAL Support Rings   - Contract lead time</v>
          </cell>
          <cell r="C2293">
            <v>76</v>
          </cell>
          <cell r="D2293" t="str">
            <v>04-Jan-21 A</v>
          </cell>
          <cell r="E2293" t="str">
            <v>22-Apr-21 A</v>
          </cell>
          <cell r="F2293">
            <v>0</v>
          </cell>
          <cell r="G2293">
            <v>0</v>
          </cell>
          <cell r="H2293">
            <v>1</v>
          </cell>
        </row>
        <row r="2294">
          <cell r="A2294" t="str">
            <v>S342900</v>
          </cell>
          <cell r="B2294" t="str">
            <v>Analyze Assembly Hall Modification Requirements</v>
          </cell>
          <cell r="C2294">
            <v>99</v>
          </cell>
          <cell r="D2294" t="str">
            <v>04-Jan-21 A</v>
          </cell>
          <cell r="E2294" t="str">
            <v>25-May-21 A</v>
          </cell>
          <cell r="F2294">
            <v>25106</v>
          </cell>
          <cell r="G2294">
            <v>25106</v>
          </cell>
          <cell r="H2294">
            <v>1</v>
          </cell>
        </row>
        <row r="2295">
          <cell r="A2295" t="str">
            <v>S339200</v>
          </cell>
          <cell r="B2295" t="str">
            <v>Procure &amp; Deliver Beampipe/Vacuum Components (leadtime and fabrication included) - Physics Resource(s)</v>
          </cell>
          <cell r="C2295">
            <v>103</v>
          </cell>
          <cell r="D2295" t="str">
            <v>04-Jan-21 A</v>
          </cell>
          <cell r="E2295" t="str">
            <v>31-May-21 A</v>
          </cell>
          <cell r="F2295">
            <v>4232</v>
          </cell>
          <cell r="G2295">
            <v>7523</v>
          </cell>
          <cell r="H2295">
            <v>1</v>
          </cell>
        </row>
        <row r="2296">
          <cell r="A2296" t="str">
            <v>S339210</v>
          </cell>
          <cell r="B2296" t="str">
            <v>Procure &amp; Deliver Beampipe/Vacuum Components (leadtime and fabrication included) - CA-D Resource(s)</v>
          </cell>
          <cell r="C2296">
            <v>103</v>
          </cell>
          <cell r="D2296" t="str">
            <v>04-Jan-21 A</v>
          </cell>
          <cell r="E2296" t="str">
            <v>31-May-21 A</v>
          </cell>
          <cell r="F2296">
            <v>5461</v>
          </cell>
          <cell r="G2296">
            <v>19415</v>
          </cell>
          <cell r="H2296">
            <v>1</v>
          </cell>
        </row>
        <row r="2297">
          <cell r="A2297" t="str">
            <v>S149650</v>
          </cell>
          <cell r="B2297" t="str">
            <v>TPC Diffuse Lasers</v>
          </cell>
          <cell r="C2297">
            <v>199</v>
          </cell>
          <cell r="D2297" t="str">
            <v>04-Jan-21 A</v>
          </cell>
          <cell r="E2297">
            <v>44484</v>
          </cell>
          <cell r="F2297">
            <v>232137</v>
          </cell>
          <cell r="G2297">
            <v>232137</v>
          </cell>
          <cell r="H2297">
            <v>0.5</v>
          </cell>
        </row>
        <row r="2298">
          <cell r="A2298" t="str">
            <v>S338300</v>
          </cell>
          <cell r="B2298" t="str">
            <v>Procure &amp; Deliver Beampipe/Vacuum Components (leadtime and fabrication included) - M&amp;S</v>
          </cell>
          <cell r="C2298">
            <v>102</v>
          </cell>
          <cell r="D2298" t="str">
            <v>05-Jan-21 A</v>
          </cell>
          <cell r="E2298" t="str">
            <v>31-May-21 A</v>
          </cell>
          <cell r="F2298">
            <v>58034</v>
          </cell>
          <cell r="G2298">
            <v>58034</v>
          </cell>
          <cell r="H2298">
            <v>1</v>
          </cell>
        </row>
        <row r="2299">
          <cell r="A2299" t="str">
            <v>S316600</v>
          </cell>
          <cell r="B2299" t="str">
            <v>Create Internal Detector Structural Support Detail Drawings - Physics Resource(s)</v>
          </cell>
          <cell r="C2299">
            <v>5</v>
          </cell>
          <cell r="D2299" t="str">
            <v>11-Jan-21 A</v>
          </cell>
          <cell r="E2299" t="str">
            <v>18-Jan-21 A</v>
          </cell>
          <cell r="F2299">
            <v>5877</v>
          </cell>
          <cell r="G2299">
            <v>5706</v>
          </cell>
          <cell r="H2299">
            <v>1</v>
          </cell>
        </row>
        <row r="2300">
          <cell r="A2300" t="str">
            <v>S316610</v>
          </cell>
          <cell r="B2300" t="str">
            <v>Create Internal Detector Structural Support Detail Drawings - CA-D Resource(s)</v>
          </cell>
          <cell r="C2300">
            <v>5</v>
          </cell>
          <cell r="D2300" t="str">
            <v>11-Jan-21 A</v>
          </cell>
          <cell r="E2300" t="str">
            <v>18-Jan-21 A</v>
          </cell>
          <cell r="F2300">
            <v>7281</v>
          </cell>
          <cell r="G2300">
            <v>7069</v>
          </cell>
          <cell r="H2300">
            <v>1</v>
          </cell>
        </row>
        <row r="2301">
          <cell r="A2301" t="str">
            <v>S135900</v>
          </cell>
          <cell r="B2301" t="str">
            <v>Procure TPC FEE Cooling System - Provide Requirements to Procurement</v>
          </cell>
          <cell r="C2301">
            <v>10</v>
          </cell>
          <cell r="D2301" t="str">
            <v>11-Jan-21 A</v>
          </cell>
          <cell r="E2301" t="str">
            <v>26-Jan-21 A</v>
          </cell>
          <cell r="F2301">
            <v>3076</v>
          </cell>
          <cell r="G2301">
            <v>2986</v>
          </cell>
          <cell r="H2301">
            <v>1</v>
          </cell>
        </row>
        <row r="2302">
          <cell r="A2302" t="str">
            <v>S136200</v>
          </cell>
          <cell r="B2302" t="str">
            <v>Procure TPC FEE Cooling System - Vendor Selection</v>
          </cell>
          <cell r="C2302">
            <v>10</v>
          </cell>
          <cell r="D2302" t="str">
            <v>11-Jan-21 A</v>
          </cell>
          <cell r="E2302" t="str">
            <v>26-Jan-21 A</v>
          </cell>
          <cell r="F2302">
            <v>0</v>
          </cell>
          <cell r="G2302">
            <v>0</v>
          </cell>
          <cell r="H2302">
            <v>1</v>
          </cell>
        </row>
        <row r="2303">
          <cell r="A2303" t="str">
            <v>S136000</v>
          </cell>
          <cell r="B2303" t="str">
            <v>Procure TPC FEE Cooling System - Prepare &amp; Send Solicitation</v>
          </cell>
          <cell r="C2303">
            <v>10</v>
          </cell>
          <cell r="D2303" t="str">
            <v>11-Jan-21 A</v>
          </cell>
          <cell r="E2303" t="str">
            <v>26-Jan-21 A</v>
          </cell>
          <cell r="F2303">
            <v>0</v>
          </cell>
          <cell r="G2303">
            <v>0</v>
          </cell>
          <cell r="H2303">
            <v>1</v>
          </cell>
        </row>
        <row r="2304">
          <cell r="A2304" t="str">
            <v>S136100</v>
          </cell>
          <cell r="B2304" t="str">
            <v>Procure TPC FEE Cooling System - Vendor Responses</v>
          </cell>
          <cell r="C2304">
            <v>10</v>
          </cell>
          <cell r="D2304" t="str">
            <v>11-Jan-21 A</v>
          </cell>
          <cell r="E2304" t="str">
            <v>26-Jan-21 A</v>
          </cell>
          <cell r="F2304">
            <v>0</v>
          </cell>
          <cell r="G2304">
            <v>0</v>
          </cell>
          <cell r="H2304">
            <v>1</v>
          </cell>
        </row>
        <row r="2305">
          <cell r="A2305" t="str">
            <v>S343834</v>
          </cell>
          <cell r="B2305" t="str">
            <v>Start Track Modification - IR Contract Award</v>
          </cell>
          <cell r="C2305">
            <v>14</v>
          </cell>
          <cell r="D2305" t="str">
            <v>11-Jan-21 A</v>
          </cell>
          <cell r="E2305" t="str">
            <v>29-Jan-21 A</v>
          </cell>
          <cell r="F2305">
            <v>0</v>
          </cell>
          <cell r="G2305">
            <v>0</v>
          </cell>
          <cell r="H2305">
            <v>1</v>
          </cell>
        </row>
        <row r="2306">
          <cell r="A2306" t="str">
            <v>S343832</v>
          </cell>
          <cell r="B2306" t="str">
            <v>Start Track Modification - IR Vendor Selection</v>
          </cell>
          <cell r="C2306">
            <v>14</v>
          </cell>
          <cell r="D2306" t="str">
            <v>11-Jan-21 A</v>
          </cell>
          <cell r="E2306" t="str">
            <v>29-Jan-21 A</v>
          </cell>
          <cell r="F2306">
            <v>1042</v>
          </cell>
          <cell r="G2306">
            <v>1012</v>
          </cell>
          <cell r="H2306">
            <v>1</v>
          </cell>
        </row>
        <row r="2307">
          <cell r="A2307" t="str">
            <v>S343836</v>
          </cell>
          <cell r="B2307" t="str">
            <v>Start Track Modification - IR Develop and Submit Safety Plan</v>
          </cell>
          <cell r="C2307">
            <v>24</v>
          </cell>
          <cell r="D2307" t="str">
            <v>11-Jan-21 A</v>
          </cell>
          <cell r="E2307" t="str">
            <v>16-Feb-21 A</v>
          </cell>
          <cell r="F2307">
            <v>3127</v>
          </cell>
          <cell r="G2307">
            <v>3036</v>
          </cell>
          <cell r="H2307">
            <v>1</v>
          </cell>
        </row>
        <row r="2308">
          <cell r="A2308" t="str">
            <v>S210300</v>
          </cell>
          <cell r="B2308" t="str">
            <v>Outer HCAL Sector Transportation to Temp Storage</v>
          </cell>
          <cell r="C2308">
            <v>77</v>
          </cell>
          <cell r="D2308" t="str">
            <v>11-Jan-21 A</v>
          </cell>
          <cell r="E2308" t="str">
            <v>30-Apr-21 A</v>
          </cell>
          <cell r="F2308">
            <v>39020</v>
          </cell>
          <cell r="G2308">
            <v>39020</v>
          </cell>
          <cell r="H2308">
            <v>1</v>
          </cell>
        </row>
        <row r="2309">
          <cell r="A2309" t="str">
            <v>S125500</v>
          </cell>
          <cell r="B2309" t="str">
            <v>Build TPC R1 Modules</v>
          </cell>
          <cell r="C2309">
            <v>136</v>
          </cell>
          <cell r="D2309" t="str">
            <v>11-Jan-21 A</v>
          </cell>
          <cell r="E2309" t="str">
            <v>26-Jul-21 A</v>
          </cell>
          <cell r="F2309">
            <v>63173</v>
          </cell>
          <cell r="G2309">
            <v>63130</v>
          </cell>
          <cell r="H2309">
            <v>1</v>
          </cell>
        </row>
        <row r="2310">
          <cell r="A2310" t="str">
            <v>S125600</v>
          </cell>
          <cell r="B2310" t="str">
            <v>Test TPC R1 Modules</v>
          </cell>
          <cell r="C2310">
            <v>136</v>
          </cell>
          <cell r="D2310" t="str">
            <v>11-Jan-21 A</v>
          </cell>
          <cell r="E2310" t="str">
            <v>26-Jul-21 A</v>
          </cell>
          <cell r="F2310">
            <v>63173</v>
          </cell>
          <cell r="G2310">
            <v>63173</v>
          </cell>
          <cell r="H2310">
            <v>1</v>
          </cell>
        </row>
        <row r="2311">
          <cell r="A2311" t="str">
            <v>S125505</v>
          </cell>
          <cell r="B2311" t="str">
            <v>Build TPC R1 Modules - Contributed Labor</v>
          </cell>
          <cell r="C2311">
            <v>136</v>
          </cell>
          <cell r="D2311" t="str">
            <v>11-Jan-21 A</v>
          </cell>
          <cell r="E2311" t="str">
            <v>26-Jul-21 A</v>
          </cell>
          <cell r="F2311">
            <v>0</v>
          </cell>
          <cell r="G2311">
            <v>0</v>
          </cell>
          <cell r="H2311">
            <v>1</v>
          </cell>
        </row>
        <row r="2312">
          <cell r="A2312" t="str">
            <v>S125605</v>
          </cell>
          <cell r="B2312" t="str">
            <v>Test TPC R1 Modules - Contributed Labor</v>
          </cell>
          <cell r="C2312">
            <v>136</v>
          </cell>
          <cell r="D2312" t="str">
            <v>11-Jan-21 A</v>
          </cell>
          <cell r="E2312" t="str">
            <v>26-Jul-21 A</v>
          </cell>
          <cell r="F2312">
            <v>0</v>
          </cell>
          <cell r="G2312">
            <v>0</v>
          </cell>
          <cell r="H2312">
            <v>1</v>
          </cell>
        </row>
        <row r="2313">
          <cell r="A2313" t="str">
            <v>S325000</v>
          </cell>
          <cell r="B2313" t="str">
            <v>End Caps/ Pole Tips - Vendor Responses - Physics Resource(s)</v>
          </cell>
          <cell r="C2313">
            <v>12</v>
          </cell>
          <cell r="D2313" t="str">
            <v>11-Jan-21 A</v>
          </cell>
          <cell r="E2313" t="str">
            <v>28-Jan-21 A</v>
          </cell>
          <cell r="F2313">
            <v>1175</v>
          </cell>
          <cell r="G2313">
            <v>1141</v>
          </cell>
          <cell r="H2313">
            <v>1</v>
          </cell>
        </row>
        <row r="2314">
          <cell r="A2314" t="str">
            <v>S325010</v>
          </cell>
          <cell r="B2314" t="str">
            <v>End Caps/ Pole Tips - Vendor Responses - CA-D Resource(s)</v>
          </cell>
          <cell r="C2314">
            <v>12</v>
          </cell>
          <cell r="D2314" t="str">
            <v>11-Jan-21 A</v>
          </cell>
          <cell r="E2314" t="str">
            <v>28-Jan-21 A</v>
          </cell>
          <cell r="F2314">
            <v>6405</v>
          </cell>
          <cell r="G2314">
            <v>6218</v>
          </cell>
          <cell r="H2314">
            <v>1</v>
          </cell>
        </row>
        <row r="2315">
          <cell r="A2315" t="str">
            <v>S1006240</v>
          </cell>
          <cell r="B2315" t="str">
            <v>AET submits PDR report to BNL for approval of IP8 Cold Box Assembly</v>
          </cell>
          <cell r="C2315">
            <v>164</v>
          </cell>
          <cell r="D2315" t="str">
            <v>11-Jan-21 A</v>
          </cell>
          <cell r="E2315">
            <v>44440</v>
          </cell>
          <cell r="F2315">
            <v>0</v>
          </cell>
          <cell r="G2315">
            <v>0</v>
          </cell>
          <cell r="H2315">
            <v>0.95</v>
          </cell>
        </row>
        <row r="2316">
          <cell r="A2316" t="str">
            <v>S345000</v>
          </cell>
          <cell r="B2316" t="str">
            <v>Review Integration and Installation Plan Design/Safety</v>
          </cell>
          <cell r="C2316">
            <v>10</v>
          </cell>
          <cell r="D2316" t="str">
            <v>12-Jan-21 A</v>
          </cell>
          <cell r="E2316" t="str">
            <v>27-Jan-21 A</v>
          </cell>
          <cell r="F2316">
            <v>8930</v>
          </cell>
          <cell r="G2316">
            <v>8670</v>
          </cell>
          <cell r="H2316">
            <v>1</v>
          </cell>
        </row>
        <row r="2317">
          <cell r="A2317" t="str">
            <v>S345100</v>
          </cell>
          <cell r="B2317" t="str">
            <v>Review Cable Management Plan</v>
          </cell>
          <cell r="C2317">
            <v>10</v>
          </cell>
          <cell r="D2317" t="str">
            <v>12-Jan-21 A</v>
          </cell>
          <cell r="E2317" t="str">
            <v>27-Jan-21 A</v>
          </cell>
          <cell r="F2317">
            <v>5726</v>
          </cell>
          <cell r="G2317">
            <v>5559</v>
          </cell>
          <cell r="H2317">
            <v>1</v>
          </cell>
        </row>
        <row r="2318">
          <cell r="A2318" t="str">
            <v>S345200</v>
          </cell>
          <cell r="B2318" t="str">
            <v>Review Survey Plan</v>
          </cell>
          <cell r="C2318">
            <v>10</v>
          </cell>
          <cell r="D2318" t="str">
            <v>12-Jan-21 A</v>
          </cell>
          <cell r="E2318" t="str">
            <v>27-Jan-21 A</v>
          </cell>
          <cell r="F2318">
            <v>3868</v>
          </cell>
          <cell r="G2318">
            <v>3755</v>
          </cell>
          <cell r="H2318">
            <v>1</v>
          </cell>
        </row>
        <row r="2319">
          <cell r="A2319" t="str">
            <v>S345300</v>
          </cell>
          <cell r="B2319" t="str">
            <v>Address Action Items from Subsystem Interface &amp; Integration Plans (Interface, Integration, Cable Management and Survey P</v>
          </cell>
          <cell r="C2319">
            <v>10</v>
          </cell>
          <cell r="D2319" t="str">
            <v>12-Jan-21 A</v>
          </cell>
          <cell r="E2319" t="str">
            <v>27-Jan-21 A</v>
          </cell>
          <cell r="F2319">
            <v>3868</v>
          </cell>
          <cell r="G2319">
            <v>3755</v>
          </cell>
          <cell r="H2319">
            <v>1</v>
          </cell>
        </row>
        <row r="2320">
          <cell r="A2320" t="str">
            <v>S344900</v>
          </cell>
          <cell r="B2320" t="str">
            <v>Create Installation Plan</v>
          </cell>
          <cell r="C2320">
            <v>10</v>
          </cell>
          <cell r="D2320" t="str">
            <v>12-Jan-21 A</v>
          </cell>
          <cell r="E2320" t="str">
            <v>27-Jan-21 A</v>
          </cell>
          <cell r="F2320">
            <v>30041</v>
          </cell>
          <cell r="G2320">
            <v>30041</v>
          </cell>
          <cell r="H2320">
            <v>1</v>
          </cell>
        </row>
        <row r="2321">
          <cell r="A2321" t="str">
            <v>S307000</v>
          </cell>
          <cell r="B2321" t="str">
            <v>Magnet: Connect AC Power to Quench Detector</v>
          </cell>
          <cell r="C2321">
            <v>18</v>
          </cell>
          <cell r="D2321" t="str">
            <v>12-Jan-21 A</v>
          </cell>
          <cell r="E2321" t="str">
            <v>05-Feb-21 A</v>
          </cell>
          <cell r="F2321">
            <v>3092</v>
          </cell>
          <cell r="G2321">
            <v>3002</v>
          </cell>
          <cell r="H2321">
            <v>1</v>
          </cell>
        </row>
        <row r="2322">
          <cell r="A2322" t="str">
            <v>S301800</v>
          </cell>
          <cell r="B2322" t="str">
            <v>Magnet: 1008 IR Design Quench Detector AC Power Hook-up</v>
          </cell>
          <cell r="C2322">
            <v>31</v>
          </cell>
          <cell r="D2322" t="str">
            <v>12-Jan-21 A</v>
          </cell>
          <cell r="E2322" t="str">
            <v>26-Feb-21 A</v>
          </cell>
          <cell r="F2322">
            <v>2427</v>
          </cell>
          <cell r="G2322">
            <v>2356</v>
          </cell>
          <cell r="H2322">
            <v>1</v>
          </cell>
        </row>
        <row r="2323">
          <cell r="A2323" t="str">
            <v>S301710</v>
          </cell>
          <cell r="B2323" t="str">
            <v>Magnet: 1008 IR Design Power Supply AC Power Hook-up Split</v>
          </cell>
          <cell r="C2323">
            <v>31</v>
          </cell>
          <cell r="D2323" t="str">
            <v>12-Jan-21 A</v>
          </cell>
          <cell r="E2323" t="str">
            <v>26-Feb-21 A</v>
          </cell>
          <cell r="F2323">
            <v>2730</v>
          </cell>
          <cell r="G2323">
            <v>2651</v>
          </cell>
          <cell r="H2323">
            <v>1</v>
          </cell>
        </row>
        <row r="2324">
          <cell r="A2324" t="str">
            <v>S301910</v>
          </cell>
          <cell r="B2324" t="str">
            <v>Magnet: 1008 IR Design Power Supply, Magnet, Dump Resistor DC Cabling Split</v>
          </cell>
          <cell r="C2324">
            <v>31</v>
          </cell>
          <cell r="D2324" t="str">
            <v>12-Jan-21 A</v>
          </cell>
          <cell r="E2324" t="str">
            <v>26-Feb-21 A</v>
          </cell>
          <cell r="F2324">
            <v>1820</v>
          </cell>
          <cell r="G2324">
            <v>1767</v>
          </cell>
          <cell r="H2324">
            <v>1</v>
          </cell>
        </row>
        <row r="2325">
          <cell r="A2325" t="str">
            <v>S152300</v>
          </cell>
          <cell r="B2325" t="str">
            <v>Procure TPC Gas System Equipment - Contract/PO - Delivery Acceptance</v>
          </cell>
          <cell r="C2325">
            <v>183</v>
          </cell>
          <cell r="D2325" t="str">
            <v>12-Jan-21 A</v>
          </cell>
          <cell r="E2325">
            <v>44469</v>
          </cell>
          <cell r="F2325">
            <v>38343</v>
          </cell>
          <cell r="G2325">
            <v>37591</v>
          </cell>
          <cell r="H2325">
            <v>0.7</v>
          </cell>
        </row>
        <row r="2326">
          <cell r="A2326" t="str">
            <v>S173800</v>
          </cell>
          <cell r="B2326" t="str">
            <v>Fabricate final blocks sector 21</v>
          </cell>
          <cell r="C2326">
            <v>6</v>
          </cell>
          <cell r="D2326" t="str">
            <v>12-Jan-21 A</v>
          </cell>
          <cell r="E2326" t="str">
            <v>20-Jan-21 A</v>
          </cell>
          <cell r="F2326">
            <v>5163</v>
          </cell>
          <cell r="G2326">
            <v>5012</v>
          </cell>
          <cell r="H2326">
            <v>1</v>
          </cell>
        </row>
        <row r="2327">
          <cell r="A2327" t="str">
            <v>S196200</v>
          </cell>
          <cell r="B2327" t="str">
            <v>Build mechanical enclosures for final sectors</v>
          </cell>
          <cell r="C2327">
            <v>253</v>
          </cell>
          <cell r="D2327" t="str">
            <v>12-Jan-21 A</v>
          </cell>
          <cell r="E2327">
            <v>44575</v>
          </cell>
          <cell r="F2327">
            <v>84633</v>
          </cell>
          <cell r="G2327">
            <v>84633</v>
          </cell>
          <cell r="H2327">
            <v>0.42</v>
          </cell>
        </row>
        <row r="2328">
          <cell r="A2328" t="str">
            <v>S196300</v>
          </cell>
          <cell r="B2328" t="str">
            <v>Build mechanical fixtures for final sectors</v>
          </cell>
          <cell r="C2328">
            <v>253</v>
          </cell>
          <cell r="D2328" t="str">
            <v>12-Jan-21 A</v>
          </cell>
          <cell r="E2328">
            <v>44575</v>
          </cell>
          <cell r="F2328">
            <v>84633</v>
          </cell>
          <cell r="G2328">
            <v>84017</v>
          </cell>
          <cell r="H2328">
            <v>0.48</v>
          </cell>
        </row>
        <row r="2329">
          <cell r="A2329" t="str">
            <v>S196400</v>
          </cell>
          <cell r="B2329" t="str">
            <v>Build cooling system for final sectors</v>
          </cell>
          <cell r="C2329">
            <v>253</v>
          </cell>
          <cell r="D2329" t="str">
            <v>12-Jan-21 A</v>
          </cell>
          <cell r="E2329">
            <v>44575</v>
          </cell>
          <cell r="F2329">
            <v>27303</v>
          </cell>
          <cell r="G2329">
            <v>27303</v>
          </cell>
          <cell r="H2329">
            <v>0.42</v>
          </cell>
        </row>
        <row r="2330">
          <cell r="A2330" t="str">
            <v>S332705</v>
          </cell>
          <cell r="B2330" t="str">
            <v>Conceptual Design for Routing Operating gas Line from Gas House to TPC Manifold</v>
          </cell>
          <cell r="C2330">
            <v>4</v>
          </cell>
          <cell r="D2330" t="str">
            <v>13-Jan-21 A</v>
          </cell>
          <cell r="E2330" t="str">
            <v>20-Jan-21 A</v>
          </cell>
          <cell r="F2330">
            <v>3094</v>
          </cell>
          <cell r="G2330">
            <v>3094</v>
          </cell>
          <cell r="H2330">
            <v>1</v>
          </cell>
        </row>
        <row r="2331">
          <cell r="A2331" t="str">
            <v>S289800</v>
          </cell>
          <cell r="B2331" t="str">
            <v>Procure LN2 supply transfer line system, Phase 1 (Preliminary Design Review) - Delivery Acceptance</v>
          </cell>
          <cell r="C2331">
            <v>9</v>
          </cell>
          <cell r="D2331" t="str">
            <v>13-Jan-21 A</v>
          </cell>
          <cell r="E2331" t="str">
            <v>27-Jan-21 A</v>
          </cell>
          <cell r="F2331">
            <v>25535</v>
          </cell>
          <cell r="G2331">
            <v>25535</v>
          </cell>
          <cell r="H2331">
            <v>1</v>
          </cell>
        </row>
        <row r="2332">
          <cell r="A2332" t="str">
            <v>S150400</v>
          </cell>
          <cell r="B2332" t="str">
            <v>Procure TPC mirror bundles with supports Labor</v>
          </cell>
          <cell r="C2332">
            <v>221</v>
          </cell>
          <cell r="D2332" t="str">
            <v>13-Jan-21 A</v>
          </cell>
          <cell r="E2332">
            <v>44530</v>
          </cell>
          <cell r="F2332">
            <v>3640</v>
          </cell>
          <cell r="G2332">
            <v>3533</v>
          </cell>
          <cell r="H2332">
            <v>0.5</v>
          </cell>
        </row>
        <row r="2333">
          <cell r="A2333" t="str">
            <v>S150500</v>
          </cell>
          <cell r="B2333" t="str">
            <v>Procure TPC mirror bundles with supports M&amp;S</v>
          </cell>
          <cell r="C2333">
            <v>221</v>
          </cell>
          <cell r="D2333" t="str">
            <v>13-Jan-21 A</v>
          </cell>
          <cell r="E2333">
            <v>44530</v>
          </cell>
          <cell r="F2333">
            <v>17410</v>
          </cell>
          <cell r="G2333">
            <v>17060</v>
          </cell>
          <cell r="H2333">
            <v>0.5</v>
          </cell>
        </row>
        <row r="2334">
          <cell r="A2334" t="str">
            <v>S289900</v>
          </cell>
          <cell r="B2334" t="str">
            <v>(LN2 supply transfer line system) Detail dwg package</v>
          </cell>
          <cell r="C2334">
            <v>72</v>
          </cell>
          <cell r="D2334" t="str">
            <v>18-Jan-21 A</v>
          </cell>
          <cell r="E2334" t="str">
            <v>30-Apr-21 A</v>
          </cell>
          <cell r="F2334">
            <v>9542</v>
          </cell>
          <cell r="G2334">
            <v>9542</v>
          </cell>
          <cell r="H2334">
            <v>1</v>
          </cell>
        </row>
        <row r="2335">
          <cell r="A2335" t="str">
            <v>S196100</v>
          </cell>
          <cell r="B2335" t="str">
            <v>Procure EMCAL Cooling System for Final Sectors - Delivery Acceptance</v>
          </cell>
          <cell r="C2335">
            <v>209</v>
          </cell>
          <cell r="D2335" t="str">
            <v>18-Jan-21 A</v>
          </cell>
          <cell r="E2335">
            <v>44515</v>
          </cell>
          <cell r="F2335">
            <v>82284</v>
          </cell>
          <cell r="G2335">
            <v>82284</v>
          </cell>
          <cell r="H2335">
            <v>0.59</v>
          </cell>
        </row>
        <row r="2336">
          <cell r="A2336" t="str">
            <v>S171022</v>
          </cell>
          <cell r="B2336" t="str">
            <v>Procure EMCAL Fibers for Final Blocks - Delivery Acceptance 22</v>
          </cell>
          <cell r="C2336">
            <v>7</v>
          </cell>
          <cell r="D2336" t="str">
            <v>19-Jan-21 A</v>
          </cell>
          <cell r="E2336" t="str">
            <v>28-Jan-21 A</v>
          </cell>
          <cell r="F2336">
            <v>40858</v>
          </cell>
          <cell r="G2336">
            <v>40858</v>
          </cell>
          <cell r="H2336">
            <v>1</v>
          </cell>
        </row>
        <row r="2337">
          <cell r="A2337" t="str">
            <v>S316700</v>
          </cell>
          <cell r="B2337" t="str">
            <v>Review Internal Detector Structural Support Safety - Physics Resource(s)</v>
          </cell>
          <cell r="C2337">
            <v>7</v>
          </cell>
          <cell r="D2337" t="str">
            <v>19-Jan-21 A</v>
          </cell>
          <cell r="E2337" t="str">
            <v>28-Jan-21 A</v>
          </cell>
          <cell r="F2337">
            <v>940</v>
          </cell>
          <cell r="G2337">
            <v>913</v>
          </cell>
          <cell r="H2337">
            <v>1</v>
          </cell>
        </row>
        <row r="2338">
          <cell r="A2338" t="str">
            <v>S316800</v>
          </cell>
          <cell r="B2338" t="str">
            <v>Review Internal Detector Structural Support Design - Physics Resource(s)</v>
          </cell>
          <cell r="C2338">
            <v>7</v>
          </cell>
          <cell r="D2338" t="str">
            <v>19-Jan-21 A</v>
          </cell>
          <cell r="E2338" t="str">
            <v>28-Jan-21 A</v>
          </cell>
          <cell r="F2338">
            <v>1411</v>
          </cell>
          <cell r="G2338">
            <v>1369</v>
          </cell>
          <cell r="H2338">
            <v>1</v>
          </cell>
        </row>
        <row r="2339">
          <cell r="A2339" t="str">
            <v>S316710</v>
          </cell>
          <cell r="B2339" t="str">
            <v>Review Internal Detector Structural Support Safety - CA-D Resource(s)</v>
          </cell>
          <cell r="C2339">
            <v>7</v>
          </cell>
          <cell r="D2339" t="str">
            <v>19-Jan-21 A</v>
          </cell>
          <cell r="E2339" t="str">
            <v>28-Jan-21 A</v>
          </cell>
          <cell r="F2339">
            <v>1213</v>
          </cell>
          <cell r="G2339">
            <v>1178</v>
          </cell>
          <cell r="H2339">
            <v>1</v>
          </cell>
        </row>
        <row r="2340">
          <cell r="A2340" t="str">
            <v>S316810</v>
          </cell>
          <cell r="B2340" t="str">
            <v>Review Internal Detector Structural Support Design - CA-D Resource(s)</v>
          </cell>
          <cell r="C2340">
            <v>7</v>
          </cell>
          <cell r="D2340" t="str">
            <v>19-Jan-21 A</v>
          </cell>
          <cell r="E2340" t="str">
            <v>28-Jan-21 A</v>
          </cell>
          <cell r="F2340">
            <v>2427</v>
          </cell>
          <cell r="G2340">
            <v>2356</v>
          </cell>
          <cell r="H2340">
            <v>1</v>
          </cell>
        </row>
        <row r="2341">
          <cell r="A2341" t="str">
            <v>S338100</v>
          </cell>
          <cell r="B2341" t="str">
            <v>Perform Magnet Cryo, Electrical &amp; Control Structural Support in IR Components Acceptance</v>
          </cell>
          <cell r="C2341">
            <v>8</v>
          </cell>
          <cell r="D2341" t="str">
            <v>19-Jan-21 A</v>
          </cell>
          <cell r="E2341" t="str">
            <v>29-Jan-21 A</v>
          </cell>
          <cell r="F2341">
            <v>2592</v>
          </cell>
          <cell r="G2341">
            <v>2592</v>
          </cell>
          <cell r="H2341">
            <v>1</v>
          </cell>
        </row>
        <row r="2342">
          <cell r="A2342" t="str">
            <v>S1006080</v>
          </cell>
          <cell r="B2342" t="str">
            <v>AET begins material procurement</v>
          </cell>
          <cell r="C2342">
            <v>27</v>
          </cell>
          <cell r="D2342" t="str">
            <v>19-Jan-21 A</v>
          </cell>
          <cell r="E2342" t="str">
            <v>26-Feb-21 A</v>
          </cell>
          <cell r="F2342">
            <v>0</v>
          </cell>
          <cell r="G2342">
            <v>0</v>
          </cell>
          <cell r="H2342">
            <v>1</v>
          </cell>
        </row>
        <row r="2343">
          <cell r="A2343" t="str">
            <v>S1006120</v>
          </cell>
          <cell r="B2343" t="str">
            <v>Fabricate the 1008B Cold Box</v>
          </cell>
          <cell r="C2343">
            <v>92</v>
          </cell>
          <cell r="D2343" t="str">
            <v>19-Jan-21 A</v>
          </cell>
          <cell r="E2343" t="str">
            <v>28-May-21 A</v>
          </cell>
          <cell r="F2343">
            <v>0</v>
          </cell>
          <cell r="G2343">
            <v>0</v>
          </cell>
          <cell r="H2343">
            <v>1</v>
          </cell>
        </row>
        <row r="2344">
          <cell r="A2344" t="str">
            <v>S142300</v>
          </cell>
          <cell r="B2344" t="str">
            <v>Procure TPC FEE LV Power Supplies - Contract Award(s)</v>
          </cell>
          <cell r="C2344">
            <v>0</v>
          </cell>
          <cell r="D2344" t="str">
            <v>20-Jan-21 A</v>
          </cell>
          <cell r="F2344">
            <v>0</v>
          </cell>
          <cell r="G2344">
            <v>0</v>
          </cell>
          <cell r="H2344">
            <v>1</v>
          </cell>
        </row>
        <row r="2345">
          <cell r="A2345" t="str">
            <v>S142400</v>
          </cell>
          <cell r="B2345" t="str">
            <v>Procure TPC FEE LV Power Supplies - Contract/PO - Leadtime</v>
          </cell>
          <cell r="C2345">
            <v>48</v>
          </cell>
          <cell r="D2345" t="str">
            <v>21-Jan-21 A</v>
          </cell>
          <cell r="E2345" t="str">
            <v>31-Mar-21 A</v>
          </cell>
          <cell r="F2345">
            <v>0</v>
          </cell>
          <cell r="G2345">
            <v>0</v>
          </cell>
          <cell r="H2345">
            <v>1</v>
          </cell>
        </row>
        <row r="2346">
          <cell r="A2346" t="str">
            <v>S173900</v>
          </cell>
          <cell r="B2346" t="str">
            <v>Fabricate final blocks sector 22</v>
          </cell>
          <cell r="C2346">
            <v>13</v>
          </cell>
          <cell r="D2346" t="str">
            <v>21-Jan-21 A</v>
          </cell>
          <cell r="E2346" t="str">
            <v>08-Feb-21 A</v>
          </cell>
          <cell r="F2346">
            <v>5163</v>
          </cell>
          <cell r="G2346">
            <v>5012</v>
          </cell>
          <cell r="H2346">
            <v>1</v>
          </cell>
        </row>
        <row r="2347">
          <cell r="A2347" t="str">
            <v>S187600</v>
          </cell>
          <cell r="B2347" t="str">
            <v>Install light guides on final blocks Labor</v>
          </cell>
          <cell r="C2347">
            <v>257</v>
          </cell>
          <cell r="D2347" t="str">
            <v>21-Jan-21 A</v>
          </cell>
          <cell r="E2347">
            <v>44592</v>
          </cell>
          <cell r="F2347">
            <v>180018</v>
          </cell>
          <cell r="G2347">
            <v>178070</v>
          </cell>
          <cell r="H2347">
            <v>0.48</v>
          </cell>
        </row>
        <row r="2348">
          <cell r="A2348" t="str">
            <v>S187700</v>
          </cell>
          <cell r="B2348" t="str">
            <v>Install light guides on final blocks M&amp;S</v>
          </cell>
          <cell r="C2348">
            <v>257</v>
          </cell>
          <cell r="D2348" t="str">
            <v>21-Jan-21 A</v>
          </cell>
          <cell r="E2348">
            <v>44592</v>
          </cell>
          <cell r="F2348">
            <v>1926</v>
          </cell>
          <cell r="G2348">
            <v>1912</v>
          </cell>
          <cell r="H2348">
            <v>0.48</v>
          </cell>
        </row>
        <row r="2349">
          <cell r="A2349" t="str">
            <v>S188000</v>
          </cell>
          <cell r="B2349" t="str">
            <v>Install SiPMs daughterboards on final blocks Labor</v>
          </cell>
          <cell r="C2349">
            <v>259</v>
          </cell>
          <cell r="D2349" t="str">
            <v>22-Jan-21 A</v>
          </cell>
          <cell r="E2349">
            <v>44595</v>
          </cell>
          <cell r="F2349">
            <v>180039</v>
          </cell>
          <cell r="G2349">
            <v>178304</v>
          </cell>
          <cell r="H2349">
            <v>0.48</v>
          </cell>
        </row>
        <row r="2350">
          <cell r="A2350" t="str">
            <v>S188100</v>
          </cell>
          <cell r="B2350" t="str">
            <v>Install SiPMs daughterboards on final blocks M&amp;S</v>
          </cell>
          <cell r="C2350">
            <v>259</v>
          </cell>
          <cell r="D2350" t="str">
            <v>22-Jan-21 A</v>
          </cell>
          <cell r="E2350">
            <v>44595</v>
          </cell>
          <cell r="F2350">
            <v>350</v>
          </cell>
          <cell r="G2350">
            <v>348</v>
          </cell>
          <cell r="H2350">
            <v>0.48</v>
          </cell>
        </row>
        <row r="2351">
          <cell r="A2351" t="str">
            <v>S188200</v>
          </cell>
          <cell r="B2351" t="str">
            <v>Glue final blocks together into modules</v>
          </cell>
          <cell r="C2351">
            <v>264</v>
          </cell>
          <cell r="D2351" t="str">
            <v>22-Jan-21 A</v>
          </cell>
          <cell r="E2351">
            <v>44602</v>
          </cell>
          <cell r="F2351">
            <v>180039</v>
          </cell>
          <cell r="G2351">
            <v>178382</v>
          </cell>
          <cell r="H2351">
            <v>0.46</v>
          </cell>
        </row>
        <row r="2352">
          <cell r="A2352" t="str">
            <v>S302300</v>
          </cell>
          <cell r="B2352" t="str">
            <v>Magnet: Delivery Power Supply and Quench Detector AC Power Cables and Interconnects M&amp;S</v>
          </cell>
          <cell r="C2352">
            <v>23</v>
          </cell>
          <cell r="D2352" t="str">
            <v>25-Jan-21 A</v>
          </cell>
          <cell r="E2352" t="str">
            <v>26-Feb-21 A</v>
          </cell>
          <cell r="F2352">
            <v>4643</v>
          </cell>
          <cell r="G2352">
            <v>4552</v>
          </cell>
          <cell r="H2352">
            <v>1</v>
          </cell>
        </row>
        <row r="2353">
          <cell r="A2353" t="str">
            <v>S142500</v>
          </cell>
          <cell r="B2353" t="str">
            <v>Procure TPC FEE LV Power Supplies - Delivery Acceptance</v>
          </cell>
          <cell r="C2353">
            <v>225</v>
          </cell>
          <cell r="D2353" t="str">
            <v>25-Jan-21 A</v>
          </cell>
          <cell r="E2353">
            <v>44545</v>
          </cell>
          <cell r="F2353">
            <v>220595</v>
          </cell>
          <cell r="G2353">
            <v>220595</v>
          </cell>
          <cell r="H2353">
            <v>0.86</v>
          </cell>
        </row>
        <row r="2354">
          <cell r="A2354" t="str">
            <v>S196500</v>
          </cell>
          <cell r="B2354" t="str">
            <v>Install modules in final sectors</v>
          </cell>
          <cell r="C2354">
            <v>262</v>
          </cell>
          <cell r="D2354" t="str">
            <v>26-Jan-21 A</v>
          </cell>
          <cell r="E2354">
            <v>44602</v>
          </cell>
          <cell r="F2354">
            <v>234726</v>
          </cell>
          <cell r="G2354">
            <v>232867</v>
          </cell>
          <cell r="H2354">
            <v>0.46</v>
          </cell>
        </row>
        <row r="2355">
          <cell r="A2355" t="str">
            <v>S289810</v>
          </cell>
          <cell r="B2355" t="str">
            <v>Completed - Procure LN2 supply transfer line system, Phase 1 (Preliminary Design Review) - Delivery Acceptance</v>
          </cell>
          <cell r="C2355">
            <v>0</v>
          </cell>
          <cell r="E2355" t="str">
            <v>27-Jan-21 A</v>
          </cell>
          <cell r="F2355">
            <v>0</v>
          </cell>
          <cell r="G2355">
            <v>0</v>
          </cell>
          <cell r="H2355">
            <v>1</v>
          </cell>
        </row>
        <row r="2356">
          <cell r="A2356" t="str">
            <v>S345400</v>
          </cell>
          <cell r="B2356" t="str">
            <v>Design/Safety Reviews Complete, Ready to Begin Installation</v>
          </cell>
          <cell r="C2356">
            <v>0</v>
          </cell>
          <cell r="E2356" t="str">
            <v>27-Jan-21 A</v>
          </cell>
          <cell r="F2356">
            <v>0</v>
          </cell>
          <cell r="G2356">
            <v>0</v>
          </cell>
          <cell r="H2356">
            <v>1</v>
          </cell>
        </row>
        <row r="2357">
          <cell r="A2357" t="str">
            <v>S124900</v>
          </cell>
          <cell r="B2357" t="str">
            <v>Procure TPC R1 Module Parts (Padplanes) - Contract Award(s)</v>
          </cell>
          <cell r="C2357">
            <v>0</v>
          </cell>
          <cell r="D2357" t="str">
            <v>29-Jan-21 A</v>
          </cell>
          <cell r="F2357">
            <v>0</v>
          </cell>
          <cell r="G2357">
            <v>0</v>
          </cell>
          <cell r="H2357">
            <v>1</v>
          </cell>
        </row>
        <row r="2358">
          <cell r="A2358" t="str">
            <v>S240800</v>
          </cell>
          <cell r="B2358" t="str">
            <v>25% HCal  Preamp Boards testing complete: Production</v>
          </cell>
          <cell r="C2358">
            <v>0</v>
          </cell>
          <cell r="E2358" t="str">
            <v>29-Jan-21 A</v>
          </cell>
          <cell r="F2358">
            <v>0</v>
          </cell>
          <cell r="G2358">
            <v>0</v>
          </cell>
          <cell r="H2358">
            <v>1</v>
          </cell>
        </row>
        <row r="2359">
          <cell r="A2359" t="str">
            <v>S338200</v>
          </cell>
          <cell r="B2359" t="str">
            <v>Magnet cryo, electrical and control structural support components Ready for Installation</v>
          </cell>
          <cell r="C2359">
            <v>0</v>
          </cell>
          <cell r="E2359" t="str">
            <v>29-Jan-21 A</v>
          </cell>
          <cell r="F2359">
            <v>0</v>
          </cell>
          <cell r="G2359">
            <v>0</v>
          </cell>
          <cell r="H2359">
            <v>1</v>
          </cell>
        </row>
        <row r="2360">
          <cell r="A2360" t="str">
            <v>S326200</v>
          </cell>
          <cell r="B2360" t="str">
            <v>CC Bridge, Mid Platforms &amp; Access - Prepare Procurement Package(s) - Physics Resource(s)</v>
          </cell>
          <cell r="C2360">
            <v>11</v>
          </cell>
          <cell r="D2360" t="str">
            <v>29-Jan-21 A</v>
          </cell>
          <cell r="E2360" t="str">
            <v>12-Feb-21 A</v>
          </cell>
          <cell r="F2360">
            <v>12225</v>
          </cell>
          <cell r="G2360">
            <v>12225</v>
          </cell>
          <cell r="H2360">
            <v>1</v>
          </cell>
        </row>
        <row r="2361">
          <cell r="A2361" t="str">
            <v>S326210</v>
          </cell>
          <cell r="B2361" t="str">
            <v>CC Bridge, Mid Platforms &amp; Access - Prepare Procurement Package(s) - CA-D Resource(s)</v>
          </cell>
          <cell r="C2361">
            <v>11</v>
          </cell>
          <cell r="D2361" t="str">
            <v>29-Jan-21 A</v>
          </cell>
          <cell r="E2361" t="str">
            <v>12-Feb-21 A</v>
          </cell>
          <cell r="F2361">
            <v>18274</v>
          </cell>
          <cell r="G2361">
            <v>18274</v>
          </cell>
          <cell r="H2361">
            <v>1</v>
          </cell>
        </row>
        <row r="2362">
          <cell r="A2362" t="str">
            <v>S316900</v>
          </cell>
          <cell r="B2362" t="str">
            <v>Address Action Items from Internal Detector Structural Support Design &amp; Safety Reviews - Physics Resource(s)</v>
          </cell>
          <cell r="C2362">
            <v>19</v>
          </cell>
          <cell r="D2362" t="str">
            <v>29-Jan-21 A</v>
          </cell>
          <cell r="E2362" t="str">
            <v>26-Feb-21 A</v>
          </cell>
          <cell r="F2362">
            <v>2351</v>
          </cell>
          <cell r="G2362">
            <v>2282</v>
          </cell>
          <cell r="H2362">
            <v>1</v>
          </cell>
        </row>
        <row r="2363">
          <cell r="A2363" t="str">
            <v>S316910</v>
          </cell>
          <cell r="B2363" t="str">
            <v>Address Action Items from Internal Detector Structural Support Design &amp; Safety Reviews - CA-D Resource(s)</v>
          </cell>
          <cell r="C2363">
            <v>19</v>
          </cell>
          <cell r="D2363" t="str">
            <v>29-Jan-21 A</v>
          </cell>
          <cell r="E2363" t="str">
            <v>26-Feb-21 A</v>
          </cell>
          <cell r="F2363">
            <v>6067</v>
          </cell>
          <cell r="G2363">
            <v>5891</v>
          </cell>
          <cell r="H2363">
            <v>1</v>
          </cell>
        </row>
        <row r="2364">
          <cell r="A2364" t="str">
            <v>S325100</v>
          </cell>
          <cell r="B2364" t="str">
            <v>End Caps/ Pole Tips - Vendor Selection - Physics Resource(s)</v>
          </cell>
          <cell r="C2364">
            <v>20</v>
          </cell>
          <cell r="D2364" t="str">
            <v>29-Jan-21 A</v>
          </cell>
          <cell r="E2364" t="str">
            <v>26-Feb-21 A</v>
          </cell>
          <cell r="F2364">
            <v>1175</v>
          </cell>
          <cell r="G2364">
            <v>1141</v>
          </cell>
          <cell r="H2364">
            <v>1</v>
          </cell>
        </row>
        <row r="2365">
          <cell r="A2365" t="str">
            <v>S325110</v>
          </cell>
          <cell r="B2365" t="str">
            <v>End Caps/ Pole Tips - Vendor Selection - CA-D Resource(s)</v>
          </cell>
          <cell r="C2365">
            <v>20</v>
          </cell>
          <cell r="D2365" t="str">
            <v>29-Jan-21 A</v>
          </cell>
          <cell r="E2365" t="str">
            <v>26-Feb-21 A</v>
          </cell>
          <cell r="F2365">
            <v>6405</v>
          </cell>
          <cell r="G2365">
            <v>6218</v>
          </cell>
          <cell r="H2365">
            <v>1</v>
          </cell>
        </row>
        <row r="2366">
          <cell r="A2366" t="str">
            <v>S294300</v>
          </cell>
          <cell r="B2366" t="str">
            <v>Procure Warm Piping and fittings - Contract award</v>
          </cell>
          <cell r="C2366">
            <v>0</v>
          </cell>
          <cell r="D2366" t="str">
            <v>01-Feb-21 A</v>
          </cell>
          <cell r="F2366">
            <v>0</v>
          </cell>
          <cell r="G2366">
            <v>0</v>
          </cell>
          <cell r="H2366">
            <v>1</v>
          </cell>
        </row>
        <row r="2367">
          <cell r="A2367" t="str">
            <v>S294000</v>
          </cell>
          <cell r="B2367" t="str">
            <v>Procure Warm Piping and fittings - Provide Requirements to Procurement</v>
          </cell>
          <cell r="C2367">
            <v>17</v>
          </cell>
          <cell r="D2367" t="str">
            <v>01-Feb-21 A</v>
          </cell>
          <cell r="E2367" t="str">
            <v>25-Feb-21 A</v>
          </cell>
          <cell r="F2367">
            <v>3640</v>
          </cell>
          <cell r="G2367">
            <v>3534</v>
          </cell>
          <cell r="H2367">
            <v>1</v>
          </cell>
        </row>
        <row r="2368">
          <cell r="A2368" t="str">
            <v>S294100</v>
          </cell>
          <cell r="B2368" t="str">
            <v>Procure Warm Piping and fittings - Prepare and Send Solicitation</v>
          </cell>
          <cell r="C2368">
            <v>17</v>
          </cell>
          <cell r="D2368" t="str">
            <v>01-Feb-21 A</v>
          </cell>
          <cell r="E2368" t="str">
            <v>25-Feb-21 A</v>
          </cell>
          <cell r="F2368">
            <v>0</v>
          </cell>
          <cell r="G2368">
            <v>0</v>
          </cell>
          <cell r="H2368">
            <v>1</v>
          </cell>
        </row>
        <row r="2369">
          <cell r="A2369" t="str">
            <v>S294200</v>
          </cell>
          <cell r="B2369" t="str">
            <v>Procure Warm Piping and fittings - Vendor Response and Selection</v>
          </cell>
          <cell r="C2369">
            <v>17</v>
          </cell>
          <cell r="D2369" t="str">
            <v>01-Feb-21 A</v>
          </cell>
          <cell r="E2369" t="str">
            <v>25-Feb-21 A</v>
          </cell>
          <cell r="F2369">
            <v>0</v>
          </cell>
          <cell r="G2369">
            <v>0</v>
          </cell>
          <cell r="H2369">
            <v>1</v>
          </cell>
        </row>
        <row r="2370">
          <cell r="A2370" t="str">
            <v>S294400</v>
          </cell>
          <cell r="B2370" t="str">
            <v>Procure Warm Piping and fittings - Leadtime</v>
          </cell>
          <cell r="C2370">
            <v>17</v>
          </cell>
          <cell r="D2370" t="str">
            <v>01-Feb-21 A</v>
          </cell>
          <cell r="E2370" t="str">
            <v>25-Feb-21 A</v>
          </cell>
          <cell r="F2370">
            <v>0</v>
          </cell>
          <cell r="G2370">
            <v>0</v>
          </cell>
          <cell r="H2370">
            <v>1</v>
          </cell>
        </row>
        <row r="2371">
          <cell r="A2371" t="str">
            <v>S274310</v>
          </cell>
          <cell r="B2371" t="str">
            <v>RHIC FY21 Run</v>
          </cell>
          <cell r="C2371">
            <v>114</v>
          </cell>
          <cell r="D2371" t="str">
            <v>01-Feb-21 A</v>
          </cell>
          <cell r="E2371" t="str">
            <v>14-Jul-21 A</v>
          </cell>
          <cell r="F2371">
            <v>0</v>
          </cell>
          <cell r="G2371">
            <v>0</v>
          </cell>
          <cell r="H2371">
            <v>1</v>
          </cell>
        </row>
        <row r="2372">
          <cell r="A2372" t="str">
            <v>S143270</v>
          </cell>
          <cell r="B2372" t="str">
            <v>TPC FEE Electrical Engineering Support 1</v>
          </cell>
          <cell r="C2372">
            <v>229</v>
          </cell>
          <cell r="D2372" t="str">
            <v>01-Feb-21 A</v>
          </cell>
          <cell r="E2372">
            <v>44559</v>
          </cell>
          <cell r="F2372">
            <v>120026</v>
          </cell>
          <cell r="G2372">
            <v>119731</v>
          </cell>
          <cell r="H2372">
            <v>0.6522</v>
          </cell>
        </row>
        <row r="2373">
          <cell r="A2373" t="str">
            <v>S143271</v>
          </cell>
          <cell r="B2373" t="str">
            <v>TPC FEE Electrical Engineering Support 2</v>
          </cell>
          <cell r="C2373">
            <v>229</v>
          </cell>
          <cell r="D2373" t="str">
            <v>01-Feb-21 A</v>
          </cell>
          <cell r="E2373">
            <v>44559</v>
          </cell>
          <cell r="F2373">
            <v>0</v>
          </cell>
          <cell r="G2373">
            <v>0</v>
          </cell>
          <cell r="H2373">
            <v>0.6522</v>
          </cell>
        </row>
        <row r="2374">
          <cell r="A2374" t="str">
            <v>S147380</v>
          </cell>
          <cell r="B2374" t="str">
            <v>TPC DAM Electrical Engineering Support</v>
          </cell>
          <cell r="C2374">
            <v>240</v>
          </cell>
          <cell r="D2374" t="str">
            <v>01-Feb-21 A</v>
          </cell>
          <cell r="E2374">
            <v>44575</v>
          </cell>
          <cell r="F2374">
            <v>48446</v>
          </cell>
          <cell r="G2374">
            <v>48327</v>
          </cell>
          <cell r="H2374">
            <v>0.65</v>
          </cell>
        </row>
        <row r="2375">
          <cell r="A2375" t="str">
            <v>S121605</v>
          </cell>
          <cell r="B2375" t="str">
            <v>TPC Assembly Mechanical Engineering Support</v>
          </cell>
          <cell r="C2375">
            <v>243</v>
          </cell>
          <cell r="D2375" t="str">
            <v>01-Feb-21 A</v>
          </cell>
          <cell r="E2375">
            <v>44581</v>
          </cell>
          <cell r="F2375">
            <v>156597</v>
          </cell>
          <cell r="G2375">
            <v>156234</v>
          </cell>
          <cell r="H2375">
            <v>0.61319999999999997</v>
          </cell>
        </row>
        <row r="2376">
          <cell r="A2376" t="str">
            <v>S296400</v>
          </cell>
          <cell r="B2376" t="str">
            <v>(Cryo Controls Hardware procurement) Lakeshore Temperature sensors Labor</v>
          </cell>
          <cell r="C2376">
            <v>16</v>
          </cell>
          <cell r="D2376" t="str">
            <v>01-Feb-21 A</v>
          </cell>
          <cell r="E2376" t="str">
            <v>24-Feb-21 A</v>
          </cell>
          <cell r="F2376">
            <v>1564</v>
          </cell>
          <cell r="G2376">
            <v>1518</v>
          </cell>
          <cell r="H2376">
            <v>1</v>
          </cell>
        </row>
        <row r="2377">
          <cell r="A2377" t="str">
            <v>S296500</v>
          </cell>
          <cell r="B2377" t="str">
            <v>(Cryo Controls Hardware procurement) Lakeshore Temperature sensors M&amp;S</v>
          </cell>
          <cell r="C2377">
            <v>16</v>
          </cell>
          <cell r="D2377" t="str">
            <v>01-Feb-21 A</v>
          </cell>
          <cell r="E2377" t="str">
            <v>24-Feb-21 A</v>
          </cell>
          <cell r="F2377">
            <v>25535</v>
          </cell>
          <cell r="G2377">
            <v>25034</v>
          </cell>
          <cell r="H2377">
            <v>1</v>
          </cell>
        </row>
        <row r="2378">
          <cell r="A2378" t="str">
            <v>S299300</v>
          </cell>
          <cell r="B2378" t="str">
            <v>(Cryo Controls Hardware Procurement) LN2 Conduit/couplings</v>
          </cell>
          <cell r="C2378">
            <v>17</v>
          </cell>
          <cell r="D2378" t="str">
            <v>01-Feb-21 A</v>
          </cell>
          <cell r="E2378" t="str">
            <v>24-Feb-21 A</v>
          </cell>
          <cell r="F2378">
            <v>3946</v>
          </cell>
          <cell r="G2378">
            <v>3869</v>
          </cell>
          <cell r="H2378">
            <v>1</v>
          </cell>
        </row>
        <row r="2379">
          <cell r="A2379" t="str">
            <v>S171023</v>
          </cell>
          <cell r="B2379" t="str">
            <v>Procure EMCAL Fibers for Final Blocks - Delivery Acceptance 23</v>
          </cell>
          <cell r="C2379">
            <v>17</v>
          </cell>
          <cell r="D2379" t="str">
            <v>01-Feb-21 A</v>
          </cell>
          <cell r="E2379" t="str">
            <v>25-Feb-21 A</v>
          </cell>
          <cell r="F2379">
            <v>38234</v>
          </cell>
          <cell r="G2379">
            <v>38234</v>
          </cell>
          <cell r="H2379">
            <v>1</v>
          </cell>
        </row>
        <row r="2380">
          <cell r="A2380" t="str">
            <v>S343860</v>
          </cell>
          <cell r="B2380" t="str">
            <v>Start Track Modification - AH Fabricate Track Plates Labor - Internal</v>
          </cell>
          <cell r="C2380">
            <v>39</v>
          </cell>
          <cell r="D2380" t="str">
            <v>01-Feb-21 A</v>
          </cell>
          <cell r="E2380" t="str">
            <v>29-Mar-21 A</v>
          </cell>
          <cell r="F2380">
            <v>4297</v>
          </cell>
          <cell r="G2380">
            <v>7417</v>
          </cell>
          <cell r="H2380">
            <v>1</v>
          </cell>
        </row>
        <row r="2381">
          <cell r="A2381" t="str">
            <v>S290300</v>
          </cell>
          <cell r="B2381" t="str">
            <v>(LN2 supply transfer line system) Final Design Review Labor</v>
          </cell>
          <cell r="C2381">
            <v>40</v>
          </cell>
          <cell r="D2381" t="str">
            <v>01-Feb-21 A</v>
          </cell>
          <cell r="E2381" t="str">
            <v>30-Mar-21 A</v>
          </cell>
          <cell r="F2381">
            <v>1590</v>
          </cell>
          <cell r="G2381">
            <v>1590</v>
          </cell>
          <cell r="H2381">
            <v>1</v>
          </cell>
        </row>
        <row r="2382">
          <cell r="A2382" t="str">
            <v>S290400</v>
          </cell>
          <cell r="B2382" t="str">
            <v>Procure LN2 supply transfer line system, Phase 3 (Final Design Review) - Leadtime</v>
          </cell>
          <cell r="C2382">
            <v>40</v>
          </cell>
          <cell r="D2382" t="str">
            <v>01-Feb-21 A</v>
          </cell>
          <cell r="E2382" t="str">
            <v>30-Mar-21 A</v>
          </cell>
          <cell r="F2382">
            <v>0</v>
          </cell>
          <cell r="G2382">
            <v>0</v>
          </cell>
          <cell r="H2382">
            <v>1</v>
          </cell>
        </row>
        <row r="2383">
          <cell r="A2383" t="str">
            <v>S290000</v>
          </cell>
          <cell r="B2383" t="str">
            <v>Long lead items Support Labor for LN2 supply transfer line system</v>
          </cell>
          <cell r="C2383">
            <v>41</v>
          </cell>
          <cell r="D2383" t="str">
            <v>01-Feb-21 A</v>
          </cell>
          <cell r="E2383" t="str">
            <v>31-Mar-21 A</v>
          </cell>
          <cell r="F2383">
            <v>4771</v>
          </cell>
          <cell r="G2383">
            <v>4771</v>
          </cell>
          <cell r="H2383">
            <v>1</v>
          </cell>
        </row>
        <row r="2384">
          <cell r="A2384" t="str">
            <v>S343862</v>
          </cell>
          <cell r="B2384" t="str">
            <v>Start Track Modification - AH Install Track Plates and Blocks - Internal</v>
          </cell>
          <cell r="C2384">
            <v>41</v>
          </cell>
          <cell r="D2384" t="str">
            <v>01-Feb-21 A</v>
          </cell>
          <cell r="E2384" t="str">
            <v>31-Mar-21 A</v>
          </cell>
          <cell r="F2384">
            <v>14836</v>
          </cell>
          <cell r="G2384">
            <v>45650</v>
          </cell>
          <cell r="H2384">
            <v>1</v>
          </cell>
        </row>
        <row r="2385">
          <cell r="A2385" t="str">
            <v>S343861</v>
          </cell>
          <cell r="B2385" t="str">
            <v>Start Track Modification - AH Fabricate Track Plates M&amp;S - Internal</v>
          </cell>
          <cell r="C2385">
            <v>41</v>
          </cell>
          <cell r="D2385" t="str">
            <v>01-Feb-21 A</v>
          </cell>
          <cell r="E2385" t="str">
            <v>31-Mar-21 A</v>
          </cell>
          <cell r="F2385">
            <v>58034</v>
          </cell>
          <cell r="G2385">
            <v>56896</v>
          </cell>
          <cell r="H2385">
            <v>1</v>
          </cell>
        </row>
        <row r="2386">
          <cell r="A2386" t="str">
            <v>S290100</v>
          </cell>
          <cell r="B2386" t="str">
            <v>Procure LN2 supply transfer line system, Phase 2 (Long lead items) - Leadtime</v>
          </cell>
          <cell r="C2386">
            <v>42</v>
          </cell>
          <cell r="D2386" t="str">
            <v>01-Feb-21 A</v>
          </cell>
          <cell r="E2386" t="str">
            <v>01-Apr-21 A</v>
          </cell>
          <cell r="F2386">
            <v>0</v>
          </cell>
          <cell r="G2386">
            <v>0</v>
          </cell>
          <cell r="H2386">
            <v>1</v>
          </cell>
        </row>
        <row r="2387">
          <cell r="A2387" t="str">
            <v>S343864</v>
          </cell>
          <cell r="B2387" t="str">
            <v>Start Track Modification - AH Survey and Grout Plates Labor - External</v>
          </cell>
          <cell r="C2387">
            <v>63</v>
          </cell>
          <cell r="D2387" t="str">
            <v>01-Feb-21 A</v>
          </cell>
          <cell r="E2387" t="str">
            <v>30-Apr-21 A</v>
          </cell>
          <cell r="F2387">
            <v>44742</v>
          </cell>
          <cell r="G2387">
            <v>44742</v>
          </cell>
          <cell r="H2387">
            <v>1</v>
          </cell>
        </row>
        <row r="2388">
          <cell r="A2388" t="str">
            <v>S343865</v>
          </cell>
          <cell r="B2388" t="str">
            <v>Start Track Modification - AH Survey and Grout Plates M&amp;S - External</v>
          </cell>
          <cell r="C2388">
            <v>63</v>
          </cell>
          <cell r="D2388" t="str">
            <v>01-Feb-21 A</v>
          </cell>
          <cell r="E2388" t="str">
            <v>30-Apr-21 A</v>
          </cell>
          <cell r="F2388">
            <v>11607</v>
          </cell>
          <cell r="G2388">
            <v>11607</v>
          </cell>
          <cell r="H2388">
            <v>1</v>
          </cell>
        </row>
        <row r="2389">
          <cell r="A2389" t="str">
            <v>S357500</v>
          </cell>
          <cell r="B2389" t="str">
            <v>Fabricate/Procure EMCal Integration/Installation Tooling/Fixtures - Labor</v>
          </cell>
          <cell r="C2389">
            <v>161</v>
          </cell>
          <cell r="D2389" t="str">
            <v>01-Feb-21 A</v>
          </cell>
          <cell r="E2389">
            <v>44456</v>
          </cell>
          <cell r="F2389">
            <v>28546</v>
          </cell>
          <cell r="G2389">
            <v>28546</v>
          </cell>
          <cell r="H2389">
            <v>0.75</v>
          </cell>
        </row>
        <row r="2390">
          <cell r="A2390" t="str">
            <v>S357600</v>
          </cell>
          <cell r="B2390" t="str">
            <v>Fabricate/Procure EMCal Integration/Installation Tooling/Fixtures - M&amp;S</v>
          </cell>
          <cell r="C2390">
            <v>161</v>
          </cell>
          <cell r="D2390" t="str">
            <v>01-Feb-21 A</v>
          </cell>
          <cell r="E2390">
            <v>44456</v>
          </cell>
          <cell r="F2390">
            <v>34821</v>
          </cell>
          <cell r="G2390">
            <v>34821</v>
          </cell>
          <cell r="H2390">
            <v>0.75</v>
          </cell>
        </row>
        <row r="2391">
          <cell r="A2391" t="str">
            <v>S357700</v>
          </cell>
          <cell r="B2391" t="str">
            <v>Prepare EMCal Integration/Installation Tooling/Fixtures Procedures</v>
          </cell>
          <cell r="C2391">
            <v>171</v>
          </cell>
          <cell r="D2391" t="str">
            <v>01-Feb-21 A</v>
          </cell>
          <cell r="E2391">
            <v>44470</v>
          </cell>
          <cell r="F2391">
            <v>17777</v>
          </cell>
          <cell r="G2391">
            <v>17777</v>
          </cell>
          <cell r="H2391">
            <v>0.75</v>
          </cell>
        </row>
        <row r="2392">
          <cell r="A2392" t="str">
            <v>S317083</v>
          </cell>
          <cell r="B2392" t="str">
            <v>Large Support Rings Supports Released for Production (Milestone)</v>
          </cell>
          <cell r="C2392">
            <v>0</v>
          </cell>
          <cell r="E2392" t="str">
            <v>01-Feb-21 A</v>
          </cell>
          <cell r="F2392">
            <v>0</v>
          </cell>
          <cell r="G2392">
            <v>0</v>
          </cell>
          <cell r="H2392">
            <v>1</v>
          </cell>
        </row>
        <row r="2393">
          <cell r="A2393" t="str">
            <v>S317180</v>
          </cell>
          <cell r="B2393" t="str">
            <v>Prepare Procurement Package for Large Support Rings</v>
          </cell>
          <cell r="C2393">
            <v>40</v>
          </cell>
          <cell r="D2393" t="str">
            <v>02-Feb-21 A</v>
          </cell>
          <cell r="E2393" t="str">
            <v>31-Mar-21 A</v>
          </cell>
          <cell r="F2393">
            <v>30252</v>
          </cell>
          <cell r="G2393">
            <v>29371</v>
          </cell>
          <cell r="H2393">
            <v>1</v>
          </cell>
        </row>
        <row r="2394">
          <cell r="A2394" t="str">
            <v>S290500</v>
          </cell>
          <cell r="B2394" t="str">
            <v>Procure LN2 supply transfer line system, Phase 3 (Final Design Review) - Delivery Acceptance</v>
          </cell>
          <cell r="C2394">
            <v>62</v>
          </cell>
          <cell r="D2394" t="str">
            <v>02-Feb-21 A</v>
          </cell>
          <cell r="E2394" t="str">
            <v>30-Apr-21 A</v>
          </cell>
          <cell r="F2394">
            <v>58034</v>
          </cell>
          <cell r="G2394">
            <v>58034</v>
          </cell>
          <cell r="H2394">
            <v>1</v>
          </cell>
        </row>
        <row r="2395">
          <cell r="A2395" t="str">
            <v>S154500</v>
          </cell>
          <cell r="B2395" t="str">
            <v>Procure TPC Cooling System Equipment - Prepare &amp; Send Solicitation</v>
          </cell>
          <cell r="C2395">
            <v>41</v>
          </cell>
          <cell r="D2395" t="str">
            <v>03-Feb-21 A</v>
          </cell>
          <cell r="E2395" t="str">
            <v>02-Apr-21 A</v>
          </cell>
          <cell r="F2395">
            <v>0</v>
          </cell>
          <cell r="G2395">
            <v>0</v>
          </cell>
          <cell r="H2395">
            <v>1</v>
          </cell>
        </row>
        <row r="2396">
          <cell r="A2396" t="str">
            <v>S331740</v>
          </cell>
          <cell r="B2396" t="str">
            <v>Design Coolin Manifolds for MVTX</v>
          </cell>
          <cell r="C2396">
            <v>9</v>
          </cell>
          <cell r="D2396" t="str">
            <v>08-Feb-21 A</v>
          </cell>
          <cell r="E2396" t="str">
            <v>22-Feb-21 A</v>
          </cell>
          <cell r="F2396">
            <v>4035</v>
          </cell>
          <cell r="G2396">
            <v>3917</v>
          </cell>
          <cell r="H2396">
            <v>1</v>
          </cell>
        </row>
        <row r="2397">
          <cell r="A2397" t="str">
            <v>S352600</v>
          </cell>
          <cell r="B2397" t="str">
            <v>Prepare SC Magnet Integration/Installation Procedures - CA-D Resource(s)</v>
          </cell>
          <cell r="C2397">
            <v>10</v>
          </cell>
          <cell r="D2397" t="str">
            <v>08-Feb-21 A</v>
          </cell>
          <cell r="E2397" t="str">
            <v>23-Feb-21 A</v>
          </cell>
          <cell r="F2397">
            <v>11974</v>
          </cell>
          <cell r="G2397">
            <v>11974</v>
          </cell>
          <cell r="H2397">
            <v>1</v>
          </cell>
        </row>
        <row r="2398">
          <cell r="A2398" t="str">
            <v>S1003559</v>
          </cell>
          <cell r="B2398" t="str">
            <v>Prepare SC Magnet Integration/Installation Procedures - Physics Resource(s)</v>
          </cell>
          <cell r="C2398">
            <v>10</v>
          </cell>
          <cell r="D2398" t="str">
            <v>08-Feb-21 A</v>
          </cell>
          <cell r="E2398" t="str">
            <v>23-Feb-21 A</v>
          </cell>
          <cell r="F2398">
            <v>4209</v>
          </cell>
          <cell r="G2398">
            <v>4209</v>
          </cell>
          <cell r="H2398">
            <v>1</v>
          </cell>
        </row>
        <row r="2399">
          <cell r="A2399" t="str">
            <v>S355200</v>
          </cell>
          <cell r="B2399" t="str">
            <v>Transport assembled Inner HCal Sectors to AH - Labor - CA-D Resource(s)</v>
          </cell>
          <cell r="C2399">
            <v>11</v>
          </cell>
          <cell r="D2399" t="str">
            <v>08-Feb-21 A</v>
          </cell>
          <cell r="E2399" t="str">
            <v>24-Feb-21 A</v>
          </cell>
          <cell r="F2399">
            <v>1213</v>
          </cell>
          <cell r="G2399">
            <v>0</v>
          </cell>
          <cell r="H2399">
            <v>1</v>
          </cell>
        </row>
        <row r="2400">
          <cell r="A2400" t="str">
            <v>S355300</v>
          </cell>
          <cell r="B2400" t="str">
            <v>Delete Transport assembled Inner HCal Sectors to AH - M&amp;S</v>
          </cell>
          <cell r="C2400">
            <v>11</v>
          </cell>
          <cell r="D2400" t="str">
            <v>08-Feb-21 A</v>
          </cell>
          <cell r="E2400" t="str">
            <v>24-Feb-21 A</v>
          </cell>
          <cell r="F2400">
            <v>580</v>
          </cell>
          <cell r="G2400">
            <v>0</v>
          </cell>
          <cell r="H2400">
            <v>1</v>
          </cell>
        </row>
        <row r="2401">
          <cell r="A2401" t="str">
            <v>S1003719</v>
          </cell>
          <cell r="B2401" t="str">
            <v>Transport assembled Inner HCal Sectors to AH - Labor - Physics Resource(s)</v>
          </cell>
          <cell r="C2401">
            <v>11</v>
          </cell>
          <cell r="D2401" t="str">
            <v>08-Feb-21 A</v>
          </cell>
          <cell r="E2401" t="str">
            <v>24-Feb-21 A</v>
          </cell>
          <cell r="F2401">
            <v>39025</v>
          </cell>
          <cell r="G2401">
            <v>0</v>
          </cell>
          <cell r="H2401">
            <v>1</v>
          </cell>
        </row>
        <row r="2402">
          <cell r="A2402" t="str">
            <v>S354700</v>
          </cell>
          <cell r="B2402" t="str">
            <v>Prepare Inner HCal Integration/Installation Tooling/Fixtures Procedures</v>
          </cell>
          <cell r="C2402">
            <v>119</v>
          </cell>
          <cell r="D2402" t="str">
            <v>08-Feb-21 A</v>
          </cell>
          <cell r="E2402" t="str">
            <v>28-Jul-21 A</v>
          </cell>
          <cell r="F2402">
            <v>16836</v>
          </cell>
          <cell r="G2402">
            <v>16714</v>
          </cell>
          <cell r="H2402">
            <v>1</v>
          </cell>
        </row>
        <row r="2403">
          <cell r="A2403" t="str">
            <v>S174000</v>
          </cell>
          <cell r="B2403" t="str">
            <v>Fabricate final blocks sector 23</v>
          </cell>
          <cell r="C2403">
            <v>6</v>
          </cell>
          <cell r="D2403" t="str">
            <v>09-Feb-21 A</v>
          </cell>
          <cell r="E2403" t="str">
            <v>17-Feb-21 A</v>
          </cell>
          <cell r="F2403">
            <v>5163</v>
          </cell>
          <cell r="G2403">
            <v>5012</v>
          </cell>
          <cell r="H2403">
            <v>1</v>
          </cell>
        </row>
        <row r="2404">
          <cell r="A2404" t="str">
            <v>S359900</v>
          </cell>
          <cell r="B2404" t="str">
            <v>Prepare TPC Integration/Installation Tooling/Fixtures Procedures</v>
          </cell>
          <cell r="C2404">
            <v>263</v>
          </cell>
          <cell r="D2404" t="str">
            <v>10-Feb-21 A</v>
          </cell>
          <cell r="E2404">
            <v>44621</v>
          </cell>
          <cell r="F2404">
            <v>9359</v>
          </cell>
          <cell r="G2404">
            <v>9359</v>
          </cell>
          <cell r="H2404">
            <v>0.65</v>
          </cell>
        </row>
        <row r="2405">
          <cell r="A2405" t="str">
            <v>S260400</v>
          </cell>
          <cell r="B2405" t="str">
            <v>DAQ Production: Setting up the switches</v>
          </cell>
          <cell r="C2405">
            <v>181</v>
          </cell>
          <cell r="D2405" t="str">
            <v>12-Feb-21 A</v>
          </cell>
          <cell r="E2405">
            <v>44498</v>
          </cell>
          <cell r="F2405">
            <v>29266</v>
          </cell>
          <cell r="G2405">
            <v>29266</v>
          </cell>
          <cell r="H2405">
            <v>0.8</v>
          </cell>
        </row>
        <row r="2406">
          <cell r="A2406" t="str">
            <v>S224100</v>
          </cell>
          <cell r="B2406" t="str">
            <v>Assemble EMCal External Power Cables: Sectors 1-12</v>
          </cell>
          <cell r="C2406">
            <v>8</v>
          </cell>
          <cell r="D2406" t="str">
            <v>15-Feb-21 A</v>
          </cell>
          <cell r="E2406" t="str">
            <v>26-Feb-21 A</v>
          </cell>
          <cell r="F2406">
            <v>9462</v>
          </cell>
          <cell r="G2406">
            <v>9186</v>
          </cell>
          <cell r="H2406">
            <v>1</v>
          </cell>
        </row>
        <row r="2407">
          <cell r="A2407" t="str">
            <v>S199200</v>
          </cell>
          <cell r="B2407" t="str">
            <v>Manufacture Inner HCAL Support Structure  - Contract lead time</v>
          </cell>
          <cell r="C2407">
            <v>73</v>
          </cell>
          <cell r="D2407" t="str">
            <v>15-Feb-21 A</v>
          </cell>
          <cell r="E2407" t="str">
            <v>28-May-21 A</v>
          </cell>
          <cell r="F2407">
            <v>0</v>
          </cell>
          <cell r="G2407">
            <v>0</v>
          </cell>
          <cell r="H2407">
            <v>1</v>
          </cell>
        </row>
        <row r="2408">
          <cell r="A2408" t="str">
            <v>S155000</v>
          </cell>
          <cell r="B2408" t="str">
            <v>Procure TPC Cooling System Equipment - Delivery Acceptance</v>
          </cell>
          <cell r="C2408">
            <v>74</v>
          </cell>
          <cell r="D2408" t="str">
            <v>15-Feb-21 A</v>
          </cell>
          <cell r="E2408" t="str">
            <v>31-May-21 A</v>
          </cell>
          <cell r="F2408">
            <v>51464</v>
          </cell>
          <cell r="G2408">
            <v>50454</v>
          </cell>
          <cell r="H2408">
            <v>1</v>
          </cell>
        </row>
        <row r="2409">
          <cell r="A2409" t="str">
            <v>S143250</v>
          </cell>
          <cell r="B2409" t="str">
            <v>TPC Front End Electronics Protection Components</v>
          </cell>
          <cell r="C2409">
            <v>116</v>
          </cell>
          <cell r="D2409" t="str">
            <v>15-Feb-21 A</v>
          </cell>
          <cell r="E2409" t="str">
            <v>30-Jul-21 A</v>
          </cell>
          <cell r="F2409">
            <v>174103</v>
          </cell>
          <cell r="G2409">
            <v>174103</v>
          </cell>
          <cell r="H2409">
            <v>1</v>
          </cell>
        </row>
        <row r="2410">
          <cell r="A2410" t="str">
            <v>S332715</v>
          </cell>
          <cell r="B2410" t="str">
            <v>Conceptual Design for Gas Tube Routing from Det to N2/Air Manifolds (MBD)</v>
          </cell>
          <cell r="C2410">
            <v>160</v>
          </cell>
          <cell r="D2410" t="str">
            <v>15-Feb-21 A</v>
          </cell>
          <cell r="E2410">
            <v>44469</v>
          </cell>
          <cell r="F2410">
            <v>3094</v>
          </cell>
          <cell r="G2410">
            <v>3094</v>
          </cell>
          <cell r="H2410">
            <v>0.65</v>
          </cell>
        </row>
        <row r="2411">
          <cell r="A2411" t="str">
            <v>S332735</v>
          </cell>
          <cell r="B2411" t="str">
            <v>Create Layout/Schematic Drawings &amp; Design, Specs Control Docs, Assem. &amp; Detail Drawings for Det Gas</v>
          </cell>
          <cell r="C2411">
            <v>160</v>
          </cell>
          <cell r="D2411" t="str">
            <v>15-Feb-21 A</v>
          </cell>
          <cell r="E2411">
            <v>44469</v>
          </cell>
          <cell r="F2411">
            <v>25846</v>
          </cell>
          <cell r="G2411">
            <v>25846</v>
          </cell>
          <cell r="H2411">
            <v>0.45</v>
          </cell>
        </row>
        <row r="2412">
          <cell r="A2412" t="str">
            <v>S332712</v>
          </cell>
          <cell r="B2412" t="str">
            <v>Conceptual Design for Gas Tube Routing from Det to N2/Air Manifolds (IHCal)</v>
          </cell>
          <cell r="C2412">
            <v>160</v>
          </cell>
          <cell r="D2412" t="str">
            <v>15-Feb-21 A</v>
          </cell>
          <cell r="E2412">
            <v>44469</v>
          </cell>
          <cell r="F2412">
            <v>3094</v>
          </cell>
          <cell r="G2412">
            <v>3094</v>
          </cell>
          <cell r="H2412">
            <v>0.35</v>
          </cell>
        </row>
        <row r="2413">
          <cell r="A2413" t="str">
            <v>S295600</v>
          </cell>
          <cell r="B2413" t="str">
            <v>(Controls Hardware) Power distribution drawings</v>
          </cell>
          <cell r="C2413">
            <v>178</v>
          </cell>
          <cell r="D2413" t="str">
            <v>15-Feb-21 A</v>
          </cell>
          <cell r="E2413">
            <v>44496</v>
          </cell>
          <cell r="F2413">
            <v>4765</v>
          </cell>
          <cell r="G2413">
            <v>4565</v>
          </cell>
          <cell r="H2413">
            <v>0.25</v>
          </cell>
        </row>
        <row r="2414">
          <cell r="A2414" t="str">
            <v>S317230</v>
          </cell>
          <cell r="B2414" t="str">
            <v>Evaluate and Process Bid for EMCal Supports</v>
          </cell>
          <cell r="C2414">
            <v>7</v>
          </cell>
          <cell r="D2414" t="str">
            <v>16-Feb-21 A</v>
          </cell>
          <cell r="E2414" t="str">
            <v>25-Feb-21 A</v>
          </cell>
          <cell r="F2414">
            <v>2606</v>
          </cell>
          <cell r="G2414">
            <v>2606</v>
          </cell>
          <cell r="H2414">
            <v>1</v>
          </cell>
        </row>
        <row r="2415">
          <cell r="A2415" t="str">
            <v>S293100</v>
          </cell>
          <cell r="B2415" t="str">
            <v>(Warm Piping tie in bldg. 1010B compressor) Detailed drawing package with weld map</v>
          </cell>
          <cell r="C2415">
            <v>30</v>
          </cell>
          <cell r="D2415" t="str">
            <v>16-Feb-21 A</v>
          </cell>
          <cell r="E2415" t="str">
            <v>30-Mar-21 A</v>
          </cell>
          <cell r="F2415">
            <v>17987</v>
          </cell>
          <cell r="G2415">
            <v>17464</v>
          </cell>
          <cell r="H2415">
            <v>1</v>
          </cell>
        </row>
        <row r="2416">
          <cell r="A2416" t="str">
            <v>S326300</v>
          </cell>
          <cell r="B2416" t="str">
            <v>CC Bridge, Mid Platforms &amp; Access - Procurement Readiness Review - Physics Resource(s)</v>
          </cell>
          <cell r="C2416">
            <v>5</v>
          </cell>
          <cell r="D2416" t="str">
            <v>16-Feb-21 A</v>
          </cell>
          <cell r="E2416" t="str">
            <v>22-Feb-21 A</v>
          </cell>
          <cell r="F2416">
            <v>5172</v>
          </cell>
          <cell r="G2416">
            <v>5172</v>
          </cell>
          <cell r="H2416">
            <v>1</v>
          </cell>
        </row>
        <row r="2417">
          <cell r="A2417" t="str">
            <v>S326310</v>
          </cell>
          <cell r="B2417" t="str">
            <v>CC Bridge, Mid Platforms &amp; Access - Procurement Readiness Review - CA-D Resource(s)</v>
          </cell>
          <cell r="C2417">
            <v>5</v>
          </cell>
          <cell r="D2417" t="str">
            <v>16-Feb-21 A</v>
          </cell>
          <cell r="E2417" t="str">
            <v>22-Feb-21 A</v>
          </cell>
          <cell r="F2417">
            <v>8794</v>
          </cell>
          <cell r="G2417">
            <v>8794</v>
          </cell>
          <cell r="H2417">
            <v>1</v>
          </cell>
        </row>
        <row r="2418">
          <cell r="A2418" t="str">
            <v>S174100</v>
          </cell>
          <cell r="B2418" t="str">
            <v>Fabricate final blocks sector 24</v>
          </cell>
          <cell r="C2418">
            <v>2</v>
          </cell>
          <cell r="D2418" t="str">
            <v>18-Feb-21 A</v>
          </cell>
          <cell r="E2418" t="str">
            <v>22-Feb-21 A</v>
          </cell>
          <cell r="F2418">
            <v>5163</v>
          </cell>
          <cell r="G2418">
            <v>5012</v>
          </cell>
          <cell r="H2418">
            <v>1</v>
          </cell>
        </row>
        <row r="2419">
          <cell r="A2419" t="str">
            <v>S317130</v>
          </cell>
          <cell r="B2419" t="str">
            <v>Prepare Procurement Package for EMCal Supports</v>
          </cell>
          <cell r="C2419">
            <v>6</v>
          </cell>
          <cell r="D2419" t="str">
            <v>18-Feb-21 A</v>
          </cell>
          <cell r="E2419" t="str">
            <v>26-Feb-21 A</v>
          </cell>
          <cell r="F2419">
            <v>3782</v>
          </cell>
          <cell r="G2419">
            <v>3782</v>
          </cell>
          <cell r="H2419">
            <v>1</v>
          </cell>
        </row>
        <row r="2420">
          <cell r="A2420" t="str">
            <v>F317050</v>
          </cell>
          <cell r="B2420" t="str">
            <v>CC Bridge, Mid Platforms &amp; Access - Prepare &amp; Send Solicitation</v>
          </cell>
          <cell r="C2420">
            <v>3</v>
          </cell>
          <cell r="D2420" t="str">
            <v>22-Feb-21 A</v>
          </cell>
          <cell r="E2420" t="str">
            <v>25-Feb-21 A</v>
          </cell>
          <cell r="F2420">
            <v>0</v>
          </cell>
          <cell r="G2420">
            <v>0</v>
          </cell>
          <cell r="H2420">
            <v>1</v>
          </cell>
        </row>
        <row r="2421">
          <cell r="A2421" t="str">
            <v>S262900</v>
          </cell>
          <cell r="B2421" t="str">
            <v>Trigger LL1 Preproduction Prototype: Electrical Safety and Final Design Review</v>
          </cell>
          <cell r="C2421">
            <v>4</v>
          </cell>
          <cell r="D2421" t="str">
            <v>22-Feb-21 A</v>
          </cell>
          <cell r="E2421" t="str">
            <v>26-Feb-21 A</v>
          </cell>
          <cell r="F2421">
            <v>0</v>
          </cell>
          <cell r="G2421">
            <v>0</v>
          </cell>
          <cell r="H2421">
            <v>1</v>
          </cell>
        </row>
        <row r="2422">
          <cell r="A2422" t="str">
            <v>S263000</v>
          </cell>
          <cell r="B2422" t="str">
            <v>Procure Trigger Preproduction Prototype LL1 - Provide Requirements to Procurement</v>
          </cell>
          <cell r="C2422">
            <v>4</v>
          </cell>
          <cell r="D2422" t="str">
            <v>22-Feb-21 A</v>
          </cell>
          <cell r="E2422" t="str">
            <v>26-Feb-21 A</v>
          </cell>
          <cell r="F2422">
            <v>0</v>
          </cell>
          <cell r="G2422">
            <v>0</v>
          </cell>
          <cell r="H2422">
            <v>1</v>
          </cell>
        </row>
        <row r="2423">
          <cell r="A2423" t="str">
            <v>S263100</v>
          </cell>
          <cell r="B2423" t="str">
            <v>Procure Trigger Preproduction Prototype LL1  - Prepare &amp; Send Solicitation</v>
          </cell>
          <cell r="C2423">
            <v>4</v>
          </cell>
          <cell r="D2423" t="str">
            <v>22-Feb-21 A</v>
          </cell>
          <cell r="E2423" t="str">
            <v>26-Feb-21 A</v>
          </cell>
          <cell r="F2423">
            <v>0</v>
          </cell>
          <cell r="G2423">
            <v>0</v>
          </cell>
          <cell r="H2423">
            <v>1</v>
          </cell>
        </row>
        <row r="2424">
          <cell r="A2424" t="str">
            <v>S263200</v>
          </cell>
          <cell r="B2424" t="str">
            <v>Procure Trigger Preproduction Prototype LL1  - Vendor Responses</v>
          </cell>
          <cell r="C2424">
            <v>4</v>
          </cell>
          <cell r="D2424" t="str">
            <v>22-Feb-21 A</v>
          </cell>
          <cell r="E2424" t="str">
            <v>26-Feb-21 A</v>
          </cell>
          <cell r="F2424">
            <v>0</v>
          </cell>
          <cell r="G2424">
            <v>0</v>
          </cell>
          <cell r="H2424">
            <v>1</v>
          </cell>
        </row>
        <row r="2425">
          <cell r="A2425" t="str">
            <v>S346500</v>
          </cell>
          <cell r="B2425" t="str">
            <v>Install Cryogenics Supply Structural Support - Labor - Physics Resource(s)</v>
          </cell>
          <cell r="C2425">
            <v>4</v>
          </cell>
          <cell r="D2425" t="str">
            <v>22-Feb-21 A</v>
          </cell>
          <cell r="E2425" t="str">
            <v>26-Feb-21 A</v>
          </cell>
          <cell r="F2425">
            <v>23419</v>
          </cell>
          <cell r="G2425">
            <v>23419</v>
          </cell>
          <cell r="H2425">
            <v>1</v>
          </cell>
        </row>
        <row r="2426">
          <cell r="A2426" t="str">
            <v>S346600</v>
          </cell>
          <cell r="B2426" t="str">
            <v>Install Cryogenics Supply Structural Support - M&amp;S</v>
          </cell>
          <cell r="C2426">
            <v>4</v>
          </cell>
          <cell r="D2426" t="str">
            <v>22-Feb-21 A</v>
          </cell>
          <cell r="E2426" t="str">
            <v>26-Feb-21 A</v>
          </cell>
          <cell r="F2426">
            <v>580</v>
          </cell>
          <cell r="G2426">
            <v>580</v>
          </cell>
          <cell r="H2426">
            <v>1</v>
          </cell>
        </row>
        <row r="2427">
          <cell r="A2427" t="str">
            <v>S346510</v>
          </cell>
          <cell r="B2427" t="str">
            <v>Install Cryogenics Supply Structural Support - Labor - CA-D Resource(s)</v>
          </cell>
          <cell r="C2427">
            <v>4</v>
          </cell>
          <cell r="D2427" t="str">
            <v>22-Feb-21 A</v>
          </cell>
          <cell r="E2427" t="str">
            <v>26-Feb-21 A</v>
          </cell>
          <cell r="F2427">
            <v>44718</v>
          </cell>
          <cell r="G2427">
            <v>44718</v>
          </cell>
          <cell r="H2427">
            <v>1</v>
          </cell>
        </row>
        <row r="2428">
          <cell r="A2428" t="str">
            <v>S317930</v>
          </cell>
          <cell r="B2428" t="str">
            <v>Procure EMCal Supports - M&amp;S</v>
          </cell>
          <cell r="C2428">
            <v>4</v>
          </cell>
          <cell r="D2428" t="str">
            <v>22-Feb-21 A</v>
          </cell>
          <cell r="E2428" t="str">
            <v>26-Feb-21 A</v>
          </cell>
          <cell r="F2428">
            <v>20939</v>
          </cell>
          <cell r="G2428">
            <v>20939</v>
          </cell>
          <cell r="H2428">
            <v>1</v>
          </cell>
        </row>
        <row r="2429">
          <cell r="A2429" t="str">
            <v>S234000</v>
          </cell>
          <cell r="B2429" t="str">
            <v>Procure EMCal Bias Power System Sectors 13-64 - Delivery Acceptance</v>
          </cell>
          <cell r="C2429">
            <v>15</v>
          </cell>
          <cell r="D2429" t="str">
            <v>22-Feb-21 A</v>
          </cell>
          <cell r="E2429" t="str">
            <v>15-Mar-21 A</v>
          </cell>
          <cell r="F2429">
            <v>155680</v>
          </cell>
          <cell r="G2429">
            <v>155680</v>
          </cell>
          <cell r="H2429">
            <v>1</v>
          </cell>
        </row>
        <row r="2430">
          <cell r="A2430" t="str">
            <v>S205100</v>
          </cell>
          <cell r="B2430" t="str">
            <v>Procure Outer HCAL Splice Plates - Delivery Acceptance</v>
          </cell>
          <cell r="C2430">
            <v>24</v>
          </cell>
          <cell r="D2430" t="str">
            <v>22-Feb-21 A</v>
          </cell>
          <cell r="E2430" t="str">
            <v>26-Mar-21 A</v>
          </cell>
          <cell r="F2430">
            <v>309392</v>
          </cell>
          <cell r="G2430">
            <v>303325</v>
          </cell>
          <cell r="H2430">
            <v>1</v>
          </cell>
        </row>
        <row r="2431">
          <cell r="A2431" t="str">
            <v>S232600</v>
          </cell>
          <cell r="B2431" t="str">
            <v>Procure EMCal External LV/Bias Signal/Comm/Test Cables Sectors 13-64 - Provide Requirements to Procurement</v>
          </cell>
          <cell r="C2431">
            <v>90</v>
          </cell>
          <cell r="D2431" t="str">
            <v>22-Feb-21 A</v>
          </cell>
          <cell r="E2431" t="str">
            <v>29-Jun-21 A</v>
          </cell>
          <cell r="F2431">
            <v>11723</v>
          </cell>
          <cell r="G2431">
            <v>11382</v>
          </cell>
          <cell r="H2431">
            <v>1</v>
          </cell>
        </row>
        <row r="2432">
          <cell r="A2432" t="str">
            <v>S331800</v>
          </cell>
          <cell r="B2432" t="str">
            <v>Create Layout/Schematic Drawings &amp; Design, Specs Control Docs, Assy &amp; Detail Drawings for Det Cooling</v>
          </cell>
          <cell r="C2432">
            <v>156</v>
          </cell>
          <cell r="D2432" t="str">
            <v>22-Feb-21 A</v>
          </cell>
          <cell r="E2432">
            <v>44469</v>
          </cell>
          <cell r="F2432">
            <v>25846</v>
          </cell>
          <cell r="G2432">
            <v>25093</v>
          </cell>
          <cell r="H2432">
            <v>0.4</v>
          </cell>
        </row>
        <row r="2433">
          <cell r="A2433" t="str">
            <v>S308625</v>
          </cell>
          <cell r="B2433" t="str">
            <v>Complete MOU with Vendor</v>
          </cell>
          <cell r="C2433">
            <v>159</v>
          </cell>
          <cell r="D2433" t="str">
            <v>22-Feb-21 A</v>
          </cell>
          <cell r="E2433">
            <v>44474</v>
          </cell>
          <cell r="F2433">
            <v>1748</v>
          </cell>
          <cell r="G2433">
            <v>1697</v>
          </cell>
          <cell r="H2433">
            <v>0.2</v>
          </cell>
        </row>
        <row r="2434">
          <cell r="A2434" t="str">
            <v>S196700</v>
          </cell>
          <cell r="B2434" t="str">
            <v>Install readout electronics on final sectors</v>
          </cell>
          <cell r="C2434">
            <v>245</v>
          </cell>
          <cell r="D2434" t="str">
            <v>22-Feb-21 A</v>
          </cell>
          <cell r="E2434">
            <v>44603</v>
          </cell>
          <cell r="F2434">
            <v>235148</v>
          </cell>
          <cell r="G2434">
            <v>232976</v>
          </cell>
          <cell r="H2434">
            <v>0.42</v>
          </cell>
        </row>
        <row r="2435">
          <cell r="A2435" t="str">
            <v>S196800</v>
          </cell>
          <cell r="B2435" t="str">
            <v>Install cables &amp; cooling system on final sectors</v>
          </cell>
          <cell r="C2435">
            <v>245</v>
          </cell>
          <cell r="D2435" t="str">
            <v>22-Feb-21 A</v>
          </cell>
          <cell r="E2435">
            <v>44603</v>
          </cell>
          <cell r="F2435">
            <v>500103</v>
          </cell>
          <cell r="G2435">
            <v>495600</v>
          </cell>
          <cell r="H2435">
            <v>0.42</v>
          </cell>
        </row>
        <row r="2436">
          <cell r="A2436" t="str">
            <v>S174200</v>
          </cell>
          <cell r="B2436" t="str">
            <v>Fabricate final blocks sector 25</v>
          </cell>
          <cell r="C2436">
            <v>3</v>
          </cell>
          <cell r="D2436" t="str">
            <v>23-Feb-21 A</v>
          </cell>
          <cell r="E2436" t="str">
            <v>26-Feb-21 A</v>
          </cell>
          <cell r="F2436">
            <v>5163</v>
          </cell>
          <cell r="G2436">
            <v>5062</v>
          </cell>
          <cell r="H2436">
            <v>1</v>
          </cell>
        </row>
        <row r="2437">
          <cell r="A2437" t="str">
            <v>S262800</v>
          </cell>
          <cell r="B2437" t="str">
            <v>Trigger Prototype v1: Preproduction Readiness Review and Design Specifications Update</v>
          </cell>
          <cell r="C2437">
            <v>3</v>
          </cell>
          <cell r="D2437" t="str">
            <v>23-Feb-21 A</v>
          </cell>
          <cell r="E2437" t="str">
            <v>26-Feb-21 A</v>
          </cell>
          <cell r="F2437">
            <v>5673</v>
          </cell>
          <cell r="G2437">
            <v>5507</v>
          </cell>
          <cell r="H2437">
            <v>1</v>
          </cell>
        </row>
        <row r="2438">
          <cell r="A2438" t="str">
            <v>S262801</v>
          </cell>
          <cell r="B2438" t="str">
            <v>Preliminary Design Review - DAQ Local Level-1</v>
          </cell>
          <cell r="C2438">
            <v>3</v>
          </cell>
          <cell r="D2438" t="str">
            <v>23-Feb-21 A</v>
          </cell>
          <cell r="E2438" t="str">
            <v>26-Feb-21 A</v>
          </cell>
          <cell r="F2438">
            <v>2079</v>
          </cell>
          <cell r="G2438">
            <v>2018</v>
          </cell>
          <cell r="H2438">
            <v>1</v>
          </cell>
        </row>
        <row r="2439">
          <cell r="A2439" t="str">
            <v>S318130</v>
          </cell>
          <cell r="B2439" t="str">
            <v>Perform EMCal Supports Acceptance</v>
          </cell>
          <cell r="C2439">
            <v>3</v>
          </cell>
          <cell r="D2439" t="str">
            <v>23-Feb-21 A</v>
          </cell>
          <cell r="E2439" t="str">
            <v>26-Feb-21 A</v>
          </cell>
          <cell r="F2439">
            <v>2479</v>
          </cell>
          <cell r="G2439">
            <v>2479</v>
          </cell>
          <cell r="H2439">
            <v>1</v>
          </cell>
        </row>
        <row r="2440">
          <cell r="A2440" t="str">
            <v>S331750</v>
          </cell>
          <cell r="B2440" t="str">
            <v>Conceptual Design for Routing Detector Cooling Chiller Systems to Det Manifolds</v>
          </cell>
          <cell r="C2440">
            <v>155</v>
          </cell>
          <cell r="D2440" t="str">
            <v>23-Feb-21 A</v>
          </cell>
          <cell r="E2440">
            <v>44469</v>
          </cell>
          <cell r="F2440">
            <v>4035</v>
          </cell>
          <cell r="G2440">
            <v>3917</v>
          </cell>
          <cell r="H2440">
            <v>0.6</v>
          </cell>
        </row>
        <row r="2441">
          <cell r="A2441" t="str">
            <v>S196900</v>
          </cell>
          <cell r="B2441" t="str">
            <v>Test final sectors with LEDs &amp; cosmic rays</v>
          </cell>
          <cell r="C2441">
            <v>244</v>
          </cell>
          <cell r="D2441" t="str">
            <v>23-Feb-21 A</v>
          </cell>
          <cell r="E2441">
            <v>44603</v>
          </cell>
          <cell r="F2441">
            <v>125693</v>
          </cell>
          <cell r="G2441">
            <v>124632</v>
          </cell>
          <cell r="H2441">
            <v>0.15</v>
          </cell>
        </row>
        <row r="2442">
          <cell r="A2442" t="str">
            <v>S326400</v>
          </cell>
          <cell r="B2442" t="str">
            <v>CC Bridge, Mid Platforms &amp; Access - Provide Requirement to Procurement</v>
          </cell>
          <cell r="C2442">
            <v>3</v>
          </cell>
          <cell r="D2442" t="str">
            <v>23-Feb-21 A</v>
          </cell>
          <cell r="E2442" t="str">
            <v>26-Feb-21 A</v>
          </cell>
          <cell r="F2442">
            <v>2803</v>
          </cell>
          <cell r="G2442">
            <v>2803</v>
          </cell>
          <cell r="H2442">
            <v>1</v>
          </cell>
        </row>
        <row r="2443">
          <cell r="A2443" t="str">
            <v>S136300</v>
          </cell>
          <cell r="B2443" t="str">
            <v>Procure TPC FEE Cooling System - Contract Award(s)</v>
          </cell>
          <cell r="C2443">
            <v>0</v>
          </cell>
          <cell r="D2443" t="str">
            <v>25-Feb-21 A</v>
          </cell>
          <cell r="F2443">
            <v>0</v>
          </cell>
          <cell r="G2443">
            <v>0</v>
          </cell>
          <cell r="H2443">
            <v>1</v>
          </cell>
        </row>
        <row r="2444">
          <cell r="A2444" t="str">
            <v>S171100</v>
          </cell>
          <cell r="B2444" t="str">
            <v>EMCal Scintillating Fiber Acquisition Complete</v>
          </cell>
          <cell r="C2444">
            <v>0</v>
          </cell>
          <cell r="E2444" t="str">
            <v>25-Feb-21 A</v>
          </cell>
          <cell r="F2444">
            <v>0</v>
          </cell>
          <cell r="G2444">
            <v>0</v>
          </cell>
          <cell r="H2444">
            <v>1</v>
          </cell>
        </row>
        <row r="2445">
          <cell r="A2445" t="str">
            <v>S210400</v>
          </cell>
          <cell r="B2445" t="str">
            <v>First Outer HCAL Sector and Splice Plates Ready to Install</v>
          </cell>
          <cell r="C2445">
            <v>0</v>
          </cell>
          <cell r="E2445" t="str">
            <v>25-Feb-21 A</v>
          </cell>
          <cell r="F2445">
            <v>0</v>
          </cell>
          <cell r="G2445">
            <v>0</v>
          </cell>
          <cell r="H2445">
            <v>1</v>
          </cell>
        </row>
        <row r="2446">
          <cell r="A2446" t="str">
            <v>S240900</v>
          </cell>
          <cell r="B2446" t="str">
            <v>50% HCal Preamp Boards testing complete: Production</v>
          </cell>
          <cell r="C2446">
            <v>0</v>
          </cell>
          <cell r="E2446" t="str">
            <v>25-Feb-21 A</v>
          </cell>
          <cell r="F2446">
            <v>0</v>
          </cell>
          <cell r="G2446">
            <v>0</v>
          </cell>
          <cell r="H2446">
            <v>1</v>
          </cell>
        </row>
        <row r="2447">
          <cell r="A2447" t="str">
            <v>S343838</v>
          </cell>
          <cell r="B2447" t="str">
            <v>Start Track Modification - IR Notice to Proceed</v>
          </cell>
          <cell r="C2447">
            <v>0</v>
          </cell>
          <cell r="E2447" t="str">
            <v>25-Feb-21 A</v>
          </cell>
          <cell r="F2447">
            <v>0</v>
          </cell>
          <cell r="G2447">
            <v>0</v>
          </cell>
          <cell r="H2447">
            <v>1</v>
          </cell>
        </row>
        <row r="2448">
          <cell r="A2448" t="str">
            <v>S272800</v>
          </cell>
          <cell r="B2448" t="str">
            <v>Procure Min/Bias Electronics - Provide Requirements to Procurement</v>
          </cell>
          <cell r="C2448">
            <v>1</v>
          </cell>
          <cell r="D2448" t="str">
            <v>25-Feb-21 A</v>
          </cell>
          <cell r="E2448" t="str">
            <v>26-Feb-21 A</v>
          </cell>
          <cell r="F2448">
            <v>19854</v>
          </cell>
          <cell r="G2448">
            <v>19276</v>
          </cell>
          <cell r="H2448">
            <v>1</v>
          </cell>
        </row>
        <row r="2449">
          <cell r="A2449" t="str">
            <v>S272900</v>
          </cell>
          <cell r="B2449" t="str">
            <v>Procure Min/Bias Electronics - Prepare &amp; Send Solicitation</v>
          </cell>
          <cell r="C2449">
            <v>1</v>
          </cell>
          <cell r="D2449" t="str">
            <v>25-Feb-21 A</v>
          </cell>
          <cell r="E2449" t="str">
            <v>26-Feb-21 A</v>
          </cell>
          <cell r="F2449">
            <v>0</v>
          </cell>
          <cell r="G2449">
            <v>0</v>
          </cell>
          <cell r="H2449">
            <v>1</v>
          </cell>
        </row>
        <row r="2450">
          <cell r="A2450" t="str">
            <v>S273000</v>
          </cell>
          <cell r="B2450" t="str">
            <v>Procure Min/Bias Electronics - Vendor Responses</v>
          </cell>
          <cell r="C2450">
            <v>1</v>
          </cell>
          <cell r="D2450" t="str">
            <v>25-Feb-21 A</v>
          </cell>
          <cell r="E2450" t="str">
            <v>26-Feb-21 A</v>
          </cell>
          <cell r="F2450">
            <v>0</v>
          </cell>
          <cell r="G2450">
            <v>0</v>
          </cell>
          <cell r="H2450">
            <v>1</v>
          </cell>
        </row>
        <row r="2451">
          <cell r="A2451" t="str">
            <v>S273100</v>
          </cell>
          <cell r="B2451" t="str">
            <v>Procure Min/Bias Electronics - Vendor Selection</v>
          </cell>
          <cell r="C2451">
            <v>1</v>
          </cell>
          <cell r="D2451" t="str">
            <v>25-Feb-21 A</v>
          </cell>
          <cell r="E2451" t="str">
            <v>26-Feb-21 A</v>
          </cell>
          <cell r="F2451">
            <v>0</v>
          </cell>
          <cell r="G2451">
            <v>0</v>
          </cell>
          <cell r="H2451">
            <v>1</v>
          </cell>
        </row>
        <row r="2452">
          <cell r="A2452" t="str">
            <v>S272701</v>
          </cell>
          <cell r="B2452" t="str">
            <v>Final Design Review, Procurement Readiness Review - MBD (Discriminator/Shaper board)</v>
          </cell>
          <cell r="C2452">
            <v>1</v>
          </cell>
          <cell r="D2452" t="str">
            <v>25-Feb-21 A</v>
          </cell>
          <cell r="E2452" t="str">
            <v>26-Feb-21 A</v>
          </cell>
          <cell r="F2452">
            <v>3309</v>
          </cell>
          <cell r="G2452">
            <v>3213</v>
          </cell>
          <cell r="H2452">
            <v>1</v>
          </cell>
        </row>
        <row r="2453">
          <cell r="A2453" t="str">
            <v>S273200</v>
          </cell>
          <cell r="B2453" t="str">
            <v>Procure Min/Bias Electronics - sPHENIX Production Digitizers - Contract Award(s)</v>
          </cell>
          <cell r="C2453">
            <v>0</v>
          </cell>
          <cell r="D2453" t="str">
            <v>26-Feb-21 A</v>
          </cell>
          <cell r="F2453">
            <v>0</v>
          </cell>
          <cell r="G2453">
            <v>0</v>
          </cell>
          <cell r="H2453">
            <v>1</v>
          </cell>
        </row>
        <row r="2454">
          <cell r="A2454" t="str">
            <v>S262700</v>
          </cell>
          <cell r="B2454" t="str">
            <v>Trigger Prototype v1: Preprod complete</v>
          </cell>
          <cell r="C2454">
            <v>0</v>
          </cell>
          <cell r="E2454" t="str">
            <v>26-Feb-21 A</v>
          </cell>
          <cell r="F2454">
            <v>0</v>
          </cell>
          <cell r="G2454">
            <v>0</v>
          </cell>
          <cell r="H2454">
            <v>1</v>
          </cell>
        </row>
        <row r="2455">
          <cell r="A2455" t="str">
            <v>S317000</v>
          </cell>
          <cell r="B2455" t="str">
            <v>Design/Safety Reviews Complete, Internal Detector Structural Support Released for Production</v>
          </cell>
          <cell r="C2455">
            <v>0</v>
          </cell>
          <cell r="E2455" t="str">
            <v>26-Feb-21 A</v>
          </cell>
          <cell r="F2455">
            <v>0</v>
          </cell>
          <cell r="G2455">
            <v>0</v>
          </cell>
          <cell r="H2455">
            <v>1</v>
          </cell>
        </row>
        <row r="2456">
          <cell r="A2456" t="str">
            <v>S325200</v>
          </cell>
          <cell r="B2456" t="str">
            <v>End Caps/ Pole Tips - Contract Award(s)</v>
          </cell>
          <cell r="C2456">
            <v>0</v>
          </cell>
          <cell r="D2456" t="str">
            <v>26-Feb-21 A</v>
          </cell>
          <cell r="F2456">
            <v>0</v>
          </cell>
          <cell r="G2456">
            <v>0</v>
          </cell>
          <cell r="H2456">
            <v>1</v>
          </cell>
        </row>
        <row r="2457">
          <cell r="A2457" t="str">
            <v>S174300</v>
          </cell>
          <cell r="B2457" t="str">
            <v>Fabricate final blocks sector 26</v>
          </cell>
          <cell r="C2457">
            <v>20</v>
          </cell>
          <cell r="D2457" t="str">
            <v>26-Feb-21 A</v>
          </cell>
          <cell r="E2457" t="str">
            <v>26-Mar-21 A</v>
          </cell>
          <cell r="F2457">
            <v>5163</v>
          </cell>
          <cell r="G2457">
            <v>5163</v>
          </cell>
          <cell r="H2457">
            <v>1</v>
          </cell>
        </row>
        <row r="2458">
          <cell r="A2458" t="str">
            <v>S136400</v>
          </cell>
          <cell r="B2458" t="str">
            <v>Procure TPC FEE Cooling System - Contract/PO - Leadtime</v>
          </cell>
          <cell r="C2458">
            <v>23</v>
          </cell>
          <cell r="D2458" t="str">
            <v>26-Feb-21 A</v>
          </cell>
          <cell r="E2458" t="str">
            <v>31-Mar-21 A</v>
          </cell>
          <cell r="F2458">
            <v>0</v>
          </cell>
          <cell r="G2458">
            <v>0</v>
          </cell>
          <cell r="H2458">
            <v>1</v>
          </cell>
        </row>
        <row r="2459">
          <cell r="A2459" t="str">
            <v>S229300</v>
          </cell>
          <cell r="B2459" t="str">
            <v>Fabricate EMCAL Production Preamp Boards Sectors 13-64 - Delivery Acceptance</v>
          </cell>
          <cell r="C2459">
            <v>65</v>
          </cell>
          <cell r="D2459" t="str">
            <v>26-Feb-21 A</v>
          </cell>
          <cell r="E2459" t="str">
            <v>28-May-21 A</v>
          </cell>
          <cell r="F2459">
            <v>549642</v>
          </cell>
          <cell r="G2459">
            <v>549642</v>
          </cell>
          <cell r="H2459">
            <v>1</v>
          </cell>
        </row>
        <row r="2460">
          <cell r="A2460" t="str">
            <v>S343840</v>
          </cell>
          <cell r="B2460" t="str">
            <v>Start Track Modification - IR Leadtime</v>
          </cell>
          <cell r="C2460">
            <v>106</v>
          </cell>
          <cell r="D2460" t="str">
            <v>26-Feb-21 A</v>
          </cell>
          <cell r="E2460" t="str">
            <v>28-Jul-21 A</v>
          </cell>
          <cell r="F2460">
            <v>0</v>
          </cell>
          <cell r="G2460">
            <v>0</v>
          </cell>
          <cell r="H2460">
            <v>1</v>
          </cell>
        </row>
        <row r="2461">
          <cell r="A2461" t="str">
            <v>S325300</v>
          </cell>
          <cell r="B2461" t="str">
            <v>End Caps/ Pole Tips - Contract lead Time</v>
          </cell>
          <cell r="C2461">
            <v>184</v>
          </cell>
          <cell r="D2461" t="str">
            <v>26-Feb-21 A</v>
          </cell>
          <cell r="E2461">
            <v>44517</v>
          </cell>
          <cell r="F2461">
            <v>0</v>
          </cell>
          <cell r="G2461">
            <v>0</v>
          </cell>
          <cell r="H2461">
            <v>0.5</v>
          </cell>
        </row>
        <row r="2462">
          <cell r="A2462" t="str">
            <v>S229400</v>
          </cell>
          <cell r="B2462" t="str">
            <v>Test EMCal Preamp Boards: Production Sectors 13-64</v>
          </cell>
          <cell r="C2462">
            <v>208</v>
          </cell>
          <cell r="D2462" t="str">
            <v>26-Feb-21 A</v>
          </cell>
          <cell r="E2462">
            <v>44553</v>
          </cell>
          <cell r="F2462">
            <v>6313</v>
          </cell>
          <cell r="G2462">
            <v>6313</v>
          </cell>
          <cell r="H2462">
            <v>0.9</v>
          </cell>
        </row>
        <row r="2463">
          <cell r="A2463" t="str">
            <v>S317023</v>
          </cell>
          <cell r="B2463" t="str">
            <v>Magnet Supports Released for Production (Milestone)</v>
          </cell>
          <cell r="C2463">
            <v>0</v>
          </cell>
          <cell r="E2463" t="str">
            <v>26-Feb-21 A</v>
          </cell>
          <cell r="F2463">
            <v>0</v>
          </cell>
          <cell r="G2463">
            <v>0</v>
          </cell>
          <cell r="H2463">
            <v>1</v>
          </cell>
        </row>
        <row r="2464">
          <cell r="A2464" t="str">
            <v>S304110</v>
          </cell>
          <cell r="B2464" t="str">
            <v>Completed - Magnet Power Supply Installation: Connect DC Cabling to Power Supply, Dump Resistor, Magnet</v>
          </cell>
          <cell r="C2464">
            <v>0</v>
          </cell>
          <cell r="E2464" t="str">
            <v>01-Mar-21 A</v>
          </cell>
          <cell r="F2464">
            <v>0</v>
          </cell>
          <cell r="G2464">
            <v>0</v>
          </cell>
          <cell r="H2464">
            <v>1</v>
          </cell>
        </row>
        <row r="2465">
          <cell r="A2465" t="str">
            <v>S210310</v>
          </cell>
          <cell r="B2465" t="str">
            <v>Technical support labor for HCal</v>
          </cell>
          <cell r="C2465">
            <v>22</v>
          </cell>
          <cell r="D2465" t="str">
            <v>01-Mar-21 A</v>
          </cell>
          <cell r="E2465" t="str">
            <v>31-Mar-21 A</v>
          </cell>
          <cell r="F2465">
            <v>0</v>
          </cell>
          <cell r="G2465">
            <v>0</v>
          </cell>
          <cell r="H2465">
            <v>1</v>
          </cell>
        </row>
        <row r="2466">
          <cell r="A2466" t="str">
            <v>S263400</v>
          </cell>
          <cell r="B2466" t="str">
            <v>Procure Trigger Preproduction Prototype LL1  - Contract Award(s)</v>
          </cell>
          <cell r="C2466">
            <v>0</v>
          </cell>
          <cell r="D2466" t="str">
            <v>01-Mar-21 A</v>
          </cell>
          <cell r="F2466">
            <v>0</v>
          </cell>
          <cell r="G2466">
            <v>0</v>
          </cell>
          <cell r="H2466">
            <v>1</v>
          </cell>
        </row>
        <row r="2467">
          <cell r="A2467" t="str">
            <v>S263300</v>
          </cell>
          <cell r="B2467" t="str">
            <v>Procure Trigger Preproduction Prototype LL1  - Vendor Selection</v>
          </cell>
          <cell r="C2467">
            <v>1</v>
          </cell>
          <cell r="D2467" t="str">
            <v>01-Mar-21 A</v>
          </cell>
          <cell r="E2467" t="str">
            <v>01-Mar-21 A</v>
          </cell>
          <cell r="F2467">
            <v>0</v>
          </cell>
          <cell r="G2467">
            <v>0</v>
          </cell>
          <cell r="H2467">
            <v>1</v>
          </cell>
        </row>
        <row r="2468">
          <cell r="A2468" t="str">
            <v>S112400</v>
          </cell>
          <cell r="B2468" t="str">
            <v>Design TPC v2 Field Cage Modifications</v>
          </cell>
          <cell r="C2468">
            <v>15</v>
          </cell>
          <cell r="D2468" t="str">
            <v>08-Mar-21 A</v>
          </cell>
          <cell r="E2468" t="str">
            <v>29-Mar-21 A</v>
          </cell>
          <cell r="F2468">
            <v>4308</v>
          </cell>
          <cell r="G2468">
            <v>4182</v>
          </cell>
          <cell r="H2468">
            <v>1</v>
          </cell>
        </row>
        <row r="2469">
          <cell r="A2469" t="str">
            <v>S154700</v>
          </cell>
          <cell r="B2469" t="str">
            <v>Procure TPC Cooling System Equipment - Vendor Selection</v>
          </cell>
          <cell r="C2469">
            <v>19</v>
          </cell>
          <cell r="D2469" t="str">
            <v>08-Mar-21 A</v>
          </cell>
          <cell r="E2469" t="str">
            <v>02-Apr-21 A</v>
          </cell>
          <cell r="F2469">
            <v>0</v>
          </cell>
          <cell r="G2469">
            <v>0</v>
          </cell>
          <cell r="H2469">
            <v>1</v>
          </cell>
        </row>
        <row r="2470">
          <cell r="A2470" t="str">
            <v>S294700</v>
          </cell>
          <cell r="B2470" t="str">
            <v>(Warm Piping System Materials Procurement) Piping supports Labor</v>
          </cell>
          <cell r="C2470">
            <v>59</v>
          </cell>
          <cell r="D2470" t="str">
            <v>08-Mar-21 A</v>
          </cell>
          <cell r="E2470" t="str">
            <v>28-May-21 A</v>
          </cell>
          <cell r="F2470">
            <v>4771</v>
          </cell>
          <cell r="G2470">
            <v>4632</v>
          </cell>
          <cell r="H2470">
            <v>1</v>
          </cell>
        </row>
        <row r="2471">
          <cell r="A2471" t="str">
            <v>S294600</v>
          </cell>
          <cell r="B2471" t="str">
            <v>(Warm Piping System Materials Procurement) Piping supports M&amp;S</v>
          </cell>
          <cell r="C2471">
            <v>59</v>
          </cell>
          <cell r="D2471" t="str">
            <v>08-Mar-21 A</v>
          </cell>
          <cell r="E2471" t="str">
            <v>28-May-21 A</v>
          </cell>
          <cell r="F2471">
            <v>11607</v>
          </cell>
          <cell r="G2471">
            <v>11379</v>
          </cell>
          <cell r="H2471">
            <v>1</v>
          </cell>
        </row>
        <row r="2472">
          <cell r="A2472" t="str">
            <v>S147400</v>
          </cell>
          <cell r="B2472" t="str">
            <v>Perform QA Testing on TPC DAM FELIX 2.0 boards</v>
          </cell>
          <cell r="C2472">
            <v>135</v>
          </cell>
          <cell r="D2472" t="str">
            <v>08-Mar-21 A</v>
          </cell>
          <cell r="E2472">
            <v>44454</v>
          </cell>
          <cell r="F2472">
            <v>70146</v>
          </cell>
          <cell r="G2472">
            <v>70146</v>
          </cell>
          <cell r="H2472">
            <v>0.4</v>
          </cell>
        </row>
        <row r="2473">
          <cell r="A2473" t="str">
            <v>S300900</v>
          </cell>
          <cell r="B2473" t="str">
            <v>(Cryo Controls Hardware) Built HMI operator screens</v>
          </cell>
          <cell r="C2473">
            <v>138</v>
          </cell>
          <cell r="D2473" t="str">
            <v>08-Mar-21 A</v>
          </cell>
          <cell r="E2473">
            <v>44459</v>
          </cell>
          <cell r="F2473">
            <v>85977</v>
          </cell>
          <cell r="G2473">
            <v>85977</v>
          </cell>
          <cell r="H2473">
            <v>0.7</v>
          </cell>
        </row>
        <row r="2474">
          <cell r="A2474" t="str">
            <v>S308633</v>
          </cell>
          <cell r="B2474" t="str">
            <v>Construct mapping support (mechanical and electrical)</v>
          </cell>
          <cell r="C2474">
            <v>160</v>
          </cell>
          <cell r="D2474" t="str">
            <v>08-Mar-21 A</v>
          </cell>
          <cell r="E2474">
            <v>44490</v>
          </cell>
          <cell r="F2474">
            <v>3874</v>
          </cell>
          <cell r="G2474">
            <v>3761</v>
          </cell>
          <cell r="H2474">
            <v>0.05</v>
          </cell>
        </row>
        <row r="2475">
          <cell r="A2475" t="str">
            <v>S153700</v>
          </cell>
          <cell r="B2475" t="str">
            <v>Procure TPC Gas System Components for Installation - Delivery Acceptance</v>
          </cell>
          <cell r="C2475">
            <v>206</v>
          </cell>
          <cell r="D2475" t="str">
            <v>08-Mar-21 A</v>
          </cell>
          <cell r="E2475">
            <v>44560</v>
          </cell>
          <cell r="F2475">
            <v>40354</v>
          </cell>
          <cell r="G2475">
            <v>39563</v>
          </cell>
          <cell r="H2475">
            <v>0.7</v>
          </cell>
        </row>
        <row r="2476">
          <cell r="A2476" t="str">
            <v>S307100</v>
          </cell>
          <cell r="B2476" t="str">
            <v>Magnet: Connect Signal Interconnections</v>
          </cell>
          <cell r="C2476">
            <v>276</v>
          </cell>
          <cell r="D2476" t="str">
            <v>08-Mar-21 A</v>
          </cell>
          <cell r="E2476">
            <v>44663</v>
          </cell>
          <cell r="F2476">
            <v>9404</v>
          </cell>
          <cell r="G2476">
            <v>9130</v>
          </cell>
          <cell r="H2476">
            <v>0.3</v>
          </cell>
        </row>
        <row r="2477">
          <cell r="A2477" t="str">
            <v>S278800</v>
          </cell>
          <cell r="B2477" t="str">
            <v>LESHC-PSSC Review Cryogenic Safety Review</v>
          </cell>
          <cell r="C2477">
            <v>305</v>
          </cell>
          <cell r="D2477" t="str">
            <v>08-Mar-21 A</v>
          </cell>
          <cell r="E2477">
            <v>44704</v>
          </cell>
          <cell r="F2477">
            <v>7447</v>
          </cell>
          <cell r="G2477">
            <v>7447</v>
          </cell>
          <cell r="H2477">
            <v>0.55000000000000004</v>
          </cell>
        </row>
        <row r="2478">
          <cell r="A2478" t="str">
            <v>S153500</v>
          </cell>
          <cell r="B2478" t="str">
            <v>Procure TPC Gas System Components for Installation - Contract Award(s)</v>
          </cell>
          <cell r="C2478">
            <v>0</v>
          </cell>
          <cell r="D2478" t="str">
            <v>11-Mar-21 A</v>
          </cell>
          <cell r="F2478">
            <v>0</v>
          </cell>
          <cell r="G2478">
            <v>0</v>
          </cell>
          <cell r="H2478">
            <v>1</v>
          </cell>
        </row>
        <row r="2479">
          <cell r="A2479" t="str">
            <v>S153100</v>
          </cell>
          <cell r="B2479" t="str">
            <v>Procure TPC Gas System Components for Installation - Provide Requirements to Procurement</v>
          </cell>
          <cell r="C2479">
            <v>13</v>
          </cell>
          <cell r="D2479" t="str">
            <v>11-Mar-21 A</v>
          </cell>
          <cell r="E2479" t="str">
            <v>30-Mar-21 A</v>
          </cell>
          <cell r="F2479">
            <v>8342</v>
          </cell>
          <cell r="G2479">
            <v>8099</v>
          </cell>
          <cell r="H2479">
            <v>1</v>
          </cell>
        </row>
        <row r="2480">
          <cell r="A2480" t="str">
            <v>S153200</v>
          </cell>
          <cell r="B2480" t="str">
            <v>Procure TPC Gas System Components for Installation - Prepare &amp; Send Solicitation</v>
          </cell>
          <cell r="C2480">
            <v>13</v>
          </cell>
          <cell r="D2480" t="str">
            <v>11-Mar-21 A</v>
          </cell>
          <cell r="E2480" t="str">
            <v>30-Mar-21 A</v>
          </cell>
          <cell r="F2480">
            <v>0</v>
          </cell>
          <cell r="G2480">
            <v>0</v>
          </cell>
          <cell r="H2480">
            <v>1</v>
          </cell>
        </row>
        <row r="2481">
          <cell r="A2481" t="str">
            <v>S153300</v>
          </cell>
          <cell r="B2481" t="str">
            <v>Procure TPC Gas System Components for Installation - Vendor Responses</v>
          </cell>
          <cell r="C2481">
            <v>13</v>
          </cell>
          <cell r="D2481" t="str">
            <v>11-Mar-21 A</v>
          </cell>
          <cell r="E2481" t="str">
            <v>30-Mar-21 A</v>
          </cell>
          <cell r="F2481">
            <v>0</v>
          </cell>
          <cell r="G2481">
            <v>0</v>
          </cell>
          <cell r="H2481">
            <v>1</v>
          </cell>
        </row>
        <row r="2482">
          <cell r="A2482" t="str">
            <v>S153400</v>
          </cell>
          <cell r="B2482" t="str">
            <v>Procure TPC Gas System Components for Installation - Vendor Selection</v>
          </cell>
          <cell r="C2482">
            <v>13</v>
          </cell>
          <cell r="D2482" t="str">
            <v>11-Mar-21 A</v>
          </cell>
          <cell r="E2482" t="str">
            <v>30-Mar-21 A</v>
          </cell>
          <cell r="F2482">
            <v>0</v>
          </cell>
          <cell r="G2482">
            <v>0</v>
          </cell>
          <cell r="H2482">
            <v>1</v>
          </cell>
        </row>
        <row r="2483">
          <cell r="A2483" t="str">
            <v>S153600</v>
          </cell>
          <cell r="B2483" t="str">
            <v>Procure TPC Gas System Components for Installation - Contract/PO - Leadtime</v>
          </cell>
          <cell r="C2483">
            <v>13</v>
          </cell>
          <cell r="D2483" t="str">
            <v>11-Mar-21 A</v>
          </cell>
          <cell r="E2483" t="str">
            <v>30-Mar-21 A</v>
          </cell>
          <cell r="F2483">
            <v>0</v>
          </cell>
          <cell r="G2483">
            <v>0</v>
          </cell>
          <cell r="H2483">
            <v>1</v>
          </cell>
        </row>
        <row r="2484">
          <cell r="A2484" t="str">
            <v>S350200</v>
          </cell>
          <cell r="B2484" t="str">
            <v>Review Outer HCal Integration/Installation Tooling/Fixtures/Procedures Safety/Certification - CA-D Resource(s)</v>
          </cell>
          <cell r="C2484">
            <v>6</v>
          </cell>
          <cell r="D2484" t="str">
            <v>15-Mar-21 A</v>
          </cell>
          <cell r="E2484" t="str">
            <v>23-Mar-21 A</v>
          </cell>
          <cell r="F2484">
            <v>1020</v>
          </cell>
          <cell r="G2484">
            <v>990</v>
          </cell>
          <cell r="H2484">
            <v>1</v>
          </cell>
        </row>
        <row r="2485">
          <cell r="A2485" t="str">
            <v>S350300</v>
          </cell>
          <cell r="B2485" t="str">
            <v>Address Action Items from Outer Hcal Integration/Installation Tooling/Fixtures/Procedures Design &amp; Safety Reviews - C</v>
          </cell>
          <cell r="C2485">
            <v>6</v>
          </cell>
          <cell r="D2485" t="str">
            <v>15-Mar-21 A</v>
          </cell>
          <cell r="E2485" t="str">
            <v>23-Mar-21 A</v>
          </cell>
          <cell r="F2485">
            <v>1020</v>
          </cell>
          <cell r="G2485">
            <v>990</v>
          </cell>
          <cell r="H2485">
            <v>1</v>
          </cell>
        </row>
        <row r="2486">
          <cell r="A2486" t="str">
            <v>S1002279</v>
          </cell>
          <cell r="B2486" t="str">
            <v>Review Outer HCal Integration/Installation Tooling/Fixtures/Procedures Safety/Certification - Physics Resource(s)</v>
          </cell>
          <cell r="C2486">
            <v>6</v>
          </cell>
          <cell r="D2486" t="str">
            <v>15-Mar-21 A</v>
          </cell>
          <cell r="E2486" t="str">
            <v>23-Mar-21 A</v>
          </cell>
          <cell r="F2486">
            <v>3094</v>
          </cell>
          <cell r="G2486">
            <v>3004</v>
          </cell>
          <cell r="H2486">
            <v>1</v>
          </cell>
        </row>
        <row r="2487">
          <cell r="A2487" t="str">
            <v>S1002359</v>
          </cell>
          <cell r="B2487" t="str">
            <v>Address Action Items from Outer Hcal Integration/Installation Tooling/Fixtures/Procedures Design &amp; Safety Reviews - P</v>
          </cell>
          <cell r="C2487">
            <v>6</v>
          </cell>
          <cell r="D2487" t="str">
            <v>15-Mar-21 A</v>
          </cell>
          <cell r="E2487" t="str">
            <v>23-Mar-21 A</v>
          </cell>
          <cell r="F2487">
            <v>3094</v>
          </cell>
          <cell r="G2487">
            <v>3004</v>
          </cell>
          <cell r="H2487">
            <v>1</v>
          </cell>
        </row>
        <row r="2488">
          <cell r="A2488" t="str">
            <v>S264300</v>
          </cell>
          <cell r="B2488" t="str">
            <v>Procure Production LL1 System - Provide Requirements to Procurement</v>
          </cell>
          <cell r="C2488">
            <v>11</v>
          </cell>
          <cell r="D2488" t="str">
            <v>15-Mar-21 A</v>
          </cell>
          <cell r="E2488" t="str">
            <v>30-Mar-21 A</v>
          </cell>
          <cell r="F2488">
            <v>0</v>
          </cell>
          <cell r="G2488">
            <v>0</v>
          </cell>
          <cell r="H2488">
            <v>1</v>
          </cell>
        </row>
        <row r="2489">
          <cell r="A2489" t="str">
            <v>S264400</v>
          </cell>
          <cell r="B2489" t="str">
            <v>Procure Production LL1 System - Prepare &amp; Send Solicitation</v>
          </cell>
          <cell r="C2489">
            <v>11</v>
          </cell>
          <cell r="D2489" t="str">
            <v>15-Mar-21 A</v>
          </cell>
          <cell r="E2489" t="str">
            <v>30-Mar-21 A</v>
          </cell>
          <cell r="F2489">
            <v>0</v>
          </cell>
          <cell r="G2489">
            <v>0</v>
          </cell>
          <cell r="H2489">
            <v>1</v>
          </cell>
        </row>
        <row r="2490">
          <cell r="A2490" t="str">
            <v>S264500</v>
          </cell>
          <cell r="B2490" t="str">
            <v>Procure Production LL1 System - Vendor Responses</v>
          </cell>
          <cell r="C2490">
            <v>11</v>
          </cell>
          <cell r="D2490" t="str">
            <v>15-Mar-21 A</v>
          </cell>
          <cell r="E2490" t="str">
            <v>30-Mar-21 A</v>
          </cell>
          <cell r="F2490">
            <v>0</v>
          </cell>
          <cell r="G2490">
            <v>0</v>
          </cell>
          <cell r="H2490">
            <v>1</v>
          </cell>
        </row>
        <row r="2491">
          <cell r="A2491" t="str">
            <v>S264600</v>
          </cell>
          <cell r="B2491" t="str">
            <v>Procure Production LL1 System - Vendor Selection</v>
          </cell>
          <cell r="C2491">
            <v>11</v>
          </cell>
          <cell r="D2491" t="str">
            <v>15-Mar-21 A</v>
          </cell>
          <cell r="E2491" t="str">
            <v>30-Mar-21 A</v>
          </cell>
          <cell r="F2491">
            <v>0</v>
          </cell>
          <cell r="G2491">
            <v>0</v>
          </cell>
          <cell r="H2491">
            <v>1</v>
          </cell>
        </row>
        <row r="2492">
          <cell r="A2492" t="str">
            <v>S326600</v>
          </cell>
          <cell r="B2492" t="str">
            <v>CC Bridge, Mid Platforms &amp; Access - Vendor Responses - Physics Resource(s)</v>
          </cell>
          <cell r="C2492">
            <v>27</v>
          </cell>
          <cell r="D2492" t="str">
            <v>15-Mar-21 A</v>
          </cell>
          <cell r="E2492" t="str">
            <v>21-Apr-21 A</v>
          </cell>
          <cell r="F2492">
            <v>7053</v>
          </cell>
          <cell r="G2492">
            <v>7053</v>
          </cell>
          <cell r="H2492">
            <v>1</v>
          </cell>
        </row>
        <row r="2493">
          <cell r="A2493" t="str">
            <v>S326610</v>
          </cell>
          <cell r="B2493" t="str">
            <v>CC Bridge, Mid Platforms &amp; Access - Vendor Responses - CA-D Resource(s)</v>
          </cell>
          <cell r="C2493">
            <v>27</v>
          </cell>
          <cell r="D2493" t="str">
            <v>15-Mar-21 A</v>
          </cell>
          <cell r="E2493" t="str">
            <v>21-Apr-21 A</v>
          </cell>
          <cell r="F2493">
            <v>10881</v>
          </cell>
          <cell r="G2493">
            <v>10881</v>
          </cell>
          <cell r="H2493">
            <v>1</v>
          </cell>
        </row>
        <row r="2494">
          <cell r="A2494" t="str">
            <v>S141500</v>
          </cell>
          <cell r="B2494" t="str">
            <v>Procure TPC FEE Production Components, Phase 1 (Optical Transceiver Components) - Delivery Acceptance</v>
          </cell>
          <cell r="C2494">
            <v>97</v>
          </cell>
          <cell r="D2494" t="str">
            <v>15-Mar-21 A</v>
          </cell>
          <cell r="E2494" t="str">
            <v>30-Jul-21 A</v>
          </cell>
          <cell r="F2494">
            <v>34429</v>
          </cell>
          <cell r="G2494">
            <v>34429</v>
          </cell>
          <cell r="H2494">
            <v>1</v>
          </cell>
        </row>
        <row r="2495">
          <cell r="A2495" t="str">
            <v>S136500</v>
          </cell>
          <cell r="B2495" t="str">
            <v>Procure TPC FEE Cooling System - Delivery Acceptance</v>
          </cell>
          <cell r="C2495">
            <v>122</v>
          </cell>
          <cell r="D2495" t="str">
            <v>15-Mar-21 A</v>
          </cell>
          <cell r="E2495">
            <v>44441</v>
          </cell>
          <cell r="F2495">
            <v>69821</v>
          </cell>
          <cell r="G2495">
            <v>69821</v>
          </cell>
          <cell r="H2495">
            <v>0.17799999999999999</v>
          </cell>
        </row>
        <row r="2496">
          <cell r="A2496" t="str">
            <v>S270500</v>
          </cell>
          <cell r="B2496" t="str">
            <v>Timing System Production: final firmware updates</v>
          </cell>
          <cell r="C2496">
            <v>147</v>
          </cell>
          <cell r="D2496" t="str">
            <v>15-Mar-21 A</v>
          </cell>
          <cell r="E2496">
            <v>44477</v>
          </cell>
          <cell r="F2496">
            <v>84316</v>
          </cell>
          <cell r="G2496">
            <v>81860</v>
          </cell>
          <cell r="H2496">
            <v>0.75</v>
          </cell>
        </row>
        <row r="2497">
          <cell r="A2497" t="str">
            <v>S270510</v>
          </cell>
          <cell r="B2497" t="str">
            <v>Timing System Production: final firmware updates IO</v>
          </cell>
          <cell r="C2497">
            <v>147</v>
          </cell>
          <cell r="D2497" t="str">
            <v>15-Mar-21 A</v>
          </cell>
          <cell r="E2497">
            <v>44477</v>
          </cell>
          <cell r="F2497">
            <v>41958</v>
          </cell>
          <cell r="G2497">
            <v>40736</v>
          </cell>
          <cell r="H2497">
            <v>0.75</v>
          </cell>
        </row>
        <row r="2498">
          <cell r="A2498" t="str">
            <v>S147500</v>
          </cell>
          <cell r="B2498" t="str">
            <v>TPC DAM Felix 2.0 Bandwidth test in 1008</v>
          </cell>
          <cell r="C2498">
            <v>180</v>
          </cell>
          <cell r="D2498" t="str">
            <v>15-Mar-21 A</v>
          </cell>
          <cell r="E2498">
            <v>44530</v>
          </cell>
          <cell r="F2498">
            <v>60416</v>
          </cell>
          <cell r="G2498">
            <v>60416</v>
          </cell>
          <cell r="H2498">
            <v>0.6</v>
          </cell>
        </row>
        <row r="2499">
          <cell r="A2499" t="str">
            <v>S152900</v>
          </cell>
          <cell r="B2499" t="str">
            <v>Set up TPC Gas System computer control Labor</v>
          </cell>
          <cell r="C2499">
            <v>201</v>
          </cell>
          <cell r="D2499" t="str">
            <v>15-Mar-21 A</v>
          </cell>
          <cell r="E2499">
            <v>44560</v>
          </cell>
          <cell r="F2499">
            <v>3668</v>
          </cell>
          <cell r="G2499">
            <v>3543</v>
          </cell>
          <cell r="H2499">
            <v>0.25</v>
          </cell>
        </row>
        <row r="2500">
          <cell r="A2500" t="str">
            <v>S317120</v>
          </cell>
          <cell r="B2500" t="str">
            <v>Prepare Procurement Package for Magnet Supports</v>
          </cell>
          <cell r="C2500">
            <v>7</v>
          </cell>
          <cell r="D2500" t="str">
            <v>16-Mar-21 A</v>
          </cell>
          <cell r="E2500" t="str">
            <v>25-Mar-21 A</v>
          </cell>
          <cell r="F2500">
            <v>15126</v>
          </cell>
          <cell r="G2500">
            <v>15126</v>
          </cell>
          <cell r="H2500">
            <v>1</v>
          </cell>
        </row>
        <row r="2501">
          <cell r="A2501" t="str">
            <v>S290200</v>
          </cell>
          <cell r="B2501" t="str">
            <v>Procure LN2 supply transfer line system, Phase 2 (Long lead items) - Delivery Acceptance</v>
          </cell>
          <cell r="C2501">
            <v>10</v>
          </cell>
          <cell r="D2501" t="str">
            <v>16-Mar-21 A</v>
          </cell>
          <cell r="E2501" t="str">
            <v>30-Mar-21 A</v>
          </cell>
          <cell r="F2501">
            <v>58034</v>
          </cell>
          <cell r="G2501">
            <v>58034</v>
          </cell>
          <cell r="H2501">
            <v>1</v>
          </cell>
        </row>
        <row r="2502">
          <cell r="A2502" t="str">
            <v>S153800</v>
          </cell>
          <cell r="B2502" t="str">
            <v>Assemble and Plumb TPC Gas System</v>
          </cell>
          <cell r="C2502">
            <v>200</v>
          </cell>
          <cell r="D2502" t="str">
            <v>16-Mar-21 A</v>
          </cell>
          <cell r="E2502">
            <v>44560</v>
          </cell>
          <cell r="F2502">
            <v>53272</v>
          </cell>
          <cell r="G2502">
            <v>51720</v>
          </cell>
          <cell r="H2502">
            <v>0.3</v>
          </cell>
        </row>
        <row r="2503">
          <cell r="A2503" t="str">
            <v>S197000</v>
          </cell>
          <cell r="B2503" t="str">
            <v>Repair or rework any sectors as required</v>
          </cell>
          <cell r="C2503">
            <v>229</v>
          </cell>
          <cell r="D2503" t="str">
            <v>16-Mar-21 A</v>
          </cell>
          <cell r="E2503">
            <v>44603</v>
          </cell>
          <cell r="F2503">
            <v>252651</v>
          </cell>
          <cell r="G2503">
            <v>250055</v>
          </cell>
          <cell r="H2503">
            <v>0.47120000000000001</v>
          </cell>
        </row>
        <row r="2504">
          <cell r="A2504" t="str">
            <v>S174400</v>
          </cell>
          <cell r="B2504" t="str">
            <v>Fabricate final blocks sector 27</v>
          </cell>
          <cell r="C2504">
            <v>10</v>
          </cell>
          <cell r="D2504" t="str">
            <v>16-Mar-21 A</v>
          </cell>
          <cell r="E2504" t="str">
            <v>29-Mar-21 A</v>
          </cell>
          <cell r="F2504">
            <v>5163</v>
          </cell>
          <cell r="G2504">
            <v>5163</v>
          </cell>
          <cell r="H2504">
            <v>1</v>
          </cell>
        </row>
        <row r="2505">
          <cell r="A2505" t="str">
            <v>S256100</v>
          </cell>
          <cell r="B2505" t="str">
            <v>Procure DAQ Production Crates - Provide Requirements to Procurement</v>
          </cell>
          <cell r="C2505">
            <v>14</v>
          </cell>
          <cell r="D2505" t="str">
            <v>16-Mar-21 A</v>
          </cell>
          <cell r="E2505" t="str">
            <v>05-Apr-21 A</v>
          </cell>
          <cell r="F2505">
            <v>26316</v>
          </cell>
          <cell r="G2505">
            <v>25550</v>
          </cell>
          <cell r="H2505">
            <v>1</v>
          </cell>
        </row>
        <row r="2506">
          <cell r="A2506" t="str">
            <v>S291900</v>
          </cell>
          <cell r="B2506" t="str">
            <v>(LN2 supply transfer line system) Piping supports procure materials Labor</v>
          </cell>
          <cell r="C2506">
            <v>2</v>
          </cell>
          <cell r="D2506" t="str">
            <v>17-Mar-21 A</v>
          </cell>
          <cell r="E2506" t="str">
            <v>19-Mar-21 A</v>
          </cell>
          <cell r="F2506">
            <v>1564</v>
          </cell>
          <cell r="G2506">
            <v>1518</v>
          </cell>
          <cell r="H2506">
            <v>1</v>
          </cell>
        </row>
        <row r="2507">
          <cell r="A2507" t="str">
            <v>S291800</v>
          </cell>
          <cell r="B2507" t="str">
            <v>(LN2 supply transfer line system) Piping supports procure materials M&amp;S</v>
          </cell>
          <cell r="C2507">
            <v>2</v>
          </cell>
          <cell r="D2507" t="str">
            <v>17-Mar-21 A</v>
          </cell>
          <cell r="E2507" t="str">
            <v>19-Mar-21 A</v>
          </cell>
          <cell r="F2507">
            <v>15089</v>
          </cell>
          <cell r="G2507">
            <v>14793</v>
          </cell>
          <cell r="H2507">
            <v>1</v>
          </cell>
        </row>
        <row r="2508">
          <cell r="A2508" t="str">
            <v>S352400</v>
          </cell>
          <cell r="B2508" t="str">
            <v>Fabricate/Procure SC Magnet Integration/Installation Tooling/Fixtures - Labor - CA-D Resource(s)</v>
          </cell>
          <cell r="C2508">
            <v>117</v>
          </cell>
          <cell r="D2508" t="str">
            <v>17-Mar-21 A</v>
          </cell>
          <cell r="E2508" t="str">
            <v>31-Aug-21 A</v>
          </cell>
          <cell r="F2508">
            <v>1517</v>
          </cell>
          <cell r="G2508">
            <v>1517</v>
          </cell>
          <cell r="H2508">
            <v>1</v>
          </cell>
        </row>
        <row r="2509">
          <cell r="A2509" t="str">
            <v>S352500</v>
          </cell>
          <cell r="B2509" t="str">
            <v>Fabricate/Procure SC Magnet Integration/Installation Tooling/Fixtures - M&amp;S</v>
          </cell>
          <cell r="C2509">
            <v>117</v>
          </cell>
          <cell r="D2509" t="str">
            <v>17-Mar-21 A</v>
          </cell>
          <cell r="E2509" t="str">
            <v>31-Aug-21 A</v>
          </cell>
          <cell r="F2509">
            <v>34821</v>
          </cell>
          <cell r="G2509">
            <v>34821</v>
          </cell>
          <cell r="H2509">
            <v>1</v>
          </cell>
        </row>
        <row r="2510">
          <cell r="A2510" t="str">
            <v>S1003479</v>
          </cell>
          <cell r="B2510" t="str">
            <v>Fabricate/Procure SC Magnet Integration/Installation Tooling/Fixtures - Labor - Physics Resource(s)</v>
          </cell>
          <cell r="C2510">
            <v>117</v>
          </cell>
          <cell r="D2510" t="str">
            <v>17-Mar-21 A</v>
          </cell>
          <cell r="E2510" t="str">
            <v>31-Aug-21 A</v>
          </cell>
          <cell r="F2510">
            <v>6901</v>
          </cell>
          <cell r="G2510">
            <v>6901</v>
          </cell>
          <cell r="H2510">
            <v>1</v>
          </cell>
        </row>
        <row r="2511">
          <cell r="A2511" t="str">
            <v>S174500</v>
          </cell>
          <cell r="B2511" t="str">
            <v>Fabricate final blocks sector 28</v>
          </cell>
          <cell r="C2511">
            <v>10</v>
          </cell>
          <cell r="D2511" t="str">
            <v>18-Mar-21 A</v>
          </cell>
          <cell r="E2511" t="str">
            <v>31-Mar-21 A</v>
          </cell>
          <cell r="F2511">
            <v>5163</v>
          </cell>
          <cell r="G2511">
            <v>5163</v>
          </cell>
          <cell r="H2511">
            <v>1</v>
          </cell>
        </row>
        <row r="2512">
          <cell r="A2512" t="str">
            <v>S154600</v>
          </cell>
          <cell r="B2512" t="str">
            <v>Procure TPC Cooling System Equipment - Vendor Responses</v>
          </cell>
          <cell r="C2512">
            <v>11</v>
          </cell>
          <cell r="D2512" t="str">
            <v>18-Mar-21 A</v>
          </cell>
          <cell r="E2512" t="str">
            <v>02-Apr-21 A</v>
          </cell>
          <cell r="F2512">
            <v>0</v>
          </cell>
          <cell r="G2512">
            <v>0</v>
          </cell>
          <cell r="H2512">
            <v>1</v>
          </cell>
        </row>
        <row r="2513">
          <cell r="A2513" t="str">
            <v>S357800</v>
          </cell>
          <cell r="B2513" t="str">
            <v>Review EMCal Integration/Installation Tooling/Fixtures/Procedures Safety/Certification</v>
          </cell>
          <cell r="C2513">
            <v>4</v>
          </cell>
          <cell r="D2513" t="str">
            <v>22-Mar-21 A</v>
          </cell>
          <cell r="E2513" t="str">
            <v>26-Mar-21 A</v>
          </cell>
          <cell r="F2513">
            <v>3094</v>
          </cell>
          <cell r="G2513">
            <v>3094</v>
          </cell>
          <cell r="H2513">
            <v>1</v>
          </cell>
        </row>
        <row r="2514">
          <cell r="A2514" t="str">
            <v>S357900</v>
          </cell>
          <cell r="B2514" t="str">
            <v>Address Action Items from EMCal Integration/Installation Tooling/Fixtures/Procedures Design &amp; Safety Reviews</v>
          </cell>
          <cell r="C2514">
            <v>4</v>
          </cell>
          <cell r="D2514" t="str">
            <v>22-Mar-21 A</v>
          </cell>
          <cell r="E2514" t="str">
            <v>26-Mar-21 A</v>
          </cell>
          <cell r="F2514">
            <v>3094</v>
          </cell>
          <cell r="G2514">
            <v>3094</v>
          </cell>
          <cell r="H2514">
            <v>1</v>
          </cell>
        </row>
        <row r="2515">
          <cell r="A2515" t="str">
            <v>S352700</v>
          </cell>
          <cell r="B2515" t="str">
            <v>Review sPHENIX SC Magnet Integration/Installation Tooling/Fixtures/Procedures Safety/Certification- CA-D</v>
          </cell>
          <cell r="C2515">
            <v>4</v>
          </cell>
          <cell r="D2515" t="str">
            <v>22-Mar-21 A</v>
          </cell>
          <cell r="E2515" t="str">
            <v>26-Mar-21 A</v>
          </cell>
          <cell r="F2515">
            <v>1145</v>
          </cell>
          <cell r="G2515">
            <v>1145</v>
          </cell>
          <cell r="H2515">
            <v>1</v>
          </cell>
        </row>
        <row r="2516">
          <cell r="A2516" t="str">
            <v>S352800</v>
          </cell>
          <cell r="B2516" t="str">
            <v>Address Action Items from SC Magnet Integration/Installation Tooling/Fixtures/Procedures Design &amp; Safety Reviews</v>
          </cell>
          <cell r="C2516">
            <v>4</v>
          </cell>
          <cell r="D2516" t="str">
            <v>22-Mar-21 A</v>
          </cell>
          <cell r="E2516" t="str">
            <v>26-Mar-21 A</v>
          </cell>
          <cell r="F2516">
            <v>3094</v>
          </cell>
          <cell r="G2516">
            <v>3094</v>
          </cell>
          <cell r="H2516">
            <v>1</v>
          </cell>
        </row>
        <row r="2517">
          <cell r="A2517" t="str">
            <v>S125100</v>
          </cell>
          <cell r="B2517" t="str">
            <v>Procure TPC R1 Module Parts (Padplanes) - Delivery Acceptance</v>
          </cell>
          <cell r="C2517">
            <v>5</v>
          </cell>
          <cell r="D2517" t="str">
            <v>22-Mar-21 A</v>
          </cell>
          <cell r="E2517" t="str">
            <v>29-Mar-21 A</v>
          </cell>
          <cell r="F2517">
            <v>51115</v>
          </cell>
          <cell r="G2517">
            <v>50113</v>
          </cell>
          <cell r="H2517">
            <v>1</v>
          </cell>
        </row>
        <row r="2518">
          <cell r="A2518" t="str">
            <v>S304000</v>
          </cell>
          <cell r="B2518" t="str">
            <v>Magnet Power Supply Installation: Connect AC Power to Power Supply</v>
          </cell>
          <cell r="C2518">
            <v>7</v>
          </cell>
          <cell r="D2518" t="str">
            <v>22-Mar-21 A</v>
          </cell>
          <cell r="E2518" t="str">
            <v>31-Mar-21 A</v>
          </cell>
          <cell r="F2518">
            <v>4881</v>
          </cell>
          <cell r="G2518">
            <v>4739</v>
          </cell>
          <cell r="H2518">
            <v>1</v>
          </cell>
        </row>
        <row r="2519">
          <cell r="A2519" t="str">
            <v>S317280</v>
          </cell>
          <cell r="B2519" t="str">
            <v>Evaluate and Process Bid for Large Support Rings</v>
          </cell>
          <cell r="C2519">
            <v>7</v>
          </cell>
          <cell r="D2519" t="str">
            <v>22-Mar-21 A</v>
          </cell>
          <cell r="E2519" t="str">
            <v>31-Mar-21 A</v>
          </cell>
          <cell r="F2519">
            <v>5212</v>
          </cell>
          <cell r="G2519">
            <v>5098</v>
          </cell>
          <cell r="H2519">
            <v>1</v>
          </cell>
        </row>
        <row r="2520">
          <cell r="A2520" t="str">
            <v>S329470</v>
          </cell>
          <cell r="B2520" t="str">
            <v>Conceptual Design for Power Distribution / Controls Cable Routing</v>
          </cell>
          <cell r="C2520">
            <v>7</v>
          </cell>
          <cell r="D2520" t="str">
            <v>22-Mar-21 A</v>
          </cell>
          <cell r="E2520" t="str">
            <v>31-Mar-21 A</v>
          </cell>
          <cell r="F2520">
            <v>24847</v>
          </cell>
          <cell r="G2520">
            <v>24847</v>
          </cell>
          <cell r="H2520">
            <v>1</v>
          </cell>
        </row>
        <row r="2521">
          <cell r="A2521" t="str">
            <v>S297800</v>
          </cell>
          <cell r="B2521" t="str">
            <v>(Cryo Controls Hardware procurement) Heaters 480VAC Labor</v>
          </cell>
          <cell r="C2521">
            <v>29</v>
          </cell>
          <cell r="D2521" t="str">
            <v>22-Mar-21 A</v>
          </cell>
          <cell r="E2521" t="str">
            <v>30-Apr-21 A</v>
          </cell>
          <cell r="F2521">
            <v>1879</v>
          </cell>
          <cell r="G2521">
            <v>1824</v>
          </cell>
          <cell r="H2521">
            <v>1</v>
          </cell>
        </row>
        <row r="2522">
          <cell r="A2522" t="str">
            <v>S297900</v>
          </cell>
          <cell r="B2522" t="str">
            <v>(Cryo Controls Hardware procurement) Heaters 480VAC M&amp;S</v>
          </cell>
          <cell r="C2522">
            <v>29</v>
          </cell>
          <cell r="D2522" t="str">
            <v>22-Mar-21 A</v>
          </cell>
          <cell r="E2522" t="str">
            <v>30-Apr-21 A</v>
          </cell>
          <cell r="F2522">
            <v>20126</v>
          </cell>
          <cell r="G2522">
            <v>19732</v>
          </cell>
          <cell r="H2522">
            <v>1</v>
          </cell>
        </row>
        <row r="2523">
          <cell r="A2523" t="str">
            <v>S178500</v>
          </cell>
          <cell r="B2523" t="str">
            <v>Pack and ship final blocks for sectors 25-32  to BNL - Purchased Services</v>
          </cell>
          <cell r="C2523">
            <v>35</v>
          </cell>
          <cell r="D2523" t="str">
            <v>22-Mar-21 A</v>
          </cell>
          <cell r="E2523" t="str">
            <v>07-May-21 A</v>
          </cell>
          <cell r="F2523">
            <v>2561</v>
          </cell>
          <cell r="G2523">
            <v>2561</v>
          </cell>
          <cell r="H2523">
            <v>1</v>
          </cell>
        </row>
        <row r="2524">
          <cell r="A2524" t="str">
            <v>S178510</v>
          </cell>
          <cell r="B2524" t="str">
            <v>Pack and ship final blocks for sectors 25-32  to BNL - M&amp;S</v>
          </cell>
          <cell r="C2524">
            <v>35</v>
          </cell>
          <cell r="D2524" t="str">
            <v>22-Mar-21 A</v>
          </cell>
          <cell r="E2524" t="str">
            <v>07-May-21 A</v>
          </cell>
          <cell r="F2524">
            <v>7521</v>
          </cell>
          <cell r="G2524">
            <v>7521</v>
          </cell>
          <cell r="H2524">
            <v>1</v>
          </cell>
        </row>
        <row r="2525">
          <cell r="A2525" t="str">
            <v>S148800</v>
          </cell>
          <cell r="B2525" t="str">
            <v>TPC Laser System Safety Review</v>
          </cell>
          <cell r="C2525">
            <v>127</v>
          </cell>
          <cell r="D2525" t="str">
            <v>22-Mar-21 A</v>
          </cell>
          <cell r="E2525">
            <v>44456</v>
          </cell>
          <cell r="F2525">
            <v>1316</v>
          </cell>
          <cell r="G2525">
            <v>1240</v>
          </cell>
          <cell r="H2525">
            <v>0.5</v>
          </cell>
        </row>
        <row r="2526">
          <cell r="A2526" t="str">
            <v>S148900</v>
          </cell>
          <cell r="B2526" t="str">
            <v>Procurement Readiness Review - TPC Laser System</v>
          </cell>
          <cell r="C2526">
            <v>136</v>
          </cell>
          <cell r="D2526" t="str">
            <v>22-Mar-21 A</v>
          </cell>
          <cell r="E2526">
            <v>44469</v>
          </cell>
          <cell r="F2526">
            <v>1316</v>
          </cell>
          <cell r="G2526">
            <v>1240</v>
          </cell>
          <cell r="H2526">
            <v>0.5</v>
          </cell>
        </row>
        <row r="2527">
          <cell r="A2527" t="str">
            <v>S152800</v>
          </cell>
          <cell r="B2527" t="str">
            <v>Assemble TPC Gas System controls</v>
          </cell>
          <cell r="C2527">
            <v>156</v>
          </cell>
          <cell r="D2527" t="str">
            <v>22-Mar-21 A</v>
          </cell>
          <cell r="E2527">
            <v>44498</v>
          </cell>
          <cell r="F2527">
            <v>63703</v>
          </cell>
          <cell r="G2527">
            <v>61847</v>
          </cell>
          <cell r="H2527">
            <v>0.1</v>
          </cell>
        </row>
        <row r="2528">
          <cell r="A2528" t="str">
            <v>S174600</v>
          </cell>
          <cell r="B2528" t="str">
            <v>Fabricate final blocks sector 29</v>
          </cell>
          <cell r="C2528">
            <v>6</v>
          </cell>
          <cell r="D2528" t="str">
            <v>26-Mar-21 A</v>
          </cell>
          <cell r="E2528" t="str">
            <v>02-Apr-21 A</v>
          </cell>
          <cell r="F2528">
            <v>5163</v>
          </cell>
          <cell r="G2528">
            <v>5163</v>
          </cell>
          <cell r="H2528">
            <v>1</v>
          </cell>
        </row>
        <row r="2529">
          <cell r="A2529" t="str">
            <v>S210500</v>
          </cell>
          <cell r="B2529" t="str">
            <v>Last Outer HCAL Sector Ready to Install</v>
          </cell>
          <cell r="C2529">
            <v>0</v>
          </cell>
          <cell r="E2529" t="str">
            <v>29-Mar-21 A</v>
          </cell>
          <cell r="F2529">
            <v>0</v>
          </cell>
          <cell r="G2529">
            <v>0</v>
          </cell>
          <cell r="H2529">
            <v>1</v>
          </cell>
        </row>
        <row r="2530">
          <cell r="A2530" t="str">
            <v>S229405</v>
          </cell>
          <cell r="B2530" t="str">
            <v>Test EMCal Preamp Boards: Production Sectors 13-64 - Contributed Labor</v>
          </cell>
          <cell r="C2530">
            <v>187</v>
          </cell>
          <cell r="D2530" t="str">
            <v>29-Mar-21 A</v>
          </cell>
          <cell r="E2530">
            <v>44553</v>
          </cell>
          <cell r="F2530">
            <v>31221</v>
          </cell>
          <cell r="G2530">
            <v>31221</v>
          </cell>
          <cell r="H2530">
            <v>0.9</v>
          </cell>
        </row>
        <row r="2531">
          <cell r="A2531" t="str">
            <v>S290210</v>
          </cell>
          <cell r="B2531" t="str">
            <v>Completed - Procure LN2 supply transfer line system, Phase 2 (Long lead items) - Delivery Acceptance</v>
          </cell>
          <cell r="C2531">
            <v>0</v>
          </cell>
          <cell r="E2531" t="str">
            <v>30-Mar-21 A</v>
          </cell>
          <cell r="F2531">
            <v>0</v>
          </cell>
          <cell r="G2531">
            <v>0</v>
          </cell>
          <cell r="H2531">
            <v>1</v>
          </cell>
        </row>
        <row r="2532">
          <cell r="A2532" t="str">
            <v>S358000</v>
          </cell>
          <cell r="B2532" t="str">
            <v>Design/Safety Reviews Complete, EMCal Integration/Installation Tooling/Fixtures/Procedures Ready for Service</v>
          </cell>
          <cell r="C2532">
            <v>0</v>
          </cell>
          <cell r="E2532" t="str">
            <v>30-Mar-21 A</v>
          </cell>
          <cell r="F2532">
            <v>0</v>
          </cell>
          <cell r="G2532">
            <v>0</v>
          </cell>
          <cell r="H2532">
            <v>1</v>
          </cell>
        </row>
        <row r="2533">
          <cell r="A2533" t="str">
            <v>S112700</v>
          </cell>
          <cell r="B2533" t="str">
            <v>Procure TPC v2 Field Cage Modification Parts Labor</v>
          </cell>
          <cell r="C2533">
            <v>1</v>
          </cell>
          <cell r="D2533" t="str">
            <v>30-Mar-21 A</v>
          </cell>
          <cell r="E2533" t="str">
            <v>31-Mar-21 A</v>
          </cell>
          <cell r="F2533">
            <v>3761</v>
          </cell>
          <cell r="G2533">
            <v>3652</v>
          </cell>
          <cell r="H2533">
            <v>1</v>
          </cell>
        </row>
        <row r="2534">
          <cell r="A2534" t="str">
            <v>S112900</v>
          </cell>
          <cell r="B2534" t="str">
            <v>Modify TPC v2 Field Cage</v>
          </cell>
          <cell r="C2534">
            <v>1</v>
          </cell>
          <cell r="D2534" t="str">
            <v>30-Mar-21 A</v>
          </cell>
          <cell r="E2534" t="str">
            <v>31-Mar-21 A</v>
          </cell>
          <cell r="F2534">
            <v>0</v>
          </cell>
          <cell r="G2534">
            <v>0</v>
          </cell>
          <cell r="H2534">
            <v>1</v>
          </cell>
        </row>
        <row r="2535">
          <cell r="A2535" t="str">
            <v>S113000</v>
          </cell>
          <cell r="B2535" t="str">
            <v>Benchtest TPC Final Field Cage</v>
          </cell>
          <cell r="C2535">
            <v>1</v>
          </cell>
          <cell r="D2535" t="str">
            <v>30-Mar-21 A</v>
          </cell>
          <cell r="E2535" t="str">
            <v>31-Mar-21 A</v>
          </cell>
          <cell r="F2535">
            <v>0</v>
          </cell>
          <cell r="G2535">
            <v>0</v>
          </cell>
          <cell r="H2535">
            <v>1</v>
          </cell>
        </row>
        <row r="2536">
          <cell r="A2536" t="str">
            <v>S112800</v>
          </cell>
          <cell r="B2536" t="str">
            <v>Procure TPC v2 Field Cage Modification Parts M&amp;S</v>
          </cell>
          <cell r="C2536">
            <v>1</v>
          </cell>
          <cell r="D2536" t="str">
            <v>30-Mar-21 A</v>
          </cell>
          <cell r="E2536" t="str">
            <v>31-Mar-21 A</v>
          </cell>
          <cell r="F2536">
            <v>6964</v>
          </cell>
          <cell r="G2536">
            <v>6828</v>
          </cell>
          <cell r="H2536">
            <v>1</v>
          </cell>
        </row>
        <row r="2537">
          <cell r="A2537" t="str">
            <v>S112500</v>
          </cell>
          <cell r="B2537" t="str">
            <v>TPC Field Cage Safety Review</v>
          </cell>
          <cell r="C2537">
            <v>1</v>
          </cell>
          <cell r="D2537" t="str">
            <v>30-Mar-21 A</v>
          </cell>
          <cell r="E2537" t="str">
            <v>31-Mar-21 A</v>
          </cell>
          <cell r="F2537">
            <v>1316</v>
          </cell>
          <cell r="G2537">
            <v>1277</v>
          </cell>
          <cell r="H2537">
            <v>1</v>
          </cell>
        </row>
        <row r="2538">
          <cell r="A2538" t="str">
            <v>S112600</v>
          </cell>
          <cell r="B2538" t="str">
            <v>Procurement Readiness Review - TPC Field Cage</v>
          </cell>
          <cell r="C2538">
            <v>1</v>
          </cell>
          <cell r="D2538" t="str">
            <v>30-Mar-21 A</v>
          </cell>
          <cell r="E2538" t="str">
            <v>31-Mar-21 A</v>
          </cell>
          <cell r="F2538">
            <v>1316</v>
          </cell>
          <cell r="G2538">
            <v>1277</v>
          </cell>
          <cell r="H2538">
            <v>1</v>
          </cell>
        </row>
        <row r="2539">
          <cell r="A2539" t="str">
            <v>S264700</v>
          </cell>
          <cell r="B2539" t="str">
            <v>Procure Production LL1 System - Contract Award(s)</v>
          </cell>
          <cell r="C2539">
            <v>0</v>
          </cell>
          <cell r="D2539" t="str">
            <v>31-Mar-21 A</v>
          </cell>
          <cell r="F2539">
            <v>0</v>
          </cell>
          <cell r="G2539">
            <v>0</v>
          </cell>
          <cell r="H2539">
            <v>1</v>
          </cell>
        </row>
        <row r="2540">
          <cell r="A2540" t="str">
            <v>S241000</v>
          </cell>
          <cell r="B2540" t="str">
            <v>75% HCal Preamp Boards testing complete: Production</v>
          </cell>
          <cell r="C2540">
            <v>0</v>
          </cell>
          <cell r="E2540" t="str">
            <v>31-Mar-21 A</v>
          </cell>
          <cell r="F2540">
            <v>0</v>
          </cell>
          <cell r="G2540">
            <v>0</v>
          </cell>
          <cell r="H2540">
            <v>1</v>
          </cell>
        </row>
        <row r="2541">
          <cell r="A2541" t="str">
            <v>S350400</v>
          </cell>
          <cell r="B2541" t="str">
            <v>Design/Safety Reviews Complete, Outer HCal Integration/Installation Tooling/Fixtures/Procedures Ready for Service</v>
          </cell>
          <cell r="C2541">
            <v>0</v>
          </cell>
          <cell r="E2541" t="str">
            <v>31-Mar-21 A</v>
          </cell>
          <cell r="F2541">
            <v>0</v>
          </cell>
          <cell r="G2541">
            <v>0</v>
          </cell>
          <cell r="H2541">
            <v>1</v>
          </cell>
        </row>
        <row r="2542">
          <cell r="A2542" t="str">
            <v>S263500</v>
          </cell>
          <cell r="B2542" t="str">
            <v>Procure Trigger Preproduction Prototype LL1  - Contract/PO - Leadtime</v>
          </cell>
          <cell r="C2542">
            <v>129</v>
          </cell>
          <cell r="D2542" t="str">
            <v>31-Mar-21 A</v>
          </cell>
          <cell r="E2542">
            <v>44469</v>
          </cell>
          <cell r="F2542">
            <v>0</v>
          </cell>
          <cell r="G2542">
            <v>0</v>
          </cell>
          <cell r="H2542">
            <v>0.55000000000000004</v>
          </cell>
        </row>
        <row r="2543">
          <cell r="A2543" t="str">
            <v>S264800</v>
          </cell>
          <cell r="B2543" t="str">
            <v>Procure Production LL1 System - Contract/PO - Leadtime</v>
          </cell>
          <cell r="C2543">
            <v>178</v>
          </cell>
          <cell r="D2543" t="str">
            <v>31-Mar-21 A</v>
          </cell>
          <cell r="E2543">
            <v>44545</v>
          </cell>
          <cell r="F2543">
            <v>0</v>
          </cell>
          <cell r="G2543">
            <v>0</v>
          </cell>
          <cell r="H2543">
            <v>0.2</v>
          </cell>
        </row>
        <row r="2544">
          <cell r="A2544" t="str">
            <v>S350500</v>
          </cell>
          <cell r="B2544" t="str">
            <v>Outer HCal Sectors Ready for Installation</v>
          </cell>
          <cell r="C2544">
            <v>0</v>
          </cell>
          <cell r="E2544" t="str">
            <v>31-Mar-21 A</v>
          </cell>
          <cell r="F2544">
            <v>0</v>
          </cell>
          <cell r="G2544">
            <v>0</v>
          </cell>
          <cell r="H2544">
            <v>1</v>
          </cell>
        </row>
        <row r="2545">
          <cell r="A2545" t="str">
            <v>S269700</v>
          </cell>
          <cell r="B2545" t="str">
            <v>Timing System Production (FPGA Boards) - Provide Requirements to Procurement</v>
          </cell>
          <cell r="C2545">
            <v>4</v>
          </cell>
          <cell r="D2545" t="str">
            <v>01-Apr-21 A</v>
          </cell>
          <cell r="E2545" t="str">
            <v>07-Apr-21 A</v>
          </cell>
          <cell r="F2545">
            <v>19394</v>
          </cell>
          <cell r="G2545">
            <v>18829</v>
          </cell>
          <cell r="H2545">
            <v>1</v>
          </cell>
        </row>
        <row r="2546">
          <cell r="A2546" t="str">
            <v>S255600</v>
          </cell>
          <cell r="B2546" t="str">
            <v>Procure DAQ Production Boards - Vendor Selection</v>
          </cell>
          <cell r="C2546">
            <v>21</v>
          </cell>
          <cell r="D2546" t="str">
            <v>01-Apr-21 A</v>
          </cell>
          <cell r="E2546" t="str">
            <v>30-Apr-21 A</v>
          </cell>
          <cell r="F2546">
            <v>0</v>
          </cell>
          <cell r="G2546">
            <v>0</v>
          </cell>
          <cell r="H2546">
            <v>1</v>
          </cell>
        </row>
        <row r="2547">
          <cell r="A2547" t="str">
            <v>S227550</v>
          </cell>
          <cell r="B2547" t="str">
            <v>100% EMCal SiPM Daughter Boards Delivered: Production Sectors 13-64</v>
          </cell>
          <cell r="C2547">
            <v>21</v>
          </cell>
          <cell r="D2547" t="str">
            <v>01-Apr-21 A</v>
          </cell>
          <cell r="E2547" t="str">
            <v>30-Apr-21 A</v>
          </cell>
          <cell r="F2547">
            <v>0</v>
          </cell>
          <cell r="G2547">
            <v>0</v>
          </cell>
          <cell r="H2547">
            <v>1</v>
          </cell>
        </row>
        <row r="2548">
          <cell r="A2548" t="str">
            <v>S333900</v>
          </cell>
          <cell r="B2548" t="str">
            <v>Analyze Gas Mixing House &amp; Gas Pad Components Requirements - CA-D Resource(s)</v>
          </cell>
          <cell r="C2548">
            <v>61</v>
          </cell>
          <cell r="D2548" t="str">
            <v>01-Apr-21 A</v>
          </cell>
          <cell r="E2548" t="str">
            <v>28-Jun-21 A</v>
          </cell>
          <cell r="F2548">
            <v>2458</v>
          </cell>
          <cell r="G2548">
            <v>2427</v>
          </cell>
          <cell r="H2548">
            <v>1</v>
          </cell>
        </row>
        <row r="2549">
          <cell r="A2549" t="str">
            <v>S1003039</v>
          </cell>
          <cell r="B2549" t="str">
            <v>Analyze Gas Mixing House &amp; Gas Pad Components Requirements - Physics Resource(s)</v>
          </cell>
          <cell r="C2549">
            <v>61</v>
          </cell>
          <cell r="D2549" t="str">
            <v>01-Apr-21 A</v>
          </cell>
          <cell r="E2549" t="str">
            <v>28-Jun-21 A</v>
          </cell>
          <cell r="F2549">
            <v>17793</v>
          </cell>
          <cell r="G2549">
            <v>17564</v>
          </cell>
          <cell r="H2549">
            <v>1</v>
          </cell>
        </row>
        <row r="2550">
          <cell r="A2550" t="str">
            <v>S334000</v>
          </cell>
          <cell r="B2550" t="str">
            <v>Create Gas Mixing House &amp; Gas Pad Components Schematic Design and Specs Control Documents C</v>
          </cell>
          <cell r="C2550">
            <v>168</v>
          </cell>
          <cell r="D2550" t="str">
            <v>01-Apr-21 A</v>
          </cell>
          <cell r="E2550">
            <v>44531</v>
          </cell>
          <cell r="F2550">
            <v>1250</v>
          </cell>
          <cell r="G2550">
            <v>1213</v>
          </cell>
          <cell r="H2550">
            <v>0.65</v>
          </cell>
        </row>
        <row r="2551">
          <cell r="A2551" t="str">
            <v>S1003079</v>
          </cell>
          <cell r="B2551" t="str">
            <v>Create Gas Mixing House &amp; Gas Pad Components Schematic Design and Specs Control Documents P</v>
          </cell>
          <cell r="C2551">
            <v>168</v>
          </cell>
          <cell r="D2551" t="str">
            <v>01-Apr-21 A</v>
          </cell>
          <cell r="E2551">
            <v>44531</v>
          </cell>
          <cell r="F2551">
            <v>16825</v>
          </cell>
          <cell r="G2551">
            <v>16335</v>
          </cell>
          <cell r="H2551">
            <v>0.65</v>
          </cell>
        </row>
        <row r="2552">
          <cell r="A2552" t="str">
            <v>S273300</v>
          </cell>
          <cell r="B2552" t="str">
            <v>Procure Shaper/Disc Board 128 Channels - Contract Award(s)</v>
          </cell>
          <cell r="C2552">
            <v>0</v>
          </cell>
          <cell r="D2552" t="str">
            <v>01-Apr-21 A</v>
          </cell>
          <cell r="F2552">
            <v>0</v>
          </cell>
          <cell r="G2552">
            <v>0</v>
          </cell>
          <cell r="H2552">
            <v>1</v>
          </cell>
        </row>
        <row r="2553">
          <cell r="A2553" t="str">
            <v>S228200</v>
          </cell>
          <cell r="B2553" t="str">
            <v>20% EMCal SiPM Daughter Boards Tested: Production Sectors 13-64</v>
          </cell>
          <cell r="C2553">
            <v>0</v>
          </cell>
          <cell r="E2553" t="str">
            <v>01-Apr-21 A</v>
          </cell>
          <cell r="F2553">
            <v>0</v>
          </cell>
          <cell r="G2553">
            <v>0</v>
          </cell>
          <cell r="H2553">
            <v>1</v>
          </cell>
        </row>
        <row r="2554">
          <cell r="A2554" t="str">
            <v>S228300</v>
          </cell>
          <cell r="B2554" t="str">
            <v>40% EMCal SiPM Daughter Boards Tested: Production Sectors 13-64</v>
          </cell>
          <cell r="C2554">
            <v>0</v>
          </cell>
          <cell r="E2554" t="str">
            <v>01-Apr-21 A</v>
          </cell>
          <cell r="F2554">
            <v>0</v>
          </cell>
          <cell r="G2554">
            <v>0</v>
          </cell>
          <cell r="H2554">
            <v>1</v>
          </cell>
        </row>
        <row r="2555">
          <cell r="A2555" t="str">
            <v>S328200</v>
          </cell>
          <cell r="B2555" t="str">
            <v>Design/Safety Reviews Complete, Line Electric Power Distribution Released for Production</v>
          </cell>
          <cell r="C2555">
            <v>0</v>
          </cell>
          <cell r="E2555" t="str">
            <v>01-Apr-21 A</v>
          </cell>
          <cell r="F2555">
            <v>0</v>
          </cell>
          <cell r="G2555">
            <v>0</v>
          </cell>
          <cell r="H2555">
            <v>1</v>
          </cell>
        </row>
        <row r="2556">
          <cell r="A2556" t="str">
            <v>S330616</v>
          </cell>
          <cell r="B2556" t="str">
            <v>Prelim Design/Safety Reviews Complete for Det El Racks and Rack generic support systems</v>
          </cell>
          <cell r="C2556">
            <v>0</v>
          </cell>
          <cell r="E2556" t="str">
            <v>01-Apr-21 A</v>
          </cell>
          <cell r="F2556">
            <v>0</v>
          </cell>
          <cell r="G2556">
            <v>0</v>
          </cell>
          <cell r="H2556">
            <v>1</v>
          </cell>
        </row>
        <row r="2557">
          <cell r="A2557" t="str">
            <v>S227540</v>
          </cell>
          <cell r="B2557" t="str">
            <v>80% EMCal SiPM Daughter Boards Delivered: Production Sectors 13-64</v>
          </cell>
          <cell r="C2557">
            <v>21</v>
          </cell>
          <cell r="D2557" t="str">
            <v>01-Apr-21 A</v>
          </cell>
          <cell r="E2557" t="str">
            <v>30-Apr-21 A</v>
          </cell>
          <cell r="F2557">
            <v>0</v>
          </cell>
          <cell r="G2557">
            <v>0</v>
          </cell>
          <cell r="H2557">
            <v>1</v>
          </cell>
        </row>
        <row r="2558">
          <cell r="A2558" t="str">
            <v>S328550</v>
          </cell>
          <cell r="B2558" t="str">
            <v>Prepare Line Electric Power Distribution Components Procurement Package(s)</v>
          </cell>
          <cell r="C2558">
            <v>21</v>
          </cell>
          <cell r="D2558" t="str">
            <v>01-Apr-21 A</v>
          </cell>
          <cell r="E2558" t="str">
            <v>30-Apr-21 A</v>
          </cell>
          <cell r="F2558">
            <v>7818</v>
          </cell>
          <cell r="G2558">
            <v>7818</v>
          </cell>
          <cell r="H2558">
            <v>1</v>
          </cell>
        </row>
        <row r="2559">
          <cell r="A2559" t="str">
            <v>S328500</v>
          </cell>
          <cell r="B2559" t="str">
            <v>Procure Line Electric Power Distribution Components - Provide Requirements to Procurement</v>
          </cell>
          <cell r="C2559">
            <v>21</v>
          </cell>
          <cell r="D2559" t="str">
            <v>01-Apr-21 A</v>
          </cell>
          <cell r="E2559" t="str">
            <v>30-Apr-21 A</v>
          </cell>
          <cell r="F2559">
            <v>6255</v>
          </cell>
          <cell r="G2559">
            <v>6255</v>
          </cell>
          <cell r="H2559">
            <v>1</v>
          </cell>
        </row>
        <row r="2560">
          <cell r="A2560" t="str">
            <v>S154800</v>
          </cell>
          <cell r="B2560" t="str">
            <v>Procure TPC Cooling System Equipment - Contract Award(s)</v>
          </cell>
          <cell r="C2560">
            <v>0</v>
          </cell>
          <cell r="D2560" t="str">
            <v>02-Apr-21 A</v>
          </cell>
          <cell r="F2560">
            <v>0</v>
          </cell>
          <cell r="G2560">
            <v>0</v>
          </cell>
          <cell r="H2560">
            <v>1</v>
          </cell>
        </row>
        <row r="2561">
          <cell r="A2561" t="str">
            <v>S267000</v>
          </cell>
          <cell r="B2561" t="str">
            <v>Procure Production GL1 Components - Provide Requirements to Procurement</v>
          </cell>
          <cell r="C2561">
            <v>4</v>
          </cell>
          <cell r="D2561" t="str">
            <v>02-Apr-21 A</v>
          </cell>
          <cell r="E2561" t="str">
            <v>08-Apr-21 A</v>
          </cell>
          <cell r="F2561">
            <v>6382</v>
          </cell>
          <cell r="G2561">
            <v>6196</v>
          </cell>
          <cell r="H2561">
            <v>1</v>
          </cell>
        </row>
        <row r="2562">
          <cell r="A2562" t="str">
            <v>S256300</v>
          </cell>
          <cell r="B2562" t="str">
            <v>Procure DAQ Production Crates - Vendor Responses</v>
          </cell>
          <cell r="C2562">
            <v>4</v>
          </cell>
          <cell r="D2562" t="str">
            <v>05-Apr-21 A</v>
          </cell>
          <cell r="E2562" t="str">
            <v>09-Apr-21 A</v>
          </cell>
          <cell r="F2562">
            <v>0</v>
          </cell>
          <cell r="G2562">
            <v>0</v>
          </cell>
          <cell r="H2562">
            <v>1</v>
          </cell>
        </row>
        <row r="2563">
          <cell r="A2563" t="str">
            <v>S256400</v>
          </cell>
          <cell r="B2563" t="str">
            <v>Procure DAQ Production Crates - Vendor Selection</v>
          </cell>
          <cell r="C2563">
            <v>4</v>
          </cell>
          <cell r="D2563" t="str">
            <v>05-Apr-21 A</v>
          </cell>
          <cell r="E2563" t="str">
            <v>09-Apr-21 A</v>
          </cell>
          <cell r="F2563">
            <v>0</v>
          </cell>
          <cell r="G2563">
            <v>0</v>
          </cell>
          <cell r="H2563">
            <v>1</v>
          </cell>
        </row>
        <row r="2564">
          <cell r="A2564" t="str">
            <v>S174700</v>
          </cell>
          <cell r="B2564" t="str">
            <v>Fabricate final blocks sector 30</v>
          </cell>
          <cell r="C2564">
            <v>6</v>
          </cell>
          <cell r="D2564" t="str">
            <v>05-Apr-21 A</v>
          </cell>
          <cell r="E2564" t="str">
            <v>12-Apr-21 A</v>
          </cell>
          <cell r="F2564">
            <v>5163</v>
          </cell>
          <cell r="G2564">
            <v>5163</v>
          </cell>
          <cell r="H2564">
            <v>1</v>
          </cell>
        </row>
        <row r="2565">
          <cell r="A2565" t="str">
            <v>S194400</v>
          </cell>
          <cell r="B2565" t="str">
            <v>Completion of EMCal Prepro Sectors 1-12</v>
          </cell>
          <cell r="C2565">
            <v>0</v>
          </cell>
          <cell r="E2565" t="str">
            <v>05-Apr-21 A</v>
          </cell>
          <cell r="F2565">
            <v>0</v>
          </cell>
          <cell r="G2565">
            <v>0</v>
          </cell>
          <cell r="H2565">
            <v>1</v>
          </cell>
        </row>
        <row r="2566">
          <cell r="A2566" t="str">
            <v>S256200</v>
          </cell>
          <cell r="B2566" t="str">
            <v>Procure DAQ Production Crates - Prepare &amp; Send Solicitation</v>
          </cell>
          <cell r="C2566">
            <v>18</v>
          </cell>
          <cell r="D2566" t="str">
            <v>06-Apr-21 A</v>
          </cell>
          <cell r="E2566" t="str">
            <v>30-Apr-21 A</v>
          </cell>
          <cell r="F2566">
            <v>0</v>
          </cell>
          <cell r="G2566">
            <v>0</v>
          </cell>
          <cell r="H2566">
            <v>1</v>
          </cell>
        </row>
        <row r="2567">
          <cell r="A2567" t="str">
            <v>S269800</v>
          </cell>
          <cell r="B2567" t="str">
            <v>Timing System Production (FPGA Boards) - Prepare &amp; Send Solicitation</v>
          </cell>
          <cell r="C2567">
            <v>4</v>
          </cell>
          <cell r="D2567" t="str">
            <v>08-Apr-21 A</v>
          </cell>
          <cell r="E2567" t="str">
            <v>14-Apr-21 A</v>
          </cell>
          <cell r="F2567">
            <v>0</v>
          </cell>
          <cell r="G2567">
            <v>0</v>
          </cell>
          <cell r="H2567">
            <v>1</v>
          </cell>
        </row>
        <row r="2568">
          <cell r="A2568" t="str">
            <v>S267100</v>
          </cell>
          <cell r="B2568" t="str">
            <v>Procure Production GL1 Components - Prepare &amp; Send Solicitation</v>
          </cell>
          <cell r="C2568">
            <v>4</v>
          </cell>
          <cell r="D2568" t="str">
            <v>09-Apr-21 A</v>
          </cell>
          <cell r="E2568" t="str">
            <v>15-Apr-21 A</v>
          </cell>
          <cell r="F2568">
            <v>0</v>
          </cell>
          <cell r="G2568">
            <v>0</v>
          </cell>
          <cell r="H2568">
            <v>1</v>
          </cell>
        </row>
        <row r="2569">
          <cell r="A2569" t="str">
            <v>S313200</v>
          </cell>
          <cell r="B2569" t="str">
            <v>CC Drive &amp; Alignment System - Delivery Acceptance - Physics Resource(s) - Labor</v>
          </cell>
          <cell r="C2569">
            <v>3</v>
          </cell>
          <cell r="D2569" t="str">
            <v>12-Apr-21 A</v>
          </cell>
          <cell r="E2569" t="str">
            <v>15-Apr-21 A</v>
          </cell>
          <cell r="F2569">
            <v>11284</v>
          </cell>
          <cell r="G2569">
            <v>11284</v>
          </cell>
          <cell r="H2569">
            <v>1</v>
          </cell>
        </row>
        <row r="2570">
          <cell r="A2570" t="str">
            <v>S313210</v>
          </cell>
          <cell r="B2570" t="str">
            <v>CC Drive &amp; Alignment System - Delivery Acceptance - CA-D Resource(s) - Labor</v>
          </cell>
          <cell r="C2570">
            <v>3</v>
          </cell>
          <cell r="D2570" t="str">
            <v>12-Apr-21 A</v>
          </cell>
          <cell r="E2570" t="str">
            <v>15-Apr-21 A</v>
          </cell>
          <cell r="F2570">
            <v>7435</v>
          </cell>
          <cell r="G2570">
            <v>7435</v>
          </cell>
          <cell r="H2570">
            <v>1</v>
          </cell>
        </row>
        <row r="2571">
          <cell r="A2571" t="str">
            <v>S313250</v>
          </cell>
          <cell r="B2571" t="str">
            <v>CC Drive &amp; Alignment System - Delivery Acceptance - M&amp;S</v>
          </cell>
          <cell r="C2571">
            <v>3</v>
          </cell>
          <cell r="D2571" t="str">
            <v>12-Apr-21 A</v>
          </cell>
          <cell r="E2571" t="str">
            <v>15-Apr-21 A</v>
          </cell>
          <cell r="F2571">
            <v>65672</v>
          </cell>
          <cell r="G2571">
            <v>65672</v>
          </cell>
          <cell r="H2571">
            <v>1</v>
          </cell>
        </row>
        <row r="2572">
          <cell r="A2572" t="str">
            <v>S142900</v>
          </cell>
          <cell r="B2572" t="str">
            <v>Procure TPC FEE Production Boards &amp; Assembly - Vendor Selection</v>
          </cell>
          <cell r="C2572">
            <v>14</v>
          </cell>
          <cell r="D2572" t="str">
            <v>12-Apr-21 A</v>
          </cell>
          <cell r="E2572" t="str">
            <v>30-Apr-21 A</v>
          </cell>
          <cell r="F2572">
            <v>0</v>
          </cell>
          <cell r="G2572">
            <v>0</v>
          </cell>
          <cell r="H2572">
            <v>1</v>
          </cell>
        </row>
        <row r="2573">
          <cell r="A2573" t="str">
            <v>S174800</v>
          </cell>
          <cell r="B2573" t="str">
            <v>Fabricate final blocks sector 31</v>
          </cell>
          <cell r="C2573">
            <v>6</v>
          </cell>
          <cell r="D2573" t="str">
            <v>13-Apr-21 A</v>
          </cell>
          <cell r="E2573" t="str">
            <v>20-Apr-21 A</v>
          </cell>
          <cell r="F2573">
            <v>5163</v>
          </cell>
          <cell r="G2573">
            <v>5163</v>
          </cell>
          <cell r="H2573">
            <v>1</v>
          </cell>
        </row>
        <row r="2574">
          <cell r="A2574" t="str">
            <v>S232800</v>
          </cell>
          <cell r="B2574" t="str">
            <v>Procure EMCal External LV/Bias Signal/Comm/Test Cables Sectors 13-64 - Vendor Responses</v>
          </cell>
          <cell r="C2574">
            <v>53</v>
          </cell>
          <cell r="D2574" t="str">
            <v>14-Apr-21 A</v>
          </cell>
          <cell r="E2574" t="str">
            <v>29-Jun-21 A</v>
          </cell>
          <cell r="F2574">
            <v>0</v>
          </cell>
          <cell r="G2574">
            <v>0</v>
          </cell>
          <cell r="H2574">
            <v>1</v>
          </cell>
        </row>
        <row r="2575">
          <cell r="A2575" t="str">
            <v>S311400</v>
          </cell>
          <cell r="B2575" t="str">
            <v>Carriage Cradle - Components Ready for Installation</v>
          </cell>
          <cell r="C2575">
            <v>0</v>
          </cell>
          <cell r="E2575" t="str">
            <v>15-Apr-21 A</v>
          </cell>
          <cell r="F2575">
            <v>0</v>
          </cell>
          <cell r="G2575">
            <v>0</v>
          </cell>
          <cell r="H2575">
            <v>1</v>
          </cell>
        </row>
        <row r="2576">
          <cell r="A2576" t="str">
            <v>S313255</v>
          </cell>
          <cell r="B2576" t="str">
            <v>Completed - CC Drive &amp; Alignment System - Delivery Acceptance - M&amp;S</v>
          </cell>
          <cell r="C2576">
            <v>0</v>
          </cell>
          <cell r="E2576" t="str">
            <v>15-Apr-21 A</v>
          </cell>
          <cell r="F2576">
            <v>0</v>
          </cell>
          <cell r="G2576">
            <v>0</v>
          </cell>
          <cell r="H2576">
            <v>1</v>
          </cell>
        </row>
        <row r="2577">
          <cell r="A2577" t="str">
            <v>S269900</v>
          </cell>
          <cell r="B2577" t="str">
            <v>Timing System Production (FPGA Boards) - Vendor Responses</v>
          </cell>
          <cell r="C2577">
            <v>4</v>
          </cell>
          <cell r="D2577" t="str">
            <v>15-Apr-21 A</v>
          </cell>
          <cell r="E2577" t="str">
            <v>21-Apr-21 A</v>
          </cell>
          <cell r="F2577">
            <v>0</v>
          </cell>
          <cell r="G2577">
            <v>0</v>
          </cell>
          <cell r="H2577">
            <v>1</v>
          </cell>
        </row>
        <row r="2578">
          <cell r="A2578" t="str">
            <v>S317100</v>
          </cell>
          <cell r="B2578" t="str">
            <v>Prepare Procurement Package(s) for Inner HCal Support Tabs - Physics Resource(s)</v>
          </cell>
          <cell r="C2578">
            <v>53</v>
          </cell>
          <cell r="D2578" t="str">
            <v>15-Apr-21 A</v>
          </cell>
          <cell r="E2578" t="str">
            <v>30-Jun-21 A</v>
          </cell>
          <cell r="F2578">
            <v>5642</v>
          </cell>
          <cell r="G2578">
            <v>5478</v>
          </cell>
          <cell r="H2578">
            <v>1</v>
          </cell>
        </row>
        <row r="2579">
          <cell r="A2579" t="str">
            <v>S317110</v>
          </cell>
          <cell r="B2579" t="str">
            <v>Prepare Procurement Package(s) for Inner HCal Support Tabs - CA-D Resource(s)</v>
          </cell>
          <cell r="C2579">
            <v>53</v>
          </cell>
          <cell r="D2579" t="str">
            <v>15-Apr-21 A</v>
          </cell>
          <cell r="E2579" t="str">
            <v>30-Jun-21 A</v>
          </cell>
          <cell r="F2579">
            <v>18202</v>
          </cell>
          <cell r="G2579">
            <v>17672</v>
          </cell>
          <cell r="H2579">
            <v>1</v>
          </cell>
        </row>
        <row r="2580">
          <cell r="A2580" t="str">
            <v>S317980</v>
          </cell>
          <cell r="B2580" t="str">
            <v>Procure Large Support Rings - M&amp;S</v>
          </cell>
          <cell r="C2580">
            <v>129</v>
          </cell>
          <cell r="D2580" t="str">
            <v>15-Apr-21 A</v>
          </cell>
          <cell r="E2580">
            <v>44487</v>
          </cell>
          <cell r="F2580">
            <v>348205</v>
          </cell>
          <cell r="G2580">
            <v>348205</v>
          </cell>
          <cell r="H2580">
            <v>0.25</v>
          </cell>
        </row>
        <row r="2581">
          <cell r="A2581" t="str">
            <v>S1008520</v>
          </cell>
          <cell r="B2581" t="str">
            <v>(LN2 supply transfer line system) LOE Supervision Labor</v>
          </cell>
          <cell r="C2581">
            <v>50</v>
          </cell>
          <cell r="D2581" t="str">
            <v>15-Apr-21 A</v>
          </cell>
          <cell r="E2581" t="str">
            <v>25-Jun-21 A</v>
          </cell>
          <cell r="F2581">
            <v>27830</v>
          </cell>
          <cell r="G2581">
            <v>27830</v>
          </cell>
          <cell r="H2581">
            <v>1</v>
          </cell>
        </row>
        <row r="2582">
          <cell r="A2582" t="str">
            <v>S267200</v>
          </cell>
          <cell r="B2582" t="str">
            <v>Procure Production GL1 Components - Vendor Responses</v>
          </cell>
          <cell r="C2582">
            <v>4</v>
          </cell>
          <cell r="D2582" t="str">
            <v>16-Apr-21 A</v>
          </cell>
          <cell r="E2582" t="str">
            <v>22-Apr-21 A</v>
          </cell>
          <cell r="F2582">
            <v>0</v>
          </cell>
          <cell r="G2582">
            <v>0</v>
          </cell>
          <cell r="H2582">
            <v>1</v>
          </cell>
        </row>
        <row r="2583">
          <cell r="A2583" t="str">
            <v>S120200</v>
          </cell>
          <cell r="B2583" t="str">
            <v>GEM Production Complete</v>
          </cell>
          <cell r="C2583">
            <v>0</v>
          </cell>
          <cell r="E2583" t="str">
            <v>17-Apr-21 A</v>
          </cell>
          <cell r="F2583">
            <v>0</v>
          </cell>
          <cell r="G2583">
            <v>0</v>
          </cell>
          <cell r="H2583">
            <v>1</v>
          </cell>
        </row>
        <row r="2584">
          <cell r="A2584" t="str">
            <v>S295500</v>
          </cell>
          <cell r="B2584" t="str">
            <v>(Controls Hardware) Wire diagram drawings</v>
          </cell>
          <cell r="C2584">
            <v>136</v>
          </cell>
          <cell r="D2584" t="str">
            <v>19-Apr-21 A</v>
          </cell>
          <cell r="E2584">
            <v>44498</v>
          </cell>
          <cell r="F2584">
            <v>15046</v>
          </cell>
          <cell r="G2584">
            <v>14608</v>
          </cell>
          <cell r="H2584">
            <v>0.45</v>
          </cell>
        </row>
        <row r="2585">
          <cell r="A2585" t="str">
            <v>S290700</v>
          </cell>
          <cell r="B2585" t="str">
            <v>(LN2 supply transfer line system) Raw Material procurement Labor</v>
          </cell>
          <cell r="C2585">
            <v>46</v>
          </cell>
          <cell r="D2585" t="str">
            <v>21-Apr-21 A</v>
          </cell>
          <cell r="E2585" t="str">
            <v>25-Jun-21 A</v>
          </cell>
          <cell r="F2585">
            <v>0</v>
          </cell>
          <cell r="G2585">
            <v>0</v>
          </cell>
          <cell r="H2585">
            <v>1</v>
          </cell>
        </row>
        <row r="2586">
          <cell r="A2586" t="str">
            <v>S291000</v>
          </cell>
          <cell r="B2586" t="str">
            <v>(LN2 supply transfer line system) Main fabrication items</v>
          </cell>
          <cell r="C2586">
            <v>46</v>
          </cell>
          <cell r="D2586" t="str">
            <v>21-Apr-21 A</v>
          </cell>
          <cell r="E2586" t="str">
            <v>25-Jun-21 A</v>
          </cell>
          <cell r="F2586">
            <v>0</v>
          </cell>
          <cell r="G2586">
            <v>0</v>
          </cell>
          <cell r="H2586">
            <v>1</v>
          </cell>
        </row>
        <row r="2587">
          <cell r="A2587" t="str">
            <v>S290900</v>
          </cell>
          <cell r="B2587" t="str">
            <v>Procure LN2 supply transfer line system, Phase 4 (Raw Material) - Delivery Acceptance</v>
          </cell>
          <cell r="C2587">
            <v>46</v>
          </cell>
          <cell r="D2587" t="str">
            <v>21-Apr-21 A</v>
          </cell>
          <cell r="E2587" t="str">
            <v>25-Jun-21 A</v>
          </cell>
          <cell r="F2587">
            <v>0</v>
          </cell>
          <cell r="G2587">
            <v>0</v>
          </cell>
          <cell r="H2587">
            <v>1</v>
          </cell>
        </row>
        <row r="2588">
          <cell r="A2588" t="str">
            <v>S290800</v>
          </cell>
          <cell r="B2588" t="str">
            <v>Procure LN2 supply transfer line system, Phase 4 (Raw Material) - Leadtime</v>
          </cell>
          <cell r="C2588">
            <v>46</v>
          </cell>
          <cell r="D2588" t="str">
            <v>21-Apr-21 A</v>
          </cell>
          <cell r="E2588" t="str">
            <v>25-Jun-21 A</v>
          </cell>
          <cell r="F2588">
            <v>0</v>
          </cell>
          <cell r="G2588">
            <v>0</v>
          </cell>
          <cell r="H2588">
            <v>1</v>
          </cell>
        </row>
        <row r="2589">
          <cell r="A2589" t="str">
            <v>S1006160</v>
          </cell>
          <cell r="B2589" t="str">
            <v>Witness test 1008B Cold Box Assembly</v>
          </cell>
          <cell r="C2589">
            <v>5</v>
          </cell>
          <cell r="D2589" t="str">
            <v>21-Apr-21 A</v>
          </cell>
          <cell r="E2589" t="str">
            <v>27-Apr-21 A</v>
          </cell>
          <cell r="F2589">
            <v>0</v>
          </cell>
          <cell r="G2589">
            <v>0</v>
          </cell>
          <cell r="H2589">
            <v>1</v>
          </cell>
        </row>
        <row r="2590">
          <cell r="A2590" t="str">
            <v>S174900</v>
          </cell>
          <cell r="B2590" t="str">
            <v>Fabricate final blocks sector 32</v>
          </cell>
          <cell r="C2590">
            <v>6</v>
          </cell>
          <cell r="D2590" t="str">
            <v>21-Apr-21 A</v>
          </cell>
          <cell r="E2590" t="str">
            <v>28-Apr-21 A</v>
          </cell>
          <cell r="F2590">
            <v>5163</v>
          </cell>
          <cell r="G2590">
            <v>5163</v>
          </cell>
          <cell r="H2590">
            <v>1</v>
          </cell>
        </row>
        <row r="2591">
          <cell r="A2591" t="str">
            <v>S270000</v>
          </cell>
          <cell r="B2591" t="str">
            <v>Timing System Production (FPGA Boards) - Vendor Selection</v>
          </cell>
          <cell r="C2591">
            <v>4</v>
          </cell>
          <cell r="D2591" t="str">
            <v>22-Apr-21 A</v>
          </cell>
          <cell r="E2591" t="str">
            <v>28-Apr-21 A</v>
          </cell>
          <cell r="F2591">
            <v>0</v>
          </cell>
          <cell r="G2591">
            <v>0</v>
          </cell>
          <cell r="H2591">
            <v>1</v>
          </cell>
        </row>
        <row r="2592">
          <cell r="A2592" t="str">
            <v>S267300</v>
          </cell>
          <cell r="B2592" t="str">
            <v>Procure Production GL1 Components - Vendor Selection</v>
          </cell>
          <cell r="C2592">
            <v>4</v>
          </cell>
          <cell r="D2592" t="str">
            <v>23-Apr-21 A</v>
          </cell>
          <cell r="E2592" t="str">
            <v>29-Apr-21 A</v>
          </cell>
          <cell r="F2592">
            <v>0</v>
          </cell>
          <cell r="G2592">
            <v>0</v>
          </cell>
          <cell r="H2592">
            <v>1</v>
          </cell>
        </row>
        <row r="2593">
          <cell r="A2593" t="str">
            <v>S232700</v>
          </cell>
          <cell r="B2593" t="str">
            <v>Procure EMCal External LV/Bias Signal/Comm/Test Cables Sectors 13-64 - Prepare &amp; Send Solicitation</v>
          </cell>
          <cell r="C2593">
            <v>46</v>
          </cell>
          <cell r="D2593" t="str">
            <v>23-Apr-21 A</v>
          </cell>
          <cell r="E2593" t="str">
            <v>29-Jun-21 A</v>
          </cell>
          <cell r="F2593">
            <v>0</v>
          </cell>
          <cell r="G2593">
            <v>0</v>
          </cell>
          <cell r="H2593">
            <v>1</v>
          </cell>
        </row>
        <row r="2594">
          <cell r="A2594" t="str">
            <v>S290600</v>
          </cell>
          <cell r="B2594" t="str">
            <v>(LN2 supply transfer line system) Drawings approvals</v>
          </cell>
          <cell r="C2594">
            <v>4</v>
          </cell>
          <cell r="D2594" t="str">
            <v>26-Apr-21 A</v>
          </cell>
          <cell r="E2594" t="str">
            <v>30-Apr-21 A</v>
          </cell>
          <cell r="F2594">
            <v>0</v>
          </cell>
          <cell r="G2594">
            <v>0</v>
          </cell>
          <cell r="H2594">
            <v>1</v>
          </cell>
        </row>
        <row r="2595">
          <cell r="A2595" t="str">
            <v>S1002919</v>
          </cell>
          <cell r="B2595" t="str">
            <v>Analyze Detector Safety Subsystems Requirements - Physics Resource(s)</v>
          </cell>
          <cell r="C2595">
            <v>46</v>
          </cell>
          <cell r="D2595" t="str">
            <v>26-Apr-21 A</v>
          </cell>
          <cell r="E2595" t="str">
            <v>30-Jun-21 A</v>
          </cell>
          <cell r="F2595">
            <v>19999</v>
          </cell>
          <cell r="G2595">
            <v>19999</v>
          </cell>
          <cell r="H2595">
            <v>1</v>
          </cell>
        </row>
        <row r="2596">
          <cell r="A2596" t="str">
            <v>S332800</v>
          </cell>
          <cell r="B2596" t="str">
            <v>Analyze Detector Safety Subsystems Requirements - CA-D Resource(s)</v>
          </cell>
          <cell r="C2596">
            <v>46</v>
          </cell>
          <cell r="D2596" t="str">
            <v>26-Apr-21 A</v>
          </cell>
          <cell r="E2596" t="str">
            <v>30-Jun-21 A</v>
          </cell>
          <cell r="F2596">
            <v>1213</v>
          </cell>
          <cell r="G2596">
            <v>1213</v>
          </cell>
          <cell r="H2596">
            <v>1</v>
          </cell>
        </row>
        <row r="2597">
          <cell r="A2597" t="str">
            <v>S260500</v>
          </cell>
          <cell r="B2597" t="str">
            <v>DAQ Production: Modify and Debug event builder software</v>
          </cell>
          <cell r="C2597">
            <v>64</v>
          </cell>
          <cell r="D2597" t="str">
            <v>26-Apr-21 A</v>
          </cell>
          <cell r="E2597" t="str">
            <v>27-Jul-21 A</v>
          </cell>
          <cell r="F2597">
            <v>105265</v>
          </cell>
          <cell r="G2597">
            <v>105265</v>
          </cell>
          <cell r="H2597">
            <v>1</v>
          </cell>
        </row>
        <row r="2598">
          <cell r="A2598" t="str">
            <v>S341400</v>
          </cell>
          <cell r="B2598" t="str">
            <v>Procure &amp; Deliver IR Electronics Cooling Water Distribution Components (leadtime and fabrication included) - Labor</v>
          </cell>
          <cell r="C2598">
            <v>159</v>
          </cell>
          <cell r="D2598" t="str">
            <v>26-Apr-21 A</v>
          </cell>
          <cell r="E2598">
            <v>44543</v>
          </cell>
          <cell r="F2598">
            <v>14084</v>
          </cell>
          <cell r="G2598">
            <v>14318</v>
          </cell>
          <cell r="H2598">
            <v>0.55000000000000004</v>
          </cell>
        </row>
        <row r="2599">
          <cell r="A2599" t="str">
            <v>S340600</v>
          </cell>
          <cell r="B2599" t="str">
            <v>Procure &amp; Deliver IR Electronics Cooling Water Distribution Components (leadtime and fabrication included) - M&amp;S</v>
          </cell>
          <cell r="C2599">
            <v>179</v>
          </cell>
          <cell r="D2599" t="str">
            <v>26-Apr-21 A</v>
          </cell>
          <cell r="E2599">
            <v>44573</v>
          </cell>
          <cell r="F2599">
            <v>76953</v>
          </cell>
          <cell r="G2599">
            <v>76953</v>
          </cell>
          <cell r="H2599">
            <v>0.7</v>
          </cell>
        </row>
        <row r="2600">
          <cell r="A2600" t="str">
            <v>S1006200</v>
          </cell>
          <cell r="B2600" t="str">
            <v>Delivery of the 1008B Cold Box and Document Package</v>
          </cell>
          <cell r="C2600">
            <v>23</v>
          </cell>
          <cell r="D2600" t="str">
            <v>28-Apr-21 A</v>
          </cell>
          <cell r="E2600" t="str">
            <v>31-May-21 A</v>
          </cell>
          <cell r="F2600">
            <v>104800</v>
          </cell>
          <cell r="G2600">
            <v>104800</v>
          </cell>
          <cell r="H2600">
            <v>1</v>
          </cell>
        </row>
        <row r="2601">
          <cell r="A2601" t="str">
            <v>S175100</v>
          </cell>
          <cell r="B2601" t="str">
            <v>Fabricate final blocks sector 34</v>
          </cell>
          <cell r="C2601">
            <v>1</v>
          </cell>
          <cell r="D2601" t="str">
            <v>29-Apr-21 A</v>
          </cell>
          <cell r="E2601" t="str">
            <v>30-Apr-21 A</v>
          </cell>
          <cell r="F2601">
            <v>5163</v>
          </cell>
          <cell r="G2601">
            <v>5163</v>
          </cell>
          <cell r="H2601">
            <v>1</v>
          </cell>
        </row>
        <row r="2602">
          <cell r="A2602" t="str">
            <v>S364600</v>
          </cell>
          <cell r="B2602" t="str">
            <v>Prepare MVTX Integration/Installation Tooling/Fixtures Procedures</v>
          </cell>
          <cell r="C2602">
            <v>170</v>
          </cell>
          <cell r="D2602" t="str">
            <v>29-Apr-21 A</v>
          </cell>
          <cell r="E2602">
            <v>44565</v>
          </cell>
          <cell r="F2602">
            <v>7243</v>
          </cell>
          <cell r="G2602">
            <v>7243</v>
          </cell>
          <cell r="H2602">
            <v>0.5</v>
          </cell>
        </row>
        <row r="2603">
          <cell r="A2603" t="str">
            <v>S368000</v>
          </cell>
          <cell r="B2603" t="str">
            <v>Prepare Min Bias Integration/Installation Tooling/Fixtures Procedures</v>
          </cell>
          <cell r="C2603">
            <v>180</v>
          </cell>
          <cell r="D2603" t="str">
            <v>29-Apr-21 A</v>
          </cell>
          <cell r="E2603">
            <v>44580</v>
          </cell>
          <cell r="F2603">
            <v>8418</v>
          </cell>
          <cell r="G2603">
            <v>8418</v>
          </cell>
          <cell r="H2603">
            <v>0.5</v>
          </cell>
        </row>
        <row r="2604">
          <cell r="A2604" t="str">
            <v>S175000</v>
          </cell>
          <cell r="B2604" t="str">
            <v>Fabricate final blocks sector 33</v>
          </cell>
          <cell r="C2604">
            <v>1</v>
          </cell>
          <cell r="D2604" t="str">
            <v>29-Apr-21 A</v>
          </cell>
          <cell r="E2604" t="str">
            <v>30-Apr-21 A</v>
          </cell>
          <cell r="F2604">
            <v>5163</v>
          </cell>
          <cell r="G2604">
            <v>5163</v>
          </cell>
          <cell r="H2604">
            <v>1</v>
          </cell>
        </row>
        <row r="2605">
          <cell r="A2605" t="str">
            <v>S154900</v>
          </cell>
          <cell r="B2605" t="str">
            <v>Procure TPC Cooling System Equipment - Contract/PO - Leadtime</v>
          </cell>
          <cell r="C2605">
            <v>22</v>
          </cell>
          <cell r="D2605" t="str">
            <v>29-Apr-21 A</v>
          </cell>
          <cell r="E2605" t="str">
            <v>31-May-21 A</v>
          </cell>
          <cell r="F2605">
            <v>0</v>
          </cell>
          <cell r="G2605">
            <v>0</v>
          </cell>
          <cell r="H2605">
            <v>1</v>
          </cell>
        </row>
        <row r="2606">
          <cell r="A2606" t="str">
            <v>S143000</v>
          </cell>
          <cell r="B2606" t="str">
            <v>Procure TPC FEE Production Boards &amp; Assembly - Contract Award(s)</v>
          </cell>
          <cell r="C2606">
            <v>0</v>
          </cell>
          <cell r="D2606" t="str">
            <v>30-Apr-21 A</v>
          </cell>
          <cell r="F2606">
            <v>0</v>
          </cell>
          <cell r="G2606">
            <v>0</v>
          </cell>
          <cell r="H2606">
            <v>1</v>
          </cell>
        </row>
        <row r="2607">
          <cell r="A2607" t="str">
            <v>S148200</v>
          </cell>
          <cell r="B2607" t="str">
            <v>Procure TPC EDBC Computers &amp; Peripherals - Contract Award(s)</v>
          </cell>
          <cell r="C2607">
            <v>0</v>
          </cell>
          <cell r="D2607" t="str">
            <v>30-Apr-21 A</v>
          </cell>
          <cell r="F2607">
            <v>0</v>
          </cell>
          <cell r="G2607">
            <v>0</v>
          </cell>
          <cell r="H2607">
            <v>1</v>
          </cell>
        </row>
        <row r="2608">
          <cell r="A2608" t="str">
            <v>S228600</v>
          </cell>
          <cell r="B2608" t="str">
            <v>EMCal SiPM Boards Production Complete</v>
          </cell>
          <cell r="C2608">
            <v>0</v>
          </cell>
          <cell r="E2608" t="str">
            <v>30-Apr-21 A</v>
          </cell>
          <cell r="F2608">
            <v>0</v>
          </cell>
          <cell r="G2608">
            <v>0</v>
          </cell>
          <cell r="H2608">
            <v>1</v>
          </cell>
        </row>
        <row r="2609">
          <cell r="A2609" t="str">
            <v>S290510</v>
          </cell>
          <cell r="B2609" t="str">
            <v>Completed - Procure LN2 supply transfer line system, Phase 3 (Final Design Review) - Delivery Acceptance</v>
          </cell>
          <cell r="C2609">
            <v>0</v>
          </cell>
          <cell r="E2609" t="str">
            <v>30-Apr-21 A</v>
          </cell>
          <cell r="F2609">
            <v>0</v>
          </cell>
          <cell r="G2609">
            <v>0</v>
          </cell>
          <cell r="H2609">
            <v>1</v>
          </cell>
        </row>
        <row r="2610">
          <cell r="A2610" t="str">
            <v>S343866</v>
          </cell>
          <cell r="B2610" t="str">
            <v>Start Track Modification - AH Finish AH Installation</v>
          </cell>
          <cell r="C2610">
            <v>0</v>
          </cell>
          <cell r="E2610" t="str">
            <v>30-Apr-21 A</v>
          </cell>
          <cell r="F2610">
            <v>0</v>
          </cell>
          <cell r="G2610">
            <v>0</v>
          </cell>
          <cell r="H2610">
            <v>1</v>
          </cell>
        </row>
        <row r="2611">
          <cell r="A2611" t="str">
            <v>S175200</v>
          </cell>
          <cell r="B2611" t="str">
            <v>Fabricate final blocks sector 35</v>
          </cell>
          <cell r="C2611">
            <v>6</v>
          </cell>
          <cell r="D2611" t="str">
            <v>30-Apr-21 A</v>
          </cell>
          <cell r="E2611" t="str">
            <v>07-May-21 A</v>
          </cell>
          <cell r="F2611">
            <v>5163</v>
          </cell>
          <cell r="G2611">
            <v>5163</v>
          </cell>
          <cell r="H2611">
            <v>1</v>
          </cell>
        </row>
        <row r="2612">
          <cell r="A2612" t="str">
            <v>S1002799</v>
          </cell>
          <cell r="B2612" t="str">
            <v>Review Detector Electronics Racks and Rack generic support systems Design/Safety - Physics Resource(s)</v>
          </cell>
          <cell r="C2612">
            <v>59</v>
          </cell>
          <cell r="D2612" t="str">
            <v>30-Apr-21 A</v>
          </cell>
          <cell r="E2612" t="str">
            <v>26-Jul-21 A</v>
          </cell>
          <cell r="F2612">
            <v>6017</v>
          </cell>
          <cell r="G2612">
            <v>6017</v>
          </cell>
          <cell r="H2612">
            <v>1</v>
          </cell>
        </row>
        <row r="2613">
          <cell r="A2613" t="str">
            <v>S143100</v>
          </cell>
          <cell r="B2613" t="str">
            <v>Procure TPC FEE Production Boards &amp; Assembly - Contract/PO - Leadtime</v>
          </cell>
          <cell r="C2613">
            <v>63</v>
          </cell>
          <cell r="D2613" t="str">
            <v>30-Apr-21 A</v>
          </cell>
          <cell r="E2613" t="str">
            <v>30-Jul-21 A</v>
          </cell>
          <cell r="F2613">
            <v>0</v>
          </cell>
          <cell r="G2613">
            <v>0</v>
          </cell>
          <cell r="H2613">
            <v>1</v>
          </cell>
        </row>
        <row r="2614">
          <cell r="A2614" t="str">
            <v>S330800</v>
          </cell>
          <cell r="B2614" t="str">
            <v>Review Detector Electronics Racks and Rack generic support systems Design/Safety - CA-D Resource(s)</v>
          </cell>
          <cell r="C2614">
            <v>63</v>
          </cell>
          <cell r="D2614" t="str">
            <v>30-Apr-21 A</v>
          </cell>
          <cell r="E2614" t="str">
            <v>30-Jul-21 A</v>
          </cell>
          <cell r="F2614">
            <v>1213</v>
          </cell>
          <cell r="G2614">
            <v>1213</v>
          </cell>
          <cell r="H2614">
            <v>1</v>
          </cell>
        </row>
        <row r="2615">
          <cell r="A2615" t="str">
            <v>S252700</v>
          </cell>
          <cell r="B2615" t="str">
            <v>Procure Production Digitizer (Parts) - Delivery Acceptance</v>
          </cell>
          <cell r="C2615">
            <v>154</v>
          </cell>
          <cell r="D2615" t="str">
            <v>30-Apr-21 A</v>
          </cell>
          <cell r="E2615">
            <v>44540</v>
          </cell>
          <cell r="F2615">
            <v>678538</v>
          </cell>
          <cell r="G2615">
            <v>678538</v>
          </cell>
          <cell r="H2615">
            <v>0.65</v>
          </cell>
        </row>
        <row r="2616">
          <cell r="A2616" t="str">
            <v>S292910</v>
          </cell>
          <cell r="B2616" t="str">
            <v>Completed - (Warm Piping tie in to WR header) Detailed drawing package with weld map</v>
          </cell>
          <cell r="C2616">
            <v>0</v>
          </cell>
          <cell r="E2616" t="str">
            <v>30-Apr-21 A</v>
          </cell>
          <cell r="F2616">
            <v>0</v>
          </cell>
          <cell r="G2616">
            <v>0</v>
          </cell>
          <cell r="H2616">
            <v>1</v>
          </cell>
        </row>
        <row r="2617">
          <cell r="A2617" t="str">
            <v>S317220</v>
          </cell>
          <cell r="B2617" t="str">
            <v>Evaluate and Process Bid for Magnet Supports</v>
          </cell>
          <cell r="C2617">
            <v>10</v>
          </cell>
          <cell r="D2617" t="str">
            <v>03-May-21 A</v>
          </cell>
          <cell r="E2617" t="str">
            <v>17-May-21 A</v>
          </cell>
          <cell r="F2617">
            <v>5212</v>
          </cell>
          <cell r="G2617">
            <v>5212</v>
          </cell>
          <cell r="H2617">
            <v>1</v>
          </cell>
        </row>
        <row r="2618">
          <cell r="A2618" t="str">
            <v>S298400</v>
          </cell>
          <cell r="B2618" t="str">
            <v>(Cryo Controls Hardware procurement) Network switch and Ethernet fiber drop Labor</v>
          </cell>
          <cell r="C2618">
            <v>15</v>
          </cell>
          <cell r="D2618" t="str">
            <v>03-May-21 A</v>
          </cell>
          <cell r="E2618" t="str">
            <v>24-May-21 A</v>
          </cell>
          <cell r="F2618">
            <v>652</v>
          </cell>
          <cell r="G2618">
            <v>633</v>
          </cell>
          <cell r="H2618">
            <v>1</v>
          </cell>
        </row>
        <row r="2619">
          <cell r="A2619" t="str">
            <v>S298500</v>
          </cell>
          <cell r="B2619" t="str">
            <v>(Cryo Controls Hardware procurement) Network switch and Ethernet fiber drop M&amp;S</v>
          </cell>
          <cell r="C2619">
            <v>15</v>
          </cell>
          <cell r="D2619" t="str">
            <v>03-May-21 A</v>
          </cell>
          <cell r="E2619" t="str">
            <v>24-May-21 A</v>
          </cell>
          <cell r="F2619">
            <v>4062</v>
          </cell>
          <cell r="G2619">
            <v>3983</v>
          </cell>
          <cell r="H2619">
            <v>1</v>
          </cell>
        </row>
        <row r="2620">
          <cell r="A2620" t="str">
            <v>S348600</v>
          </cell>
          <cell r="B2620" t="str">
            <v>Ready to Assemble Cradle Carriage in AH</v>
          </cell>
          <cell r="C2620">
            <v>0</v>
          </cell>
          <cell r="E2620" t="str">
            <v>03-May-21 A</v>
          </cell>
          <cell r="F2620">
            <v>0</v>
          </cell>
          <cell r="G2620">
            <v>0</v>
          </cell>
          <cell r="H2620">
            <v>1</v>
          </cell>
        </row>
        <row r="2621">
          <cell r="A2621" t="str">
            <v>S348700</v>
          </cell>
          <cell r="B2621" t="str">
            <v>Assemble base, carriage alignment and carriage roller supports - Labor - Physics Resource(s)</v>
          </cell>
          <cell r="C2621">
            <v>41</v>
          </cell>
          <cell r="D2621" t="str">
            <v>03-May-21 A</v>
          </cell>
          <cell r="E2621" t="str">
            <v>30-Jun-21 A</v>
          </cell>
          <cell r="F2621">
            <v>60730</v>
          </cell>
          <cell r="G2621">
            <v>60730</v>
          </cell>
          <cell r="H2621">
            <v>1</v>
          </cell>
        </row>
        <row r="2622">
          <cell r="A2622" t="str">
            <v>S348800</v>
          </cell>
          <cell r="B2622" t="str">
            <v>Assemble base, carriage alignment and carriage roller supports - M&amp;S</v>
          </cell>
          <cell r="C2622">
            <v>41</v>
          </cell>
          <cell r="D2622" t="str">
            <v>03-May-21 A</v>
          </cell>
          <cell r="E2622" t="str">
            <v>30-Jun-21 A</v>
          </cell>
          <cell r="F2622">
            <v>2902</v>
          </cell>
          <cell r="G2622">
            <v>2902</v>
          </cell>
          <cell r="H2622">
            <v>1</v>
          </cell>
        </row>
        <row r="2623">
          <cell r="A2623" t="str">
            <v>S348710</v>
          </cell>
          <cell r="B2623" t="str">
            <v>Assemble base, carriage alignment and carriage roller supports - Labor - CA-D Resource(s)</v>
          </cell>
          <cell r="C2623">
            <v>41</v>
          </cell>
          <cell r="D2623" t="str">
            <v>03-May-21 A</v>
          </cell>
          <cell r="E2623" t="str">
            <v>30-Jun-21 A</v>
          </cell>
          <cell r="F2623">
            <v>46728</v>
          </cell>
          <cell r="G2623">
            <v>46728</v>
          </cell>
          <cell r="H2623">
            <v>1</v>
          </cell>
        </row>
        <row r="2624">
          <cell r="A2624" t="str">
            <v>S328700</v>
          </cell>
          <cell r="B2624" t="str">
            <v>Procure Line Electric Power Distribution Components - Prepare and Send Solicitation</v>
          </cell>
          <cell r="C2624">
            <v>56</v>
          </cell>
          <cell r="D2624" t="str">
            <v>10-May-21 A</v>
          </cell>
          <cell r="E2624" t="str">
            <v>29-Jul-21 A</v>
          </cell>
          <cell r="F2624">
            <v>0</v>
          </cell>
          <cell r="G2624">
            <v>0</v>
          </cell>
          <cell r="H2624">
            <v>1</v>
          </cell>
        </row>
        <row r="2625">
          <cell r="A2625" t="str">
            <v>S317920</v>
          </cell>
          <cell r="B2625" t="str">
            <v>Procure Magnet Supports - M&amp;S</v>
          </cell>
          <cell r="C2625">
            <v>80</v>
          </cell>
          <cell r="D2625" t="str">
            <v>10-May-21 A</v>
          </cell>
          <cell r="E2625" t="str">
            <v>31-Aug-21 A</v>
          </cell>
          <cell r="F2625">
            <v>58034</v>
          </cell>
          <cell r="G2625">
            <v>58034</v>
          </cell>
          <cell r="H2625">
            <v>1</v>
          </cell>
        </row>
        <row r="2626">
          <cell r="A2626" t="str">
            <v>S175300</v>
          </cell>
          <cell r="B2626" t="str">
            <v>Fabricate final blocks sector 36</v>
          </cell>
          <cell r="C2626">
            <v>6</v>
          </cell>
          <cell r="D2626" t="str">
            <v>10-May-21 A</v>
          </cell>
          <cell r="E2626" t="str">
            <v>17-May-21 A</v>
          </cell>
          <cell r="F2626">
            <v>5163</v>
          </cell>
          <cell r="G2626">
            <v>5163</v>
          </cell>
          <cell r="H2626">
            <v>1</v>
          </cell>
        </row>
        <row r="2627">
          <cell r="A2627" t="str">
            <v>S112000</v>
          </cell>
          <cell r="B2627" t="str">
            <v>Assemble TPC v2 Field Cage Prototype</v>
          </cell>
          <cell r="C2627">
            <v>103</v>
          </cell>
          <cell r="D2627" t="str">
            <v>11-May-21 A</v>
          </cell>
          <cell r="E2627">
            <v>44474</v>
          </cell>
          <cell r="F2627">
            <v>0</v>
          </cell>
          <cell r="G2627">
            <v>0</v>
          </cell>
          <cell r="H2627">
            <v>0.35</v>
          </cell>
        </row>
        <row r="2628">
          <cell r="A2628" t="str">
            <v>S304510</v>
          </cell>
          <cell r="B2628" t="str">
            <v>Completed - Magnet Power Supply Installation: Water Cooled Bus Termination 1008B L</v>
          </cell>
          <cell r="C2628">
            <v>0</v>
          </cell>
          <cell r="E2628" t="str">
            <v>17-May-21 A</v>
          </cell>
          <cell r="F2628">
            <v>0</v>
          </cell>
          <cell r="G2628">
            <v>0</v>
          </cell>
          <cell r="H2628">
            <v>1</v>
          </cell>
        </row>
        <row r="2629">
          <cell r="A2629" t="str">
            <v>S200000</v>
          </cell>
          <cell r="B2629" t="str">
            <v>Manufacture Inner HCAL Support Rings   - Delivery Acceptance</v>
          </cell>
          <cell r="C2629">
            <v>3</v>
          </cell>
          <cell r="D2629" t="str">
            <v>17-May-21 A</v>
          </cell>
          <cell r="E2629" t="str">
            <v>20-May-21 A</v>
          </cell>
          <cell r="F2629">
            <v>141886</v>
          </cell>
          <cell r="G2629">
            <v>141886</v>
          </cell>
          <cell r="H2629">
            <v>1</v>
          </cell>
        </row>
        <row r="2630">
          <cell r="A2630" t="str">
            <v>S232500</v>
          </cell>
          <cell r="B2630" t="str">
            <v>Fabricate Test-pulse Boards 13 - 64 - M&amp;S</v>
          </cell>
          <cell r="C2630">
            <v>9</v>
          </cell>
          <cell r="D2630" t="str">
            <v>17-May-21 A</v>
          </cell>
          <cell r="E2630" t="str">
            <v>28-May-21 A</v>
          </cell>
          <cell r="F2630">
            <v>8183</v>
          </cell>
          <cell r="G2630">
            <v>8022</v>
          </cell>
          <cell r="H2630">
            <v>1</v>
          </cell>
        </row>
        <row r="2631">
          <cell r="A2631" t="str">
            <v>S148300</v>
          </cell>
          <cell r="B2631" t="str">
            <v>Procure TPC EDBC Computers &amp; Peripherals - Contract/PO - Leadtime</v>
          </cell>
          <cell r="C2631">
            <v>28</v>
          </cell>
          <cell r="D2631" t="str">
            <v>17-May-21 A</v>
          </cell>
          <cell r="E2631" t="str">
            <v>25-Jun-21 A</v>
          </cell>
          <cell r="F2631">
            <v>0</v>
          </cell>
          <cell r="G2631">
            <v>0</v>
          </cell>
          <cell r="H2631">
            <v>1</v>
          </cell>
        </row>
        <row r="2632">
          <cell r="A2632" t="str">
            <v>S178600</v>
          </cell>
          <cell r="B2632" t="str">
            <v>Pack and ship final blocks for sectors 33-40  to BNL - Purchased Services</v>
          </cell>
          <cell r="C2632">
            <v>30</v>
          </cell>
          <cell r="D2632" t="str">
            <v>17-May-21 A</v>
          </cell>
          <cell r="E2632" t="str">
            <v>28-Jun-21 A</v>
          </cell>
          <cell r="F2632">
            <v>2561</v>
          </cell>
          <cell r="G2632">
            <v>2561</v>
          </cell>
          <cell r="H2632">
            <v>1</v>
          </cell>
        </row>
        <row r="2633">
          <cell r="A2633" t="str">
            <v>S178610</v>
          </cell>
          <cell r="B2633" t="str">
            <v>Pack and ship final blocks for sectors 33-40  to BNL - M&amp;S</v>
          </cell>
          <cell r="C2633">
            <v>30</v>
          </cell>
          <cell r="D2633" t="str">
            <v>17-May-21 A</v>
          </cell>
          <cell r="E2633" t="str">
            <v>28-Jun-21 A</v>
          </cell>
          <cell r="F2633">
            <v>7521</v>
          </cell>
          <cell r="G2633">
            <v>7521</v>
          </cell>
          <cell r="H2633">
            <v>1</v>
          </cell>
        </row>
        <row r="2634">
          <cell r="A2634" t="str">
            <v>S140700</v>
          </cell>
          <cell r="B2634" t="str">
            <v>Review Results of SAMPA 80 nsec Full Chip Performance with v2 Prototype TPC FEE Board</v>
          </cell>
          <cell r="C2634">
            <v>31</v>
          </cell>
          <cell r="D2634" t="str">
            <v>17-May-21 A</v>
          </cell>
          <cell r="E2634" t="str">
            <v>30-Jun-21 A</v>
          </cell>
          <cell r="F2634">
            <v>45869</v>
          </cell>
          <cell r="G2634">
            <v>44533</v>
          </cell>
          <cell r="H2634">
            <v>1</v>
          </cell>
        </row>
        <row r="2635">
          <cell r="A2635" t="str">
            <v>S121650</v>
          </cell>
          <cell r="B2635" t="str">
            <v>Procure Piping Fittings</v>
          </cell>
          <cell r="C2635">
            <v>74</v>
          </cell>
          <cell r="D2635" t="str">
            <v>17-May-21 A</v>
          </cell>
          <cell r="E2635" t="str">
            <v>31-Aug-21 A</v>
          </cell>
          <cell r="F2635">
            <v>1279</v>
          </cell>
          <cell r="G2635">
            <v>1279</v>
          </cell>
          <cell r="H2635">
            <v>1</v>
          </cell>
        </row>
        <row r="2636">
          <cell r="A2636" t="str">
            <v>S292000</v>
          </cell>
          <cell r="B2636" t="str">
            <v>(LN2 supply transfer line system) Install piping supports (Outside pipe run)</v>
          </cell>
          <cell r="C2636">
            <v>96</v>
          </cell>
          <cell r="D2636" t="str">
            <v>17-May-21 A</v>
          </cell>
          <cell r="E2636">
            <v>44469</v>
          </cell>
          <cell r="F2636">
            <v>10956</v>
          </cell>
          <cell r="G2636">
            <v>10637</v>
          </cell>
          <cell r="H2636">
            <v>0.8</v>
          </cell>
        </row>
        <row r="2637">
          <cell r="A2637" t="str">
            <v>S175400</v>
          </cell>
          <cell r="B2637" t="str">
            <v>Fabricate final blocks sector 37</v>
          </cell>
          <cell r="C2637">
            <v>6</v>
          </cell>
          <cell r="D2637" t="str">
            <v>18-May-21 A</v>
          </cell>
          <cell r="E2637" t="str">
            <v>25-May-21 A</v>
          </cell>
          <cell r="F2637">
            <v>5163</v>
          </cell>
          <cell r="G2637">
            <v>5163</v>
          </cell>
          <cell r="H2637">
            <v>1</v>
          </cell>
        </row>
        <row r="2638">
          <cell r="A2638" t="str">
            <v>S304200</v>
          </cell>
          <cell r="B2638" t="str">
            <v>Magnet Power Supply Installation: Connect Signal Interconnections 1008B</v>
          </cell>
          <cell r="C2638">
            <v>91</v>
          </cell>
          <cell r="D2638" t="str">
            <v>24-May-21 A</v>
          </cell>
          <cell r="E2638">
            <v>44469</v>
          </cell>
          <cell r="F2638">
            <v>4823</v>
          </cell>
          <cell r="G2638">
            <v>4683</v>
          </cell>
          <cell r="H2638">
            <v>0.25</v>
          </cell>
        </row>
        <row r="2639">
          <cell r="A2639" t="str">
            <v>S175500</v>
          </cell>
          <cell r="B2639" t="str">
            <v>Fabricate final blocks sector 38</v>
          </cell>
          <cell r="C2639">
            <v>6</v>
          </cell>
          <cell r="D2639" t="str">
            <v>26-May-21 A</v>
          </cell>
          <cell r="E2639" t="str">
            <v>03-Jun-21 A</v>
          </cell>
          <cell r="F2639">
            <v>5163</v>
          </cell>
          <cell r="G2639">
            <v>5163</v>
          </cell>
          <cell r="H2639">
            <v>1</v>
          </cell>
        </row>
        <row r="2640">
          <cell r="A2640" t="str">
            <v>S228400</v>
          </cell>
          <cell r="B2640" t="str">
            <v>60% EMCal SiPM Daughter Boards Tested: Production Sectors 13-64</v>
          </cell>
          <cell r="C2640">
            <v>0</v>
          </cell>
          <cell r="E2640" t="str">
            <v>31-May-21 A</v>
          </cell>
          <cell r="F2640">
            <v>0</v>
          </cell>
          <cell r="G2640">
            <v>0</v>
          </cell>
          <cell r="H2640">
            <v>1</v>
          </cell>
        </row>
        <row r="2641">
          <cell r="A2641" t="str">
            <v>S327200</v>
          </cell>
          <cell r="B2641" t="str">
            <v>Deleted CC Bridge, Mid Platforms &amp; Access - Delivery Acceptance Support Labor - Physics Resource(s)</v>
          </cell>
          <cell r="C2641">
            <v>1</v>
          </cell>
          <cell r="D2641" t="str">
            <v>01-Jun-21 A</v>
          </cell>
          <cell r="E2641" t="str">
            <v>02-Jun-21 A</v>
          </cell>
          <cell r="F2641">
            <v>0</v>
          </cell>
          <cell r="G2641">
            <v>0</v>
          </cell>
          <cell r="H2641">
            <v>1</v>
          </cell>
        </row>
        <row r="2642">
          <cell r="A2642" t="str">
            <v>S327210</v>
          </cell>
          <cell r="B2642" t="str">
            <v>Deleted CC Bridge, Mid Platforms &amp; Access - Delivery Acceptance Support Labor - CA-D Resource(s)</v>
          </cell>
          <cell r="C2642">
            <v>1</v>
          </cell>
          <cell r="D2642" t="str">
            <v>01-Jun-21 A</v>
          </cell>
          <cell r="E2642" t="str">
            <v>02-Jun-21 A</v>
          </cell>
          <cell r="F2642">
            <v>0</v>
          </cell>
          <cell r="G2642">
            <v>0</v>
          </cell>
          <cell r="H2642">
            <v>1</v>
          </cell>
        </row>
        <row r="2643">
          <cell r="A2643" t="str">
            <v>S148400</v>
          </cell>
          <cell r="B2643" t="str">
            <v>Procure TPC EDBC Computers &amp; Peripherals - Delivery Acceptance</v>
          </cell>
          <cell r="C2643">
            <v>9</v>
          </cell>
          <cell r="D2643" t="str">
            <v>01-Jun-21 A</v>
          </cell>
          <cell r="E2643" t="str">
            <v>14-Jun-21 A</v>
          </cell>
          <cell r="F2643">
            <v>244769</v>
          </cell>
          <cell r="G2643">
            <v>244769</v>
          </cell>
          <cell r="H2643">
            <v>1</v>
          </cell>
        </row>
        <row r="2644">
          <cell r="A2644" t="str">
            <v>S348900</v>
          </cell>
          <cell r="B2644" t="str">
            <v>Assemble HCal cradle onto base - Labor - Physics Resource(s)</v>
          </cell>
          <cell r="C2644">
            <v>21</v>
          </cell>
          <cell r="D2644" t="str">
            <v>01-Jun-21 A</v>
          </cell>
          <cell r="E2644" t="str">
            <v>30-Jun-21 A</v>
          </cell>
          <cell r="F2644">
            <v>13711</v>
          </cell>
          <cell r="G2644">
            <v>13711</v>
          </cell>
          <cell r="H2644">
            <v>1</v>
          </cell>
        </row>
        <row r="2645">
          <cell r="A2645" t="str">
            <v>S348910</v>
          </cell>
          <cell r="B2645" t="str">
            <v>Assemble HCal cradle onto base - Labor - CA-D Resource(s)</v>
          </cell>
          <cell r="C2645">
            <v>21</v>
          </cell>
          <cell r="D2645" t="str">
            <v>01-Jun-21 A</v>
          </cell>
          <cell r="E2645" t="str">
            <v>30-Jun-21 A</v>
          </cell>
          <cell r="F2645">
            <v>14312</v>
          </cell>
          <cell r="G2645">
            <v>14312</v>
          </cell>
          <cell r="H2645">
            <v>1</v>
          </cell>
        </row>
        <row r="2646">
          <cell r="A2646" t="str">
            <v>S348915</v>
          </cell>
          <cell r="B2646" t="str">
            <v>Assemble HCal cradle onto base - M&amp;S</v>
          </cell>
          <cell r="C2646">
            <v>21</v>
          </cell>
          <cell r="D2646" t="str">
            <v>01-Jun-21 A</v>
          </cell>
          <cell r="E2646" t="str">
            <v>30-Jun-21 A</v>
          </cell>
          <cell r="F2646">
            <v>3482</v>
          </cell>
          <cell r="G2646">
            <v>3482</v>
          </cell>
          <cell r="H2646">
            <v>1</v>
          </cell>
        </row>
        <row r="2647">
          <cell r="A2647" t="str">
            <v>S121950</v>
          </cell>
          <cell r="B2647" t="str">
            <v>TPC Assembly technical Support</v>
          </cell>
          <cell r="C2647">
            <v>96</v>
          </cell>
          <cell r="D2647" t="str">
            <v>01-Jun-21 A</v>
          </cell>
          <cell r="E2647">
            <v>44484</v>
          </cell>
          <cell r="F2647">
            <v>23334</v>
          </cell>
          <cell r="G2647">
            <v>23254</v>
          </cell>
          <cell r="H2647">
            <v>0.73280000000000001</v>
          </cell>
        </row>
        <row r="2648">
          <cell r="A2648" t="str">
            <v>S175600</v>
          </cell>
          <cell r="B2648" t="str">
            <v>Fabricate final blocks sector 39</v>
          </cell>
          <cell r="C2648">
            <v>6</v>
          </cell>
          <cell r="D2648" t="str">
            <v>04-Jun-21 A</v>
          </cell>
          <cell r="E2648" t="str">
            <v>11-Jun-21 A</v>
          </cell>
          <cell r="F2648">
            <v>5163</v>
          </cell>
          <cell r="G2648">
            <v>5163</v>
          </cell>
          <cell r="H2648">
            <v>1</v>
          </cell>
        </row>
        <row r="2649">
          <cell r="A2649" t="str">
            <v>S331900</v>
          </cell>
          <cell r="B2649" t="str">
            <v>Review Detector  Cooling Services Systems Design/Safety - CA-D Resource(s)</v>
          </cell>
          <cell r="C2649">
            <v>81</v>
          </cell>
          <cell r="D2649" t="str">
            <v>08-Jun-21 A</v>
          </cell>
          <cell r="E2649">
            <v>44469</v>
          </cell>
          <cell r="F2649">
            <v>2485</v>
          </cell>
          <cell r="G2649">
            <v>2356</v>
          </cell>
          <cell r="H2649">
            <v>0.5</v>
          </cell>
        </row>
        <row r="2650">
          <cell r="A2650" t="str">
            <v>S326700</v>
          </cell>
          <cell r="B2650" t="str">
            <v>CC Bridge, Mid Platforms &amp; Access -  Vendor Selection - Physics Resource(s)</v>
          </cell>
          <cell r="C2650">
            <v>6</v>
          </cell>
          <cell r="D2650" t="str">
            <v>14-Jun-21 A</v>
          </cell>
          <cell r="E2650" t="str">
            <v>22-Jun-21 A</v>
          </cell>
          <cell r="F2650">
            <v>9874</v>
          </cell>
          <cell r="G2650">
            <v>9874</v>
          </cell>
          <cell r="H2650">
            <v>1</v>
          </cell>
        </row>
        <row r="2651">
          <cell r="A2651" t="str">
            <v>S326710</v>
          </cell>
          <cell r="B2651" t="str">
            <v>CC Bridge, Mid Platforms &amp; Access -  Vendor Selection - CA-D Resource(s)</v>
          </cell>
          <cell r="C2651">
            <v>6</v>
          </cell>
          <cell r="D2651" t="str">
            <v>14-Jun-21 A</v>
          </cell>
          <cell r="E2651" t="str">
            <v>22-Jun-21 A</v>
          </cell>
          <cell r="F2651">
            <v>12282</v>
          </cell>
          <cell r="G2651">
            <v>12282</v>
          </cell>
          <cell r="H2651">
            <v>1</v>
          </cell>
        </row>
        <row r="2652">
          <cell r="A2652" t="str">
            <v>S294500</v>
          </cell>
          <cell r="B2652" t="str">
            <v>Procure Warm Piping and fittings - Delivery acceptance</v>
          </cell>
          <cell r="C2652">
            <v>33</v>
          </cell>
          <cell r="D2652" t="str">
            <v>14-Jun-21 A</v>
          </cell>
          <cell r="E2652" t="str">
            <v>30-Jul-21 A</v>
          </cell>
          <cell r="F2652">
            <v>37142</v>
          </cell>
          <cell r="G2652">
            <v>37142</v>
          </cell>
          <cell r="H2652">
            <v>1</v>
          </cell>
        </row>
        <row r="2653">
          <cell r="A2653" t="str">
            <v>S175700</v>
          </cell>
          <cell r="B2653" t="str">
            <v>Fabricate final blocks sector 40</v>
          </cell>
          <cell r="C2653">
            <v>6</v>
          </cell>
          <cell r="D2653" t="str">
            <v>14-Jun-21 A</v>
          </cell>
          <cell r="E2653" t="str">
            <v>21-Jun-21 A</v>
          </cell>
          <cell r="F2653">
            <v>5163</v>
          </cell>
          <cell r="G2653">
            <v>5163</v>
          </cell>
          <cell r="H2653">
            <v>1</v>
          </cell>
        </row>
        <row r="2654">
          <cell r="A2654" t="str">
            <v>S151300</v>
          </cell>
          <cell r="B2654" t="str">
            <v>TPC Gas System Safety Review</v>
          </cell>
          <cell r="C2654">
            <v>3</v>
          </cell>
          <cell r="D2654" t="str">
            <v>15-Jun-21 A</v>
          </cell>
          <cell r="E2654" t="str">
            <v>18-Jun-21 A</v>
          </cell>
          <cell r="F2654">
            <v>1316</v>
          </cell>
          <cell r="G2654">
            <v>1277</v>
          </cell>
          <cell r="H2654">
            <v>1</v>
          </cell>
        </row>
        <row r="2655">
          <cell r="A2655" t="str">
            <v>S300100</v>
          </cell>
          <cell r="B2655" t="str">
            <v>(Cryo Controls Hardware) Heater Control Panel Install</v>
          </cell>
          <cell r="C2655">
            <v>32</v>
          </cell>
          <cell r="D2655" t="str">
            <v>15-Jun-21 A</v>
          </cell>
          <cell r="E2655" t="str">
            <v>30-Jul-21 A</v>
          </cell>
          <cell r="F2655">
            <v>4246</v>
          </cell>
          <cell r="G2655">
            <v>4122</v>
          </cell>
          <cell r="H2655">
            <v>1</v>
          </cell>
        </row>
        <row r="2656">
          <cell r="A2656" t="str">
            <v>S178700</v>
          </cell>
          <cell r="B2656" t="str">
            <v>Pack and ship final blocks for sectors 41-48  to BNL - Purchased Services</v>
          </cell>
          <cell r="C2656">
            <v>53</v>
          </cell>
          <cell r="D2656" t="str">
            <v>15-Jun-21 A</v>
          </cell>
          <cell r="E2656" t="str">
            <v>30-Aug-21 A</v>
          </cell>
          <cell r="F2656">
            <v>2561</v>
          </cell>
          <cell r="G2656">
            <v>2561</v>
          </cell>
          <cell r="H2656">
            <v>1</v>
          </cell>
        </row>
        <row r="2657">
          <cell r="A2657" t="str">
            <v>S178710</v>
          </cell>
          <cell r="B2657" t="str">
            <v>Pack and ship final blocks for sectors 41-48  to BNL - M&amp;S</v>
          </cell>
          <cell r="C2657">
            <v>53</v>
          </cell>
          <cell r="D2657" t="str">
            <v>15-Jun-21 A</v>
          </cell>
          <cell r="E2657" t="str">
            <v>30-Aug-21 A</v>
          </cell>
          <cell r="F2657">
            <v>7521</v>
          </cell>
          <cell r="G2657">
            <v>7521</v>
          </cell>
          <cell r="H2657">
            <v>1</v>
          </cell>
        </row>
        <row r="2658">
          <cell r="A2658" t="str">
            <v>S1002879</v>
          </cell>
          <cell r="B2658" t="str">
            <v>Review Detector Gas and Cooling Services Systems Design/Safety - Physics Resource(s)</v>
          </cell>
          <cell r="C2658">
            <v>76</v>
          </cell>
          <cell r="D2658" t="str">
            <v>15-Jun-21 A</v>
          </cell>
          <cell r="E2658">
            <v>44469</v>
          </cell>
          <cell r="F2658">
            <v>5855</v>
          </cell>
          <cell r="G2658">
            <v>5552</v>
          </cell>
          <cell r="H2658">
            <v>0.6</v>
          </cell>
        </row>
        <row r="2659">
          <cell r="A2659" t="str">
            <v>S354800</v>
          </cell>
          <cell r="B2659" t="str">
            <v>Review Inner HCal Integration/Installation Tooling/Fixtures/Procedures Safety/Certification</v>
          </cell>
          <cell r="C2659">
            <v>146</v>
          </cell>
          <cell r="D2659" t="str">
            <v>15-Jun-21 A</v>
          </cell>
          <cell r="E2659">
            <v>44575</v>
          </cell>
          <cell r="F2659">
            <v>3187</v>
          </cell>
          <cell r="G2659">
            <v>3094</v>
          </cell>
          <cell r="H2659">
            <v>0.5</v>
          </cell>
        </row>
        <row r="2660">
          <cell r="A2660" t="str">
            <v>S300300</v>
          </cell>
          <cell r="B2660" t="str">
            <v>(Cryo Controls Hardware) Insulating vacuum roughing pumps 480VAC Breaker install and 480V wiring to roughing pumps</v>
          </cell>
          <cell r="C2660">
            <v>206</v>
          </cell>
          <cell r="D2660" t="str">
            <v>15-Jun-21 A</v>
          </cell>
          <cell r="E2660">
            <v>44663</v>
          </cell>
          <cell r="F2660">
            <v>1062</v>
          </cell>
          <cell r="G2660">
            <v>1062</v>
          </cell>
          <cell r="H2660">
            <v>0.8</v>
          </cell>
        </row>
        <row r="2661">
          <cell r="A2661" t="str">
            <v>S330900</v>
          </cell>
          <cell r="B2661" t="str">
            <v>Address Action Items from Detector Electronics Racks and Rack generic support systems Design &amp; Safety Reviews</v>
          </cell>
          <cell r="C2661">
            <v>28</v>
          </cell>
          <cell r="D2661" t="str">
            <v>21-Jun-21 A</v>
          </cell>
          <cell r="E2661" t="str">
            <v>30-Jul-21 A</v>
          </cell>
          <cell r="F2661">
            <v>6017</v>
          </cell>
          <cell r="G2661">
            <v>6017</v>
          </cell>
          <cell r="H2661">
            <v>1</v>
          </cell>
        </row>
        <row r="2662">
          <cell r="A2662" t="str">
            <v>S350800</v>
          </cell>
          <cell r="B2662" t="str">
            <v>Install Partial Outer HCal (Prior to SC Magnet Install) - Labor - CA-D Resource(s)</v>
          </cell>
          <cell r="C2662">
            <v>58</v>
          </cell>
          <cell r="D2662" t="str">
            <v>21-Jun-21 A</v>
          </cell>
          <cell r="E2662">
            <v>44449</v>
          </cell>
          <cell r="F2662">
            <v>84290</v>
          </cell>
          <cell r="G2662">
            <v>83986</v>
          </cell>
          <cell r="H2662">
            <v>0.75</v>
          </cell>
        </row>
        <row r="2663">
          <cell r="A2663" t="str">
            <v>S350900</v>
          </cell>
          <cell r="B2663" t="str">
            <v>Install Partial Outer HCal  (Prior to SC Magnet Install) - M&amp;S</v>
          </cell>
          <cell r="C2663">
            <v>58</v>
          </cell>
          <cell r="D2663" t="str">
            <v>21-Jun-21 A</v>
          </cell>
          <cell r="E2663">
            <v>44449</v>
          </cell>
          <cell r="F2663">
            <v>582</v>
          </cell>
          <cell r="G2663">
            <v>580</v>
          </cell>
          <cell r="H2663">
            <v>0.75</v>
          </cell>
        </row>
        <row r="2664">
          <cell r="A2664" t="str">
            <v>S1002519</v>
          </cell>
          <cell r="B2664" t="str">
            <v>Install Partial Outer HCal (Prior to SC Magnet Install) - Labor - Physics Resource(s)</v>
          </cell>
          <cell r="C2664">
            <v>58</v>
          </cell>
          <cell r="D2664" t="str">
            <v>21-Jun-21 A</v>
          </cell>
          <cell r="E2664">
            <v>44449</v>
          </cell>
          <cell r="F2664">
            <v>152827</v>
          </cell>
          <cell r="G2664">
            <v>152827</v>
          </cell>
          <cell r="H2664">
            <v>0.75</v>
          </cell>
        </row>
        <row r="2665">
          <cell r="A2665" t="str">
            <v>S232900</v>
          </cell>
          <cell r="B2665" t="str">
            <v>Procure EMCal External LV/Bias Signal/Comm/Test Cables Sectors 13-64 - Vendor Selection</v>
          </cell>
          <cell r="C2665">
            <v>27</v>
          </cell>
          <cell r="D2665" t="str">
            <v>22-Jun-21 A</v>
          </cell>
          <cell r="E2665" t="str">
            <v>30-Jul-21 A</v>
          </cell>
          <cell r="F2665">
            <v>0</v>
          </cell>
          <cell r="G2665">
            <v>0</v>
          </cell>
          <cell r="H2665">
            <v>1</v>
          </cell>
        </row>
        <row r="2666">
          <cell r="A2666" t="str">
            <v>S175800</v>
          </cell>
          <cell r="B2666" t="str">
            <v>Fabricate final blocks sector 41</v>
          </cell>
          <cell r="C2666">
            <v>6</v>
          </cell>
          <cell r="D2666" t="str">
            <v>22-Jun-21 A</v>
          </cell>
          <cell r="E2666" t="str">
            <v>29-Jun-21 A</v>
          </cell>
          <cell r="F2666">
            <v>5163</v>
          </cell>
          <cell r="G2666">
            <v>5163</v>
          </cell>
          <cell r="H2666">
            <v>1</v>
          </cell>
        </row>
        <row r="2667">
          <cell r="A2667" t="str">
            <v>S326800</v>
          </cell>
          <cell r="B2667" t="str">
            <v>CC Bridge, Mid Platforms &amp; Access - Contract Award(s)</v>
          </cell>
          <cell r="C2667">
            <v>0</v>
          </cell>
          <cell r="D2667" t="str">
            <v>23-Jun-21 A</v>
          </cell>
          <cell r="F2667">
            <v>0</v>
          </cell>
          <cell r="G2667">
            <v>0</v>
          </cell>
          <cell r="H2667">
            <v>1</v>
          </cell>
        </row>
        <row r="2668">
          <cell r="A2668" t="str">
            <v>S290910</v>
          </cell>
          <cell r="B2668" t="str">
            <v>Completed - Procure LN2 supply transfer line system, Phase 4 (Raw Material) - Delivery Acceptance</v>
          </cell>
          <cell r="C2668">
            <v>0</v>
          </cell>
          <cell r="E2668" t="str">
            <v>25-Jun-21 A</v>
          </cell>
          <cell r="F2668">
            <v>0</v>
          </cell>
          <cell r="G2668">
            <v>0</v>
          </cell>
          <cell r="H2668">
            <v>1</v>
          </cell>
        </row>
        <row r="2669">
          <cell r="A2669" t="str">
            <v>S199300</v>
          </cell>
          <cell r="B2669" t="str">
            <v>Manufacture Inner HCAL Support Structure  - Delivery Acceptance 1</v>
          </cell>
          <cell r="C2669">
            <v>2</v>
          </cell>
          <cell r="D2669" t="str">
            <v>28-Jun-21 A</v>
          </cell>
          <cell r="E2669" t="str">
            <v>30-Jun-21 A</v>
          </cell>
          <cell r="F2669">
            <v>264958</v>
          </cell>
          <cell r="G2669">
            <v>264958</v>
          </cell>
          <cell r="H2669">
            <v>1</v>
          </cell>
        </row>
        <row r="2670">
          <cell r="A2670" t="str">
            <v>S141300</v>
          </cell>
          <cell r="B2670" t="str">
            <v>Procure TPC FEE Production Components, Phase 1 (Optical Transceiver Components) - Contract Award(s)</v>
          </cell>
          <cell r="C2670">
            <v>0</v>
          </cell>
          <cell r="D2670" t="str">
            <v>29-Jun-21 A</v>
          </cell>
          <cell r="F2670">
            <v>0</v>
          </cell>
          <cell r="G2670">
            <v>0</v>
          </cell>
          <cell r="H2670">
            <v>1</v>
          </cell>
        </row>
        <row r="2671">
          <cell r="A2671" t="str">
            <v>S1002439</v>
          </cell>
          <cell r="B2671" t="str">
            <v>Transport Assembled Outer HCal Sectors to AH (Partial Shipment) - Labor - Physics Resource(s)</v>
          </cell>
          <cell r="C2671">
            <v>0</v>
          </cell>
          <cell r="D2671" t="str">
            <v>29-Jun-21 A</v>
          </cell>
          <cell r="E2671" t="str">
            <v>29-Jun-21 A</v>
          </cell>
          <cell r="F2671">
            <v>50178</v>
          </cell>
          <cell r="G2671">
            <v>50178</v>
          </cell>
          <cell r="H2671">
            <v>1</v>
          </cell>
        </row>
        <row r="2672">
          <cell r="A2672" t="str">
            <v>S141400</v>
          </cell>
          <cell r="B2672" t="str">
            <v>Procure TPC FEE Production Components, Phase 1 (Optical Transceiver Components) - Leadtime</v>
          </cell>
          <cell r="C2672">
            <v>1</v>
          </cell>
          <cell r="D2672" t="str">
            <v>29-Jun-21 A</v>
          </cell>
          <cell r="E2672" t="str">
            <v>30-Jun-21 A</v>
          </cell>
          <cell r="F2672">
            <v>0</v>
          </cell>
          <cell r="G2672">
            <v>0</v>
          </cell>
          <cell r="H2672">
            <v>1</v>
          </cell>
        </row>
        <row r="2673">
          <cell r="A2673" t="str">
            <v>S350600</v>
          </cell>
          <cell r="B2673" t="str">
            <v>Transport Assembled Outer HCal Sectors to AH (Partial Shipment) - Labor - CA-D Resource(s)</v>
          </cell>
          <cell r="C2673">
            <v>1</v>
          </cell>
          <cell r="D2673" t="str">
            <v>29-Jun-21 A</v>
          </cell>
          <cell r="E2673" t="str">
            <v>30-Jun-21 A</v>
          </cell>
          <cell r="F2673">
            <v>826</v>
          </cell>
          <cell r="G2673">
            <v>826</v>
          </cell>
          <cell r="H2673">
            <v>1</v>
          </cell>
        </row>
        <row r="2674">
          <cell r="A2674" t="str">
            <v>S350700</v>
          </cell>
          <cell r="B2674" t="str">
            <v>Transport Assembled Outer HCal Sectors to AH (Partial Shipment) - M&amp;S</v>
          </cell>
          <cell r="C2674">
            <v>1</v>
          </cell>
          <cell r="D2674" t="str">
            <v>29-Jun-21 A</v>
          </cell>
          <cell r="E2674" t="str">
            <v>30-Jun-21 A</v>
          </cell>
          <cell r="F2674">
            <v>580</v>
          </cell>
          <cell r="G2674">
            <v>580</v>
          </cell>
          <cell r="H2674">
            <v>1</v>
          </cell>
        </row>
        <row r="2675">
          <cell r="A2675" t="str">
            <v>S244500</v>
          </cell>
          <cell r="B2675" t="str">
            <v>HCal Electronics Complete: Production</v>
          </cell>
          <cell r="C2675">
            <v>0</v>
          </cell>
          <cell r="E2675" t="str">
            <v>30-Jun-21 A</v>
          </cell>
          <cell r="F2675">
            <v>0</v>
          </cell>
          <cell r="G2675">
            <v>0</v>
          </cell>
          <cell r="H2675">
            <v>1</v>
          </cell>
        </row>
        <row r="2676">
          <cell r="A2676" t="str">
            <v>S348920</v>
          </cell>
          <cell r="B2676" t="str">
            <v>Completed - Assemble HCal cradle onto base</v>
          </cell>
          <cell r="C2676">
            <v>0</v>
          </cell>
          <cell r="E2676" t="str">
            <v>30-Jun-21 A</v>
          </cell>
          <cell r="F2676">
            <v>0</v>
          </cell>
          <cell r="G2676">
            <v>0</v>
          </cell>
          <cell r="H2676">
            <v>1</v>
          </cell>
        </row>
        <row r="2677">
          <cell r="A2677" t="str">
            <v>S175900</v>
          </cell>
          <cell r="B2677" t="str">
            <v>Fabricate final blocks sector 42</v>
          </cell>
          <cell r="C2677">
            <v>6</v>
          </cell>
          <cell r="D2677" t="str">
            <v>30-Jun-21 A</v>
          </cell>
          <cell r="E2677" t="str">
            <v>09-Jul-21 A</v>
          </cell>
          <cell r="F2677">
            <v>5163</v>
          </cell>
          <cell r="G2677">
            <v>5163</v>
          </cell>
          <cell r="H2677">
            <v>1</v>
          </cell>
        </row>
        <row r="2678">
          <cell r="A2678" t="str">
            <v>S317500</v>
          </cell>
          <cell r="B2678" t="str">
            <v>Procure IHCal  Support  Tabs - Prepare and Send Solicitation</v>
          </cell>
          <cell r="C2678">
            <v>15</v>
          </cell>
          <cell r="D2678" t="str">
            <v>01-Jul-21 A</v>
          </cell>
          <cell r="E2678" t="str">
            <v>23-Jul-21 A</v>
          </cell>
          <cell r="F2678">
            <v>0</v>
          </cell>
          <cell r="G2678">
            <v>0</v>
          </cell>
          <cell r="H2678">
            <v>1</v>
          </cell>
        </row>
        <row r="2679">
          <cell r="A2679" t="str">
            <v>S317600</v>
          </cell>
          <cell r="B2679" t="str">
            <v>Procure IHCal  Support  Tabs - Vendor Response and Selection</v>
          </cell>
          <cell r="C2679">
            <v>15</v>
          </cell>
          <cell r="D2679" t="str">
            <v>01-Jul-21 A</v>
          </cell>
          <cell r="E2679" t="str">
            <v>23-Jul-21 A</v>
          </cell>
          <cell r="F2679">
            <v>4170</v>
          </cell>
          <cell r="G2679">
            <v>4048</v>
          </cell>
          <cell r="H2679">
            <v>1</v>
          </cell>
        </row>
        <row r="2680">
          <cell r="A2680" t="str">
            <v>S256000</v>
          </cell>
          <cell r="B2680" t="str">
            <v>DAQ Production Boards DCM2: Firmware updates</v>
          </cell>
          <cell r="C2680">
            <v>20</v>
          </cell>
          <cell r="D2680" t="str">
            <v>01-Jul-21 A</v>
          </cell>
          <cell r="E2680" t="str">
            <v>30-Jul-21 A</v>
          </cell>
          <cell r="F2680">
            <v>140531</v>
          </cell>
          <cell r="G2680">
            <v>136438</v>
          </cell>
          <cell r="H2680">
            <v>1</v>
          </cell>
        </row>
        <row r="2681">
          <cell r="A2681" t="str">
            <v>S286800</v>
          </cell>
          <cell r="B2681" t="str">
            <v>Helium System 1008B Coldbox INSTALLATION: Rigging</v>
          </cell>
          <cell r="C2681">
            <v>41</v>
          </cell>
          <cell r="D2681" t="str">
            <v>01-Jul-21 A</v>
          </cell>
          <cell r="E2681" t="str">
            <v>30-Aug-21 A</v>
          </cell>
          <cell r="F2681">
            <v>11700</v>
          </cell>
          <cell r="G2681">
            <v>11700</v>
          </cell>
          <cell r="H2681">
            <v>1</v>
          </cell>
        </row>
        <row r="2682">
          <cell r="A2682" t="str">
            <v>S317200</v>
          </cell>
          <cell r="B2682" t="str">
            <v>Evaluate &amp; Process Bid for Inner HCal Support Tabs - Physics Resource(s)</v>
          </cell>
          <cell r="C2682">
            <v>16</v>
          </cell>
          <cell r="D2682" t="str">
            <v>02-Jul-21 A</v>
          </cell>
          <cell r="E2682" t="str">
            <v>27-Jul-21 A</v>
          </cell>
          <cell r="F2682">
            <v>3761</v>
          </cell>
          <cell r="G2682">
            <v>3652</v>
          </cell>
          <cell r="H2682">
            <v>1</v>
          </cell>
        </row>
        <row r="2683">
          <cell r="A2683" t="str">
            <v>S317210</v>
          </cell>
          <cell r="B2683" t="str">
            <v>Evaluate &amp; Process Bid for IHCal Support Tabs - CA-D Resource(s)</v>
          </cell>
          <cell r="C2683">
            <v>16</v>
          </cell>
          <cell r="D2683" t="str">
            <v>02-Jul-21 A</v>
          </cell>
          <cell r="E2683" t="str">
            <v>27-Jul-21 A</v>
          </cell>
          <cell r="F2683">
            <v>4854</v>
          </cell>
          <cell r="G2683">
            <v>4712</v>
          </cell>
          <cell r="H2683">
            <v>1</v>
          </cell>
        </row>
        <row r="2684">
          <cell r="A2684" t="str">
            <v>S328850</v>
          </cell>
          <cell r="B2684" t="str">
            <v>Evaluate &amp; Process Line Electric Power Distribution Components Bid</v>
          </cell>
          <cell r="C2684">
            <v>18</v>
          </cell>
          <cell r="D2684" t="str">
            <v>02-Jul-21 A</v>
          </cell>
          <cell r="E2684" t="str">
            <v>29-Jul-21 A</v>
          </cell>
          <cell r="F2684">
            <v>5256</v>
          </cell>
          <cell r="G2684">
            <v>5212</v>
          </cell>
          <cell r="H2684">
            <v>1</v>
          </cell>
        </row>
        <row r="2685">
          <cell r="A2685" t="str">
            <v>S328800</v>
          </cell>
          <cell r="B2685" t="str">
            <v>Procure Line Electric Power Distribution Components - Vendor Responses and Selection</v>
          </cell>
          <cell r="C2685">
            <v>18</v>
          </cell>
          <cell r="D2685" t="str">
            <v>02-Jul-21 A</v>
          </cell>
          <cell r="E2685" t="str">
            <v>29-Jul-21 A</v>
          </cell>
          <cell r="F2685">
            <v>0</v>
          </cell>
          <cell r="G2685">
            <v>0</v>
          </cell>
          <cell r="H2685">
            <v>1</v>
          </cell>
        </row>
        <row r="2686">
          <cell r="A2686" t="str">
            <v>S335100</v>
          </cell>
          <cell r="B2686" t="str">
            <v>Create Rack Room Modifications Schematic Design and Specification Control Documents</v>
          </cell>
          <cell r="C2686">
            <v>60</v>
          </cell>
          <cell r="D2686" t="str">
            <v>02-Jul-21 A</v>
          </cell>
          <cell r="E2686">
            <v>44466</v>
          </cell>
          <cell r="F2686">
            <v>5794</v>
          </cell>
          <cell r="G2686">
            <v>5920</v>
          </cell>
          <cell r="H2686">
            <v>0.2</v>
          </cell>
        </row>
        <row r="2687">
          <cell r="A2687" t="str">
            <v>S343842</v>
          </cell>
          <cell r="B2687" t="str">
            <v>Start Track Modification - IR BNL Oversight of Construction</v>
          </cell>
          <cell r="C2687">
            <v>96</v>
          </cell>
          <cell r="D2687" t="str">
            <v>02-Jul-21 A</v>
          </cell>
          <cell r="E2687">
            <v>44518</v>
          </cell>
          <cell r="F2687">
            <v>17123</v>
          </cell>
          <cell r="G2687">
            <v>17197</v>
          </cell>
          <cell r="H2687">
            <v>0.25</v>
          </cell>
        </row>
        <row r="2688">
          <cell r="A2688" t="str">
            <v>S332900</v>
          </cell>
          <cell r="B2688" t="str">
            <v>Create Schematic Design and Specification Control Documents for Detector Safety Subsystems - CA-D Resource(s)</v>
          </cell>
          <cell r="C2688">
            <v>89</v>
          </cell>
          <cell r="D2688" t="str">
            <v>05-Jul-21 A</v>
          </cell>
          <cell r="E2688">
            <v>44509</v>
          </cell>
          <cell r="F2688">
            <v>1875</v>
          </cell>
          <cell r="G2688">
            <v>1820</v>
          </cell>
          <cell r="H2688">
            <v>0.3</v>
          </cell>
        </row>
        <row r="2689">
          <cell r="A2689" t="str">
            <v>S1002959</v>
          </cell>
          <cell r="B2689" t="str">
            <v>Create Schematic Design and Specification Control Documents for Detector Safety Subsystems - Physics Resource(s)</v>
          </cell>
          <cell r="C2689">
            <v>89</v>
          </cell>
          <cell r="D2689" t="str">
            <v>05-Jul-21 A</v>
          </cell>
          <cell r="E2689">
            <v>44509</v>
          </cell>
          <cell r="F2689">
            <v>10405</v>
          </cell>
          <cell r="G2689">
            <v>10102</v>
          </cell>
          <cell r="H2689">
            <v>0.3</v>
          </cell>
        </row>
        <row r="2690">
          <cell r="A2690" t="str">
            <v>S331100</v>
          </cell>
          <cell r="B2690" t="str">
            <v>Prepare Detector Electronics Racks and Rack generic support systems Components Procurement Package(s)</v>
          </cell>
          <cell r="C2690">
            <v>104</v>
          </cell>
          <cell r="D2690" t="str">
            <v>05-Jul-21 A</v>
          </cell>
          <cell r="E2690">
            <v>44533</v>
          </cell>
          <cell r="F2690">
            <v>13364</v>
          </cell>
          <cell r="G2690">
            <v>12975</v>
          </cell>
          <cell r="H2690">
            <v>0.8</v>
          </cell>
        </row>
        <row r="2691">
          <cell r="A2691" t="str">
            <v>S331200</v>
          </cell>
          <cell r="B2691" t="str">
            <v>Evaluate &amp; Process Detector Electronics Racks and Rack generic support systems Components Bids</v>
          </cell>
          <cell r="C2691">
            <v>144</v>
          </cell>
          <cell r="D2691" t="str">
            <v>05-Jul-21 A</v>
          </cell>
          <cell r="E2691">
            <v>44594</v>
          </cell>
          <cell r="F2691">
            <v>31376</v>
          </cell>
          <cell r="G2691">
            <v>30462</v>
          </cell>
          <cell r="H2691">
            <v>0.8</v>
          </cell>
        </row>
        <row r="2692">
          <cell r="A2692" t="str">
            <v>S331300</v>
          </cell>
          <cell r="B2692" t="str">
            <v>Procure &amp; Deliver Detector Elec. Racks &amp; Rack generic support systems Components (leadtime and fab incl.) - Labor</v>
          </cell>
          <cell r="C2692">
            <v>194</v>
          </cell>
          <cell r="D2692" t="str">
            <v>05-Jul-21 A</v>
          </cell>
          <cell r="E2692">
            <v>44665</v>
          </cell>
          <cell r="F2692">
            <v>31376</v>
          </cell>
          <cell r="G2692">
            <v>31361</v>
          </cell>
          <cell r="H2692">
            <v>0.6</v>
          </cell>
        </row>
        <row r="2693">
          <cell r="A2693" t="str">
            <v>S331400</v>
          </cell>
          <cell r="B2693" t="str">
            <v>Procure &amp; Deliver Detector Elec. Racks &amp; Rack generic support systems Components (leadtime and fab incl.) - M&amp;S</v>
          </cell>
          <cell r="C2693">
            <v>194</v>
          </cell>
          <cell r="D2693" t="str">
            <v>05-Jul-21 A</v>
          </cell>
          <cell r="E2693">
            <v>44665</v>
          </cell>
          <cell r="F2693">
            <v>108919</v>
          </cell>
          <cell r="G2693">
            <v>108883</v>
          </cell>
          <cell r="H2693">
            <v>0.6</v>
          </cell>
        </row>
        <row r="2694">
          <cell r="A2694" t="str">
            <v>S294840</v>
          </cell>
          <cell r="B2694" t="str">
            <v>(Warm Piping System) Phase 2: Welding of piping, vent lines and install of piping supports, after coldbox/magnet install</v>
          </cell>
          <cell r="C2694">
            <v>69</v>
          </cell>
          <cell r="D2694" t="str">
            <v>09-Jul-21 A</v>
          </cell>
          <cell r="E2694">
            <v>44484</v>
          </cell>
          <cell r="F2694">
            <v>31002</v>
          </cell>
          <cell r="G2694">
            <v>31002</v>
          </cell>
          <cell r="H2694">
            <v>0.1</v>
          </cell>
        </row>
        <row r="2695">
          <cell r="A2695" t="str">
            <v>S176000</v>
          </cell>
          <cell r="B2695" t="str">
            <v>Fabricate final blocks sector 43</v>
          </cell>
          <cell r="C2695">
            <v>4</v>
          </cell>
          <cell r="D2695" t="str">
            <v>12-Jul-21 A</v>
          </cell>
          <cell r="E2695" t="str">
            <v>16-Jul-21 A</v>
          </cell>
          <cell r="F2695">
            <v>5163</v>
          </cell>
          <cell r="G2695">
            <v>5163</v>
          </cell>
          <cell r="H2695">
            <v>1</v>
          </cell>
        </row>
        <row r="2696">
          <cell r="A2696" t="str">
            <v>S317400</v>
          </cell>
          <cell r="B2696" t="str">
            <v>Procure IHCal  Support  Tabs - Provide Requirements to Procurement</v>
          </cell>
          <cell r="C2696">
            <v>5</v>
          </cell>
          <cell r="D2696" t="str">
            <v>12-Jul-21 A</v>
          </cell>
          <cell r="E2696" t="str">
            <v>19-Jul-21 A</v>
          </cell>
          <cell r="F2696">
            <v>4170</v>
          </cell>
          <cell r="G2696">
            <v>4048</v>
          </cell>
          <cell r="H2696">
            <v>1</v>
          </cell>
        </row>
        <row r="2697">
          <cell r="A2697" t="str">
            <v>S331760</v>
          </cell>
          <cell r="B2697" t="str">
            <v>Conceptual Design for Cooling Tube Routing from Detector to IHCal manifold</v>
          </cell>
          <cell r="C2697">
            <v>14</v>
          </cell>
          <cell r="D2697" t="str">
            <v>12-Jul-21 A</v>
          </cell>
          <cell r="E2697" t="str">
            <v>30-Jul-21 A</v>
          </cell>
          <cell r="F2697">
            <v>4035</v>
          </cell>
          <cell r="G2697">
            <v>3917</v>
          </cell>
          <cell r="H2697">
            <v>1</v>
          </cell>
        </row>
        <row r="2698">
          <cell r="A2698" t="str">
            <v>S291100</v>
          </cell>
          <cell r="B2698" t="str">
            <v>(LN2 supply transfer line system) Final assemblies</v>
          </cell>
          <cell r="C2698">
            <v>56</v>
          </cell>
          <cell r="D2698" t="str">
            <v>12-Jul-21 A</v>
          </cell>
          <cell r="E2698">
            <v>44467</v>
          </cell>
          <cell r="F2698">
            <v>0</v>
          </cell>
          <cell r="G2698">
            <v>0</v>
          </cell>
          <cell r="H2698">
            <v>0.75</v>
          </cell>
        </row>
        <row r="2699">
          <cell r="A2699" t="str">
            <v>S291200</v>
          </cell>
          <cell r="B2699" t="str">
            <v>(LN2 supply transfer line system) BNL Holdpoint witness</v>
          </cell>
          <cell r="C2699">
            <v>57</v>
          </cell>
          <cell r="D2699" t="str">
            <v>12-Jul-21 A</v>
          </cell>
          <cell r="E2699">
            <v>44468</v>
          </cell>
          <cell r="F2699">
            <v>0</v>
          </cell>
          <cell r="G2699">
            <v>0</v>
          </cell>
          <cell r="H2699">
            <v>0.75</v>
          </cell>
        </row>
        <row r="2700">
          <cell r="A2700" t="str">
            <v>S317062</v>
          </cell>
          <cell r="B2700" t="str">
            <v>Address Action Items for MVTX Supports</v>
          </cell>
          <cell r="C2700">
            <v>7</v>
          </cell>
          <cell r="D2700" t="str">
            <v>13-Jul-21 A</v>
          </cell>
          <cell r="E2700" t="str">
            <v>22-Jul-21 A</v>
          </cell>
          <cell r="F2700">
            <v>2147</v>
          </cell>
          <cell r="G2700">
            <v>2085</v>
          </cell>
          <cell r="H2700">
            <v>1</v>
          </cell>
        </row>
        <row r="2701">
          <cell r="A2701" t="str">
            <v>S291400</v>
          </cell>
          <cell r="B2701" t="str">
            <v>Procure LN2 supply transfer line system - Phase 5 - Shipping - Leadtime</v>
          </cell>
          <cell r="C2701">
            <v>66</v>
          </cell>
          <cell r="D2701" t="str">
            <v>13-Jul-21 A</v>
          </cell>
          <cell r="E2701">
            <v>44483</v>
          </cell>
          <cell r="F2701">
            <v>0</v>
          </cell>
          <cell r="G2701">
            <v>0</v>
          </cell>
          <cell r="H2701">
            <v>0.6</v>
          </cell>
        </row>
        <row r="2702">
          <cell r="A2702" t="str">
            <v>S291300</v>
          </cell>
          <cell r="B2702" t="str">
            <v>(LN2 supply transfer line system) Shipping Labor</v>
          </cell>
          <cell r="C2702">
            <v>69</v>
          </cell>
          <cell r="D2702" t="str">
            <v>13-Jul-21 A</v>
          </cell>
          <cell r="E2702">
            <v>44488</v>
          </cell>
          <cell r="F2702">
            <v>0</v>
          </cell>
          <cell r="G2702">
            <v>0</v>
          </cell>
          <cell r="H2702">
            <v>0.4</v>
          </cell>
        </row>
        <row r="2703">
          <cell r="A2703" t="str">
            <v>S291500</v>
          </cell>
          <cell r="B2703" t="str">
            <v>Procure LN2 supply transfer line system - Phase 5 - Shipping - Delivery Acceptance</v>
          </cell>
          <cell r="C2703">
            <v>70</v>
          </cell>
          <cell r="D2703" t="str">
            <v>13-Jul-21 A</v>
          </cell>
          <cell r="E2703">
            <v>44489</v>
          </cell>
          <cell r="F2703">
            <v>119662</v>
          </cell>
          <cell r="G2703">
            <v>119662</v>
          </cell>
          <cell r="H2703">
            <v>0.55000000000000004</v>
          </cell>
        </row>
        <row r="2704">
          <cell r="A2704" t="str">
            <v>S291600</v>
          </cell>
          <cell r="B2704" t="str">
            <v>(LN2 supply transfer line system) Rigging/Truck Unloading</v>
          </cell>
          <cell r="C2704">
            <v>71</v>
          </cell>
          <cell r="D2704" t="str">
            <v>13-Jul-21 A</v>
          </cell>
          <cell r="E2704">
            <v>44490</v>
          </cell>
          <cell r="F2704">
            <v>2794</v>
          </cell>
          <cell r="G2704">
            <v>2713</v>
          </cell>
          <cell r="H2704">
            <v>0.4</v>
          </cell>
        </row>
        <row r="2705">
          <cell r="A2705" t="str">
            <v>S291700</v>
          </cell>
          <cell r="B2705" t="str">
            <v>(LN2 supply transfer line system) Inspection</v>
          </cell>
          <cell r="C2705">
            <v>72</v>
          </cell>
          <cell r="D2705" t="str">
            <v>13-Jul-21 A</v>
          </cell>
          <cell r="E2705">
            <v>44491</v>
          </cell>
          <cell r="F2705">
            <v>205</v>
          </cell>
          <cell r="G2705">
            <v>199</v>
          </cell>
          <cell r="H2705">
            <v>0.4</v>
          </cell>
        </row>
        <row r="2706">
          <cell r="A2706" t="str">
            <v>S266900</v>
          </cell>
          <cell r="B2706" t="str">
            <v>GL1 Production: final firmware updates</v>
          </cell>
          <cell r="C2706">
            <v>77</v>
          </cell>
          <cell r="D2706" t="str">
            <v>13-Jul-21 A</v>
          </cell>
          <cell r="E2706">
            <v>44498</v>
          </cell>
          <cell r="F2706">
            <v>65470</v>
          </cell>
          <cell r="G2706">
            <v>62378</v>
          </cell>
          <cell r="H2706">
            <v>0.65</v>
          </cell>
        </row>
        <row r="2707">
          <cell r="A2707" t="str">
            <v>S155800</v>
          </cell>
          <cell r="B2707" t="str">
            <v>Set up TPC Cooling System computer controls Labor</v>
          </cell>
          <cell r="C2707">
            <v>10</v>
          </cell>
          <cell r="D2707" t="str">
            <v>15-Jul-21 A</v>
          </cell>
          <cell r="E2707" t="str">
            <v>29-Jul-21 A</v>
          </cell>
          <cell r="F2707">
            <v>4843</v>
          </cell>
          <cell r="G2707">
            <v>4702</v>
          </cell>
          <cell r="H2707">
            <v>1</v>
          </cell>
        </row>
        <row r="2708">
          <cell r="A2708" t="str">
            <v>S155900</v>
          </cell>
          <cell r="B2708" t="str">
            <v>Set up TPC Cooling System computer controls M&amp;S</v>
          </cell>
          <cell r="C2708">
            <v>11</v>
          </cell>
          <cell r="D2708" t="str">
            <v>15-Jul-21 A</v>
          </cell>
          <cell r="E2708" t="str">
            <v>30-Jul-21 A</v>
          </cell>
          <cell r="F2708">
            <v>12423</v>
          </cell>
          <cell r="G2708">
            <v>12179</v>
          </cell>
          <cell r="H2708">
            <v>1</v>
          </cell>
        </row>
        <row r="2709">
          <cell r="A2709" t="str">
            <v>S176100</v>
          </cell>
          <cell r="B2709" t="str">
            <v>Fabricate final blocks sector 44</v>
          </cell>
          <cell r="C2709">
            <v>4</v>
          </cell>
          <cell r="D2709" t="str">
            <v>19-Jul-21 A</v>
          </cell>
          <cell r="E2709" t="str">
            <v>23-Jul-21 A</v>
          </cell>
          <cell r="F2709">
            <v>5163</v>
          </cell>
          <cell r="G2709">
            <v>5163</v>
          </cell>
          <cell r="H2709">
            <v>1</v>
          </cell>
        </row>
        <row r="2710">
          <cell r="A2710" t="str">
            <v>S298200</v>
          </cell>
          <cell r="B2710" t="str">
            <v>(Cryo Controls Hardware procurement) Switch, 480 VAC Labor</v>
          </cell>
          <cell r="C2710">
            <v>9</v>
          </cell>
          <cell r="D2710" t="str">
            <v>19-Jul-21 A</v>
          </cell>
          <cell r="E2710" t="str">
            <v>30-Jul-21 A</v>
          </cell>
          <cell r="F2710">
            <v>652</v>
          </cell>
          <cell r="G2710">
            <v>633</v>
          </cell>
          <cell r="H2710">
            <v>1</v>
          </cell>
        </row>
        <row r="2711">
          <cell r="A2711" t="str">
            <v>S298300</v>
          </cell>
          <cell r="B2711" t="str">
            <v>(Cryo Controls Hardware procurement) Switch, 480 VAC M&amp;S</v>
          </cell>
          <cell r="C2711">
            <v>9</v>
          </cell>
          <cell r="D2711" t="str">
            <v>19-Jul-21 A</v>
          </cell>
          <cell r="E2711" t="str">
            <v>30-Jul-21 A</v>
          </cell>
          <cell r="F2711">
            <v>1416</v>
          </cell>
          <cell r="G2711">
            <v>1388</v>
          </cell>
          <cell r="H2711">
            <v>1</v>
          </cell>
        </row>
        <row r="2712">
          <cell r="A2712" t="str">
            <v>S299600</v>
          </cell>
          <cell r="B2712" t="str">
            <v>(Cryo Controls Hardware) Rack built/rebuilt</v>
          </cell>
          <cell r="C2712">
            <v>73</v>
          </cell>
          <cell r="D2712" t="str">
            <v>19-Jul-21 A</v>
          </cell>
          <cell r="E2712">
            <v>44498</v>
          </cell>
          <cell r="F2712">
            <v>39167</v>
          </cell>
          <cell r="G2712">
            <v>38027</v>
          </cell>
          <cell r="H2712">
            <v>0.45</v>
          </cell>
        </row>
        <row r="2713">
          <cell r="A2713" t="str">
            <v>S299700</v>
          </cell>
          <cell r="B2713" t="str">
            <v>(Cryo Controls Hardware) Rack install</v>
          </cell>
          <cell r="C2713">
            <v>78</v>
          </cell>
          <cell r="D2713" t="str">
            <v>19-Jul-21 A</v>
          </cell>
          <cell r="E2713">
            <v>44505</v>
          </cell>
          <cell r="F2713">
            <v>2074</v>
          </cell>
          <cell r="G2713">
            <v>1990</v>
          </cell>
          <cell r="H2713">
            <v>0.75</v>
          </cell>
        </row>
        <row r="2714">
          <cell r="A2714" t="str">
            <v>S299800</v>
          </cell>
          <cell r="B2714" t="str">
            <v>(Cryo Controls Hardware) Cable pulling</v>
          </cell>
          <cell r="C2714">
            <v>105</v>
          </cell>
          <cell r="D2714" t="str">
            <v>19-Jul-21 A</v>
          </cell>
          <cell r="E2714">
            <v>44547</v>
          </cell>
          <cell r="F2714">
            <v>26199</v>
          </cell>
          <cell r="G2714">
            <v>25332</v>
          </cell>
          <cell r="H2714">
            <v>0.3</v>
          </cell>
        </row>
        <row r="2715">
          <cell r="A2715" t="str">
            <v>S292100</v>
          </cell>
          <cell r="B2715" t="str">
            <v>(LN2 supply transfer line system) Rigging in place onto piping supports</v>
          </cell>
          <cell r="C2715">
            <v>76</v>
          </cell>
          <cell r="D2715" t="str">
            <v>20-Jul-21 A</v>
          </cell>
          <cell r="E2715">
            <v>44504</v>
          </cell>
          <cell r="F2715">
            <v>33328</v>
          </cell>
          <cell r="G2715">
            <v>32357</v>
          </cell>
          <cell r="H2715">
            <v>0.25</v>
          </cell>
        </row>
        <row r="2716">
          <cell r="A2716" t="str">
            <v>S252600</v>
          </cell>
          <cell r="B2716" t="str">
            <v>Procure Production Digitizer - Contract/PO - Leadtime for Assembly &amp; Tests</v>
          </cell>
          <cell r="C2716">
            <v>104</v>
          </cell>
          <cell r="D2716" t="str">
            <v>20-Jul-21 A</v>
          </cell>
          <cell r="E2716">
            <v>44550</v>
          </cell>
          <cell r="F2716">
            <v>0</v>
          </cell>
          <cell r="G2716">
            <v>0</v>
          </cell>
          <cell r="H2716">
            <v>0.3</v>
          </cell>
        </row>
        <row r="2717">
          <cell r="A2717" t="str">
            <v>S233200</v>
          </cell>
          <cell r="B2717" t="str">
            <v>Procure EMCal External LV/Bias Signal/Comm/Test Cables Sectors 13-64 - Delivery Acceptance</v>
          </cell>
          <cell r="C2717">
            <v>113</v>
          </cell>
          <cell r="D2717" t="str">
            <v>20-Jul-21 A</v>
          </cell>
          <cell r="E2717">
            <v>44564</v>
          </cell>
          <cell r="F2717">
            <v>209971</v>
          </cell>
          <cell r="G2717">
            <v>205854</v>
          </cell>
          <cell r="H2717">
            <v>0.65</v>
          </cell>
        </row>
        <row r="2718">
          <cell r="A2718" t="str">
            <v>S299900</v>
          </cell>
          <cell r="B2718" t="str">
            <v>(Cryo Controls Hardware) Cable termination</v>
          </cell>
          <cell r="C2718">
            <v>175</v>
          </cell>
          <cell r="D2718" t="str">
            <v>20-Jul-21 A</v>
          </cell>
          <cell r="E2718">
            <v>44652</v>
          </cell>
          <cell r="F2718">
            <v>19372</v>
          </cell>
          <cell r="G2718">
            <v>19372</v>
          </cell>
          <cell r="H2718">
            <v>0.15</v>
          </cell>
        </row>
        <row r="2719">
          <cell r="A2719" t="str">
            <v>S307200</v>
          </cell>
          <cell r="B2719" t="str">
            <v>Magnet: Quench Detector Testing</v>
          </cell>
          <cell r="C2719">
            <v>201</v>
          </cell>
          <cell r="D2719" t="str">
            <v>20-Jul-21 A</v>
          </cell>
          <cell r="E2719">
            <v>44690</v>
          </cell>
          <cell r="F2719">
            <v>24119</v>
          </cell>
          <cell r="G2719">
            <v>23417</v>
          </cell>
          <cell r="H2719">
            <v>0.1</v>
          </cell>
        </row>
        <row r="2720">
          <cell r="A2720" t="str">
            <v>S292200</v>
          </cell>
          <cell r="B2720" t="str">
            <v>(LN2 supply transfer line system) Install Instrumentation, reliefs and air supply to valves</v>
          </cell>
          <cell r="C2720">
            <v>90</v>
          </cell>
          <cell r="D2720" t="str">
            <v>21-Jul-21 A</v>
          </cell>
          <cell r="E2720">
            <v>44530</v>
          </cell>
          <cell r="F2720">
            <v>14844</v>
          </cell>
          <cell r="G2720">
            <v>14412</v>
          </cell>
          <cell r="H2720">
            <v>0.2</v>
          </cell>
        </row>
        <row r="2721">
          <cell r="A2721" t="str">
            <v>S343847</v>
          </cell>
          <cell r="B2721" t="str">
            <v>Addition of ReBar plus Concrete Forming and Placement for IR Tracks - Leadtime</v>
          </cell>
          <cell r="C2721">
            <v>90</v>
          </cell>
          <cell r="D2721" t="str">
            <v>21-Jul-21 A</v>
          </cell>
          <cell r="E2721">
            <v>44530</v>
          </cell>
          <cell r="F2721">
            <v>0</v>
          </cell>
          <cell r="G2721">
            <v>0</v>
          </cell>
          <cell r="H2721">
            <v>0.4</v>
          </cell>
        </row>
        <row r="2722">
          <cell r="A2722" t="str">
            <v>S317063</v>
          </cell>
          <cell r="B2722" t="str">
            <v>MVTX  Supports Released for Production (Milestone)</v>
          </cell>
          <cell r="C2722">
            <v>0</v>
          </cell>
          <cell r="E2722" t="str">
            <v>22-Jul-21 A</v>
          </cell>
          <cell r="F2722">
            <v>0</v>
          </cell>
          <cell r="G2722">
            <v>0</v>
          </cell>
          <cell r="H2722">
            <v>1</v>
          </cell>
        </row>
        <row r="2723">
          <cell r="A2723" t="str">
            <v>S176200</v>
          </cell>
          <cell r="B2723" t="str">
            <v>Fabricate final blocks sector 45</v>
          </cell>
          <cell r="C2723">
            <v>3</v>
          </cell>
          <cell r="D2723" t="str">
            <v>22-Jul-21 A</v>
          </cell>
          <cell r="E2723" t="str">
            <v>27-Jul-21 A</v>
          </cell>
          <cell r="F2723">
            <v>5163</v>
          </cell>
          <cell r="G2723">
            <v>5163</v>
          </cell>
          <cell r="H2723">
            <v>1</v>
          </cell>
        </row>
        <row r="2724">
          <cell r="A2724" t="str">
            <v>S176300</v>
          </cell>
          <cell r="B2724" t="str">
            <v>Fabricate final blocks sector 46</v>
          </cell>
          <cell r="C2724">
            <v>4</v>
          </cell>
          <cell r="D2724" t="str">
            <v>23-Jul-21 A</v>
          </cell>
          <cell r="E2724" t="str">
            <v>29-Jul-21 A</v>
          </cell>
          <cell r="F2724">
            <v>5163</v>
          </cell>
          <cell r="G2724">
            <v>5163</v>
          </cell>
          <cell r="H2724">
            <v>1</v>
          </cell>
        </row>
        <row r="2725">
          <cell r="A2725" t="str">
            <v>S125700</v>
          </cell>
          <cell r="B2725" t="str">
            <v>TPC R1 GEM Modules Production Ends</v>
          </cell>
          <cell r="C2725">
            <v>0</v>
          </cell>
          <cell r="E2725" t="str">
            <v>26-Jul-21 A</v>
          </cell>
          <cell r="F2725">
            <v>0</v>
          </cell>
          <cell r="G2725">
            <v>0</v>
          </cell>
          <cell r="H2725">
            <v>1</v>
          </cell>
        </row>
        <row r="2726">
          <cell r="A2726" t="str">
            <v>S129700</v>
          </cell>
          <cell r="B2726" t="str">
            <v>TPC R2 GEM Modules Production Ends</v>
          </cell>
          <cell r="C2726">
            <v>0</v>
          </cell>
          <cell r="E2726" t="str">
            <v>26-Jul-21 A</v>
          </cell>
          <cell r="F2726">
            <v>0</v>
          </cell>
          <cell r="G2726">
            <v>0</v>
          </cell>
          <cell r="H2726">
            <v>1</v>
          </cell>
        </row>
        <row r="2727">
          <cell r="A2727" t="str">
            <v>S134100</v>
          </cell>
          <cell r="B2727" t="str">
            <v>TPC R3 GEM Modules Production Ends</v>
          </cell>
          <cell r="C2727">
            <v>0</v>
          </cell>
          <cell r="E2727" t="str">
            <v>26-Jul-21 A</v>
          </cell>
          <cell r="F2727">
            <v>0</v>
          </cell>
          <cell r="G2727">
            <v>0</v>
          </cell>
          <cell r="H2727">
            <v>1</v>
          </cell>
        </row>
        <row r="2728">
          <cell r="A2728" t="str">
            <v>S294800</v>
          </cell>
          <cell r="B2728" t="str">
            <v>(Warm Piping System) Phase 1: Welding of piping and install of piping supports</v>
          </cell>
          <cell r="C2728">
            <v>116</v>
          </cell>
          <cell r="D2728" t="str">
            <v>26-Jul-21 A</v>
          </cell>
          <cell r="E2728">
            <v>44573</v>
          </cell>
          <cell r="F2728">
            <v>94083</v>
          </cell>
          <cell r="G2728">
            <v>91998</v>
          </cell>
          <cell r="H2728">
            <v>0.1</v>
          </cell>
        </row>
        <row r="2729">
          <cell r="A2729" t="str">
            <v>S317700</v>
          </cell>
          <cell r="B2729" t="str">
            <v>Procure IHCal Support  Tabs - Contract Award</v>
          </cell>
          <cell r="C2729">
            <v>0</v>
          </cell>
          <cell r="D2729" t="str">
            <v>27-Jul-21 A</v>
          </cell>
          <cell r="F2729">
            <v>0</v>
          </cell>
          <cell r="G2729">
            <v>0</v>
          </cell>
          <cell r="H2729">
            <v>1</v>
          </cell>
        </row>
        <row r="2730">
          <cell r="A2730" t="str">
            <v>S176400</v>
          </cell>
          <cell r="B2730" t="str">
            <v>Fabricate final blocks sector 47</v>
          </cell>
          <cell r="C2730">
            <v>14</v>
          </cell>
          <cell r="D2730" t="str">
            <v>27-Jul-21 A</v>
          </cell>
          <cell r="E2730" t="str">
            <v>13-Aug-21 A</v>
          </cell>
          <cell r="F2730">
            <v>5163</v>
          </cell>
          <cell r="G2730">
            <v>5163</v>
          </cell>
          <cell r="H2730">
            <v>1</v>
          </cell>
        </row>
        <row r="2731">
          <cell r="A2731" t="str">
            <v>S316010</v>
          </cell>
          <cell r="B2731" t="str">
            <v>Completed - Steel Track Modifications</v>
          </cell>
          <cell r="C2731">
            <v>0</v>
          </cell>
          <cell r="E2731" t="str">
            <v>28-Jul-21 A</v>
          </cell>
          <cell r="F2731">
            <v>0</v>
          </cell>
          <cell r="G2731">
            <v>0</v>
          </cell>
          <cell r="H2731">
            <v>1</v>
          </cell>
        </row>
        <row r="2732">
          <cell r="A2732" t="str">
            <v>S328900</v>
          </cell>
          <cell r="B2732" t="str">
            <v>Procure Line Electric Power Distribution Components - Contract Award</v>
          </cell>
          <cell r="C2732">
            <v>0</v>
          </cell>
          <cell r="D2732" t="str">
            <v>29-Jul-21 A</v>
          </cell>
          <cell r="F2732">
            <v>0</v>
          </cell>
          <cell r="G2732">
            <v>0</v>
          </cell>
          <cell r="H2732">
            <v>1</v>
          </cell>
        </row>
        <row r="2733">
          <cell r="A2733" t="str">
            <v>S294510</v>
          </cell>
          <cell r="B2733" t="str">
            <v>Completed - Procure Warm Piping and fittings - Delivery acceptance</v>
          </cell>
          <cell r="C2733">
            <v>0</v>
          </cell>
          <cell r="E2733" t="str">
            <v>30-Jul-21 A</v>
          </cell>
          <cell r="F2733">
            <v>0</v>
          </cell>
          <cell r="G2733">
            <v>0</v>
          </cell>
          <cell r="H2733">
            <v>1</v>
          </cell>
        </row>
        <row r="2734">
          <cell r="A2734" t="str">
            <v>S331000</v>
          </cell>
          <cell r="B2734" t="str">
            <v>Design/Safety Reviews Complete, Detector Electronics Racks and Rack generic support systems Components Released for Prod</v>
          </cell>
          <cell r="C2734">
            <v>0</v>
          </cell>
          <cell r="E2734" t="str">
            <v>30-Jul-21 A</v>
          </cell>
          <cell r="F2734">
            <v>0</v>
          </cell>
          <cell r="G2734">
            <v>0</v>
          </cell>
          <cell r="H2734">
            <v>1</v>
          </cell>
        </row>
        <row r="2735">
          <cell r="A2735" t="str">
            <v>S233100</v>
          </cell>
          <cell r="B2735" t="str">
            <v>Procure EMCal External LV/Bias Signal/Comm/Test Cables Sectors 13-64 - Contract/PO - Leadtime</v>
          </cell>
          <cell r="C2735">
            <v>100</v>
          </cell>
          <cell r="D2735" t="str">
            <v>30-Jul-21 A</v>
          </cell>
          <cell r="E2735">
            <v>44553</v>
          </cell>
          <cell r="F2735">
            <v>0</v>
          </cell>
          <cell r="G2735">
            <v>0</v>
          </cell>
          <cell r="H2735">
            <v>0.65</v>
          </cell>
        </row>
        <row r="2736">
          <cell r="A2736" t="str">
            <v>S228450</v>
          </cell>
          <cell r="B2736" t="str">
            <v>80% EMCal SiPM Daughter Boards Tested: Production Sectors 13-64</v>
          </cell>
          <cell r="C2736">
            <v>0</v>
          </cell>
          <cell r="E2736" t="str">
            <v>02-Aug-21 A</v>
          </cell>
          <cell r="F2736">
            <v>0</v>
          </cell>
          <cell r="G2736">
            <v>0</v>
          </cell>
          <cell r="H2736">
            <v>1</v>
          </cell>
        </row>
        <row r="2737">
          <cell r="A2737" t="str">
            <v>S339800</v>
          </cell>
          <cell r="B2737" t="str">
            <v>Review IR HVAC Design/Safety</v>
          </cell>
          <cell r="C2737">
            <v>43</v>
          </cell>
          <cell r="D2737" t="str">
            <v>02-Aug-21 A</v>
          </cell>
          <cell r="E2737">
            <v>44469</v>
          </cell>
          <cell r="F2737">
            <v>4434</v>
          </cell>
          <cell r="G2737">
            <v>1971</v>
          </cell>
          <cell r="H2737">
            <v>0.1</v>
          </cell>
        </row>
        <row r="2738">
          <cell r="A2738" t="str">
            <v>S329000</v>
          </cell>
          <cell r="B2738" t="str">
            <v>Procure Line Electric Power Distribution Components - Leadtime</v>
          </cell>
          <cell r="C2738">
            <v>60</v>
          </cell>
          <cell r="D2738" t="str">
            <v>02-Aug-21 A</v>
          </cell>
          <cell r="E2738">
            <v>44495</v>
          </cell>
          <cell r="F2738">
            <v>0</v>
          </cell>
          <cell r="G2738">
            <v>0</v>
          </cell>
          <cell r="H2738">
            <v>0.25</v>
          </cell>
        </row>
        <row r="2739">
          <cell r="A2739" t="str">
            <v>S339900</v>
          </cell>
          <cell r="B2739" t="str">
            <v>Address Action Items from IR HVAC Design &amp; Safety Reviews</v>
          </cell>
          <cell r="C2739">
            <v>48</v>
          </cell>
          <cell r="D2739" t="str">
            <v>09-Aug-21 A</v>
          </cell>
          <cell r="E2739">
            <v>44484</v>
          </cell>
          <cell r="F2739">
            <v>3941</v>
          </cell>
          <cell r="G2739">
            <v>3941</v>
          </cell>
          <cell r="H2739">
            <v>0.1</v>
          </cell>
        </row>
        <row r="2740">
          <cell r="A2740" t="str">
            <v>S199310</v>
          </cell>
          <cell r="B2740" t="str">
            <v>Manufacture Inner HCAL Support Structure  - Delivery Acceptance 2</v>
          </cell>
          <cell r="C2740">
            <v>14</v>
          </cell>
          <cell r="D2740" t="str">
            <v>10-Aug-21 A</v>
          </cell>
          <cell r="E2740" t="str">
            <v>30-Aug-21 A</v>
          </cell>
          <cell r="F2740">
            <v>264958</v>
          </cell>
          <cell r="G2740">
            <v>264958</v>
          </cell>
          <cell r="H2740">
            <v>1</v>
          </cell>
        </row>
        <row r="2741">
          <cell r="A2741" t="str">
            <v>S1006280</v>
          </cell>
          <cell r="B2741" t="str">
            <v>BNL review for PDR approval</v>
          </cell>
          <cell r="C2741">
            <v>29</v>
          </cell>
          <cell r="D2741" t="str">
            <v>10-Aug-21 A</v>
          </cell>
          <cell r="E2741">
            <v>44459</v>
          </cell>
          <cell r="F2741">
            <v>34933</v>
          </cell>
          <cell r="G2741">
            <v>34933</v>
          </cell>
          <cell r="H2741">
            <v>0.05</v>
          </cell>
        </row>
        <row r="2742">
          <cell r="A2742" t="str">
            <v>S326900</v>
          </cell>
          <cell r="B2742" t="str">
            <v>CC Bridge, Mid Platforms &amp; Access - BNL Oversight - Physics Resource(s)</v>
          </cell>
          <cell r="C2742">
            <v>83</v>
          </cell>
          <cell r="D2742" t="str">
            <v>16-Aug-21 A</v>
          </cell>
          <cell r="E2742">
            <v>44545</v>
          </cell>
          <cell r="F2742">
            <v>12982</v>
          </cell>
          <cell r="G2742">
            <v>12695</v>
          </cell>
          <cell r="H2742">
            <v>0.25</v>
          </cell>
        </row>
        <row r="2743">
          <cell r="A2743" t="str">
            <v>S326910</v>
          </cell>
          <cell r="B2743" t="str">
            <v>CC Bridge, Mid Platforms &amp; Access - BNL Oversight - CA-D Resource(s)</v>
          </cell>
          <cell r="C2743">
            <v>83</v>
          </cell>
          <cell r="D2743" t="str">
            <v>16-Aug-21 A</v>
          </cell>
          <cell r="E2743">
            <v>44545</v>
          </cell>
          <cell r="F2743">
            <v>19007</v>
          </cell>
          <cell r="G2743">
            <v>18588</v>
          </cell>
          <cell r="H2743">
            <v>0.25</v>
          </cell>
        </row>
        <row r="2744">
          <cell r="A2744" t="str">
            <v>S252800</v>
          </cell>
          <cell r="B2744" t="str">
            <v>Procure Production Digitizer (Boards) - Delivery Acceptance</v>
          </cell>
          <cell r="C2744">
            <v>85</v>
          </cell>
          <cell r="D2744" t="str">
            <v>16-Aug-21 A</v>
          </cell>
          <cell r="E2744">
            <v>44547</v>
          </cell>
          <cell r="F2744">
            <v>152781</v>
          </cell>
          <cell r="G2744">
            <v>149785</v>
          </cell>
          <cell r="H2744">
            <v>0.1</v>
          </cell>
        </row>
        <row r="2745">
          <cell r="A2745" t="str">
            <v>S252900</v>
          </cell>
          <cell r="B2745" t="str">
            <v>Procure Production Digitizer (Assembly &amp; Tests) - Delivery Acceptance</v>
          </cell>
          <cell r="C2745">
            <v>90</v>
          </cell>
          <cell r="D2745" t="str">
            <v>16-Aug-21 A</v>
          </cell>
          <cell r="E2745">
            <v>44557</v>
          </cell>
          <cell r="F2745">
            <v>235687</v>
          </cell>
          <cell r="G2745">
            <v>231066</v>
          </cell>
          <cell r="H2745">
            <v>0.1</v>
          </cell>
        </row>
        <row r="2746">
          <cell r="A2746" t="str">
            <v>S176500</v>
          </cell>
          <cell r="B2746" t="str">
            <v>Fabricate final blocks sector 48</v>
          </cell>
          <cell r="C2746">
            <v>6</v>
          </cell>
          <cell r="D2746" t="str">
            <v>16-Aug-21 A</v>
          </cell>
          <cell r="E2746" t="str">
            <v>23-Aug-21 A</v>
          </cell>
          <cell r="F2746">
            <v>5163</v>
          </cell>
          <cell r="G2746">
            <v>5163</v>
          </cell>
          <cell r="H2746">
            <v>1</v>
          </cell>
        </row>
        <row r="2747">
          <cell r="A2747" t="str">
            <v>S355310</v>
          </cell>
          <cell r="B2747" t="str">
            <v>Add scintillating tiles first 8 IHCal sectors</v>
          </cell>
          <cell r="C2747">
            <v>16</v>
          </cell>
          <cell r="D2747" t="str">
            <v>23-Aug-21 A</v>
          </cell>
          <cell r="E2747">
            <v>44453</v>
          </cell>
          <cell r="F2747">
            <v>0</v>
          </cell>
          <cell r="G2747">
            <v>0</v>
          </cell>
          <cell r="H2747">
            <v>0.05</v>
          </cell>
        </row>
        <row r="2748">
          <cell r="A2748" t="str">
            <v>S273700</v>
          </cell>
          <cell r="B2748" t="str">
            <v>Oversight of sPHENIX MBD Digitizers Procurement</v>
          </cell>
          <cell r="C2748">
            <v>81</v>
          </cell>
          <cell r="D2748" t="str">
            <v>23-Aug-21 A</v>
          </cell>
          <cell r="E2748">
            <v>44550</v>
          </cell>
          <cell r="F2748">
            <v>2902</v>
          </cell>
          <cell r="G2748">
            <v>2762</v>
          </cell>
          <cell r="H2748">
            <v>0.17780000000000001</v>
          </cell>
        </row>
        <row r="2749">
          <cell r="A2749" t="str">
            <v>S273500</v>
          </cell>
          <cell r="B2749" t="str">
            <v>Procure Min/Bias Electronics (sPHENIX Production Digitizers) - Delivery Acceptance</v>
          </cell>
          <cell r="C2749">
            <v>84</v>
          </cell>
          <cell r="D2749" t="str">
            <v>23-Aug-21 A</v>
          </cell>
          <cell r="E2749">
            <v>44553</v>
          </cell>
          <cell r="F2749">
            <v>17486</v>
          </cell>
          <cell r="G2749">
            <v>17143</v>
          </cell>
          <cell r="H2749">
            <v>0.6</v>
          </cell>
        </row>
        <row r="2750">
          <cell r="A2750" t="str">
            <v>S327150</v>
          </cell>
          <cell r="B2750" t="str">
            <v>Access stairs for upper platforms</v>
          </cell>
          <cell r="C2750">
            <v>88</v>
          </cell>
          <cell r="D2750" t="str">
            <v>23-Aug-21 A</v>
          </cell>
          <cell r="E2750">
            <v>44560</v>
          </cell>
          <cell r="F2750">
            <v>50203</v>
          </cell>
          <cell r="G2750">
            <v>50203</v>
          </cell>
          <cell r="H2750">
            <v>0.01</v>
          </cell>
        </row>
        <row r="2751">
          <cell r="A2751" t="str">
            <v>S176600</v>
          </cell>
          <cell r="B2751" t="str">
            <v>Fabricate final blocks sector 49</v>
          </cell>
          <cell r="C2751">
            <v>4</v>
          </cell>
          <cell r="D2751" t="str">
            <v>24-Aug-21 A</v>
          </cell>
          <cell r="E2751" t="str">
            <v>30-Aug-21 A</v>
          </cell>
          <cell r="F2751">
            <v>5163</v>
          </cell>
          <cell r="G2751">
            <v>5163</v>
          </cell>
          <cell r="H2751">
            <v>1</v>
          </cell>
        </row>
        <row r="2752">
          <cell r="A2752" t="str">
            <v>S176700</v>
          </cell>
          <cell r="B2752" t="str">
            <v>Fabricate final blocks sector 50</v>
          </cell>
          <cell r="C2752">
            <v>6</v>
          </cell>
          <cell r="D2752" t="str">
            <v>27-Aug-21 A</v>
          </cell>
          <cell r="E2752">
            <v>44442</v>
          </cell>
          <cell r="F2752">
            <v>5163</v>
          </cell>
          <cell r="G2752">
            <v>5163</v>
          </cell>
          <cell r="H2752">
            <v>0.53</v>
          </cell>
        </row>
        <row r="2753">
          <cell r="A2753" t="str">
            <v>S273400</v>
          </cell>
          <cell r="B2753" t="str">
            <v>Procure Min/Bias Electronics - Contract/PO - Leadtime</v>
          </cell>
          <cell r="C2753">
            <v>74</v>
          </cell>
          <cell r="D2753" t="str">
            <v>27-Aug-21 A</v>
          </cell>
          <cell r="E2753">
            <v>44545</v>
          </cell>
          <cell r="F2753">
            <v>0</v>
          </cell>
          <cell r="G2753">
            <v>0</v>
          </cell>
          <cell r="H2753">
            <v>0</v>
          </cell>
        </row>
        <row r="2754">
          <cell r="A2754" t="str">
            <v>S178800</v>
          </cell>
          <cell r="B2754" t="str">
            <v>Pack and ship final blocks for sectors 49-56  to BNL - Purchased Services</v>
          </cell>
          <cell r="C2754">
            <v>48</v>
          </cell>
          <cell r="D2754" t="str">
            <v>30-Aug-21 A</v>
          </cell>
          <cell r="E2754">
            <v>44505</v>
          </cell>
          <cell r="F2754">
            <v>2638</v>
          </cell>
          <cell r="G2754">
            <v>2561</v>
          </cell>
          <cell r="H2754">
            <v>0.01</v>
          </cell>
        </row>
        <row r="2755">
          <cell r="A2755" t="str">
            <v>S178910</v>
          </cell>
          <cell r="B2755" t="str">
            <v>Pack and ship final blocks for sectors 49-56  to BNL - M&amp;S</v>
          </cell>
          <cell r="C2755">
            <v>48</v>
          </cell>
          <cell r="D2755" t="str">
            <v>30-Aug-21 A</v>
          </cell>
          <cell r="E2755">
            <v>44505</v>
          </cell>
          <cell r="F2755">
            <v>7672</v>
          </cell>
          <cell r="G2755">
            <v>7521</v>
          </cell>
          <cell r="H2755">
            <v>0.01</v>
          </cell>
        </row>
        <row r="2756">
          <cell r="A2756" t="str">
            <v>S233000</v>
          </cell>
          <cell r="B2756" t="str">
            <v>Procure EMCal External LV/Bias Signal/Comm/Test Cables Sectors 13-64 - Contract Award(s)</v>
          </cell>
          <cell r="C2756">
            <v>0</v>
          </cell>
          <cell r="D2756" t="str">
            <v>31-Aug-21 A</v>
          </cell>
          <cell r="F2756">
            <v>0</v>
          </cell>
          <cell r="G2756">
            <v>0</v>
          </cell>
          <cell r="H2756">
            <v>1</v>
          </cell>
        </row>
        <row r="2757">
          <cell r="A2757" t="str">
            <v>S286900</v>
          </cell>
          <cell r="B2757" t="str">
            <v>Helium System 1008B Coldbox INSTALLATION: Field Joint Welding and leak checking</v>
          </cell>
          <cell r="C2757">
            <v>41</v>
          </cell>
          <cell r="D2757" t="str">
            <v>31-Aug-21 A</v>
          </cell>
          <cell r="E2757">
            <v>44497</v>
          </cell>
          <cell r="F2757">
            <v>79589</v>
          </cell>
          <cell r="G2757">
            <v>78105</v>
          </cell>
          <cell r="H2757">
            <v>0.8</v>
          </cell>
        </row>
        <row r="2758">
          <cell r="A2758" t="str">
            <v>S343845</v>
          </cell>
          <cell r="B2758" t="str">
            <v>Start Track Modification - IR Delivery Acceptance M&amp;S Outside BOA contractor</v>
          </cell>
          <cell r="C2758">
            <v>60</v>
          </cell>
          <cell r="D2758" t="str">
            <v>31-Aug-21 A</v>
          </cell>
          <cell r="E2758">
            <v>44529</v>
          </cell>
          <cell r="F2758">
            <v>165746</v>
          </cell>
          <cell r="G2758">
            <v>162496</v>
          </cell>
          <cell r="H2758">
            <v>0.04</v>
          </cell>
        </row>
        <row r="2759">
          <cell r="A2759" t="str">
            <v>S343849</v>
          </cell>
          <cell r="B2759" t="str">
            <v>Addition of ReBar plus Concrete Forming and Placement for IR Tracks - Acceptance</v>
          </cell>
          <cell r="C2759">
            <v>62</v>
          </cell>
          <cell r="D2759" t="str">
            <v>31-Aug-21 A</v>
          </cell>
          <cell r="E2759">
            <v>44531</v>
          </cell>
          <cell r="F2759">
            <v>613587</v>
          </cell>
          <cell r="G2759">
            <v>613587</v>
          </cell>
          <cell r="H2759">
            <v>0.04</v>
          </cell>
        </row>
        <row r="2760">
          <cell r="A2760" t="str">
            <v>S327000</v>
          </cell>
          <cell r="B2760" t="str">
            <v>CC Bridge, Mid Platforms &amp; Access - Vendor Leadtime</v>
          </cell>
          <cell r="C2760">
            <v>72</v>
          </cell>
          <cell r="D2760" t="str">
            <v>31-Aug-21 A</v>
          </cell>
          <cell r="E2760">
            <v>44545</v>
          </cell>
          <cell r="F2760">
            <v>0</v>
          </cell>
          <cell r="G2760">
            <v>0</v>
          </cell>
          <cell r="H2760">
            <v>0.1</v>
          </cell>
        </row>
        <row r="2761">
          <cell r="A2761" t="str">
            <v>S233250</v>
          </cell>
          <cell r="B2761" t="str">
            <v>Trunk Signal Cables - EMCal</v>
          </cell>
          <cell r="C2761">
            <v>101</v>
          </cell>
          <cell r="D2761" t="str">
            <v>31-Aug-21 A</v>
          </cell>
          <cell r="E2761">
            <v>44589</v>
          </cell>
          <cell r="F2761">
            <v>790134</v>
          </cell>
          <cell r="G2761">
            <v>777844</v>
          </cell>
          <cell r="H2761">
            <v>0.01</v>
          </cell>
        </row>
        <row r="2762">
          <cell r="A2762" t="str">
            <v>S244450</v>
          </cell>
          <cell r="B2762" t="str">
            <v>Trunk Signal Cables - OuterHCal</v>
          </cell>
          <cell r="C2762">
            <v>101</v>
          </cell>
          <cell r="D2762" t="str">
            <v>31-Aug-21 A</v>
          </cell>
          <cell r="E2762">
            <v>44589</v>
          </cell>
          <cell r="F2762">
            <v>151670</v>
          </cell>
          <cell r="G2762">
            <v>149310</v>
          </cell>
          <cell r="H2762">
            <v>0.01</v>
          </cell>
        </row>
        <row r="2763">
          <cell r="A2763" t="str">
            <v>S329900</v>
          </cell>
          <cell r="B2763" t="str">
            <v>Prepare Detector Support Services Systems Components Procurement Package(s) - CA-D Resource(s)</v>
          </cell>
          <cell r="C2763">
            <v>117</v>
          </cell>
          <cell r="D2763" t="str">
            <v>31-Aug-21 A</v>
          </cell>
          <cell r="E2763">
            <v>44614</v>
          </cell>
          <cell r="F2763">
            <v>3125</v>
          </cell>
          <cell r="G2763">
            <v>3034</v>
          </cell>
          <cell r="H2763">
            <v>0.25</v>
          </cell>
        </row>
        <row r="2764">
          <cell r="A2764" t="str">
            <v>S330000</v>
          </cell>
          <cell r="B2764" t="str">
            <v>Evaluate &amp; Process Detector Support Services Systems Components Bids - CA-D Resource(s)</v>
          </cell>
          <cell r="C2764">
            <v>137</v>
          </cell>
          <cell r="D2764" t="str">
            <v>31-Aug-21 A</v>
          </cell>
          <cell r="E2764">
            <v>44642</v>
          </cell>
          <cell r="F2764">
            <v>1562</v>
          </cell>
          <cell r="G2764">
            <v>1517</v>
          </cell>
          <cell r="H2764">
            <v>0.25</v>
          </cell>
        </row>
        <row r="2765">
          <cell r="A2765" t="str">
            <v>S330100</v>
          </cell>
          <cell r="B2765" t="str">
            <v>Procure &amp; Deliver Detector Support Services Systems Components (leadtime and fabrication included) - Labor C</v>
          </cell>
          <cell r="C2765">
            <v>187</v>
          </cell>
          <cell r="D2765" t="str">
            <v>31-Aug-21 A</v>
          </cell>
          <cell r="E2765">
            <v>44713</v>
          </cell>
          <cell r="F2765">
            <v>312</v>
          </cell>
          <cell r="G2765">
            <v>308</v>
          </cell>
          <cell r="H2765">
            <v>0.25</v>
          </cell>
        </row>
        <row r="2766">
          <cell r="A2766" t="str">
            <v>S330200</v>
          </cell>
          <cell r="B2766" t="str">
            <v>Procure &amp; Deliver Detector Support Services Systems Components (leadtime and fabrication included) M&amp;S</v>
          </cell>
          <cell r="C2766">
            <v>187</v>
          </cell>
          <cell r="D2766" t="str">
            <v>31-Aug-21 A</v>
          </cell>
          <cell r="E2766">
            <v>44713</v>
          </cell>
          <cell r="F2766">
            <v>37885</v>
          </cell>
          <cell r="G2766">
            <v>37528</v>
          </cell>
          <cell r="H2766">
            <v>0.25</v>
          </cell>
        </row>
        <row r="2767">
          <cell r="A2767" t="str">
            <v>S147350</v>
          </cell>
          <cell r="B2767" t="str">
            <v>Procure TPC DAM Felix 2.0 Optical Components - Contract Award(s)</v>
          </cell>
          <cell r="C2767">
            <v>0</v>
          </cell>
          <cell r="D2767">
            <v>44440</v>
          </cell>
          <cell r="F2767">
            <v>0</v>
          </cell>
          <cell r="G2767">
            <v>0</v>
          </cell>
          <cell r="H2767">
            <v>0</v>
          </cell>
        </row>
        <row r="2768">
          <cell r="A2768" t="str">
            <v>S228500</v>
          </cell>
          <cell r="B2768" t="str">
            <v>100% EMCal SiPM Daughter Boards Tested: Production Sectors 13-64</v>
          </cell>
          <cell r="C2768">
            <v>0</v>
          </cell>
          <cell r="E2768">
            <v>44440</v>
          </cell>
          <cell r="F2768">
            <v>0</v>
          </cell>
          <cell r="G2768">
            <v>0</v>
          </cell>
          <cell r="H2768">
            <v>0</v>
          </cell>
        </row>
        <row r="2769">
          <cell r="A2769" t="str">
            <v>S355100</v>
          </cell>
          <cell r="B2769" t="str">
            <v>Delete Inner HCal Sectors Ready for Installation</v>
          </cell>
          <cell r="C2769">
            <v>0</v>
          </cell>
          <cell r="E2769">
            <v>44440</v>
          </cell>
          <cell r="F2769">
            <v>0</v>
          </cell>
          <cell r="G2769">
            <v>0</v>
          </cell>
          <cell r="H2769">
            <v>0</v>
          </cell>
        </row>
        <row r="2770">
          <cell r="A2770" t="str">
            <v>S352900</v>
          </cell>
          <cell r="B2770" t="str">
            <v>Design/Safety Reviews Complete, sPHENIX SC Magnet Integration/Installation Tooling/Fixtures/Procedures Ready for Service</v>
          </cell>
          <cell r="C2770">
            <v>0</v>
          </cell>
          <cell r="E2770">
            <v>44440</v>
          </cell>
          <cell r="F2770">
            <v>0</v>
          </cell>
          <cell r="G2770">
            <v>0</v>
          </cell>
          <cell r="H2770">
            <v>0</v>
          </cell>
        </row>
        <row r="2771">
          <cell r="A2771" t="str">
            <v>S353000</v>
          </cell>
          <cell r="B2771" t="str">
            <v>Ready to Install SC Magnet</v>
          </cell>
          <cell r="C2771">
            <v>0</v>
          </cell>
          <cell r="E2771">
            <v>44440</v>
          </cell>
          <cell r="F2771">
            <v>0</v>
          </cell>
          <cell r="G2771">
            <v>0</v>
          </cell>
          <cell r="H2771">
            <v>0</v>
          </cell>
        </row>
        <row r="2772">
          <cell r="A2772" t="str">
            <v>S140701</v>
          </cell>
          <cell r="B2772" t="str">
            <v>Production Readiness Review for TPC FEE full production</v>
          </cell>
          <cell r="C2772">
            <v>1</v>
          </cell>
          <cell r="D2772">
            <v>44440</v>
          </cell>
          <cell r="E2772">
            <v>44440</v>
          </cell>
          <cell r="F2772">
            <v>3674</v>
          </cell>
          <cell r="G2772">
            <v>3567</v>
          </cell>
          <cell r="H2772">
            <v>0</v>
          </cell>
        </row>
        <row r="2773">
          <cell r="A2773" t="str">
            <v>S266701</v>
          </cell>
          <cell r="B2773" t="str">
            <v>Final Design Review - DAQ Global Level-1</v>
          </cell>
          <cell r="C2773">
            <v>1</v>
          </cell>
          <cell r="D2773" t="str">
            <v>01-Sep-21*</v>
          </cell>
          <cell r="E2773">
            <v>44440</v>
          </cell>
          <cell r="F2773">
            <v>3121</v>
          </cell>
          <cell r="G2773">
            <v>3030</v>
          </cell>
          <cell r="H2773">
            <v>0</v>
          </cell>
        </row>
        <row r="2774">
          <cell r="A2774" t="str">
            <v>S266702</v>
          </cell>
          <cell r="B2774" t="str">
            <v>Procurement Readiness Review - DAQ Global Level-1</v>
          </cell>
          <cell r="C2774">
            <v>1</v>
          </cell>
          <cell r="D2774">
            <v>44440</v>
          </cell>
          <cell r="E2774">
            <v>44440</v>
          </cell>
          <cell r="F2774">
            <v>3121</v>
          </cell>
          <cell r="G2774">
            <v>3030</v>
          </cell>
          <cell r="H2774">
            <v>0</v>
          </cell>
        </row>
        <row r="2775">
          <cell r="A2775" t="str">
            <v>S355800</v>
          </cell>
          <cell r="B2775" t="str">
            <v>Delete Install 1st Inner HCal Support Ring - Labor</v>
          </cell>
          <cell r="C2775">
            <v>2</v>
          </cell>
          <cell r="D2775">
            <v>44440</v>
          </cell>
          <cell r="E2775">
            <v>44441</v>
          </cell>
          <cell r="F2775">
            <v>0</v>
          </cell>
          <cell r="G2775">
            <v>0</v>
          </cell>
          <cell r="H2775">
            <v>0</v>
          </cell>
        </row>
        <row r="2776">
          <cell r="A2776" t="str">
            <v>S356200</v>
          </cell>
          <cell r="B2776" t="str">
            <v>Delete Install 2nd Inner HCal Support Ring - Labor</v>
          </cell>
          <cell r="C2776">
            <v>2</v>
          </cell>
          <cell r="D2776">
            <v>44440</v>
          </cell>
          <cell r="E2776">
            <v>44441</v>
          </cell>
          <cell r="F2776">
            <v>0</v>
          </cell>
          <cell r="G2776">
            <v>0</v>
          </cell>
          <cell r="H2776">
            <v>0</v>
          </cell>
        </row>
        <row r="2777">
          <cell r="A2777" t="str">
            <v>S355900</v>
          </cell>
          <cell r="B2777" t="str">
            <v>Delete Install 1st Inner HCal Support Ring - M&amp;S</v>
          </cell>
          <cell r="C2777">
            <v>2</v>
          </cell>
          <cell r="D2777">
            <v>44440</v>
          </cell>
          <cell r="E2777">
            <v>44441</v>
          </cell>
          <cell r="F2777">
            <v>0</v>
          </cell>
          <cell r="G2777">
            <v>0</v>
          </cell>
          <cell r="H2777">
            <v>0</v>
          </cell>
        </row>
        <row r="2778">
          <cell r="A2778" t="str">
            <v>S356300</v>
          </cell>
          <cell r="B2778" t="str">
            <v>Delete Install 2nd Inner HCal Support Ring - M&amp;S</v>
          </cell>
          <cell r="C2778">
            <v>2</v>
          </cell>
          <cell r="D2778">
            <v>44440</v>
          </cell>
          <cell r="E2778">
            <v>44441</v>
          </cell>
          <cell r="F2778">
            <v>0</v>
          </cell>
          <cell r="G2778">
            <v>0</v>
          </cell>
          <cell r="H2778">
            <v>0</v>
          </cell>
        </row>
        <row r="2779">
          <cell r="A2779" t="str">
            <v>S155100</v>
          </cell>
          <cell r="B2779" t="str">
            <v>Install TPC Cooling System pumps</v>
          </cell>
          <cell r="C2779">
            <v>3</v>
          </cell>
          <cell r="D2779">
            <v>44440</v>
          </cell>
          <cell r="E2779">
            <v>44442</v>
          </cell>
          <cell r="F2779">
            <v>2821</v>
          </cell>
          <cell r="G2779">
            <v>2739</v>
          </cell>
          <cell r="H2779">
            <v>0</v>
          </cell>
        </row>
        <row r="2780">
          <cell r="A2780" t="str">
            <v>S355400</v>
          </cell>
          <cell r="B2780" t="str">
            <v>Delete Install Inner Hcal Assembly Insertion Fixture - Labor</v>
          </cell>
          <cell r="C2780">
            <v>4</v>
          </cell>
          <cell r="D2780">
            <v>44440</v>
          </cell>
          <cell r="E2780">
            <v>44446</v>
          </cell>
          <cell r="F2780">
            <v>0</v>
          </cell>
          <cell r="G2780">
            <v>0</v>
          </cell>
          <cell r="H2780">
            <v>0</v>
          </cell>
        </row>
        <row r="2781">
          <cell r="A2781" t="str">
            <v>S355500</v>
          </cell>
          <cell r="B2781" t="str">
            <v>Delete Install Inner Hcal Assembly Insertion Fixture - M&amp;S</v>
          </cell>
          <cell r="C2781">
            <v>4</v>
          </cell>
          <cell r="D2781">
            <v>44440</v>
          </cell>
          <cell r="E2781">
            <v>44446</v>
          </cell>
          <cell r="F2781">
            <v>0</v>
          </cell>
          <cell r="G2781">
            <v>0</v>
          </cell>
          <cell r="H2781">
            <v>0</v>
          </cell>
        </row>
        <row r="2782">
          <cell r="A2782" t="str">
            <v>S340900</v>
          </cell>
          <cell r="B2782" t="str">
            <v>Review IR Electronics cooling water System Design/Safety</v>
          </cell>
          <cell r="C2782">
            <v>10</v>
          </cell>
          <cell r="D2782">
            <v>44440</v>
          </cell>
          <cell r="E2782">
            <v>44454</v>
          </cell>
          <cell r="F2782">
            <v>3334</v>
          </cell>
          <cell r="G2782">
            <v>3334</v>
          </cell>
          <cell r="H2782">
            <v>0</v>
          </cell>
        </row>
        <row r="2783">
          <cell r="A2783" t="str">
            <v>S318120</v>
          </cell>
          <cell r="B2783" t="str">
            <v>Perform Magnet Supports Acceptance</v>
          </cell>
          <cell r="C2783">
            <v>10</v>
          </cell>
          <cell r="D2783">
            <v>44440</v>
          </cell>
          <cell r="E2783">
            <v>44454</v>
          </cell>
          <cell r="F2783">
            <v>4957</v>
          </cell>
          <cell r="G2783">
            <v>4957</v>
          </cell>
          <cell r="H2783">
            <v>0</v>
          </cell>
        </row>
        <row r="2784">
          <cell r="A2784" t="str">
            <v>S1006640</v>
          </cell>
          <cell r="B2784" t="str">
            <v>Draft PDR of three Manifold Jumper Transfer Lines</v>
          </cell>
          <cell r="C2784">
            <v>10</v>
          </cell>
          <cell r="D2784" t="str">
            <v>01-Sep-21*</v>
          </cell>
          <cell r="E2784">
            <v>44454</v>
          </cell>
          <cell r="F2784">
            <v>0</v>
          </cell>
          <cell r="G2784">
            <v>0</v>
          </cell>
          <cell r="H2784">
            <v>0</v>
          </cell>
        </row>
        <row r="2785">
          <cell r="A2785" t="str">
            <v>S332740</v>
          </cell>
          <cell r="B2785" t="str">
            <v>Review Detector Gas Service Systems Design/Safety</v>
          </cell>
          <cell r="C2785">
            <v>10</v>
          </cell>
          <cell r="D2785">
            <v>44440</v>
          </cell>
          <cell r="E2785">
            <v>44454</v>
          </cell>
          <cell r="F2785">
            <v>3094</v>
          </cell>
          <cell r="G2785">
            <v>3094</v>
          </cell>
          <cell r="H2785">
            <v>0</v>
          </cell>
        </row>
        <row r="2786">
          <cell r="A2786" t="str">
            <v>S331905</v>
          </cell>
          <cell r="B2786" t="str">
            <v>Review Detector Cooling Services Systems Design/Safety</v>
          </cell>
          <cell r="C2786">
            <v>10</v>
          </cell>
          <cell r="D2786" t="str">
            <v>01-Sep-21*</v>
          </cell>
          <cell r="E2786">
            <v>44454</v>
          </cell>
          <cell r="F2786">
            <v>2427</v>
          </cell>
          <cell r="G2786">
            <v>2427</v>
          </cell>
          <cell r="H2786">
            <v>0</v>
          </cell>
        </row>
        <row r="2787">
          <cell r="A2787" t="str">
            <v>S355312</v>
          </cell>
          <cell r="B2787" t="str">
            <v>Add electronics first 8 IHCal sectors</v>
          </cell>
          <cell r="C2787">
            <v>16</v>
          </cell>
          <cell r="D2787">
            <v>44440</v>
          </cell>
          <cell r="E2787">
            <v>44462</v>
          </cell>
          <cell r="F2787">
            <v>0</v>
          </cell>
          <cell r="G2787">
            <v>0</v>
          </cell>
          <cell r="H2787">
            <v>0</v>
          </cell>
        </row>
        <row r="2788">
          <cell r="A2788" t="str">
            <v>S355320</v>
          </cell>
          <cell r="B2788" t="str">
            <v>Add scintillating tiles second 8 IHCal sectors</v>
          </cell>
          <cell r="C2788">
            <v>16</v>
          </cell>
          <cell r="D2788">
            <v>44440</v>
          </cell>
          <cell r="E2788">
            <v>44462</v>
          </cell>
          <cell r="F2788">
            <v>0</v>
          </cell>
          <cell r="G2788">
            <v>0</v>
          </cell>
          <cell r="H2788">
            <v>0</v>
          </cell>
        </row>
        <row r="2789">
          <cell r="A2789" t="str">
            <v>S343000</v>
          </cell>
          <cell r="B2789" t="str">
            <v>Create Assembly Hall Modifications Schematic Design and Specification Control Documents</v>
          </cell>
          <cell r="C2789">
            <v>30</v>
          </cell>
          <cell r="D2789">
            <v>44440</v>
          </cell>
          <cell r="E2789">
            <v>44483</v>
          </cell>
          <cell r="F2789">
            <v>11318</v>
          </cell>
          <cell r="G2789">
            <v>11217</v>
          </cell>
          <cell r="H2789">
            <v>0</v>
          </cell>
        </row>
        <row r="2790">
          <cell r="A2790" t="str">
            <v>S317800</v>
          </cell>
          <cell r="B2790" t="str">
            <v>Procure IHCal  Support Tabs - Leadtime</v>
          </cell>
          <cell r="C2790">
            <v>60</v>
          </cell>
          <cell r="D2790">
            <v>44440</v>
          </cell>
          <cell r="E2790">
            <v>44530</v>
          </cell>
          <cell r="F2790">
            <v>0</v>
          </cell>
          <cell r="G2790">
            <v>0</v>
          </cell>
          <cell r="H2790">
            <v>0</v>
          </cell>
        </row>
        <row r="2791">
          <cell r="A2791" t="str">
            <v>S339300</v>
          </cell>
          <cell r="B2791" t="str">
            <v>Perform Beampipe/vacuum Acceptance - Physics Resource(s) NEG coating</v>
          </cell>
          <cell r="C2791">
            <v>200</v>
          </cell>
          <cell r="D2791">
            <v>44440</v>
          </cell>
          <cell r="E2791">
            <v>44733</v>
          </cell>
          <cell r="F2791">
            <v>4345</v>
          </cell>
          <cell r="G2791">
            <v>965</v>
          </cell>
          <cell r="H2791">
            <v>0</v>
          </cell>
        </row>
        <row r="2792">
          <cell r="A2792" t="str">
            <v>S339310</v>
          </cell>
          <cell r="B2792" t="str">
            <v>Perform Beampipe/vacuum Acceptance - CA-D Resource(s) NEG coating</v>
          </cell>
          <cell r="C2792">
            <v>200</v>
          </cell>
          <cell r="D2792">
            <v>44440</v>
          </cell>
          <cell r="E2792">
            <v>44733</v>
          </cell>
          <cell r="F2792">
            <v>4706</v>
          </cell>
          <cell r="G2792">
            <v>7314</v>
          </cell>
          <cell r="H2792">
            <v>0</v>
          </cell>
        </row>
        <row r="2793">
          <cell r="A2793" t="str">
            <v>S339350</v>
          </cell>
          <cell r="B2793" t="str">
            <v>NEG Re-coating of beryllium beampipe</v>
          </cell>
          <cell r="C2793">
            <v>220</v>
          </cell>
          <cell r="D2793" t="str">
            <v>01-Sep-21*</v>
          </cell>
          <cell r="E2793">
            <v>44762</v>
          </cell>
          <cell r="F2793">
            <v>111561</v>
          </cell>
          <cell r="G2793">
            <v>111561</v>
          </cell>
          <cell r="H2793">
            <v>0</v>
          </cell>
        </row>
        <row r="2794">
          <cell r="A2794" t="str">
            <v>S275400</v>
          </cell>
          <cell r="B2794" t="str">
            <v>2022 Cryo L3 Project Management</v>
          </cell>
          <cell r="C2794">
            <v>250</v>
          </cell>
          <cell r="D2794">
            <v>44440</v>
          </cell>
          <cell r="E2794">
            <v>44804</v>
          </cell>
          <cell r="F2794">
            <v>0</v>
          </cell>
          <cell r="G2794">
            <v>0</v>
          </cell>
          <cell r="H2794">
            <v>0</v>
          </cell>
        </row>
        <row r="2795">
          <cell r="A2795" t="str">
            <v>S266800</v>
          </cell>
          <cell r="B2795" t="str">
            <v>GL1 Prototype: Update design specifications; incorporate final design choice</v>
          </cell>
          <cell r="C2795">
            <v>20</v>
          </cell>
          <cell r="D2795">
            <v>44441</v>
          </cell>
          <cell r="E2795">
            <v>44469</v>
          </cell>
          <cell r="F2795">
            <v>21770</v>
          </cell>
          <cell r="G2795">
            <v>21136</v>
          </cell>
          <cell r="H2795">
            <v>0</v>
          </cell>
        </row>
        <row r="2796">
          <cell r="A2796" t="str">
            <v>S308617</v>
          </cell>
          <cell r="B2796" t="str">
            <v>Calibrate probes</v>
          </cell>
          <cell r="C2796">
            <v>60</v>
          </cell>
          <cell r="D2796">
            <v>44441</v>
          </cell>
          <cell r="E2796">
            <v>44531</v>
          </cell>
          <cell r="F2796">
            <v>11783</v>
          </cell>
          <cell r="G2796">
            <v>11552</v>
          </cell>
          <cell r="H2796">
            <v>0</v>
          </cell>
        </row>
        <row r="2797">
          <cell r="A2797" t="str">
            <v>S147360</v>
          </cell>
          <cell r="B2797" t="str">
            <v>Procure TPC DAM Felix 2.0 Optical Components - Contract/PO - Leadtime</v>
          </cell>
          <cell r="C2797">
            <v>75</v>
          </cell>
          <cell r="D2797">
            <v>44441</v>
          </cell>
          <cell r="E2797">
            <v>44552</v>
          </cell>
          <cell r="F2797">
            <v>0</v>
          </cell>
          <cell r="G2797">
            <v>0</v>
          </cell>
          <cell r="H2797">
            <v>0</v>
          </cell>
        </row>
        <row r="2798">
          <cell r="A2798" t="str">
            <v>S155200</v>
          </cell>
          <cell r="B2798" t="str">
            <v>Install TPC Cooling System heat exchanger</v>
          </cell>
          <cell r="C2798">
            <v>3</v>
          </cell>
          <cell r="D2798">
            <v>44446</v>
          </cell>
          <cell r="E2798">
            <v>44448</v>
          </cell>
          <cell r="F2798">
            <v>2821</v>
          </cell>
          <cell r="G2798">
            <v>2739</v>
          </cell>
          <cell r="H2798">
            <v>0</v>
          </cell>
        </row>
        <row r="2799">
          <cell r="A2799" t="str">
            <v>S176800</v>
          </cell>
          <cell r="B2799" t="str">
            <v>Fabricate final blocks sector 51</v>
          </cell>
          <cell r="C2799">
            <v>6</v>
          </cell>
          <cell r="D2799">
            <v>44446</v>
          </cell>
          <cell r="E2799">
            <v>44453</v>
          </cell>
          <cell r="F2799">
            <v>5163</v>
          </cell>
          <cell r="G2799">
            <v>5163</v>
          </cell>
          <cell r="H2799">
            <v>0</v>
          </cell>
        </row>
        <row r="2800">
          <cell r="A2800" t="str">
            <v>S355314</v>
          </cell>
          <cell r="B2800" t="str">
            <v>LED test/Light tight test first 8 IHCal sectors</v>
          </cell>
          <cell r="C2800">
            <v>16</v>
          </cell>
          <cell r="D2800">
            <v>44448</v>
          </cell>
          <cell r="E2800">
            <v>44469</v>
          </cell>
          <cell r="F2800">
            <v>0</v>
          </cell>
          <cell r="G2800">
            <v>0</v>
          </cell>
          <cell r="H2800">
            <v>0</v>
          </cell>
        </row>
        <row r="2801">
          <cell r="A2801" t="str">
            <v>S355322</v>
          </cell>
          <cell r="B2801" t="str">
            <v>Add electronics second 8 IHCal sectors</v>
          </cell>
          <cell r="C2801">
            <v>16</v>
          </cell>
          <cell r="D2801">
            <v>44448</v>
          </cell>
          <cell r="E2801">
            <v>44469</v>
          </cell>
          <cell r="F2801">
            <v>0</v>
          </cell>
          <cell r="G2801">
            <v>0</v>
          </cell>
          <cell r="H2801">
            <v>0</v>
          </cell>
        </row>
        <row r="2802">
          <cell r="A2802" t="str">
            <v>S155300</v>
          </cell>
          <cell r="B2802" t="str">
            <v>Install TPC Cooling System PH control</v>
          </cell>
          <cell r="C2802">
            <v>3</v>
          </cell>
          <cell r="D2802">
            <v>44449</v>
          </cell>
          <cell r="E2802">
            <v>44453</v>
          </cell>
          <cell r="F2802">
            <v>2821</v>
          </cell>
          <cell r="G2802">
            <v>2739</v>
          </cell>
          <cell r="H2802">
            <v>0</v>
          </cell>
        </row>
        <row r="2803">
          <cell r="A2803" t="str">
            <v>S350910</v>
          </cell>
          <cell r="B2803" t="str">
            <v>Completed - Install Partial Outer HCal (Prior to SC Magnet Install)</v>
          </cell>
          <cell r="C2803">
            <v>0</v>
          </cell>
          <cell r="E2803">
            <v>44449</v>
          </cell>
          <cell r="F2803">
            <v>0</v>
          </cell>
          <cell r="G2803">
            <v>0</v>
          </cell>
          <cell r="H2803">
            <v>0</v>
          </cell>
        </row>
        <row r="2804">
          <cell r="A2804" t="str">
            <v>S255700</v>
          </cell>
          <cell r="B2804" t="str">
            <v>Procure DAQ Production Boards DCM2 - Contract Award(s)</v>
          </cell>
          <cell r="C2804">
            <v>0</v>
          </cell>
          <cell r="D2804" t="str">
            <v>15-Sep-21*</v>
          </cell>
          <cell r="F2804">
            <v>0</v>
          </cell>
          <cell r="G2804">
            <v>0</v>
          </cell>
          <cell r="H2804">
            <v>0</v>
          </cell>
        </row>
        <row r="2805">
          <cell r="A2805" t="str">
            <v>S256500</v>
          </cell>
          <cell r="B2805" t="str">
            <v>Procure DAQ Production Crates - Contract Award(s)</v>
          </cell>
          <cell r="C2805">
            <v>0</v>
          </cell>
          <cell r="D2805" t="str">
            <v>15-Sep-21*</v>
          </cell>
          <cell r="F2805">
            <v>0</v>
          </cell>
          <cell r="G2805">
            <v>0</v>
          </cell>
          <cell r="H2805">
            <v>0</v>
          </cell>
        </row>
        <row r="2806">
          <cell r="A2806" t="str">
            <v>S176900</v>
          </cell>
          <cell r="B2806" t="str">
            <v>Fabricate final blocks sector 52</v>
          </cell>
          <cell r="C2806">
            <v>6</v>
          </cell>
          <cell r="D2806">
            <v>44454</v>
          </cell>
          <cell r="E2806">
            <v>44461</v>
          </cell>
          <cell r="F2806">
            <v>5163</v>
          </cell>
          <cell r="G2806">
            <v>5163</v>
          </cell>
          <cell r="H2806">
            <v>0</v>
          </cell>
        </row>
        <row r="2807">
          <cell r="A2807" t="str">
            <v>S155400</v>
          </cell>
          <cell r="B2807" t="str">
            <v>Install TPC Cooling System end cap manifolds</v>
          </cell>
          <cell r="C2807">
            <v>10</v>
          </cell>
          <cell r="D2807">
            <v>44454</v>
          </cell>
          <cell r="E2807">
            <v>44467</v>
          </cell>
          <cell r="F2807">
            <v>9404</v>
          </cell>
          <cell r="G2807">
            <v>9130</v>
          </cell>
          <cell r="H2807">
            <v>0</v>
          </cell>
        </row>
        <row r="2808">
          <cell r="A2808" t="str">
            <v>S256600</v>
          </cell>
          <cell r="B2808" t="str">
            <v>Procure DAQ Production Crates - Contract/PO - Leadtime</v>
          </cell>
          <cell r="C2808">
            <v>65</v>
          </cell>
          <cell r="D2808">
            <v>44454</v>
          </cell>
          <cell r="E2808">
            <v>44550</v>
          </cell>
          <cell r="F2808">
            <v>0</v>
          </cell>
          <cell r="G2808">
            <v>0</v>
          </cell>
          <cell r="H2808">
            <v>0</v>
          </cell>
        </row>
        <row r="2809">
          <cell r="A2809" t="str">
            <v>S255800</v>
          </cell>
          <cell r="B2809" t="str">
            <v>Procure DAQ Production Boards DCM2 - Contract/PO - Leadtime</v>
          </cell>
          <cell r="C2809">
            <v>80</v>
          </cell>
          <cell r="D2809">
            <v>44454</v>
          </cell>
          <cell r="E2809">
            <v>44573</v>
          </cell>
          <cell r="F2809">
            <v>0</v>
          </cell>
          <cell r="G2809">
            <v>0</v>
          </cell>
          <cell r="H2809">
            <v>0</v>
          </cell>
        </row>
        <row r="2810">
          <cell r="A2810" t="str">
            <v>S292610</v>
          </cell>
          <cell r="B2810" t="str">
            <v>Completed - (Warm Piping System) Mechanical Engineering Tasks</v>
          </cell>
          <cell r="C2810">
            <v>0</v>
          </cell>
          <cell r="E2810">
            <v>44454</v>
          </cell>
          <cell r="F2810">
            <v>0</v>
          </cell>
          <cell r="G2810">
            <v>0</v>
          </cell>
          <cell r="H2810">
            <v>0</v>
          </cell>
        </row>
        <row r="2811">
          <cell r="A2811" t="str">
            <v>S349100</v>
          </cell>
          <cell r="B2811" t="str">
            <v>Install magnet mounting feet - Labor - CA-D Resource(s)</v>
          </cell>
          <cell r="C2811">
            <v>10</v>
          </cell>
          <cell r="D2811">
            <v>44455</v>
          </cell>
          <cell r="E2811">
            <v>44468</v>
          </cell>
          <cell r="F2811">
            <v>607</v>
          </cell>
          <cell r="G2811">
            <v>607</v>
          </cell>
          <cell r="H2811">
            <v>0</v>
          </cell>
        </row>
        <row r="2812">
          <cell r="A2812" t="str">
            <v>S349200</v>
          </cell>
          <cell r="B2812" t="str">
            <v>Install magnet mounting feet - M&amp;S</v>
          </cell>
          <cell r="C2812">
            <v>10</v>
          </cell>
          <cell r="D2812">
            <v>44455</v>
          </cell>
          <cell r="E2812">
            <v>44468</v>
          </cell>
          <cell r="F2812">
            <v>3482</v>
          </cell>
          <cell r="G2812">
            <v>3482</v>
          </cell>
          <cell r="H2812">
            <v>0</v>
          </cell>
        </row>
        <row r="2813">
          <cell r="A2813" t="str">
            <v>S341000</v>
          </cell>
          <cell r="B2813" t="str">
            <v>Address Action Items from IR Electronics Cooling Water Distribution Design &amp; Safety Reviews</v>
          </cell>
          <cell r="C2813">
            <v>10</v>
          </cell>
          <cell r="D2813">
            <v>44455</v>
          </cell>
          <cell r="E2813">
            <v>44468</v>
          </cell>
          <cell r="F2813">
            <v>3031</v>
          </cell>
          <cell r="G2813">
            <v>3031</v>
          </cell>
          <cell r="H2813">
            <v>0</v>
          </cell>
        </row>
        <row r="2814">
          <cell r="A2814" t="str">
            <v>S1002239</v>
          </cell>
          <cell r="B2814" t="str">
            <v>Install magnet mounting feet - Labor - Physics Resource(s)</v>
          </cell>
          <cell r="C2814">
            <v>10</v>
          </cell>
          <cell r="D2814">
            <v>44455</v>
          </cell>
          <cell r="E2814">
            <v>44468</v>
          </cell>
          <cell r="F2814">
            <v>21265</v>
          </cell>
          <cell r="G2814">
            <v>21265</v>
          </cell>
          <cell r="H2814">
            <v>0</v>
          </cell>
        </row>
        <row r="2815">
          <cell r="A2815" t="str">
            <v>S1006660</v>
          </cell>
          <cell r="B2815" t="str">
            <v>AET submits PDR report to BNL for approval of three Manifold Jumper Transfer Lines</v>
          </cell>
          <cell r="C2815">
            <v>10</v>
          </cell>
          <cell r="D2815" t="str">
            <v>16-Sep-21*</v>
          </cell>
          <cell r="E2815">
            <v>44468</v>
          </cell>
          <cell r="F2815">
            <v>0</v>
          </cell>
          <cell r="G2815">
            <v>0</v>
          </cell>
          <cell r="H2815">
            <v>0</v>
          </cell>
        </row>
        <row r="2816">
          <cell r="A2816" t="str">
            <v>S332745</v>
          </cell>
          <cell r="B2816" t="str">
            <v>Address Action items from Detector Gas Services Systems Design &amp; Safety Reviews</v>
          </cell>
          <cell r="C2816">
            <v>10</v>
          </cell>
          <cell r="D2816">
            <v>44455</v>
          </cell>
          <cell r="E2816">
            <v>44468</v>
          </cell>
          <cell r="F2816">
            <v>4914</v>
          </cell>
          <cell r="G2816">
            <v>4914</v>
          </cell>
          <cell r="H2816">
            <v>0</v>
          </cell>
        </row>
        <row r="2817">
          <cell r="A2817" t="str">
            <v>S355316</v>
          </cell>
          <cell r="B2817" t="str">
            <v>Cosmic test first 8 IHCal sectors</v>
          </cell>
          <cell r="C2817">
            <v>16</v>
          </cell>
          <cell r="D2817">
            <v>44455</v>
          </cell>
          <cell r="E2817">
            <v>44476</v>
          </cell>
          <cell r="F2817">
            <v>0</v>
          </cell>
          <cell r="G2817">
            <v>0</v>
          </cell>
          <cell r="H2817">
            <v>0</v>
          </cell>
        </row>
        <row r="2818">
          <cell r="A2818" t="str">
            <v>S355324</v>
          </cell>
          <cell r="B2818" t="str">
            <v>LED test/Light tight test second 8 IHCal sectors</v>
          </cell>
          <cell r="C2818">
            <v>16</v>
          </cell>
          <cell r="D2818">
            <v>44455</v>
          </cell>
          <cell r="E2818">
            <v>44476</v>
          </cell>
          <cell r="F2818">
            <v>0</v>
          </cell>
          <cell r="G2818">
            <v>0</v>
          </cell>
          <cell r="H2818">
            <v>0</v>
          </cell>
        </row>
        <row r="2819">
          <cell r="A2819" t="str">
            <v>S148500</v>
          </cell>
          <cell r="B2819" t="str">
            <v>Test Full TPC DAM System</v>
          </cell>
          <cell r="C2819">
            <v>90</v>
          </cell>
          <cell r="D2819">
            <v>44455</v>
          </cell>
          <cell r="E2819">
            <v>44589</v>
          </cell>
          <cell r="F2819">
            <v>229502</v>
          </cell>
          <cell r="G2819">
            <v>224141</v>
          </cell>
          <cell r="H2819">
            <v>0</v>
          </cell>
        </row>
        <row r="2820">
          <cell r="A2820" t="str">
            <v>S355318</v>
          </cell>
          <cell r="B2820" t="str">
            <v>Move first 8 IHCal sectors to assembly area</v>
          </cell>
          <cell r="C2820">
            <v>14</v>
          </cell>
          <cell r="D2820">
            <v>44459</v>
          </cell>
          <cell r="E2820">
            <v>44476</v>
          </cell>
          <cell r="F2820">
            <v>1901</v>
          </cell>
          <cell r="G2820">
            <v>1881</v>
          </cell>
          <cell r="H2820">
            <v>0</v>
          </cell>
        </row>
        <row r="2821">
          <cell r="A2821" t="str">
            <v>S300910</v>
          </cell>
          <cell r="B2821" t="str">
            <v>Completed - (Cryo Controls Hardware) Built HMI operator screens</v>
          </cell>
          <cell r="C2821">
            <v>0</v>
          </cell>
          <cell r="E2821">
            <v>44459</v>
          </cell>
          <cell r="F2821">
            <v>0</v>
          </cell>
          <cell r="G2821">
            <v>0</v>
          </cell>
          <cell r="H2821">
            <v>0</v>
          </cell>
        </row>
        <row r="2822">
          <cell r="A2822" t="str">
            <v>S1006320</v>
          </cell>
          <cell r="B2822" t="str">
            <v>AET to procure long lead items</v>
          </cell>
          <cell r="C2822">
            <v>5</v>
          </cell>
          <cell r="D2822">
            <v>44460</v>
          </cell>
          <cell r="E2822">
            <v>44466</v>
          </cell>
          <cell r="F2822">
            <v>0</v>
          </cell>
          <cell r="G2822">
            <v>0</v>
          </cell>
          <cell r="H2822">
            <v>0</v>
          </cell>
        </row>
        <row r="2823">
          <cell r="A2823" t="str">
            <v>S1006360</v>
          </cell>
          <cell r="B2823" t="str">
            <v>AET submits IDR to BNL for approval</v>
          </cell>
          <cell r="C2823">
            <v>10</v>
          </cell>
          <cell r="D2823">
            <v>44460</v>
          </cell>
          <cell r="E2823">
            <v>44473</v>
          </cell>
          <cell r="F2823">
            <v>0</v>
          </cell>
          <cell r="G2823">
            <v>0</v>
          </cell>
          <cell r="H2823">
            <v>0</v>
          </cell>
        </row>
        <row r="2824">
          <cell r="A2824" t="str">
            <v>S177000</v>
          </cell>
          <cell r="B2824" t="str">
            <v>Fabricate final blocks sector 53</v>
          </cell>
          <cell r="C2824">
            <v>6</v>
          </cell>
          <cell r="D2824">
            <v>44462</v>
          </cell>
          <cell r="E2824">
            <v>44469</v>
          </cell>
          <cell r="F2824">
            <v>5163</v>
          </cell>
          <cell r="G2824">
            <v>5163</v>
          </cell>
          <cell r="H2824">
            <v>0</v>
          </cell>
        </row>
        <row r="2825">
          <cell r="A2825" t="str">
            <v>S355326</v>
          </cell>
          <cell r="B2825" t="str">
            <v>Cosmic test second 8 IHCal sectors</v>
          </cell>
          <cell r="C2825">
            <v>16</v>
          </cell>
          <cell r="D2825">
            <v>44462</v>
          </cell>
          <cell r="E2825">
            <v>44484</v>
          </cell>
          <cell r="F2825">
            <v>0</v>
          </cell>
          <cell r="G2825">
            <v>0</v>
          </cell>
          <cell r="H2825">
            <v>0</v>
          </cell>
        </row>
        <row r="2826">
          <cell r="A2826" t="str">
            <v>S199320</v>
          </cell>
          <cell r="B2826" t="str">
            <v>Manufacture Inner HCAL Support Structure  - Delivery Acceptance 3</v>
          </cell>
          <cell r="C2826">
            <v>5</v>
          </cell>
          <cell r="D2826" t="str">
            <v>24-Sep-21*</v>
          </cell>
          <cell r="E2826">
            <v>44469</v>
          </cell>
          <cell r="F2826">
            <v>264958</v>
          </cell>
          <cell r="G2826">
            <v>264958</v>
          </cell>
          <cell r="H2826">
            <v>0</v>
          </cell>
        </row>
        <row r="2827">
          <cell r="A2827" t="str">
            <v>S355328</v>
          </cell>
          <cell r="B2827" t="str">
            <v>Move second 8 IHCal sectors to assembly area</v>
          </cell>
          <cell r="C2827">
            <v>14</v>
          </cell>
          <cell r="D2827">
            <v>44466</v>
          </cell>
          <cell r="E2827">
            <v>44484</v>
          </cell>
          <cell r="F2827">
            <v>1921</v>
          </cell>
          <cell r="G2827">
            <v>1893</v>
          </cell>
          <cell r="H2827">
            <v>0</v>
          </cell>
        </row>
        <row r="2828">
          <cell r="A2828" t="str">
            <v>S335200</v>
          </cell>
          <cell r="B2828" t="str">
            <v>Review Rack Room Modifications Components Design/Safety</v>
          </cell>
          <cell r="C2828">
            <v>10</v>
          </cell>
          <cell r="D2828">
            <v>44467</v>
          </cell>
          <cell r="E2828">
            <v>44481</v>
          </cell>
          <cell r="F2828">
            <v>2687</v>
          </cell>
          <cell r="G2828">
            <v>2711</v>
          </cell>
          <cell r="H2828">
            <v>0</v>
          </cell>
        </row>
        <row r="2829">
          <cell r="A2829" t="str">
            <v>S155500</v>
          </cell>
          <cell r="B2829" t="str">
            <v>Install TPC Cooling System tanks</v>
          </cell>
          <cell r="C2829">
            <v>3</v>
          </cell>
          <cell r="D2829">
            <v>44468</v>
          </cell>
          <cell r="E2829">
            <v>44470</v>
          </cell>
          <cell r="F2829">
            <v>2849</v>
          </cell>
          <cell r="G2829">
            <v>2739</v>
          </cell>
          <cell r="H2829">
            <v>0</v>
          </cell>
        </row>
        <row r="2830">
          <cell r="A2830" t="str">
            <v>S291210</v>
          </cell>
          <cell r="B2830" t="str">
            <v>Completed - (LN2 supply transfer line system) BNL Holdpoint witness</v>
          </cell>
          <cell r="C2830">
            <v>0</v>
          </cell>
          <cell r="E2830">
            <v>44468</v>
          </cell>
          <cell r="F2830">
            <v>0</v>
          </cell>
          <cell r="G2830">
            <v>0</v>
          </cell>
          <cell r="H2830">
            <v>0</v>
          </cell>
        </row>
        <row r="2831">
          <cell r="A2831" t="str">
            <v>S341100</v>
          </cell>
          <cell r="B2831" t="str">
            <v>Design/Safety Reviews Complete, IR Electronics Cooling Water Distribution System Components Released for Production</v>
          </cell>
          <cell r="C2831">
            <v>0</v>
          </cell>
          <cell r="E2831">
            <v>44468</v>
          </cell>
          <cell r="F2831">
            <v>0</v>
          </cell>
          <cell r="G2831">
            <v>0</v>
          </cell>
          <cell r="H2831">
            <v>0</v>
          </cell>
        </row>
        <row r="2832">
          <cell r="A2832" t="str">
            <v>S332750</v>
          </cell>
          <cell r="B2832" t="str">
            <v>Design/Safety Reviews complete (MS) for Detector Gas Service Systems</v>
          </cell>
          <cell r="C2832">
            <v>0</v>
          </cell>
          <cell r="E2832">
            <v>44468</v>
          </cell>
          <cell r="F2832">
            <v>0</v>
          </cell>
          <cell r="G2832">
            <v>0</v>
          </cell>
          <cell r="H2832">
            <v>0</v>
          </cell>
        </row>
        <row r="2833">
          <cell r="A2833" t="str">
            <v>S269502</v>
          </cell>
          <cell r="B2833" t="str">
            <v>Procurement Readiness Review - DAQ Timing System</v>
          </cell>
          <cell r="C2833">
            <v>1</v>
          </cell>
          <cell r="D2833">
            <v>44469</v>
          </cell>
          <cell r="E2833">
            <v>44469</v>
          </cell>
          <cell r="F2833">
            <v>3121</v>
          </cell>
          <cell r="G2833">
            <v>3030</v>
          </cell>
          <cell r="H2833">
            <v>0</v>
          </cell>
        </row>
        <row r="2834">
          <cell r="A2834" t="str">
            <v>S353100</v>
          </cell>
          <cell r="B2834" t="str">
            <v>Transport SC Magnet from 912 to AH - Labor - Physics Resource(s)</v>
          </cell>
          <cell r="C2834">
            <v>2</v>
          </cell>
          <cell r="D2834">
            <v>44469</v>
          </cell>
          <cell r="E2834">
            <v>44470</v>
          </cell>
          <cell r="F2834">
            <v>6758</v>
          </cell>
          <cell r="G2834">
            <v>6659</v>
          </cell>
          <cell r="H2834">
            <v>0</v>
          </cell>
        </row>
        <row r="2835">
          <cell r="A2835" t="str">
            <v>S353200</v>
          </cell>
          <cell r="B2835" t="str">
            <v>Transport SC Magnet from 912 to AH - M&amp;S</v>
          </cell>
          <cell r="C2835">
            <v>2</v>
          </cell>
          <cell r="D2835">
            <v>44469</v>
          </cell>
          <cell r="E2835">
            <v>44470</v>
          </cell>
          <cell r="F2835">
            <v>1758</v>
          </cell>
          <cell r="G2835">
            <v>1741</v>
          </cell>
          <cell r="H2835">
            <v>0</v>
          </cell>
        </row>
        <row r="2836">
          <cell r="A2836" t="str">
            <v>S353110</v>
          </cell>
          <cell r="B2836" t="str">
            <v>Transport SC Magnet from 912 to AH - Labor - CA-D Resource(s)</v>
          </cell>
          <cell r="C2836">
            <v>2</v>
          </cell>
          <cell r="D2836">
            <v>44469</v>
          </cell>
          <cell r="E2836">
            <v>44470</v>
          </cell>
          <cell r="F2836">
            <v>13295</v>
          </cell>
          <cell r="G2836">
            <v>13099</v>
          </cell>
          <cell r="H2836">
            <v>0</v>
          </cell>
        </row>
        <row r="2837">
          <cell r="A2837" t="str">
            <v>S1006680</v>
          </cell>
          <cell r="B2837" t="str">
            <v>BNL review for PDR approval</v>
          </cell>
          <cell r="C2837">
            <v>5</v>
          </cell>
          <cell r="D2837">
            <v>44469</v>
          </cell>
          <cell r="E2837">
            <v>44475</v>
          </cell>
          <cell r="F2837">
            <v>26200</v>
          </cell>
          <cell r="G2837">
            <v>26200</v>
          </cell>
          <cell r="H2837">
            <v>0</v>
          </cell>
        </row>
        <row r="2838">
          <cell r="A2838" t="str">
            <v>S308631</v>
          </cell>
          <cell r="B2838" t="str">
            <v>Review mapping plan</v>
          </cell>
          <cell r="C2838">
            <v>5</v>
          </cell>
          <cell r="D2838">
            <v>44469</v>
          </cell>
          <cell r="E2838">
            <v>44475</v>
          </cell>
          <cell r="F2838">
            <v>6583</v>
          </cell>
          <cell r="G2838">
            <v>6429</v>
          </cell>
          <cell r="H2838">
            <v>0</v>
          </cell>
        </row>
        <row r="2839">
          <cell r="A2839" t="str">
            <v>S341200</v>
          </cell>
          <cell r="B2839" t="str">
            <v>Prepare IR Electronics Cooling Water Distribution System Components Procurement Package(s)</v>
          </cell>
          <cell r="C2839">
            <v>20</v>
          </cell>
          <cell r="D2839">
            <v>44469</v>
          </cell>
          <cell r="E2839">
            <v>44497</v>
          </cell>
          <cell r="F2839">
            <v>6235</v>
          </cell>
          <cell r="G2839">
            <v>6062</v>
          </cell>
          <cell r="H2839">
            <v>0</v>
          </cell>
        </row>
        <row r="2840">
          <cell r="A2840" t="str">
            <v>S332755</v>
          </cell>
          <cell r="B2840" t="str">
            <v>Prepare Detector Gas Services Systems Components Procurement Packages</v>
          </cell>
          <cell r="C2840">
            <v>90</v>
          </cell>
          <cell r="D2840">
            <v>44469</v>
          </cell>
          <cell r="E2840">
            <v>44603</v>
          </cell>
          <cell r="F2840">
            <v>13712</v>
          </cell>
          <cell r="G2840">
            <v>13317</v>
          </cell>
          <cell r="H2840">
            <v>0</v>
          </cell>
        </row>
        <row r="2841">
          <cell r="A2841" t="str">
            <v>S308627</v>
          </cell>
          <cell r="B2841" t="str">
            <v>Place contract with Vendor (Procurement string, $70K obligated at Contract award, paid when mapped?)</v>
          </cell>
          <cell r="C2841">
            <v>100</v>
          </cell>
          <cell r="D2841">
            <v>44469</v>
          </cell>
          <cell r="E2841">
            <v>44620</v>
          </cell>
          <cell r="F2841">
            <v>74571</v>
          </cell>
          <cell r="G2841">
            <v>73123</v>
          </cell>
          <cell r="H2841">
            <v>0</v>
          </cell>
        </row>
        <row r="2842">
          <cell r="A2842" t="str">
            <v>S101016</v>
          </cell>
          <cell r="B2842" t="str">
            <v>FY22 funding available</v>
          </cell>
          <cell r="C2842">
            <v>0</v>
          </cell>
          <cell r="D2842" t="str">
            <v>01-Oct-21*</v>
          </cell>
          <cell r="F2842">
            <v>0</v>
          </cell>
          <cell r="G2842">
            <v>0</v>
          </cell>
          <cell r="H2842">
            <v>0</v>
          </cell>
        </row>
        <row r="2843">
          <cell r="A2843" t="str">
            <v>S267400</v>
          </cell>
          <cell r="B2843" t="str">
            <v>Procure Production GL1 Components - Contract Award(s)</v>
          </cell>
          <cell r="C2843">
            <v>0</v>
          </cell>
          <cell r="D2843">
            <v>44470</v>
          </cell>
          <cell r="F2843">
            <v>0</v>
          </cell>
          <cell r="G2843">
            <v>0</v>
          </cell>
          <cell r="H2843">
            <v>0</v>
          </cell>
        </row>
        <row r="2844">
          <cell r="A2844" t="str">
            <v>S269501</v>
          </cell>
          <cell r="B2844" t="str">
            <v>Final Design Review - DAQ Timing System</v>
          </cell>
          <cell r="C2844">
            <v>1</v>
          </cell>
          <cell r="D2844">
            <v>44470</v>
          </cell>
          <cell r="E2844">
            <v>44470</v>
          </cell>
          <cell r="F2844">
            <v>3215</v>
          </cell>
          <cell r="G2844">
            <v>3030</v>
          </cell>
          <cell r="H2844">
            <v>0</v>
          </cell>
        </row>
        <row r="2845">
          <cell r="A2845" t="str">
            <v>S269600</v>
          </cell>
          <cell r="B2845" t="str">
            <v>Update design specifications; incorporate final design choice</v>
          </cell>
          <cell r="C2845">
            <v>5</v>
          </cell>
          <cell r="D2845">
            <v>44470</v>
          </cell>
          <cell r="E2845">
            <v>44476</v>
          </cell>
          <cell r="F2845">
            <v>2191</v>
          </cell>
          <cell r="G2845">
            <v>2065</v>
          </cell>
          <cell r="H2845">
            <v>0</v>
          </cell>
        </row>
        <row r="2846">
          <cell r="A2846" t="str">
            <v>S263600</v>
          </cell>
          <cell r="B2846" t="str">
            <v>Procure Trigger Preproduction Prototype LL1  - Delivery Acceptance</v>
          </cell>
          <cell r="C2846">
            <v>5</v>
          </cell>
          <cell r="D2846">
            <v>44470</v>
          </cell>
          <cell r="E2846">
            <v>44476</v>
          </cell>
          <cell r="F2846">
            <v>71034</v>
          </cell>
          <cell r="G2846">
            <v>69641</v>
          </cell>
          <cell r="H2846">
            <v>0</v>
          </cell>
        </row>
        <row r="2847">
          <cell r="A2847" t="str">
            <v>S177100</v>
          </cell>
          <cell r="B2847" t="str">
            <v>Fabricate final blocks sector 54</v>
          </cell>
          <cell r="C2847">
            <v>6</v>
          </cell>
          <cell r="D2847">
            <v>44470</v>
          </cell>
          <cell r="E2847">
            <v>44477</v>
          </cell>
          <cell r="F2847">
            <v>5318</v>
          </cell>
          <cell r="G2847">
            <v>5163</v>
          </cell>
          <cell r="H2847">
            <v>0</v>
          </cell>
        </row>
        <row r="2848">
          <cell r="A2848" t="str">
            <v>S332000</v>
          </cell>
          <cell r="B2848" t="str">
            <v>Address Action Items from Detector  Cooling Services Systems Design &amp; Safety Reviews</v>
          </cell>
          <cell r="C2848">
            <v>10</v>
          </cell>
          <cell r="D2848">
            <v>44470</v>
          </cell>
          <cell r="E2848">
            <v>44484</v>
          </cell>
          <cell r="F2848">
            <v>6999</v>
          </cell>
          <cell r="G2848">
            <v>6795</v>
          </cell>
          <cell r="H2848">
            <v>0</v>
          </cell>
        </row>
        <row r="2849">
          <cell r="A2849" t="str">
            <v>S355330</v>
          </cell>
          <cell r="B2849" t="str">
            <v>Add scintillating tiles third 8 IHCal sectors</v>
          </cell>
          <cell r="C2849">
            <v>16</v>
          </cell>
          <cell r="D2849">
            <v>44470</v>
          </cell>
          <cell r="E2849">
            <v>44494</v>
          </cell>
          <cell r="F2849">
            <v>0</v>
          </cell>
          <cell r="G2849">
            <v>0</v>
          </cell>
          <cell r="H2849">
            <v>0</v>
          </cell>
        </row>
        <row r="2850">
          <cell r="A2850" t="str">
            <v>S267500</v>
          </cell>
          <cell r="B2850" t="str">
            <v>Procure Production GL1 Components - Contract/PO - Leadtime</v>
          </cell>
          <cell r="C2850">
            <v>30</v>
          </cell>
          <cell r="D2850">
            <v>44470</v>
          </cell>
          <cell r="E2850">
            <v>44515</v>
          </cell>
          <cell r="F2850">
            <v>0</v>
          </cell>
          <cell r="G2850">
            <v>0</v>
          </cell>
          <cell r="H2850">
            <v>0</v>
          </cell>
        </row>
        <row r="2851">
          <cell r="A2851" t="str">
            <v>S341900</v>
          </cell>
          <cell r="B2851" t="str">
            <v>Create Schematic Design and Specification Control Documents for IR/AH Safety Subsystems</v>
          </cell>
          <cell r="C2851">
            <v>30</v>
          </cell>
          <cell r="D2851">
            <v>44470</v>
          </cell>
          <cell r="E2851">
            <v>44515</v>
          </cell>
          <cell r="F2851">
            <v>19770</v>
          </cell>
          <cell r="G2851">
            <v>19194</v>
          </cell>
          <cell r="H2851">
            <v>0</v>
          </cell>
        </row>
        <row r="2852">
          <cell r="A2852" t="str">
            <v>S367800</v>
          </cell>
          <cell r="B2852" t="str">
            <v>Fabricate/Procure Min Bias Integration/Installation Tooling/Fixtures - Labor</v>
          </cell>
          <cell r="C2852">
            <v>60</v>
          </cell>
          <cell r="D2852">
            <v>44470</v>
          </cell>
          <cell r="E2852">
            <v>44560</v>
          </cell>
          <cell r="F2852">
            <v>7108</v>
          </cell>
          <cell r="G2852">
            <v>6901</v>
          </cell>
          <cell r="H2852">
            <v>0</v>
          </cell>
        </row>
        <row r="2853">
          <cell r="A2853" t="str">
            <v>S367900</v>
          </cell>
          <cell r="B2853" t="str">
            <v>Fabricate/Procure Min Bias Integration/Installation Tooling/Fixtures - M&amp;S</v>
          </cell>
          <cell r="C2853">
            <v>60</v>
          </cell>
          <cell r="D2853">
            <v>44470</v>
          </cell>
          <cell r="E2853">
            <v>44560</v>
          </cell>
          <cell r="F2853">
            <v>11839</v>
          </cell>
          <cell r="G2853">
            <v>11607</v>
          </cell>
          <cell r="H2853">
            <v>0</v>
          </cell>
        </row>
        <row r="2854">
          <cell r="A2854" t="str">
            <v>S362100</v>
          </cell>
          <cell r="B2854" t="str">
            <v>Fabricate/Procure INTT Integration/Installation Tooling/Fixtures - Labor</v>
          </cell>
          <cell r="C2854">
            <v>60</v>
          </cell>
          <cell r="D2854">
            <v>44470</v>
          </cell>
          <cell r="E2854">
            <v>44560</v>
          </cell>
          <cell r="F2854">
            <v>11795</v>
          </cell>
          <cell r="G2854">
            <v>11452</v>
          </cell>
          <cell r="H2854">
            <v>0</v>
          </cell>
        </row>
        <row r="2855">
          <cell r="A2855" t="str">
            <v>S362200</v>
          </cell>
          <cell r="B2855" t="str">
            <v>Fabricate/Procure INTT Integration/Installation Tooling/Fixtures - M&amp;S</v>
          </cell>
          <cell r="C2855">
            <v>60</v>
          </cell>
          <cell r="D2855">
            <v>44470</v>
          </cell>
          <cell r="E2855">
            <v>44560</v>
          </cell>
          <cell r="F2855">
            <v>35517</v>
          </cell>
          <cell r="G2855">
            <v>34821</v>
          </cell>
          <cell r="H2855">
            <v>0</v>
          </cell>
        </row>
        <row r="2856">
          <cell r="A2856" t="str">
            <v>S354500</v>
          </cell>
          <cell r="B2856" t="str">
            <v>Fabricate/Procure Inner HCal Integration/Installation Tooling/Fixtures - Labor</v>
          </cell>
          <cell r="C2856">
            <v>60</v>
          </cell>
          <cell r="D2856">
            <v>44470</v>
          </cell>
          <cell r="E2856">
            <v>44560</v>
          </cell>
          <cell r="F2856">
            <v>23591</v>
          </cell>
          <cell r="G2856">
            <v>22237</v>
          </cell>
          <cell r="H2856">
            <v>0</v>
          </cell>
        </row>
        <row r="2857">
          <cell r="A2857" t="str">
            <v>S354600</v>
          </cell>
          <cell r="B2857" t="str">
            <v>Fabricate/Procure Inner HCal Integration/Installation Tooling/Fixtures - M&amp;S</v>
          </cell>
          <cell r="C2857">
            <v>60</v>
          </cell>
          <cell r="D2857" t="str">
            <v>01-Oct-21*</v>
          </cell>
          <cell r="E2857">
            <v>44560</v>
          </cell>
          <cell r="F2857">
            <v>94712</v>
          </cell>
          <cell r="G2857">
            <v>91034</v>
          </cell>
          <cell r="H2857">
            <v>0</v>
          </cell>
        </row>
        <row r="2858">
          <cell r="A2858" t="str">
            <v>S364400</v>
          </cell>
          <cell r="B2858" t="str">
            <v>Fabricate/Procure MVTX Integration/Installation Tooling/Fixtures - Labor</v>
          </cell>
          <cell r="C2858">
            <v>60</v>
          </cell>
          <cell r="D2858">
            <v>44470</v>
          </cell>
          <cell r="E2858">
            <v>44560</v>
          </cell>
          <cell r="F2858">
            <v>14217</v>
          </cell>
          <cell r="G2858">
            <v>13803</v>
          </cell>
          <cell r="H2858">
            <v>0</v>
          </cell>
        </row>
        <row r="2859">
          <cell r="A2859" t="str">
            <v>S364500</v>
          </cell>
          <cell r="B2859" t="str">
            <v>Fabricate/Procure MVTX Integration/Installation Tooling/Fixtures - M&amp;S</v>
          </cell>
          <cell r="C2859">
            <v>60</v>
          </cell>
          <cell r="D2859">
            <v>44470</v>
          </cell>
          <cell r="E2859">
            <v>44560</v>
          </cell>
          <cell r="F2859">
            <v>35517</v>
          </cell>
          <cell r="G2859">
            <v>34821</v>
          </cell>
          <cell r="H2859">
            <v>0</v>
          </cell>
        </row>
        <row r="2860">
          <cell r="A2860" t="str">
            <v>S103400</v>
          </cell>
          <cell r="B2860" t="str">
            <v>Mgmt labor - A - MIE - FY22</v>
          </cell>
          <cell r="C2860">
            <v>63</v>
          </cell>
          <cell r="D2860" t="str">
            <v>01-Oct-21*</v>
          </cell>
          <cell r="E2860">
            <v>44566</v>
          </cell>
          <cell r="F2860">
            <v>11361</v>
          </cell>
          <cell r="G2860">
            <v>11361</v>
          </cell>
          <cell r="H2860">
            <v>0</v>
          </cell>
        </row>
        <row r="2861">
          <cell r="A2861" t="str">
            <v>S103510</v>
          </cell>
          <cell r="B2861" t="str">
            <v>Mgmt labor - B - BNL Contributed Labor - FY22 - CA-D Resource(s)</v>
          </cell>
          <cell r="C2861">
            <v>63</v>
          </cell>
          <cell r="D2861" t="str">
            <v>01-Oct-21*</v>
          </cell>
          <cell r="E2861">
            <v>44566</v>
          </cell>
          <cell r="F2861">
            <v>6351</v>
          </cell>
          <cell r="G2861">
            <v>6351</v>
          </cell>
          <cell r="H2861">
            <v>0</v>
          </cell>
        </row>
        <row r="2862">
          <cell r="A2862" t="str">
            <v>S103500</v>
          </cell>
          <cell r="B2862" t="str">
            <v>Mgmt labor - B - BNL Contributed Labor - FY22 - Physics Resource(s)</v>
          </cell>
          <cell r="C2862">
            <v>63</v>
          </cell>
          <cell r="D2862" t="str">
            <v>01-Oct-21*</v>
          </cell>
          <cell r="E2862">
            <v>44566</v>
          </cell>
          <cell r="F2862">
            <v>65205</v>
          </cell>
          <cell r="G2862">
            <v>65205</v>
          </cell>
          <cell r="H2862">
            <v>0</v>
          </cell>
        </row>
        <row r="2863">
          <cell r="A2863" t="str">
            <v>S359700</v>
          </cell>
          <cell r="B2863" t="str">
            <v>Fabricate/Procure TPC Integration/Installation Tooling/Fixtures - Labor</v>
          </cell>
          <cell r="C2863">
            <v>90</v>
          </cell>
          <cell r="D2863">
            <v>44470</v>
          </cell>
          <cell r="E2863">
            <v>44606</v>
          </cell>
          <cell r="F2863">
            <v>11795</v>
          </cell>
          <cell r="G2863">
            <v>11452</v>
          </cell>
          <cell r="H2863">
            <v>0</v>
          </cell>
        </row>
        <row r="2864">
          <cell r="A2864" t="str">
            <v>S359800</v>
          </cell>
          <cell r="B2864" t="str">
            <v>Fabricate/Procure TPC Integration/Installation Tooling/Fixtures - M&amp;S</v>
          </cell>
          <cell r="C2864">
            <v>90</v>
          </cell>
          <cell r="D2864">
            <v>44470</v>
          </cell>
          <cell r="E2864">
            <v>44606</v>
          </cell>
          <cell r="F2864">
            <v>35517</v>
          </cell>
          <cell r="G2864">
            <v>34821</v>
          </cell>
          <cell r="H2864">
            <v>0</v>
          </cell>
        </row>
        <row r="2865">
          <cell r="A2865" t="str">
            <v>S274800</v>
          </cell>
          <cell r="B2865" t="str">
            <v>2022 Magnet Project Management</v>
          </cell>
          <cell r="C2865">
            <v>250</v>
          </cell>
          <cell r="D2865">
            <v>44470</v>
          </cell>
          <cell r="E2865">
            <v>44834</v>
          </cell>
          <cell r="F2865">
            <v>160676</v>
          </cell>
          <cell r="G2865">
            <v>160676</v>
          </cell>
          <cell r="H2865">
            <v>0</v>
          </cell>
        </row>
        <row r="2866">
          <cell r="A2866" t="str">
            <v>S275900</v>
          </cell>
          <cell r="B2866" t="str">
            <v>2022 PS &amp; Quench Protection L3 Project Management</v>
          </cell>
          <cell r="C2866">
            <v>250</v>
          </cell>
          <cell r="D2866">
            <v>44470</v>
          </cell>
          <cell r="E2866">
            <v>44834</v>
          </cell>
          <cell r="F2866">
            <v>63508</v>
          </cell>
          <cell r="G2866">
            <v>63508</v>
          </cell>
          <cell r="H2866">
            <v>0</v>
          </cell>
        </row>
        <row r="2867">
          <cell r="A2867" t="str">
            <v>S278200</v>
          </cell>
          <cell r="B2867" t="str">
            <v>2022 Integration &amp; Installation Project Management</v>
          </cell>
          <cell r="C2867">
            <v>250</v>
          </cell>
          <cell r="D2867">
            <v>44470</v>
          </cell>
          <cell r="E2867">
            <v>44834</v>
          </cell>
          <cell r="F2867">
            <v>158770</v>
          </cell>
          <cell r="G2867">
            <v>158770</v>
          </cell>
          <cell r="H2867">
            <v>0</v>
          </cell>
        </row>
        <row r="2868">
          <cell r="A2868" t="str">
            <v>S276400</v>
          </cell>
          <cell r="B2868" t="str">
            <v>2022 Infrastructure Project Management</v>
          </cell>
          <cell r="C2868">
            <v>250</v>
          </cell>
          <cell r="D2868">
            <v>44470</v>
          </cell>
          <cell r="E2868">
            <v>44834</v>
          </cell>
          <cell r="F2868">
            <v>107371</v>
          </cell>
          <cell r="G2868">
            <v>107371</v>
          </cell>
          <cell r="H2868">
            <v>0</v>
          </cell>
        </row>
        <row r="2869">
          <cell r="A2869" t="str">
            <v>S277000</v>
          </cell>
          <cell r="B2869" t="str">
            <v>2022 Facility Support Systems L3 Project Management</v>
          </cell>
          <cell r="C2869">
            <v>250</v>
          </cell>
          <cell r="D2869">
            <v>44470</v>
          </cell>
          <cell r="E2869">
            <v>44834</v>
          </cell>
          <cell r="F2869">
            <v>37426</v>
          </cell>
          <cell r="G2869">
            <v>37426</v>
          </cell>
          <cell r="H2869">
            <v>0</v>
          </cell>
        </row>
        <row r="2870">
          <cell r="A2870" t="str">
            <v>S277600</v>
          </cell>
          <cell r="B2870" t="str">
            <v>2022 Detector Support Systems L3 Project Management</v>
          </cell>
          <cell r="C2870">
            <v>250</v>
          </cell>
          <cell r="D2870" t="str">
            <v>01-Oct-21*</v>
          </cell>
          <cell r="E2870">
            <v>44834</v>
          </cell>
          <cell r="F2870">
            <v>63508</v>
          </cell>
          <cell r="G2870">
            <v>47243</v>
          </cell>
          <cell r="H2870">
            <v>0</v>
          </cell>
        </row>
        <row r="2871">
          <cell r="A2871" t="str">
            <v>S353300</v>
          </cell>
          <cell r="B2871" t="str">
            <v>Install SC Magnet on Cradle - Labor - Physics Resource(s)</v>
          </cell>
          <cell r="C2871">
            <v>2</v>
          </cell>
          <cell r="D2871">
            <v>44473</v>
          </cell>
          <cell r="E2871">
            <v>44474</v>
          </cell>
          <cell r="F2871">
            <v>6616</v>
          </cell>
          <cell r="G2871">
            <v>6423</v>
          </cell>
          <cell r="H2871">
            <v>0</v>
          </cell>
        </row>
        <row r="2872">
          <cell r="A2872" t="str">
            <v>S353400</v>
          </cell>
          <cell r="B2872" t="str">
            <v>Install SC Magnet on Cradle - M&amp;S</v>
          </cell>
          <cell r="C2872">
            <v>2</v>
          </cell>
          <cell r="D2872">
            <v>44473</v>
          </cell>
          <cell r="E2872">
            <v>44474</v>
          </cell>
          <cell r="F2872">
            <v>1776</v>
          </cell>
          <cell r="G2872">
            <v>1741</v>
          </cell>
          <cell r="H2872">
            <v>0</v>
          </cell>
        </row>
        <row r="2873">
          <cell r="A2873" t="str">
            <v>S353310</v>
          </cell>
          <cell r="B2873" t="str">
            <v>Install SC Magnet on Cradle - Labor - CA-D Resource(s)</v>
          </cell>
          <cell r="C2873">
            <v>2</v>
          </cell>
          <cell r="D2873">
            <v>44473</v>
          </cell>
          <cell r="E2873">
            <v>44474</v>
          </cell>
          <cell r="F2873">
            <v>13492</v>
          </cell>
          <cell r="G2873">
            <v>13099</v>
          </cell>
          <cell r="H2873">
            <v>0</v>
          </cell>
        </row>
        <row r="2874">
          <cell r="A2874" t="str">
            <v>S313500</v>
          </cell>
          <cell r="B2874" t="str">
            <v>CC Seismic Restraints - Final Design Reviews (Design &amp; Safety) - Physics Resource(s)</v>
          </cell>
          <cell r="C2874">
            <v>5</v>
          </cell>
          <cell r="D2874">
            <v>44473</v>
          </cell>
          <cell r="E2874">
            <v>44477</v>
          </cell>
          <cell r="F2874">
            <v>2421</v>
          </cell>
          <cell r="G2874">
            <v>2282</v>
          </cell>
          <cell r="H2874">
            <v>0</v>
          </cell>
        </row>
        <row r="2875">
          <cell r="A2875" t="str">
            <v>S313510</v>
          </cell>
          <cell r="B2875" t="str">
            <v>CC Seismic Restraints - Final Design Reviews (Design &amp; Safety) - CA-D Resource(s)</v>
          </cell>
          <cell r="C2875">
            <v>5</v>
          </cell>
          <cell r="D2875">
            <v>44473</v>
          </cell>
          <cell r="E2875">
            <v>44477</v>
          </cell>
          <cell r="F2875">
            <v>8671</v>
          </cell>
          <cell r="G2875">
            <v>8173</v>
          </cell>
          <cell r="H2875">
            <v>0</v>
          </cell>
        </row>
        <row r="2876">
          <cell r="A2876" t="str">
            <v>S155600</v>
          </cell>
          <cell r="B2876" t="str">
            <v>Install TPC Cooling System plumbing Labor</v>
          </cell>
          <cell r="C2876">
            <v>30</v>
          </cell>
          <cell r="D2876">
            <v>44473</v>
          </cell>
          <cell r="E2876">
            <v>44516</v>
          </cell>
          <cell r="F2876">
            <v>29057</v>
          </cell>
          <cell r="G2876">
            <v>27453</v>
          </cell>
          <cell r="H2876">
            <v>0</v>
          </cell>
        </row>
        <row r="2877">
          <cell r="A2877" t="str">
            <v>S143300</v>
          </cell>
          <cell r="B2877" t="str">
            <v>Perform QA Testing on TPC FEE</v>
          </cell>
          <cell r="C2877">
            <v>69</v>
          </cell>
          <cell r="D2877">
            <v>44473</v>
          </cell>
          <cell r="E2877">
            <v>44575</v>
          </cell>
          <cell r="F2877">
            <v>88065</v>
          </cell>
          <cell r="G2877">
            <v>85500</v>
          </cell>
          <cell r="H2877">
            <v>0</v>
          </cell>
        </row>
        <row r="2878">
          <cell r="A2878" t="str">
            <v>S1006400</v>
          </cell>
          <cell r="B2878" t="str">
            <v>BNL review for IDR approval</v>
          </cell>
          <cell r="C2878">
            <v>5</v>
          </cell>
          <cell r="D2878">
            <v>44474</v>
          </cell>
          <cell r="E2878">
            <v>44481</v>
          </cell>
          <cell r="F2878">
            <v>34933</v>
          </cell>
          <cell r="G2878">
            <v>34933</v>
          </cell>
          <cell r="H2878">
            <v>0</v>
          </cell>
        </row>
        <row r="2879">
          <cell r="A2879" t="str">
            <v>S353410</v>
          </cell>
          <cell r="B2879" t="str">
            <v>Completed - Install SC Magnet on Cradle</v>
          </cell>
          <cell r="C2879">
            <v>0</v>
          </cell>
          <cell r="E2879">
            <v>44474</v>
          </cell>
          <cell r="F2879">
            <v>0</v>
          </cell>
          <cell r="G2879">
            <v>0</v>
          </cell>
          <cell r="H2879">
            <v>0</v>
          </cell>
        </row>
        <row r="2880">
          <cell r="A2880" t="str">
            <v>S112100</v>
          </cell>
          <cell r="B2880" t="str">
            <v>Benchtest TPC v2 Field Cage</v>
          </cell>
          <cell r="C2880">
            <v>5</v>
          </cell>
          <cell r="D2880">
            <v>44475</v>
          </cell>
          <cell r="E2880">
            <v>44482</v>
          </cell>
          <cell r="F2880">
            <v>1355</v>
          </cell>
          <cell r="G2880">
            <v>1277</v>
          </cell>
          <cell r="H2880">
            <v>0</v>
          </cell>
        </row>
        <row r="2881">
          <cell r="A2881" t="str">
            <v>S353500</v>
          </cell>
          <cell r="B2881" t="str">
            <v>Align/Survey SC Magnet to Cradle - Labor - Physics Resource(s)</v>
          </cell>
          <cell r="C2881">
            <v>10</v>
          </cell>
          <cell r="D2881">
            <v>44475</v>
          </cell>
          <cell r="E2881">
            <v>44489</v>
          </cell>
          <cell r="F2881">
            <v>9686</v>
          </cell>
          <cell r="G2881">
            <v>9404</v>
          </cell>
          <cell r="H2881">
            <v>0</v>
          </cell>
        </row>
        <row r="2882">
          <cell r="A2882" t="str">
            <v>S353600</v>
          </cell>
          <cell r="B2882" t="str">
            <v>Align/Survey SC Magnet to Cradle - M&amp;S</v>
          </cell>
          <cell r="C2882">
            <v>10</v>
          </cell>
          <cell r="D2882">
            <v>44475</v>
          </cell>
          <cell r="E2882">
            <v>44489</v>
          </cell>
          <cell r="F2882">
            <v>4144</v>
          </cell>
          <cell r="G2882">
            <v>4062</v>
          </cell>
          <cell r="H2882">
            <v>0</v>
          </cell>
        </row>
        <row r="2883">
          <cell r="A2883" t="str">
            <v>S353510</v>
          </cell>
          <cell r="B2883" t="str">
            <v>Align/Survey SC Magnet to Cradle - Labor - CA-D Resource(s)</v>
          </cell>
          <cell r="C2883">
            <v>10</v>
          </cell>
          <cell r="D2883">
            <v>44475</v>
          </cell>
          <cell r="E2883">
            <v>44489</v>
          </cell>
          <cell r="F2883">
            <v>50287</v>
          </cell>
          <cell r="G2883">
            <v>48823</v>
          </cell>
          <cell r="H2883">
            <v>0</v>
          </cell>
        </row>
        <row r="2884">
          <cell r="A2884" t="str">
            <v>S1006720</v>
          </cell>
          <cell r="B2884" t="str">
            <v>AET submits IDR to BNL for approval</v>
          </cell>
          <cell r="C2884">
            <v>5</v>
          </cell>
          <cell r="D2884">
            <v>44476</v>
          </cell>
          <cell r="E2884">
            <v>44483</v>
          </cell>
          <cell r="F2884">
            <v>0</v>
          </cell>
          <cell r="G2884">
            <v>0</v>
          </cell>
          <cell r="H2884">
            <v>0</v>
          </cell>
        </row>
        <row r="2885">
          <cell r="A2885" t="str">
            <v>S270100</v>
          </cell>
          <cell r="B2885" t="str">
            <v>Timing System Production (FPGA Boards) - Contract Award(s)</v>
          </cell>
          <cell r="C2885">
            <v>0</v>
          </cell>
          <cell r="D2885">
            <v>44477</v>
          </cell>
          <cell r="F2885">
            <v>0</v>
          </cell>
          <cell r="G2885">
            <v>0</v>
          </cell>
          <cell r="H2885">
            <v>0</v>
          </cell>
        </row>
        <row r="2886">
          <cell r="A2886" t="str">
            <v>S263700</v>
          </cell>
          <cell r="B2886" t="str">
            <v>Trigger LL1 Preproduction Prototype: Test trigger systems</v>
          </cell>
          <cell r="C2886">
            <v>5</v>
          </cell>
          <cell r="D2886">
            <v>44477</v>
          </cell>
          <cell r="E2886">
            <v>44484</v>
          </cell>
          <cell r="F2886">
            <v>0</v>
          </cell>
          <cell r="G2886">
            <v>0</v>
          </cell>
          <cell r="H2886">
            <v>0</v>
          </cell>
        </row>
        <row r="2887">
          <cell r="A2887" t="str">
            <v>S355332</v>
          </cell>
          <cell r="B2887" t="str">
            <v>Add electronics third 8 IHCal sectors</v>
          </cell>
          <cell r="C2887">
            <v>16</v>
          </cell>
          <cell r="D2887">
            <v>44477</v>
          </cell>
          <cell r="E2887">
            <v>44501</v>
          </cell>
          <cell r="F2887">
            <v>0</v>
          </cell>
          <cell r="G2887">
            <v>0</v>
          </cell>
          <cell r="H2887">
            <v>0</v>
          </cell>
        </row>
        <row r="2888">
          <cell r="A2888" t="str">
            <v>S270200</v>
          </cell>
          <cell r="B2888" t="str">
            <v>Timing System Production (FPGA Boards) - Contract/PO) - Leadtime</v>
          </cell>
          <cell r="C2888">
            <v>30</v>
          </cell>
          <cell r="D2888">
            <v>44477</v>
          </cell>
          <cell r="E2888">
            <v>44522</v>
          </cell>
          <cell r="F2888">
            <v>0</v>
          </cell>
          <cell r="G2888">
            <v>0</v>
          </cell>
          <cell r="H2888">
            <v>0</v>
          </cell>
        </row>
        <row r="2889">
          <cell r="A2889" t="str">
            <v>S313600</v>
          </cell>
          <cell r="B2889" t="str">
            <v>CC Seismic Restraints - Address Action Items from Design &amp; Safety Reviews - Physics Resource(s)</v>
          </cell>
          <cell r="C2889">
            <v>5</v>
          </cell>
          <cell r="D2889">
            <v>44481</v>
          </cell>
          <cell r="E2889">
            <v>44487</v>
          </cell>
          <cell r="F2889">
            <v>2421</v>
          </cell>
          <cell r="G2889">
            <v>2282</v>
          </cell>
          <cell r="H2889">
            <v>0</v>
          </cell>
        </row>
        <row r="2890">
          <cell r="A2890" t="str">
            <v>S313610</v>
          </cell>
          <cell r="B2890" t="str">
            <v>CC Seismic Restraints - Address Action Items from Design &amp; Safety Reviews - CA-D Resource(s)</v>
          </cell>
          <cell r="C2890">
            <v>5</v>
          </cell>
          <cell r="D2890">
            <v>44481</v>
          </cell>
          <cell r="E2890">
            <v>44487</v>
          </cell>
          <cell r="F2890">
            <v>12279</v>
          </cell>
          <cell r="G2890">
            <v>11574</v>
          </cell>
          <cell r="H2890">
            <v>0</v>
          </cell>
        </row>
        <row r="2891">
          <cell r="A2891" t="str">
            <v>S177200</v>
          </cell>
          <cell r="B2891" t="str">
            <v>Fabricate final blocks sector 55</v>
          </cell>
          <cell r="C2891">
            <v>6</v>
          </cell>
          <cell r="D2891">
            <v>44481</v>
          </cell>
          <cell r="E2891">
            <v>44488</v>
          </cell>
          <cell r="F2891">
            <v>5318</v>
          </cell>
          <cell r="G2891">
            <v>5163</v>
          </cell>
          <cell r="H2891">
            <v>0</v>
          </cell>
        </row>
        <row r="2892">
          <cell r="A2892" t="str">
            <v>S335300</v>
          </cell>
          <cell r="B2892" t="str">
            <v>Address Action Items from Rack Room Modifications Design &amp; Safety Reviews</v>
          </cell>
          <cell r="C2892">
            <v>10</v>
          </cell>
          <cell r="D2892">
            <v>44482</v>
          </cell>
          <cell r="E2892">
            <v>44495</v>
          </cell>
          <cell r="F2892">
            <v>6585</v>
          </cell>
          <cell r="G2892">
            <v>6585</v>
          </cell>
          <cell r="H2892">
            <v>0</v>
          </cell>
        </row>
        <row r="2893">
          <cell r="A2893" t="str">
            <v>S1006440</v>
          </cell>
          <cell r="B2893" t="str">
            <v>AET submits FDR report to BNL for approval</v>
          </cell>
          <cell r="C2893">
            <v>20</v>
          </cell>
          <cell r="D2893">
            <v>44482</v>
          </cell>
          <cell r="E2893">
            <v>44509</v>
          </cell>
          <cell r="F2893">
            <v>139734</v>
          </cell>
          <cell r="G2893">
            <v>139734</v>
          </cell>
          <cell r="H2893">
            <v>0</v>
          </cell>
        </row>
        <row r="2894">
          <cell r="A2894" t="str">
            <v>S1006760</v>
          </cell>
          <cell r="B2894" t="str">
            <v>BNL review for IDR approval</v>
          </cell>
          <cell r="C2894">
            <v>5</v>
          </cell>
          <cell r="D2894">
            <v>44484</v>
          </cell>
          <cell r="E2894">
            <v>44490</v>
          </cell>
          <cell r="F2894">
            <v>26200</v>
          </cell>
          <cell r="G2894">
            <v>26200</v>
          </cell>
          <cell r="H2894">
            <v>0</v>
          </cell>
        </row>
        <row r="2895">
          <cell r="A2895" t="str">
            <v>S343100</v>
          </cell>
          <cell r="B2895" t="str">
            <v>Review Assembly Hall Modifications Design/Safety</v>
          </cell>
          <cell r="C2895">
            <v>10</v>
          </cell>
          <cell r="D2895">
            <v>44484</v>
          </cell>
          <cell r="E2895">
            <v>44497</v>
          </cell>
          <cell r="F2895">
            <v>3591</v>
          </cell>
          <cell r="G2895">
            <v>3486</v>
          </cell>
          <cell r="H2895">
            <v>0</v>
          </cell>
        </row>
        <row r="2896">
          <cell r="A2896" t="str">
            <v>S340000</v>
          </cell>
          <cell r="B2896" t="str">
            <v>Design/Safety Reviews Complete, IR HVAC Components Released for Production</v>
          </cell>
          <cell r="C2896">
            <v>0</v>
          </cell>
          <cell r="E2896">
            <v>44484</v>
          </cell>
          <cell r="F2896">
            <v>0</v>
          </cell>
          <cell r="G2896">
            <v>0</v>
          </cell>
          <cell r="H2896">
            <v>0</v>
          </cell>
        </row>
        <row r="2897">
          <cell r="A2897" t="str">
            <v>S332100</v>
          </cell>
          <cell r="B2897" t="str">
            <v>Design/Safety Reviews Complete, Detector Gas and Cooling Services Systems Components Released for Production</v>
          </cell>
          <cell r="C2897">
            <v>0</v>
          </cell>
          <cell r="E2897">
            <v>44484</v>
          </cell>
          <cell r="F2897">
            <v>0</v>
          </cell>
          <cell r="G2897">
            <v>0</v>
          </cell>
          <cell r="H2897">
            <v>0</v>
          </cell>
        </row>
        <row r="2898">
          <cell r="A2898" t="str">
            <v>S263800</v>
          </cell>
          <cell r="B2898" t="str">
            <v>Final Design Review - DAQ Local Level-1</v>
          </cell>
          <cell r="C2898">
            <v>2</v>
          </cell>
          <cell r="D2898">
            <v>44487</v>
          </cell>
          <cell r="E2898">
            <v>44488</v>
          </cell>
          <cell r="F2898">
            <v>5843</v>
          </cell>
          <cell r="G2898">
            <v>5673</v>
          </cell>
          <cell r="H2898">
            <v>0</v>
          </cell>
        </row>
        <row r="2899">
          <cell r="A2899" t="str">
            <v>S355334</v>
          </cell>
          <cell r="B2899" t="str">
            <v>LED test/Light tight test third 8 IHCal sectors</v>
          </cell>
          <cell r="C2899">
            <v>16</v>
          </cell>
          <cell r="D2899">
            <v>44487</v>
          </cell>
          <cell r="E2899">
            <v>44508</v>
          </cell>
          <cell r="F2899">
            <v>0</v>
          </cell>
          <cell r="G2899">
            <v>0</v>
          </cell>
          <cell r="H2899">
            <v>0</v>
          </cell>
        </row>
        <row r="2900">
          <cell r="A2900" t="str">
            <v>S340100</v>
          </cell>
          <cell r="B2900" t="str">
            <v>Prepare IR HVAC Components Procurement Package(s)</v>
          </cell>
          <cell r="C2900">
            <v>20</v>
          </cell>
          <cell r="D2900">
            <v>44487</v>
          </cell>
          <cell r="E2900">
            <v>44515</v>
          </cell>
          <cell r="F2900">
            <v>6244</v>
          </cell>
          <cell r="G2900">
            <v>6062</v>
          </cell>
          <cell r="H2900">
            <v>0</v>
          </cell>
        </row>
        <row r="2901">
          <cell r="A2901" t="str">
            <v>S332200</v>
          </cell>
          <cell r="B2901" t="str">
            <v>Prepare Detector Cooling Services Systems Components Procurement Package(s)</v>
          </cell>
          <cell r="C2901">
            <v>50</v>
          </cell>
          <cell r="D2901">
            <v>44487</v>
          </cell>
          <cell r="E2901">
            <v>44560</v>
          </cell>
          <cell r="F2901">
            <v>13717</v>
          </cell>
          <cell r="G2901">
            <v>13317</v>
          </cell>
          <cell r="H2901">
            <v>0</v>
          </cell>
        </row>
        <row r="2902">
          <cell r="A2902" t="str">
            <v>S313700</v>
          </cell>
          <cell r="B2902" t="str">
            <v>CC Seismic Restraints - Prepare Procurement Package - Physics Resource(s)</v>
          </cell>
          <cell r="C2902">
            <v>5</v>
          </cell>
          <cell r="D2902">
            <v>44488</v>
          </cell>
          <cell r="E2902">
            <v>44494</v>
          </cell>
          <cell r="F2902">
            <v>2421</v>
          </cell>
          <cell r="G2902">
            <v>2282</v>
          </cell>
          <cell r="H2902">
            <v>0</v>
          </cell>
        </row>
        <row r="2903">
          <cell r="A2903" t="str">
            <v>S313710</v>
          </cell>
          <cell r="B2903" t="str">
            <v>CC Seismic Restraints - Prepare Procurement Package - CA-D Resource(s)</v>
          </cell>
          <cell r="C2903">
            <v>5</v>
          </cell>
          <cell r="D2903">
            <v>44488</v>
          </cell>
          <cell r="E2903">
            <v>44494</v>
          </cell>
          <cell r="F2903">
            <v>6989</v>
          </cell>
          <cell r="G2903">
            <v>6588</v>
          </cell>
          <cell r="H2903">
            <v>0</v>
          </cell>
        </row>
        <row r="2904">
          <cell r="A2904" t="str">
            <v>S318180</v>
          </cell>
          <cell r="B2904" t="str">
            <v>Perform Large Support Rings Acceptance</v>
          </cell>
          <cell r="C2904">
            <v>10</v>
          </cell>
          <cell r="D2904">
            <v>44488</v>
          </cell>
          <cell r="E2904">
            <v>44501</v>
          </cell>
          <cell r="F2904">
            <v>15054</v>
          </cell>
          <cell r="G2904">
            <v>14616</v>
          </cell>
          <cell r="H2904">
            <v>0</v>
          </cell>
        </row>
        <row r="2905">
          <cell r="A2905" t="str">
            <v>S263900</v>
          </cell>
          <cell r="B2905" t="str">
            <v>Trigger LL1 Preproduction complete</v>
          </cell>
          <cell r="C2905">
            <v>0</v>
          </cell>
          <cell r="E2905">
            <v>44488</v>
          </cell>
          <cell r="F2905">
            <v>0</v>
          </cell>
          <cell r="G2905">
            <v>0</v>
          </cell>
          <cell r="H2905">
            <v>0</v>
          </cell>
        </row>
        <row r="2906">
          <cell r="A2906" t="str">
            <v>S177300</v>
          </cell>
          <cell r="B2906" t="str">
            <v>Fabricate final blocks sector 56</v>
          </cell>
          <cell r="C2906">
            <v>5</v>
          </cell>
          <cell r="D2906">
            <v>44489</v>
          </cell>
          <cell r="E2906">
            <v>44495</v>
          </cell>
          <cell r="F2906">
            <v>5318</v>
          </cell>
          <cell r="G2906">
            <v>5163</v>
          </cell>
          <cell r="H2906">
            <v>0</v>
          </cell>
        </row>
        <row r="2907">
          <cell r="A2907" t="str">
            <v>S264000</v>
          </cell>
          <cell r="B2907" t="str">
            <v>Trigger LL1 Production: Updates to trigger board: Production</v>
          </cell>
          <cell r="C2907">
            <v>17</v>
          </cell>
          <cell r="D2907">
            <v>44489</v>
          </cell>
          <cell r="E2907">
            <v>44512</v>
          </cell>
          <cell r="F2907">
            <v>0</v>
          </cell>
          <cell r="G2907">
            <v>0</v>
          </cell>
          <cell r="H2907">
            <v>0</v>
          </cell>
        </row>
        <row r="2908">
          <cell r="A2908" t="str">
            <v>S291510</v>
          </cell>
          <cell r="B2908" t="str">
            <v>Completed - Procure LN2 supply transfer line system - Phase 5 - Shipping - Delivery Acceptance</v>
          </cell>
          <cell r="C2908">
            <v>0</v>
          </cell>
          <cell r="E2908">
            <v>44489</v>
          </cell>
          <cell r="F2908">
            <v>0</v>
          </cell>
          <cell r="G2908">
            <v>0</v>
          </cell>
          <cell r="H2908">
            <v>0</v>
          </cell>
        </row>
        <row r="2909">
          <cell r="A2909" t="str">
            <v>S112200</v>
          </cell>
          <cell r="B2909" t="str">
            <v>TPC Field Cage Safety Review</v>
          </cell>
          <cell r="C2909">
            <v>3</v>
          </cell>
          <cell r="D2909">
            <v>44490</v>
          </cell>
          <cell r="E2909">
            <v>44494</v>
          </cell>
          <cell r="F2909">
            <v>1355</v>
          </cell>
          <cell r="G2909">
            <v>1277</v>
          </cell>
          <cell r="H2909">
            <v>0</v>
          </cell>
        </row>
        <row r="2910">
          <cell r="A2910" t="str">
            <v>S353700</v>
          </cell>
          <cell r="B2910" t="str">
            <v>Prep SC Magnet for Run (Cryo) - Labor - Physics Resource(s)</v>
          </cell>
          <cell r="C2910">
            <v>20</v>
          </cell>
          <cell r="D2910">
            <v>44490</v>
          </cell>
          <cell r="E2910">
            <v>44518</v>
          </cell>
          <cell r="F2910">
            <v>6374</v>
          </cell>
          <cell r="G2910">
            <v>6346</v>
          </cell>
          <cell r="H2910">
            <v>0</v>
          </cell>
        </row>
        <row r="2911">
          <cell r="A2911" t="str">
            <v>S353800</v>
          </cell>
          <cell r="B2911" t="str">
            <v>Prep SC Magnet for Run (Cryo) - M&amp;S</v>
          </cell>
          <cell r="C2911">
            <v>20</v>
          </cell>
          <cell r="D2911">
            <v>44490</v>
          </cell>
          <cell r="E2911">
            <v>44518</v>
          </cell>
          <cell r="F2911">
            <v>4144</v>
          </cell>
          <cell r="G2911">
            <v>4131</v>
          </cell>
          <cell r="H2911">
            <v>0</v>
          </cell>
        </row>
        <row r="2912">
          <cell r="A2912" t="str">
            <v>S353710</v>
          </cell>
          <cell r="B2912" t="str">
            <v>Prep SC Magnet for Run (Cryo) - Labor - CA-D Resource(s)</v>
          </cell>
          <cell r="C2912">
            <v>20</v>
          </cell>
          <cell r="D2912">
            <v>44490</v>
          </cell>
          <cell r="E2912">
            <v>44518</v>
          </cell>
          <cell r="F2912">
            <v>48268</v>
          </cell>
          <cell r="G2912">
            <v>48057</v>
          </cell>
          <cell r="H2912">
            <v>0</v>
          </cell>
        </row>
        <row r="2913">
          <cell r="A2913" t="str">
            <v>S1006800</v>
          </cell>
          <cell r="B2913" t="str">
            <v>AET submits FDR report to BNL for approval</v>
          </cell>
          <cell r="C2913">
            <v>10</v>
          </cell>
          <cell r="D2913">
            <v>44491</v>
          </cell>
          <cell r="E2913">
            <v>44504</v>
          </cell>
          <cell r="F2913">
            <v>104800</v>
          </cell>
          <cell r="G2913">
            <v>104800</v>
          </cell>
          <cell r="H2913">
            <v>0</v>
          </cell>
        </row>
        <row r="2914">
          <cell r="A2914" t="str">
            <v>S121800</v>
          </cell>
          <cell r="B2914" t="str">
            <v>Test TPC by sectors Prior to Installation</v>
          </cell>
          <cell r="C2914">
            <v>62</v>
          </cell>
          <cell r="D2914">
            <v>44491</v>
          </cell>
          <cell r="E2914">
            <v>44586</v>
          </cell>
          <cell r="F2914">
            <v>0</v>
          </cell>
          <cell r="G2914">
            <v>0</v>
          </cell>
          <cell r="H2914">
            <v>0</v>
          </cell>
        </row>
        <row r="2915">
          <cell r="A2915" t="str">
            <v>S355336</v>
          </cell>
          <cell r="B2915" t="str">
            <v>Cosmic test third 8 IHCal sectors</v>
          </cell>
          <cell r="C2915">
            <v>16</v>
          </cell>
          <cell r="D2915">
            <v>44494</v>
          </cell>
          <cell r="E2915">
            <v>44516</v>
          </cell>
          <cell r="F2915">
            <v>0</v>
          </cell>
          <cell r="G2915">
            <v>0</v>
          </cell>
          <cell r="H2915">
            <v>0</v>
          </cell>
        </row>
        <row r="2916">
          <cell r="A2916" t="str">
            <v>S112300</v>
          </cell>
          <cell r="B2916" t="str">
            <v>Final Design Review - TPC Field Cage</v>
          </cell>
          <cell r="C2916">
            <v>3</v>
          </cell>
          <cell r="D2916">
            <v>44495</v>
          </cell>
          <cell r="E2916">
            <v>44497</v>
          </cell>
          <cell r="F2916">
            <v>1355</v>
          </cell>
          <cell r="G2916">
            <v>1277</v>
          </cell>
          <cell r="H2916">
            <v>0</v>
          </cell>
        </row>
        <row r="2917">
          <cell r="A2917" t="str">
            <v>S313800</v>
          </cell>
          <cell r="B2917" t="str">
            <v>CC Seismic Restraints - Procurement Readiness Review - Physics Resource(s)</v>
          </cell>
          <cell r="C2917">
            <v>5</v>
          </cell>
          <cell r="D2917">
            <v>44495</v>
          </cell>
          <cell r="E2917">
            <v>44501</v>
          </cell>
          <cell r="F2917">
            <v>2421</v>
          </cell>
          <cell r="G2917">
            <v>2282</v>
          </cell>
          <cell r="H2917">
            <v>0</v>
          </cell>
        </row>
        <row r="2918">
          <cell r="A2918" t="str">
            <v>S313810</v>
          </cell>
          <cell r="B2918" t="str">
            <v>CC Seismic Restraints - Procurement Readiness Review - CA-D Resource(s)</v>
          </cell>
          <cell r="C2918">
            <v>5</v>
          </cell>
          <cell r="D2918">
            <v>44495</v>
          </cell>
          <cell r="E2918">
            <v>44501</v>
          </cell>
          <cell r="F2918">
            <v>6989</v>
          </cell>
          <cell r="G2918">
            <v>6588</v>
          </cell>
          <cell r="H2918">
            <v>0</v>
          </cell>
        </row>
        <row r="2919">
          <cell r="A2919" t="str">
            <v>S335400</v>
          </cell>
          <cell r="B2919" t="str">
            <v>Design/Safety Reviews Complete, Rack Room Modifications Components Released for Production</v>
          </cell>
          <cell r="C2919">
            <v>0</v>
          </cell>
          <cell r="E2919">
            <v>44495</v>
          </cell>
          <cell r="F2919">
            <v>0</v>
          </cell>
          <cell r="G2919">
            <v>0</v>
          </cell>
          <cell r="H2919">
            <v>0</v>
          </cell>
        </row>
        <row r="2920">
          <cell r="A2920" t="str">
            <v>S177400</v>
          </cell>
          <cell r="B2920" t="str">
            <v>Fabricate final blocks sector 57</v>
          </cell>
          <cell r="C2920">
            <v>5</v>
          </cell>
          <cell r="D2920">
            <v>44496</v>
          </cell>
          <cell r="E2920">
            <v>44502</v>
          </cell>
          <cell r="F2920">
            <v>5318</v>
          </cell>
          <cell r="G2920">
            <v>5163</v>
          </cell>
          <cell r="H2920">
            <v>0</v>
          </cell>
        </row>
        <row r="2921">
          <cell r="A2921" t="str">
            <v>S336100</v>
          </cell>
          <cell r="B2921" t="str">
            <v>Analyze Control Room and Offices Modifications Requirements - CA-D Resource(s)</v>
          </cell>
          <cell r="C2921">
            <v>10</v>
          </cell>
          <cell r="D2921">
            <v>44496</v>
          </cell>
          <cell r="E2921">
            <v>44509</v>
          </cell>
          <cell r="F2921">
            <v>625</v>
          </cell>
          <cell r="G2921">
            <v>625</v>
          </cell>
          <cell r="H2921">
            <v>0</v>
          </cell>
        </row>
        <row r="2922">
          <cell r="A2922" t="str">
            <v>S1003359</v>
          </cell>
          <cell r="B2922" t="str">
            <v>Analyze Control Room and Offices Modifications Requirements - Physics Resource(s)</v>
          </cell>
          <cell r="C2922">
            <v>10</v>
          </cell>
          <cell r="D2922">
            <v>44496</v>
          </cell>
          <cell r="E2922">
            <v>44509</v>
          </cell>
          <cell r="F2922">
            <v>5616</v>
          </cell>
          <cell r="G2922">
            <v>5616</v>
          </cell>
          <cell r="H2922">
            <v>0</v>
          </cell>
        </row>
        <row r="2923">
          <cell r="A2923" t="str">
            <v>S355338</v>
          </cell>
          <cell r="B2923" t="str">
            <v>Move third 8 IHCal sectors to assembly area</v>
          </cell>
          <cell r="C2923">
            <v>14</v>
          </cell>
          <cell r="D2923">
            <v>44496</v>
          </cell>
          <cell r="E2923">
            <v>44516</v>
          </cell>
          <cell r="F2923">
            <v>1937</v>
          </cell>
          <cell r="G2923">
            <v>1937</v>
          </cell>
          <cell r="H2923">
            <v>0</v>
          </cell>
        </row>
        <row r="2924">
          <cell r="A2924" t="str">
            <v>S329200</v>
          </cell>
          <cell r="B2924" t="str">
            <v>Perform Line Electric Power Distribution Components Acceptance</v>
          </cell>
          <cell r="C2924">
            <v>20</v>
          </cell>
          <cell r="D2924">
            <v>44496</v>
          </cell>
          <cell r="E2924">
            <v>44524</v>
          </cell>
          <cell r="F2924">
            <v>15054</v>
          </cell>
          <cell r="G2924">
            <v>14616</v>
          </cell>
          <cell r="H2924">
            <v>0</v>
          </cell>
        </row>
        <row r="2925">
          <cell r="A2925" t="str">
            <v>S329100</v>
          </cell>
          <cell r="B2925" t="str">
            <v>Procure Line Electric Power Distribution Components - Delivery Acceptance</v>
          </cell>
          <cell r="C2925">
            <v>20</v>
          </cell>
          <cell r="D2925">
            <v>44496</v>
          </cell>
          <cell r="E2925">
            <v>44524</v>
          </cell>
          <cell r="F2925">
            <v>59195</v>
          </cell>
          <cell r="G2925">
            <v>58034</v>
          </cell>
          <cell r="H2925">
            <v>0</v>
          </cell>
        </row>
        <row r="2926">
          <cell r="A2926" t="str">
            <v>S335500</v>
          </cell>
          <cell r="B2926" t="str">
            <v>Prepare Rack Room Modifications Components Procurement Package(s) - CA-D Resource(s)</v>
          </cell>
          <cell r="C2926">
            <v>30</v>
          </cell>
          <cell r="D2926">
            <v>44496</v>
          </cell>
          <cell r="E2926">
            <v>44540</v>
          </cell>
          <cell r="F2926">
            <v>312</v>
          </cell>
          <cell r="G2926">
            <v>312</v>
          </cell>
          <cell r="H2926">
            <v>0</v>
          </cell>
        </row>
        <row r="2927">
          <cell r="A2927" t="str">
            <v>S1003319</v>
          </cell>
          <cell r="B2927" t="str">
            <v>Prepare Rack Room Modifications Components Procurement Package(s) - Physics Resource(s)</v>
          </cell>
          <cell r="C2927">
            <v>30</v>
          </cell>
          <cell r="D2927">
            <v>44496</v>
          </cell>
          <cell r="E2927">
            <v>44540</v>
          </cell>
          <cell r="F2927">
            <v>9561</v>
          </cell>
          <cell r="G2927">
            <v>9561</v>
          </cell>
          <cell r="H2927">
            <v>0</v>
          </cell>
        </row>
        <row r="2928">
          <cell r="A2928" t="str">
            <v>S295610</v>
          </cell>
          <cell r="B2928" t="str">
            <v>Completed - (Controls Hardware) Power distribution drawings</v>
          </cell>
          <cell r="C2928">
            <v>0</v>
          </cell>
          <cell r="E2928">
            <v>44496</v>
          </cell>
          <cell r="F2928">
            <v>0</v>
          </cell>
          <cell r="G2928">
            <v>0</v>
          </cell>
          <cell r="H2928">
            <v>0</v>
          </cell>
        </row>
        <row r="2929">
          <cell r="A2929" t="str">
            <v>S121600</v>
          </cell>
          <cell r="B2929" t="str">
            <v>Production Readiness Review for TPC Final Assembly</v>
          </cell>
          <cell r="C2929">
            <v>1</v>
          </cell>
          <cell r="D2929">
            <v>44498</v>
          </cell>
          <cell r="E2929">
            <v>44498</v>
          </cell>
          <cell r="F2929">
            <v>0</v>
          </cell>
          <cell r="G2929">
            <v>0</v>
          </cell>
          <cell r="H2929">
            <v>0</v>
          </cell>
        </row>
        <row r="2930">
          <cell r="A2930" t="str">
            <v>S343200</v>
          </cell>
          <cell r="B2930" t="str">
            <v>Address Action Items from Assembly Hall Modifications Design &amp; Safety Reviews</v>
          </cell>
          <cell r="C2930">
            <v>10</v>
          </cell>
          <cell r="D2930">
            <v>44498</v>
          </cell>
          <cell r="E2930">
            <v>44512</v>
          </cell>
          <cell r="F2930">
            <v>3591</v>
          </cell>
          <cell r="G2930">
            <v>3486</v>
          </cell>
          <cell r="H2930">
            <v>0</v>
          </cell>
        </row>
        <row r="2931">
          <cell r="A2931" t="str">
            <v>S1006940</v>
          </cell>
          <cell r="B2931" t="str">
            <v>Draft PDR of three Solenoid Valve Box Transfer Lines</v>
          </cell>
          <cell r="C2931">
            <v>10</v>
          </cell>
          <cell r="D2931">
            <v>44498</v>
          </cell>
          <cell r="E2931">
            <v>44512</v>
          </cell>
          <cell r="F2931">
            <v>0</v>
          </cell>
          <cell r="G2931">
            <v>0</v>
          </cell>
          <cell r="H2931">
            <v>0</v>
          </cell>
        </row>
        <row r="2932">
          <cell r="A2932" t="str">
            <v>S341300</v>
          </cell>
          <cell r="B2932" t="str">
            <v>Evaluate &amp; Process IR Electronics Cooling Water Distribution System Components Bids</v>
          </cell>
          <cell r="C2932">
            <v>20</v>
          </cell>
          <cell r="D2932">
            <v>44498</v>
          </cell>
          <cell r="E2932">
            <v>44530</v>
          </cell>
          <cell r="F2932">
            <v>6244</v>
          </cell>
          <cell r="G2932">
            <v>6062</v>
          </cell>
          <cell r="H2932">
            <v>0</v>
          </cell>
        </row>
        <row r="2933">
          <cell r="A2933" t="str">
            <v>S121601</v>
          </cell>
          <cell r="B2933" t="str">
            <v>Final Design Review and Production Readiness Review - TPC Final Assembly</v>
          </cell>
          <cell r="C2933">
            <v>0</v>
          </cell>
          <cell r="E2933">
            <v>44498</v>
          </cell>
          <cell r="F2933">
            <v>0</v>
          </cell>
          <cell r="G2933">
            <v>0</v>
          </cell>
          <cell r="H2933">
            <v>0</v>
          </cell>
        </row>
        <row r="2934">
          <cell r="A2934" t="str">
            <v>S153000</v>
          </cell>
          <cell r="B2934" t="str">
            <v>Procure TPC Gas System Computer Controller M&amp;S</v>
          </cell>
          <cell r="C2934">
            <v>35</v>
          </cell>
          <cell r="D2934">
            <v>44501</v>
          </cell>
          <cell r="E2934">
            <v>44552</v>
          </cell>
          <cell r="F2934">
            <v>21785</v>
          </cell>
          <cell r="G2934">
            <v>20975</v>
          </cell>
          <cell r="H2934">
            <v>0</v>
          </cell>
        </row>
        <row r="2935">
          <cell r="A2935" t="str">
            <v>S121610</v>
          </cell>
          <cell r="B2935" t="str">
            <v>Install TPC Modules into Field Cage</v>
          </cell>
          <cell r="C2935">
            <v>36</v>
          </cell>
          <cell r="D2935" t="str">
            <v>01-Nov-21*</v>
          </cell>
          <cell r="E2935">
            <v>44553</v>
          </cell>
          <cell r="F2935">
            <v>0</v>
          </cell>
          <cell r="G2935">
            <v>0</v>
          </cell>
          <cell r="H2935">
            <v>0</v>
          </cell>
        </row>
        <row r="2936">
          <cell r="A2936" t="str">
            <v>S313900</v>
          </cell>
          <cell r="B2936" t="str">
            <v>CC Seismic Restraints - Provide Requirement to Procurement</v>
          </cell>
          <cell r="C2936">
            <v>5</v>
          </cell>
          <cell r="D2936">
            <v>44502</v>
          </cell>
          <cell r="E2936">
            <v>44508</v>
          </cell>
          <cell r="F2936">
            <v>1443</v>
          </cell>
          <cell r="G2936">
            <v>1361</v>
          </cell>
          <cell r="H2936">
            <v>0</v>
          </cell>
        </row>
        <row r="2937">
          <cell r="A2937" t="str">
            <v>S318182</v>
          </cell>
          <cell r="B2937" t="str">
            <v>Assemble Large Support Rings</v>
          </cell>
          <cell r="C2937">
            <v>5</v>
          </cell>
          <cell r="D2937">
            <v>44502</v>
          </cell>
          <cell r="E2937">
            <v>44508</v>
          </cell>
          <cell r="F2937">
            <v>21304</v>
          </cell>
          <cell r="G2937">
            <v>20683</v>
          </cell>
          <cell r="H2937">
            <v>0</v>
          </cell>
        </row>
        <row r="2938">
          <cell r="A2938" t="str">
            <v>S302101</v>
          </cell>
          <cell r="B2938" t="str">
            <v>Magnet: Design DC Flags 50%</v>
          </cell>
          <cell r="C2938">
            <v>19</v>
          </cell>
          <cell r="D2938" t="str">
            <v>02-Nov-21*</v>
          </cell>
          <cell r="E2938">
            <v>44531</v>
          </cell>
          <cell r="F2938">
            <v>781</v>
          </cell>
          <cell r="G2938">
            <v>736</v>
          </cell>
          <cell r="H2938">
            <v>0</v>
          </cell>
        </row>
        <row r="2939">
          <cell r="A2939" t="str">
            <v>S329460</v>
          </cell>
          <cell r="B2939" t="str">
            <v>Design Package for Detector Cooling System</v>
          </cell>
          <cell r="C2939">
            <v>30</v>
          </cell>
          <cell r="D2939">
            <v>44502</v>
          </cell>
          <cell r="E2939">
            <v>44546</v>
          </cell>
          <cell r="F2939">
            <v>45163</v>
          </cell>
          <cell r="G2939">
            <v>43848</v>
          </cell>
          <cell r="H2939">
            <v>0</v>
          </cell>
        </row>
        <row r="2940">
          <cell r="A2940" t="str">
            <v>S177500</v>
          </cell>
          <cell r="B2940" t="str">
            <v>Fabricate final blocks sector 58</v>
          </cell>
          <cell r="C2940">
            <v>5</v>
          </cell>
          <cell r="D2940">
            <v>44503</v>
          </cell>
          <cell r="E2940">
            <v>44509</v>
          </cell>
          <cell r="F2940">
            <v>5318</v>
          </cell>
          <cell r="G2940">
            <v>5163</v>
          </cell>
          <cell r="H2940">
            <v>0</v>
          </cell>
        </row>
        <row r="2941">
          <cell r="A2941" t="str">
            <v>S292110</v>
          </cell>
          <cell r="B2941" t="str">
            <v>Completed - (LN2 supply transfer line system) Rigging in place onto piping supports</v>
          </cell>
          <cell r="C2941">
            <v>0</v>
          </cell>
          <cell r="E2941">
            <v>44504</v>
          </cell>
          <cell r="F2941">
            <v>0</v>
          </cell>
          <cell r="G2941">
            <v>0</v>
          </cell>
          <cell r="H2941">
            <v>0</v>
          </cell>
        </row>
        <row r="2942">
          <cell r="A2942" t="str">
            <v>S1006840</v>
          </cell>
          <cell r="B2942" t="str">
            <v>AET begins material procurement</v>
          </cell>
          <cell r="C2942">
            <v>5</v>
          </cell>
          <cell r="D2942">
            <v>44505</v>
          </cell>
          <cell r="E2942">
            <v>44512</v>
          </cell>
          <cell r="F2942">
            <v>0</v>
          </cell>
          <cell r="G2942">
            <v>0</v>
          </cell>
          <cell r="H2942">
            <v>0</v>
          </cell>
        </row>
        <row r="2943">
          <cell r="A2943" t="str">
            <v>S292120</v>
          </cell>
          <cell r="B2943" t="str">
            <v>Welding LN2 Segment #1 to LN2 Dewar</v>
          </cell>
          <cell r="C2943">
            <v>10</v>
          </cell>
          <cell r="D2943">
            <v>44505</v>
          </cell>
          <cell r="E2943">
            <v>44519</v>
          </cell>
          <cell r="F2943">
            <v>10615</v>
          </cell>
          <cell r="G2943">
            <v>10306</v>
          </cell>
          <cell r="H2943">
            <v>0</v>
          </cell>
        </row>
        <row r="2944">
          <cell r="A2944" t="str">
            <v>S314000</v>
          </cell>
          <cell r="B2944" t="str">
            <v>CC Seismic Restraints - Prepare &amp; Send Solicitation</v>
          </cell>
          <cell r="C2944">
            <v>5</v>
          </cell>
          <cell r="D2944">
            <v>44509</v>
          </cell>
          <cell r="E2944">
            <v>44516</v>
          </cell>
          <cell r="F2944">
            <v>0</v>
          </cell>
          <cell r="G2944">
            <v>0</v>
          </cell>
          <cell r="H2944">
            <v>0</v>
          </cell>
        </row>
        <row r="2945">
          <cell r="A2945" t="str">
            <v>S350950</v>
          </cell>
          <cell r="B2945" t="str">
            <v>Install Large Support Rings and Cross Braces</v>
          </cell>
          <cell r="C2945">
            <v>5</v>
          </cell>
          <cell r="D2945">
            <v>44509</v>
          </cell>
          <cell r="E2945">
            <v>44516</v>
          </cell>
          <cell r="F2945">
            <v>11092</v>
          </cell>
          <cell r="G2945">
            <v>10898</v>
          </cell>
          <cell r="H2945">
            <v>0</v>
          </cell>
        </row>
        <row r="2946">
          <cell r="A2946" t="str">
            <v>S177600</v>
          </cell>
          <cell r="B2946" t="str">
            <v>Fabricate final blocks sector 59</v>
          </cell>
          <cell r="C2946">
            <v>5</v>
          </cell>
          <cell r="D2946">
            <v>44510</v>
          </cell>
          <cell r="E2946">
            <v>44517</v>
          </cell>
          <cell r="F2946">
            <v>5318</v>
          </cell>
          <cell r="G2946">
            <v>5163</v>
          </cell>
          <cell r="H2946">
            <v>0</v>
          </cell>
        </row>
        <row r="2947">
          <cell r="A2947" t="str">
            <v>S336200</v>
          </cell>
          <cell r="B2947" t="str">
            <v>Create Control Room and Offices Modifications Schematic Design and Specification Control Documents C</v>
          </cell>
          <cell r="C2947">
            <v>5</v>
          </cell>
          <cell r="D2947">
            <v>44510</v>
          </cell>
          <cell r="E2947">
            <v>44517</v>
          </cell>
          <cell r="F2947">
            <v>312</v>
          </cell>
          <cell r="G2947">
            <v>312</v>
          </cell>
          <cell r="H2947">
            <v>0</v>
          </cell>
        </row>
        <row r="2948">
          <cell r="A2948" t="str">
            <v>S1003439</v>
          </cell>
          <cell r="B2948" t="str">
            <v>Create Control Room and Offices Modifications Schematic Design and Specification Control Documents P</v>
          </cell>
          <cell r="C2948">
            <v>5</v>
          </cell>
          <cell r="D2948">
            <v>44510</v>
          </cell>
          <cell r="E2948">
            <v>44517</v>
          </cell>
          <cell r="F2948">
            <v>1594</v>
          </cell>
          <cell r="G2948">
            <v>1594</v>
          </cell>
          <cell r="H2948">
            <v>0</v>
          </cell>
        </row>
        <row r="2949">
          <cell r="A2949" t="str">
            <v>S1006480</v>
          </cell>
          <cell r="B2949" t="str">
            <v>AET begins material procurement</v>
          </cell>
          <cell r="C2949">
            <v>5</v>
          </cell>
          <cell r="D2949">
            <v>44510</v>
          </cell>
          <cell r="E2949">
            <v>44517</v>
          </cell>
          <cell r="F2949">
            <v>0</v>
          </cell>
          <cell r="G2949">
            <v>0</v>
          </cell>
          <cell r="H2949">
            <v>0</v>
          </cell>
        </row>
        <row r="2950">
          <cell r="A2950" t="str">
            <v>S333000</v>
          </cell>
          <cell r="B2950" t="str">
            <v>Review Detector Safety Subsystems Design/Safety - CA-D Resource(s)</v>
          </cell>
          <cell r="C2950">
            <v>10</v>
          </cell>
          <cell r="D2950">
            <v>44510</v>
          </cell>
          <cell r="E2950">
            <v>44524</v>
          </cell>
          <cell r="F2950">
            <v>1250</v>
          </cell>
          <cell r="G2950">
            <v>1213</v>
          </cell>
          <cell r="H2950">
            <v>0</v>
          </cell>
        </row>
        <row r="2951">
          <cell r="A2951" t="str">
            <v>S1002999</v>
          </cell>
          <cell r="B2951" t="str">
            <v>Review Detector Safety Subsystems Design/Safety - Physics Resource(s)</v>
          </cell>
          <cell r="C2951">
            <v>10</v>
          </cell>
          <cell r="D2951">
            <v>44510</v>
          </cell>
          <cell r="E2951">
            <v>44524</v>
          </cell>
          <cell r="F2951">
            <v>3468</v>
          </cell>
          <cell r="G2951">
            <v>3367</v>
          </cell>
          <cell r="H2951">
            <v>0</v>
          </cell>
        </row>
        <row r="2952">
          <cell r="A2952" t="str">
            <v>S343300</v>
          </cell>
          <cell r="B2952" t="str">
            <v>Design/Safety Reviews Complete, Assembly Hall Modifications Components Released for Production</v>
          </cell>
          <cell r="C2952">
            <v>0</v>
          </cell>
          <cell r="E2952">
            <v>44512</v>
          </cell>
          <cell r="F2952">
            <v>0</v>
          </cell>
          <cell r="G2952">
            <v>0</v>
          </cell>
          <cell r="H2952">
            <v>0</v>
          </cell>
        </row>
        <row r="2953">
          <cell r="A2953" t="str">
            <v>S199330</v>
          </cell>
          <cell r="B2953" t="str">
            <v>Manufacture Inner HCAL Support Structure  - Delivery Acceptance 4</v>
          </cell>
          <cell r="C2953">
            <v>5</v>
          </cell>
          <cell r="D2953" t="str">
            <v>15-Nov-21*</v>
          </cell>
          <cell r="E2953">
            <v>44519</v>
          </cell>
          <cell r="F2953">
            <v>264958</v>
          </cell>
          <cell r="G2953">
            <v>264958</v>
          </cell>
          <cell r="H2953">
            <v>0</v>
          </cell>
        </row>
        <row r="2954">
          <cell r="A2954" t="str">
            <v>S264100</v>
          </cell>
          <cell r="B2954" t="str">
            <v>Trigger LL1 Production: final updates to trigger crate requirements</v>
          </cell>
          <cell r="C2954">
            <v>10</v>
          </cell>
          <cell r="D2954">
            <v>44515</v>
          </cell>
          <cell r="E2954">
            <v>44530</v>
          </cell>
          <cell r="F2954">
            <v>0</v>
          </cell>
          <cell r="G2954">
            <v>0</v>
          </cell>
          <cell r="H2954">
            <v>0</v>
          </cell>
        </row>
        <row r="2955">
          <cell r="A2955" t="str">
            <v>S1006960</v>
          </cell>
          <cell r="B2955" t="str">
            <v>AET submits PDR report to BNL for approval of three Solenoid Valve Box Transfer Lines</v>
          </cell>
          <cell r="C2955">
            <v>10</v>
          </cell>
          <cell r="D2955" t="str">
            <v>15-Nov-21*</v>
          </cell>
          <cell r="E2955">
            <v>44530</v>
          </cell>
          <cell r="F2955">
            <v>0</v>
          </cell>
          <cell r="G2955">
            <v>0</v>
          </cell>
          <cell r="H2955">
            <v>0</v>
          </cell>
        </row>
        <row r="2956">
          <cell r="A2956" t="str">
            <v>S1006880</v>
          </cell>
          <cell r="B2956" t="str">
            <v>Fabricate all three Manifold Jumper Transfer Lines</v>
          </cell>
          <cell r="C2956">
            <v>20</v>
          </cell>
          <cell r="D2956">
            <v>44515</v>
          </cell>
          <cell r="E2956">
            <v>44544</v>
          </cell>
          <cell r="F2956">
            <v>0</v>
          </cell>
          <cell r="G2956">
            <v>0</v>
          </cell>
          <cell r="H2956">
            <v>0</v>
          </cell>
        </row>
        <row r="2957">
          <cell r="A2957" t="str">
            <v>S343400</v>
          </cell>
          <cell r="B2957" t="str">
            <v>Prepare Assembly Hall Modifications Components Procurement Package(s)</v>
          </cell>
          <cell r="C2957">
            <v>30</v>
          </cell>
          <cell r="D2957">
            <v>44515</v>
          </cell>
          <cell r="E2957">
            <v>44559</v>
          </cell>
          <cell r="F2957">
            <v>15704</v>
          </cell>
          <cell r="G2957">
            <v>15246</v>
          </cell>
          <cell r="H2957">
            <v>0</v>
          </cell>
        </row>
        <row r="2958">
          <cell r="A2958" t="str">
            <v>S274320</v>
          </cell>
          <cell r="B2958" t="str">
            <v>RHIC FY22 Run</v>
          </cell>
          <cell r="C2958">
            <v>95</v>
          </cell>
          <cell r="D2958" t="str">
            <v>15-Nov-21*</v>
          </cell>
          <cell r="E2958">
            <v>44655</v>
          </cell>
          <cell r="F2958">
            <v>0</v>
          </cell>
          <cell r="G2958">
            <v>0</v>
          </cell>
          <cell r="H2958">
            <v>0</v>
          </cell>
        </row>
        <row r="2959">
          <cell r="A2959" t="str">
            <v>S267600</v>
          </cell>
          <cell r="B2959" t="str">
            <v>Procure Production GL1 Components - final hardware - Delivery Acceptance</v>
          </cell>
          <cell r="C2959">
            <v>4</v>
          </cell>
          <cell r="D2959">
            <v>44516</v>
          </cell>
          <cell r="E2959">
            <v>44519</v>
          </cell>
          <cell r="F2959">
            <v>33327</v>
          </cell>
          <cell r="G2959">
            <v>32673</v>
          </cell>
          <cell r="H2959">
            <v>0</v>
          </cell>
        </row>
        <row r="2960">
          <cell r="A2960" t="str">
            <v>S342000</v>
          </cell>
          <cell r="B2960" t="str">
            <v>Review IR/AH Safety Subsystems Design/Safety</v>
          </cell>
          <cell r="C2960">
            <v>10</v>
          </cell>
          <cell r="D2960">
            <v>44516</v>
          </cell>
          <cell r="E2960">
            <v>44531</v>
          </cell>
          <cell r="F2960">
            <v>5761</v>
          </cell>
          <cell r="G2960">
            <v>5593</v>
          </cell>
          <cell r="H2960">
            <v>0</v>
          </cell>
        </row>
        <row r="2961">
          <cell r="A2961" t="str">
            <v>S303500</v>
          </cell>
          <cell r="B2961" t="str">
            <v>Magnet: Pull &amp; Terminate AC/DC Power Cables and Signal Cables 1008B to 1008IR</v>
          </cell>
          <cell r="C2961">
            <v>15</v>
          </cell>
          <cell r="D2961">
            <v>44516</v>
          </cell>
          <cell r="E2961">
            <v>44538</v>
          </cell>
          <cell r="F2961">
            <v>78238</v>
          </cell>
          <cell r="G2961">
            <v>73747</v>
          </cell>
          <cell r="H2961">
            <v>0</v>
          </cell>
        </row>
        <row r="2962">
          <cell r="A2962" t="str">
            <v>S303300</v>
          </cell>
          <cell r="B2962" t="str">
            <v>Magnet: Install Cable Tray and Supports for Power and Signal Distribution  1008IR</v>
          </cell>
          <cell r="C2962">
            <v>15</v>
          </cell>
          <cell r="D2962">
            <v>44516</v>
          </cell>
          <cell r="E2962">
            <v>44538</v>
          </cell>
          <cell r="F2962">
            <v>41219</v>
          </cell>
          <cell r="G2962">
            <v>38853</v>
          </cell>
          <cell r="H2962">
            <v>0</v>
          </cell>
        </row>
        <row r="2963">
          <cell r="A2963" t="str">
            <v>S340200</v>
          </cell>
          <cell r="B2963" t="str">
            <v>Evaluate &amp; Process IR HVAC Components Bids</v>
          </cell>
          <cell r="C2963">
            <v>20</v>
          </cell>
          <cell r="D2963">
            <v>44516</v>
          </cell>
          <cell r="E2963">
            <v>44545</v>
          </cell>
          <cell r="F2963">
            <v>6244</v>
          </cell>
          <cell r="G2963">
            <v>6062</v>
          </cell>
          <cell r="H2963">
            <v>0</v>
          </cell>
        </row>
        <row r="2964">
          <cell r="A2964" t="str">
            <v>S351000</v>
          </cell>
          <cell r="B2964" t="str">
            <v>Transport Remainder of Outer Hcal Sectors to AH - Labor - CA-D Resource(s)</v>
          </cell>
          <cell r="C2964">
            <v>10</v>
          </cell>
          <cell r="D2964">
            <v>44517</v>
          </cell>
          <cell r="E2964">
            <v>44532</v>
          </cell>
          <cell r="F2964">
            <v>851</v>
          </cell>
          <cell r="G2964">
            <v>851</v>
          </cell>
          <cell r="H2964">
            <v>0</v>
          </cell>
        </row>
        <row r="2965">
          <cell r="A2965" t="str">
            <v>S351100</v>
          </cell>
          <cell r="B2965" t="str">
            <v>Transport Remainder of Outer Hcal Sectors to AH - M&amp;S</v>
          </cell>
          <cell r="C2965">
            <v>10</v>
          </cell>
          <cell r="D2965">
            <v>44517</v>
          </cell>
          <cell r="E2965">
            <v>44532</v>
          </cell>
          <cell r="F2965">
            <v>592</v>
          </cell>
          <cell r="G2965">
            <v>592</v>
          </cell>
          <cell r="H2965">
            <v>0</v>
          </cell>
        </row>
        <row r="2966">
          <cell r="A2966" t="str">
            <v>S1002599</v>
          </cell>
          <cell r="B2966" t="str">
            <v>Transport Remainder of Outer Hcal Sectors to AH - Labor - Physics Resource(s)</v>
          </cell>
          <cell r="C2966">
            <v>10</v>
          </cell>
          <cell r="D2966">
            <v>44517</v>
          </cell>
          <cell r="E2966">
            <v>44532</v>
          </cell>
          <cell r="F2966">
            <v>51684</v>
          </cell>
          <cell r="G2966">
            <v>51684</v>
          </cell>
          <cell r="H2966">
            <v>0</v>
          </cell>
        </row>
        <row r="2967">
          <cell r="A2967" t="str">
            <v>S155700</v>
          </cell>
          <cell r="B2967" t="str">
            <v>Procure TPC Plumbing - Contract/PO M&amp;S</v>
          </cell>
          <cell r="C2967">
            <v>20</v>
          </cell>
          <cell r="D2967">
            <v>44517</v>
          </cell>
          <cell r="E2967">
            <v>44546</v>
          </cell>
          <cell r="F2967">
            <v>13813</v>
          </cell>
          <cell r="G2967">
            <v>13542</v>
          </cell>
          <cell r="H2967">
            <v>0</v>
          </cell>
        </row>
        <row r="2968">
          <cell r="A2968" t="str">
            <v>S314100</v>
          </cell>
          <cell r="B2968" t="str">
            <v>CC Seismic Restraints - Vendor Responses - Physics Resource(s)</v>
          </cell>
          <cell r="C2968">
            <v>20</v>
          </cell>
          <cell r="D2968">
            <v>44517</v>
          </cell>
          <cell r="E2968">
            <v>44546</v>
          </cell>
          <cell r="F2968">
            <v>2179</v>
          </cell>
          <cell r="G2968">
            <v>2054</v>
          </cell>
          <cell r="H2968">
            <v>0</v>
          </cell>
        </row>
        <row r="2969">
          <cell r="A2969" t="str">
            <v>S314110</v>
          </cell>
          <cell r="B2969" t="str">
            <v>CC Seismic Restraints - Vendor Responses - CA-D Resource(s)</v>
          </cell>
          <cell r="C2969">
            <v>20</v>
          </cell>
          <cell r="D2969">
            <v>44517</v>
          </cell>
          <cell r="E2969">
            <v>44546</v>
          </cell>
          <cell r="F2969">
            <v>6435</v>
          </cell>
          <cell r="G2969">
            <v>6065</v>
          </cell>
          <cell r="H2969">
            <v>0</v>
          </cell>
        </row>
        <row r="2970">
          <cell r="A2970" t="str">
            <v>S325400</v>
          </cell>
          <cell r="B2970" t="str">
            <v>End Caps/ Pole Tips - Delivery Acceptance</v>
          </cell>
          <cell r="C2970">
            <v>0</v>
          </cell>
          <cell r="D2970">
            <v>44518</v>
          </cell>
          <cell r="E2970">
            <v>44518</v>
          </cell>
          <cell r="F2970">
            <v>993188</v>
          </cell>
          <cell r="G2970">
            <v>993188</v>
          </cell>
          <cell r="H2970">
            <v>0</v>
          </cell>
        </row>
        <row r="2971">
          <cell r="A2971" t="str">
            <v>S325410</v>
          </cell>
          <cell r="B2971" t="str">
            <v>Completed - End Caps/ Pole Tips - Delivery Acceptance</v>
          </cell>
          <cell r="C2971">
            <v>0</v>
          </cell>
          <cell r="E2971">
            <v>44518</v>
          </cell>
          <cell r="F2971">
            <v>0</v>
          </cell>
          <cell r="G2971">
            <v>0</v>
          </cell>
          <cell r="H2971">
            <v>0</v>
          </cell>
        </row>
        <row r="2972">
          <cell r="A2972" t="str">
            <v>S177700</v>
          </cell>
          <cell r="B2972" t="str">
            <v>Fabricate final blocks sector 60</v>
          </cell>
          <cell r="C2972">
            <v>5</v>
          </cell>
          <cell r="D2972">
            <v>44518</v>
          </cell>
          <cell r="E2972">
            <v>44524</v>
          </cell>
          <cell r="F2972">
            <v>5318</v>
          </cell>
          <cell r="G2972">
            <v>5163</v>
          </cell>
          <cell r="H2972">
            <v>0</v>
          </cell>
        </row>
        <row r="2973">
          <cell r="A2973" t="str">
            <v>S336300</v>
          </cell>
          <cell r="B2973" t="str">
            <v>Review Control Room and Offices Modifications Design/Safety</v>
          </cell>
          <cell r="C2973">
            <v>5</v>
          </cell>
          <cell r="D2973">
            <v>44518</v>
          </cell>
          <cell r="E2973">
            <v>44524</v>
          </cell>
          <cell r="F2973">
            <v>1355</v>
          </cell>
          <cell r="G2973">
            <v>1355</v>
          </cell>
          <cell r="H2973">
            <v>0</v>
          </cell>
        </row>
        <row r="2974">
          <cell r="A2974" t="str">
            <v>S325500</v>
          </cell>
          <cell r="B2974" t="str">
            <v>End Caps/ Pole Tips - Delivery Acceptance Support Labor - Physics Resource(s)</v>
          </cell>
          <cell r="C2974">
            <v>10</v>
          </cell>
          <cell r="D2974">
            <v>44518</v>
          </cell>
          <cell r="E2974">
            <v>44533</v>
          </cell>
          <cell r="F2974">
            <v>10170</v>
          </cell>
          <cell r="G2974">
            <v>9874</v>
          </cell>
          <cell r="H2974">
            <v>0</v>
          </cell>
        </row>
        <row r="2975">
          <cell r="A2975" t="str">
            <v>S325510</v>
          </cell>
          <cell r="B2975" t="str">
            <v>End Caps/ Pole Tips - Delivery Acceptance Support Labor - CA-D Resource(s)</v>
          </cell>
          <cell r="C2975">
            <v>10</v>
          </cell>
          <cell r="D2975">
            <v>44518</v>
          </cell>
          <cell r="E2975">
            <v>44533</v>
          </cell>
          <cell r="F2975">
            <v>19946</v>
          </cell>
          <cell r="G2975">
            <v>19365</v>
          </cell>
          <cell r="H2975">
            <v>0</v>
          </cell>
        </row>
        <row r="2976">
          <cell r="A2976" t="str">
            <v>S1006520</v>
          </cell>
          <cell r="B2976" t="str">
            <v>Fabricate the IP8 Cold Box Assembly</v>
          </cell>
          <cell r="C2976">
            <v>60</v>
          </cell>
          <cell r="D2976">
            <v>44518</v>
          </cell>
          <cell r="E2976">
            <v>44608</v>
          </cell>
          <cell r="F2976">
            <v>0</v>
          </cell>
          <cell r="G2976">
            <v>0</v>
          </cell>
          <cell r="H2976">
            <v>0</v>
          </cell>
        </row>
        <row r="2977">
          <cell r="A2977" t="str">
            <v>S343844</v>
          </cell>
          <cell r="B2977" t="str">
            <v>Start Track Modification - IR Delivery Acceptance Labor</v>
          </cell>
          <cell r="C2977">
            <v>5</v>
          </cell>
          <cell r="D2977">
            <v>44519</v>
          </cell>
          <cell r="E2977">
            <v>44529</v>
          </cell>
          <cell r="F2977">
            <v>3397</v>
          </cell>
          <cell r="G2977">
            <v>3202</v>
          </cell>
          <cell r="H2977">
            <v>0</v>
          </cell>
        </row>
        <row r="2978">
          <cell r="A2978" t="str">
            <v>S353900</v>
          </cell>
          <cell r="B2978" t="str">
            <v>Prep SC Magnet for Run (Electric) - Labor - Physics Resource(s)</v>
          </cell>
          <cell r="C2978">
            <v>20</v>
          </cell>
          <cell r="D2978">
            <v>44519</v>
          </cell>
          <cell r="E2978">
            <v>44550</v>
          </cell>
          <cell r="F2978">
            <v>23808</v>
          </cell>
          <cell r="G2978">
            <v>23808</v>
          </cell>
          <cell r="H2978">
            <v>0</v>
          </cell>
        </row>
        <row r="2979">
          <cell r="A2979" t="str">
            <v>S354000</v>
          </cell>
          <cell r="B2979" t="str">
            <v>Prep SC Magnet for Run (Electric) - M&amp;S</v>
          </cell>
          <cell r="C2979">
            <v>20</v>
          </cell>
          <cell r="D2979">
            <v>44519</v>
          </cell>
          <cell r="E2979">
            <v>44550</v>
          </cell>
          <cell r="F2979">
            <v>4144</v>
          </cell>
          <cell r="G2979">
            <v>4144</v>
          </cell>
          <cell r="H2979">
            <v>0</v>
          </cell>
        </row>
        <row r="2980">
          <cell r="A2980" t="str">
            <v>S353910</v>
          </cell>
          <cell r="B2980" t="str">
            <v>Prep SC Magnet for Run (Electric) - Labor - CA-D Resource(s)</v>
          </cell>
          <cell r="C2980">
            <v>20</v>
          </cell>
          <cell r="D2980">
            <v>44519</v>
          </cell>
          <cell r="E2980">
            <v>44550</v>
          </cell>
          <cell r="F2980">
            <v>28897</v>
          </cell>
          <cell r="G2980">
            <v>28897</v>
          </cell>
          <cell r="H2980">
            <v>0</v>
          </cell>
        </row>
        <row r="2981">
          <cell r="A2981" t="str">
            <v>S200100</v>
          </cell>
          <cell r="B2981" t="str">
            <v>Inner HCAL Support Structure Ready for Installation</v>
          </cell>
          <cell r="C2981">
            <v>0</v>
          </cell>
          <cell r="E2981">
            <v>44519</v>
          </cell>
          <cell r="F2981">
            <v>0</v>
          </cell>
          <cell r="G2981">
            <v>0</v>
          </cell>
          <cell r="H2981">
            <v>0</v>
          </cell>
        </row>
        <row r="2982">
          <cell r="A2982" t="str">
            <v>S267900</v>
          </cell>
          <cell r="B2982" t="str">
            <v>GL1 Production: install GL1 system</v>
          </cell>
          <cell r="C2982">
            <v>15</v>
          </cell>
          <cell r="D2982">
            <v>44522</v>
          </cell>
          <cell r="E2982">
            <v>44544</v>
          </cell>
          <cell r="F2982">
            <v>49480</v>
          </cell>
          <cell r="G2982">
            <v>48039</v>
          </cell>
          <cell r="H2982">
            <v>0</v>
          </cell>
        </row>
        <row r="2983">
          <cell r="A2983" t="str">
            <v>S355340</v>
          </cell>
          <cell r="B2983" t="str">
            <v>Add scintillating tiles fourth 8 IHCal sectors</v>
          </cell>
          <cell r="C2983">
            <v>16</v>
          </cell>
          <cell r="D2983">
            <v>44522</v>
          </cell>
          <cell r="E2983">
            <v>44545</v>
          </cell>
          <cell r="F2983">
            <v>0</v>
          </cell>
          <cell r="G2983">
            <v>0</v>
          </cell>
          <cell r="H2983">
            <v>0</v>
          </cell>
        </row>
        <row r="2984">
          <cell r="A2984" t="str">
            <v>S270300</v>
          </cell>
          <cell r="B2984" t="str">
            <v>Timing System Production (FPGA Boards) - Delivery Acceptance</v>
          </cell>
          <cell r="C2984">
            <v>5</v>
          </cell>
          <cell r="D2984">
            <v>44523</v>
          </cell>
          <cell r="E2984">
            <v>44531</v>
          </cell>
          <cell r="F2984">
            <v>49250</v>
          </cell>
          <cell r="G2984">
            <v>48284</v>
          </cell>
          <cell r="H2984">
            <v>0</v>
          </cell>
        </row>
        <row r="2985">
          <cell r="A2985" t="str">
            <v>S1002679</v>
          </cell>
          <cell r="B2985" t="str">
            <v>Install Remainder of Outer HCal Sectors - Labor - Physics Resource(s)</v>
          </cell>
          <cell r="C2985">
            <v>20</v>
          </cell>
          <cell r="D2985">
            <v>44524</v>
          </cell>
          <cell r="E2985">
            <v>44553</v>
          </cell>
          <cell r="F2985">
            <v>143427</v>
          </cell>
          <cell r="G2985">
            <v>143427</v>
          </cell>
          <cell r="H2985">
            <v>0</v>
          </cell>
        </row>
        <row r="2986">
          <cell r="A2986" t="str">
            <v>S351200</v>
          </cell>
          <cell r="B2986" t="str">
            <v>Install Remainder of Outer HCal Sectors - Labor - CA-D Resource(s)</v>
          </cell>
          <cell r="C2986">
            <v>30</v>
          </cell>
          <cell r="D2986">
            <v>44524</v>
          </cell>
          <cell r="E2986">
            <v>44571</v>
          </cell>
          <cell r="F2986">
            <v>69879</v>
          </cell>
          <cell r="G2986">
            <v>69879</v>
          </cell>
          <cell r="H2986">
            <v>0</v>
          </cell>
        </row>
        <row r="2987">
          <cell r="A2987" t="str">
            <v>S351300</v>
          </cell>
          <cell r="B2987" t="str">
            <v>Install Remainder of Outer HCal Sectors - M&amp;S</v>
          </cell>
          <cell r="C2987">
            <v>30</v>
          </cell>
          <cell r="D2987">
            <v>44524</v>
          </cell>
          <cell r="E2987">
            <v>44571</v>
          </cell>
          <cell r="F2987">
            <v>592</v>
          </cell>
          <cell r="G2987">
            <v>592</v>
          </cell>
          <cell r="H2987">
            <v>0</v>
          </cell>
        </row>
        <row r="2988">
          <cell r="A2988" t="str">
            <v>S329300</v>
          </cell>
          <cell r="B2988" t="str">
            <v>Line Electric Power Distribution Components Ready for Installation</v>
          </cell>
          <cell r="C2988">
            <v>0</v>
          </cell>
          <cell r="E2988">
            <v>44524</v>
          </cell>
          <cell r="F2988">
            <v>0</v>
          </cell>
          <cell r="G2988">
            <v>0</v>
          </cell>
          <cell r="H2988">
            <v>0</v>
          </cell>
        </row>
        <row r="2989">
          <cell r="A2989" t="str">
            <v>S177800</v>
          </cell>
          <cell r="B2989" t="str">
            <v>Fabricate final blocks sector 61</v>
          </cell>
          <cell r="C2989">
            <v>5</v>
          </cell>
          <cell r="D2989">
            <v>44529</v>
          </cell>
          <cell r="E2989">
            <v>44533</v>
          </cell>
          <cell r="F2989">
            <v>5318</v>
          </cell>
          <cell r="G2989">
            <v>5163</v>
          </cell>
          <cell r="H2989">
            <v>0</v>
          </cell>
        </row>
        <row r="2990">
          <cell r="A2990" t="str">
            <v>S333100</v>
          </cell>
          <cell r="B2990" t="str">
            <v>Address Action Items from Detector Safety Subsystems Design &amp; Safety Reviews</v>
          </cell>
          <cell r="C2990">
            <v>10</v>
          </cell>
          <cell r="D2990">
            <v>44529</v>
          </cell>
          <cell r="E2990">
            <v>44540</v>
          </cell>
          <cell r="F2990">
            <v>3468</v>
          </cell>
          <cell r="G2990">
            <v>3367</v>
          </cell>
          <cell r="H2990">
            <v>0</v>
          </cell>
        </row>
        <row r="2991">
          <cell r="A2991" t="str">
            <v>S336400</v>
          </cell>
          <cell r="B2991" t="str">
            <v>Address Action Items from Control Room and Offices Modifications Design &amp; Safety Reviews</v>
          </cell>
          <cell r="C2991">
            <v>10</v>
          </cell>
          <cell r="D2991">
            <v>44529</v>
          </cell>
          <cell r="E2991">
            <v>44540</v>
          </cell>
          <cell r="F2991">
            <v>5616</v>
          </cell>
          <cell r="G2991">
            <v>5616</v>
          </cell>
          <cell r="H2991">
            <v>0</v>
          </cell>
        </row>
        <row r="2992">
          <cell r="A2992" t="str">
            <v>S346000</v>
          </cell>
          <cell r="B2992" t="str">
            <v>Install Line Electric Power Distribution Off Detector - Labor - CA-D Resource(s)</v>
          </cell>
          <cell r="C2992">
            <v>20</v>
          </cell>
          <cell r="D2992">
            <v>44529</v>
          </cell>
          <cell r="E2992">
            <v>44557</v>
          </cell>
          <cell r="F2992">
            <v>4999</v>
          </cell>
          <cell r="G2992">
            <v>4961</v>
          </cell>
          <cell r="H2992">
            <v>0</v>
          </cell>
        </row>
        <row r="2993">
          <cell r="A2993" t="str">
            <v>S346200</v>
          </cell>
          <cell r="B2993" t="str">
            <v>Install Line Electric Power Distribution Off Detector - M&amp;S</v>
          </cell>
          <cell r="C2993">
            <v>20</v>
          </cell>
          <cell r="D2993">
            <v>44529</v>
          </cell>
          <cell r="E2993">
            <v>44557</v>
          </cell>
          <cell r="F2993">
            <v>592</v>
          </cell>
          <cell r="G2993">
            <v>589</v>
          </cell>
          <cell r="H2993">
            <v>0</v>
          </cell>
        </row>
        <row r="2994">
          <cell r="A2994" t="str">
            <v>S1003679</v>
          </cell>
          <cell r="B2994" t="str">
            <v>Install Line Electric Power Distribution Off Detector - Labor - Physics Resource(s)</v>
          </cell>
          <cell r="C2994">
            <v>20</v>
          </cell>
          <cell r="D2994">
            <v>44529</v>
          </cell>
          <cell r="E2994">
            <v>44557</v>
          </cell>
          <cell r="F2994">
            <v>28298</v>
          </cell>
          <cell r="G2994">
            <v>28079</v>
          </cell>
          <cell r="H2994">
            <v>0</v>
          </cell>
        </row>
        <row r="2995">
          <cell r="A2995" t="str">
            <v>S343846</v>
          </cell>
          <cell r="B2995" t="str">
            <v>Start Track Modification - IR Complete</v>
          </cell>
          <cell r="C2995">
            <v>0</v>
          </cell>
          <cell r="E2995">
            <v>44529</v>
          </cell>
          <cell r="F2995">
            <v>0</v>
          </cell>
          <cell r="G2995">
            <v>0</v>
          </cell>
          <cell r="H2995">
            <v>0</v>
          </cell>
        </row>
        <row r="2996">
          <cell r="A2996" t="str">
            <v>S147600</v>
          </cell>
          <cell r="B2996" t="str">
            <v>TPC DAM Felix 2.0 Production Complete</v>
          </cell>
          <cell r="C2996">
            <v>0</v>
          </cell>
          <cell r="E2996">
            <v>44530</v>
          </cell>
          <cell r="F2996">
            <v>0</v>
          </cell>
          <cell r="G2996">
            <v>0</v>
          </cell>
          <cell r="H2996">
            <v>0</v>
          </cell>
        </row>
        <row r="2997">
          <cell r="A2997" t="str">
            <v>S258700</v>
          </cell>
          <cell r="B2997" t="str">
            <v>Procure DAQ Production jackboard Slow control computers - Delivery Acceptance</v>
          </cell>
          <cell r="C2997">
            <v>5</v>
          </cell>
          <cell r="D2997">
            <v>44531</v>
          </cell>
          <cell r="E2997">
            <v>44537</v>
          </cell>
          <cell r="F2997">
            <v>19956</v>
          </cell>
          <cell r="G2997">
            <v>19181</v>
          </cell>
          <cell r="H2997">
            <v>0</v>
          </cell>
        </row>
        <row r="2998">
          <cell r="A2998" t="str">
            <v>S317900</v>
          </cell>
          <cell r="B2998" t="str">
            <v>Procure IHCal  Support  Tabs - Delivery Acceptance</v>
          </cell>
          <cell r="C2998">
            <v>5</v>
          </cell>
          <cell r="D2998">
            <v>44531</v>
          </cell>
          <cell r="E2998">
            <v>44537</v>
          </cell>
          <cell r="F2998">
            <v>54282</v>
          </cell>
          <cell r="G2998">
            <v>53217</v>
          </cell>
          <cell r="H2998">
            <v>0</v>
          </cell>
        </row>
        <row r="2999">
          <cell r="A2999" t="str">
            <v>S1007000</v>
          </cell>
          <cell r="B2999" t="str">
            <v>BNL review for PDR approval</v>
          </cell>
          <cell r="C2999">
            <v>5</v>
          </cell>
          <cell r="D2999">
            <v>44531</v>
          </cell>
          <cell r="E2999">
            <v>44537</v>
          </cell>
          <cell r="F2999">
            <v>26200</v>
          </cell>
          <cell r="G2999">
            <v>26200</v>
          </cell>
          <cell r="H2999">
            <v>0</v>
          </cell>
        </row>
        <row r="3000">
          <cell r="A3000" t="str">
            <v>S264200</v>
          </cell>
          <cell r="B3000" t="str">
            <v>Production Readiness Review - DAQ Local Level-1</v>
          </cell>
          <cell r="C3000">
            <v>10</v>
          </cell>
          <cell r="D3000">
            <v>44531</v>
          </cell>
          <cell r="E3000">
            <v>44544</v>
          </cell>
          <cell r="F3000">
            <v>5843</v>
          </cell>
          <cell r="G3000">
            <v>5673</v>
          </cell>
          <cell r="H3000">
            <v>0</v>
          </cell>
        </row>
        <row r="3001">
          <cell r="A3001" t="str">
            <v>S292300</v>
          </cell>
          <cell r="B3001" t="str">
            <v>(LN2 supply transfer line system) Final pressure. leak check and equipment shakedown</v>
          </cell>
          <cell r="C3001">
            <v>10</v>
          </cell>
          <cell r="D3001">
            <v>44531</v>
          </cell>
          <cell r="E3001">
            <v>44544</v>
          </cell>
          <cell r="F3001">
            <v>10433</v>
          </cell>
          <cell r="G3001">
            <v>10129</v>
          </cell>
          <cell r="H3001">
            <v>0</v>
          </cell>
        </row>
        <row r="3002">
          <cell r="A3002" t="str">
            <v>S355342</v>
          </cell>
          <cell r="B3002" t="str">
            <v>Add electronics fourth 8 IHCal sectors</v>
          </cell>
          <cell r="C3002">
            <v>16</v>
          </cell>
          <cell r="D3002">
            <v>44531</v>
          </cell>
          <cell r="E3002">
            <v>44552</v>
          </cell>
          <cell r="F3002">
            <v>0</v>
          </cell>
          <cell r="G3002">
            <v>0</v>
          </cell>
          <cell r="H3002">
            <v>0</v>
          </cell>
        </row>
        <row r="3003">
          <cell r="A3003" t="str">
            <v>S317041</v>
          </cell>
          <cell r="B3003" t="str">
            <v>Review Design and Safety TPC Supports</v>
          </cell>
          <cell r="C3003">
            <v>5</v>
          </cell>
          <cell r="D3003">
            <v>44532</v>
          </cell>
          <cell r="E3003">
            <v>44538</v>
          </cell>
          <cell r="F3003">
            <v>2147</v>
          </cell>
          <cell r="G3003">
            <v>2085</v>
          </cell>
          <cell r="H3003">
            <v>0</v>
          </cell>
        </row>
        <row r="3004">
          <cell r="A3004" t="str">
            <v>S342100</v>
          </cell>
          <cell r="B3004" t="str">
            <v>Address Action Items from IR/AH Safety Subsystems Design &amp; Safety Reviews</v>
          </cell>
          <cell r="C3004">
            <v>10</v>
          </cell>
          <cell r="D3004">
            <v>44532</v>
          </cell>
          <cell r="E3004">
            <v>44545</v>
          </cell>
          <cell r="F3004">
            <v>5136</v>
          </cell>
          <cell r="G3004">
            <v>4986</v>
          </cell>
          <cell r="H3004">
            <v>0</v>
          </cell>
        </row>
        <row r="3005">
          <cell r="A3005" t="str">
            <v>S334100</v>
          </cell>
          <cell r="B3005" t="str">
            <v>Review Gas Mixing House &amp; Gas Pad Components Design/Safety - CA-D Resource(s)</v>
          </cell>
          <cell r="C3005">
            <v>10</v>
          </cell>
          <cell r="D3005">
            <v>44532</v>
          </cell>
          <cell r="E3005">
            <v>44545</v>
          </cell>
          <cell r="F3005">
            <v>1250</v>
          </cell>
          <cell r="G3005">
            <v>1213</v>
          </cell>
          <cell r="H3005">
            <v>0</v>
          </cell>
        </row>
        <row r="3006">
          <cell r="A3006" t="str">
            <v>S1003119</v>
          </cell>
          <cell r="B3006" t="str">
            <v>Review Gas Mixing House &amp; Gas Pad Components Design/Safety - Physics Resource(s)</v>
          </cell>
          <cell r="C3006">
            <v>10</v>
          </cell>
          <cell r="D3006">
            <v>44532</v>
          </cell>
          <cell r="E3006">
            <v>44545</v>
          </cell>
          <cell r="F3006">
            <v>2218</v>
          </cell>
          <cell r="G3006">
            <v>2154</v>
          </cell>
          <cell r="H3006">
            <v>0</v>
          </cell>
        </row>
        <row r="3007">
          <cell r="A3007" t="str">
            <v>S270600</v>
          </cell>
          <cell r="B3007" t="str">
            <v>Timing System Production: install timing system</v>
          </cell>
          <cell r="C3007">
            <v>15</v>
          </cell>
          <cell r="D3007">
            <v>44532</v>
          </cell>
          <cell r="E3007">
            <v>44552</v>
          </cell>
          <cell r="F3007">
            <v>56784</v>
          </cell>
          <cell r="G3007">
            <v>55130</v>
          </cell>
          <cell r="H3007">
            <v>0</v>
          </cell>
        </row>
        <row r="3008">
          <cell r="A3008" t="str">
            <v>S270610</v>
          </cell>
          <cell r="B3008" t="str">
            <v>Timing System Production: install timing system</v>
          </cell>
          <cell r="C3008">
            <v>15</v>
          </cell>
          <cell r="D3008">
            <v>44532</v>
          </cell>
          <cell r="E3008">
            <v>44552</v>
          </cell>
          <cell r="F3008">
            <v>21474</v>
          </cell>
          <cell r="G3008">
            <v>20849</v>
          </cell>
          <cell r="H3008">
            <v>0</v>
          </cell>
        </row>
        <row r="3009">
          <cell r="A3009" t="str">
            <v>S325600</v>
          </cell>
          <cell r="B3009" t="str">
            <v>End Caps/ Pole Tips - Ready for Installation</v>
          </cell>
          <cell r="C3009">
            <v>0</v>
          </cell>
          <cell r="E3009">
            <v>44533</v>
          </cell>
          <cell r="F3009">
            <v>0</v>
          </cell>
          <cell r="G3009">
            <v>0</v>
          </cell>
          <cell r="H3009">
            <v>0</v>
          </cell>
        </row>
        <row r="3010">
          <cell r="A3010" t="str">
            <v>S177900</v>
          </cell>
          <cell r="B3010" t="str">
            <v>Fabricate final blocks sector 62</v>
          </cell>
          <cell r="C3010">
            <v>5</v>
          </cell>
          <cell r="D3010">
            <v>44536</v>
          </cell>
          <cell r="E3010">
            <v>44540</v>
          </cell>
          <cell r="F3010">
            <v>5318</v>
          </cell>
          <cell r="G3010">
            <v>5163</v>
          </cell>
          <cell r="H3010">
            <v>0</v>
          </cell>
        </row>
        <row r="3011">
          <cell r="A3011" t="str">
            <v>S317091</v>
          </cell>
          <cell r="B3011" t="str">
            <v>Review Design and Safety Beampipe Supports</v>
          </cell>
          <cell r="C3011">
            <v>5</v>
          </cell>
          <cell r="D3011">
            <v>44536</v>
          </cell>
          <cell r="E3011">
            <v>44540</v>
          </cell>
          <cell r="F3011">
            <v>5369</v>
          </cell>
          <cell r="G3011">
            <v>4813</v>
          </cell>
          <cell r="H3011">
            <v>0</v>
          </cell>
        </row>
        <row r="3012">
          <cell r="A3012" t="str">
            <v>S317910</v>
          </cell>
          <cell r="B3012" t="str">
            <v>Completed - Procure IHCal Structural Support  - Delivery Acceptance</v>
          </cell>
          <cell r="C3012">
            <v>0</v>
          </cell>
          <cell r="E3012">
            <v>44537</v>
          </cell>
          <cell r="F3012">
            <v>0</v>
          </cell>
          <cell r="G3012">
            <v>0</v>
          </cell>
          <cell r="H3012">
            <v>0</v>
          </cell>
        </row>
        <row r="3013">
          <cell r="A3013" t="str">
            <v>S318000</v>
          </cell>
          <cell r="B3013" t="str">
            <v>Perform Inner HCal Support Tabs Acceptance - Physics Resource(s)</v>
          </cell>
          <cell r="C3013">
            <v>1</v>
          </cell>
          <cell r="D3013">
            <v>44538</v>
          </cell>
          <cell r="E3013">
            <v>44538</v>
          </cell>
          <cell r="F3013">
            <v>3390</v>
          </cell>
          <cell r="G3013">
            <v>3291</v>
          </cell>
          <cell r="H3013">
            <v>0</v>
          </cell>
        </row>
        <row r="3014">
          <cell r="A3014" t="str">
            <v>S318010</v>
          </cell>
          <cell r="B3014" t="str">
            <v>Perform Inner HCal Support Tabs Acceptance - CA-D Resource(s)</v>
          </cell>
          <cell r="C3014">
            <v>1</v>
          </cell>
          <cell r="D3014">
            <v>44538</v>
          </cell>
          <cell r="E3014">
            <v>44538</v>
          </cell>
          <cell r="F3014">
            <v>2500</v>
          </cell>
          <cell r="G3014">
            <v>2427</v>
          </cell>
          <cell r="H3014">
            <v>0</v>
          </cell>
        </row>
        <row r="3015">
          <cell r="A3015" t="str">
            <v>S258800</v>
          </cell>
          <cell r="B3015" t="str">
            <v>Production jackboard Slow control computers  - Setup Machines</v>
          </cell>
          <cell r="C3015">
            <v>5</v>
          </cell>
          <cell r="D3015">
            <v>44538</v>
          </cell>
          <cell r="E3015">
            <v>44544</v>
          </cell>
          <cell r="F3015">
            <v>7303</v>
          </cell>
          <cell r="G3015">
            <v>6884</v>
          </cell>
          <cell r="H3015">
            <v>0</v>
          </cell>
        </row>
        <row r="3016">
          <cell r="A3016" t="str">
            <v>S317051</v>
          </cell>
          <cell r="B3016" t="str">
            <v>Review Design and Safety INTT Supports</v>
          </cell>
          <cell r="C3016">
            <v>5</v>
          </cell>
          <cell r="D3016">
            <v>44538</v>
          </cell>
          <cell r="E3016">
            <v>44544</v>
          </cell>
          <cell r="F3016">
            <v>6442</v>
          </cell>
          <cell r="G3016">
            <v>5744</v>
          </cell>
          <cell r="H3016">
            <v>0</v>
          </cell>
        </row>
        <row r="3017">
          <cell r="A3017" t="str">
            <v>S1007040</v>
          </cell>
          <cell r="B3017" t="str">
            <v>AET submits IDR to BNL for approval</v>
          </cell>
          <cell r="C3017">
            <v>5</v>
          </cell>
          <cell r="D3017">
            <v>44538</v>
          </cell>
          <cell r="E3017">
            <v>44544</v>
          </cell>
          <cell r="F3017">
            <v>0</v>
          </cell>
          <cell r="G3017">
            <v>0</v>
          </cell>
          <cell r="H3017">
            <v>0</v>
          </cell>
        </row>
        <row r="3018">
          <cell r="A3018" t="str">
            <v>S317160</v>
          </cell>
          <cell r="B3018" t="str">
            <v>Prepare Procurement Package for MVTX Supports</v>
          </cell>
          <cell r="C3018">
            <v>10</v>
          </cell>
          <cell r="D3018">
            <v>44538</v>
          </cell>
          <cell r="E3018">
            <v>44551</v>
          </cell>
          <cell r="F3018">
            <v>7790</v>
          </cell>
          <cell r="G3018">
            <v>7563</v>
          </cell>
          <cell r="H3018">
            <v>0</v>
          </cell>
        </row>
        <row r="3019">
          <cell r="A3019" t="str">
            <v>S355344</v>
          </cell>
          <cell r="B3019" t="str">
            <v>LED test/Light tight test fourth 8 IHCal sectors</v>
          </cell>
          <cell r="C3019">
            <v>16</v>
          </cell>
          <cell r="D3019">
            <v>44538</v>
          </cell>
          <cell r="E3019">
            <v>44560</v>
          </cell>
          <cell r="F3019">
            <v>0</v>
          </cell>
          <cell r="G3019">
            <v>0</v>
          </cell>
          <cell r="H3019">
            <v>0</v>
          </cell>
        </row>
        <row r="3020">
          <cell r="A3020" t="str">
            <v>S303310</v>
          </cell>
          <cell r="B3020" t="str">
            <v>Completed - Magnet: Install Cable Tray and Supports for Power and Signal Distribution  1008IR</v>
          </cell>
          <cell r="C3020">
            <v>0</v>
          </cell>
          <cell r="E3020">
            <v>44538</v>
          </cell>
          <cell r="F3020">
            <v>0</v>
          </cell>
          <cell r="G3020">
            <v>0</v>
          </cell>
          <cell r="H3020">
            <v>0</v>
          </cell>
        </row>
        <row r="3021">
          <cell r="A3021" t="str">
            <v>S318100</v>
          </cell>
          <cell r="B3021" t="str">
            <v>Inner HCal Support Tabs Components Ready for Installation</v>
          </cell>
          <cell r="C3021">
            <v>0</v>
          </cell>
          <cell r="E3021">
            <v>44538</v>
          </cell>
          <cell r="F3021">
            <v>0</v>
          </cell>
          <cell r="G3021">
            <v>0</v>
          </cell>
          <cell r="H3021">
            <v>0</v>
          </cell>
        </row>
        <row r="3022">
          <cell r="A3022" t="str">
            <v>S317042</v>
          </cell>
          <cell r="B3022" t="str">
            <v>Address Action Items for TPC Supports</v>
          </cell>
          <cell r="C3022">
            <v>2</v>
          </cell>
          <cell r="D3022">
            <v>44539</v>
          </cell>
          <cell r="E3022">
            <v>44540</v>
          </cell>
          <cell r="F3022">
            <v>2147</v>
          </cell>
          <cell r="G3022">
            <v>2085</v>
          </cell>
          <cell r="H3022">
            <v>0</v>
          </cell>
        </row>
        <row r="3023">
          <cell r="A3023" t="str">
            <v>S333200</v>
          </cell>
          <cell r="B3023" t="str">
            <v>Design/Safety Reviews Complete, Detector Safety Subsystems Components Released for Production</v>
          </cell>
          <cell r="C3023">
            <v>0</v>
          </cell>
          <cell r="E3023">
            <v>44540</v>
          </cell>
          <cell r="F3023">
            <v>0</v>
          </cell>
          <cell r="G3023">
            <v>0</v>
          </cell>
          <cell r="H3023">
            <v>0</v>
          </cell>
        </row>
        <row r="3024">
          <cell r="A3024" t="str">
            <v>S336500</v>
          </cell>
          <cell r="B3024" t="str">
            <v>Design/Safety Reviews Complete, Control Room and Offices Modifications Components Released for Production</v>
          </cell>
          <cell r="C3024">
            <v>0</v>
          </cell>
          <cell r="E3024">
            <v>44540</v>
          </cell>
          <cell r="F3024">
            <v>0</v>
          </cell>
          <cell r="G3024">
            <v>0</v>
          </cell>
          <cell r="H3024">
            <v>0</v>
          </cell>
        </row>
        <row r="3025">
          <cell r="A3025" t="str">
            <v>S317043</v>
          </cell>
          <cell r="B3025" t="str">
            <v>TPC Supports Released for Production (Milestone)</v>
          </cell>
          <cell r="C3025">
            <v>0</v>
          </cell>
          <cell r="E3025">
            <v>44540</v>
          </cell>
          <cell r="F3025">
            <v>0</v>
          </cell>
          <cell r="G3025">
            <v>0</v>
          </cell>
          <cell r="H3025">
            <v>0</v>
          </cell>
        </row>
        <row r="3026">
          <cell r="A3026" t="str">
            <v>S317092</v>
          </cell>
          <cell r="B3026" t="str">
            <v>Address Action Items for Beampipe Supports</v>
          </cell>
          <cell r="C3026">
            <v>2</v>
          </cell>
          <cell r="D3026">
            <v>44543</v>
          </cell>
          <cell r="E3026">
            <v>44544</v>
          </cell>
          <cell r="F3026">
            <v>1074</v>
          </cell>
          <cell r="G3026">
            <v>1042</v>
          </cell>
          <cell r="H3026">
            <v>0</v>
          </cell>
        </row>
        <row r="3027">
          <cell r="A3027" t="str">
            <v>S178000</v>
          </cell>
          <cell r="B3027" t="str">
            <v>Fabricate final blocks sector 63</v>
          </cell>
          <cell r="C3027">
            <v>5</v>
          </cell>
          <cell r="D3027">
            <v>44543</v>
          </cell>
          <cell r="E3027">
            <v>44547</v>
          </cell>
          <cell r="F3027">
            <v>5318</v>
          </cell>
          <cell r="G3027">
            <v>5163</v>
          </cell>
          <cell r="H3027">
            <v>0</v>
          </cell>
        </row>
        <row r="3028">
          <cell r="A3028" t="str">
            <v>S333300</v>
          </cell>
          <cell r="B3028" t="str">
            <v>Prepare Detector Safety Subsystems Components Procurement Package(s)</v>
          </cell>
          <cell r="C3028">
            <v>10</v>
          </cell>
          <cell r="D3028">
            <v>44543</v>
          </cell>
          <cell r="E3028">
            <v>44557</v>
          </cell>
          <cell r="F3028">
            <v>2218</v>
          </cell>
          <cell r="G3028">
            <v>2154</v>
          </cell>
          <cell r="H3028">
            <v>0</v>
          </cell>
        </row>
        <row r="3029">
          <cell r="A3029" t="str">
            <v>S335600</v>
          </cell>
          <cell r="B3029" t="str">
            <v>Evaluate &amp; Process Rack Room Modifications Components Bids</v>
          </cell>
          <cell r="C3029">
            <v>20</v>
          </cell>
          <cell r="D3029">
            <v>44543</v>
          </cell>
          <cell r="E3029">
            <v>44572</v>
          </cell>
          <cell r="F3029">
            <v>7343</v>
          </cell>
          <cell r="G3029">
            <v>7343</v>
          </cell>
          <cell r="H3029">
            <v>0</v>
          </cell>
        </row>
        <row r="3030">
          <cell r="A3030" t="str">
            <v>S317140</v>
          </cell>
          <cell r="B3030" t="str">
            <v>Prepare Procurement Package for TPC Supports</v>
          </cell>
          <cell r="C3030">
            <v>20</v>
          </cell>
          <cell r="D3030">
            <v>44543</v>
          </cell>
          <cell r="E3030">
            <v>44572</v>
          </cell>
          <cell r="F3030">
            <v>15580</v>
          </cell>
          <cell r="G3030">
            <v>15126</v>
          </cell>
          <cell r="H3030">
            <v>0</v>
          </cell>
        </row>
        <row r="3031">
          <cell r="A3031" t="str">
            <v>S336600</v>
          </cell>
          <cell r="B3031" t="str">
            <v>Prepare Control Room and Offices Modifications Components Procurement Package(s) - CA-D Resource(s)</v>
          </cell>
          <cell r="C3031">
            <v>30</v>
          </cell>
          <cell r="D3031">
            <v>44543</v>
          </cell>
          <cell r="E3031">
            <v>44587</v>
          </cell>
          <cell r="F3031">
            <v>312</v>
          </cell>
          <cell r="G3031">
            <v>312</v>
          </cell>
          <cell r="H3031">
            <v>0</v>
          </cell>
        </row>
        <row r="3032">
          <cell r="A3032" t="str">
            <v>S1003519</v>
          </cell>
          <cell r="B3032" t="str">
            <v>Prepare Control Room and Offices Modifications Components Procurement Package(s) - Physics Resource(s)</v>
          </cell>
          <cell r="C3032">
            <v>30</v>
          </cell>
          <cell r="D3032">
            <v>44543</v>
          </cell>
          <cell r="E3032">
            <v>44587</v>
          </cell>
          <cell r="F3032">
            <v>9561</v>
          </cell>
          <cell r="G3032">
            <v>9561</v>
          </cell>
          <cell r="H3032">
            <v>0</v>
          </cell>
        </row>
        <row r="3033">
          <cell r="A3033" t="str">
            <v>S292310</v>
          </cell>
          <cell r="B3033" t="str">
            <v>Completed - (LN2 supply transfer line system) Final pressure. leak check and equipment shakedown</v>
          </cell>
          <cell r="C3033">
            <v>0</v>
          </cell>
          <cell r="E3033">
            <v>44544</v>
          </cell>
          <cell r="F3033">
            <v>0</v>
          </cell>
          <cell r="G3033">
            <v>0</v>
          </cell>
          <cell r="H3033">
            <v>0</v>
          </cell>
        </row>
        <row r="3034">
          <cell r="A3034" t="str">
            <v>S317093</v>
          </cell>
          <cell r="B3034" t="str">
            <v>Beampipe Supports Released for Production (Milestone)</v>
          </cell>
          <cell r="C3034">
            <v>0</v>
          </cell>
          <cell r="E3034">
            <v>44544</v>
          </cell>
          <cell r="F3034">
            <v>0</v>
          </cell>
          <cell r="G3034">
            <v>0</v>
          </cell>
          <cell r="H3034">
            <v>0</v>
          </cell>
        </row>
        <row r="3035">
          <cell r="A3035" t="str">
            <v>S317052</v>
          </cell>
          <cell r="B3035" t="str">
            <v>Address Action Items for INTT Supports</v>
          </cell>
          <cell r="C3035">
            <v>2</v>
          </cell>
          <cell r="D3035">
            <v>44545</v>
          </cell>
          <cell r="E3035">
            <v>44546</v>
          </cell>
          <cell r="F3035">
            <v>2147</v>
          </cell>
          <cell r="G3035">
            <v>2085</v>
          </cell>
          <cell r="H3035">
            <v>0</v>
          </cell>
        </row>
        <row r="3036">
          <cell r="A3036" t="str">
            <v>S264900</v>
          </cell>
          <cell r="B3036" t="str">
            <v>Procure Production LL1 System - Delivery Acceptance</v>
          </cell>
          <cell r="C3036">
            <v>5</v>
          </cell>
          <cell r="D3036">
            <v>44545</v>
          </cell>
          <cell r="E3036">
            <v>44551</v>
          </cell>
          <cell r="F3036">
            <v>138516</v>
          </cell>
          <cell r="G3036">
            <v>135800</v>
          </cell>
          <cell r="H3036">
            <v>0</v>
          </cell>
        </row>
        <row r="3037">
          <cell r="A3037" t="str">
            <v>S1007080</v>
          </cell>
          <cell r="B3037" t="str">
            <v>BNL review for IDR approval</v>
          </cell>
          <cell r="C3037">
            <v>5</v>
          </cell>
          <cell r="D3037">
            <v>44545</v>
          </cell>
          <cell r="E3037">
            <v>44551</v>
          </cell>
          <cell r="F3037">
            <v>26200</v>
          </cell>
          <cell r="G3037">
            <v>26200</v>
          </cell>
          <cell r="H3037">
            <v>0</v>
          </cell>
        </row>
        <row r="3038">
          <cell r="A3038" t="str">
            <v>S317190</v>
          </cell>
          <cell r="B3038" t="str">
            <v>Prepare Procurement Package for Beampipe Supports</v>
          </cell>
          <cell r="C3038">
            <v>10</v>
          </cell>
          <cell r="D3038">
            <v>44545</v>
          </cell>
          <cell r="E3038">
            <v>44559</v>
          </cell>
          <cell r="F3038">
            <v>15580</v>
          </cell>
          <cell r="G3038">
            <v>15126</v>
          </cell>
          <cell r="H3038">
            <v>0</v>
          </cell>
        </row>
        <row r="3039">
          <cell r="A3039" t="str">
            <v>S355346</v>
          </cell>
          <cell r="B3039" t="str">
            <v>Cosmic test fourth 8 IHCal sectors</v>
          </cell>
          <cell r="C3039">
            <v>16</v>
          </cell>
          <cell r="D3039">
            <v>44545</v>
          </cell>
          <cell r="E3039">
            <v>44568</v>
          </cell>
          <cell r="F3039">
            <v>0</v>
          </cell>
          <cell r="G3039">
            <v>0</v>
          </cell>
          <cell r="H3039">
            <v>0</v>
          </cell>
        </row>
        <row r="3040">
          <cell r="A3040" t="str">
            <v>S268000</v>
          </cell>
          <cell r="B3040" t="str">
            <v>GL1 Production: commission GL1 system</v>
          </cell>
          <cell r="C3040">
            <v>25</v>
          </cell>
          <cell r="D3040">
            <v>44545</v>
          </cell>
          <cell r="E3040">
            <v>44582</v>
          </cell>
          <cell r="F3040">
            <v>27641</v>
          </cell>
          <cell r="G3040">
            <v>26836</v>
          </cell>
          <cell r="H3040">
            <v>0</v>
          </cell>
        </row>
        <row r="3041">
          <cell r="A3041" t="str">
            <v>S268010</v>
          </cell>
          <cell r="B3041" t="str">
            <v>GL1 Production: commission GL1 system Instr</v>
          </cell>
          <cell r="C3041">
            <v>25</v>
          </cell>
          <cell r="D3041">
            <v>44545</v>
          </cell>
          <cell r="E3041">
            <v>44582</v>
          </cell>
          <cell r="F3041">
            <v>14495</v>
          </cell>
          <cell r="G3041">
            <v>14073</v>
          </cell>
          <cell r="H3041">
            <v>0</v>
          </cell>
        </row>
        <row r="3042">
          <cell r="A3042" t="str">
            <v>S1006920</v>
          </cell>
          <cell r="B3042" t="str">
            <v>Delivery of  all three Manifold Jumper Transfer Lines and Document package</v>
          </cell>
          <cell r="C3042">
            <v>30</v>
          </cell>
          <cell r="D3042" t="str">
            <v>15-Dec-21*</v>
          </cell>
          <cell r="E3042">
            <v>44589</v>
          </cell>
          <cell r="F3042">
            <v>0</v>
          </cell>
          <cell r="G3042">
            <v>0</v>
          </cell>
          <cell r="H3042">
            <v>0</v>
          </cell>
        </row>
        <row r="3043">
          <cell r="A3043" t="str">
            <v>S342200</v>
          </cell>
          <cell r="B3043" t="str">
            <v>Design/Safety Reviews Complete, IR/AH Safety Subsystems Components Released for Production</v>
          </cell>
          <cell r="C3043">
            <v>0</v>
          </cell>
          <cell r="E3043">
            <v>44545</v>
          </cell>
          <cell r="F3043">
            <v>0</v>
          </cell>
          <cell r="G3043">
            <v>0</v>
          </cell>
          <cell r="H3043">
            <v>0</v>
          </cell>
        </row>
        <row r="3044">
          <cell r="A3044" t="str">
            <v>S143200</v>
          </cell>
          <cell r="B3044" t="str">
            <v>Procure TPC FEE Production Boards &amp; Assembly - Delivery Acceptance</v>
          </cell>
          <cell r="C3044">
            <v>5</v>
          </cell>
          <cell r="D3044">
            <v>44546</v>
          </cell>
          <cell r="E3044">
            <v>44552</v>
          </cell>
          <cell r="F3044">
            <v>178748</v>
          </cell>
          <cell r="G3044">
            <v>175244</v>
          </cell>
          <cell r="H3044">
            <v>0</v>
          </cell>
        </row>
        <row r="3045">
          <cell r="A3045" t="str">
            <v>S273600</v>
          </cell>
          <cell r="B3045" t="str">
            <v>Procure MBD Shaper/Disc Board 128 Channels - Delivery Acceptance</v>
          </cell>
          <cell r="C3045">
            <v>5</v>
          </cell>
          <cell r="D3045">
            <v>44546</v>
          </cell>
          <cell r="E3045">
            <v>44552</v>
          </cell>
          <cell r="F3045">
            <v>54957</v>
          </cell>
          <cell r="G3045">
            <v>53879</v>
          </cell>
          <cell r="H3045">
            <v>0</v>
          </cell>
        </row>
        <row r="3046">
          <cell r="A3046" t="str">
            <v>S342300</v>
          </cell>
          <cell r="B3046" t="str">
            <v>Prepare IR/AH Safety Subsystems Components Procurement Package(s)</v>
          </cell>
          <cell r="C3046">
            <v>10</v>
          </cell>
          <cell r="D3046">
            <v>44546</v>
          </cell>
          <cell r="E3046">
            <v>44560</v>
          </cell>
          <cell r="F3046">
            <v>3434</v>
          </cell>
          <cell r="G3046">
            <v>3334</v>
          </cell>
          <cell r="H3046">
            <v>0</v>
          </cell>
        </row>
        <row r="3047">
          <cell r="A3047" t="str">
            <v>S334200</v>
          </cell>
          <cell r="B3047" t="str">
            <v>Address Action Items from Gas Mixing House &amp; Gas Pad Components Design &amp; Safety Reviews</v>
          </cell>
          <cell r="C3047">
            <v>10</v>
          </cell>
          <cell r="D3047">
            <v>44546</v>
          </cell>
          <cell r="E3047">
            <v>44560</v>
          </cell>
          <cell r="F3047">
            <v>2218</v>
          </cell>
          <cell r="G3047">
            <v>2154</v>
          </cell>
          <cell r="H3047">
            <v>0</v>
          </cell>
        </row>
        <row r="3048">
          <cell r="A3048" t="str">
            <v>S327100</v>
          </cell>
          <cell r="B3048" t="str">
            <v>CC Bridge, Mid Platforms &amp; Access - Delivery Acceptance</v>
          </cell>
          <cell r="C3048">
            <v>10</v>
          </cell>
          <cell r="D3048" t="str">
            <v>16-Dec-21*</v>
          </cell>
          <cell r="E3048">
            <v>44560</v>
          </cell>
          <cell r="F3048">
            <v>419903</v>
          </cell>
          <cell r="G3048">
            <v>419903</v>
          </cell>
          <cell r="H3048">
            <v>0</v>
          </cell>
        </row>
        <row r="3049">
          <cell r="A3049" t="str">
            <v>S340300</v>
          </cell>
          <cell r="B3049" t="str">
            <v>Procure &amp; Deliver IR HVAC Components (leadtime and fabrication included) - Labor</v>
          </cell>
          <cell r="C3049">
            <v>60</v>
          </cell>
          <cell r="D3049">
            <v>44546</v>
          </cell>
          <cell r="E3049">
            <v>44635</v>
          </cell>
          <cell r="F3049">
            <v>16857</v>
          </cell>
          <cell r="G3049">
            <v>16366</v>
          </cell>
          <cell r="H3049">
            <v>0</v>
          </cell>
        </row>
        <row r="3050">
          <cell r="A3050" t="str">
            <v>S339500</v>
          </cell>
          <cell r="B3050" t="str">
            <v>Procure &amp; Deliver IR HVAC Components (leadtime and fabrication included) - M&amp;S</v>
          </cell>
          <cell r="C3050">
            <v>60</v>
          </cell>
          <cell r="D3050">
            <v>44546</v>
          </cell>
          <cell r="E3050">
            <v>44635</v>
          </cell>
          <cell r="F3050">
            <v>41436</v>
          </cell>
          <cell r="G3050">
            <v>40624</v>
          </cell>
          <cell r="H3050">
            <v>0</v>
          </cell>
        </row>
        <row r="3051">
          <cell r="A3051" t="str">
            <v>S317053</v>
          </cell>
          <cell r="B3051" t="str">
            <v>INTT Supports Released for Production (Milestone)</v>
          </cell>
          <cell r="C3051">
            <v>0</v>
          </cell>
          <cell r="E3051">
            <v>44546</v>
          </cell>
          <cell r="F3051">
            <v>0</v>
          </cell>
          <cell r="G3051">
            <v>0</v>
          </cell>
          <cell r="H3051">
            <v>0</v>
          </cell>
        </row>
        <row r="3052">
          <cell r="A3052" t="str">
            <v>S156000</v>
          </cell>
          <cell r="B3052" t="str">
            <v>Set up and Test TPC Cooling System &amp; Interlocks</v>
          </cell>
          <cell r="C3052">
            <v>5</v>
          </cell>
          <cell r="D3052">
            <v>44547</v>
          </cell>
          <cell r="E3052">
            <v>44553</v>
          </cell>
          <cell r="F3052">
            <v>4843</v>
          </cell>
          <cell r="G3052">
            <v>4702</v>
          </cell>
          <cell r="H3052">
            <v>0</v>
          </cell>
        </row>
        <row r="3053">
          <cell r="A3053" t="str">
            <v>S317150</v>
          </cell>
          <cell r="B3053" t="str">
            <v>Prepare Procurement Package for INTT Supports</v>
          </cell>
          <cell r="C3053">
            <v>10</v>
          </cell>
          <cell r="D3053">
            <v>44547</v>
          </cell>
          <cell r="E3053">
            <v>44564</v>
          </cell>
          <cell r="F3053">
            <v>7790</v>
          </cell>
          <cell r="G3053">
            <v>7563</v>
          </cell>
          <cell r="H3053">
            <v>0</v>
          </cell>
        </row>
        <row r="3054">
          <cell r="A3054" t="str">
            <v>S329600</v>
          </cell>
          <cell r="B3054" t="str">
            <v>Review Detector Support Services Systems Design/Safety - CA-D Resource(s)</v>
          </cell>
          <cell r="C3054">
            <v>12</v>
          </cell>
          <cell r="D3054">
            <v>44547</v>
          </cell>
          <cell r="E3054">
            <v>44566</v>
          </cell>
          <cell r="F3054">
            <v>3125</v>
          </cell>
          <cell r="G3054">
            <v>3034</v>
          </cell>
          <cell r="H3054">
            <v>0</v>
          </cell>
        </row>
        <row r="3055">
          <cell r="A3055" t="str">
            <v>S1002399</v>
          </cell>
          <cell r="B3055" t="str">
            <v>Review Detector Support Services Systems Design/Safety - Physics Resource(s)</v>
          </cell>
          <cell r="C3055">
            <v>12</v>
          </cell>
          <cell r="D3055">
            <v>44547</v>
          </cell>
          <cell r="E3055">
            <v>44566</v>
          </cell>
          <cell r="F3055">
            <v>2218</v>
          </cell>
          <cell r="G3055">
            <v>1983</v>
          </cell>
          <cell r="H3055">
            <v>0</v>
          </cell>
        </row>
        <row r="3056">
          <cell r="A3056" t="str">
            <v>S355348</v>
          </cell>
          <cell r="B3056" t="str">
            <v>Move fourth 8 IHCal sectors to assembly area</v>
          </cell>
          <cell r="C3056">
            <v>14</v>
          </cell>
          <cell r="D3056">
            <v>44547</v>
          </cell>
          <cell r="E3056">
            <v>44568</v>
          </cell>
          <cell r="F3056">
            <v>1937</v>
          </cell>
          <cell r="G3056">
            <v>1937</v>
          </cell>
          <cell r="H3056">
            <v>0</v>
          </cell>
        </row>
        <row r="3057">
          <cell r="A3057" t="str">
            <v>S314200</v>
          </cell>
          <cell r="B3057" t="str">
            <v>CC Seismic Restraints - Vendor Selection - Physics Resource(s)</v>
          </cell>
          <cell r="C3057">
            <v>20</v>
          </cell>
          <cell r="D3057">
            <v>44547</v>
          </cell>
          <cell r="E3057">
            <v>44579</v>
          </cell>
          <cell r="F3057">
            <v>6538</v>
          </cell>
          <cell r="G3057">
            <v>6163</v>
          </cell>
          <cell r="H3057">
            <v>0</v>
          </cell>
        </row>
        <row r="3058">
          <cell r="A3058" t="str">
            <v>S314210</v>
          </cell>
          <cell r="B3058" t="str">
            <v>CC Seismic Restraints - Vendor Selection - CA-D Resource(s)</v>
          </cell>
          <cell r="C3058">
            <v>20</v>
          </cell>
          <cell r="D3058">
            <v>44547</v>
          </cell>
          <cell r="E3058">
            <v>44579</v>
          </cell>
          <cell r="F3058">
            <v>6435</v>
          </cell>
          <cell r="G3058">
            <v>6065</v>
          </cell>
          <cell r="H3058">
            <v>0</v>
          </cell>
        </row>
        <row r="3059">
          <cell r="A3059" t="str">
            <v>S299810</v>
          </cell>
          <cell r="B3059" t="str">
            <v>Completed - (Cryo Controls Hardware) Cable pulling</v>
          </cell>
          <cell r="C3059">
            <v>0</v>
          </cell>
          <cell r="E3059">
            <v>44547</v>
          </cell>
          <cell r="F3059">
            <v>0</v>
          </cell>
          <cell r="G3059">
            <v>0</v>
          </cell>
          <cell r="H3059">
            <v>0</v>
          </cell>
        </row>
        <row r="3060">
          <cell r="A3060" t="str">
            <v>S178100</v>
          </cell>
          <cell r="B3060" t="str">
            <v>Fabricate final blocks sector 64</v>
          </cell>
          <cell r="C3060">
            <v>5</v>
          </cell>
          <cell r="D3060">
            <v>44550</v>
          </cell>
          <cell r="E3060">
            <v>44557</v>
          </cell>
          <cell r="F3060">
            <v>5318</v>
          </cell>
          <cell r="G3060">
            <v>5163</v>
          </cell>
          <cell r="H3060">
            <v>0</v>
          </cell>
        </row>
        <row r="3061">
          <cell r="A3061" t="str">
            <v>S256700</v>
          </cell>
          <cell r="B3061" t="str">
            <v>Procure DAQ Production Crates - Delivery Acceptance</v>
          </cell>
          <cell r="C3061">
            <v>5</v>
          </cell>
          <cell r="D3061">
            <v>44551</v>
          </cell>
          <cell r="E3061">
            <v>44558</v>
          </cell>
          <cell r="F3061">
            <v>75769</v>
          </cell>
          <cell r="G3061">
            <v>74284</v>
          </cell>
          <cell r="H3061">
            <v>0</v>
          </cell>
        </row>
        <row r="3062">
          <cell r="A3062" t="str">
            <v>S354100</v>
          </cell>
          <cell r="B3062" t="str">
            <v>SC Magnet - Operational Readiness Review (ORR) - Physics Resource(s)</v>
          </cell>
          <cell r="C3062">
            <v>10</v>
          </cell>
          <cell r="D3062">
            <v>44551</v>
          </cell>
          <cell r="E3062">
            <v>44566</v>
          </cell>
          <cell r="F3062">
            <v>3187</v>
          </cell>
          <cell r="G3062">
            <v>3187</v>
          </cell>
          <cell r="H3062">
            <v>0</v>
          </cell>
        </row>
        <row r="3063">
          <cell r="A3063" t="str">
            <v>S354110</v>
          </cell>
          <cell r="B3063" t="str">
            <v>SC Magnet - Operational Readiness Review (ORR) - CA-D Resource(s)</v>
          </cell>
          <cell r="C3063">
            <v>10</v>
          </cell>
          <cell r="D3063">
            <v>44551</v>
          </cell>
          <cell r="E3063">
            <v>44566</v>
          </cell>
          <cell r="F3063">
            <v>3856</v>
          </cell>
          <cell r="G3063">
            <v>3856</v>
          </cell>
          <cell r="H3063">
            <v>0</v>
          </cell>
        </row>
        <row r="3064">
          <cell r="A3064" t="str">
            <v>S317071</v>
          </cell>
          <cell r="B3064" t="str">
            <v>Review Design and Safety MBD Supports</v>
          </cell>
          <cell r="C3064">
            <v>2</v>
          </cell>
          <cell r="D3064">
            <v>44552</v>
          </cell>
          <cell r="E3064">
            <v>44553</v>
          </cell>
          <cell r="F3064">
            <v>1074</v>
          </cell>
          <cell r="G3064">
            <v>1042</v>
          </cell>
          <cell r="H3064">
            <v>0</v>
          </cell>
        </row>
        <row r="3065">
          <cell r="A3065" t="str">
            <v>S1007120</v>
          </cell>
          <cell r="B3065" t="str">
            <v>AET submits FDR report to BNL for approval</v>
          </cell>
          <cell r="C3065">
            <v>5</v>
          </cell>
          <cell r="D3065">
            <v>44552</v>
          </cell>
          <cell r="E3065">
            <v>44559</v>
          </cell>
          <cell r="F3065">
            <v>104800</v>
          </cell>
          <cell r="G3065">
            <v>104800</v>
          </cell>
          <cell r="H3065">
            <v>0</v>
          </cell>
        </row>
        <row r="3066">
          <cell r="A3066" t="str">
            <v>S265000</v>
          </cell>
          <cell r="B3066" t="str">
            <v>Trigger LL1 Production: Program and commission trigger boards</v>
          </cell>
          <cell r="C3066">
            <v>15</v>
          </cell>
          <cell r="D3066">
            <v>44552</v>
          </cell>
          <cell r="E3066">
            <v>44574</v>
          </cell>
          <cell r="F3066">
            <v>0</v>
          </cell>
          <cell r="G3066">
            <v>0</v>
          </cell>
          <cell r="H3066">
            <v>0</v>
          </cell>
        </row>
        <row r="3067">
          <cell r="A3067" t="str">
            <v>S317260</v>
          </cell>
          <cell r="B3067" t="str">
            <v>Evaluate and Process Bid for MVTX Supports</v>
          </cell>
          <cell r="C3067">
            <v>20</v>
          </cell>
          <cell r="D3067">
            <v>44552</v>
          </cell>
          <cell r="E3067">
            <v>44582</v>
          </cell>
          <cell r="F3067">
            <v>5369</v>
          </cell>
          <cell r="G3067">
            <v>5212</v>
          </cell>
          <cell r="H3067">
            <v>0</v>
          </cell>
        </row>
        <row r="3068">
          <cell r="A3068" t="str">
            <v>S147370</v>
          </cell>
          <cell r="B3068" t="str">
            <v>Procure TPC DAM Felix 2.0 Optical Components - Contract/PO - Delivery Acceptance</v>
          </cell>
          <cell r="C3068">
            <v>5</v>
          </cell>
          <cell r="D3068">
            <v>44553</v>
          </cell>
          <cell r="E3068">
            <v>44560</v>
          </cell>
          <cell r="F3068">
            <v>95594</v>
          </cell>
          <cell r="G3068">
            <v>93719</v>
          </cell>
          <cell r="H3068">
            <v>0</v>
          </cell>
        </row>
        <row r="3069">
          <cell r="A3069" t="str">
            <v>S270700</v>
          </cell>
          <cell r="B3069" t="str">
            <v>Timing System Production: commission timing system</v>
          </cell>
          <cell r="C3069">
            <v>19</v>
          </cell>
          <cell r="D3069">
            <v>44553</v>
          </cell>
          <cell r="E3069">
            <v>44582</v>
          </cell>
          <cell r="F3069">
            <v>66320</v>
          </cell>
          <cell r="G3069">
            <v>64388</v>
          </cell>
          <cell r="H3069">
            <v>0</v>
          </cell>
        </row>
        <row r="3070">
          <cell r="A3070" t="str">
            <v>S270710</v>
          </cell>
          <cell r="B3070" t="str">
            <v>Timing System Production: commission timing system</v>
          </cell>
          <cell r="C3070">
            <v>19</v>
          </cell>
          <cell r="D3070">
            <v>44553</v>
          </cell>
          <cell r="E3070">
            <v>44582</v>
          </cell>
          <cell r="F3070">
            <v>25769</v>
          </cell>
          <cell r="G3070">
            <v>25019</v>
          </cell>
          <cell r="H3070">
            <v>0</v>
          </cell>
        </row>
        <row r="3071">
          <cell r="A3071" t="str">
            <v>S156100</v>
          </cell>
          <cell r="B3071" t="str">
            <v>TPC Cooling System Complete</v>
          </cell>
          <cell r="C3071">
            <v>0</v>
          </cell>
          <cell r="E3071">
            <v>44553</v>
          </cell>
          <cell r="F3071">
            <v>0</v>
          </cell>
          <cell r="G3071">
            <v>0</v>
          </cell>
          <cell r="H3071">
            <v>0</v>
          </cell>
        </row>
        <row r="3072">
          <cell r="A3072" t="str">
            <v>S317072</v>
          </cell>
          <cell r="B3072" t="str">
            <v>Address Action Items for MBD Supports</v>
          </cell>
          <cell r="C3072">
            <v>2</v>
          </cell>
          <cell r="D3072">
            <v>44557</v>
          </cell>
          <cell r="E3072">
            <v>44558</v>
          </cell>
          <cell r="F3072">
            <v>1074</v>
          </cell>
          <cell r="G3072">
            <v>1042</v>
          </cell>
          <cell r="H3072">
            <v>0</v>
          </cell>
        </row>
        <row r="3073">
          <cell r="A3073" t="str">
            <v>S121700</v>
          </cell>
          <cell r="B3073" t="str">
            <v>Install TPC Electronics by sectors</v>
          </cell>
          <cell r="C3073">
            <v>10</v>
          </cell>
          <cell r="D3073">
            <v>44557</v>
          </cell>
          <cell r="E3073">
            <v>44571</v>
          </cell>
          <cell r="F3073">
            <v>19372</v>
          </cell>
          <cell r="G3073">
            <v>18807</v>
          </cell>
          <cell r="H3073">
            <v>0</v>
          </cell>
        </row>
        <row r="3074">
          <cell r="A3074" t="str">
            <v>S273800</v>
          </cell>
          <cell r="B3074" t="str">
            <v>Test Full Min/Bias Electronics</v>
          </cell>
          <cell r="C3074">
            <v>23</v>
          </cell>
          <cell r="D3074">
            <v>44557</v>
          </cell>
          <cell r="E3074">
            <v>44589</v>
          </cell>
          <cell r="F3074">
            <v>10912</v>
          </cell>
          <cell r="G3074">
            <v>10594</v>
          </cell>
          <cell r="H3074">
            <v>0</v>
          </cell>
        </row>
        <row r="3075">
          <cell r="A3075" t="str">
            <v>S178200</v>
          </cell>
          <cell r="B3075" t="str">
            <v>EMCal Block fabrication is complete</v>
          </cell>
          <cell r="C3075">
            <v>0</v>
          </cell>
          <cell r="E3075">
            <v>44557</v>
          </cell>
          <cell r="F3075">
            <v>0</v>
          </cell>
          <cell r="G3075">
            <v>0</v>
          </cell>
          <cell r="H3075">
            <v>0</v>
          </cell>
        </row>
        <row r="3076">
          <cell r="A3076" t="str">
            <v>S253000</v>
          </cell>
          <cell r="B3076" t="str">
            <v>Calorimeter Digitizer Production Complete</v>
          </cell>
          <cell r="C3076">
            <v>0</v>
          </cell>
          <cell r="E3076">
            <v>44557</v>
          </cell>
          <cell r="F3076">
            <v>0</v>
          </cell>
          <cell r="G3076">
            <v>0</v>
          </cell>
          <cell r="H3076">
            <v>0</v>
          </cell>
        </row>
        <row r="3077">
          <cell r="A3077" t="str">
            <v>S178900</v>
          </cell>
          <cell r="B3077" t="str">
            <v>Pack and ship final blocks for sectors 57-64  to BNL - Purchased Services</v>
          </cell>
          <cell r="C3077">
            <v>1</v>
          </cell>
          <cell r="D3077">
            <v>44558</v>
          </cell>
          <cell r="E3077">
            <v>44558</v>
          </cell>
          <cell r="F3077">
            <v>2638</v>
          </cell>
          <cell r="G3077">
            <v>2561</v>
          </cell>
          <cell r="H3077">
            <v>0</v>
          </cell>
        </row>
        <row r="3078">
          <cell r="A3078" t="str">
            <v>S176010</v>
          </cell>
          <cell r="B3078" t="str">
            <v>Pack and ship final blocks for sectors 57-64  to BNL - M&amp;S</v>
          </cell>
          <cell r="C3078">
            <v>1</v>
          </cell>
          <cell r="D3078">
            <v>44558</v>
          </cell>
          <cell r="E3078">
            <v>44558</v>
          </cell>
          <cell r="F3078">
            <v>7672</v>
          </cell>
          <cell r="G3078">
            <v>7521</v>
          </cell>
          <cell r="H3078">
            <v>0</v>
          </cell>
        </row>
        <row r="3079">
          <cell r="A3079" t="str">
            <v>S346100</v>
          </cell>
          <cell r="B3079" t="str">
            <v>Install Line Electric Power Distribution On Detector - Labor - CA-D Resource(s)</v>
          </cell>
          <cell r="C3079">
            <v>20</v>
          </cell>
          <cell r="D3079">
            <v>44558</v>
          </cell>
          <cell r="E3079">
            <v>44587</v>
          </cell>
          <cell r="F3079">
            <v>5818</v>
          </cell>
          <cell r="G3079">
            <v>5818</v>
          </cell>
          <cell r="H3079">
            <v>0</v>
          </cell>
        </row>
        <row r="3080">
          <cell r="A3080" t="str">
            <v>S346210</v>
          </cell>
          <cell r="B3080" t="str">
            <v>Install Line Electric Power Distribution On Detector - M&amp;S</v>
          </cell>
          <cell r="C3080">
            <v>20</v>
          </cell>
          <cell r="D3080">
            <v>44558</v>
          </cell>
          <cell r="E3080">
            <v>44587</v>
          </cell>
          <cell r="F3080">
            <v>592</v>
          </cell>
          <cell r="G3080">
            <v>592</v>
          </cell>
          <cell r="H3080">
            <v>0</v>
          </cell>
        </row>
        <row r="3081">
          <cell r="A3081" t="str">
            <v>S1003759</v>
          </cell>
          <cell r="B3081" t="str">
            <v>Install Line Electric Power Distribution On Detector - Labor - Physics Resource(s)</v>
          </cell>
          <cell r="C3081">
            <v>20</v>
          </cell>
          <cell r="D3081">
            <v>44558</v>
          </cell>
          <cell r="E3081">
            <v>44587</v>
          </cell>
          <cell r="F3081">
            <v>16864</v>
          </cell>
          <cell r="G3081">
            <v>16864</v>
          </cell>
          <cell r="H3081">
            <v>0</v>
          </cell>
        </row>
        <row r="3082">
          <cell r="A3082" t="str">
            <v>S333400</v>
          </cell>
          <cell r="B3082" t="str">
            <v>Evaluate &amp; Process Detector Safety Subsystems Components Bids</v>
          </cell>
          <cell r="C3082">
            <v>30</v>
          </cell>
          <cell r="D3082">
            <v>44558</v>
          </cell>
          <cell r="E3082">
            <v>44601</v>
          </cell>
          <cell r="F3082">
            <v>6655</v>
          </cell>
          <cell r="G3082">
            <v>6461</v>
          </cell>
          <cell r="H3082">
            <v>0</v>
          </cell>
        </row>
        <row r="3083">
          <cell r="A3083" t="str">
            <v>S179000</v>
          </cell>
          <cell r="B3083" t="str">
            <v>EMCal final blocks arrive at BNL</v>
          </cell>
          <cell r="C3083">
            <v>0</v>
          </cell>
          <cell r="E3083">
            <v>44558</v>
          </cell>
          <cell r="F3083">
            <v>0</v>
          </cell>
          <cell r="G3083">
            <v>0</v>
          </cell>
          <cell r="H3083">
            <v>0</v>
          </cell>
        </row>
        <row r="3084">
          <cell r="A3084" t="str">
            <v>S317073</v>
          </cell>
          <cell r="B3084" t="str">
            <v>MBD Supports Released for Production (Milestone)</v>
          </cell>
          <cell r="C3084">
            <v>0</v>
          </cell>
          <cell r="E3084">
            <v>44558</v>
          </cell>
          <cell r="F3084">
            <v>0</v>
          </cell>
          <cell r="G3084">
            <v>0</v>
          </cell>
          <cell r="H3084">
            <v>0</v>
          </cell>
        </row>
        <row r="3085">
          <cell r="A3085" t="str">
            <v>S317170</v>
          </cell>
          <cell r="B3085" t="str">
            <v>Prepare Procurement Package for MBD Supports</v>
          </cell>
          <cell r="C3085">
            <v>10</v>
          </cell>
          <cell r="D3085">
            <v>44559</v>
          </cell>
          <cell r="E3085">
            <v>44573</v>
          </cell>
          <cell r="F3085">
            <v>3895</v>
          </cell>
          <cell r="G3085">
            <v>3782</v>
          </cell>
          <cell r="H3085">
            <v>0</v>
          </cell>
        </row>
        <row r="3086">
          <cell r="A3086" t="str">
            <v>S1007160</v>
          </cell>
          <cell r="B3086" t="str">
            <v>AET begins material procurement</v>
          </cell>
          <cell r="C3086">
            <v>5</v>
          </cell>
          <cell r="D3086">
            <v>44560</v>
          </cell>
          <cell r="E3086">
            <v>44567</v>
          </cell>
          <cell r="F3086">
            <v>0</v>
          </cell>
          <cell r="G3086">
            <v>0</v>
          </cell>
          <cell r="H3086">
            <v>0</v>
          </cell>
        </row>
        <row r="3087">
          <cell r="A3087" t="str">
            <v>S317290</v>
          </cell>
          <cell r="B3087" t="str">
            <v>Evaluate and Process Bid for Beampipe Supports</v>
          </cell>
          <cell r="C3087">
            <v>20</v>
          </cell>
          <cell r="D3087">
            <v>44560</v>
          </cell>
          <cell r="E3087">
            <v>44589</v>
          </cell>
          <cell r="F3087">
            <v>5369</v>
          </cell>
          <cell r="G3087">
            <v>5212</v>
          </cell>
          <cell r="H3087">
            <v>0</v>
          </cell>
        </row>
        <row r="3088">
          <cell r="A3088" t="str">
            <v>S343500</v>
          </cell>
          <cell r="B3088" t="str">
            <v>Evaluate &amp; Process Assembly Hall Modifications Components Bids</v>
          </cell>
          <cell r="C3088">
            <v>30</v>
          </cell>
          <cell r="D3088">
            <v>44560</v>
          </cell>
          <cell r="E3088">
            <v>44603</v>
          </cell>
          <cell r="F3088">
            <v>15391</v>
          </cell>
          <cell r="G3088">
            <v>14943</v>
          </cell>
          <cell r="H3088">
            <v>0</v>
          </cell>
        </row>
        <row r="3089">
          <cell r="A3089" t="str">
            <v>S334300</v>
          </cell>
          <cell r="B3089" t="str">
            <v>Design/Safety Reviews Complete, Gas Mixing House &amp; Gas Pad Components Released for Production</v>
          </cell>
          <cell r="C3089">
            <v>0</v>
          </cell>
          <cell r="E3089">
            <v>44560</v>
          </cell>
          <cell r="F3089">
            <v>0</v>
          </cell>
          <cell r="G3089">
            <v>0</v>
          </cell>
          <cell r="H3089">
            <v>0</v>
          </cell>
        </row>
        <row r="3090">
          <cell r="A3090" t="str">
            <v>S327300</v>
          </cell>
          <cell r="B3090" t="str">
            <v>CC Bridge, Mid Platforms &amp; Access - Ready for Installation</v>
          </cell>
          <cell r="C3090">
            <v>0</v>
          </cell>
          <cell r="E3090">
            <v>44560</v>
          </cell>
          <cell r="F3090">
            <v>0</v>
          </cell>
          <cell r="G3090">
            <v>0</v>
          </cell>
          <cell r="H3090">
            <v>0</v>
          </cell>
        </row>
        <row r="3091">
          <cell r="A3091" t="str">
            <v>S327110</v>
          </cell>
          <cell r="B3091" t="str">
            <v>Completed - CC Bridge, Mid Platforms &amp; Access - Delivery Acceptance</v>
          </cell>
          <cell r="C3091">
            <v>0</v>
          </cell>
          <cell r="E3091">
            <v>44560</v>
          </cell>
          <cell r="F3091">
            <v>0</v>
          </cell>
          <cell r="G3091">
            <v>0</v>
          </cell>
          <cell r="H3091">
            <v>0</v>
          </cell>
        </row>
        <row r="3092">
          <cell r="A3092" t="str">
            <v>S150600</v>
          </cell>
          <cell r="B3092" t="str">
            <v>Install &amp; Test TPC lasers</v>
          </cell>
          <cell r="C3092">
            <v>3</v>
          </cell>
          <cell r="D3092" t="str">
            <v>03-Jan-22*</v>
          </cell>
          <cell r="E3092">
            <v>44566</v>
          </cell>
          <cell r="F3092">
            <v>2906</v>
          </cell>
          <cell r="G3092">
            <v>2739</v>
          </cell>
          <cell r="H3092">
            <v>0</v>
          </cell>
        </row>
        <row r="3093">
          <cell r="A3093" t="str">
            <v>S153900</v>
          </cell>
          <cell r="B3093" t="str">
            <v>Install and Test TPC Gas System Interlocks</v>
          </cell>
          <cell r="C3093">
            <v>5</v>
          </cell>
          <cell r="D3093">
            <v>44564</v>
          </cell>
          <cell r="E3093">
            <v>44568</v>
          </cell>
          <cell r="F3093">
            <v>6249</v>
          </cell>
          <cell r="G3093">
            <v>6067</v>
          </cell>
          <cell r="H3093">
            <v>0</v>
          </cell>
        </row>
        <row r="3094">
          <cell r="A3094" t="str">
            <v>S355350</v>
          </cell>
          <cell r="B3094" t="str">
            <v>Assemble first 8 IHCal sectors into barrel on fixture</v>
          </cell>
          <cell r="C3094">
            <v>5</v>
          </cell>
          <cell r="D3094">
            <v>44564</v>
          </cell>
          <cell r="E3094">
            <v>44568</v>
          </cell>
          <cell r="F3094">
            <v>1937</v>
          </cell>
          <cell r="G3094">
            <v>3761</v>
          </cell>
          <cell r="H3094">
            <v>0</v>
          </cell>
        </row>
        <row r="3095">
          <cell r="A3095" t="str">
            <v>S362300</v>
          </cell>
          <cell r="B3095" t="str">
            <v>Prepare INTT Integration/Installation Tooling/Fixtures Procedures</v>
          </cell>
          <cell r="C3095">
            <v>10</v>
          </cell>
          <cell r="D3095">
            <v>44564</v>
          </cell>
          <cell r="E3095">
            <v>44575</v>
          </cell>
          <cell r="F3095">
            <v>8671</v>
          </cell>
          <cell r="G3095">
            <v>8418</v>
          </cell>
          <cell r="H3095">
            <v>0</v>
          </cell>
        </row>
        <row r="3096">
          <cell r="A3096" t="str">
            <v>S342400</v>
          </cell>
          <cell r="B3096" t="str">
            <v>Evaluate &amp; Process IR/AH Safety Subsystems Components Bids</v>
          </cell>
          <cell r="C3096">
            <v>30</v>
          </cell>
          <cell r="D3096">
            <v>44564</v>
          </cell>
          <cell r="E3096">
            <v>44606</v>
          </cell>
          <cell r="F3096">
            <v>9054</v>
          </cell>
          <cell r="G3096">
            <v>8790</v>
          </cell>
          <cell r="H3096">
            <v>0</v>
          </cell>
        </row>
        <row r="3097">
          <cell r="A3097" t="str">
            <v>S334400</v>
          </cell>
          <cell r="B3097" t="str">
            <v>Prepare Gas Mixing House &amp; Gas Pad Components Procurement Package(s) - CA-D Resource(s)</v>
          </cell>
          <cell r="C3097">
            <v>30</v>
          </cell>
          <cell r="D3097">
            <v>44564</v>
          </cell>
          <cell r="E3097">
            <v>44606</v>
          </cell>
          <cell r="F3097">
            <v>312</v>
          </cell>
          <cell r="G3097">
            <v>303</v>
          </cell>
          <cell r="H3097">
            <v>0</v>
          </cell>
        </row>
        <row r="3098">
          <cell r="A3098" t="str">
            <v>S332300</v>
          </cell>
          <cell r="B3098" t="str">
            <v>Evaluate &amp; Process Detector  Cooling Services Systems Components Bids</v>
          </cell>
          <cell r="C3098">
            <v>30</v>
          </cell>
          <cell r="D3098">
            <v>44564</v>
          </cell>
          <cell r="E3098">
            <v>44606</v>
          </cell>
          <cell r="F3098">
            <v>6655</v>
          </cell>
          <cell r="G3098">
            <v>6461</v>
          </cell>
          <cell r="H3098">
            <v>0</v>
          </cell>
        </row>
        <row r="3099">
          <cell r="A3099" t="str">
            <v>S1003159</v>
          </cell>
          <cell r="B3099" t="str">
            <v>Prepare Gas Mixing House &amp; Gas Pad Components Procurement Package(s) - Physics Resource(s)</v>
          </cell>
          <cell r="C3099">
            <v>30</v>
          </cell>
          <cell r="D3099">
            <v>44564</v>
          </cell>
          <cell r="E3099">
            <v>44606</v>
          </cell>
          <cell r="F3099">
            <v>12467</v>
          </cell>
          <cell r="G3099">
            <v>12104</v>
          </cell>
          <cell r="H3099">
            <v>0</v>
          </cell>
        </row>
        <row r="3100">
          <cell r="A3100" t="str">
            <v>S317250</v>
          </cell>
          <cell r="B3100" t="str">
            <v>Evaluate and Process Bid for INTT Supports</v>
          </cell>
          <cell r="C3100">
            <v>20</v>
          </cell>
          <cell r="D3100">
            <v>44565</v>
          </cell>
          <cell r="E3100">
            <v>44593</v>
          </cell>
          <cell r="F3100">
            <v>5369</v>
          </cell>
          <cell r="G3100">
            <v>5212</v>
          </cell>
          <cell r="H3100">
            <v>0</v>
          </cell>
        </row>
        <row r="3101">
          <cell r="A3101" t="str">
            <v>S364700</v>
          </cell>
          <cell r="B3101" t="str">
            <v>Review MVTX Integration/Installation Tooling/Fixtures/Procedures Safety/Certification</v>
          </cell>
          <cell r="C3101">
            <v>10</v>
          </cell>
          <cell r="D3101">
            <v>44566</v>
          </cell>
          <cell r="E3101">
            <v>44580</v>
          </cell>
          <cell r="F3101">
            <v>3187</v>
          </cell>
          <cell r="G3101">
            <v>3094</v>
          </cell>
          <cell r="H3101">
            <v>0</v>
          </cell>
        </row>
        <row r="3102">
          <cell r="A3102" t="str">
            <v>S150700</v>
          </cell>
          <cell r="B3102" t="str">
            <v>Install &amp;Test TPC Laser safety interlocks Labor</v>
          </cell>
          <cell r="C3102">
            <v>8</v>
          </cell>
          <cell r="D3102">
            <v>44567</v>
          </cell>
          <cell r="E3102">
            <v>44579</v>
          </cell>
          <cell r="F3102">
            <v>21685</v>
          </cell>
          <cell r="G3102">
            <v>20440</v>
          </cell>
          <cell r="H3102">
            <v>0</v>
          </cell>
        </row>
        <row r="3103">
          <cell r="A3103" t="str">
            <v>S150900</v>
          </cell>
          <cell r="B3103" t="str">
            <v>Install &amp;Test TPC Laser optics with mounts</v>
          </cell>
          <cell r="C3103">
            <v>8</v>
          </cell>
          <cell r="D3103">
            <v>44567</v>
          </cell>
          <cell r="E3103">
            <v>44579</v>
          </cell>
          <cell r="F3103">
            <v>7749</v>
          </cell>
          <cell r="G3103">
            <v>7304</v>
          </cell>
          <cell r="H3103">
            <v>0</v>
          </cell>
        </row>
        <row r="3104">
          <cell r="A3104" t="str">
            <v>S150800</v>
          </cell>
          <cell r="B3104" t="str">
            <v>Install &amp;Test TPC Laser safety interlocks M&amp;S</v>
          </cell>
          <cell r="C3104">
            <v>8</v>
          </cell>
          <cell r="D3104">
            <v>44567</v>
          </cell>
          <cell r="E3104">
            <v>44579</v>
          </cell>
          <cell r="F3104">
            <v>2368</v>
          </cell>
          <cell r="G3104">
            <v>2276</v>
          </cell>
          <cell r="H3104">
            <v>0</v>
          </cell>
        </row>
        <row r="3105">
          <cell r="A3105" t="str">
            <v>S354200</v>
          </cell>
          <cell r="B3105" t="str">
            <v>Address Action Items from SC Magnet ORR - Physics Resource(s)</v>
          </cell>
          <cell r="C3105">
            <v>10</v>
          </cell>
          <cell r="D3105">
            <v>44567</v>
          </cell>
          <cell r="E3105">
            <v>44581</v>
          </cell>
          <cell r="F3105">
            <v>3187</v>
          </cell>
          <cell r="G3105">
            <v>3187</v>
          </cell>
          <cell r="H3105">
            <v>0</v>
          </cell>
        </row>
        <row r="3106">
          <cell r="A3106" t="str">
            <v>S354210</v>
          </cell>
          <cell r="B3106" t="str">
            <v>Address Action Items from SC Magnet ORR - CA-D Resource(s)</v>
          </cell>
          <cell r="C3106">
            <v>10</v>
          </cell>
          <cell r="D3106">
            <v>44567</v>
          </cell>
          <cell r="E3106">
            <v>44581</v>
          </cell>
          <cell r="F3106">
            <v>3856</v>
          </cell>
          <cell r="G3106">
            <v>3856</v>
          </cell>
          <cell r="H3106">
            <v>0</v>
          </cell>
        </row>
        <row r="3107">
          <cell r="A3107" t="str">
            <v>S329700</v>
          </cell>
          <cell r="B3107" t="str">
            <v>Address Action Items from Detector Support Services Systems Design &amp; Safety Reviews</v>
          </cell>
          <cell r="C3107">
            <v>12</v>
          </cell>
          <cell r="D3107">
            <v>44567</v>
          </cell>
          <cell r="E3107">
            <v>44585</v>
          </cell>
          <cell r="F3107">
            <v>15935</v>
          </cell>
          <cell r="G3107">
            <v>14616</v>
          </cell>
          <cell r="H3107">
            <v>0</v>
          </cell>
        </row>
        <row r="3108">
          <cell r="A3108" t="str">
            <v>S1007200</v>
          </cell>
          <cell r="B3108" t="str">
            <v>Fabricate three Solenoid Valve Box Transfer Lines and two 4" &amp; 5" NPS Field Joint Sleeves</v>
          </cell>
          <cell r="C3108">
            <v>20</v>
          </cell>
          <cell r="D3108">
            <v>44568</v>
          </cell>
          <cell r="E3108">
            <v>44596</v>
          </cell>
          <cell r="F3108">
            <v>0</v>
          </cell>
          <cell r="G3108">
            <v>0</v>
          </cell>
          <cell r="H3108">
            <v>0</v>
          </cell>
        </row>
        <row r="3109">
          <cell r="A3109" t="str">
            <v>S154000</v>
          </cell>
          <cell r="B3109" t="str">
            <v>TPC Gas System Complete</v>
          </cell>
          <cell r="C3109">
            <v>0</v>
          </cell>
          <cell r="E3109">
            <v>44568</v>
          </cell>
          <cell r="F3109">
            <v>0</v>
          </cell>
          <cell r="G3109">
            <v>0</v>
          </cell>
          <cell r="H3109">
            <v>0</v>
          </cell>
        </row>
        <row r="3110">
          <cell r="A3110" t="str">
            <v>S355352</v>
          </cell>
          <cell r="B3110" t="str">
            <v>Assemble second 8 IHCal sectors into barrel on fixture</v>
          </cell>
          <cell r="C3110">
            <v>5</v>
          </cell>
          <cell r="D3110">
            <v>44571</v>
          </cell>
          <cell r="E3110">
            <v>44575</v>
          </cell>
          <cell r="F3110">
            <v>3874</v>
          </cell>
          <cell r="G3110">
            <v>3874</v>
          </cell>
          <cell r="H3110">
            <v>0</v>
          </cell>
        </row>
        <row r="3111">
          <cell r="A3111" t="str">
            <v>S351310</v>
          </cell>
          <cell r="B3111" t="str">
            <v>Completed - Install Remainder of Outer HCal Sectors</v>
          </cell>
          <cell r="C3111">
            <v>0</v>
          </cell>
          <cell r="E3111">
            <v>44571</v>
          </cell>
          <cell r="F3111">
            <v>0</v>
          </cell>
          <cell r="G3111">
            <v>0</v>
          </cell>
          <cell r="H3111">
            <v>0</v>
          </cell>
        </row>
        <row r="3112">
          <cell r="A3112" t="str">
            <v>S351400</v>
          </cell>
          <cell r="B3112" t="str">
            <v>Align/Survey Outer Hcal to Centerline - Labor - Physics Resource(s)</v>
          </cell>
          <cell r="C3112">
            <v>5</v>
          </cell>
          <cell r="D3112">
            <v>44572</v>
          </cell>
          <cell r="E3112">
            <v>44579</v>
          </cell>
          <cell r="F3112">
            <v>2906</v>
          </cell>
          <cell r="G3112">
            <v>2906</v>
          </cell>
          <cell r="H3112">
            <v>0</v>
          </cell>
        </row>
        <row r="3113">
          <cell r="A3113" t="str">
            <v>S351500</v>
          </cell>
          <cell r="B3113" t="str">
            <v>Align/Survey Outer Hcal to Centerline - M&amp;S</v>
          </cell>
          <cell r="C3113">
            <v>5</v>
          </cell>
          <cell r="D3113">
            <v>44572</v>
          </cell>
          <cell r="E3113">
            <v>44579</v>
          </cell>
          <cell r="F3113">
            <v>592</v>
          </cell>
          <cell r="G3113">
            <v>592</v>
          </cell>
          <cell r="H3113">
            <v>0</v>
          </cell>
        </row>
        <row r="3114">
          <cell r="A3114" t="str">
            <v>S351410</v>
          </cell>
          <cell r="B3114" t="str">
            <v>Align/Survey Outer Hcal to Centerline - Labor - CA-D Resource(s)</v>
          </cell>
          <cell r="C3114">
            <v>5</v>
          </cell>
          <cell r="D3114">
            <v>44572</v>
          </cell>
          <cell r="E3114">
            <v>44579</v>
          </cell>
          <cell r="F3114">
            <v>17879</v>
          </cell>
          <cell r="G3114">
            <v>17879</v>
          </cell>
          <cell r="H3114">
            <v>0</v>
          </cell>
        </row>
        <row r="3115">
          <cell r="A3115" t="str">
            <v>S349500</v>
          </cell>
          <cell r="B3115" t="str">
            <v>Install Pole Tips - Labor - Physics Resource(s)</v>
          </cell>
          <cell r="C3115">
            <v>10</v>
          </cell>
          <cell r="D3115">
            <v>44572</v>
          </cell>
          <cell r="E3115">
            <v>44586</v>
          </cell>
          <cell r="F3115">
            <v>9967</v>
          </cell>
          <cell r="G3115">
            <v>9967</v>
          </cell>
          <cell r="H3115">
            <v>0</v>
          </cell>
        </row>
        <row r="3116">
          <cell r="A3116" t="str">
            <v>S349600</v>
          </cell>
          <cell r="B3116" t="str">
            <v>Install Pole Tips - M&amp;S</v>
          </cell>
          <cell r="C3116">
            <v>10</v>
          </cell>
          <cell r="D3116">
            <v>44572</v>
          </cell>
          <cell r="E3116">
            <v>44586</v>
          </cell>
          <cell r="F3116">
            <v>3552</v>
          </cell>
          <cell r="G3116">
            <v>3552</v>
          </cell>
          <cell r="H3116">
            <v>0</v>
          </cell>
        </row>
        <row r="3117">
          <cell r="A3117" t="str">
            <v>S349510</v>
          </cell>
          <cell r="B3117" t="str">
            <v>Install Pole Tips - Labor - CA-D Resource(s)</v>
          </cell>
          <cell r="C3117">
            <v>10</v>
          </cell>
          <cell r="D3117">
            <v>44572</v>
          </cell>
          <cell r="E3117">
            <v>44586</v>
          </cell>
          <cell r="F3117">
            <v>48254</v>
          </cell>
          <cell r="G3117">
            <v>48254</v>
          </cell>
          <cell r="H3117">
            <v>0</v>
          </cell>
        </row>
        <row r="3118">
          <cell r="A3118" t="str">
            <v>S349300</v>
          </cell>
          <cell r="B3118" t="str">
            <v>Install platforms &amp; access - Labor - Physics Resource(s)</v>
          </cell>
          <cell r="C3118">
            <v>20</v>
          </cell>
          <cell r="D3118">
            <v>44572</v>
          </cell>
          <cell r="E3118">
            <v>44600</v>
          </cell>
          <cell r="F3118">
            <v>33494</v>
          </cell>
          <cell r="G3118">
            <v>33494</v>
          </cell>
          <cell r="H3118">
            <v>0</v>
          </cell>
        </row>
        <row r="3119">
          <cell r="A3119" t="str">
            <v>S349400</v>
          </cell>
          <cell r="B3119" t="str">
            <v>Install platforms &amp; access - M&amp;S</v>
          </cell>
          <cell r="C3119">
            <v>20</v>
          </cell>
          <cell r="D3119">
            <v>44572</v>
          </cell>
          <cell r="E3119">
            <v>44600</v>
          </cell>
          <cell r="F3119">
            <v>1184</v>
          </cell>
          <cell r="G3119">
            <v>1184</v>
          </cell>
          <cell r="H3119">
            <v>0</v>
          </cell>
        </row>
        <row r="3120">
          <cell r="A3120" t="str">
            <v>S349310</v>
          </cell>
          <cell r="B3120" t="str">
            <v>Install platforms &amp; access - Labor - CA-D Resource(s)</v>
          </cell>
          <cell r="C3120">
            <v>20</v>
          </cell>
          <cell r="D3120">
            <v>44572</v>
          </cell>
          <cell r="E3120">
            <v>44600</v>
          </cell>
          <cell r="F3120">
            <v>47298</v>
          </cell>
          <cell r="G3120">
            <v>47298</v>
          </cell>
          <cell r="H3120">
            <v>0</v>
          </cell>
        </row>
        <row r="3121">
          <cell r="A3121" t="str">
            <v>S317240</v>
          </cell>
          <cell r="B3121" t="str">
            <v>Evaluate and Process Bid for TPC Supports</v>
          </cell>
          <cell r="C3121">
            <v>20</v>
          </cell>
          <cell r="D3121">
            <v>44573</v>
          </cell>
          <cell r="E3121">
            <v>44601</v>
          </cell>
          <cell r="F3121">
            <v>5369</v>
          </cell>
          <cell r="G3121">
            <v>5212</v>
          </cell>
          <cell r="H3121">
            <v>0</v>
          </cell>
        </row>
        <row r="3122">
          <cell r="A3122" t="str">
            <v>S335700</v>
          </cell>
          <cell r="B3122" t="str">
            <v>Procure &amp; Deliver Rack Room Modifications Components (leadtime and fabrication included) - Labor</v>
          </cell>
          <cell r="C3122">
            <v>60</v>
          </cell>
          <cell r="D3122">
            <v>44573</v>
          </cell>
          <cell r="E3122">
            <v>44658</v>
          </cell>
          <cell r="F3122">
            <v>22028</v>
          </cell>
          <cell r="G3122">
            <v>22028</v>
          </cell>
          <cell r="H3122">
            <v>0</v>
          </cell>
        </row>
        <row r="3123">
          <cell r="A3123" t="str">
            <v>S335800</v>
          </cell>
          <cell r="B3123" t="str">
            <v>Procure &amp; Deliver Rack Room Modifications Components (leadtime and fabrication included) - M&amp;S</v>
          </cell>
          <cell r="C3123">
            <v>60</v>
          </cell>
          <cell r="D3123">
            <v>44573</v>
          </cell>
          <cell r="E3123">
            <v>44658</v>
          </cell>
          <cell r="F3123">
            <v>23678</v>
          </cell>
          <cell r="G3123">
            <v>23678</v>
          </cell>
          <cell r="H3123">
            <v>0</v>
          </cell>
        </row>
        <row r="3124">
          <cell r="A3124" t="str">
            <v>S294810</v>
          </cell>
          <cell r="B3124" t="str">
            <v>Completed - (Warm Piping System) Phase 1: Welding of piping and install of piping supports</v>
          </cell>
          <cell r="C3124">
            <v>0</v>
          </cell>
          <cell r="E3124">
            <v>44573</v>
          </cell>
          <cell r="F3124">
            <v>0</v>
          </cell>
          <cell r="G3124">
            <v>0</v>
          </cell>
          <cell r="H3124">
            <v>0</v>
          </cell>
        </row>
        <row r="3125">
          <cell r="A3125" t="str">
            <v>S255900</v>
          </cell>
          <cell r="B3125" t="str">
            <v>Procure DAQ Production Boards DCM2 - Delivery Acceptance</v>
          </cell>
          <cell r="C3125">
            <v>5</v>
          </cell>
          <cell r="D3125">
            <v>44574</v>
          </cell>
          <cell r="E3125">
            <v>44581</v>
          </cell>
          <cell r="F3125">
            <v>123933</v>
          </cell>
          <cell r="G3125">
            <v>121503</v>
          </cell>
          <cell r="H3125">
            <v>0</v>
          </cell>
        </row>
        <row r="3126">
          <cell r="A3126" t="str">
            <v>S341500</v>
          </cell>
          <cell r="B3126" t="str">
            <v>Perform IR Electronics Cooling Water Distribution System Components Acceptance</v>
          </cell>
          <cell r="C3126">
            <v>5</v>
          </cell>
          <cell r="D3126">
            <v>44574</v>
          </cell>
          <cell r="E3126">
            <v>44581</v>
          </cell>
          <cell r="F3126">
            <v>4451</v>
          </cell>
          <cell r="G3126">
            <v>4451</v>
          </cell>
          <cell r="H3126">
            <v>0</v>
          </cell>
        </row>
        <row r="3127">
          <cell r="A3127" t="str">
            <v>S317270</v>
          </cell>
          <cell r="B3127" t="str">
            <v>Evaluate and Process Bid for MBD Supports</v>
          </cell>
          <cell r="C3127">
            <v>20</v>
          </cell>
          <cell r="D3127">
            <v>44574</v>
          </cell>
          <cell r="E3127">
            <v>44602</v>
          </cell>
          <cell r="F3127">
            <v>2684</v>
          </cell>
          <cell r="G3127">
            <v>2606</v>
          </cell>
          <cell r="H3127">
            <v>0</v>
          </cell>
        </row>
        <row r="3128">
          <cell r="A3128" t="str">
            <v>S265100</v>
          </cell>
          <cell r="B3128" t="str">
            <v>Trigger LL1 Production: Assemble trigger system</v>
          </cell>
          <cell r="C3128">
            <v>5</v>
          </cell>
          <cell r="D3128">
            <v>44575</v>
          </cell>
          <cell r="E3128">
            <v>44582</v>
          </cell>
          <cell r="F3128">
            <v>0</v>
          </cell>
          <cell r="G3128">
            <v>0</v>
          </cell>
          <cell r="H3128">
            <v>0</v>
          </cell>
        </row>
        <row r="3129">
          <cell r="A3129" t="str">
            <v>S143400</v>
          </cell>
          <cell r="B3129" t="str">
            <v>TPC FEE Production Complete</v>
          </cell>
          <cell r="C3129">
            <v>0</v>
          </cell>
          <cell r="E3129">
            <v>44575</v>
          </cell>
          <cell r="F3129">
            <v>0</v>
          </cell>
          <cell r="G3129">
            <v>0</v>
          </cell>
          <cell r="H3129">
            <v>0</v>
          </cell>
        </row>
        <row r="3130">
          <cell r="A3130" t="str">
            <v>S355354</v>
          </cell>
          <cell r="B3130" t="str">
            <v>Assemble third 8 IHCal sectors into barrel on fixture</v>
          </cell>
          <cell r="C3130">
            <v>5</v>
          </cell>
          <cell r="D3130">
            <v>44579</v>
          </cell>
          <cell r="E3130">
            <v>44585</v>
          </cell>
          <cell r="F3130">
            <v>3874</v>
          </cell>
          <cell r="G3130">
            <v>3874</v>
          </cell>
          <cell r="H3130">
            <v>0</v>
          </cell>
        </row>
        <row r="3131">
          <cell r="A3131" t="str">
            <v>S362400</v>
          </cell>
          <cell r="B3131" t="str">
            <v>Review INTT Integration/Installation Tooling/Fixtures/Procedures Safety/Certification</v>
          </cell>
          <cell r="C3131">
            <v>10</v>
          </cell>
          <cell r="D3131">
            <v>44579</v>
          </cell>
          <cell r="E3131">
            <v>44592</v>
          </cell>
          <cell r="F3131">
            <v>3187</v>
          </cell>
          <cell r="G3131">
            <v>3094</v>
          </cell>
          <cell r="H3131">
            <v>0</v>
          </cell>
        </row>
        <row r="3132">
          <cell r="A3132" t="str">
            <v>S354900</v>
          </cell>
          <cell r="B3132" t="str">
            <v>Address Action Items from Inner Hcal Integration/Installation Tooling/Fixtures/Procedures Design &amp; Safety Reviews</v>
          </cell>
          <cell r="C3132">
            <v>10</v>
          </cell>
          <cell r="D3132">
            <v>44579</v>
          </cell>
          <cell r="E3132">
            <v>44592</v>
          </cell>
          <cell r="F3132">
            <v>3187</v>
          </cell>
          <cell r="G3132">
            <v>3094</v>
          </cell>
          <cell r="H3132">
            <v>0</v>
          </cell>
        </row>
        <row r="3133">
          <cell r="A3133" t="str">
            <v>S314300</v>
          </cell>
          <cell r="B3133" t="str">
            <v>CC Seismic Restraints - Contract Award(s)</v>
          </cell>
          <cell r="C3133">
            <v>0</v>
          </cell>
          <cell r="D3133">
            <v>44580</v>
          </cell>
          <cell r="F3133">
            <v>0</v>
          </cell>
          <cell r="G3133">
            <v>0</v>
          </cell>
          <cell r="H3133">
            <v>0</v>
          </cell>
        </row>
        <row r="3134">
          <cell r="A3134" t="str">
            <v>S151000</v>
          </cell>
          <cell r="B3134" t="str">
            <v>Install &amp;Test TPC mirror bundles and supports</v>
          </cell>
          <cell r="C3134">
            <v>3</v>
          </cell>
          <cell r="D3134">
            <v>44580</v>
          </cell>
          <cell r="E3134">
            <v>44582</v>
          </cell>
          <cell r="F3134">
            <v>2906</v>
          </cell>
          <cell r="G3134">
            <v>2739</v>
          </cell>
          <cell r="H3134">
            <v>0</v>
          </cell>
        </row>
        <row r="3135">
          <cell r="A3135" t="str">
            <v>S351600</v>
          </cell>
          <cell r="B3135" t="str">
            <v>Install Outer HCal Cables and Services - Labor</v>
          </cell>
          <cell r="C3135">
            <v>20</v>
          </cell>
          <cell r="D3135">
            <v>44580</v>
          </cell>
          <cell r="E3135">
            <v>44607</v>
          </cell>
          <cell r="F3135">
            <v>41556</v>
          </cell>
          <cell r="G3135">
            <v>41556</v>
          </cell>
          <cell r="H3135">
            <v>0</v>
          </cell>
        </row>
        <row r="3136">
          <cell r="A3136" t="str">
            <v>S351700</v>
          </cell>
          <cell r="B3136" t="str">
            <v>Install Outer HCal Cables and Services - M&amp;S</v>
          </cell>
          <cell r="C3136">
            <v>20</v>
          </cell>
          <cell r="D3136">
            <v>44580</v>
          </cell>
          <cell r="E3136">
            <v>44607</v>
          </cell>
          <cell r="F3136">
            <v>592</v>
          </cell>
          <cell r="G3136">
            <v>592</v>
          </cell>
          <cell r="H3136">
            <v>0</v>
          </cell>
        </row>
        <row r="3137">
          <cell r="A3137" t="str">
            <v>S368100</v>
          </cell>
          <cell r="B3137" t="str">
            <v>Review Min Bias Integration/Installation Tooling/Fixtures/Procedures Safety/Certification</v>
          </cell>
          <cell r="C3137">
            <v>10</v>
          </cell>
          <cell r="D3137">
            <v>44581</v>
          </cell>
          <cell r="E3137">
            <v>44594</v>
          </cell>
          <cell r="F3137">
            <v>3187</v>
          </cell>
          <cell r="G3137">
            <v>3094</v>
          </cell>
          <cell r="H3137">
            <v>0</v>
          </cell>
        </row>
        <row r="3138">
          <cell r="A3138" t="str">
            <v>S364800</v>
          </cell>
          <cell r="B3138" t="str">
            <v>Address Action Items from MVTX Integration/Installation Tooling/Fixtures/Procedures Design &amp; Safety Reviews</v>
          </cell>
          <cell r="C3138">
            <v>10</v>
          </cell>
          <cell r="D3138">
            <v>44581</v>
          </cell>
          <cell r="E3138">
            <v>44594</v>
          </cell>
          <cell r="F3138">
            <v>3187</v>
          </cell>
          <cell r="G3138">
            <v>3094</v>
          </cell>
          <cell r="H3138">
            <v>0</v>
          </cell>
        </row>
        <row r="3139">
          <cell r="A3139" t="str">
            <v>S314400</v>
          </cell>
          <cell r="B3139" t="str">
            <v>CC Seismic Restraints - BNL Oversight - Physics Resource(s)</v>
          </cell>
          <cell r="C3139">
            <v>60</v>
          </cell>
          <cell r="D3139">
            <v>44581</v>
          </cell>
          <cell r="E3139">
            <v>44665</v>
          </cell>
          <cell r="F3139">
            <v>6054</v>
          </cell>
          <cell r="G3139">
            <v>5802</v>
          </cell>
          <cell r="H3139">
            <v>0</v>
          </cell>
        </row>
        <row r="3140">
          <cell r="A3140" t="str">
            <v>S314500</v>
          </cell>
          <cell r="B3140" t="str">
            <v>CC Seismic Restraints - Vendor Leadtime</v>
          </cell>
          <cell r="C3140">
            <v>60</v>
          </cell>
          <cell r="D3140">
            <v>44581</v>
          </cell>
          <cell r="E3140">
            <v>44665</v>
          </cell>
          <cell r="F3140">
            <v>0</v>
          </cell>
          <cell r="G3140">
            <v>0</v>
          </cell>
          <cell r="H3140">
            <v>0</v>
          </cell>
        </row>
        <row r="3141">
          <cell r="A3141" t="str">
            <v>S314410</v>
          </cell>
          <cell r="B3141" t="str">
            <v>CC Seismic Restraints - BNL Oversight - CA-D Resource(s)</v>
          </cell>
          <cell r="C3141">
            <v>60</v>
          </cell>
          <cell r="D3141">
            <v>44581</v>
          </cell>
          <cell r="E3141">
            <v>44665</v>
          </cell>
          <cell r="F3141">
            <v>9290</v>
          </cell>
          <cell r="G3141">
            <v>8905</v>
          </cell>
          <cell r="H3141">
            <v>0</v>
          </cell>
        </row>
        <row r="3142">
          <cell r="A3142" t="str">
            <v>S341600</v>
          </cell>
          <cell r="B3142" t="str">
            <v>IR Electronics Cooling Water Distribution System Components Ready for Installation</v>
          </cell>
          <cell r="C3142">
            <v>0</v>
          </cell>
          <cell r="E3142">
            <v>44581</v>
          </cell>
          <cell r="F3142">
            <v>0</v>
          </cell>
          <cell r="G3142">
            <v>0</v>
          </cell>
          <cell r="H3142">
            <v>0</v>
          </cell>
        </row>
        <row r="3143">
          <cell r="A3143" t="str">
            <v>S347600</v>
          </cell>
          <cell r="B3143" t="str">
            <v>Install IR Electronics Cooling Water Off Detector - Labor - C-AD Resources</v>
          </cell>
          <cell r="C3143">
            <v>20</v>
          </cell>
          <cell r="D3143">
            <v>44582</v>
          </cell>
          <cell r="E3143">
            <v>44609</v>
          </cell>
          <cell r="F3143">
            <v>23677</v>
          </cell>
          <cell r="G3143">
            <v>23677</v>
          </cell>
          <cell r="H3143">
            <v>0</v>
          </cell>
        </row>
        <row r="3144">
          <cell r="A3144" t="str">
            <v>S347800</v>
          </cell>
          <cell r="B3144" t="str">
            <v>Install IR Electronics Cooling Water Off Detector - M&amp;S</v>
          </cell>
          <cell r="C3144">
            <v>20</v>
          </cell>
          <cell r="D3144">
            <v>44582</v>
          </cell>
          <cell r="E3144">
            <v>44609</v>
          </cell>
          <cell r="F3144">
            <v>592</v>
          </cell>
          <cell r="G3144">
            <v>592</v>
          </cell>
          <cell r="H3144">
            <v>0</v>
          </cell>
        </row>
        <row r="3145">
          <cell r="A3145" t="str">
            <v>S151100</v>
          </cell>
          <cell r="B3145" t="str">
            <v>TPC Laser System Complete</v>
          </cell>
          <cell r="C3145">
            <v>0</v>
          </cell>
          <cell r="E3145">
            <v>44582</v>
          </cell>
          <cell r="F3145">
            <v>0</v>
          </cell>
          <cell r="G3145">
            <v>0</v>
          </cell>
          <cell r="H3145">
            <v>0</v>
          </cell>
        </row>
        <row r="3146">
          <cell r="A3146" t="str">
            <v>S265200</v>
          </cell>
          <cell r="B3146" t="str">
            <v>Trigger LL1 Production: Commission trigger systems</v>
          </cell>
          <cell r="C3146">
            <v>5</v>
          </cell>
          <cell r="D3146">
            <v>44585</v>
          </cell>
          <cell r="E3146">
            <v>44589</v>
          </cell>
          <cell r="F3146">
            <v>0</v>
          </cell>
          <cell r="G3146">
            <v>0</v>
          </cell>
          <cell r="H3146">
            <v>0</v>
          </cell>
        </row>
        <row r="3147">
          <cell r="A3147" t="str">
            <v>S270800</v>
          </cell>
          <cell r="B3147" t="str">
            <v>Timing System Production: additional firmware updates</v>
          </cell>
          <cell r="C3147">
            <v>10</v>
          </cell>
          <cell r="D3147">
            <v>44585</v>
          </cell>
          <cell r="E3147">
            <v>44596</v>
          </cell>
          <cell r="F3147">
            <v>19327</v>
          </cell>
          <cell r="G3147">
            <v>18764</v>
          </cell>
          <cell r="H3147">
            <v>0</v>
          </cell>
        </row>
        <row r="3148">
          <cell r="A3148" t="str">
            <v>S260700</v>
          </cell>
          <cell r="B3148" t="str">
            <v>DAQ Production: Internal Readiness Review</v>
          </cell>
          <cell r="C3148">
            <v>10</v>
          </cell>
          <cell r="D3148">
            <v>44585</v>
          </cell>
          <cell r="E3148">
            <v>44596</v>
          </cell>
          <cell r="F3148">
            <v>56320</v>
          </cell>
          <cell r="G3148">
            <v>54679</v>
          </cell>
          <cell r="H3148">
            <v>0</v>
          </cell>
        </row>
        <row r="3149">
          <cell r="A3149" t="str">
            <v>S268100</v>
          </cell>
          <cell r="B3149" t="str">
            <v>GL1 Production: additional firmware improvements</v>
          </cell>
          <cell r="C3149">
            <v>10</v>
          </cell>
          <cell r="D3149">
            <v>44585</v>
          </cell>
          <cell r="E3149">
            <v>44596</v>
          </cell>
          <cell r="F3149">
            <v>20937</v>
          </cell>
          <cell r="G3149">
            <v>20328</v>
          </cell>
          <cell r="H3149">
            <v>0</v>
          </cell>
        </row>
        <row r="3150">
          <cell r="A3150" t="str">
            <v>S317960</v>
          </cell>
          <cell r="B3150" t="str">
            <v>Procure MVTX Supports - M&amp;S</v>
          </cell>
          <cell r="C3150">
            <v>40</v>
          </cell>
          <cell r="D3150">
            <v>44585</v>
          </cell>
          <cell r="E3150">
            <v>44641</v>
          </cell>
          <cell r="F3150">
            <v>59195</v>
          </cell>
          <cell r="G3150">
            <v>58034</v>
          </cell>
          <cell r="H3150">
            <v>0</v>
          </cell>
        </row>
        <row r="3151">
          <cell r="A3151" t="str">
            <v>S329800</v>
          </cell>
          <cell r="B3151" t="str">
            <v>Design/Safety Reviews Complete, Detector Support Services Systems Components Released for Production</v>
          </cell>
          <cell r="C3151">
            <v>0</v>
          </cell>
          <cell r="E3151">
            <v>44585</v>
          </cell>
          <cell r="F3151">
            <v>0</v>
          </cell>
          <cell r="G3151">
            <v>0</v>
          </cell>
          <cell r="H3151">
            <v>0</v>
          </cell>
        </row>
        <row r="3152">
          <cell r="A3152" t="str">
            <v>S355356</v>
          </cell>
          <cell r="B3152" t="str">
            <v>Assemble fourth/last 8 IHCal sectors into barrel on fixture</v>
          </cell>
          <cell r="C3152">
            <v>5</v>
          </cell>
          <cell r="D3152">
            <v>44586</v>
          </cell>
          <cell r="E3152">
            <v>44592</v>
          </cell>
          <cell r="F3152">
            <v>3874</v>
          </cell>
          <cell r="G3152">
            <v>3874</v>
          </cell>
          <cell r="H3152">
            <v>0</v>
          </cell>
        </row>
        <row r="3153">
          <cell r="A3153" t="str">
            <v>S1002479</v>
          </cell>
          <cell r="B3153" t="str">
            <v>Prepare Detector Support Services Systems Components Procurement Package(s) - Physics Resource(s)</v>
          </cell>
          <cell r="C3153">
            <v>20</v>
          </cell>
          <cell r="D3153">
            <v>44586</v>
          </cell>
          <cell r="E3153">
            <v>44614</v>
          </cell>
          <cell r="F3153">
            <v>20423</v>
          </cell>
          <cell r="G3153">
            <v>19828</v>
          </cell>
          <cell r="H3153">
            <v>0</v>
          </cell>
        </row>
        <row r="3154">
          <cell r="A3154" t="str">
            <v>S121900</v>
          </cell>
          <cell r="B3154" t="str">
            <v>TPC Ready to Install (Assembly Complete)</v>
          </cell>
          <cell r="C3154">
            <v>0</v>
          </cell>
          <cell r="E3154">
            <v>44586</v>
          </cell>
          <cell r="F3154">
            <v>0</v>
          </cell>
          <cell r="G3154">
            <v>0</v>
          </cell>
          <cell r="H3154">
            <v>0</v>
          </cell>
        </row>
        <row r="3155">
          <cell r="A3155" t="str">
            <v>S349610</v>
          </cell>
          <cell r="B3155" t="str">
            <v>Completed - Install Pole Tips</v>
          </cell>
          <cell r="C3155">
            <v>0</v>
          </cell>
          <cell r="E3155">
            <v>44586</v>
          </cell>
          <cell r="F3155">
            <v>0</v>
          </cell>
          <cell r="G3155">
            <v>0</v>
          </cell>
          <cell r="H3155">
            <v>0</v>
          </cell>
        </row>
        <row r="3156">
          <cell r="A3156" t="str">
            <v>S308619</v>
          </cell>
          <cell r="B3156" t="str">
            <v>Install probes and readout on TPC</v>
          </cell>
          <cell r="C3156">
            <v>10</v>
          </cell>
          <cell r="D3156">
            <v>44587</v>
          </cell>
          <cell r="E3156">
            <v>44600</v>
          </cell>
          <cell r="F3156">
            <v>4843</v>
          </cell>
          <cell r="G3156">
            <v>4843</v>
          </cell>
          <cell r="H3156">
            <v>0</v>
          </cell>
        </row>
        <row r="3157">
          <cell r="A3157" t="str">
            <v>S336700</v>
          </cell>
          <cell r="B3157" t="str">
            <v>Evaluate &amp; Process Control Room and Offices Modifications Components Bids</v>
          </cell>
          <cell r="C3157">
            <v>10</v>
          </cell>
          <cell r="D3157">
            <v>44588</v>
          </cell>
          <cell r="E3157">
            <v>44601</v>
          </cell>
          <cell r="F3157">
            <v>4156</v>
          </cell>
          <cell r="G3157">
            <v>4156</v>
          </cell>
          <cell r="H3157">
            <v>0</v>
          </cell>
        </row>
        <row r="3158">
          <cell r="A3158" t="str">
            <v>S148600</v>
          </cell>
          <cell r="B3158" t="str">
            <v>TPC DAM Production Complete</v>
          </cell>
          <cell r="C3158">
            <v>0</v>
          </cell>
          <cell r="E3158">
            <v>44589</v>
          </cell>
          <cell r="F3158">
            <v>0</v>
          </cell>
          <cell r="G3158">
            <v>0</v>
          </cell>
          <cell r="H3158">
            <v>0</v>
          </cell>
        </row>
        <row r="3159">
          <cell r="A3159" t="str">
            <v>S273900</v>
          </cell>
          <cell r="B3159" t="str">
            <v>MBD Production Complete</v>
          </cell>
          <cell r="C3159">
            <v>0</v>
          </cell>
          <cell r="E3159">
            <v>44589</v>
          </cell>
          <cell r="F3159">
            <v>0</v>
          </cell>
          <cell r="G3159">
            <v>0</v>
          </cell>
          <cell r="H3159">
            <v>0</v>
          </cell>
        </row>
        <row r="3160">
          <cell r="A3160" t="str">
            <v>S265300</v>
          </cell>
          <cell r="B3160" t="str">
            <v>LL1 Trigger Production Complete</v>
          </cell>
          <cell r="C3160">
            <v>0</v>
          </cell>
          <cell r="E3160">
            <v>44589</v>
          </cell>
          <cell r="F3160">
            <v>0</v>
          </cell>
          <cell r="G3160">
            <v>0</v>
          </cell>
          <cell r="H3160">
            <v>0</v>
          </cell>
        </row>
        <row r="3161">
          <cell r="A3161" t="str">
            <v>S265400</v>
          </cell>
          <cell r="B3161" t="str">
            <v>LL1 Ready to Operate</v>
          </cell>
          <cell r="C3161">
            <v>0</v>
          </cell>
          <cell r="E3161">
            <v>44589</v>
          </cell>
          <cell r="F3161">
            <v>0</v>
          </cell>
          <cell r="G3161">
            <v>0</v>
          </cell>
          <cell r="H3161">
            <v>0</v>
          </cell>
        </row>
        <row r="3162">
          <cell r="A3162" t="str">
            <v>S253100</v>
          </cell>
          <cell r="B3162" t="str">
            <v>Calorimeter Electronics Complete</v>
          </cell>
          <cell r="C3162">
            <v>0</v>
          </cell>
          <cell r="E3162">
            <v>44589</v>
          </cell>
          <cell r="F3162">
            <v>0</v>
          </cell>
          <cell r="G3162">
            <v>0</v>
          </cell>
          <cell r="H3162">
            <v>0</v>
          </cell>
        </row>
        <row r="3163">
          <cell r="A3163" t="str">
            <v>S234300</v>
          </cell>
          <cell r="B3163" t="str">
            <v>EMCal Electronics Complete</v>
          </cell>
          <cell r="C3163">
            <v>0</v>
          </cell>
          <cell r="E3163">
            <v>44589</v>
          </cell>
          <cell r="F3163">
            <v>0</v>
          </cell>
          <cell r="G3163">
            <v>0</v>
          </cell>
          <cell r="H3163">
            <v>0</v>
          </cell>
        </row>
        <row r="3164">
          <cell r="A3164" t="str">
            <v>S274000</v>
          </cell>
          <cell r="B3164" t="str">
            <v>Bench Test Min/Bias Detector</v>
          </cell>
          <cell r="C3164">
            <v>5</v>
          </cell>
          <cell r="D3164">
            <v>44592</v>
          </cell>
          <cell r="E3164">
            <v>44596</v>
          </cell>
          <cell r="F3164">
            <v>14607</v>
          </cell>
          <cell r="G3164">
            <v>14182</v>
          </cell>
          <cell r="H3164">
            <v>0</v>
          </cell>
        </row>
        <row r="3165">
          <cell r="A3165" t="str">
            <v>S317990</v>
          </cell>
          <cell r="B3165" t="str">
            <v>Procure Beampipe Supports - M&amp;S</v>
          </cell>
          <cell r="C3165">
            <v>20</v>
          </cell>
          <cell r="D3165">
            <v>44592</v>
          </cell>
          <cell r="E3165">
            <v>44620</v>
          </cell>
          <cell r="F3165">
            <v>29597</v>
          </cell>
          <cell r="G3165">
            <v>29017</v>
          </cell>
          <cell r="H3165">
            <v>0</v>
          </cell>
        </row>
        <row r="3166">
          <cell r="A3166" t="str">
            <v>S355000</v>
          </cell>
          <cell r="B3166" t="str">
            <v>Design/Safety Reviews Complete, Inner HCal Integration/Installation Tooling/Fixtures/Procedures Ready for Service</v>
          </cell>
          <cell r="C3166">
            <v>0</v>
          </cell>
          <cell r="E3166">
            <v>44592</v>
          </cell>
          <cell r="F3166">
            <v>0</v>
          </cell>
          <cell r="G3166">
            <v>0</v>
          </cell>
          <cell r="H3166">
            <v>0</v>
          </cell>
        </row>
        <row r="3167">
          <cell r="A3167" t="str">
            <v>S355600</v>
          </cell>
          <cell r="B3167" t="str">
            <v>Install Inner HCal assembly on Insertion Fixture - Labor</v>
          </cell>
          <cell r="C3167">
            <v>5</v>
          </cell>
          <cell r="D3167">
            <v>44593</v>
          </cell>
          <cell r="E3167">
            <v>44599</v>
          </cell>
          <cell r="F3167">
            <v>79737</v>
          </cell>
          <cell r="G3167">
            <v>79737</v>
          </cell>
          <cell r="H3167">
            <v>0</v>
          </cell>
        </row>
        <row r="3168">
          <cell r="A3168" t="str">
            <v>S355700</v>
          </cell>
          <cell r="B3168" t="str">
            <v>Install Inner HCal assembly on Insertion Fixture - M&amp;S</v>
          </cell>
          <cell r="C3168">
            <v>5</v>
          </cell>
          <cell r="D3168">
            <v>44593</v>
          </cell>
          <cell r="E3168">
            <v>44599</v>
          </cell>
          <cell r="F3168">
            <v>592</v>
          </cell>
          <cell r="G3168">
            <v>592</v>
          </cell>
          <cell r="H3168">
            <v>0</v>
          </cell>
        </row>
        <row r="3169">
          <cell r="A3169" t="str">
            <v>S362500</v>
          </cell>
          <cell r="B3169" t="str">
            <v>Address Action Items from INTT Integration/Installation Tooling/Fixtures Design &amp; Safety Reviews</v>
          </cell>
          <cell r="C3169">
            <v>10</v>
          </cell>
          <cell r="D3169">
            <v>44593</v>
          </cell>
          <cell r="E3169">
            <v>44606</v>
          </cell>
          <cell r="F3169">
            <v>3187</v>
          </cell>
          <cell r="G3169">
            <v>3094</v>
          </cell>
          <cell r="H3169">
            <v>0</v>
          </cell>
        </row>
        <row r="3170">
          <cell r="A3170" t="str">
            <v>S356600</v>
          </cell>
          <cell r="B3170" t="str">
            <v>Install Inner HCal Cables and Services (if instrumented) - Labor</v>
          </cell>
          <cell r="C3170">
            <v>20</v>
          </cell>
          <cell r="D3170">
            <v>44593</v>
          </cell>
          <cell r="E3170">
            <v>44621</v>
          </cell>
          <cell r="F3170">
            <v>41556</v>
          </cell>
          <cell r="G3170">
            <v>41556</v>
          </cell>
          <cell r="H3170">
            <v>0</v>
          </cell>
        </row>
        <row r="3171">
          <cell r="A3171" t="str">
            <v>S317950</v>
          </cell>
          <cell r="B3171" t="str">
            <v>Procure INTT Supports - M&amp;S</v>
          </cell>
          <cell r="C3171">
            <v>40</v>
          </cell>
          <cell r="D3171">
            <v>44594</v>
          </cell>
          <cell r="E3171">
            <v>44650</v>
          </cell>
          <cell r="F3171">
            <v>59195</v>
          </cell>
          <cell r="G3171">
            <v>58034</v>
          </cell>
          <cell r="H3171">
            <v>0</v>
          </cell>
        </row>
        <row r="3172">
          <cell r="A3172" t="str">
            <v>S364900</v>
          </cell>
          <cell r="B3172" t="str">
            <v>Design/Safety Reviews Complete, MVTX Integration/Installation Tooling/Fixtures/Procedures Ready for Service</v>
          </cell>
          <cell r="C3172">
            <v>0</v>
          </cell>
          <cell r="E3172">
            <v>44594</v>
          </cell>
          <cell r="F3172">
            <v>0</v>
          </cell>
          <cell r="G3172">
            <v>0</v>
          </cell>
          <cell r="H3172">
            <v>0</v>
          </cell>
        </row>
        <row r="3173">
          <cell r="A3173" t="str">
            <v>S368200</v>
          </cell>
          <cell r="B3173" t="str">
            <v>Address Action Items from Min Bias Integration/Installation Tooling/Fixtures/Procedures Design &amp; Safety Reviews</v>
          </cell>
          <cell r="C3173">
            <v>10</v>
          </cell>
          <cell r="D3173">
            <v>44595</v>
          </cell>
          <cell r="E3173">
            <v>44608</v>
          </cell>
          <cell r="F3173">
            <v>3187</v>
          </cell>
          <cell r="G3173">
            <v>3094</v>
          </cell>
          <cell r="H3173">
            <v>0</v>
          </cell>
        </row>
        <row r="3174">
          <cell r="A3174" t="str">
            <v>S331450</v>
          </cell>
          <cell r="B3174" t="str">
            <v>Assemble Racks for Lower West Platform</v>
          </cell>
          <cell r="C3174">
            <v>20</v>
          </cell>
          <cell r="D3174">
            <v>44595</v>
          </cell>
          <cell r="E3174">
            <v>44623</v>
          </cell>
          <cell r="F3174">
            <v>9686</v>
          </cell>
          <cell r="G3174">
            <v>9672</v>
          </cell>
          <cell r="H3174">
            <v>0</v>
          </cell>
        </row>
        <row r="3175">
          <cell r="A3175" t="str">
            <v>S331460</v>
          </cell>
          <cell r="B3175" t="str">
            <v>Assemble Racks for Middle West Platform</v>
          </cell>
          <cell r="C3175">
            <v>20</v>
          </cell>
          <cell r="D3175">
            <v>44595</v>
          </cell>
          <cell r="E3175">
            <v>44623</v>
          </cell>
          <cell r="F3175">
            <v>9686</v>
          </cell>
          <cell r="G3175">
            <v>9672</v>
          </cell>
          <cell r="H3175">
            <v>0</v>
          </cell>
        </row>
        <row r="3176">
          <cell r="A3176" t="str">
            <v>S331470</v>
          </cell>
          <cell r="B3176" t="str">
            <v>Assemble Racks for Lower East Platform</v>
          </cell>
          <cell r="C3176">
            <v>20</v>
          </cell>
          <cell r="D3176">
            <v>44595</v>
          </cell>
          <cell r="E3176">
            <v>44623</v>
          </cell>
          <cell r="F3176">
            <v>9686</v>
          </cell>
          <cell r="G3176">
            <v>9672</v>
          </cell>
          <cell r="H3176">
            <v>0</v>
          </cell>
        </row>
        <row r="3177">
          <cell r="A3177" t="str">
            <v>S331480</v>
          </cell>
          <cell r="B3177" t="str">
            <v>Assemble Racks for Middle East Platform</v>
          </cell>
          <cell r="C3177">
            <v>20</v>
          </cell>
          <cell r="D3177">
            <v>44595</v>
          </cell>
          <cell r="E3177">
            <v>44623</v>
          </cell>
          <cell r="F3177">
            <v>9686</v>
          </cell>
          <cell r="G3177">
            <v>9672</v>
          </cell>
          <cell r="H3177">
            <v>0</v>
          </cell>
        </row>
        <row r="3178">
          <cell r="A3178" t="str">
            <v>S331490</v>
          </cell>
          <cell r="B3178" t="str">
            <v>Assemble Racks for Main Upper Platform</v>
          </cell>
          <cell r="C3178">
            <v>100</v>
          </cell>
          <cell r="D3178">
            <v>44595</v>
          </cell>
          <cell r="E3178">
            <v>44736</v>
          </cell>
          <cell r="F3178">
            <v>24214</v>
          </cell>
          <cell r="G3178">
            <v>24207</v>
          </cell>
          <cell r="H3178">
            <v>0</v>
          </cell>
        </row>
        <row r="3179">
          <cell r="A3179" t="str">
            <v>S331495</v>
          </cell>
          <cell r="B3179" t="str">
            <v>Assemble Racks for Rack Room</v>
          </cell>
          <cell r="C3179">
            <v>100</v>
          </cell>
          <cell r="D3179">
            <v>44595</v>
          </cell>
          <cell r="E3179">
            <v>44736</v>
          </cell>
          <cell r="F3179">
            <v>24214</v>
          </cell>
          <cell r="G3179">
            <v>24207</v>
          </cell>
          <cell r="H3179">
            <v>0</v>
          </cell>
        </row>
        <row r="3180">
          <cell r="A3180" t="str">
            <v>S274100</v>
          </cell>
          <cell r="B3180" t="str">
            <v>MinBias Detector Ready to Install</v>
          </cell>
          <cell r="C3180">
            <v>0</v>
          </cell>
          <cell r="E3180">
            <v>44596</v>
          </cell>
          <cell r="F3180">
            <v>0</v>
          </cell>
          <cell r="G3180">
            <v>0</v>
          </cell>
          <cell r="H3180">
            <v>0</v>
          </cell>
        </row>
        <row r="3181">
          <cell r="A3181" t="str">
            <v>S270900</v>
          </cell>
          <cell r="B3181" t="str">
            <v>Timing System Production: Timing system ready to operate</v>
          </cell>
          <cell r="C3181">
            <v>0</v>
          </cell>
          <cell r="E3181">
            <v>44596</v>
          </cell>
          <cell r="F3181">
            <v>0</v>
          </cell>
          <cell r="G3181">
            <v>0</v>
          </cell>
          <cell r="H3181">
            <v>0</v>
          </cell>
        </row>
        <row r="3182">
          <cell r="A3182" t="str">
            <v>S260800</v>
          </cell>
          <cell r="B3182" t="str">
            <v>DAQ Production: DAQ Ready for Operation</v>
          </cell>
          <cell r="C3182">
            <v>0</v>
          </cell>
          <cell r="E3182">
            <v>44596</v>
          </cell>
          <cell r="F3182">
            <v>0</v>
          </cell>
          <cell r="G3182">
            <v>0</v>
          </cell>
          <cell r="H3182">
            <v>0</v>
          </cell>
        </row>
        <row r="3183">
          <cell r="A3183" t="str">
            <v>S268200</v>
          </cell>
          <cell r="B3183" t="str">
            <v>GL1 Ready to Operate</v>
          </cell>
          <cell r="C3183">
            <v>0</v>
          </cell>
          <cell r="E3183">
            <v>44596</v>
          </cell>
          <cell r="F3183">
            <v>0</v>
          </cell>
          <cell r="G3183">
            <v>0</v>
          </cell>
          <cell r="H3183">
            <v>0</v>
          </cell>
        </row>
        <row r="3184">
          <cell r="A3184" t="str">
            <v>S1007240</v>
          </cell>
          <cell r="B3184" t="str">
            <v>Delivery of all three Solenoid Valve Box Transfer Lines and two 4" &amp; 5" NPS Field Joint Sleeves</v>
          </cell>
          <cell r="C3184">
            <v>5</v>
          </cell>
          <cell r="D3184">
            <v>44599</v>
          </cell>
          <cell r="E3184">
            <v>44603</v>
          </cell>
          <cell r="F3184">
            <v>240966</v>
          </cell>
          <cell r="G3184">
            <v>240966</v>
          </cell>
          <cell r="H3184">
            <v>0</v>
          </cell>
        </row>
        <row r="3185">
          <cell r="A3185" t="str">
            <v>S356000</v>
          </cell>
          <cell r="B3185" t="str">
            <v>Install Inner HCal - Labor - CA-D Resource(s)</v>
          </cell>
          <cell r="C3185">
            <v>2</v>
          </cell>
          <cell r="D3185">
            <v>44600</v>
          </cell>
          <cell r="E3185">
            <v>44601</v>
          </cell>
          <cell r="F3185">
            <v>17251</v>
          </cell>
          <cell r="G3185">
            <v>17251</v>
          </cell>
          <cell r="H3185">
            <v>0</v>
          </cell>
        </row>
        <row r="3186">
          <cell r="A3186" t="str">
            <v>S1003799</v>
          </cell>
          <cell r="B3186" t="str">
            <v>Install Inner HCal - Labor - Physics Resource(s)</v>
          </cell>
          <cell r="C3186">
            <v>2</v>
          </cell>
          <cell r="D3186">
            <v>44600</v>
          </cell>
          <cell r="E3186">
            <v>44601</v>
          </cell>
          <cell r="F3186">
            <v>5366</v>
          </cell>
          <cell r="G3186">
            <v>5366</v>
          </cell>
          <cell r="H3186">
            <v>0</v>
          </cell>
        </row>
        <row r="3187">
          <cell r="A3187" t="str">
            <v>S349410</v>
          </cell>
          <cell r="B3187" t="str">
            <v>Completed - Install platforms &amp; access</v>
          </cell>
          <cell r="C3187">
            <v>0</v>
          </cell>
          <cell r="E3187">
            <v>44600</v>
          </cell>
          <cell r="F3187">
            <v>0</v>
          </cell>
          <cell r="G3187">
            <v>0</v>
          </cell>
          <cell r="H3187">
            <v>0</v>
          </cell>
        </row>
        <row r="3188">
          <cell r="A3188" t="str">
            <v>S303600</v>
          </cell>
          <cell r="B3188" t="str">
            <v>Magnet: Pull &amp; Terminate AC/DC Power Cables and Signal Cables  1008IR</v>
          </cell>
          <cell r="C3188">
            <v>10</v>
          </cell>
          <cell r="D3188">
            <v>44601</v>
          </cell>
          <cell r="E3188">
            <v>44615</v>
          </cell>
          <cell r="F3188">
            <v>54812</v>
          </cell>
          <cell r="G3188">
            <v>54812</v>
          </cell>
          <cell r="H3188">
            <v>0</v>
          </cell>
        </row>
        <row r="3189">
          <cell r="A3189" t="str">
            <v>S294860</v>
          </cell>
          <cell r="B3189" t="str">
            <v>(Warm Piping System) Assembly hall work on Platform</v>
          </cell>
          <cell r="C3189">
            <v>15</v>
          </cell>
          <cell r="D3189">
            <v>44601</v>
          </cell>
          <cell r="E3189">
            <v>44622</v>
          </cell>
          <cell r="F3189">
            <v>15966</v>
          </cell>
          <cell r="G3189">
            <v>15966</v>
          </cell>
          <cell r="H3189">
            <v>0</v>
          </cell>
        </row>
        <row r="3190">
          <cell r="A3190" t="str">
            <v>S347700</v>
          </cell>
          <cell r="B3190" t="str">
            <v>Install IR Electronics Cooling Water On Detector - Labor - Physics Resources</v>
          </cell>
          <cell r="C3190">
            <v>20</v>
          </cell>
          <cell r="D3190">
            <v>44601</v>
          </cell>
          <cell r="E3190">
            <v>44629</v>
          </cell>
          <cell r="F3190">
            <v>18994</v>
          </cell>
          <cell r="G3190">
            <v>18994</v>
          </cell>
          <cell r="H3190">
            <v>0</v>
          </cell>
        </row>
        <row r="3191">
          <cell r="A3191" t="str">
            <v>S347810</v>
          </cell>
          <cell r="B3191" t="str">
            <v>Install IR Electronics Cooling Water On Detector - M&amp;S</v>
          </cell>
          <cell r="C3191">
            <v>20</v>
          </cell>
          <cell r="D3191">
            <v>44601</v>
          </cell>
          <cell r="E3191">
            <v>44629</v>
          </cell>
          <cell r="F3191">
            <v>592</v>
          </cell>
          <cell r="G3191">
            <v>592</v>
          </cell>
          <cell r="H3191">
            <v>0</v>
          </cell>
        </row>
        <row r="3192">
          <cell r="A3192" t="str">
            <v>S281400</v>
          </cell>
          <cell r="B3192" t="str">
            <v>Magnet and Solenoid Valvebox - Reinstall</v>
          </cell>
          <cell r="C3192">
            <v>25</v>
          </cell>
          <cell r="D3192">
            <v>44601</v>
          </cell>
          <cell r="E3192">
            <v>44636</v>
          </cell>
          <cell r="F3192">
            <v>54678</v>
          </cell>
          <cell r="G3192">
            <v>54678</v>
          </cell>
          <cell r="H3192">
            <v>0</v>
          </cell>
        </row>
        <row r="3193">
          <cell r="A3193" t="str">
            <v>S356100</v>
          </cell>
          <cell r="B3193" t="str">
            <v>Install Inner HCal - M&amp;S</v>
          </cell>
          <cell r="C3193">
            <v>2</v>
          </cell>
          <cell r="D3193">
            <v>44602</v>
          </cell>
          <cell r="E3193">
            <v>44603</v>
          </cell>
          <cell r="F3193">
            <v>592</v>
          </cell>
          <cell r="G3193">
            <v>592</v>
          </cell>
          <cell r="H3193">
            <v>0</v>
          </cell>
        </row>
        <row r="3194">
          <cell r="A3194" t="str">
            <v>S336800</v>
          </cell>
          <cell r="B3194" t="str">
            <v>Procure &amp; Deliver Control Room and Offices Modifications Components (leadtime and fabrication included) - Labor</v>
          </cell>
          <cell r="C3194">
            <v>30</v>
          </cell>
          <cell r="D3194">
            <v>44602</v>
          </cell>
          <cell r="E3194">
            <v>44644</v>
          </cell>
          <cell r="F3194">
            <v>15373</v>
          </cell>
          <cell r="G3194">
            <v>15373</v>
          </cell>
          <cell r="H3194">
            <v>0</v>
          </cell>
        </row>
        <row r="3195">
          <cell r="A3195" t="str">
            <v>S317940</v>
          </cell>
          <cell r="B3195" t="str">
            <v>Procure TPC Supports - M&amp;S</v>
          </cell>
          <cell r="C3195">
            <v>40</v>
          </cell>
          <cell r="D3195">
            <v>44602</v>
          </cell>
          <cell r="E3195">
            <v>44658</v>
          </cell>
          <cell r="F3195">
            <v>59195</v>
          </cell>
          <cell r="G3195">
            <v>58034</v>
          </cell>
          <cell r="H3195">
            <v>0</v>
          </cell>
        </row>
        <row r="3196">
          <cell r="A3196" t="str">
            <v>S333500</v>
          </cell>
          <cell r="B3196" t="str">
            <v>Procure &amp; Deliver Detector Safety Subsystems Components (leadtime and fabrication included)</v>
          </cell>
          <cell r="C3196">
            <v>60</v>
          </cell>
          <cell r="D3196">
            <v>44602</v>
          </cell>
          <cell r="E3196">
            <v>44686</v>
          </cell>
          <cell r="F3196">
            <v>13311</v>
          </cell>
          <cell r="G3196">
            <v>13240</v>
          </cell>
          <cell r="H3196">
            <v>0</v>
          </cell>
        </row>
        <row r="3197">
          <cell r="A3197" t="str">
            <v>S333600</v>
          </cell>
          <cell r="B3197" t="str">
            <v>Procure &amp; Deliver Detector Safety Subsystems Components (leadtime and fabrication included) - M&amp;S</v>
          </cell>
          <cell r="C3197">
            <v>60</v>
          </cell>
          <cell r="D3197">
            <v>44602</v>
          </cell>
          <cell r="E3197">
            <v>44686</v>
          </cell>
          <cell r="F3197">
            <v>14207</v>
          </cell>
          <cell r="G3197">
            <v>14156</v>
          </cell>
          <cell r="H3197">
            <v>0</v>
          </cell>
        </row>
        <row r="3198">
          <cell r="A3198" t="str">
            <v>S196600</v>
          </cell>
          <cell r="B3198" t="str">
            <v>EMCal Modules Complete</v>
          </cell>
          <cell r="C3198">
            <v>0</v>
          </cell>
          <cell r="E3198">
            <v>44602</v>
          </cell>
          <cell r="F3198">
            <v>0</v>
          </cell>
          <cell r="G3198">
            <v>0</v>
          </cell>
          <cell r="H3198">
            <v>0</v>
          </cell>
        </row>
        <row r="3199">
          <cell r="A3199" t="str">
            <v>S317970</v>
          </cell>
          <cell r="B3199" t="str">
            <v>Procure MBD Supports - M&amp;S</v>
          </cell>
          <cell r="C3199">
            <v>20</v>
          </cell>
          <cell r="D3199">
            <v>44603</v>
          </cell>
          <cell r="E3199">
            <v>44631</v>
          </cell>
          <cell r="F3199">
            <v>11839</v>
          </cell>
          <cell r="G3199">
            <v>11607</v>
          </cell>
          <cell r="H3199">
            <v>0</v>
          </cell>
        </row>
        <row r="3200">
          <cell r="A3200" t="str">
            <v>S336900</v>
          </cell>
          <cell r="B3200" t="str">
            <v>Procure &amp; Deliver Control Room and Offices Modifications Components (leadtime and fabrication included) - M&amp;S</v>
          </cell>
          <cell r="C3200">
            <v>30</v>
          </cell>
          <cell r="D3200">
            <v>44603</v>
          </cell>
          <cell r="E3200">
            <v>44645</v>
          </cell>
          <cell r="F3200">
            <v>59195</v>
          </cell>
          <cell r="G3200">
            <v>59195</v>
          </cell>
          <cell r="H3200">
            <v>0</v>
          </cell>
        </row>
        <row r="3201">
          <cell r="A3201" t="str">
            <v>S197300</v>
          </cell>
          <cell r="B3201" t="str">
            <v>EMCal Ready to Install</v>
          </cell>
          <cell r="C3201">
            <v>0</v>
          </cell>
          <cell r="E3201">
            <v>44603</v>
          </cell>
          <cell r="F3201">
            <v>0</v>
          </cell>
          <cell r="G3201">
            <v>0</v>
          </cell>
          <cell r="H3201">
            <v>0</v>
          </cell>
        </row>
        <row r="3202">
          <cell r="A3202" t="str">
            <v>S197100</v>
          </cell>
          <cell r="B3202" t="str">
            <v>EMCal Sectors Complete</v>
          </cell>
          <cell r="C3202">
            <v>0</v>
          </cell>
          <cell r="E3202">
            <v>44603</v>
          </cell>
          <cell r="F3202">
            <v>0</v>
          </cell>
          <cell r="G3202">
            <v>0</v>
          </cell>
          <cell r="H3202">
            <v>0</v>
          </cell>
        </row>
        <row r="3203">
          <cell r="A3203" t="str">
            <v>S358100</v>
          </cell>
          <cell r="B3203" t="str">
            <v>EMCal Sectors Ready for Installation</v>
          </cell>
          <cell r="C3203">
            <v>0</v>
          </cell>
          <cell r="E3203">
            <v>44603</v>
          </cell>
          <cell r="F3203">
            <v>0</v>
          </cell>
          <cell r="G3203">
            <v>0</v>
          </cell>
          <cell r="H3203">
            <v>0</v>
          </cell>
        </row>
        <row r="3204">
          <cell r="A3204" t="str">
            <v>S356310</v>
          </cell>
          <cell r="B3204" t="str">
            <v>Completed - Install 2nd Inner HCal Support Ring</v>
          </cell>
          <cell r="C3204">
            <v>0</v>
          </cell>
          <cell r="E3204">
            <v>44603</v>
          </cell>
          <cell r="F3204">
            <v>0</v>
          </cell>
          <cell r="G3204">
            <v>0</v>
          </cell>
          <cell r="H3204">
            <v>0</v>
          </cell>
        </row>
        <row r="3205">
          <cell r="A3205" t="str">
            <v>S101020</v>
          </cell>
          <cell r="B3205" t="str">
            <v>Internal Project Float</v>
          </cell>
          <cell r="C3205">
            <v>0</v>
          </cell>
          <cell r="D3205" t="str">
            <v>14-Feb-22*</v>
          </cell>
          <cell r="E3205">
            <v>44606</v>
          </cell>
          <cell r="F3205">
            <v>0</v>
          </cell>
          <cell r="G3205">
            <v>0</v>
          </cell>
          <cell r="H3205">
            <v>0</v>
          </cell>
        </row>
        <row r="3206">
          <cell r="A3206" t="str">
            <v>S101022</v>
          </cell>
          <cell r="B3206" t="str">
            <v>Early Project Completion</v>
          </cell>
          <cell r="C3206">
            <v>0</v>
          </cell>
          <cell r="E3206">
            <v>44606</v>
          </cell>
          <cell r="F3206">
            <v>0</v>
          </cell>
          <cell r="G3206">
            <v>0</v>
          </cell>
          <cell r="H3206">
            <v>0</v>
          </cell>
        </row>
        <row r="3207">
          <cell r="A3207" t="str">
            <v>S356400</v>
          </cell>
          <cell r="B3207" t="str">
            <v>Align/Survey Inner HCal to SC Magnet Centerline - Labor - Physics Resource(s)</v>
          </cell>
          <cell r="C3207">
            <v>5</v>
          </cell>
          <cell r="D3207">
            <v>44606</v>
          </cell>
          <cell r="E3207">
            <v>44610</v>
          </cell>
          <cell r="F3207">
            <v>2906</v>
          </cell>
          <cell r="G3207">
            <v>2906</v>
          </cell>
          <cell r="H3207">
            <v>0</v>
          </cell>
        </row>
        <row r="3208">
          <cell r="A3208" t="str">
            <v>S356500</v>
          </cell>
          <cell r="B3208" t="str">
            <v>Align/Survey Inner HCal to SC Magnet Centerline - M&amp;S</v>
          </cell>
          <cell r="C3208">
            <v>5</v>
          </cell>
          <cell r="D3208">
            <v>44606</v>
          </cell>
          <cell r="E3208">
            <v>44610</v>
          </cell>
          <cell r="F3208">
            <v>592</v>
          </cell>
          <cell r="G3208">
            <v>592</v>
          </cell>
          <cell r="H3208">
            <v>0</v>
          </cell>
        </row>
        <row r="3209">
          <cell r="A3209" t="str">
            <v>S356410</v>
          </cell>
          <cell r="B3209" t="str">
            <v>Align/Survey Inner HCal to SC Magnet Centerline - Labor - CA-D Resource(s)</v>
          </cell>
          <cell r="C3209">
            <v>5</v>
          </cell>
          <cell r="D3209">
            <v>44606</v>
          </cell>
          <cell r="E3209">
            <v>44610</v>
          </cell>
          <cell r="F3209">
            <v>26192</v>
          </cell>
          <cell r="G3209">
            <v>26192</v>
          </cell>
          <cell r="H3209">
            <v>0</v>
          </cell>
        </row>
        <row r="3210">
          <cell r="A3210" t="str">
            <v>S332760</v>
          </cell>
          <cell r="B3210" t="str">
            <v>Evaluate &amp; Process Bids Detector Gas Services Systems Components</v>
          </cell>
          <cell r="C3210">
            <v>30</v>
          </cell>
          <cell r="D3210">
            <v>44606</v>
          </cell>
          <cell r="E3210">
            <v>44648</v>
          </cell>
          <cell r="F3210">
            <v>6655</v>
          </cell>
          <cell r="G3210">
            <v>6474</v>
          </cell>
          <cell r="H3210">
            <v>0</v>
          </cell>
        </row>
        <row r="3211">
          <cell r="A3211" t="str">
            <v>S343600</v>
          </cell>
          <cell r="B3211" t="str">
            <v>Procure &amp; Deliver Assembly Hall Modifications Components (leadtime and fabrication included) - Labor</v>
          </cell>
          <cell r="C3211">
            <v>90</v>
          </cell>
          <cell r="D3211">
            <v>44606</v>
          </cell>
          <cell r="E3211">
            <v>44733</v>
          </cell>
          <cell r="F3211">
            <v>26536</v>
          </cell>
          <cell r="G3211">
            <v>25763</v>
          </cell>
          <cell r="H3211">
            <v>0</v>
          </cell>
        </row>
        <row r="3212">
          <cell r="A3212" t="str">
            <v>S342800</v>
          </cell>
          <cell r="B3212" t="str">
            <v>Procure &amp; Deliver Assembly Hall Modifications Components (leadtime and fabrication included) - M&amp;S</v>
          </cell>
          <cell r="C3212">
            <v>90</v>
          </cell>
          <cell r="D3212">
            <v>44606</v>
          </cell>
          <cell r="E3212">
            <v>44733</v>
          </cell>
          <cell r="F3212">
            <v>11839</v>
          </cell>
          <cell r="G3212">
            <v>11607</v>
          </cell>
          <cell r="H3212">
            <v>0</v>
          </cell>
        </row>
        <row r="3213">
          <cell r="A3213" t="str">
            <v>S101030</v>
          </cell>
          <cell r="B3213" t="str">
            <v>WBS 1X Schedule Contingency</v>
          </cell>
          <cell r="C3213">
            <v>220</v>
          </cell>
          <cell r="D3213">
            <v>44606</v>
          </cell>
          <cell r="E3213">
            <v>44924</v>
          </cell>
          <cell r="F3213">
            <v>0</v>
          </cell>
          <cell r="G3213">
            <v>0</v>
          </cell>
          <cell r="H3213">
            <v>0</v>
          </cell>
        </row>
        <row r="3214">
          <cell r="A3214" t="str">
            <v>S362600</v>
          </cell>
          <cell r="B3214" t="str">
            <v>Design/Safety Reviews Complete, INTT Integration/Installation Tooling/Fixtures/Procedures Ready for Service</v>
          </cell>
          <cell r="C3214">
            <v>0</v>
          </cell>
          <cell r="E3214">
            <v>44606</v>
          </cell>
          <cell r="F3214">
            <v>0</v>
          </cell>
          <cell r="G3214">
            <v>0</v>
          </cell>
          <cell r="H3214">
            <v>0</v>
          </cell>
        </row>
        <row r="3215">
          <cell r="A3215" t="str">
            <v>S334500</v>
          </cell>
          <cell r="B3215" t="str">
            <v>Evaluate &amp; Process Gas Mixing House &amp; Gas Pad Components Bids - CA-D Resource(s)</v>
          </cell>
          <cell r="C3215">
            <v>30</v>
          </cell>
          <cell r="D3215">
            <v>44607</v>
          </cell>
          <cell r="E3215">
            <v>44649</v>
          </cell>
          <cell r="F3215">
            <v>312</v>
          </cell>
          <cell r="G3215">
            <v>303</v>
          </cell>
          <cell r="H3215">
            <v>0</v>
          </cell>
        </row>
        <row r="3216">
          <cell r="A3216" t="str">
            <v>S1003199</v>
          </cell>
          <cell r="B3216" t="str">
            <v>Evaluate &amp; Process Gas Mixing House &amp; Gas Pad Components Bids - Physics Resource(s)</v>
          </cell>
          <cell r="C3216">
            <v>30</v>
          </cell>
          <cell r="D3216">
            <v>44607</v>
          </cell>
          <cell r="E3216">
            <v>44649</v>
          </cell>
          <cell r="F3216">
            <v>12467</v>
          </cell>
          <cell r="G3216">
            <v>12104</v>
          </cell>
          <cell r="H3216">
            <v>0</v>
          </cell>
        </row>
        <row r="3217">
          <cell r="A3217" t="str">
            <v>S342500</v>
          </cell>
          <cell r="B3217" t="str">
            <v>Procure &amp; Deliver IR/AH Safety Subsystems Components (leadtime and fabrication included) - Labor</v>
          </cell>
          <cell r="C3217">
            <v>60</v>
          </cell>
          <cell r="D3217">
            <v>44607</v>
          </cell>
          <cell r="E3217">
            <v>44691</v>
          </cell>
          <cell r="F3217">
            <v>17170</v>
          </cell>
          <cell r="G3217">
            <v>16670</v>
          </cell>
          <cell r="H3217">
            <v>0</v>
          </cell>
        </row>
        <row r="3218">
          <cell r="A3218" t="str">
            <v>S341700</v>
          </cell>
          <cell r="B3218" t="str">
            <v>Procure &amp; Deliver IR/AH Safety Subsystems Components (leadtime and fabrication included) - M&amp;S</v>
          </cell>
          <cell r="C3218">
            <v>60</v>
          </cell>
          <cell r="D3218">
            <v>44607</v>
          </cell>
          <cell r="E3218">
            <v>44691</v>
          </cell>
          <cell r="F3218">
            <v>37885</v>
          </cell>
          <cell r="G3218">
            <v>37142</v>
          </cell>
          <cell r="H3218">
            <v>0</v>
          </cell>
        </row>
        <row r="3219">
          <cell r="A3219" t="str">
            <v>S332400</v>
          </cell>
          <cell r="B3219" t="str">
            <v>Procure &amp; Deliver Detector  Cooling Services Systems Components (leadtime and fabrication included) L</v>
          </cell>
          <cell r="C3219">
            <v>90</v>
          </cell>
          <cell r="D3219">
            <v>44607</v>
          </cell>
          <cell r="E3219">
            <v>44734</v>
          </cell>
          <cell r="F3219">
            <v>26621</v>
          </cell>
          <cell r="G3219">
            <v>26415</v>
          </cell>
          <cell r="H3219">
            <v>0</v>
          </cell>
        </row>
        <row r="3220">
          <cell r="A3220" t="str">
            <v>S332500</v>
          </cell>
          <cell r="B3220" t="str">
            <v>Procure &amp; Deliver Detector CoolingServices Systems Components (leadtime and fabrication included) M&amp;S</v>
          </cell>
          <cell r="C3220">
            <v>90</v>
          </cell>
          <cell r="D3220">
            <v>44607</v>
          </cell>
          <cell r="E3220">
            <v>44734</v>
          </cell>
          <cell r="F3220">
            <v>62747</v>
          </cell>
          <cell r="G3220">
            <v>62419</v>
          </cell>
          <cell r="H3220">
            <v>0</v>
          </cell>
        </row>
        <row r="3221">
          <cell r="A3221" t="str">
            <v>S351800</v>
          </cell>
          <cell r="B3221" t="str">
            <v>Review Outer HCal for Operational Readiness (ORR)</v>
          </cell>
          <cell r="C3221">
            <v>10</v>
          </cell>
          <cell r="D3221">
            <v>44608</v>
          </cell>
          <cell r="E3221">
            <v>44622</v>
          </cell>
          <cell r="F3221">
            <v>4156</v>
          </cell>
          <cell r="G3221">
            <v>4156</v>
          </cell>
          <cell r="H3221">
            <v>0</v>
          </cell>
        </row>
        <row r="3222">
          <cell r="A3222" t="str">
            <v>S368300</v>
          </cell>
          <cell r="B3222" t="str">
            <v>Design/Safety Reviews Complete, Min Bias Integration/Installation Tooling/Fixtures/Procedures Ready for Service</v>
          </cell>
          <cell r="C3222">
            <v>0</v>
          </cell>
          <cell r="E3222">
            <v>44608</v>
          </cell>
          <cell r="F3222">
            <v>0</v>
          </cell>
          <cell r="G3222">
            <v>0</v>
          </cell>
          <cell r="H3222">
            <v>0</v>
          </cell>
        </row>
        <row r="3223">
          <cell r="A3223" t="str">
            <v>S1006560</v>
          </cell>
          <cell r="B3223" t="str">
            <v>Witness test IP8 Cold Box Assembly</v>
          </cell>
          <cell r="C3223">
            <v>5</v>
          </cell>
          <cell r="D3223">
            <v>44609</v>
          </cell>
          <cell r="E3223">
            <v>44616</v>
          </cell>
          <cell r="F3223">
            <v>0</v>
          </cell>
          <cell r="G3223">
            <v>0</v>
          </cell>
          <cell r="H3223">
            <v>0</v>
          </cell>
        </row>
        <row r="3224">
          <cell r="A3224" t="str">
            <v>S357210</v>
          </cell>
          <cell r="B3224" t="str">
            <v>Completed - Install Inner HCal</v>
          </cell>
          <cell r="C3224">
            <v>0</v>
          </cell>
          <cell r="E3224">
            <v>44610</v>
          </cell>
          <cell r="F3224">
            <v>0</v>
          </cell>
          <cell r="G3224">
            <v>0</v>
          </cell>
          <cell r="H3224">
            <v>0</v>
          </cell>
        </row>
        <row r="3225">
          <cell r="A3225" t="str">
            <v>S358200</v>
          </cell>
          <cell r="B3225" t="str">
            <v>Transport Assembled EMCal Sectors to AH - Labor - CA-D Resource(s)</v>
          </cell>
          <cell r="C3225">
            <v>16</v>
          </cell>
          <cell r="D3225">
            <v>44614</v>
          </cell>
          <cell r="E3225">
            <v>44635</v>
          </cell>
          <cell r="F3225">
            <v>1250</v>
          </cell>
          <cell r="G3225">
            <v>1250</v>
          </cell>
          <cell r="H3225">
            <v>0</v>
          </cell>
        </row>
        <row r="3226">
          <cell r="A3226" t="str">
            <v>S358300</v>
          </cell>
          <cell r="B3226" t="str">
            <v>Transport Assembled EMCal Sectors to AH - M&amp;S</v>
          </cell>
          <cell r="C3226">
            <v>16</v>
          </cell>
          <cell r="D3226">
            <v>44614</v>
          </cell>
          <cell r="E3226">
            <v>44635</v>
          </cell>
          <cell r="F3226">
            <v>592</v>
          </cell>
          <cell r="G3226">
            <v>592</v>
          </cell>
          <cell r="H3226">
            <v>0</v>
          </cell>
        </row>
        <row r="3227">
          <cell r="A3227" t="str">
            <v>S1003839</v>
          </cell>
          <cell r="B3227" t="str">
            <v>Transport Assembled EMCal Sectors to AH - Labor - Physics Resource(s)</v>
          </cell>
          <cell r="C3227">
            <v>16</v>
          </cell>
          <cell r="D3227">
            <v>44614</v>
          </cell>
          <cell r="E3227">
            <v>44635</v>
          </cell>
          <cell r="F3227">
            <v>23671</v>
          </cell>
          <cell r="G3227">
            <v>23671</v>
          </cell>
          <cell r="H3227">
            <v>0</v>
          </cell>
        </row>
        <row r="3228">
          <cell r="A3228" t="str">
            <v>S358400</v>
          </cell>
          <cell r="B3228" t="str">
            <v>Install EMCal Sectors - Labor</v>
          </cell>
          <cell r="C3228">
            <v>16</v>
          </cell>
          <cell r="D3228">
            <v>44615</v>
          </cell>
          <cell r="E3228">
            <v>44636</v>
          </cell>
          <cell r="F3228">
            <v>79737</v>
          </cell>
          <cell r="G3228">
            <v>79737</v>
          </cell>
          <cell r="H3228">
            <v>0</v>
          </cell>
        </row>
        <row r="3229">
          <cell r="A3229" t="str">
            <v>S358500</v>
          </cell>
          <cell r="B3229" t="str">
            <v>Install EMCal Sectors - M&amp;S</v>
          </cell>
          <cell r="C3229">
            <v>16</v>
          </cell>
          <cell r="D3229">
            <v>44615</v>
          </cell>
          <cell r="E3229">
            <v>44636</v>
          </cell>
          <cell r="F3229">
            <v>592</v>
          </cell>
          <cell r="G3229">
            <v>592</v>
          </cell>
          <cell r="H3229">
            <v>0</v>
          </cell>
        </row>
        <row r="3230">
          <cell r="A3230" t="str">
            <v>S1002559</v>
          </cell>
          <cell r="B3230" t="str">
            <v>Evaluate &amp; Process Detector Support Services Systems Components Bids - Physics Resource(s)</v>
          </cell>
          <cell r="C3230">
            <v>20</v>
          </cell>
          <cell r="D3230">
            <v>44615</v>
          </cell>
          <cell r="E3230">
            <v>44642</v>
          </cell>
          <cell r="F3230">
            <v>4085</v>
          </cell>
          <cell r="G3230">
            <v>3966</v>
          </cell>
          <cell r="H3230">
            <v>0</v>
          </cell>
        </row>
        <row r="3231">
          <cell r="A3231" t="str">
            <v>S303610</v>
          </cell>
          <cell r="B3231" t="str">
            <v>Completed - Magnet: Pull &amp; Terminate AC/DC Power Cables and Signal Cables  1008IR</v>
          </cell>
          <cell r="C3231">
            <v>0</v>
          </cell>
          <cell r="E3231">
            <v>44615</v>
          </cell>
          <cell r="F3231">
            <v>0</v>
          </cell>
          <cell r="G3231">
            <v>0</v>
          </cell>
          <cell r="H3231">
            <v>0</v>
          </cell>
        </row>
        <row r="3232">
          <cell r="A3232" t="str">
            <v>S1006600</v>
          </cell>
          <cell r="B3232" t="str">
            <v>Delivery of the IP8 Cold Box Assembly and Document Package</v>
          </cell>
          <cell r="C3232">
            <v>5</v>
          </cell>
          <cell r="D3232">
            <v>44617</v>
          </cell>
          <cell r="E3232">
            <v>44623</v>
          </cell>
          <cell r="F3232">
            <v>0</v>
          </cell>
          <cell r="G3232">
            <v>0</v>
          </cell>
          <cell r="H3232">
            <v>0</v>
          </cell>
        </row>
        <row r="3233">
          <cell r="A3233" t="str">
            <v>S318190</v>
          </cell>
          <cell r="B3233" t="str">
            <v>Perform Beampipe Supports Acceptance</v>
          </cell>
          <cell r="C3233">
            <v>10</v>
          </cell>
          <cell r="D3233">
            <v>44621</v>
          </cell>
          <cell r="E3233">
            <v>44634</v>
          </cell>
          <cell r="F3233">
            <v>10211</v>
          </cell>
          <cell r="G3233">
            <v>9914</v>
          </cell>
          <cell r="H3233">
            <v>0</v>
          </cell>
        </row>
        <row r="3234">
          <cell r="A3234" t="str">
            <v>S360000</v>
          </cell>
          <cell r="B3234" t="str">
            <v>Review TPC Integration/Installation Tooling/Fixtures/Procedures Safety/Certification</v>
          </cell>
          <cell r="C3234">
            <v>10</v>
          </cell>
          <cell r="D3234">
            <v>44622</v>
          </cell>
          <cell r="E3234">
            <v>44635</v>
          </cell>
          <cell r="F3234">
            <v>3187</v>
          </cell>
          <cell r="G3234">
            <v>3094</v>
          </cell>
          <cell r="H3234">
            <v>0</v>
          </cell>
        </row>
        <row r="3235">
          <cell r="A3235" t="str">
            <v>S356700</v>
          </cell>
          <cell r="B3235" t="str">
            <v>Install Inner HCal Cables and Services (if instrumented) - M&amp;S</v>
          </cell>
          <cell r="C3235">
            <v>20</v>
          </cell>
          <cell r="D3235">
            <v>44622</v>
          </cell>
          <cell r="E3235">
            <v>44649</v>
          </cell>
          <cell r="F3235">
            <v>592</v>
          </cell>
          <cell r="G3235">
            <v>592</v>
          </cell>
          <cell r="H3235">
            <v>0</v>
          </cell>
        </row>
        <row r="3236">
          <cell r="A3236" t="str">
            <v>S295300</v>
          </cell>
          <cell r="B3236" t="str">
            <v>(Warm Piping System) Vacuum Pumping System installation</v>
          </cell>
          <cell r="C3236">
            <v>5</v>
          </cell>
          <cell r="D3236">
            <v>44623</v>
          </cell>
          <cell r="E3236">
            <v>44629</v>
          </cell>
          <cell r="F3236">
            <v>5674</v>
          </cell>
          <cell r="G3236">
            <v>5674</v>
          </cell>
          <cell r="H3236">
            <v>0</v>
          </cell>
        </row>
        <row r="3237">
          <cell r="A3237" t="str">
            <v>S295100</v>
          </cell>
          <cell r="B3237" t="str">
            <v>(Warm Piping System) Install Instrumentation, reliefs and air supply to valves</v>
          </cell>
          <cell r="C3237">
            <v>10</v>
          </cell>
          <cell r="D3237">
            <v>44623</v>
          </cell>
          <cell r="E3237">
            <v>44636</v>
          </cell>
          <cell r="F3237">
            <v>10433</v>
          </cell>
          <cell r="G3237">
            <v>10433</v>
          </cell>
          <cell r="H3237">
            <v>0</v>
          </cell>
        </row>
        <row r="3238">
          <cell r="A3238" t="str">
            <v>S351900</v>
          </cell>
          <cell r="B3238" t="str">
            <v>Address Action Items from Outer Hcal ORR</v>
          </cell>
          <cell r="C3238">
            <v>10</v>
          </cell>
          <cell r="D3238">
            <v>44623</v>
          </cell>
          <cell r="E3238">
            <v>44636</v>
          </cell>
          <cell r="F3238">
            <v>4156</v>
          </cell>
          <cell r="G3238">
            <v>4156</v>
          </cell>
          <cell r="H3238">
            <v>0</v>
          </cell>
        </row>
        <row r="3239">
          <cell r="A3239" t="str">
            <v>S1007280</v>
          </cell>
          <cell r="B3239" t="str">
            <v>Approval of all Data/Documentation/ Reports</v>
          </cell>
          <cell r="C3239">
            <v>5</v>
          </cell>
          <cell r="D3239">
            <v>44624</v>
          </cell>
          <cell r="E3239">
            <v>44630</v>
          </cell>
          <cell r="F3239">
            <v>87334</v>
          </cell>
          <cell r="G3239">
            <v>87334</v>
          </cell>
          <cell r="H3239">
            <v>0</v>
          </cell>
        </row>
        <row r="3240">
          <cell r="A3240" t="str">
            <v>S287400</v>
          </cell>
          <cell r="B3240" t="str">
            <v>(Helium System: 1008B Coldbox/Transfer lines / IR8 Coldbox) Installation/Rigging of IR8 Coldbox</v>
          </cell>
          <cell r="C3240">
            <v>20</v>
          </cell>
          <cell r="D3240">
            <v>44624</v>
          </cell>
          <cell r="E3240">
            <v>44651</v>
          </cell>
          <cell r="F3240">
            <v>8910</v>
          </cell>
          <cell r="G3240">
            <v>8910</v>
          </cell>
          <cell r="H3240">
            <v>0</v>
          </cell>
        </row>
        <row r="3241">
          <cell r="A3241" t="str">
            <v>S295310</v>
          </cell>
          <cell r="B3241" t="str">
            <v>Completed - (Warm Piping System) Vacuum Pumping System installation</v>
          </cell>
          <cell r="C3241">
            <v>0</v>
          </cell>
          <cell r="E3241">
            <v>44629</v>
          </cell>
          <cell r="F3241">
            <v>0</v>
          </cell>
          <cell r="G3241">
            <v>0</v>
          </cell>
          <cell r="H3241">
            <v>0</v>
          </cell>
        </row>
        <row r="3242">
          <cell r="A3242" t="str">
            <v>S285300</v>
          </cell>
          <cell r="B3242" t="str">
            <v>Milestone - RHIC Helium Interface Contract Complete</v>
          </cell>
          <cell r="C3242">
            <v>0</v>
          </cell>
          <cell r="E3242">
            <v>44630</v>
          </cell>
          <cell r="F3242">
            <v>0</v>
          </cell>
          <cell r="G3242">
            <v>0</v>
          </cell>
          <cell r="H3242">
            <v>0</v>
          </cell>
        </row>
        <row r="3243">
          <cell r="A3243" t="str">
            <v>S318170</v>
          </cell>
          <cell r="B3243" t="str">
            <v>Perform MBD Supports Acceptance</v>
          </cell>
          <cell r="C3243">
            <v>10</v>
          </cell>
          <cell r="D3243">
            <v>44634</v>
          </cell>
          <cell r="E3243">
            <v>44645</v>
          </cell>
          <cell r="F3243">
            <v>2553</v>
          </cell>
          <cell r="G3243">
            <v>2479</v>
          </cell>
          <cell r="H3243">
            <v>0</v>
          </cell>
        </row>
        <row r="3244">
          <cell r="A3244" t="str">
            <v>S360100</v>
          </cell>
          <cell r="B3244" t="str">
            <v>Address Action Items from TPC Integration/Installation Tooling/Fixtures/Procedures Design &amp; Safety Reviews</v>
          </cell>
          <cell r="C3244">
            <v>10</v>
          </cell>
          <cell r="D3244">
            <v>44636</v>
          </cell>
          <cell r="E3244">
            <v>44649</v>
          </cell>
          <cell r="F3244">
            <v>3187</v>
          </cell>
          <cell r="G3244">
            <v>3094</v>
          </cell>
          <cell r="H3244">
            <v>0</v>
          </cell>
        </row>
        <row r="3245">
          <cell r="A3245" t="str">
            <v>S340400</v>
          </cell>
          <cell r="B3245" t="str">
            <v>Perform IR HVAC Components Acceptance</v>
          </cell>
          <cell r="C3245">
            <v>10</v>
          </cell>
          <cell r="D3245">
            <v>44636</v>
          </cell>
          <cell r="E3245">
            <v>44649</v>
          </cell>
          <cell r="F3245">
            <v>7965</v>
          </cell>
          <cell r="G3245">
            <v>7733</v>
          </cell>
          <cell r="H3245">
            <v>0</v>
          </cell>
        </row>
        <row r="3246">
          <cell r="A3246" t="str">
            <v>S281410</v>
          </cell>
          <cell r="B3246" t="str">
            <v>Completed - Magnet and Solenoid Valvebox - Reinstall</v>
          </cell>
          <cell r="C3246">
            <v>0</v>
          </cell>
          <cell r="E3246">
            <v>44636</v>
          </cell>
          <cell r="F3246">
            <v>0</v>
          </cell>
          <cell r="G3246">
            <v>0</v>
          </cell>
          <cell r="H3246">
            <v>0</v>
          </cell>
        </row>
        <row r="3247">
          <cell r="A3247" t="str">
            <v>S358510</v>
          </cell>
          <cell r="B3247" t="str">
            <v>Completed - Install EMCal Sectors</v>
          </cell>
          <cell r="C3247">
            <v>0</v>
          </cell>
          <cell r="E3247">
            <v>44636</v>
          </cell>
          <cell r="F3247">
            <v>0</v>
          </cell>
          <cell r="G3247">
            <v>0</v>
          </cell>
          <cell r="H3247">
            <v>0</v>
          </cell>
        </row>
        <row r="3248">
          <cell r="A3248" t="str">
            <v>S281500</v>
          </cell>
          <cell r="B3248" t="str">
            <v>Magnet - Readjust Coil and Remove Shipping Tooling</v>
          </cell>
          <cell r="C3248">
            <v>10</v>
          </cell>
          <cell r="D3248">
            <v>44637</v>
          </cell>
          <cell r="E3248">
            <v>44650</v>
          </cell>
          <cell r="F3248">
            <v>21871</v>
          </cell>
          <cell r="G3248">
            <v>21871</v>
          </cell>
          <cell r="H3248">
            <v>0</v>
          </cell>
        </row>
        <row r="3249">
          <cell r="A3249" t="str">
            <v>S358600</v>
          </cell>
          <cell r="B3249" t="str">
            <v>Align/Survey EMCal to SC Magnet Centerline - Labor - Physics Resource(s)</v>
          </cell>
          <cell r="C3249">
            <v>16</v>
          </cell>
          <cell r="D3249">
            <v>44637</v>
          </cell>
          <cell r="E3249">
            <v>44658</v>
          </cell>
          <cell r="F3249">
            <v>2421</v>
          </cell>
          <cell r="G3249">
            <v>2421</v>
          </cell>
          <cell r="H3249">
            <v>0</v>
          </cell>
        </row>
        <row r="3250">
          <cell r="A3250" t="str">
            <v>S358700</v>
          </cell>
          <cell r="B3250" t="str">
            <v>Align/Survey EMCal to SC Magnet Centerline - M&amp;S</v>
          </cell>
          <cell r="C3250">
            <v>16</v>
          </cell>
          <cell r="D3250">
            <v>44637</v>
          </cell>
          <cell r="E3250">
            <v>44658</v>
          </cell>
          <cell r="F3250">
            <v>592</v>
          </cell>
          <cell r="G3250">
            <v>592</v>
          </cell>
          <cell r="H3250">
            <v>0</v>
          </cell>
        </row>
        <row r="3251">
          <cell r="A3251" t="str">
            <v>S358610</v>
          </cell>
          <cell r="B3251" t="str">
            <v>Align/Survey EMCal to SC Magnet Centerline - Labor - CA-D Resource(s)</v>
          </cell>
          <cell r="C3251">
            <v>16</v>
          </cell>
          <cell r="D3251">
            <v>44637</v>
          </cell>
          <cell r="E3251">
            <v>44658</v>
          </cell>
          <cell r="F3251">
            <v>26192</v>
          </cell>
          <cell r="G3251">
            <v>26192</v>
          </cell>
          <cell r="H3251">
            <v>0</v>
          </cell>
        </row>
        <row r="3252">
          <cell r="A3252" t="str">
            <v>S352000</v>
          </cell>
          <cell r="B3252" t="str">
            <v>Commission Outer HCal - Labor</v>
          </cell>
          <cell r="C3252">
            <v>20</v>
          </cell>
          <cell r="D3252">
            <v>44637</v>
          </cell>
          <cell r="E3252">
            <v>44664</v>
          </cell>
          <cell r="F3252">
            <v>140571</v>
          </cell>
          <cell r="G3252">
            <v>140571</v>
          </cell>
          <cell r="H3252">
            <v>0</v>
          </cell>
        </row>
        <row r="3253">
          <cell r="A3253" t="str">
            <v>S352200</v>
          </cell>
          <cell r="B3253" t="str">
            <v>Commission Outer HCal - M&amp;S</v>
          </cell>
          <cell r="C3253">
            <v>20</v>
          </cell>
          <cell r="D3253">
            <v>44637</v>
          </cell>
          <cell r="E3253">
            <v>44664</v>
          </cell>
          <cell r="F3253">
            <v>592</v>
          </cell>
          <cell r="G3253">
            <v>592</v>
          </cell>
          <cell r="H3253">
            <v>0</v>
          </cell>
        </row>
        <row r="3254">
          <cell r="A3254" t="str">
            <v>S352100</v>
          </cell>
          <cell r="B3254" t="str">
            <v>Commission Outer HCal - Labor</v>
          </cell>
          <cell r="C3254">
            <v>20</v>
          </cell>
          <cell r="D3254">
            <v>44637</v>
          </cell>
          <cell r="E3254">
            <v>44664</v>
          </cell>
          <cell r="F3254">
            <v>0</v>
          </cell>
          <cell r="G3254">
            <v>0</v>
          </cell>
          <cell r="H3254">
            <v>0</v>
          </cell>
        </row>
        <row r="3255">
          <cell r="A3255" t="str">
            <v>EXT101400</v>
          </cell>
          <cell r="B3255" t="str">
            <v>[External Activity] MVTX Complete and ready for installation</v>
          </cell>
          <cell r="C3255">
            <v>0</v>
          </cell>
          <cell r="E3255" t="str">
            <v>17-Mar-22*</v>
          </cell>
          <cell r="F3255">
            <v>0</v>
          </cell>
          <cell r="G3255">
            <v>0</v>
          </cell>
          <cell r="H3255">
            <v>0</v>
          </cell>
        </row>
        <row r="3256">
          <cell r="A3256" t="str">
            <v>S318160</v>
          </cell>
          <cell r="B3256" t="str">
            <v>Perform MVTX Supports Acceptance</v>
          </cell>
          <cell r="C3256">
            <v>10</v>
          </cell>
          <cell r="D3256">
            <v>44642</v>
          </cell>
          <cell r="E3256">
            <v>44655</v>
          </cell>
          <cell r="F3256">
            <v>5106</v>
          </cell>
          <cell r="G3256">
            <v>4957</v>
          </cell>
          <cell r="H3256">
            <v>0</v>
          </cell>
        </row>
        <row r="3257">
          <cell r="A3257" t="str">
            <v>S1002639</v>
          </cell>
          <cell r="B3257" t="str">
            <v>Procure &amp; Deliver Detector Support Services Systems Components (leadtime and fabrication included) - Labor P</v>
          </cell>
          <cell r="C3257">
            <v>50</v>
          </cell>
          <cell r="D3257">
            <v>44643</v>
          </cell>
          <cell r="E3257">
            <v>44713</v>
          </cell>
          <cell r="F3257">
            <v>11092</v>
          </cell>
          <cell r="G3257">
            <v>10069</v>
          </cell>
          <cell r="H3257">
            <v>0</v>
          </cell>
        </row>
        <row r="3258">
          <cell r="A3258" t="str">
            <v>S368400</v>
          </cell>
          <cell r="B3258" t="str">
            <v>Min Bias Ready for Installation</v>
          </cell>
          <cell r="C3258">
            <v>0</v>
          </cell>
          <cell r="E3258">
            <v>44645</v>
          </cell>
          <cell r="F3258">
            <v>0</v>
          </cell>
          <cell r="G3258">
            <v>0</v>
          </cell>
          <cell r="H3258">
            <v>0</v>
          </cell>
        </row>
        <row r="3259">
          <cell r="A3259" t="str">
            <v>S337000</v>
          </cell>
          <cell r="B3259" t="str">
            <v>Perform Control Room and Offices Modifications Components Acceptance - CA-D Resource(s)</v>
          </cell>
          <cell r="C3259">
            <v>10</v>
          </cell>
          <cell r="D3259">
            <v>44648</v>
          </cell>
          <cell r="E3259">
            <v>44659</v>
          </cell>
          <cell r="F3259">
            <v>312</v>
          </cell>
          <cell r="G3259">
            <v>312</v>
          </cell>
          <cell r="H3259">
            <v>0</v>
          </cell>
        </row>
        <row r="3260">
          <cell r="A3260" t="str">
            <v>S1003599</v>
          </cell>
          <cell r="B3260" t="str">
            <v>Perform Control Room and Offices Modifications Components Acceptance - Physics Resource(s)</v>
          </cell>
          <cell r="C3260">
            <v>10</v>
          </cell>
          <cell r="D3260">
            <v>44648</v>
          </cell>
          <cell r="E3260">
            <v>44659</v>
          </cell>
          <cell r="F3260">
            <v>5132</v>
          </cell>
          <cell r="G3260">
            <v>5132</v>
          </cell>
          <cell r="H3260">
            <v>0</v>
          </cell>
        </row>
        <row r="3261">
          <cell r="A3261" t="str">
            <v>S332765</v>
          </cell>
          <cell r="B3261" t="str">
            <v>Procure &amp; Deliver Detector Gas Services Systems Components - Labor</v>
          </cell>
          <cell r="C3261">
            <v>120</v>
          </cell>
          <cell r="D3261">
            <v>44649</v>
          </cell>
          <cell r="E3261">
            <v>44819</v>
          </cell>
          <cell r="F3261">
            <v>26621</v>
          </cell>
          <cell r="G3261">
            <v>26621</v>
          </cell>
          <cell r="H3261">
            <v>0</v>
          </cell>
        </row>
        <row r="3262">
          <cell r="A3262" t="str">
            <v>S332770</v>
          </cell>
          <cell r="B3262" t="str">
            <v>Procure &amp; Deliver Detector Gas Services Systems Components - M&amp;S</v>
          </cell>
          <cell r="C3262">
            <v>120</v>
          </cell>
          <cell r="D3262">
            <v>44649</v>
          </cell>
          <cell r="E3262">
            <v>44819</v>
          </cell>
          <cell r="F3262">
            <v>63930</v>
          </cell>
          <cell r="G3262">
            <v>63930</v>
          </cell>
          <cell r="H3262">
            <v>0</v>
          </cell>
        </row>
        <row r="3263">
          <cell r="A3263" t="str">
            <v>S360200</v>
          </cell>
          <cell r="B3263" t="str">
            <v>Design/Safety Reviews Complete, TPC Integration/Installation Tooling/Fixtures/Procedures Ready for Service</v>
          </cell>
          <cell r="C3263">
            <v>0</v>
          </cell>
          <cell r="E3263">
            <v>44649</v>
          </cell>
          <cell r="F3263">
            <v>0</v>
          </cell>
          <cell r="G3263">
            <v>0</v>
          </cell>
          <cell r="H3263">
            <v>0</v>
          </cell>
        </row>
        <row r="3264">
          <cell r="A3264" t="str">
            <v>S340500</v>
          </cell>
          <cell r="B3264" t="str">
            <v>IR HVAC components Ready for Installation</v>
          </cell>
          <cell r="C3264">
            <v>0</v>
          </cell>
          <cell r="E3264">
            <v>44649</v>
          </cell>
          <cell r="F3264">
            <v>0</v>
          </cell>
          <cell r="G3264">
            <v>0</v>
          </cell>
          <cell r="H3264">
            <v>0</v>
          </cell>
        </row>
        <row r="3265">
          <cell r="A3265" t="str">
            <v>S345500</v>
          </cell>
          <cell r="B3265" t="str">
            <v>Install IR HVAC - Labor - C-AD Resources</v>
          </cell>
          <cell r="C3265">
            <v>10</v>
          </cell>
          <cell r="D3265">
            <v>44650</v>
          </cell>
          <cell r="E3265">
            <v>44663</v>
          </cell>
          <cell r="F3265">
            <v>23837</v>
          </cell>
          <cell r="G3265">
            <v>23143</v>
          </cell>
          <cell r="H3265">
            <v>0</v>
          </cell>
        </row>
        <row r="3266">
          <cell r="A3266" t="str">
            <v>S345600</v>
          </cell>
          <cell r="B3266" t="str">
            <v>Install IR HVAC - M&amp;S</v>
          </cell>
          <cell r="C3266">
            <v>10</v>
          </cell>
          <cell r="D3266">
            <v>44650</v>
          </cell>
          <cell r="E3266">
            <v>44663</v>
          </cell>
          <cell r="F3266">
            <v>592</v>
          </cell>
          <cell r="G3266">
            <v>580</v>
          </cell>
          <cell r="H3266">
            <v>0</v>
          </cell>
        </row>
        <row r="3267">
          <cell r="A3267" t="str">
            <v>S356800</v>
          </cell>
          <cell r="B3267" t="str">
            <v>Inner HCal - Operational Readiness Review (ORR)</v>
          </cell>
          <cell r="C3267">
            <v>10</v>
          </cell>
          <cell r="D3267">
            <v>44650</v>
          </cell>
          <cell r="E3267">
            <v>44663</v>
          </cell>
          <cell r="F3267">
            <v>5405</v>
          </cell>
          <cell r="G3267">
            <v>5405</v>
          </cell>
          <cell r="H3267">
            <v>0</v>
          </cell>
        </row>
        <row r="3268">
          <cell r="A3268" t="str">
            <v>S334600</v>
          </cell>
          <cell r="B3268" t="str">
            <v>Procure &amp; Deliver Gas Mixing House &amp; Gas Pad Components (leadtime and fabrication included) - Labor</v>
          </cell>
          <cell r="C3268">
            <v>50</v>
          </cell>
          <cell r="D3268">
            <v>44650</v>
          </cell>
          <cell r="E3268">
            <v>44720</v>
          </cell>
          <cell r="F3268">
            <v>37400</v>
          </cell>
          <cell r="G3268">
            <v>37255</v>
          </cell>
          <cell r="H3268">
            <v>0</v>
          </cell>
        </row>
        <row r="3269">
          <cell r="A3269" t="str">
            <v>S334700</v>
          </cell>
          <cell r="B3269" t="str">
            <v>Procure &amp; Deliver Gas Mixing House &amp; Gas Pad Components (leadtime and fabrication included) - M&amp;S</v>
          </cell>
          <cell r="C3269">
            <v>50</v>
          </cell>
          <cell r="D3269">
            <v>44650</v>
          </cell>
          <cell r="E3269">
            <v>44720</v>
          </cell>
          <cell r="F3269">
            <v>11839</v>
          </cell>
          <cell r="G3269">
            <v>11808</v>
          </cell>
          <cell r="H3269">
            <v>0</v>
          </cell>
        </row>
        <row r="3270">
          <cell r="A3270" t="str">
            <v>S281600</v>
          </cell>
          <cell r="B3270" t="str">
            <v>Magnet - Solenoid Valvebox - Complete, Ready for Cryo Connections</v>
          </cell>
          <cell r="C3270">
            <v>0</v>
          </cell>
          <cell r="E3270">
            <v>44650</v>
          </cell>
          <cell r="F3270">
            <v>0</v>
          </cell>
          <cell r="G3270">
            <v>0</v>
          </cell>
          <cell r="H3270">
            <v>0</v>
          </cell>
        </row>
        <row r="3271">
          <cell r="A3271" t="str">
            <v>S318150</v>
          </cell>
          <cell r="B3271" t="str">
            <v>Perform INTT Supports Acceptance</v>
          </cell>
          <cell r="C3271">
            <v>10</v>
          </cell>
          <cell r="D3271">
            <v>44651</v>
          </cell>
          <cell r="E3271">
            <v>44664</v>
          </cell>
          <cell r="F3271">
            <v>5106</v>
          </cell>
          <cell r="G3271">
            <v>4957</v>
          </cell>
          <cell r="H3271">
            <v>0</v>
          </cell>
        </row>
        <row r="3272">
          <cell r="A3272" t="str">
            <v>S287410</v>
          </cell>
          <cell r="B3272" t="str">
            <v>Completed - (Helium System: 1008B Coldbox/Transferlines / IR8 Coldbox) Installation/Rigging of IR8 Coldbox</v>
          </cell>
          <cell r="C3272">
            <v>0</v>
          </cell>
          <cell r="E3272">
            <v>44651</v>
          </cell>
          <cell r="F3272">
            <v>0</v>
          </cell>
          <cell r="G3272">
            <v>0</v>
          </cell>
          <cell r="H3272">
            <v>0</v>
          </cell>
        </row>
        <row r="3273">
          <cell r="A3273" t="str">
            <v>S300200</v>
          </cell>
          <cell r="B3273" t="str">
            <v>(Cryo Controls Hardware) Heater 480VAC wiring</v>
          </cell>
          <cell r="C3273">
            <v>5</v>
          </cell>
          <cell r="D3273">
            <v>44652</v>
          </cell>
          <cell r="E3273">
            <v>44658</v>
          </cell>
          <cell r="F3273">
            <v>63690</v>
          </cell>
          <cell r="G3273">
            <v>63690</v>
          </cell>
          <cell r="H3273">
            <v>0</v>
          </cell>
        </row>
        <row r="3274">
          <cell r="A3274" t="str">
            <v>S300500</v>
          </cell>
          <cell r="B3274" t="str">
            <v>(Cryo Controls Hardware) Wire up instruments and control valves</v>
          </cell>
          <cell r="C3274">
            <v>15</v>
          </cell>
          <cell r="D3274">
            <v>44655</v>
          </cell>
          <cell r="E3274">
            <v>44673</v>
          </cell>
          <cell r="F3274">
            <v>11623</v>
          </cell>
          <cell r="G3274">
            <v>11623</v>
          </cell>
          <cell r="H3274">
            <v>0</v>
          </cell>
        </row>
        <row r="3275">
          <cell r="A3275" t="str">
            <v>S365000</v>
          </cell>
          <cell r="B3275" t="str">
            <v>MVTX Ready for Installation</v>
          </cell>
          <cell r="C3275">
            <v>0</v>
          </cell>
          <cell r="E3275">
            <v>44655</v>
          </cell>
          <cell r="F3275">
            <v>0</v>
          </cell>
          <cell r="G3275">
            <v>0</v>
          </cell>
          <cell r="H3275">
            <v>0</v>
          </cell>
        </row>
        <row r="3276">
          <cell r="A3276" t="str">
            <v>S365100</v>
          </cell>
          <cell r="B3276" t="str">
            <v>Installation Prep</v>
          </cell>
          <cell r="C3276">
            <v>5</v>
          </cell>
          <cell r="D3276">
            <v>44656</v>
          </cell>
          <cell r="E3276">
            <v>44662</v>
          </cell>
          <cell r="F3276">
            <v>0</v>
          </cell>
          <cell r="G3276">
            <v>0</v>
          </cell>
          <cell r="H3276">
            <v>0</v>
          </cell>
        </row>
        <row r="3277">
          <cell r="A3277" t="str">
            <v>S370000</v>
          </cell>
          <cell r="B3277" t="str">
            <v>Move Full sPHENIX to IR - Labor - CA-D Resource(s)</v>
          </cell>
          <cell r="C3277">
            <v>15</v>
          </cell>
          <cell r="D3277">
            <v>44656</v>
          </cell>
          <cell r="E3277">
            <v>44676</v>
          </cell>
          <cell r="F3277">
            <v>7642</v>
          </cell>
          <cell r="G3277">
            <v>7642</v>
          </cell>
          <cell r="H3277">
            <v>0</v>
          </cell>
        </row>
        <row r="3278">
          <cell r="A3278" t="str">
            <v>S370100</v>
          </cell>
          <cell r="B3278" t="str">
            <v>Move Full sPHENIX to IR - M&amp;S</v>
          </cell>
          <cell r="C3278">
            <v>15</v>
          </cell>
          <cell r="D3278">
            <v>44656</v>
          </cell>
          <cell r="E3278">
            <v>44676</v>
          </cell>
          <cell r="F3278">
            <v>1184</v>
          </cell>
          <cell r="G3278">
            <v>1184</v>
          </cell>
          <cell r="H3278">
            <v>0</v>
          </cell>
        </row>
        <row r="3279">
          <cell r="A3279" t="str">
            <v>S1003919</v>
          </cell>
          <cell r="B3279" t="str">
            <v>Move Full sPHENIX to IR - Labor - Physics Resource(s)</v>
          </cell>
          <cell r="C3279">
            <v>15</v>
          </cell>
          <cell r="D3279">
            <v>44656</v>
          </cell>
          <cell r="E3279">
            <v>44676</v>
          </cell>
          <cell r="F3279">
            <v>21590</v>
          </cell>
          <cell r="G3279">
            <v>21590</v>
          </cell>
          <cell r="H3279">
            <v>0</v>
          </cell>
        </row>
        <row r="3280">
          <cell r="A3280" t="str">
            <v>S300400</v>
          </cell>
          <cell r="B3280" t="str">
            <v>(Cryo Controls Hardware) Heater I/O wiring, temp sensors</v>
          </cell>
          <cell r="C3280">
            <v>5</v>
          </cell>
          <cell r="D3280">
            <v>44659</v>
          </cell>
          <cell r="E3280">
            <v>44665</v>
          </cell>
          <cell r="F3280">
            <v>1937</v>
          </cell>
          <cell r="G3280">
            <v>1937</v>
          </cell>
          <cell r="H3280">
            <v>0</v>
          </cell>
        </row>
        <row r="3281">
          <cell r="A3281" t="str">
            <v>S318140</v>
          </cell>
          <cell r="B3281" t="str">
            <v>Perform TPC Supports Acceptance</v>
          </cell>
          <cell r="C3281">
            <v>10</v>
          </cell>
          <cell r="D3281">
            <v>44659</v>
          </cell>
          <cell r="E3281">
            <v>44672</v>
          </cell>
          <cell r="F3281">
            <v>10211</v>
          </cell>
          <cell r="G3281">
            <v>9914</v>
          </cell>
          <cell r="H3281">
            <v>0</v>
          </cell>
        </row>
        <row r="3282">
          <cell r="A3282" t="str">
            <v>S358800</v>
          </cell>
          <cell r="B3282" t="str">
            <v>Install EMCal Cables and Services - Labor</v>
          </cell>
          <cell r="C3282">
            <v>16</v>
          </cell>
          <cell r="D3282">
            <v>44659</v>
          </cell>
          <cell r="E3282">
            <v>44680</v>
          </cell>
          <cell r="F3282">
            <v>78454</v>
          </cell>
          <cell r="G3282">
            <v>78454</v>
          </cell>
          <cell r="H3282">
            <v>0</v>
          </cell>
        </row>
        <row r="3283">
          <cell r="A3283" t="str">
            <v>S358900</v>
          </cell>
          <cell r="B3283" t="str">
            <v>Install EMCal Cables and Services - M&amp;S</v>
          </cell>
          <cell r="C3283">
            <v>16</v>
          </cell>
          <cell r="D3283">
            <v>44659</v>
          </cell>
          <cell r="E3283">
            <v>44680</v>
          </cell>
          <cell r="F3283">
            <v>592</v>
          </cell>
          <cell r="G3283">
            <v>592</v>
          </cell>
          <cell r="H3283">
            <v>0</v>
          </cell>
        </row>
        <row r="3284">
          <cell r="A3284" t="str">
            <v>S337100</v>
          </cell>
          <cell r="B3284" t="str">
            <v>Control Room and Offices Modifications Components Ready for Installation</v>
          </cell>
          <cell r="C3284">
            <v>0</v>
          </cell>
          <cell r="E3284">
            <v>44659</v>
          </cell>
          <cell r="F3284">
            <v>0</v>
          </cell>
          <cell r="G3284">
            <v>0</v>
          </cell>
          <cell r="H3284">
            <v>0</v>
          </cell>
        </row>
        <row r="3285">
          <cell r="A3285" t="str">
            <v>S365200</v>
          </cell>
          <cell r="B3285" t="str">
            <v>Installation Review</v>
          </cell>
          <cell r="C3285">
            <v>1</v>
          </cell>
          <cell r="D3285">
            <v>44663</v>
          </cell>
          <cell r="E3285">
            <v>44663</v>
          </cell>
          <cell r="F3285">
            <v>0</v>
          </cell>
          <cell r="G3285">
            <v>0</v>
          </cell>
          <cell r="H3285">
            <v>0</v>
          </cell>
        </row>
        <row r="3286">
          <cell r="A3286" t="str">
            <v>S365300</v>
          </cell>
          <cell r="B3286" t="str">
            <v>Transport Assembled MVTX Sections to IR - Labor</v>
          </cell>
          <cell r="C3286">
            <v>5</v>
          </cell>
          <cell r="D3286">
            <v>44664</v>
          </cell>
          <cell r="E3286">
            <v>44670</v>
          </cell>
          <cell r="F3286">
            <v>5124</v>
          </cell>
          <cell r="G3286">
            <v>5124</v>
          </cell>
          <cell r="H3286">
            <v>0</v>
          </cell>
        </row>
        <row r="3287">
          <cell r="A3287" t="str">
            <v>S365400</v>
          </cell>
          <cell r="B3287" t="str">
            <v>Transport Assembled MVTX Sections to IR - M&amp;S</v>
          </cell>
          <cell r="C3287">
            <v>5</v>
          </cell>
          <cell r="D3287">
            <v>44664</v>
          </cell>
          <cell r="E3287">
            <v>44670</v>
          </cell>
          <cell r="F3287">
            <v>592</v>
          </cell>
          <cell r="G3287">
            <v>592</v>
          </cell>
          <cell r="H3287">
            <v>0</v>
          </cell>
        </row>
        <row r="3288">
          <cell r="A3288" t="str">
            <v>S356900</v>
          </cell>
          <cell r="B3288" t="str">
            <v>Address Action Items from Inner Hcal ORR</v>
          </cell>
          <cell r="C3288">
            <v>10</v>
          </cell>
          <cell r="D3288">
            <v>44664</v>
          </cell>
          <cell r="E3288">
            <v>44677</v>
          </cell>
          <cell r="F3288">
            <v>5405</v>
          </cell>
          <cell r="G3288">
            <v>5405</v>
          </cell>
          <cell r="H3288">
            <v>0</v>
          </cell>
        </row>
        <row r="3289">
          <cell r="A3289" t="str">
            <v>S314600</v>
          </cell>
          <cell r="B3289" t="str">
            <v>CC Seismic Restraints - Delivery Acceptance - Physics Resource(s) - Labor</v>
          </cell>
          <cell r="C3289">
            <v>5</v>
          </cell>
          <cell r="D3289">
            <v>44666</v>
          </cell>
          <cell r="E3289">
            <v>44672</v>
          </cell>
          <cell r="F3289">
            <v>2906</v>
          </cell>
          <cell r="G3289">
            <v>2821</v>
          </cell>
          <cell r="H3289">
            <v>0</v>
          </cell>
        </row>
        <row r="3290">
          <cell r="A3290" t="str">
            <v>S314610</v>
          </cell>
          <cell r="B3290" t="str">
            <v>CC Seismic Restraints - Delivery Acceptance - CA-D Resource(s) - Labor</v>
          </cell>
          <cell r="C3290">
            <v>5</v>
          </cell>
          <cell r="D3290">
            <v>44666</v>
          </cell>
          <cell r="E3290">
            <v>44672</v>
          </cell>
          <cell r="F3290">
            <v>1518</v>
          </cell>
          <cell r="G3290">
            <v>1474</v>
          </cell>
          <cell r="H3290">
            <v>0</v>
          </cell>
        </row>
        <row r="3291">
          <cell r="A3291" t="str">
            <v>S314650</v>
          </cell>
          <cell r="B3291" t="str">
            <v>CC Seismic Restraints - Delivery Acceptance - M&amp;S</v>
          </cell>
          <cell r="C3291">
            <v>5</v>
          </cell>
          <cell r="D3291">
            <v>44666</v>
          </cell>
          <cell r="E3291">
            <v>44672</v>
          </cell>
          <cell r="F3291">
            <v>149171</v>
          </cell>
          <cell r="G3291">
            <v>146246</v>
          </cell>
          <cell r="H3291">
            <v>0</v>
          </cell>
        </row>
        <row r="3292">
          <cell r="A3292" t="str">
            <v>S331500</v>
          </cell>
          <cell r="B3292" t="str">
            <v>Perform Detector Electronics Racks and Rack generic support systems Components Acceptance</v>
          </cell>
          <cell r="C3292">
            <v>10</v>
          </cell>
          <cell r="D3292">
            <v>44666</v>
          </cell>
          <cell r="E3292">
            <v>44679</v>
          </cell>
          <cell r="F3292">
            <v>9104</v>
          </cell>
          <cell r="G3292">
            <v>9104</v>
          </cell>
          <cell r="H3292">
            <v>0</v>
          </cell>
        </row>
        <row r="3293">
          <cell r="A3293" t="str">
            <v>S360300</v>
          </cell>
          <cell r="B3293" t="str">
            <v>TPC Ready for Installation (Installation Sequence Can Commence)</v>
          </cell>
          <cell r="C3293">
            <v>0</v>
          </cell>
          <cell r="E3293">
            <v>44672</v>
          </cell>
          <cell r="F3293">
            <v>0</v>
          </cell>
          <cell r="G3293">
            <v>0</v>
          </cell>
          <cell r="H3293">
            <v>0</v>
          </cell>
        </row>
        <row r="3294">
          <cell r="A3294" t="str">
            <v>S314655</v>
          </cell>
          <cell r="B3294" t="str">
            <v>Completed - CC Seismic Restraints - Delivery Acceptance - M&amp;S</v>
          </cell>
          <cell r="C3294">
            <v>0</v>
          </cell>
          <cell r="E3294">
            <v>44672</v>
          </cell>
          <cell r="F3294">
            <v>0</v>
          </cell>
          <cell r="G3294">
            <v>0</v>
          </cell>
          <cell r="H3294">
            <v>0</v>
          </cell>
        </row>
        <row r="3295">
          <cell r="A3295" t="str">
            <v>S360400</v>
          </cell>
          <cell r="B3295" t="str">
            <v>Transport Assembled TPC Sections to AH - Labor - Physics Resource(s)</v>
          </cell>
          <cell r="C3295">
            <v>5</v>
          </cell>
          <cell r="D3295">
            <v>44673</v>
          </cell>
          <cell r="E3295">
            <v>44679</v>
          </cell>
          <cell r="F3295">
            <v>5124</v>
          </cell>
          <cell r="G3295">
            <v>5124</v>
          </cell>
          <cell r="H3295">
            <v>0</v>
          </cell>
        </row>
        <row r="3296">
          <cell r="A3296" t="str">
            <v>S360500</v>
          </cell>
          <cell r="B3296" t="str">
            <v>Transport Assembled TPC Sections to AH - M&amp;S</v>
          </cell>
          <cell r="C3296">
            <v>5</v>
          </cell>
          <cell r="D3296">
            <v>44673</v>
          </cell>
          <cell r="E3296">
            <v>44679</v>
          </cell>
          <cell r="F3296">
            <v>592</v>
          </cell>
          <cell r="G3296">
            <v>592</v>
          </cell>
          <cell r="H3296">
            <v>0</v>
          </cell>
        </row>
        <row r="3297">
          <cell r="A3297" t="str">
            <v>S360410</v>
          </cell>
          <cell r="B3297" t="str">
            <v>Transport Assembled TPC Sections to AH - Labor - CA-D Resource(s)</v>
          </cell>
          <cell r="C3297">
            <v>5</v>
          </cell>
          <cell r="D3297">
            <v>44673</v>
          </cell>
          <cell r="E3297">
            <v>44679</v>
          </cell>
          <cell r="F3297">
            <v>1250</v>
          </cell>
          <cell r="G3297">
            <v>1250</v>
          </cell>
          <cell r="H3297">
            <v>0</v>
          </cell>
        </row>
        <row r="3298">
          <cell r="A3298" t="str">
            <v>S300000</v>
          </cell>
          <cell r="B3298" t="str">
            <v>(Cryo Controls Hardware) Check out continuity</v>
          </cell>
          <cell r="C3298">
            <v>10</v>
          </cell>
          <cell r="D3298">
            <v>44676</v>
          </cell>
          <cell r="E3298">
            <v>44687</v>
          </cell>
          <cell r="F3298">
            <v>4843</v>
          </cell>
          <cell r="G3298">
            <v>4843</v>
          </cell>
          <cell r="H3298">
            <v>0</v>
          </cell>
        </row>
        <row r="3299">
          <cell r="A3299" t="str">
            <v>S306700</v>
          </cell>
          <cell r="B3299" t="str">
            <v>Magnet: Install Quench Detector Cabling</v>
          </cell>
          <cell r="C3299">
            <v>5</v>
          </cell>
          <cell r="D3299" t="str">
            <v>26-Apr-22*</v>
          </cell>
          <cell r="E3299">
            <v>44683</v>
          </cell>
          <cell r="F3299">
            <v>0</v>
          </cell>
          <cell r="G3299">
            <v>0</v>
          </cell>
          <cell r="H3299">
            <v>0</v>
          </cell>
        </row>
        <row r="3300">
          <cell r="A3300" t="str">
            <v>S304700</v>
          </cell>
          <cell r="B3300" t="str">
            <v>Magnet Power Supply Installation: Water Cooled Bus Termination 1008IR L</v>
          </cell>
          <cell r="C3300">
            <v>5</v>
          </cell>
          <cell r="D3300">
            <v>44677</v>
          </cell>
          <cell r="E3300">
            <v>44683</v>
          </cell>
          <cell r="F3300">
            <v>8475</v>
          </cell>
          <cell r="G3300">
            <v>8475</v>
          </cell>
          <cell r="H3300">
            <v>0</v>
          </cell>
        </row>
        <row r="3301">
          <cell r="A3301" t="str">
            <v>S304800</v>
          </cell>
          <cell r="B3301" t="str">
            <v>Magnet Power Supply Installation: Water Cooled Bus Termination 1008IR M&amp;S</v>
          </cell>
          <cell r="C3301">
            <v>5</v>
          </cell>
          <cell r="D3301">
            <v>44677</v>
          </cell>
          <cell r="E3301">
            <v>44683</v>
          </cell>
          <cell r="F3301">
            <v>3500</v>
          </cell>
          <cell r="G3301">
            <v>3500</v>
          </cell>
          <cell r="H3301">
            <v>0</v>
          </cell>
        </row>
        <row r="3302">
          <cell r="A3302" t="str">
            <v>S370200</v>
          </cell>
          <cell r="B3302" t="str">
            <v>Align Full sPHENIX to Nominal Beamline and IP - Labor - Physics Resource(s)</v>
          </cell>
          <cell r="C3302">
            <v>5</v>
          </cell>
          <cell r="D3302">
            <v>44677</v>
          </cell>
          <cell r="E3302">
            <v>44683</v>
          </cell>
          <cell r="F3302">
            <v>1937</v>
          </cell>
          <cell r="G3302">
            <v>1937</v>
          </cell>
          <cell r="H3302">
            <v>0</v>
          </cell>
        </row>
        <row r="3303">
          <cell r="A3303" t="str">
            <v>S370300</v>
          </cell>
          <cell r="B3303" t="str">
            <v>Align Full sPHENIX to Nominal Beamline and IP - M&amp;S</v>
          </cell>
          <cell r="C3303">
            <v>5</v>
          </cell>
          <cell r="D3303">
            <v>44677</v>
          </cell>
          <cell r="E3303">
            <v>44683</v>
          </cell>
          <cell r="F3303">
            <v>1184</v>
          </cell>
          <cell r="G3303">
            <v>1184</v>
          </cell>
          <cell r="H3303">
            <v>0</v>
          </cell>
        </row>
        <row r="3304">
          <cell r="A3304" t="str">
            <v>S370210</v>
          </cell>
          <cell r="B3304" t="str">
            <v>Align Full sPHENIX to Nominal Beamline and IP - Labor - CA-D Resource(s)</v>
          </cell>
          <cell r="C3304">
            <v>5</v>
          </cell>
          <cell r="D3304">
            <v>44677</v>
          </cell>
          <cell r="E3304">
            <v>44683</v>
          </cell>
          <cell r="F3304">
            <v>19870</v>
          </cell>
          <cell r="G3304">
            <v>19870</v>
          </cell>
          <cell r="H3304">
            <v>0</v>
          </cell>
        </row>
        <row r="3305">
          <cell r="A3305" t="str">
            <v>S287500</v>
          </cell>
          <cell r="B3305" t="str">
            <v>RHIC Helium Interface - Final Bayonet jumpers lines install, pressure &amp; leak check and valve check out</v>
          </cell>
          <cell r="C3305">
            <v>10</v>
          </cell>
          <cell r="D3305">
            <v>44677</v>
          </cell>
          <cell r="E3305">
            <v>44690</v>
          </cell>
          <cell r="F3305">
            <v>41645</v>
          </cell>
          <cell r="G3305">
            <v>41645</v>
          </cell>
          <cell r="H3305">
            <v>0</v>
          </cell>
        </row>
        <row r="3306">
          <cell r="A3306" t="str">
            <v>S294880</v>
          </cell>
          <cell r="B3306" t="str">
            <v>(Warm Piping System) IR Hall work Jumper work between Platform and West Wall</v>
          </cell>
          <cell r="C3306">
            <v>15</v>
          </cell>
          <cell r="D3306">
            <v>44677</v>
          </cell>
          <cell r="E3306">
            <v>44697</v>
          </cell>
          <cell r="F3306">
            <v>15966</v>
          </cell>
          <cell r="G3306">
            <v>15966</v>
          </cell>
          <cell r="H3306">
            <v>0</v>
          </cell>
        </row>
        <row r="3307">
          <cell r="A3307" t="str">
            <v>S357000</v>
          </cell>
          <cell r="B3307" t="str">
            <v>Commission Inner HCal (labor - if instrumented) - Labor</v>
          </cell>
          <cell r="C3307">
            <v>5</v>
          </cell>
          <cell r="D3307">
            <v>44678</v>
          </cell>
          <cell r="E3307">
            <v>44684</v>
          </cell>
          <cell r="F3307">
            <v>106671</v>
          </cell>
          <cell r="G3307">
            <v>106671</v>
          </cell>
          <cell r="H3307">
            <v>0</v>
          </cell>
        </row>
        <row r="3308">
          <cell r="A3308" t="str">
            <v>S357200</v>
          </cell>
          <cell r="B3308" t="str">
            <v>Commission Inner HCal - M&amp;S</v>
          </cell>
          <cell r="C3308">
            <v>5</v>
          </cell>
          <cell r="D3308">
            <v>44678</v>
          </cell>
          <cell r="E3308">
            <v>44684</v>
          </cell>
          <cell r="F3308">
            <v>592</v>
          </cell>
          <cell r="G3308">
            <v>592</v>
          </cell>
          <cell r="H3308">
            <v>0</v>
          </cell>
        </row>
        <row r="3309">
          <cell r="A3309" t="str">
            <v>S357100</v>
          </cell>
          <cell r="B3309" t="str">
            <v>Commission Inner HCal (labor - if instrumented) - Labor</v>
          </cell>
          <cell r="C3309">
            <v>5</v>
          </cell>
          <cell r="D3309">
            <v>44678</v>
          </cell>
          <cell r="E3309">
            <v>44684</v>
          </cell>
          <cell r="F3309">
            <v>0</v>
          </cell>
          <cell r="G3309">
            <v>0</v>
          </cell>
          <cell r="H3309">
            <v>0</v>
          </cell>
        </row>
        <row r="3310">
          <cell r="A3310" t="str">
            <v>S331600</v>
          </cell>
          <cell r="B3310" t="str">
            <v>Detector Electronics Racks and Rack generic support systems Components Ready for Installation</v>
          </cell>
          <cell r="C3310">
            <v>0</v>
          </cell>
          <cell r="E3310">
            <v>44679</v>
          </cell>
          <cell r="F3310">
            <v>0</v>
          </cell>
          <cell r="G3310">
            <v>0</v>
          </cell>
          <cell r="H3310">
            <v>0</v>
          </cell>
        </row>
        <row r="3311">
          <cell r="A3311" t="str">
            <v>S360600</v>
          </cell>
          <cell r="B3311" t="str">
            <v>Open SC Magnet Pole Tip Doors</v>
          </cell>
          <cell r="C3311">
            <v>1</v>
          </cell>
          <cell r="D3311">
            <v>44680</v>
          </cell>
          <cell r="E3311">
            <v>44680</v>
          </cell>
          <cell r="F3311">
            <v>2562</v>
          </cell>
          <cell r="G3311">
            <v>2562</v>
          </cell>
          <cell r="H3311">
            <v>0</v>
          </cell>
        </row>
        <row r="3312">
          <cell r="A3312" t="str">
            <v>S347100</v>
          </cell>
          <cell r="B3312" t="str">
            <v>Install Electronics Racks Rackroom - Labor</v>
          </cell>
          <cell r="C3312">
            <v>60</v>
          </cell>
          <cell r="D3312">
            <v>44680</v>
          </cell>
          <cell r="E3312">
            <v>44767</v>
          </cell>
          <cell r="F3312">
            <v>111108</v>
          </cell>
          <cell r="G3312">
            <v>111108</v>
          </cell>
          <cell r="H3312">
            <v>0</v>
          </cell>
        </row>
        <row r="3313">
          <cell r="A3313" t="str">
            <v>S347300</v>
          </cell>
          <cell r="B3313" t="str">
            <v>Install Electronics Racks Rackroom - M&amp;S</v>
          </cell>
          <cell r="C3313">
            <v>60</v>
          </cell>
          <cell r="D3313">
            <v>44680</v>
          </cell>
          <cell r="E3313">
            <v>44767</v>
          </cell>
          <cell r="F3313">
            <v>592</v>
          </cell>
          <cell r="G3313">
            <v>592</v>
          </cell>
          <cell r="H3313">
            <v>0</v>
          </cell>
        </row>
        <row r="3314">
          <cell r="A3314" t="str">
            <v>S359000</v>
          </cell>
          <cell r="B3314" t="str">
            <v>EMCal - Operational Readiness Review (ORR)</v>
          </cell>
          <cell r="C3314">
            <v>5</v>
          </cell>
          <cell r="D3314">
            <v>44683</v>
          </cell>
          <cell r="E3314">
            <v>44687</v>
          </cell>
          <cell r="F3314">
            <v>4156</v>
          </cell>
          <cell r="G3314">
            <v>4156</v>
          </cell>
          <cell r="H3314">
            <v>0</v>
          </cell>
        </row>
        <row r="3315">
          <cell r="A3315" t="str">
            <v>S304710</v>
          </cell>
          <cell r="B3315" t="str">
            <v>Completed - Magnet Power Supply Installation: Water Cooled Bus Termination 1008IR L</v>
          </cell>
          <cell r="C3315">
            <v>0</v>
          </cell>
          <cell r="E3315">
            <v>44683</v>
          </cell>
          <cell r="F3315">
            <v>0</v>
          </cell>
          <cell r="G3315">
            <v>0</v>
          </cell>
          <cell r="H3315">
            <v>0</v>
          </cell>
        </row>
        <row r="3316">
          <cell r="A3316" t="str">
            <v>S305000</v>
          </cell>
          <cell r="B3316" t="str">
            <v>Magnet Power Supply Installation: Power Supply Testing</v>
          </cell>
          <cell r="C3316">
            <v>10</v>
          </cell>
          <cell r="D3316">
            <v>44684</v>
          </cell>
          <cell r="E3316">
            <v>44697</v>
          </cell>
          <cell r="F3316">
            <v>22184</v>
          </cell>
          <cell r="G3316">
            <v>22184</v>
          </cell>
          <cell r="H3316">
            <v>0</v>
          </cell>
        </row>
        <row r="3317">
          <cell r="A3317" t="str">
            <v>S333700</v>
          </cell>
          <cell r="B3317" t="str">
            <v>Perform Detector Safety Subsystems Components Acceptance</v>
          </cell>
          <cell r="C3317">
            <v>10</v>
          </cell>
          <cell r="D3317">
            <v>44687</v>
          </cell>
          <cell r="E3317">
            <v>44700</v>
          </cell>
          <cell r="F3317">
            <v>2703</v>
          </cell>
          <cell r="G3317">
            <v>2703</v>
          </cell>
          <cell r="H3317">
            <v>0</v>
          </cell>
        </row>
        <row r="3318">
          <cell r="A3318" t="str">
            <v>S300600</v>
          </cell>
          <cell r="B3318" t="str">
            <v>(Cryo Controls Hardware) Hardware Installed</v>
          </cell>
          <cell r="C3318">
            <v>0</v>
          </cell>
          <cell r="E3318">
            <v>44687</v>
          </cell>
          <cell r="F3318">
            <v>0</v>
          </cell>
          <cell r="G3318">
            <v>0</v>
          </cell>
          <cell r="H3318">
            <v>0</v>
          </cell>
        </row>
        <row r="3319">
          <cell r="A3319" t="str">
            <v>S301100</v>
          </cell>
          <cell r="B3319" t="str">
            <v>(Cryo Controls Hardware) Live I/O check out and control logic test</v>
          </cell>
          <cell r="C3319">
            <v>10</v>
          </cell>
          <cell r="D3319">
            <v>44690</v>
          </cell>
          <cell r="E3319">
            <v>44701</v>
          </cell>
          <cell r="F3319">
            <v>34384</v>
          </cell>
          <cell r="G3319">
            <v>34384</v>
          </cell>
          <cell r="H3319">
            <v>0</v>
          </cell>
        </row>
        <row r="3320">
          <cell r="A3320" t="str">
            <v>S359100</v>
          </cell>
          <cell r="B3320" t="str">
            <v>Address Action Items from EMCal ORR</v>
          </cell>
          <cell r="C3320">
            <v>10</v>
          </cell>
          <cell r="D3320">
            <v>44690</v>
          </cell>
          <cell r="E3320">
            <v>44701</v>
          </cell>
          <cell r="F3320">
            <v>4156</v>
          </cell>
          <cell r="G3320">
            <v>4156</v>
          </cell>
          <cell r="H3320">
            <v>0</v>
          </cell>
        </row>
        <row r="3321">
          <cell r="A3321" t="str">
            <v>S370500</v>
          </cell>
          <cell r="B3321" t="str">
            <v>Prepare for Review of Safety System Design by CAD ESRC</v>
          </cell>
          <cell r="C3321">
            <v>20</v>
          </cell>
          <cell r="D3321">
            <v>44690</v>
          </cell>
          <cell r="E3321">
            <v>44718</v>
          </cell>
          <cell r="F3321">
            <v>28540</v>
          </cell>
          <cell r="G3321">
            <v>28540</v>
          </cell>
          <cell r="H3321">
            <v>0</v>
          </cell>
        </row>
        <row r="3322">
          <cell r="A3322" t="str">
            <v>S295000</v>
          </cell>
          <cell r="B3322" t="str">
            <v>(Warm Piping System) Pressure and leak check</v>
          </cell>
          <cell r="C3322">
            <v>5</v>
          </cell>
          <cell r="D3322">
            <v>44691</v>
          </cell>
          <cell r="E3322">
            <v>44697</v>
          </cell>
          <cell r="F3322">
            <v>8169</v>
          </cell>
          <cell r="G3322">
            <v>8169</v>
          </cell>
          <cell r="H3322">
            <v>0</v>
          </cell>
        </row>
        <row r="3323">
          <cell r="A3323" t="str">
            <v>S287600</v>
          </cell>
          <cell r="B3323" t="str">
            <v>RHIC Helium Interface - Final pump and purge</v>
          </cell>
          <cell r="C3323">
            <v>10</v>
          </cell>
          <cell r="D3323">
            <v>44691</v>
          </cell>
          <cell r="E3323">
            <v>44704</v>
          </cell>
          <cell r="F3323">
            <v>18569</v>
          </cell>
          <cell r="G3323">
            <v>18569</v>
          </cell>
          <cell r="H3323">
            <v>0</v>
          </cell>
        </row>
        <row r="3324">
          <cell r="A3324" t="str">
            <v>S342600</v>
          </cell>
          <cell r="B3324" t="str">
            <v>Perform IR/AH Safety Subsystems Components Acceptance</v>
          </cell>
          <cell r="C3324">
            <v>10</v>
          </cell>
          <cell r="D3324">
            <v>44692</v>
          </cell>
          <cell r="E3324">
            <v>44705</v>
          </cell>
          <cell r="F3324">
            <v>14518</v>
          </cell>
          <cell r="G3324">
            <v>14095</v>
          </cell>
          <cell r="H3324">
            <v>0</v>
          </cell>
        </row>
        <row r="3325">
          <cell r="A3325" t="str">
            <v>S294910</v>
          </cell>
          <cell r="B3325" t="str">
            <v>Completed - (Warm Piping System) Phase 2: Welding of piping, vent lines &amp; install of piping supports</v>
          </cell>
          <cell r="C3325">
            <v>0</v>
          </cell>
          <cell r="E3325">
            <v>44697</v>
          </cell>
          <cell r="F3325">
            <v>0</v>
          </cell>
          <cell r="G3325">
            <v>0</v>
          </cell>
          <cell r="H3325">
            <v>0</v>
          </cell>
        </row>
        <row r="3326">
          <cell r="A3326" t="str">
            <v>S305010</v>
          </cell>
          <cell r="B3326" t="str">
            <v>Completed - Magnet Power Supply Installation: Power Supply Testing</v>
          </cell>
          <cell r="C3326">
            <v>0</v>
          </cell>
          <cell r="E3326">
            <v>44697</v>
          </cell>
          <cell r="F3326">
            <v>0</v>
          </cell>
          <cell r="G3326">
            <v>0</v>
          </cell>
          <cell r="H3326">
            <v>0</v>
          </cell>
        </row>
        <row r="3327">
          <cell r="A3327" t="str">
            <v>S295200</v>
          </cell>
          <cell r="B3327" t="str">
            <v>(Warm Piping System) Final pressure. leak check and equipment shakedown</v>
          </cell>
          <cell r="C3327">
            <v>5</v>
          </cell>
          <cell r="D3327">
            <v>44698</v>
          </cell>
          <cell r="E3327">
            <v>44704</v>
          </cell>
          <cell r="F3327">
            <v>8169</v>
          </cell>
          <cell r="G3327">
            <v>8169</v>
          </cell>
          <cell r="H3327">
            <v>0</v>
          </cell>
        </row>
        <row r="3328">
          <cell r="A3328" t="str">
            <v>S333800</v>
          </cell>
          <cell r="B3328" t="str">
            <v>Detector Safety Subsystems Components Ready for Installation</v>
          </cell>
          <cell r="C3328">
            <v>0</v>
          </cell>
          <cell r="E3328">
            <v>44700</v>
          </cell>
          <cell r="F3328">
            <v>0</v>
          </cell>
          <cell r="G3328">
            <v>0</v>
          </cell>
          <cell r="H3328">
            <v>0</v>
          </cell>
        </row>
        <row r="3329">
          <cell r="A3329" t="str">
            <v>S345800</v>
          </cell>
          <cell r="B3329" t="str">
            <v>Install On Detector Safety Subsystems - Labor</v>
          </cell>
          <cell r="C3329">
            <v>20</v>
          </cell>
          <cell r="D3329">
            <v>44701</v>
          </cell>
          <cell r="E3329">
            <v>44729</v>
          </cell>
          <cell r="F3329">
            <v>20778</v>
          </cell>
          <cell r="G3329">
            <v>20778</v>
          </cell>
          <cell r="H3329">
            <v>0</v>
          </cell>
        </row>
        <row r="3330">
          <cell r="A3330" t="str">
            <v>S345900</v>
          </cell>
          <cell r="B3330" t="str">
            <v>Install On Detector Safety Subsystems - M&amp;S</v>
          </cell>
          <cell r="C3330">
            <v>20</v>
          </cell>
          <cell r="D3330">
            <v>44701</v>
          </cell>
          <cell r="E3330">
            <v>44729</v>
          </cell>
          <cell r="F3330">
            <v>592</v>
          </cell>
          <cell r="G3330">
            <v>592</v>
          </cell>
          <cell r="H3330">
            <v>0</v>
          </cell>
        </row>
        <row r="3331">
          <cell r="A3331" t="str">
            <v>S359200</v>
          </cell>
          <cell r="B3331" t="str">
            <v>Commission EMCal - Labor</v>
          </cell>
          <cell r="C3331">
            <v>25</v>
          </cell>
          <cell r="D3331">
            <v>44704</v>
          </cell>
          <cell r="E3331">
            <v>44739</v>
          </cell>
          <cell r="F3331">
            <v>100062</v>
          </cell>
          <cell r="G3331">
            <v>100062</v>
          </cell>
          <cell r="H3331">
            <v>0</v>
          </cell>
        </row>
        <row r="3332">
          <cell r="A3332" t="str">
            <v>S359400</v>
          </cell>
          <cell r="B3332" t="str">
            <v>Commission EMCal - M&amp;S</v>
          </cell>
          <cell r="C3332">
            <v>25</v>
          </cell>
          <cell r="D3332">
            <v>44704</v>
          </cell>
          <cell r="E3332">
            <v>44739</v>
          </cell>
          <cell r="F3332">
            <v>592</v>
          </cell>
          <cell r="G3332">
            <v>592</v>
          </cell>
          <cell r="H3332">
            <v>0</v>
          </cell>
        </row>
        <row r="3333">
          <cell r="A3333" t="str">
            <v>S359300</v>
          </cell>
          <cell r="B3333" t="str">
            <v>Commission EMCal - Labor</v>
          </cell>
          <cell r="C3333">
            <v>25</v>
          </cell>
          <cell r="D3333">
            <v>44704</v>
          </cell>
          <cell r="E3333">
            <v>44739</v>
          </cell>
          <cell r="F3333">
            <v>0</v>
          </cell>
          <cell r="G3333">
            <v>0</v>
          </cell>
          <cell r="H3333">
            <v>0</v>
          </cell>
        </row>
        <row r="3334">
          <cell r="A3334" t="str">
            <v>S287700</v>
          </cell>
          <cell r="B3334" t="str">
            <v>RHIC Helium Interface - Installation complete</v>
          </cell>
          <cell r="C3334">
            <v>0</v>
          </cell>
          <cell r="E3334">
            <v>44704</v>
          </cell>
          <cell r="F3334">
            <v>0</v>
          </cell>
          <cell r="G3334">
            <v>0</v>
          </cell>
          <cell r="H3334">
            <v>0</v>
          </cell>
        </row>
        <row r="3335">
          <cell r="A3335" t="str">
            <v>S278900</v>
          </cell>
          <cell r="B3335" t="str">
            <v>LESHC Review Magnet Overall System Safety Review</v>
          </cell>
          <cell r="C3335">
            <v>1</v>
          </cell>
          <cell r="D3335">
            <v>44705</v>
          </cell>
          <cell r="E3335">
            <v>44705</v>
          </cell>
          <cell r="F3335">
            <v>7447</v>
          </cell>
          <cell r="G3335">
            <v>7447</v>
          </cell>
          <cell r="H3335">
            <v>0</v>
          </cell>
        </row>
        <row r="3336">
          <cell r="A3336" t="str">
            <v>S342700</v>
          </cell>
          <cell r="B3336" t="str">
            <v>IR/AH Safety Subsystems Components Ready for Installation</v>
          </cell>
          <cell r="C3336">
            <v>0</v>
          </cell>
          <cell r="E3336">
            <v>44705</v>
          </cell>
          <cell r="F3336">
            <v>0</v>
          </cell>
          <cell r="G3336">
            <v>0</v>
          </cell>
          <cell r="H3336">
            <v>0</v>
          </cell>
        </row>
        <row r="3337">
          <cell r="A3337" t="str">
            <v>S362700</v>
          </cell>
          <cell r="B3337" t="str">
            <v>INTT Ready for Installation</v>
          </cell>
          <cell r="C3337">
            <v>0</v>
          </cell>
          <cell r="E3337">
            <v>44706</v>
          </cell>
          <cell r="F3337">
            <v>0</v>
          </cell>
          <cell r="G3337">
            <v>0</v>
          </cell>
          <cell r="H3337">
            <v>0</v>
          </cell>
        </row>
        <row r="3338">
          <cell r="A3338" t="str">
            <v>EXT327600</v>
          </cell>
          <cell r="B3338" t="str">
            <v>[External Activity] INTT Assembly Complete and Ready for Installation</v>
          </cell>
          <cell r="C3338">
            <v>0</v>
          </cell>
          <cell r="E3338" t="str">
            <v>25-May-22*</v>
          </cell>
          <cell r="F3338">
            <v>0</v>
          </cell>
          <cell r="G3338">
            <v>0</v>
          </cell>
          <cell r="H3338">
            <v>0</v>
          </cell>
        </row>
        <row r="3339">
          <cell r="A3339" t="str">
            <v>S279000</v>
          </cell>
          <cell r="B3339" t="str">
            <v>ASSRC REVIEW and Full Walkthrough</v>
          </cell>
          <cell r="C3339">
            <v>1</v>
          </cell>
          <cell r="D3339">
            <v>44706</v>
          </cell>
          <cell r="E3339">
            <v>44706</v>
          </cell>
          <cell r="F3339">
            <v>6197</v>
          </cell>
          <cell r="G3339">
            <v>6197</v>
          </cell>
          <cell r="H3339">
            <v>0</v>
          </cell>
        </row>
        <row r="3340">
          <cell r="A3340" t="str">
            <v>S345700</v>
          </cell>
          <cell r="B3340" t="str">
            <v>Install Off Detector Safety Subsystems - Labor - C-AD Resources</v>
          </cell>
          <cell r="C3340">
            <v>20</v>
          </cell>
          <cell r="D3340">
            <v>44706</v>
          </cell>
          <cell r="E3340">
            <v>44734</v>
          </cell>
          <cell r="F3340">
            <v>19623</v>
          </cell>
          <cell r="G3340">
            <v>19051</v>
          </cell>
          <cell r="H3340">
            <v>0</v>
          </cell>
        </row>
        <row r="3341">
          <cell r="A3341" t="str">
            <v>S345910</v>
          </cell>
          <cell r="B3341" t="str">
            <v>Install Off Detector Safety Subsystems - M&amp;S</v>
          </cell>
          <cell r="C3341">
            <v>20</v>
          </cell>
          <cell r="D3341">
            <v>44706</v>
          </cell>
          <cell r="E3341">
            <v>44734</v>
          </cell>
          <cell r="F3341">
            <v>592</v>
          </cell>
          <cell r="G3341">
            <v>580</v>
          </cell>
          <cell r="H3341">
            <v>0</v>
          </cell>
        </row>
        <row r="3342">
          <cell r="A3342" t="str">
            <v>S279100</v>
          </cell>
          <cell r="B3342" t="str">
            <v>Cooldown</v>
          </cell>
          <cell r="C3342">
            <v>15</v>
          </cell>
          <cell r="D3342">
            <v>44707</v>
          </cell>
          <cell r="E3342">
            <v>44728</v>
          </cell>
          <cell r="F3342">
            <v>27602</v>
          </cell>
          <cell r="G3342">
            <v>27602</v>
          </cell>
          <cell r="H3342">
            <v>0</v>
          </cell>
        </row>
        <row r="3343">
          <cell r="A3343" t="str">
            <v>S330300</v>
          </cell>
          <cell r="B3343" t="str">
            <v>Perform Detector Support Services Systems Components Acceptance - CA-D Resource(s)</v>
          </cell>
          <cell r="C3343">
            <v>5</v>
          </cell>
          <cell r="D3343">
            <v>44714</v>
          </cell>
          <cell r="E3343">
            <v>44720</v>
          </cell>
          <cell r="F3343">
            <v>625</v>
          </cell>
          <cell r="G3343">
            <v>625</v>
          </cell>
          <cell r="H3343">
            <v>0</v>
          </cell>
        </row>
        <row r="3344">
          <cell r="A3344" t="str">
            <v>S1002719</v>
          </cell>
          <cell r="B3344" t="str">
            <v>Perform Detector Support Services Systems Components Acceptance - Physics Resource(s)</v>
          </cell>
          <cell r="C3344">
            <v>5</v>
          </cell>
          <cell r="D3344">
            <v>44714</v>
          </cell>
          <cell r="E3344">
            <v>44720</v>
          </cell>
          <cell r="F3344">
            <v>3531</v>
          </cell>
          <cell r="G3344">
            <v>3443</v>
          </cell>
          <cell r="H3344">
            <v>0</v>
          </cell>
        </row>
        <row r="3345">
          <cell r="A3345" t="str">
            <v>S370510</v>
          </cell>
          <cell r="B3345" t="str">
            <v>Review of Safety System Design by CAD ESRC</v>
          </cell>
          <cell r="C3345">
            <v>3</v>
          </cell>
          <cell r="D3345">
            <v>44719</v>
          </cell>
          <cell r="E3345">
            <v>44721</v>
          </cell>
          <cell r="F3345">
            <v>12125</v>
          </cell>
          <cell r="G3345">
            <v>12125</v>
          </cell>
          <cell r="H3345">
            <v>0</v>
          </cell>
        </row>
        <row r="3346">
          <cell r="A3346" t="str">
            <v>S334800</v>
          </cell>
          <cell r="B3346" t="str">
            <v>Perform Gas Mixing House &amp; Gas Pad Components Acceptance - CA-D Resource(s)</v>
          </cell>
          <cell r="C3346">
            <v>10</v>
          </cell>
          <cell r="D3346">
            <v>44721</v>
          </cell>
          <cell r="E3346">
            <v>44734</v>
          </cell>
          <cell r="F3346">
            <v>312</v>
          </cell>
          <cell r="G3346">
            <v>312</v>
          </cell>
          <cell r="H3346">
            <v>0</v>
          </cell>
        </row>
        <row r="3347">
          <cell r="A3347" t="str">
            <v>S1003239</v>
          </cell>
          <cell r="B3347" t="str">
            <v>Perform Gas Mixing House &amp; Gas Pad Components Acceptance  - Physics Resource(s)</v>
          </cell>
          <cell r="C3347">
            <v>10</v>
          </cell>
          <cell r="D3347">
            <v>44721</v>
          </cell>
          <cell r="E3347">
            <v>44734</v>
          </cell>
          <cell r="F3347">
            <v>4156</v>
          </cell>
          <cell r="G3347">
            <v>4156</v>
          </cell>
          <cell r="H3347">
            <v>0</v>
          </cell>
        </row>
        <row r="3348">
          <cell r="A3348" t="str">
            <v>S330350</v>
          </cell>
          <cell r="B3348" t="str">
            <v>Procure Fiber Optics Trunk Cables and Accessories - Labor - CA-D Resource(s)</v>
          </cell>
          <cell r="C3348">
            <v>60</v>
          </cell>
          <cell r="D3348">
            <v>44721</v>
          </cell>
          <cell r="E3348">
            <v>44805</v>
          </cell>
          <cell r="F3348">
            <v>625</v>
          </cell>
          <cell r="G3348">
            <v>625</v>
          </cell>
          <cell r="H3348">
            <v>0</v>
          </cell>
        </row>
        <row r="3349">
          <cell r="A3349" t="str">
            <v>S330355</v>
          </cell>
          <cell r="B3349" t="str">
            <v>Procure Fiber Optics Trunk Cables and Accessories - M&amp;S</v>
          </cell>
          <cell r="C3349">
            <v>60</v>
          </cell>
          <cell r="D3349">
            <v>44721</v>
          </cell>
          <cell r="E3349">
            <v>44805</v>
          </cell>
          <cell r="F3349">
            <v>26046</v>
          </cell>
          <cell r="G3349">
            <v>26046</v>
          </cell>
          <cell r="H3349">
            <v>0</v>
          </cell>
        </row>
        <row r="3350">
          <cell r="A3350" t="str">
            <v>S1002759</v>
          </cell>
          <cell r="B3350" t="str">
            <v>Procure Fiber Optics Trunk Cables and Accessories - Labor - Physics Resource(s)</v>
          </cell>
          <cell r="C3350">
            <v>60</v>
          </cell>
          <cell r="D3350">
            <v>44721</v>
          </cell>
          <cell r="E3350">
            <v>44805</v>
          </cell>
          <cell r="F3350">
            <v>25344</v>
          </cell>
          <cell r="G3350">
            <v>25344</v>
          </cell>
          <cell r="H3350">
            <v>0</v>
          </cell>
        </row>
        <row r="3351">
          <cell r="A3351" t="str">
            <v>S370520</v>
          </cell>
          <cell r="B3351" t="str">
            <v>Prepare Procedures (Blue Sheet, Pink Sheet)</v>
          </cell>
          <cell r="C3351">
            <v>20</v>
          </cell>
          <cell r="D3351">
            <v>44722</v>
          </cell>
          <cell r="E3351">
            <v>44750</v>
          </cell>
          <cell r="F3351">
            <v>41494</v>
          </cell>
          <cell r="G3351">
            <v>41494</v>
          </cell>
          <cell r="H3351">
            <v>0</v>
          </cell>
        </row>
        <row r="3352">
          <cell r="A3352" t="str">
            <v>S279200</v>
          </cell>
          <cell r="B3352" t="str">
            <v>4.5K Static Heat Load test</v>
          </cell>
          <cell r="C3352">
            <v>2</v>
          </cell>
          <cell r="D3352">
            <v>44729</v>
          </cell>
          <cell r="E3352">
            <v>44732</v>
          </cell>
          <cell r="F3352">
            <v>3680</v>
          </cell>
          <cell r="G3352">
            <v>3680</v>
          </cell>
          <cell r="H3352">
            <v>0</v>
          </cell>
        </row>
        <row r="3353">
          <cell r="A3353" t="str">
            <v>S308900</v>
          </cell>
          <cell r="B3353" t="str">
            <v>Magnet Field Measurements: Install Field Mapping Equipment</v>
          </cell>
          <cell r="C3353">
            <v>10</v>
          </cell>
          <cell r="D3353">
            <v>44729</v>
          </cell>
          <cell r="E3353">
            <v>44742</v>
          </cell>
          <cell r="F3353">
            <v>74746</v>
          </cell>
          <cell r="G3353">
            <v>74746</v>
          </cell>
          <cell r="H3353">
            <v>0</v>
          </cell>
        </row>
        <row r="3354">
          <cell r="A3354" t="str">
            <v>S279300</v>
          </cell>
          <cell r="B3354" t="str">
            <v>4.5K Low power test</v>
          </cell>
          <cell r="C3354">
            <v>5</v>
          </cell>
          <cell r="D3354">
            <v>44733</v>
          </cell>
          <cell r="E3354">
            <v>44739</v>
          </cell>
          <cell r="F3354">
            <v>43357</v>
          </cell>
          <cell r="G3354">
            <v>43357</v>
          </cell>
          <cell r="H3354">
            <v>0</v>
          </cell>
        </row>
        <row r="3355">
          <cell r="A3355" t="str">
            <v>S339400</v>
          </cell>
          <cell r="B3355" t="str">
            <v>Beampipe/Vacuum components Ready for Installation</v>
          </cell>
          <cell r="C3355">
            <v>0</v>
          </cell>
          <cell r="E3355">
            <v>44733</v>
          </cell>
          <cell r="F3355">
            <v>0</v>
          </cell>
          <cell r="G3355">
            <v>0</v>
          </cell>
          <cell r="H3355">
            <v>0</v>
          </cell>
        </row>
        <row r="3356">
          <cell r="A3356" t="str">
            <v>S343700</v>
          </cell>
          <cell r="B3356" t="str">
            <v>Perform Assembly Hall Modifications Components Acceptance</v>
          </cell>
          <cell r="C3356">
            <v>10</v>
          </cell>
          <cell r="D3356">
            <v>44734</v>
          </cell>
          <cell r="E3356">
            <v>44748</v>
          </cell>
          <cell r="F3356">
            <v>5026</v>
          </cell>
          <cell r="G3356">
            <v>4880</v>
          </cell>
          <cell r="H3356">
            <v>0</v>
          </cell>
        </row>
        <row r="3357">
          <cell r="A3357" t="str">
            <v>S334900</v>
          </cell>
          <cell r="B3357" t="str">
            <v>Gas Mixing House &amp; Gas Pad Components Ready for Installation</v>
          </cell>
          <cell r="C3357">
            <v>0</v>
          </cell>
          <cell r="E3357">
            <v>44734</v>
          </cell>
          <cell r="F3357">
            <v>0</v>
          </cell>
          <cell r="G3357">
            <v>0</v>
          </cell>
          <cell r="H3357">
            <v>0</v>
          </cell>
        </row>
        <row r="3358">
          <cell r="A3358" t="str">
            <v>S332600</v>
          </cell>
          <cell r="B3358" t="str">
            <v>Perform Detector  Cooling Services Systems Components Acceptance</v>
          </cell>
          <cell r="C3358">
            <v>20</v>
          </cell>
          <cell r="D3358">
            <v>44735</v>
          </cell>
          <cell r="E3358">
            <v>44763</v>
          </cell>
          <cell r="F3358">
            <v>5405</v>
          </cell>
          <cell r="G3358">
            <v>5405</v>
          </cell>
          <cell r="H3358">
            <v>0</v>
          </cell>
        </row>
        <row r="3359">
          <cell r="A3359" t="str">
            <v>S359410</v>
          </cell>
          <cell r="B3359" t="str">
            <v>Completed - Commission EMCal</v>
          </cell>
          <cell r="C3359">
            <v>0</v>
          </cell>
          <cell r="E3359">
            <v>44739</v>
          </cell>
          <cell r="F3359">
            <v>0</v>
          </cell>
          <cell r="G3359">
            <v>0</v>
          </cell>
          <cell r="H3359">
            <v>0</v>
          </cell>
        </row>
        <row r="3360">
          <cell r="A3360" t="str">
            <v>S279400</v>
          </cell>
          <cell r="B3360" t="str">
            <v>4.5K High Power Test</v>
          </cell>
          <cell r="C3360">
            <v>5</v>
          </cell>
          <cell r="D3360">
            <v>44740</v>
          </cell>
          <cell r="E3360">
            <v>44747</v>
          </cell>
          <cell r="F3360">
            <v>43357</v>
          </cell>
          <cell r="G3360">
            <v>43357</v>
          </cell>
          <cell r="H3360">
            <v>0</v>
          </cell>
        </row>
        <row r="3361">
          <cell r="A3361" t="str">
            <v>S279500</v>
          </cell>
          <cell r="B3361" t="str">
            <v>Magnet is operational</v>
          </cell>
          <cell r="C3361">
            <v>0</v>
          </cell>
          <cell r="E3361">
            <v>44747</v>
          </cell>
          <cell r="F3361">
            <v>0</v>
          </cell>
          <cell r="G3361">
            <v>0</v>
          </cell>
          <cell r="H3361">
            <v>0</v>
          </cell>
        </row>
        <row r="3362">
          <cell r="A3362" t="str">
            <v>S309000</v>
          </cell>
          <cell r="B3362" t="str">
            <v>Magnet Field Measurements: Map Magnetic Field of SC Magnet</v>
          </cell>
          <cell r="C3362">
            <v>15</v>
          </cell>
          <cell r="D3362">
            <v>44748</v>
          </cell>
          <cell r="E3362">
            <v>44768</v>
          </cell>
          <cell r="F3362">
            <v>74746</v>
          </cell>
          <cell r="G3362">
            <v>74746</v>
          </cell>
          <cell r="H3362">
            <v>0</v>
          </cell>
        </row>
        <row r="3363">
          <cell r="A3363" t="str">
            <v>S309005</v>
          </cell>
          <cell r="B3363" t="str">
            <v>Magnet Field Measurements: Map Magnetic Field of SC Magnet</v>
          </cell>
          <cell r="C3363">
            <v>15</v>
          </cell>
          <cell r="D3363">
            <v>44748</v>
          </cell>
          <cell r="E3363">
            <v>44768</v>
          </cell>
          <cell r="F3363">
            <v>74746</v>
          </cell>
          <cell r="G3363">
            <v>74746</v>
          </cell>
          <cell r="H3363">
            <v>0</v>
          </cell>
        </row>
        <row r="3364">
          <cell r="A3364" t="str">
            <v>S343800</v>
          </cell>
          <cell r="B3364" t="str">
            <v>Assembly Hall Components Ready for Installation</v>
          </cell>
          <cell r="C3364">
            <v>0</v>
          </cell>
          <cell r="E3364">
            <v>44748</v>
          </cell>
          <cell r="F3364">
            <v>0</v>
          </cell>
          <cell r="G3364">
            <v>0</v>
          </cell>
          <cell r="H3364">
            <v>0</v>
          </cell>
        </row>
        <row r="3365">
          <cell r="A3365" t="str">
            <v>S335900</v>
          </cell>
          <cell r="B3365" t="str">
            <v>Perform Rack Room Modifications Components Acceptance</v>
          </cell>
          <cell r="C3365">
            <v>10</v>
          </cell>
          <cell r="D3365">
            <v>44749</v>
          </cell>
          <cell r="E3365">
            <v>44762</v>
          </cell>
          <cell r="F3365">
            <v>5132</v>
          </cell>
          <cell r="G3365">
            <v>5132</v>
          </cell>
          <cell r="H3365">
            <v>0</v>
          </cell>
        </row>
        <row r="3366">
          <cell r="A3366" t="str">
            <v>S370530</v>
          </cell>
          <cell r="B3366" t="str">
            <v>Review and approve procedures</v>
          </cell>
          <cell r="C3366">
            <v>2</v>
          </cell>
          <cell r="D3366">
            <v>44753</v>
          </cell>
          <cell r="E3366">
            <v>44754</v>
          </cell>
          <cell r="F3366">
            <v>17579</v>
          </cell>
          <cell r="G3366">
            <v>17579</v>
          </cell>
          <cell r="H3366">
            <v>0</v>
          </cell>
        </row>
        <row r="3367">
          <cell r="A3367" t="str">
            <v>S370540</v>
          </cell>
          <cell r="B3367" t="str">
            <v>Magnet Checkout After Power Testing</v>
          </cell>
          <cell r="C3367">
            <v>5</v>
          </cell>
          <cell r="D3367">
            <v>44755</v>
          </cell>
          <cell r="E3367">
            <v>44761</v>
          </cell>
          <cell r="F3367">
            <v>9084</v>
          </cell>
          <cell r="G3367">
            <v>9084</v>
          </cell>
          <cell r="H3367">
            <v>0</v>
          </cell>
        </row>
        <row r="3368">
          <cell r="A3368" t="str">
            <v>S370550</v>
          </cell>
          <cell r="B3368" t="str">
            <v>Preparation for Full Operation - In-Rack Safety System Check</v>
          </cell>
          <cell r="C3368">
            <v>5</v>
          </cell>
          <cell r="D3368">
            <v>44762</v>
          </cell>
          <cell r="E3368">
            <v>44768</v>
          </cell>
          <cell r="F3368">
            <v>11898</v>
          </cell>
          <cell r="G3368">
            <v>11898</v>
          </cell>
          <cell r="H3368">
            <v>0</v>
          </cell>
        </row>
        <row r="3369">
          <cell r="A3369" t="str">
            <v>S336000</v>
          </cell>
          <cell r="B3369" t="str">
            <v>Rack Room Modifications Components Ready for Installation</v>
          </cell>
          <cell r="C3369">
            <v>0</v>
          </cell>
          <cell r="E3369">
            <v>44762</v>
          </cell>
          <cell r="F3369">
            <v>0</v>
          </cell>
          <cell r="G3369">
            <v>0</v>
          </cell>
          <cell r="H3369">
            <v>0</v>
          </cell>
        </row>
        <row r="3370">
          <cell r="A3370" t="str">
            <v>S346700</v>
          </cell>
          <cell r="B3370" t="str">
            <v>Install Non-IR Infrastructure - Labor - Physics Resource(s)</v>
          </cell>
          <cell r="C3370">
            <v>35</v>
          </cell>
          <cell r="D3370">
            <v>44763</v>
          </cell>
          <cell r="E3370">
            <v>44812</v>
          </cell>
          <cell r="F3370">
            <v>68583</v>
          </cell>
          <cell r="G3370">
            <v>68583</v>
          </cell>
          <cell r="H3370">
            <v>0</v>
          </cell>
        </row>
        <row r="3371">
          <cell r="A3371" t="str">
            <v>S346800</v>
          </cell>
          <cell r="B3371" t="str">
            <v>Install Non-IR Infrastructure - M&amp;S</v>
          </cell>
          <cell r="C3371">
            <v>35</v>
          </cell>
          <cell r="D3371">
            <v>44763</v>
          </cell>
          <cell r="E3371">
            <v>44812</v>
          </cell>
          <cell r="F3371">
            <v>592</v>
          </cell>
          <cell r="G3371">
            <v>592</v>
          </cell>
          <cell r="H3371">
            <v>0</v>
          </cell>
        </row>
        <row r="3372">
          <cell r="A3372" t="str">
            <v>S346710</v>
          </cell>
          <cell r="B3372" t="str">
            <v>Install Non-IR Infrastructure - Labor - CA-D Resource(s)</v>
          </cell>
          <cell r="C3372">
            <v>35</v>
          </cell>
          <cell r="D3372">
            <v>44763</v>
          </cell>
          <cell r="E3372">
            <v>44812</v>
          </cell>
          <cell r="F3372">
            <v>43978</v>
          </cell>
          <cell r="G3372">
            <v>43978</v>
          </cell>
          <cell r="H3372">
            <v>0</v>
          </cell>
        </row>
        <row r="3373">
          <cell r="A3373" t="str">
            <v>S332700</v>
          </cell>
          <cell r="B3373" t="str">
            <v>Detector  Cooling Services Systems Components Ready for Installation</v>
          </cell>
          <cell r="C3373">
            <v>0</v>
          </cell>
          <cell r="E3373">
            <v>44763</v>
          </cell>
          <cell r="F3373">
            <v>0</v>
          </cell>
          <cell r="G3373">
            <v>0</v>
          </cell>
          <cell r="H3373">
            <v>0</v>
          </cell>
        </row>
        <row r="3374">
          <cell r="A3374" t="str">
            <v>S347400</v>
          </cell>
          <cell r="B3374" t="str">
            <v>Install Gas and Cooling System Services - Labor</v>
          </cell>
          <cell r="C3374">
            <v>40</v>
          </cell>
          <cell r="D3374">
            <v>44764</v>
          </cell>
          <cell r="E3374">
            <v>44820</v>
          </cell>
          <cell r="F3374">
            <v>117543</v>
          </cell>
          <cell r="G3374">
            <v>117543</v>
          </cell>
          <cell r="H3374">
            <v>0</v>
          </cell>
        </row>
        <row r="3375">
          <cell r="A3375" t="str">
            <v>S347500</v>
          </cell>
          <cell r="B3375" t="str">
            <v>Install Gas and Cooling System Services - M&amp;S</v>
          </cell>
          <cell r="C3375">
            <v>40</v>
          </cell>
          <cell r="D3375">
            <v>44764</v>
          </cell>
          <cell r="E3375">
            <v>44820</v>
          </cell>
          <cell r="F3375">
            <v>592</v>
          </cell>
          <cell r="G3375">
            <v>592</v>
          </cell>
          <cell r="H3375">
            <v>0</v>
          </cell>
        </row>
        <row r="3376">
          <cell r="A3376" t="str">
            <v>S347200</v>
          </cell>
          <cell r="B3376" t="str">
            <v>Install Electronics Racks On Carriage - Labor</v>
          </cell>
          <cell r="C3376">
            <v>60</v>
          </cell>
          <cell r="D3376">
            <v>44768</v>
          </cell>
          <cell r="E3376">
            <v>44853</v>
          </cell>
          <cell r="F3376">
            <v>111775</v>
          </cell>
          <cell r="G3376">
            <v>111108</v>
          </cell>
          <cell r="H3376">
            <v>0</v>
          </cell>
        </row>
        <row r="3377">
          <cell r="A3377" t="str">
            <v>S347310</v>
          </cell>
          <cell r="B3377" t="str">
            <v>Install Electronics Racks On Carriage - M&amp;S</v>
          </cell>
          <cell r="C3377">
            <v>60</v>
          </cell>
          <cell r="D3377">
            <v>44768</v>
          </cell>
          <cell r="E3377">
            <v>44853</v>
          </cell>
          <cell r="F3377">
            <v>594</v>
          </cell>
          <cell r="G3377">
            <v>592</v>
          </cell>
          <cell r="H3377">
            <v>0</v>
          </cell>
        </row>
        <row r="3378">
          <cell r="A3378" t="str">
            <v>S309010</v>
          </cell>
          <cell r="B3378" t="str">
            <v>Completed - Magnet Field Measurements: Map Magnetic Field of SC Magnet</v>
          </cell>
          <cell r="C3378">
            <v>0</v>
          </cell>
          <cell r="E3378">
            <v>44768</v>
          </cell>
          <cell r="F3378">
            <v>0</v>
          </cell>
          <cell r="G3378">
            <v>0</v>
          </cell>
          <cell r="H3378">
            <v>0</v>
          </cell>
        </row>
        <row r="3379">
          <cell r="A3379" t="str">
            <v>S309100</v>
          </cell>
          <cell r="B3379" t="str">
            <v>Magnet Field Measurements: Open poletip door  Remove Field Mapping Equipment</v>
          </cell>
          <cell r="C3379">
            <v>3</v>
          </cell>
          <cell r="D3379">
            <v>44769</v>
          </cell>
          <cell r="E3379">
            <v>44771</v>
          </cell>
          <cell r="F3379">
            <v>14529</v>
          </cell>
          <cell r="G3379">
            <v>14529</v>
          </cell>
          <cell r="H3379">
            <v>0</v>
          </cell>
        </row>
        <row r="3380">
          <cell r="A3380" t="str">
            <v>S370560</v>
          </cell>
          <cell r="B3380" t="str">
            <v>Preparation for Full Operation - Magnet Re-check Cryo/PSU/QD/ODH Check</v>
          </cell>
          <cell r="C3380">
            <v>10</v>
          </cell>
          <cell r="D3380">
            <v>44769</v>
          </cell>
          <cell r="E3380">
            <v>44782</v>
          </cell>
          <cell r="F3380">
            <v>9084</v>
          </cell>
          <cell r="G3380">
            <v>9084</v>
          </cell>
          <cell r="H3380">
            <v>0</v>
          </cell>
        </row>
        <row r="3381">
          <cell r="A3381" t="str">
            <v>S360700</v>
          </cell>
          <cell r="B3381" t="str">
            <v>Install TPC Support - Labor</v>
          </cell>
          <cell r="C3381">
            <v>5</v>
          </cell>
          <cell r="D3381">
            <v>44774</v>
          </cell>
          <cell r="E3381">
            <v>44778</v>
          </cell>
          <cell r="F3381">
            <v>12248</v>
          </cell>
          <cell r="G3381">
            <v>12248</v>
          </cell>
          <cell r="H3381">
            <v>0</v>
          </cell>
        </row>
        <row r="3382">
          <cell r="A3382" t="str">
            <v>S360800</v>
          </cell>
          <cell r="B3382" t="str">
            <v>Install TPC Support - M&amp;S</v>
          </cell>
          <cell r="C3382">
            <v>5</v>
          </cell>
          <cell r="D3382">
            <v>44774</v>
          </cell>
          <cell r="E3382">
            <v>44778</v>
          </cell>
          <cell r="F3382">
            <v>592</v>
          </cell>
          <cell r="G3382">
            <v>592</v>
          </cell>
          <cell r="H3382">
            <v>0</v>
          </cell>
        </row>
        <row r="3383">
          <cell r="A3383" t="str">
            <v>S309110</v>
          </cell>
          <cell r="B3383" t="str">
            <v>Receive report from CERN, incorporate into analysis</v>
          </cell>
          <cell r="C3383">
            <v>20</v>
          </cell>
          <cell r="D3383" t="str">
            <v>01-Aug-22*</v>
          </cell>
          <cell r="E3383">
            <v>44799</v>
          </cell>
          <cell r="F3383">
            <v>3495</v>
          </cell>
          <cell r="G3383">
            <v>3495</v>
          </cell>
          <cell r="H3383">
            <v>0</v>
          </cell>
        </row>
        <row r="3384">
          <cell r="A3384" t="str">
            <v>S1003879</v>
          </cell>
          <cell r="B3384" t="str">
            <v>Install TPC (Mechanical) - Labor - Physics Resource(s)</v>
          </cell>
          <cell r="C3384">
            <v>5</v>
          </cell>
          <cell r="D3384">
            <v>44781</v>
          </cell>
          <cell r="E3384">
            <v>44785</v>
          </cell>
          <cell r="F3384">
            <v>14603</v>
          </cell>
          <cell r="G3384">
            <v>14603</v>
          </cell>
          <cell r="H3384">
            <v>0</v>
          </cell>
        </row>
        <row r="3385">
          <cell r="A3385" t="str">
            <v>S360900</v>
          </cell>
          <cell r="B3385" t="str">
            <v>Install TPC (Mechanical) - Labor - CA-D Resource(s)</v>
          </cell>
          <cell r="C3385">
            <v>6</v>
          </cell>
          <cell r="D3385">
            <v>44781</v>
          </cell>
          <cell r="E3385">
            <v>44788</v>
          </cell>
          <cell r="F3385">
            <v>851</v>
          </cell>
          <cell r="G3385">
            <v>851</v>
          </cell>
          <cell r="H3385">
            <v>0</v>
          </cell>
        </row>
        <row r="3386">
          <cell r="A3386" t="str">
            <v>S361000</v>
          </cell>
          <cell r="B3386" t="str">
            <v>Install TPC (Mechanical) - M&amp;S</v>
          </cell>
          <cell r="C3386">
            <v>6</v>
          </cell>
          <cell r="D3386">
            <v>44781</v>
          </cell>
          <cell r="E3386">
            <v>44788</v>
          </cell>
          <cell r="F3386">
            <v>592</v>
          </cell>
          <cell r="G3386">
            <v>592</v>
          </cell>
          <cell r="H3386">
            <v>0</v>
          </cell>
        </row>
        <row r="3387">
          <cell r="A3387" t="str">
            <v>S370570</v>
          </cell>
          <cell r="B3387" t="str">
            <v>Preparation for Full Operation - Verify Global Safety System</v>
          </cell>
          <cell r="C3387">
            <v>5</v>
          </cell>
          <cell r="D3387">
            <v>44783</v>
          </cell>
          <cell r="E3387">
            <v>44789</v>
          </cell>
          <cell r="F3387">
            <v>12369</v>
          </cell>
          <cell r="G3387">
            <v>12369</v>
          </cell>
          <cell r="H3387">
            <v>0</v>
          </cell>
        </row>
        <row r="3388">
          <cell r="A3388" t="str">
            <v>S361010</v>
          </cell>
          <cell r="B3388" t="str">
            <v>Completed - Install TPC</v>
          </cell>
          <cell r="C3388">
            <v>0</v>
          </cell>
          <cell r="E3388">
            <v>44788</v>
          </cell>
          <cell r="F3388">
            <v>0</v>
          </cell>
          <cell r="G3388">
            <v>0</v>
          </cell>
          <cell r="H3388">
            <v>0</v>
          </cell>
        </row>
        <row r="3389">
          <cell r="A3389" t="str">
            <v>S361100</v>
          </cell>
          <cell r="B3389" t="str">
            <v>Align/Survey TPC to SC Magnet Centerline - Labor - Physics Resource(s)</v>
          </cell>
          <cell r="C3389">
            <v>5</v>
          </cell>
          <cell r="D3389">
            <v>44789</v>
          </cell>
          <cell r="E3389">
            <v>44795</v>
          </cell>
          <cell r="F3389">
            <v>2421</v>
          </cell>
          <cell r="G3389">
            <v>2421</v>
          </cell>
          <cell r="H3389">
            <v>0</v>
          </cell>
        </row>
        <row r="3390">
          <cell r="A3390" t="str">
            <v>S361200</v>
          </cell>
          <cell r="B3390" t="str">
            <v>Align/Survey TPC to SC Magnet Centerline - M&amp;S</v>
          </cell>
          <cell r="C3390">
            <v>5</v>
          </cell>
          <cell r="D3390">
            <v>44789</v>
          </cell>
          <cell r="E3390">
            <v>44795</v>
          </cell>
          <cell r="F3390">
            <v>592</v>
          </cell>
          <cell r="G3390">
            <v>592</v>
          </cell>
          <cell r="H3390">
            <v>0</v>
          </cell>
        </row>
        <row r="3391">
          <cell r="A3391" t="str">
            <v>S361110</v>
          </cell>
          <cell r="B3391" t="str">
            <v>Align/Survey TPC to SC Magnet Centerline - Labor - CA-D Resource(s)</v>
          </cell>
          <cell r="C3391">
            <v>5</v>
          </cell>
          <cell r="D3391">
            <v>44789</v>
          </cell>
          <cell r="E3391">
            <v>44795</v>
          </cell>
          <cell r="F3391">
            <v>26192</v>
          </cell>
          <cell r="G3391">
            <v>26192</v>
          </cell>
          <cell r="H3391">
            <v>0</v>
          </cell>
        </row>
        <row r="3392">
          <cell r="A3392" t="str">
            <v>S370580</v>
          </cell>
          <cell r="B3392" t="str">
            <v>Preparation for Full Operation - Final Safety Walk Trough</v>
          </cell>
          <cell r="C3392">
            <v>5</v>
          </cell>
          <cell r="D3392">
            <v>44790</v>
          </cell>
          <cell r="E3392">
            <v>44796</v>
          </cell>
          <cell r="F3392">
            <v>20889</v>
          </cell>
          <cell r="G3392">
            <v>20889</v>
          </cell>
          <cell r="H3392">
            <v>0</v>
          </cell>
        </row>
        <row r="3393">
          <cell r="A3393" t="str">
            <v>S346298</v>
          </cell>
          <cell r="B3393" t="str">
            <v>Build North and South work platforms</v>
          </cell>
          <cell r="C3393">
            <v>2</v>
          </cell>
          <cell r="D3393">
            <v>44796</v>
          </cell>
          <cell r="E3393">
            <v>44797</v>
          </cell>
          <cell r="F3393">
            <v>3632</v>
          </cell>
          <cell r="G3393">
            <v>3632</v>
          </cell>
          <cell r="H3393">
            <v>0</v>
          </cell>
        </row>
        <row r="3394">
          <cell r="A3394" t="str">
            <v>S370590</v>
          </cell>
          <cell r="B3394" t="str">
            <v>Preparation for Full Operation - Approvals - CAD and Physics</v>
          </cell>
          <cell r="C3394">
            <v>5</v>
          </cell>
          <cell r="D3394">
            <v>44797</v>
          </cell>
          <cell r="E3394">
            <v>44803</v>
          </cell>
          <cell r="F3394">
            <v>3495</v>
          </cell>
          <cell r="G3394">
            <v>3495</v>
          </cell>
          <cell r="H3394">
            <v>0</v>
          </cell>
        </row>
        <row r="3395">
          <cell r="A3395" t="str">
            <v>S346300</v>
          </cell>
          <cell r="B3395" t="str">
            <v>Install Beampipe Temp Support - Labor - Physics Resource(s)</v>
          </cell>
          <cell r="C3395">
            <v>1</v>
          </cell>
          <cell r="D3395">
            <v>44798</v>
          </cell>
          <cell r="E3395">
            <v>44798</v>
          </cell>
          <cell r="F3395">
            <v>9905</v>
          </cell>
          <cell r="G3395">
            <v>9905</v>
          </cell>
          <cell r="H3395">
            <v>0</v>
          </cell>
        </row>
        <row r="3396">
          <cell r="A3396" t="str">
            <v>S346400</v>
          </cell>
          <cell r="B3396" t="str">
            <v>Install Beampipe Temp Support M&amp;S</v>
          </cell>
          <cell r="C3396">
            <v>1</v>
          </cell>
          <cell r="D3396">
            <v>44798</v>
          </cell>
          <cell r="E3396">
            <v>44798</v>
          </cell>
          <cell r="F3396">
            <v>592</v>
          </cell>
          <cell r="G3396">
            <v>592</v>
          </cell>
          <cell r="H3396">
            <v>0</v>
          </cell>
        </row>
        <row r="3397">
          <cell r="A3397" t="str">
            <v>S346310</v>
          </cell>
          <cell r="B3397" t="str">
            <v>Install Beampipe Temp Support - Labor - CA-D Resource(s)</v>
          </cell>
          <cell r="C3397">
            <v>1</v>
          </cell>
          <cell r="D3397">
            <v>44798</v>
          </cell>
          <cell r="E3397">
            <v>44798</v>
          </cell>
          <cell r="F3397">
            <v>27347</v>
          </cell>
          <cell r="G3397">
            <v>27347</v>
          </cell>
          <cell r="H3397">
            <v>0</v>
          </cell>
        </row>
        <row r="3398">
          <cell r="A3398" t="str">
            <v>S346410</v>
          </cell>
          <cell r="B3398" t="str">
            <v>Completed - Install Beampipe</v>
          </cell>
          <cell r="C3398">
            <v>0</v>
          </cell>
          <cell r="E3398">
            <v>44798</v>
          </cell>
          <cell r="F3398">
            <v>0</v>
          </cell>
          <cell r="G3398">
            <v>0</v>
          </cell>
          <cell r="H3398">
            <v>0</v>
          </cell>
        </row>
        <row r="3399">
          <cell r="A3399" t="str">
            <v>S362800</v>
          </cell>
          <cell r="B3399" t="str">
            <v>Transport Assembled INTT Sections to AH - Labor</v>
          </cell>
          <cell r="C3399">
            <v>2</v>
          </cell>
          <cell r="D3399">
            <v>44799</v>
          </cell>
          <cell r="E3399">
            <v>44802</v>
          </cell>
          <cell r="F3399">
            <v>5124</v>
          </cell>
          <cell r="G3399">
            <v>5124</v>
          </cell>
          <cell r="H3399">
            <v>0</v>
          </cell>
        </row>
        <row r="3400">
          <cell r="A3400" t="str">
            <v>S362900</v>
          </cell>
          <cell r="B3400" t="str">
            <v>Transport Assembled INTT Sections to AH - M&amp;S</v>
          </cell>
          <cell r="C3400">
            <v>2</v>
          </cell>
          <cell r="D3400">
            <v>44799</v>
          </cell>
          <cell r="E3400">
            <v>44802</v>
          </cell>
          <cell r="F3400">
            <v>592</v>
          </cell>
          <cell r="G3400">
            <v>592</v>
          </cell>
          <cell r="H3400">
            <v>0</v>
          </cell>
        </row>
        <row r="3401">
          <cell r="A3401" t="str">
            <v>S346402</v>
          </cell>
          <cell r="B3401" t="str">
            <v>Beampipe bakeout</v>
          </cell>
          <cell r="C3401">
            <v>2</v>
          </cell>
          <cell r="D3401">
            <v>44799</v>
          </cell>
          <cell r="E3401">
            <v>44802</v>
          </cell>
          <cell r="F3401">
            <v>592</v>
          </cell>
          <cell r="G3401">
            <v>592</v>
          </cell>
          <cell r="H3401">
            <v>0</v>
          </cell>
        </row>
        <row r="3402">
          <cell r="A3402" t="str">
            <v>S361300</v>
          </cell>
          <cell r="B3402" t="str">
            <v>Install TPC Cables and Services - Labor</v>
          </cell>
          <cell r="C3402">
            <v>15</v>
          </cell>
          <cell r="D3402">
            <v>44799</v>
          </cell>
          <cell r="E3402">
            <v>44820</v>
          </cell>
          <cell r="F3402">
            <v>60293</v>
          </cell>
          <cell r="G3402">
            <v>60293</v>
          </cell>
          <cell r="H3402">
            <v>0</v>
          </cell>
        </row>
        <row r="3403">
          <cell r="A3403" t="str">
            <v>S361400</v>
          </cell>
          <cell r="B3403" t="str">
            <v>Install TPC Cables and Services - M&amp;S</v>
          </cell>
          <cell r="C3403">
            <v>15</v>
          </cell>
          <cell r="D3403">
            <v>44799</v>
          </cell>
          <cell r="E3403">
            <v>44820</v>
          </cell>
          <cell r="F3403">
            <v>592</v>
          </cell>
          <cell r="G3403">
            <v>592</v>
          </cell>
          <cell r="H3403">
            <v>0</v>
          </cell>
        </row>
        <row r="3404">
          <cell r="A3404" t="str">
            <v>S363000</v>
          </cell>
          <cell r="B3404" t="str">
            <v>Install INTT Support - Labor</v>
          </cell>
          <cell r="C3404">
            <v>2</v>
          </cell>
          <cell r="D3404">
            <v>44803</v>
          </cell>
          <cell r="E3404">
            <v>44804</v>
          </cell>
          <cell r="F3404">
            <v>9483</v>
          </cell>
          <cell r="G3404">
            <v>9483</v>
          </cell>
          <cell r="H3404">
            <v>0</v>
          </cell>
        </row>
        <row r="3405">
          <cell r="A3405" t="str">
            <v>S363100</v>
          </cell>
          <cell r="B3405" t="str">
            <v>Install INTT Support - M&amp;S</v>
          </cell>
          <cell r="C3405">
            <v>2</v>
          </cell>
          <cell r="D3405">
            <v>44803</v>
          </cell>
          <cell r="E3405">
            <v>44804</v>
          </cell>
          <cell r="F3405">
            <v>592</v>
          </cell>
          <cell r="G3405">
            <v>592</v>
          </cell>
          <cell r="H3405">
            <v>0</v>
          </cell>
        </row>
        <row r="3406">
          <cell r="A3406" t="str">
            <v>S363300</v>
          </cell>
          <cell r="B3406" t="str">
            <v>Install INTT (mechanical) - M&amp;S</v>
          </cell>
          <cell r="C3406">
            <v>2</v>
          </cell>
          <cell r="D3406">
            <v>44805</v>
          </cell>
          <cell r="E3406">
            <v>44806</v>
          </cell>
          <cell r="F3406">
            <v>592</v>
          </cell>
          <cell r="G3406">
            <v>592</v>
          </cell>
          <cell r="H3406">
            <v>0</v>
          </cell>
        </row>
        <row r="3407">
          <cell r="A3407" t="str">
            <v>S363200</v>
          </cell>
          <cell r="B3407" t="str">
            <v>Install INTT (mechanical) - Labor</v>
          </cell>
          <cell r="C3407">
            <v>3</v>
          </cell>
          <cell r="D3407">
            <v>44805</v>
          </cell>
          <cell r="E3407">
            <v>44810</v>
          </cell>
          <cell r="F3407">
            <v>9483</v>
          </cell>
          <cell r="G3407">
            <v>9483</v>
          </cell>
          <cell r="H3407">
            <v>0</v>
          </cell>
        </row>
        <row r="3408">
          <cell r="A3408" t="str">
            <v>S330400</v>
          </cell>
          <cell r="B3408" t="str">
            <v>Detector Support Services Systems Components Ready for Installation</v>
          </cell>
          <cell r="C3408">
            <v>0</v>
          </cell>
          <cell r="E3408">
            <v>44805</v>
          </cell>
          <cell r="F3408">
            <v>0</v>
          </cell>
          <cell r="G3408">
            <v>0</v>
          </cell>
          <cell r="H3408">
            <v>0</v>
          </cell>
        </row>
        <row r="3409">
          <cell r="A3409" t="str">
            <v>S346900</v>
          </cell>
          <cell r="B3409" t="str">
            <v>Install Detector Support Services Systems - Labor - CA-D Resource(s)</v>
          </cell>
          <cell r="C3409">
            <v>20</v>
          </cell>
          <cell r="D3409">
            <v>44806</v>
          </cell>
          <cell r="E3409">
            <v>44834</v>
          </cell>
          <cell r="F3409">
            <v>4253</v>
          </cell>
          <cell r="G3409">
            <v>4253</v>
          </cell>
          <cell r="H3409">
            <v>0</v>
          </cell>
        </row>
        <row r="3410">
          <cell r="A3410" t="str">
            <v>S347000</v>
          </cell>
          <cell r="B3410" t="str">
            <v>Install Detector Support Services Systems - M&amp;S</v>
          </cell>
          <cell r="C3410">
            <v>20</v>
          </cell>
          <cell r="D3410">
            <v>44806</v>
          </cell>
          <cell r="E3410">
            <v>44834</v>
          </cell>
          <cell r="F3410">
            <v>592</v>
          </cell>
          <cell r="G3410">
            <v>592</v>
          </cell>
          <cell r="H3410">
            <v>0</v>
          </cell>
        </row>
        <row r="3411">
          <cell r="A3411" t="str">
            <v>S1002159</v>
          </cell>
          <cell r="B3411" t="str">
            <v>Install Detector Support Services Systems - Labor - Physics Resource(s)</v>
          </cell>
          <cell r="C3411">
            <v>20</v>
          </cell>
          <cell r="D3411">
            <v>44806</v>
          </cell>
          <cell r="E3411">
            <v>44834</v>
          </cell>
          <cell r="F3411">
            <v>91339</v>
          </cell>
          <cell r="G3411">
            <v>91339</v>
          </cell>
          <cell r="H3411">
            <v>0</v>
          </cell>
        </row>
        <row r="3412">
          <cell r="A3412" t="str">
            <v>S363400</v>
          </cell>
          <cell r="B3412" t="str">
            <v>Align/Survey INTT to SC Magnet Centerline - Labor - Physics Resource(s)</v>
          </cell>
          <cell r="C3412">
            <v>5</v>
          </cell>
          <cell r="D3412">
            <v>44811</v>
          </cell>
          <cell r="E3412">
            <v>44817</v>
          </cell>
          <cell r="F3412">
            <v>2421</v>
          </cell>
          <cell r="G3412">
            <v>2421</v>
          </cell>
          <cell r="H3412">
            <v>0</v>
          </cell>
        </row>
        <row r="3413">
          <cell r="A3413" t="str">
            <v>S363500</v>
          </cell>
          <cell r="B3413" t="str">
            <v>Align/Survey INTT to SC Magnet Centerline - M&amp;S</v>
          </cell>
          <cell r="C3413">
            <v>5</v>
          </cell>
          <cell r="D3413">
            <v>44811</v>
          </cell>
          <cell r="E3413">
            <v>44817</v>
          </cell>
          <cell r="F3413">
            <v>592</v>
          </cell>
          <cell r="G3413">
            <v>592</v>
          </cell>
          <cell r="H3413">
            <v>0</v>
          </cell>
        </row>
        <row r="3414">
          <cell r="A3414" t="str">
            <v>S363410</v>
          </cell>
          <cell r="B3414" t="str">
            <v>Align/Survey INTT to SC Magnet Centerline - Labor - CA-D Resource(s)</v>
          </cell>
          <cell r="C3414">
            <v>5</v>
          </cell>
          <cell r="D3414">
            <v>44811</v>
          </cell>
          <cell r="E3414">
            <v>44817</v>
          </cell>
          <cell r="F3414">
            <v>17879</v>
          </cell>
          <cell r="G3414">
            <v>17879</v>
          </cell>
          <cell r="H3414">
            <v>0</v>
          </cell>
        </row>
        <row r="3415">
          <cell r="A3415" t="str">
            <v>S363600</v>
          </cell>
          <cell r="B3415" t="str">
            <v>Install INTT Cables and Services - Labor</v>
          </cell>
          <cell r="C3415">
            <v>5</v>
          </cell>
          <cell r="D3415">
            <v>44818</v>
          </cell>
          <cell r="E3415">
            <v>44824</v>
          </cell>
          <cell r="F3415">
            <v>71307</v>
          </cell>
          <cell r="G3415">
            <v>71307</v>
          </cell>
          <cell r="H3415">
            <v>0</v>
          </cell>
        </row>
        <row r="3416">
          <cell r="A3416" t="str">
            <v>S363700</v>
          </cell>
          <cell r="B3416" t="str">
            <v>Install INTT Cables and Services - M&amp;S</v>
          </cell>
          <cell r="C3416">
            <v>5</v>
          </cell>
          <cell r="D3416">
            <v>44818</v>
          </cell>
          <cell r="E3416">
            <v>44824</v>
          </cell>
          <cell r="F3416">
            <v>592</v>
          </cell>
          <cell r="G3416">
            <v>592</v>
          </cell>
          <cell r="H3416">
            <v>0</v>
          </cell>
        </row>
        <row r="3417">
          <cell r="A3417" t="str">
            <v>S332775</v>
          </cell>
          <cell r="B3417" t="str">
            <v>Perform Components Acceptance Detector Gas Services Systems Components</v>
          </cell>
          <cell r="C3417">
            <v>20</v>
          </cell>
          <cell r="D3417">
            <v>44820</v>
          </cell>
          <cell r="E3417">
            <v>44848</v>
          </cell>
          <cell r="F3417">
            <v>5478</v>
          </cell>
          <cell r="G3417">
            <v>5405</v>
          </cell>
          <cell r="H3417">
            <v>0</v>
          </cell>
        </row>
        <row r="3418">
          <cell r="A3418" t="str">
            <v>S361500</v>
          </cell>
          <cell r="B3418" t="str">
            <v>TPC - Operational Readiness Review (ORR)</v>
          </cell>
          <cell r="C3418">
            <v>5</v>
          </cell>
          <cell r="D3418">
            <v>44823</v>
          </cell>
          <cell r="E3418">
            <v>44827</v>
          </cell>
          <cell r="F3418">
            <v>4261</v>
          </cell>
          <cell r="G3418">
            <v>4261</v>
          </cell>
          <cell r="H3418">
            <v>0</v>
          </cell>
        </row>
        <row r="3419">
          <cell r="A3419" t="str">
            <v>S346404</v>
          </cell>
          <cell r="B3419" t="str">
            <v>Install permanent Beampipe support</v>
          </cell>
          <cell r="C3419">
            <v>1</v>
          </cell>
          <cell r="D3419">
            <v>44825</v>
          </cell>
          <cell r="E3419">
            <v>44825</v>
          </cell>
          <cell r="F3419">
            <v>592</v>
          </cell>
          <cell r="G3419">
            <v>592</v>
          </cell>
          <cell r="H3419">
            <v>0</v>
          </cell>
        </row>
        <row r="3420">
          <cell r="A3420" t="str">
            <v>S363800</v>
          </cell>
          <cell r="B3420" t="str">
            <v>INTT - Operational Readiness Review (ORR)</v>
          </cell>
          <cell r="C3420">
            <v>5</v>
          </cell>
          <cell r="D3420">
            <v>44825</v>
          </cell>
          <cell r="E3420">
            <v>44831</v>
          </cell>
          <cell r="F3420">
            <v>4156</v>
          </cell>
          <cell r="G3420">
            <v>4156</v>
          </cell>
          <cell r="H3420">
            <v>0</v>
          </cell>
        </row>
        <row r="3421">
          <cell r="A3421" t="str">
            <v>S368500</v>
          </cell>
          <cell r="B3421" t="str">
            <v>Transport Assembled Min Bias Sections to AH - Labor</v>
          </cell>
          <cell r="C3421">
            <v>1</v>
          </cell>
          <cell r="D3421">
            <v>44826</v>
          </cell>
          <cell r="E3421">
            <v>44826</v>
          </cell>
          <cell r="F3421">
            <v>2218</v>
          </cell>
          <cell r="G3421">
            <v>2218</v>
          </cell>
          <cell r="H3421">
            <v>0</v>
          </cell>
        </row>
        <row r="3422">
          <cell r="A3422" t="str">
            <v>S368600</v>
          </cell>
          <cell r="B3422" t="str">
            <v>Transport Assembled Min Bias Sections to AH - M&amp;S</v>
          </cell>
          <cell r="C3422">
            <v>1</v>
          </cell>
          <cell r="D3422">
            <v>44826</v>
          </cell>
          <cell r="E3422">
            <v>44826</v>
          </cell>
          <cell r="F3422">
            <v>592</v>
          </cell>
          <cell r="G3422">
            <v>592</v>
          </cell>
          <cell r="H3422">
            <v>0</v>
          </cell>
        </row>
        <row r="3423">
          <cell r="A3423" t="str">
            <v>S365500</v>
          </cell>
          <cell r="B3423" t="str">
            <v>Install MVTX Support - Labor</v>
          </cell>
          <cell r="C3423">
            <v>3</v>
          </cell>
          <cell r="D3423">
            <v>44826</v>
          </cell>
          <cell r="E3423">
            <v>44830</v>
          </cell>
          <cell r="F3423">
            <v>9483</v>
          </cell>
          <cell r="G3423">
            <v>9483</v>
          </cell>
          <cell r="H3423">
            <v>0</v>
          </cell>
        </row>
        <row r="3424">
          <cell r="A3424" t="str">
            <v>S365600</v>
          </cell>
          <cell r="B3424" t="str">
            <v>Install MVTX Support - M&amp;S</v>
          </cell>
          <cell r="C3424">
            <v>3</v>
          </cell>
          <cell r="D3424">
            <v>44826</v>
          </cell>
          <cell r="E3424">
            <v>44830</v>
          </cell>
          <cell r="F3424">
            <v>592</v>
          </cell>
          <cell r="G3424">
            <v>592</v>
          </cell>
          <cell r="H3424">
            <v>0</v>
          </cell>
        </row>
        <row r="3425">
          <cell r="A3425" t="str">
            <v>S368700</v>
          </cell>
          <cell r="B3425" t="str">
            <v>Install Min Bias Support - Labor</v>
          </cell>
          <cell r="C3425">
            <v>3</v>
          </cell>
          <cell r="D3425">
            <v>44827</v>
          </cell>
          <cell r="E3425">
            <v>44831</v>
          </cell>
          <cell r="F3425">
            <v>4156</v>
          </cell>
          <cell r="G3425">
            <v>4156</v>
          </cell>
          <cell r="H3425">
            <v>0</v>
          </cell>
        </row>
        <row r="3426">
          <cell r="A3426" t="str">
            <v>S368800</v>
          </cell>
          <cell r="B3426" t="str">
            <v>Install Min Bias Support - M&amp;S</v>
          </cell>
          <cell r="C3426">
            <v>3</v>
          </cell>
          <cell r="D3426">
            <v>44827</v>
          </cell>
          <cell r="E3426">
            <v>44831</v>
          </cell>
          <cell r="F3426">
            <v>592</v>
          </cell>
          <cell r="G3426">
            <v>592</v>
          </cell>
          <cell r="H3426">
            <v>0</v>
          </cell>
        </row>
        <row r="3427">
          <cell r="A3427" t="str">
            <v>S361600</v>
          </cell>
          <cell r="B3427" t="str">
            <v>Address Action Items from TPC ORR</v>
          </cell>
          <cell r="C3427">
            <v>5</v>
          </cell>
          <cell r="D3427">
            <v>44830</v>
          </cell>
          <cell r="E3427">
            <v>44834</v>
          </cell>
          <cell r="F3427">
            <v>4261</v>
          </cell>
          <cell r="G3427">
            <v>4261</v>
          </cell>
          <cell r="H3427">
            <v>0</v>
          </cell>
        </row>
        <row r="3428">
          <cell r="A3428" t="str">
            <v>S365700</v>
          </cell>
          <cell r="B3428" t="str">
            <v>Install FELIX</v>
          </cell>
          <cell r="C3428">
            <v>2</v>
          </cell>
          <cell r="D3428">
            <v>44831</v>
          </cell>
          <cell r="E3428">
            <v>44832</v>
          </cell>
          <cell r="F3428">
            <v>2147</v>
          </cell>
          <cell r="G3428">
            <v>2147</v>
          </cell>
          <cell r="H3428">
            <v>0</v>
          </cell>
        </row>
        <row r="3429">
          <cell r="A3429" t="str">
            <v>S365900</v>
          </cell>
          <cell r="B3429" t="str">
            <v>Install Optical fibers</v>
          </cell>
          <cell r="C3429">
            <v>2</v>
          </cell>
          <cell r="D3429">
            <v>44831</v>
          </cell>
          <cell r="E3429">
            <v>44832</v>
          </cell>
          <cell r="F3429">
            <v>4843</v>
          </cell>
          <cell r="G3429">
            <v>4843</v>
          </cell>
          <cell r="H3429">
            <v>0</v>
          </cell>
        </row>
        <row r="3430">
          <cell r="A3430" t="str">
            <v>S366000</v>
          </cell>
          <cell r="B3430" t="str">
            <v>Install RU</v>
          </cell>
          <cell r="C3430">
            <v>2</v>
          </cell>
          <cell r="D3430">
            <v>44831</v>
          </cell>
          <cell r="E3430">
            <v>44832</v>
          </cell>
          <cell r="F3430">
            <v>5369</v>
          </cell>
          <cell r="G3430">
            <v>5369</v>
          </cell>
          <cell r="H3430">
            <v>0</v>
          </cell>
        </row>
        <row r="3431">
          <cell r="A3431" t="str">
            <v>S366200</v>
          </cell>
          <cell r="B3431" t="str">
            <v>Install Samtec Cables</v>
          </cell>
          <cell r="C3431">
            <v>2</v>
          </cell>
          <cell r="D3431">
            <v>44831</v>
          </cell>
          <cell r="E3431">
            <v>44832</v>
          </cell>
          <cell r="F3431">
            <v>4843</v>
          </cell>
          <cell r="G3431">
            <v>4843</v>
          </cell>
          <cell r="H3431">
            <v>0</v>
          </cell>
        </row>
        <row r="3432">
          <cell r="A3432" t="str">
            <v>S365800</v>
          </cell>
          <cell r="B3432" t="str">
            <v>Install FELIX</v>
          </cell>
          <cell r="C3432">
            <v>2</v>
          </cell>
          <cell r="D3432">
            <v>44831</v>
          </cell>
          <cell r="E3432">
            <v>44832</v>
          </cell>
          <cell r="F3432">
            <v>0</v>
          </cell>
          <cell r="G3432">
            <v>0</v>
          </cell>
          <cell r="H3432">
            <v>0</v>
          </cell>
        </row>
        <row r="3433">
          <cell r="A3433" t="str">
            <v>S366100</v>
          </cell>
          <cell r="B3433" t="str">
            <v>Install RU</v>
          </cell>
          <cell r="C3433">
            <v>2</v>
          </cell>
          <cell r="D3433">
            <v>44831</v>
          </cell>
          <cell r="E3433">
            <v>44832</v>
          </cell>
          <cell r="F3433">
            <v>0</v>
          </cell>
          <cell r="G3433">
            <v>0</v>
          </cell>
          <cell r="H3433">
            <v>0</v>
          </cell>
        </row>
        <row r="3434">
          <cell r="A3434" t="str">
            <v>S368900</v>
          </cell>
          <cell r="B3434" t="str">
            <v>Install Min Bias (mechanical) - Labor</v>
          </cell>
          <cell r="C3434">
            <v>5</v>
          </cell>
          <cell r="D3434">
            <v>44832</v>
          </cell>
          <cell r="E3434">
            <v>44838</v>
          </cell>
          <cell r="F3434">
            <v>4205</v>
          </cell>
          <cell r="G3434">
            <v>4156</v>
          </cell>
          <cell r="H3434">
            <v>0</v>
          </cell>
        </row>
        <row r="3435">
          <cell r="A3435" t="str">
            <v>S369000</v>
          </cell>
          <cell r="B3435" t="str">
            <v>Install Min Bias (mechanical) - M&amp;S</v>
          </cell>
          <cell r="C3435">
            <v>5</v>
          </cell>
          <cell r="D3435">
            <v>44832</v>
          </cell>
          <cell r="E3435">
            <v>44838</v>
          </cell>
          <cell r="F3435">
            <v>597</v>
          </cell>
          <cell r="G3435">
            <v>592</v>
          </cell>
          <cell r="H3435">
            <v>0</v>
          </cell>
        </row>
        <row r="3436">
          <cell r="A3436" t="str">
            <v>S363900</v>
          </cell>
          <cell r="B3436" t="str">
            <v>Address Action Items from INTT ORR</v>
          </cell>
          <cell r="C3436">
            <v>5</v>
          </cell>
          <cell r="D3436">
            <v>44832</v>
          </cell>
          <cell r="E3436">
            <v>44838</v>
          </cell>
          <cell r="F3436">
            <v>4205</v>
          </cell>
          <cell r="G3436">
            <v>4156</v>
          </cell>
          <cell r="H3436">
            <v>0</v>
          </cell>
        </row>
        <row r="3437">
          <cell r="A3437" t="str">
            <v>S366300</v>
          </cell>
          <cell r="B3437" t="str">
            <v>Install Half-Barrel 1</v>
          </cell>
          <cell r="C3437">
            <v>6</v>
          </cell>
          <cell r="D3437">
            <v>44833</v>
          </cell>
          <cell r="E3437">
            <v>44840</v>
          </cell>
          <cell r="F3437">
            <v>20831</v>
          </cell>
          <cell r="G3437">
            <v>20423</v>
          </cell>
          <cell r="H3437">
            <v>0</v>
          </cell>
        </row>
        <row r="3438">
          <cell r="A3438" t="str">
            <v>S366400</v>
          </cell>
          <cell r="B3438" t="str">
            <v>Install Half-Barrel 1</v>
          </cell>
          <cell r="C3438">
            <v>6</v>
          </cell>
          <cell r="D3438">
            <v>44833</v>
          </cell>
          <cell r="E3438">
            <v>44840</v>
          </cell>
          <cell r="F3438">
            <v>0</v>
          </cell>
          <cell r="G3438">
            <v>0</v>
          </cell>
          <cell r="H3438">
            <v>0</v>
          </cell>
        </row>
        <row r="3439">
          <cell r="A3439" t="str">
            <v>S277700</v>
          </cell>
          <cell r="B3439" t="str">
            <v>2023 Detector Support Systems L3 Project Management</v>
          </cell>
          <cell r="C3439">
            <v>2</v>
          </cell>
          <cell r="D3439" t="str">
            <v>03-Oct-22*</v>
          </cell>
          <cell r="E3439">
            <v>44838</v>
          </cell>
          <cell r="F3439">
            <v>20999</v>
          </cell>
          <cell r="G3439">
            <v>15621</v>
          </cell>
          <cell r="H3439">
            <v>0</v>
          </cell>
        </row>
        <row r="3440">
          <cell r="A3440" t="str">
            <v>S278300</v>
          </cell>
          <cell r="B3440" t="str">
            <v>2023 Integration &amp; Installation Project Management</v>
          </cell>
          <cell r="C3440">
            <v>3</v>
          </cell>
          <cell r="D3440">
            <v>44837</v>
          </cell>
          <cell r="E3440">
            <v>44839</v>
          </cell>
          <cell r="F3440">
            <v>52405</v>
          </cell>
          <cell r="G3440">
            <v>52405</v>
          </cell>
          <cell r="H3440">
            <v>0</v>
          </cell>
        </row>
        <row r="3441">
          <cell r="A3441" t="str">
            <v>S276500</v>
          </cell>
          <cell r="B3441" t="str">
            <v>2023 Infrastructure Project Management</v>
          </cell>
          <cell r="C3441">
            <v>5</v>
          </cell>
          <cell r="D3441">
            <v>44837</v>
          </cell>
          <cell r="E3441">
            <v>44841</v>
          </cell>
          <cell r="F3441">
            <v>5530</v>
          </cell>
          <cell r="G3441">
            <v>5530</v>
          </cell>
          <cell r="H3441">
            <v>0</v>
          </cell>
        </row>
        <row r="3442">
          <cell r="A3442" t="str">
            <v>S277100</v>
          </cell>
          <cell r="B3442" t="str">
            <v>2023 Facility Support Systems L3 Project Management</v>
          </cell>
          <cell r="C3442">
            <v>5</v>
          </cell>
          <cell r="D3442">
            <v>44837</v>
          </cell>
          <cell r="E3442">
            <v>44841</v>
          </cell>
          <cell r="F3442">
            <v>12375</v>
          </cell>
          <cell r="G3442">
            <v>12375</v>
          </cell>
          <cell r="H3442">
            <v>0</v>
          </cell>
        </row>
        <row r="3443">
          <cell r="A3443" t="str">
            <v>S361700</v>
          </cell>
          <cell r="B3443" t="str">
            <v>Commission TPC - Labor Phys</v>
          </cell>
          <cell r="C3443">
            <v>15</v>
          </cell>
          <cell r="D3443">
            <v>44837</v>
          </cell>
          <cell r="E3443">
            <v>44858</v>
          </cell>
          <cell r="F3443">
            <v>103064</v>
          </cell>
          <cell r="G3443">
            <v>102263</v>
          </cell>
          <cell r="H3443">
            <v>0</v>
          </cell>
        </row>
        <row r="3444">
          <cell r="A3444" t="str">
            <v>S361900</v>
          </cell>
          <cell r="B3444" t="str">
            <v>Commission TPC - M&amp;S</v>
          </cell>
          <cell r="C3444">
            <v>15</v>
          </cell>
          <cell r="D3444">
            <v>44837</v>
          </cell>
          <cell r="E3444">
            <v>44858</v>
          </cell>
          <cell r="F3444">
            <v>604</v>
          </cell>
          <cell r="G3444">
            <v>601</v>
          </cell>
          <cell r="H3444">
            <v>0</v>
          </cell>
        </row>
        <row r="3445">
          <cell r="A3445" t="str">
            <v>S361800</v>
          </cell>
          <cell r="B3445" t="str">
            <v>Commission TPC - Labor Students</v>
          </cell>
          <cell r="C3445">
            <v>15</v>
          </cell>
          <cell r="D3445">
            <v>44837</v>
          </cell>
          <cell r="E3445">
            <v>44858</v>
          </cell>
          <cell r="F3445">
            <v>0</v>
          </cell>
          <cell r="G3445">
            <v>0</v>
          </cell>
          <cell r="H3445">
            <v>0</v>
          </cell>
        </row>
        <row r="3446">
          <cell r="A3446" t="str">
            <v>S369010</v>
          </cell>
          <cell r="B3446" t="str">
            <v>Completed - Install Min Bias</v>
          </cell>
          <cell r="C3446">
            <v>0</v>
          </cell>
          <cell r="E3446">
            <v>44838</v>
          </cell>
          <cell r="F3446">
            <v>0</v>
          </cell>
          <cell r="G3446">
            <v>0</v>
          </cell>
          <cell r="H3446">
            <v>0</v>
          </cell>
        </row>
        <row r="3447">
          <cell r="A3447" t="str">
            <v>S369100</v>
          </cell>
          <cell r="B3447" t="str">
            <v>Align/Survey Min Bias to SC Magnet Centerline - Labor - Physics Resource(s)</v>
          </cell>
          <cell r="C3447">
            <v>5</v>
          </cell>
          <cell r="D3447">
            <v>44839</v>
          </cell>
          <cell r="E3447">
            <v>44846</v>
          </cell>
          <cell r="F3447">
            <v>998</v>
          </cell>
          <cell r="G3447">
            <v>974</v>
          </cell>
          <cell r="H3447">
            <v>0</v>
          </cell>
        </row>
        <row r="3448">
          <cell r="A3448" t="str">
            <v>S369200</v>
          </cell>
          <cell r="B3448" t="str">
            <v>Align/Survey Min Bias to SC Magnet Centerline - M&amp;S</v>
          </cell>
          <cell r="C3448">
            <v>5</v>
          </cell>
          <cell r="D3448">
            <v>44839</v>
          </cell>
          <cell r="E3448">
            <v>44846</v>
          </cell>
          <cell r="F3448">
            <v>604</v>
          </cell>
          <cell r="G3448">
            <v>594</v>
          </cell>
          <cell r="H3448">
            <v>0</v>
          </cell>
        </row>
        <row r="3449">
          <cell r="A3449" t="str">
            <v>S369110</v>
          </cell>
          <cell r="B3449" t="str">
            <v>Align/Survey Min Bias to SC Magnet Centerline - Labor - CA-D Resource(s)</v>
          </cell>
          <cell r="C3449">
            <v>5</v>
          </cell>
          <cell r="D3449">
            <v>44839</v>
          </cell>
          <cell r="E3449">
            <v>44846</v>
          </cell>
          <cell r="F3449">
            <v>9151</v>
          </cell>
          <cell r="G3449">
            <v>8938</v>
          </cell>
          <cell r="H3449">
            <v>0</v>
          </cell>
        </row>
        <row r="3450">
          <cell r="A3450" t="str">
            <v>S364000</v>
          </cell>
          <cell r="B3450" t="str">
            <v>Commission INTT - Labor</v>
          </cell>
          <cell r="C3450">
            <v>10</v>
          </cell>
          <cell r="D3450">
            <v>44839</v>
          </cell>
          <cell r="E3450">
            <v>44853</v>
          </cell>
          <cell r="F3450">
            <v>103064</v>
          </cell>
          <cell r="G3450">
            <v>101863</v>
          </cell>
          <cell r="H3450">
            <v>0</v>
          </cell>
        </row>
        <row r="3451">
          <cell r="A3451" t="str">
            <v>S364200</v>
          </cell>
          <cell r="B3451" t="str">
            <v>Commission INTT - M&amp;S</v>
          </cell>
          <cell r="C3451">
            <v>10</v>
          </cell>
          <cell r="D3451">
            <v>44839</v>
          </cell>
          <cell r="E3451">
            <v>44853</v>
          </cell>
          <cell r="F3451">
            <v>604</v>
          </cell>
          <cell r="G3451">
            <v>599</v>
          </cell>
          <cell r="H3451">
            <v>0</v>
          </cell>
        </row>
        <row r="3452">
          <cell r="A3452" t="str">
            <v>S364100</v>
          </cell>
          <cell r="B3452" t="str">
            <v>Commission INTT - Labor</v>
          </cell>
          <cell r="C3452">
            <v>10</v>
          </cell>
          <cell r="D3452">
            <v>44839</v>
          </cell>
          <cell r="E3452">
            <v>44853</v>
          </cell>
          <cell r="F3452">
            <v>0</v>
          </cell>
          <cell r="G3452">
            <v>0</v>
          </cell>
          <cell r="H3452">
            <v>0</v>
          </cell>
        </row>
        <row r="3453">
          <cell r="A3453" t="str">
            <v>S366500</v>
          </cell>
          <cell r="B3453" t="str">
            <v>Install Half-Barrel 2</v>
          </cell>
          <cell r="C3453">
            <v>5</v>
          </cell>
          <cell r="D3453">
            <v>44841</v>
          </cell>
          <cell r="E3453">
            <v>44848</v>
          </cell>
          <cell r="F3453">
            <v>21036</v>
          </cell>
          <cell r="G3453">
            <v>20831</v>
          </cell>
          <cell r="H3453">
            <v>0</v>
          </cell>
        </row>
        <row r="3454">
          <cell r="A3454" t="str">
            <v>S366600</v>
          </cell>
          <cell r="B3454" t="str">
            <v>Install Half-Barrel 2</v>
          </cell>
          <cell r="C3454">
            <v>5</v>
          </cell>
          <cell r="D3454">
            <v>44841</v>
          </cell>
          <cell r="E3454">
            <v>44848</v>
          </cell>
          <cell r="F3454">
            <v>0</v>
          </cell>
          <cell r="G3454">
            <v>0</v>
          </cell>
          <cell r="H3454">
            <v>0</v>
          </cell>
        </row>
        <row r="3455">
          <cell r="A3455" t="str">
            <v>S369300</v>
          </cell>
          <cell r="B3455" t="str">
            <v>Install Min Bias Cables and Services - Labor</v>
          </cell>
          <cell r="C3455">
            <v>5</v>
          </cell>
          <cell r="D3455">
            <v>44847</v>
          </cell>
          <cell r="E3455">
            <v>44853</v>
          </cell>
          <cell r="F3455">
            <v>73447</v>
          </cell>
          <cell r="G3455">
            <v>73447</v>
          </cell>
          <cell r="H3455">
            <v>0</v>
          </cell>
        </row>
        <row r="3456">
          <cell r="A3456" t="str">
            <v>S369400</v>
          </cell>
          <cell r="B3456" t="str">
            <v>Install Min Bias Cables and Services - M&amp;S</v>
          </cell>
          <cell r="C3456">
            <v>5</v>
          </cell>
          <cell r="D3456">
            <v>44847</v>
          </cell>
          <cell r="E3456">
            <v>44853</v>
          </cell>
          <cell r="F3456">
            <v>604</v>
          </cell>
          <cell r="G3456">
            <v>604</v>
          </cell>
          <cell r="H3456">
            <v>0</v>
          </cell>
        </row>
        <row r="3457">
          <cell r="A3457" t="str">
            <v>S332780</v>
          </cell>
          <cell r="B3457" t="str">
            <v>Detector Gas Services Systems Components Ready for Installation</v>
          </cell>
          <cell r="C3457">
            <v>0</v>
          </cell>
          <cell r="E3457">
            <v>44848</v>
          </cell>
          <cell r="F3457">
            <v>0</v>
          </cell>
          <cell r="G3457">
            <v>0</v>
          </cell>
          <cell r="H3457">
            <v>0</v>
          </cell>
        </row>
        <row r="3458">
          <cell r="A3458" t="str">
            <v>S366700</v>
          </cell>
          <cell r="B3458" t="str">
            <v>Align/Survey MVTX to SC Magnet Centerline - Labor - Physics Resource(s)</v>
          </cell>
          <cell r="C3458">
            <v>2</v>
          </cell>
          <cell r="D3458">
            <v>44851</v>
          </cell>
          <cell r="E3458">
            <v>44852</v>
          </cell>
          <cell r="F3458">
            <v>2494</v>
          </cell>
          <cell r="G3458">
            <v>2494</v>
          </cell>
          <cell r="H3458">
            <v>0</v>
          </cell>
        </row>
        <row r="3459">
          <cell r="A3459" t="str">
            <v>S366800</v>
          </cell>
          <cell r="B3459" t="str">
            <v>Align/Survey MVTX to SC Magnet Centerline - M&amp;S</v>
          </cell>
          <cell r="C3459">
            <v>2</v>
          </cell>
          <cell r="D3459">
            <v>44851</v>
          </cell>
          <cell r="E3459">
            <v>44852</v>
          </cell>
          <cell r="F3459">
            <v>604</v>
          </cell>
          <cell r="G3459">
            <v>604</v>
          </cell>
          <cell r="H3459">
            <v>0</v>
          </cell>
        </row>
        <row r="3460">
          <cell r="A3460" t="str">
            <v>S366710</v>
          </cell>
          <cell r="B3460" t="str">
            <v>Align/Survey MVTX to SC Magnet Centerline - Labor - CA-D Resource(s)</v>
          </cell>
          <cell r="C3460">
            <v>2</v>
          </cell>
          <cell r="D3460">
            <v>44851</v>
          </cell>
          <cell r="E3460">
            <v>44852</v>
          </cell>
          <cell r="F3460">
            <v>18416</v>
          </cell>
          <cell r="G3460">
            <v>18416</v>
          </cell>
          <cell r="H3460">
            <v>0</v>
          </cell>
        </row>
        <row r="3461">
          <cell r="A3461" t="str">
            <v>S366900</v>
          </cell>
          <cell r="B3461" t="str">
            <v>Install MVTX Remaining Cables and Services - Labor</v>
          </cell>
          <cell r="C3461">
            <v>3</v>
          </cell>
          <cell r="D3461">
            <v>44853</v>
          </cell>
          <cell r="E3461">
            <v>44855</v>
          </cell>
          <cell r="F3461">
            <v>52537</v>
          </cell>
          <cell r="G3461">
            <v>52537</v>
          </cell>
          <cell r="H3461">
            <v>0</v>
          </cell>
        </row>
        <row r="3462">
          <cell r="A3462" t="str">
            <v>S367000</v>
          </cell>
          <cell r="B3462" t="str">
            <v>Install MVTX Remaining Cables and Services - M&amp;S</v>
          </cell>
          <cell r="C3462">
            <v>3</v>
          </cell>
          <cell r="D3462">
            <v>44853</v>
          </cell>
          <cell r="E3462">
            <v>44855</v>
          </cell>
          <cell r="F3462">
            <v>604</v>
          </cell>
          <cell r="G3462">
            <v>604</v>
          </cell>
          <cell r="H3462">
            <v>0</v>
          </cell>
        </row>
        <row r="3463">
          <cell r="A3463" t="str">
            <v>S364210</v>
          </cell>
          <cell r="B3463" t="str">
            <v>Completed - Install INTT</v>
          </cell>
          <cell r="C3463">
            <v>0</v>
          </cell>
          <cell r="E3463">
            <v>44853</v>
          </cell>
          <cell r="F3463">
            <v>0</v>
          </cell>
          <cell r="G3463">
            <v>0</v>
          </cell>
          <cell r="H3463">
            <v>0</v>
          </cell>
        </row>
        <row r="3464">
          <cell r="A3464" t="str">
            <v>S369500</v>
          </cell>
          <cell r="B3464" t="str">
            <v>Min Bias - Operational Readiness Review (ORR)</v>
          </cell>
          <cell r="C3464">
            <v>5</v>
          </cell>
          <cell r="D3464">
            <v>44854</v>
          </cell>
          <cell r="E3464">
            <v>44860</v>
          </cell>
          <cell r="F3464">
            <v>4280</v>
          </cell>
          <cell r="G3464">
            <v>4280</v>
          </cell>
          <cell r="H3464">
            <v>0</v>
          </cell>
        </row>
        <row r="3465">
          <cell r="A3465" t="str">
            <v>S370400</v>
          </cell>
          <cell r="B3465" t="str">
            <v>sPHENIX Installation Complete Ready for ORR</v>
          </cell>
          <cell r="C3465">
            <v>0</v>
          </cell>
          <cell r="E3465">
            <v>44855</v>
          </cell>
          <cell r="F3465">
            <v>0</v>
          </cell>
          <cell r="G3465">
            <v>0</v>
          </cell>
          <cell r="H3465">
            <v>0</v>
          </cell>
        </row>
        <row r="3466">
          <cell r="A3466" t="str">
            <v>S367100</v>
          </cell>
          <cell r="B3466" t="str">
            <v>MVTX - Operational Readiness Review (ORR)</v>
          </cell>
          <cell r="C3466">
            <v>5</v>
          </cell>
          <cell r="D3466">
            <v>44858</v>
          </cell>
          <cell r="E3466">
            <v>44862</v>
          </cell>
          <cell r="F3466">
            <v>4280</v>
          </cell>
          <cell r="G3466">
            <v>4280</v>
          </cell>
          <cell r="H3466">
            <v>0</v>
          </cell>
        </row>
        <row r="3467">
          <cell r="A3467" t="str">
            <v>S367200</v>
          </cell>
          <cell r="B3467" t="str">
            <v>MVTX - Operational Readiness Review (ORR)</v>
          </cell>
          <cell r="C3467">
            <v>5</v>
          </cell>
          <cell r="D3467">
            <v>44858</v>
          </cell>
          <cell r="E3467">
            <v>44862</v>
          </cell>
          <cell r="F3467">
            <v>0</v>
          </cell>
          <cell r="G3467">
            <v>0</v>
          </cell>
          <cell r="H3467">
            <v>0</v>
          </cell>
        </row>
        <row r="3468">
          <cell r="A3468" t="str">
            <v>S370600</v>
          </cell>
          <cell r="B3468" t="str">
            <v>Full sPHENIX Detector - Operational Readiness Review (ORR)</v>
          </cell>
          <cell r="C3468">
            <v>5</v>
          </cell>
          <cell r="D3468">
            <v>44858</v>
          </cell>
          <cell r="E3468">
            <v>44862</v>
          </cell>
          <cell r="F3468">
            <v>19920</v>
          </cell>
          <cell r="G3468">
            <v>19920</v>
          </cell>
          <cell r="H3468">
            <v>0</v>
          </cell>
        </row>
        <row r="3469">
          <cell r="A3469" t="str">
            <v>S369600</v>
          </cell>
          <cell r="B3469" t="str">
            <v>Address Action Items from Min Bias ORR</v>
          </cell>
          <cell r="C3469">
            <v>5</v>
          </cell>
          <cell r="D3469">
            <v>44861</v>
          </cell>
          <cell r="E3469">
            <v>44867</v>
          </cell>
          <cell r="F3469">
            <v>4280</v>
          </cell>
          <cell r="G3469">
            <v>4280</v>
          </cell>
          <cell r="H3469">
            <v>0</v>
          </cell>
        </row>
        <row r="3470">
          <cell r="A3470" t="str">
            <v>S367300</v>
          </cell>
          <cell r="B3470" t="str">
            <v>Address Action Items from MVTX ORR</v>
          </cell>
          <cell r="C3470">
            <v>5</v>
          </cell>
          <cell r="D3470">
            <v>44865</v>
          </cell>
          <cell r="E3470">
            <v>44869</v>
          </cell>
          <cell r="F3470">
            <v>4280</v>
          </cell>
          <cell r="G3470">
            <v>4280</v>
          </cell>
          <cell r="H3470">
            <v>0</v>
          </cell>
        </row>
        <row r="3471">
          <cell r="A3471" t="str">
            <v>S367400</v>
          </cell>
          <cell r="B3471" t="str">
            <v>Address Action Items from MVTX ORR</v>
          </cell>
          <cell r="C3471">
            <v>5</v>
          </cell>
          <cell r="D3471">
            <v>44865</v>
          </cell>
          <cell r="E3471">
            <v>44869</v>
          </cell>
          <cell r="F3471">
            <v>0</v>
          </cell>
          <cell r="G3471">
            <v>0</v>
          </cell>
          <cell r="H3471">
            <v>0</v>
          </cell>
        </row>
        <row r="3472">
          <cell r="A3472" t="str">
            <v>S370700</v>
          </cell>
          <cell r="B3472" t="str">
            <v>Address Action Items from Full sPHENIX Detector ORR</v>
          </cell>
          <cell r="C3472">
            <v>15</v>
          </cell>
          <cell r="D3472">
            <v>44865</v>
          </cell>
          <cell r="E3472">
            <v>44886</v>
          </cell>
          <cell r="F3472">
            <v>19920</v>
          </cell>
          <cell r="G3472">
            <v>19920</v>
          </cell>
          <cell r="H3472">
            <v>0</v>
          </cell>
        </row>
        <row r="3473">
          <cell r="A3473" t="str">
            <v>S369700</v>
          </cell>
          <cell r="B3473" t="str">
            <v>Commission Min Bias - Labor</v>
          </cell>
          <cell r="C3473">
            <v>5</v>
          </cell>
          <cell r="D3473">
            <v>44868</v>
          </cell>
          <cell r="E3473">
            <v>44874</v>
          </cell>
          <cell r="F3473">
            <v>103064</v>
          </cell>
          <cell r="G3473">
            <v>103064</v>
          </cell>
          <cell r="H3473">
            <v>0</v>
          </cell>
        </row>
        <row r="3474">
          <cell r="A3474" t="str">
            <v>S369900</v>
          </cell>
          <cell r="B3474" t="str">
            <v>Commission Min Bias - M&amp;S</v>
          </cell>
          <cell r="C3474">
            <v>5</v>
          </cell>
          <cell r="D3474">
            <v>44868</v>
          </cell>
          <cell r="E3474">
            <v>44874</v>
          </cell>
          <cell r="F3474">
            <v>604</v>
          </cell>
          <cell r="G3474">
            <v>604</v>
          </cell>
          <cell r="H3474">
            <v>0</v>
          </cell>
        </row>
        <row r="3475">
          <cell r="A3475" t="str">
            <v>S369800</v>
          </cell>
          <cell r="B3475" t="str">
            <v>Commission Min Bias - Labor</v>
          </cell>
          <cell r="C3475">
            <v>5</v>
          </cell>
          <cell r="D3475">
            <v>44868</v>
          </cell>
          <cell r="E3475">
            <v>44874</v>
          </cell>
          <cell r="F3475">
            <v>0</v>
          </cell>
          <cell r="G3475">
            <v>0</v>
          </cell>
          <cell r="H3475">
            <v>0</v>
          </cell>
        </row>
        <row r="3476">
          <cell r="A3476" t="str">
            <v>S367500</v>
          </cell>
          <cell r="B3476" t="str">
            <v>Commission MVTX - Labor</v>
          </cell>
          <cell r="C3476">
            <v>5</v>
          </cell>
          <cell r="D3476">
            <v>44872</v>
          </cell>
          <cell r="E3476">
            <v>44879</v>
          </cell>
          <cell r="F3476">
            <v>0</v>
          </cell>
          <cell r="G3476">
            <v>0</v>
          </cell>
          <cell r="H3476">
            <v>0</v>
          </cell>
        </row>
        <row r="3477">
          <cell r="A3477" t="str">
            <v>S367600</v>
          </cell>
          <cell r="B3477" t="str">
            <v>Commission MVTX - M&amp;S</v>
          </cell>
          <cell r="C3477">
            <v>5</v>
          </cell>
          <cell r="D3477">
            <v>44872</v>
          </cell>
          <cell r="E3477">
            <v>44879</v>
          </cell>
          <cell r="F3477">
            <v>604</v>
          </cell>
          <cell r="G3477">
            <v>604</v>
          </cell>
          <cell r="H3477">
            <v>0</v>
          </cell>
        </row>
        <row r="3478">
          <cell r="A3478" t="str">
            <v>S367610</v>
          </cell>
          <cell r="B3478" t="str">
            <v>Completed - Install MVTX</v>
          </cell>
          <cell r="C3478">
            <v>0</v>
          </cell>
          <cell r="E3478">
            <v>44879</v>
          </cell>
          <cell r="F3478">
            <v>0</v>
          </cell>
          <cell r="G3478">
            <v>0</v>
          </cell>
          <cell r="H3478">
            <v>0</v>
          </cell>
        </row>
        <row r="3479">
          <cell r="A3479" t="str">
            <v>S370800</v>
          </cell>
          <cell r="B3479" t="str">
            <v>sPHENIX Ready for Operations</v>
          </cell>
          <cell r="C3479">
            <v>0</v>
          </cell>
          <cell r="E3479">
            <v>44886</v>
          </cell>
          <cell r="F3479">
            <v>0</v>
          </cell>
          <cell r="G3479">
            <v>0</v>
          </cell>
          <cell r="H3479">
            <v>0</v>
          </cell>
        </row>
        <row r="3480">
          <cell r="A3480" t="str">
            <v>S370850</v>
          </cell>
          <cell r="B3480" t="str">
            <v>WBS 2X Schedule Contingency</v>
          </cell>
          <cell r="C3480">
            <v>44</v>
          </cell>
          <cell r="D3480">
            <v>44887</v>
          </cell>
          <cell r="E3480">
            <v>44953</v>
          </cell>
          <cell r="F3480">
            <v>0</v>
          </cell>
          <cell r="G3480">
            <v>0</v>
          </cell>
          <cell r="H3480">
            <v>0</v>
          </cell>
        </row>
        <row r="3481">
          <cell r="A3481" t="str">
            <v>S101040</v>
          </cell>
          <cell r="B3481" t="str">
            <v>Approve Project Closeout PD-4</v>
          </cell>
          <cell r="C3481">
            <v>0</v>
          </cell>
          <cell r="E3481" t="str">
            <v>29-Dec-22*</v>
          </cell>
          <cell r="F3481">
            <v>0</v>
          </cell>
          <cell r="G3481">
            <v>0</v>
          </cell>
          <cell r="H3481">
            <v>0</v>
          </cell>
        </row>
        <row r="3482">
          <cell r="A3482" t="str">
            <v>S370900</v>
          </cell>
          <cell r="B3482" t="str">
            <v>Start of RHIC Run 30-Jan-23</v>
          </cell>
          <cell r="C3482">
            <v>0</v>
          </cell>
          <cell r="D3482" t="str">
            <v>30-Jan-23*</v>
          </cell>
          <cell r="F3482">
            <v>0</v>
          </cell>
          <cell r="G3482">
            <v>0</v>
          </cell>
          <cell r="H3482">
            <v>0</v>
          </cell>
        </row>
        <row r="3483">
          <cell r="A3483" t="str">
            <v>S999999</v>
          </cell>
          <cell r="B3483" t="str">
            <v>Completed: sPHENIX MIE and Support Projects</v>
          </cell>
          <cell r="C3483">
            <v>0</v>
          </cell>
          <cell r="E3483">
            <v>44956</v>
          </cell>
          <cell r="F3483">
            <v>0</v>
          </cell>
          <cell r="G3483">
            <v>0</v>
          </cell>
          <cell r="H348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1E70-6F28-44D6-B0BA-C76B2019ADED}">
  <sheetPr>
    <pageSetUpPr fitToPage="1"/>
  </sheetPr>
  <dimension ref="A1:U67"/>
  <sheetViews>
    <sheetView workbookViewId="0">
      <pane xSplit="4" ySplit="3" topLeftCell="L37" activePane="bottomRight" state="frozen"/>
      <selection pane="topRight" activeCell="E1" sqref="E1"/>
      <selection pane="bottomLeft" activeCell="A5" sqref="A5"/>
      <selection pane="bottomRight" activeCell="V51" sqref="V51"/>
    </sheetView>
  </sheetViews>
  <sheetFormatPr defaultRowHeight="14.4" x14ac:dyDescent="0.3"/>
  <cols>
    <col min="1" max="1" width="15.44140625" customWidth="1"/>
    <col min="2" max="2" width="31.88671875" customWidth="1"/>
    <col min="3" max="4" width="14.33203125" customWidth="1"/>
    <col min="5" max="5" width="12.6640625" style="18" customWidth="1"/>
    <col min="6" max="6" width="20.88671875" style="18" customWidth="1"/>
    <col min="7" max="7" width="13.6640625" style="42" customWidth="1"/>
    <col min="8" max="8" width="19.6640625" customWidth="1"/>
    <col min="9" max="9" width="14" style="35" customWidth="1"/>
    <col min="10" max="11" width="8.6640625" customWidth="1"/>
    <col min="12" max="12" width="14.6640625" style="29" customWidth="1"/>
    <col min="13" max="14" width="12.6640625" style="29" customWidth="1"/>
    <col min="17" max="17" width="10.77734375" customWidth="1"/>
    <col min="18" max="18" width="11.88671875" customWidth="1"/>
    <col min="19" max="19" width="11" customWidth="1"/>
    <col min="20" max="20" width="10.44140625" customWidth="1"/>
    <col min="21" max="21" width="25.33203125" customWidth="1"/>
  </cols>
  <sheetData>
    <row r="1" spans="1:21" ht="15" thickBot="1" x14ac:dyDescent="0.35">
      <c r="A1" s="178" t="s">
        <v>3815</v>
      </c>
      <c r="B1" s="179"/>
      <c r="C1" s="179"/>
      <c r="D1" s="180"/>
      <c r="E1" s="181"/>
      <c r="F1" s="182"/>
      <c r="G1" s="183"/>
      <c r="H1" s="34"/>
    </row>
    <row r="2" spans="1:21" s="28" customFormat="1" ht="72.599999999999994" thickBot="1" x14ac:dyDescent="0.35">
      <c r="A2" s="120" t="s">
        <v>0</v>
      </c>
      <c r="B2" s="120" t="s">
        <v>1</v>
      </c>
      <c r="C2" s="121" t="s">
        <v>8384</v>
      </c>
      <c r="D2" s="122" t="s">
        <v>8385</v>
      </c>
      <c r="E2" s="123" t="s">
        <v>3816</v>
      </c>
      <c r="F2" s="124" t="s">
        <v>3817</v>
      </c>
      <c r="G2" s="125" t="s">
        <v>3818</v>
      </c>
      <c r="H2" s="120" t="s">
        <v>3729</v>
      </c>
      <c r="I2" s="126" t="s">
        <v>7811</v>
      </c>
      <c r="J2" s="27" t="s">
        <v>7815</v>
      </c>
      <c r="K2" s="120" t="s">
        <v>3819</v>
      </c>
      <c r="L2" s="127" t="s">
        <v>7812</v>
      </c>
      <c r="M2" s="127" t="s">
        <v>7813</v>
      </c>
      <c r="N2" s="127" t="s">
        <v>7814</v>
      </c>
      <c r="O2" s="28" t="s">
        <v>8007</v>
      </c>
      <c r="P2" s="28" t="s">
        <v>8008</v>
      </c>
      <c r="Q2" s="28" t="s">
        <v>8009</v>
      </c>
      <c r="R2" s="55" t="s">
        <v>8010</v>
      </c>
      <c r="S2" s="56" t="s">
        <v>8011</v>
      </c>
      <c r="T2" s="57" t="s">
        <v>8012</v>
      </c>
      <c r="U2" s="98" t="s">
        <v>8220</v>
      </c>
    </row>
    <row r="3" spans="1:21" x14ac:dyDescent="0.3">
      <c r="A3" s="7" t="s">
        <v>8386</v>
      </c>
      <c r="B3" s="7"/>
      <c r="C3" s="128"/>
      <c r="D3" s="129"/>
      <c r="E3" s="130"/>
      <c r="F3" s="131"/>
      <c r="G3" s="132"/>
      <c r="H3" s="7"/>
      <c r="I3" s="21"/>
      <c r="J3" s="7"/>
      <c r="K3" s="7"/>
      <c r="L3" s="133"/>
      <c r="M3" s="133"/>
      <c r="N3" s="133"/>
    </row>
    <row r="4" spans="1:21" x14ac:dyDescent="0.3">
      <c r="A4" s="140" t="s">
        <v>8578</v>
      </c>
      <c r="B4" s="140"/>
      <c r="C4" s="141"/>
      <c r="D4" s="154"/>
      <c r="E4" s="143"/>
      <c r="F4" s="144"/>
      <c r="G4" s="155"/>
      <c r="H4" s="140"/>
      <c r="I4" s="145"/>
      <c r="J4" s="140"/>
      <c r="K4" s="140"/>
      <c r="L4" s="142"/>
      <c r="M4" s="142"/>
      <c r="N4" s="146"/>
      <c r="R4" s="58"/>
      <c r="S4" s="59"/>
      <c r="T4" s="60"/>
      <c r="U4" s="99">
        <f>SUM(R5:R9)</f>
        <v>134996.74000000002</v>
      </c>
    </row>
    <row r="5" spans="1:21" x14ac:dyDescent="0.3">
      <c r="A5" s="5" t="s">
        <v>327</v>
      </c>
      <c r="B5" s="5" t="s">
        <v>328</v>
      </c>
      <c r="C5" s="5">
        <v>266694</v>
      </c>
      <c r="D5" s="117">
        <v>309548</v>
      </c>
      <c r="E5" s="5" t="s">
        <v>6775</v>
      </c>
      <c r="F5" s="118">
        <v>44708</v>
      </c>
      <c r="G5" s="13">
        <v>0.97</v>
      </c>
      <c r="H5" s="5" t="s">
        <v>8320</v>
      </c>
      <c r="I5" s="22">
        <f t="shared" ref="I5:I26" si="0">C5*(1-G5)</f>
        <v>8000.820000000007</v>
      </c>
      <c r="J5" s="5"/>
      <c r="K5" s="5"/>
      <c r="L5" s="137">
        <f t="shared" ref="L5:L26" si="1">D5*(1-G5)</f>
        <v>9286.4400000000078</v>
      </c>
      <c r="M5" s="137">
        <f t="shared" ref="M5:M9" si="2">IF(J5="",L5,(D5/C5)*J5)</f>
        <v>9286.4400000000078</v>
      </c>
      <c r="N5" s="134">
        <f t="shared" ref="N5:N26" si="3">L5-M5</f>
        <v>0</v>
      </c>
      <c r="O5">
        <v>1</v>
      </c>
      <c r="R5" s="58">
        <f t="shared" ref="R5:R24" si="4">O5*M5</f>
        <v>9286.4400000000078</v>
      </c>
      <c r="S5" s="59">
        <f t="shared" ref="S5:S24" si="5">P5*M5</f>
        <v>0</v>
      </c>
      <c r="T5" s="60">
        <f t="shared" ref="T5:T24" si="6">Q5*M5</f>
        <v>0</v>
      </c>
      <c r="U5" s="93" t="s">
        <v>8296</v>
      </c>
    </row>
    <row r="6" spans="1:21" x14ac:dyDescent="0.3">
      <c r="A6" s="5" t="s">
        <v>323</v>
      </c>
      <c r="B6" s="5" t="s">
        <v>324</v>
      </c>
      <c r="C6" s="5">
        <v>190056</v>
      </c>
      <c r="D6" s="117">
        <v>220595</v>
      </c>
      <c r="E6" s="5" t="s">
        <v>7139</v>
      </c>
      <c r="F6" s="118">
        <v>44680</v>
      </c>
      <c r="G6" s="13">
        <v>0.86</v>
      </c>
      <c r="H6" s="5" t="s">
        <v>8320</v>
      </c>
      <c r="I6" s="22">
        <f t="shared" si="0"/>
        <v>26607.840000000004</v>
      </c>
      <c r="J6" s="5"/>
      <c r="K6" s="5"/>
      <c r="L6" s="137">
        <f t="shared" si="1"/>
        <v>30883.300000000003</v>
      </c>
      <c r="M6" s="137">
        <f t="shared" si="2"/>
        <v>30883.300000000003</v>
      </c>
      <c r="N6" s="134">
        <f t="shared" si="3"/>
        <v>0</v>
      </c>
      <c r="O6">
        <v>1</v>
      </c>
      <c r="R6" s="58">
        <f t="shared" si="4"/>
        <v>30883.300000000003</v>
      </c>
      <c r="S6" s="59">
        <f t="shared" si="5"/>
        <v>0</v>
      </c>
      <c r="T6" s="60">
        <f t="shared" si="6"/>
        <v>0</v>
      </c>
    </row>
    <row r="7" spans="1:21" x14ac:dyDescent="0.3">
      <c r="A7" s="5" t="s">
        <v>8477</v>
      </c>
      <c r="B7" s="5" t="s">
        <v>8478</v>
      </c>
      <c r="C7" s="5">
        <v>880</v>
      </c>
      <c r="D7" s="156">
        <v>118648</v>
      </c>
      <c r="E7" s="119">
        <v>44652</v>
      </c>
      <c r="F7" s="118">
        <v>44868</v>
      </c>
      <c r="G7" s="13">
        <v>0</v>
      </c>
      <c r="H7" s="5" t="s">
        <v>8322</v>
      </c>
      <c r="I7" s="22">
        <f t="shared" si="0"/>
        <v>880</v>
      </c>
      <c r="J7" s="5"/>
      <c r="K7" s="5"/>
      <c r="L7" s="137">
        <f t="shared" si="1"/>
        <v>118648</v>
      </c>
      <c r="M7" s="137">
        <f t="shared" si="2"/>
        <v>118648</v>
      </c>
      <c r="N7" s="134">
        <f t="shared" si="3"/>
        <v>0</v>
      </c>
      <c r="P7">
        <v>1</v>
      </c>
      <c r="R7" s="58">
        <f t="shared" ref="R7:R9" si="7">O7*M7</f>
        <v>0</v>
      </c>
      <c r="S7" s="59">
        <f t="shared" ref="S7:S9" si="8">P7*M7</f>
        <v>118648</v>
      </c>
      <c r="T7" s="60">
        <f t="shared" ref="T7:T9" si="9">Q7*M7</f>
        <v>0</v>
      </c>
    </row>
    <row r="8" spans="1:21" x14ac:dyDescent="0.3">
      <c r="A8" s="5" t="s">
        <v>8479</v>
      </c>
      <c r="B8" s="5" t="s">
        <v>8480</v>
      </c>
      <c r="C8" s="5">
        <v>50000</v>
      </c>
      <c r="D8" s="156">
        <v>55781</v>
      </c>
      <c r="E8" s="119">
        <v>44652</v>
      </c>
      <c r="F8" s="118">
        <v>44868</v>
      </c>
      <c r="G8" s="13">
        <v>0</v>
      </c>
      <c r="H8" s="5" t="s">
        <v>8323</v>
      </c>
      <c r="I8" s="22">
        <f t="shared" si="0"/>
        <v>50000</v>
      </c>
      <c r="J8" s="5"/>
      <c r="K8" s="5"/>
      <c r="L8" s="137">
        <f t="shared" si="1"/>
        <v>55781</v>
      </c>
      <c r="M8" s="137">
        <f t="shared" si="2"/>
        <v>55781</v>
      </c>
      <c r="N8" s="134">
        <f t="shared" si="3"/>
        <v>0</v>
      </c>
      <c r="O8">
        <v>1</v>
      </c>
      <c r="R8" s="58">
        <f t="shared" si="7"/>
        <v>55781</v>
      </c>
      <c r="S8" s="59">
        <f t="shared" si="8"/>
        <v>0</v>
      </c>
      <c r="T8" s="60">
        <f t="shared" si="9"/>
        <v>0</v>
      </c>
    </row>
    <row r="9" spans="1:21" x14ac:dyDescent="0.3">
      <c r="A9" s="5" t="s">
        <v>8481</v>
      </c>
      <c r="B9" s="5" t="s">
        <v>8482</v>
      </c>
      <c r="C9" s="5">
        <v>35000</v>
      </c>
      <c r="D9" s="157">
        <v>39046</v>
      </c>
      <c r="E9" s="119">
        <v>44652</v>
      </c>
      <c r="F9" s="118">
        <v>44868</v>
      </c>
      <c r="G9" s="13">
        <v>0</v>
      </c>
      <c r="H9" s="5" t="s">
        <v>8323</v>
      </c>
      <c r="I9" s="22">
        <f t="shared" si="0"/>
        <v>35000</v>
      </c>
      <c r="J9" s="5"/>
      <c r="K9" s="5"/>
      <c r="L9" s="137">
        <f t="shared" si="1"/>
        <v>39046</v>
      </c>
      <c r="M9" s="137">
        <f t="shared" si="2"/>
        <v>39046</v>
      </c>
      <c r="N9" s="134">
        <f t="shared" si="3"/>
        <v>0</v>
      </c>
      <c r="O9">
        <v>1</v>
      </c>
      <c r="R9" s="58">
        <f t="shared" si="7"/>
        <v>39046</v>
      </c>
      <c r="S9" s="59">
        <f t="shared" si="8"/>
        <v>0</v>
      </c>
      <c r="T9" s="60">
        <f t="shared" si="9"/>
        <v>0</v>
      </c>
    </row>
    <row r="10" spans="1:21" x14ac:dyDescent="0.3">
      <c r="A10" s="140" t="s">
        <v>8579</v>
      </c>
      <c r="B10" s="140"/>
      <c r="C10" s="140"/>
      <c r="D10" s="154"/>
      <c r="E10" s="147"/>
      <c r="F10" s="144"/>
      <c r="G10" s="155"/>
      <c r="H10" s="140"/>
      <c r="I10" s="145"/>
      <c r="J10" s="140"/>
      <c r="K10" s="140"/>
      <c r="L10" s="142"/>
      <c r="M10" s="142"/>
      <c r="N10" s="146"/>
      <c r="R10" s="58"/>
      <c r="S10" s="59"/>
      <c r="T10" s="60"/>
      <c r="U10" s="99">
        <f>SUM(R11:R13)</f>
        <v>95594</v>
      </c>
    </row>
    <row r="11" spans="1:21" x14ac:dyDescent="0.3">
      <c r="A11" s="5" t="s">
        <v>439</v>
      </c>
      <c r="B11" s="5" t="s">
        <v>440</v>
      </c>
      <c r="C11" s="5">
        <v>80745</v>
      </c>
      <c r="D11" s="156">
        <v>95594</v>
      </c>
      <c r="E11" s="119">
        <v>44726</v>
      </c>
      <c r="F11" s="118">
        <v>44732</v>
      </c>
      <c r="G11" s="13">
        <v>0</v>
      </c>
      <c r="H11" s="5" t="s">
        <v>8320</v>
      </c>
      <c r="I11" s="22">
        <f t="shared" si="0"/>
        <v>80745</v>
      </c>
      <c r="J11" s="5"/>
      <c r="K11" s="5"/>
      <c r="L11" s="137">
        <f t="shared" si="1"/>
        <v>95594</v>
      </c>
      <c r="M11" s="137">
        <f t="shared" ref="M11:M12" si="10">IF(J11="",L11,(D11/C11)*J11)</f>
        <v>95594</v>
      </c>
      <c r="N11" s="134">
        <f t="shared" si="3"/>
        <v>0</v>
      </c>
      <c r="O11">
        <v>1</v>
      </c>
      <c r="R11" s="58">
        <f t="shared" si="4"/>
        <v>95594</v>
      </c>
      <c r="S11" s="59">
        <f t="shared" si="5"/>
        <v>0</v>
      </c>
      <c r="T11" s="60">
        <f t="shared" si="6"/>
        <v>0</v>
      </c>
      <c r="U11" s="93" t="s">
        <v>8297</v>
      </c>
    </row>
    <row r="12" spans="1:21" x14ac:dyDescent="0.3">
      <c r="A12" s="5" t="s">
        <v>8580</v>
      </c>
      <c r="B12" s="5" t="s">
        <v>8581</v>
      </c>
      <c r="C12" s="5">
        <v>70000</v>
      </c>
      <c r="D12" s="156">
        <v>78093</v>
      </c>
      <c r="E12" s="119">
        <v>44652</v>
      </c>
      <c r="F12" s="118">
        <v>44834</v>
      </c>
      <c r="G12" s="13">
        <v>0</v>
      </c>
      <c r="H12" s="5" t="s">
        <v>8323</v>
      </c>
      <c r="I12" s="22">
        <f t="shared" si="0"/>
        <v>70000</v>
      </c>
      <c r="J12" s="5"/>
      <c r="K12" s="5"/>
      <c r="L12" s="137">
        <f t="shared" si="1"/>
        <v>78093</v>
      </c>
      <c r="M12" s="137">
        <f t="shared" si="10"/>
        <v>78093</v>
      </c>
      <c r="N12" s="134">
        <v>0</v>
      </c>
      <c r="Q12">
        <v>1</v>
      </c>
      <c r="R12" s="58">
        <f t="shared" si="4"/>
        <v>0</v>
      </c>
      <c r="S12" s="59">
        <f t="shared" si="5"/>
        <v>0</v>
      </c>
      <c r="T12" s="60">
        <f t="shared" si="6"/>
        <v>78093</v>
      </c>
      <c r="U12" s="93"/>
    </row>
    <row r="13" spans="1:21" x14ac:dyDescent="0.3">
      <c r="A13" s="5" t="s">
        <v>8483</v>
      </c>
      <c r="B13" s="5" t="s">
        <v>8484</v>
      </c>
      <c r="C13" s="5">
        <v>50000</v>
      </c>
      <c r="D13" s="156">
        <v>55781</v>
      </c>
      <c r="E13" s="119">
        <v>44652</v>
      </c>
      <c r="F13" s="118">
        <v>44868</v>
      </c>
      <c r="G13" s="13">
        <v>0</v>
      </c>
      <c r="H13" s="5" t="s">
        <v>8323</v>
      </c>
      <c r="I13" s="22">
        <f t="shared" si="0"/>
        <v>50000</v>
      </c>
      <c r="J13" s="5"/>
      <c r="K13" s="5"/>
      <c r="L13" s="137">
        <f t="shared" si="1"/>
        <v>55781</v>
      </c>
      <c r="M13" s="137">
        <f t="shared" ref="M13:M24" si="11">IF(J13="",L13,(D13/C13)*J13)</f>
        <v>55781</v>
      </c>
      <c r="N13" s="134">
        <f t="shared" si="3"/>
        <v>0</v>
      </c>
      <c r="Q13">
        <v>1</v>
      </c>
      <c r="R13" s="58">
        <f t="shared" si="4"/>
        <v>0</v>
      </c>
      <c r="S13" s="59">
        <f t="shared" si="5"/>
        <v>0</v>
      </c>
      <c r="T13" s="60">
        <f t="shared" si="6"/>
        <v>55781</v>
      </c>
    </row>
    <row r="14" spans="1:21" x14ac:dyDescent="0.3">
      <c r="A14" s="140" t="s">
        <v>8582</v>
      </c>
      <c r="B14" s="140"/>
      <c r="C14" s="140"/>
      <c r="D14" s="154"/>
      <c r="E14" s="140"/>
      <c r="F14" s="144"/>
      <c r="G14" s="155"/>
      <c r="H14" s="140"/>
      <c r="I14" s="145"/>
      <c r="J14" s="140"/>
      <c r="K14" s="140"/>
      <c r="L14" s="142"/>
      <c r="M14" s="142"/>
      <c r="N14" s="142"/>
      <c r="R14" s="58"/>
      <c r="S14" s="59"/>
      <c r="T14" s="60"/>
      <c r="U14" s="99">
        <f>SUM(R15:R24)</f>
        <v>618530.5</v>
      </c>
    </row>
    <row r="15" spans="1:21" x14ac:dyDescent="0.3">
      <c r="A15" s="5" t="s">
        <v>8485</v>
      </c>
      <c r="B15" s="5" t="s">
        <v>8486</v>
      </c>
      <c r="C15" s="5">
        <v>35000</v>
      </c>
      <c r="D15" s="156">
        <v>39046</v>
      </c>
      <c r="E15" s="119">
        <v>44652</v>
      </c>
      <c r="F15" s="118">
        <v>44868</v>
      </c>
      <c r="G15" s="13">
        <v>0</v>
      </c>
      <c r="H15" s="5" t="s">
        <v>8323</v>
      </c>
      <c r="I15" s="22">
        <f t="shared" si="0"/>
        <v>35000</v>
      </c>
      <c r="J15" s="5"/>
      <c r="K15" s="5"/>
      <c r="L15" s="137">
        <f t="shared" si="1"/>
        <v>39046</v>
      </c>
      <c r="M15" s="137">
        <f t="shared" si="11"/>
        <v>39046</v>
      </c>
      <c r="N15" s="134">
        <f t="shared" si="3"/>
        <v>0</v>
      </c>
      <c r="O15">
        <v>1</v>
      </c>
      <c r="R15" s="58">
        <f t="shared" ref="R15" si="12">O15*M15</f>
        <v>39046</v>
      </c>
      <c r="S15" s="59">
        <f t="shared" ref="S15" si="13">P15*M15</f>
        <v>0</v>
      </c>
      <c r="T15" s="60">
        <f t="shared" ref="T15" si="14">Q15*M15</f>
        <v>0</v>
      </c>
      <c r="U15" s="115"/>
    </row>
    <row r="16" spans="1:21" x14ac:dyDescent="0.3">
      <c r="A16" s="5" t="s">
        <v>473</v>
      </c>
      <c r="B16" s="5" t="s">
        <v>474</v>
      </c>
      <c r="C16" s="5">
        <v>200000</v>
      </c>
      <c r="D16" s="156">
        <v>232137</v>
      </c>
      <c r="E16" s="5" t="s">
        <v>7100</v>
      </c>
      <c r="F16" s="118">
        <v>44727</v>
      </c>
      <c r="G16" s="13">
        <v>0.5</v>
      </c>
      <c r="H16" s="5" t="s">
        <v>8320</v>
      </c>
      <c r="I16" s="22">
        <f t="shared" si="0"/>
        <v>100000</v>
      </c>
      <c r="J16" s="5"/>
      <c r="K16" s="5"/>
      <c r="L16" s="137">
        <f t="shared" si="1"/>
        <v>116068.5</v>
      </c>
      <c r="M16" s="137">
        <f t="shared" si="11"/>
        <v>116068.5</v>
      </c>
      <c r="N16" s="134">
        <f t="shared" si="3"/>
        <v>0</v>
      </c>
      <c r="O16">
        <v>1</v>
      </c>
      <c r="R16" s="58">
        <f t="shared" si="4"/>
        <v>116068.5</v>
      </c>
      <c r="S16" s="59">
        <f t="shared" si="5"/>
        <v>0</v>
      </c>
      <c r="T16" s="60">
        <f t="shared" si="6"/>
        <v>0</v>
      </c>
      <c r="U16" s="93" t="s">
        <v>8221</v>
      </c>
    </row>
    <row r="17" spans="1:21" x14ac:dyDescent="0.3">
      <c r="A17" s="5" t="s">
        <v>465</v>
      </c>
      <c r="B17" s="5" t="s">
        <v>466</v>
      </c>
      <c r="C17" s="5">
        <v>58800</v>
      </c>
      <c r="D17" s="156">
        <v>68248</v>
      </c>
      <c r="E17" s="5" t="s">
        <v>6946</v>
      </c>
      <c r="F17" s="118">
        <v>44727</v>
      </c>
      <c r="G17" s="13">
        <v>0.5</v>
      </c>
      <c r="H17" s="5" t="s">
        <v>8320</v>
      </c>
      <c r="I17" s="22">
        <f t="shared" si="0"/>
        <v>29400</v>
      </c>
      <c r="J17" s="5"/>
      <c r="K17" s="5"/>
      <c r="L17" s="137">
        <f t="shared" si="1"/>
        <v>34124</v>
      </c>
      <c r="M17" s="137">
        <f t="shared" si="11"/>
        <v>34124</v>
      </c>
      <c r="N17" s="134">
        <f t="shared" si="3"/>
        <v>0</v>
      </c>
      <c r="O17">
        <v>1</v>
      </c>
      <c r="R17" s="58">
        <f t="shared" si="4"/>
        <v>34124</v>
      </c>
      <c r="S17" s="59">
        <f t="shared" si="5"/>
        <v>0</v>
      </c>
      <c r="T17" s="60">
        <f t="shared" si="6"/>
        <v>0</v>
      </c>
    </row>
    <row r="18" spans="1:21" x14ac:dyDescent="0.3">
      <c r="A18" s="5" t="s">
        <v>8487</v>
      </c>
      <c r="B18" s="5" t="s">
        <v>8488</v>
      </c>
      <c r="C18" s="5">
        <v>71000</v>
      </c>
      <c r="D18" s="156">
        <v>79209</v>
      </c>
      <c r="E18" s="119">
        <v>44652</v>
      </c>
      <c r="F18" s="118">
        <v>44868</v>
      </c>
      <c r="G18" s="13">
        <v>0</v>
      </c>
      <c r="H18" s="5" t="s">
        <v>8323</v>
      </c>
      <c r="I18" s="22">
        <f t="shared" si="0"/>
        <v>71000</v>
      </c>
      <c r="J18" s="5"/>
      <c r="K18" s="5"/>
      <c r="L18" s="137">
        <f t="shared" si="1"/>
        <v>79209</v>
      </c>
      <c r="M18" s="137">
        <f t="shared" si="11"/>
        <v>79209</v>
      </c>
      <c r="N18" s="134">
        <f t="shared" si="3"/>
        <v>0</v>
      </c>
      <c r="O18">
        <v>1</v>
      </c>
      <c r="R18" s="58">
        <f t="shared" ref="R18:R21" si="15">O18*M18</f>
        <v>79209</v>
      </c>
      <c r="S18" s="59">
        <f t="shared" ref="S18:S20" si="16">P18*M18</f>
        <v>0</v>
      </c>
      <c r="T18" s="60">
        <f t="shared" ref="T18:T20" si="17">Q18*M18</f>
        <v>0</v>
      </c>
    </row>
    <row r="19" spans="1:21" x14ac:dyDescent="0.3">
      <c r="A19" s="5" t="s">
        <v>8489</v>
      </c>
      <c r="B19" s="5" t="s">
        <v>8490</v>
      </c>
      <c r="C19" s="5">
        <v>79000</v>
      </c>
      <c r="D19" s="156">
        <v>88133</v>
      </c>
      <c r="E19" s="119">
        <v>44652</v>
      </c>
      <c r="F19" s="118">
        <v>44868</v>
      </c>
      <c r="G19" s="13">
        <v>0</v>
      </c>
      <c r="H19" s="5" t="s">
        <v>8323</v>
      </c>
      <c r="I19" s="22">
        <f t="shared" si="0"/>
        <v>79000</v>
      </c>
      <c r="J19" s="5"/>
      <c r="K19" s="5"/>
      <c r="L19" s="137">
        <f t="shared" si="1"/>
        <v>88133</v>
      </c>
      <c r="M19" s="137">
        <f t="shared" si="11"/>
        <v>88133</v>
      </c>
      <c r="N19" s="134">
        <f t="shared" si="3"/>
        <v>0</v>
      </c>
      <c r="O19">
        <v>1</v>
      </c>
      <c r="R19" s="58">
        <f t="shared" si="15"/>
        <v>88133</v>
      </c>
      <c r="S19" s="59">
        <f t="shared" si="16"/>
        <v>0</v>
      </c>
      <c r="T19" s="60">
        <f t="shared" si="17"/>
        <v>0</v>
      </c>
    </row>
    <row r="20" spans="1:21" x14ac:dyDescent="0.3">
      <c r="A20" s="5" t="s">
        <v>8491</v>
      </c>
      <c r="B20" s="5" t="s">
        <v>8492</v>
      </c>
      <c r="C20" s="5">
        <v>190000</v>
      </c>
      <c r="D20" s="156">
        <v>211967</v>
      </c>
      <c r="E20" s="119">
        <v>44652</v>
      </c>
      <c r="F20" s="118">
        <v>44868</v>
      </c>
      <c r="G20" s="13">
        <v>0</v>
      </c>
      <c r="H20" s="5" t="s">
        <v>8323</v>
      </c>
      <c r="I20" s="22">
        <f t="shared" si="0"/>
        <v>190000</v>
      </c>
      <c r="J20" s="5"/>
      <c r="K20" s="5"/>
      <c r="L20" s="137">
        <f t="shared" si="1"/>
        <v>211967</v>
      </c>
      <c r="M20" s="137">
        <f t="shared" si="11"/>
        <v>211967</v>
      </c>
      <c r="N20" s="134">
        <f t="shared" si="3"/>
        <v>0</v>
      </c>
      <c r="O20">
        <v>1</v>
      </c>
      <c r="R20" s="58">
        <f t="shared" si="15"/>
        <v>211967</v>
      </c>
      <c r="S20" s="59">
        <f t="shared" si="16"/>
        <v>0</v>
      </c>
      <c r="T20" s="60">
        <f t="shared" si="17"/>
        <v>0</v>
      </c>
    </row>
    <row r="21" spans="1:21" x14ac:dyDescent="0.3">
      <c r="A21" s="5" t="s">
        <v>8583</v>
      </c>
      <c r="B21" s="5" t="s">
        <v>8577</v>
      </c>
      <c r="C21" s="5">
        <v>37000</v>
      </c>
      <c r="D21" s="156">
        <v>41278</v>
      </c>
      <c r="E21" s="119">
        <v>44652</v>
      </c>
      <c r="F21" s="118">
        <v>44868</v>
      </c>
      <c r="G21" s="13">
        <v>0</v>
      </c>
      <c r="H21" s="5" t="s">
        <v>8323</v>
      </c>
      <c r="I21" s="22">
        <f t="shared" si="0"/>
        <v>37000</v>
      </c>
      <c r="J21" s="5"/>
      <c r="K21" s="5"/>
      <c r="L21" s="137">
        <f t="shared" si="1"/>
        <v>41278</v>
      </c>
      <c r="M21" s="137">
        <f t="shared" si="11"/>
        <v>41278</v>
      </c>
      <c r="N21" s="134">
        <f t="shared" si="3"/>
        <v>0</v>
      </c>
      <c r="O21">
        <v>1</v>
      </c>
      <c r="R21" s="58">
        <f t="shared" si="15"/>
        <v>41278</v>
      </c>
      <c r="S21" s="59"/>
      <c r="T21" s="60"/>
    </row>
    <row r="22" spans="1:21" x14ac:dyDescent="0.3">
      <c r="A22" s="5" t="s">
        <v>467</v>
      </c>
      <c r="B22" s="5" t="s">
        <v>468</v>
      </c>
      <c r="C22" s="5">
        <v>15000</v>
      </c>
      <c r="D22" s="156">
        <v>17410</v>
      </c>
      <c r="E22" s="5" t="s">
        <v>7128</v>
      </c>
      <c r="F22" s="118">
        <v>44727</v>
      </c>
      <c r="G22" s="13">
        <v>0.5</v>
      </c>
      <c r="H22" s="5" t="s">
        <v>8320</v>
      </c>
      <c r="I22" s="22">
        <f t="shared" si="0"/>
        <v>7500</v>
      </c>
      <c r="J22" s="5"/>
      <c r="K22" s="5"/>
      <c r="L22" s="137">
        <f t="shared" si="1"/>
        <v>8705</v>
      </c>
      <c r="M22" s="137">
        <f t="shared" si="11"/>
        <v>8705</v>
      </c>
      <c r="N22" s="134">
        <f t="shared" si="3"/>
        <v>0</v>
      </c>
      <c r="O22">
        <v>1</v>
      </c>
      <c r="R22" s="58">
        <f t="shared" si="4"/>
        <v>8705</v>
      </c>
      <c r="S22" s="59">
        <f t="shared" si="5"/>
        <v>0</v>
      </c>
      <c r="T22" s="60">
        <f t="shared" si="6"/>
        <v>0</v>
      </c>
    </row>
    <row r="23" spans="1:21" x14ac:dyDescent="0.3">
      <c r="A23" s="140" t="s">
        <v>8584</v>
      </c>
      <c r="B23" s="140"/>
      <c r="C23" s="140"/>
      <c r="D23" s="154"/>
      <c r="E23" s="140"/>
      <c r="F23" s="144"/>
      <c r="G23" s="155"/>
      <c r="H23" s="140"/>
      <c r="I23" s="145"/>
      <c r="J23" s="140"/>
      <c r="K23" s="140"/>
      <c r="L23" s="142"/>
      <c r="M23" s="142"/>
      <c r="N23" s="146"/>
      <c r="R23" s="58"/>
      <c r="S23" s="59"/>
      <c r="T23" s="60"/>
    </row>
    <row r="24" spans="1:21" x14ac:dyDescent="0.3">
      <c r="A24" s="5" t="s">
        <v>507</v>
      </c>
      <c r="B24" s="5" t="s">
        <v>508</v>
      </c>
      <c r="C24" s="5">
        <v>34086</v>
      </c>
      <c r="D24" s="156">
        <v>40354</v>
      </c>
      <c r="E24" s="5" t="s">
        <v>7234</v>
      </c>
      <c r="F24" s="118">
        <v>44680</v>
      </c>
      <c r="G24" s="13">
        <v>0.8</v>
      </c>
      <c r="H24" s="5" t="s">
        <v>8320</v>
      </c>
      <c r="I24" s="22">
        <f t="shared" si="0"/>
        <v>6817.1999999999989</v>
      </c>
      <c r="J24" s="5"/>
      <c r="K24" s="5"/>
      <c r="L24" s="137">
        <f t="shared" si="1"/>
        <v>8070.7999999999984</v>
      </c>
      <c r="M24" s="137">
        <f t="shared" si="11"/>
        <v>8070.7999999999984</v>
      </c>
      <c r="N24" s="134">
        <v>0</v>
      </c>
      <c r="Q24">
        <v>1</v>
      </c>
      <c r="R24" s="58">
        <f t="shared" si="4"/>
        <v>0</v>
      </c>
      <c r="S24" s="59">
        <f t="shared" si="5"/>
        <v>0</v>
      </c>
      <c r="T24" s="60">
        <f t="shared" si="6"/>
        <v>8070.7999999999984</v>
      </c>
    </row>
    <row r="25" spans="1:21" x14ac:dyDescent="0.3">
      <c r="A25" s="140" t="s">
        <v>8585</v>
      </c>
      <c r="B25" s="140"/>
      <c r="C25" s="140"/>
      <c r="D25" s="154"/>
      <c r="E25" s="147"/>
      <c r="F25" s="144"/>
      <c r="G25" s="155"/>
      <c r="H25" s="140"/>
      <c r="I25" s="145"/>
      <c r="J25" s="140"/>
      <c r="K25" s="140"/>
      <c r="L25" s="142"/>
      <c r="M25" s="142"/>
      <c r="N25" s="146"/>
      <c r="R25" s="58"/>
      <c r="S25" s="59"/>
      <c r="T25" s="60"/>
      <c r="U25" s="99">
        <f>SUM(R26:R28)</f>
        <v>62030</v>
      </c>
    </row>
    <row r="26" spans="1:21" x14ac:dyDescent="0.3">
      <c r="A26" s="5" t="s">
        <v>8586</v>
      </c>
      <c r="B26" s="5" t="s">
        <v>8587</v>
      </c>
      <c r="C26" s="5">
        <v>55602</v>
      </c>
      <c r="D26" s="156">
        <v>62030</v>
      </c>
      <c r="E26" s="119">
        <v>44652</v>
      </c>
      <c r="F26" s="118">
        <v>44652</v>
      </c>
      <c r="G26" s="13">
        <v>0</v>
      </c>
      <c r="H26" s="5" t="s">
        <v>8323</v>
      </c>
      <c r="I26" s="22">
        <f t="shared" si="0"/>
        <v>55602</v>
      </c>
      <c r="J26" s="5"/>
      <c r="K26" s="5"/>
      <c r="L26" s="137">
        <f t="shared" si="1"/>
        <v>62030</v>
      </c>
      <c r="M26" s="137">
        <f>IF(J26="",L26,(D26/C26)*J26)</f>
        <v>62030</v>
      </c>
      <c r="N26" s="134">
        <f t="shared" si="3"/>
        <v>0</v>
      </c>
      <c r="O26">
        <v>1</v>
      </c>
      <c r="R26" s="58">
        <f t="shared" ref="R26:R45" si="18">O26*M26</f>
        <v>62030</v>
      </c>
      <c r="S26" s="59">
        <f t="shared" ref="S26:S45" si="19">P26*M26</f>
        <v>0</v>
      </c>
      <c r="T26" s="60">
        <f t="shared" ref="T26:T45" si="20">Q26*M26</f>
        <v>0</v>
      </c>
    </row>
    <row r="27" spans="1:21" x14ac:dyDescent="0.3">
      <c r="A27" s="140" t="s">
        <v>8588</v>
      </c>
      <c r="B27" s="140"/>
      <c r="C27" s="140"/>
      <c r="D27" s="154"/>
      <c r="E27" s="140"/>
      <c r="F27" s="144"/>
      <c r="G27" s="155"/>
      <c r="H27" s="140"/>
      <c r="I27" s="145"/>
      <c r="J27" s="140"/>
      <c r="K27" s="140"/>
      <c r="L27" s="142"/>
      <c r="M27" s="142"/>
      <c r="N27" s="146"/>
      <c r="R27" s="58"/>
      <c r="S27" s="59"/>
      <c r="T27" s="60"/>
    </row>
    <row r="28" spans="1:21" x14ac:dyDescent="0.3">
      <c r="A28" s="5" t="s">
        <v>8493</v>
      </c>
      <c r="B28" s="5" t="s">
        <v>8494</v>
      </c>
      <c r="C28" s="5">
        <v>1760</v>
      </c>
      <c r="D28" s="156">
        <v>143575</v>
      </c>
      <c r="E28" s="5" t="s">
        <v>8589</v>
      </c>
      <c r="F28" s="118">
        <v>44834</v>
      </c>
      <c r="G28" s="13">
        <v>0.14000000000000001</v>
      </c>
      <c r="H28" s="5" t="s">
        <v>8321</v>
      </c>
      <c r="I28" s="22">
        <f t="shared" ref="I28" si="21">C28*(1-G28)</f>
        <v>1513.6</v>
      </c>
      <c r="J28" s="5"/>
      <c r="K28" s="5"/>
      <c r="L28" s="137">
        <f t="shared" ref="L28" si="22">D28*(1-G28)</f>
        <v>123474.5</v>
      </c>
      <c r="M28" s="137">
        <f>IF(J28="",L28,(D28/C28)*J28)</f>
        <v>123474.5</v>
      </c>
      <c r="N28" s="134">
        <f t="shared" ref="N28" si="23">L28-M28</f>
        <v>0</v>
      </c>
      <c r="P28">
        <v>1</v>
      </c>
      <c r="R28" s="58">
        <f t="shared" ref="R28" si="24">O28*M28</f>
        <v>0</v>
      </c>
      <c r="S28" s="59">
        <f t="shared" ref="S28" si="25">P28*M28</f>
        <v>123474.5</v>
      </c>
      <c r="T28" s="60">
        <f t="shared" ref="T28" si="26">Q28*M28</f>
        <v>0</v>
      </c>
    </row>
    <row r="29" spans="1:21" x14ac:dyDescent="0.3">
      <c r="A29" s="140" t="s">
        <v>8590</v>
      </c>
      <c r="B29" s="140"/>
      <c r="C29" s="140"/>
      <c r="D29" s="154"/>
      <c r="E29" s="140"/>
      <c r="F29" s="144"/>
      <c r="G29" s="155"/>
      <c r="H29" s="140"/>
      <c r="I29" s="145"/>
      <c r="J29" s="140"/>
      <c r="K29" s="140"/>
      <c r="L29" s="142"/>
      <c r="M29" s="142"/>
      <c r="N29" s="146"/>
      <c r="R29" s="58"/>
      <c r="S29" s="59"/>
      <c r="T29" s="60"/>
      <c r="U29" s="99">
        <f>SUM(R30:R32)</f>
        <v>31190.999999999993</v>
      </c>
    </row>
    <row r="30" spans="1:21" x14ac:dyDescent="0.3">
      <c r="A30" s="5" t="s">
        <v>1521</v>
      </c>
      <c r="B30" s="5" t="s">
        <v>1522</v>
      </c>
      <c r="C30" s="5">
        <v>177356</v>
      </c>
      <c r="D30" s="156">
        <v>209971</v>
      </c>
      <c r="E30" s="5" t="s">
        <v>8324</v>
      </c>
      <c r="F30" s="118">
        <v>44680</v>
      </c>
      <c r="G30" s="13">
        <v>0.9</v>
      </c>
      <c r="H30" s="5" t="s">
        <v>8320</v>
      </c>
      <c r="I30" s="22">
        <f t="shared" ref="I30" si="27">C30*(1-G30)</f>
        <v>17735.599999999995</v>
      </c>
      <c r="J30" s="5"/>
      <c r="K30" s="5"/>
      <c r="L30" s="137">
        <f t="shared" ref="L30" si="28">D30*(1-G30)</f>
        <v>20997.099999999995</v>
      </c>
      <c r="M30" s="137">
        <f>IF(J30="",L30,(D30/C30)*J30)</f>
        <v>20997.099999999995</v>
      </c>
      <c r="N30" s="134">
        <f t="shared" ref="N30" si="29">L30-M30</f>
        <v>0</v>
      </c>
      <c r="O30">
        <v>1</v>
      </c>
      <c r="R30" s="58">
        <f t="shared" si="18"/>
        <v>20997.099999999995</v>
      </c>
      <c r="S30" s="59">
        <f t="shared" si="19"/>
        <v>0</v>
      </c>
      <c r="T30" s="60">
        <f t="shared" si="20"/>
        <v>0</v>
      </c>
    </row>
    <row r="31" spans="1:21" x14ac:dyDescent="0.3">
      <c r="A31" s="140" t="s">
        <v>8591</v>
      </c>
      <c r="B31" s="140"/>
      <c r="C31" s="140"/>
      <c r="D31" s="154"/>
      <c r="E31" s="140"/>
      <c r="F31" s="144"/>
      <c r="G31" s="155"/>
      <c r="H31" s="140"/>
      <c r="I31" s="145"/>
      <c r="J31" s="140"/>
      <c r="K31" s="140"/>
      <c r="L31" s="142"/>
      <c r="M31" s="142"/>
      <c r="N31" s="146"/>
      <c r="R31" s="58"/>
      <c r="S31" s="59"/>
      <c r="T31" s="60"/>
    </row>
    <row r="32" spans="1:21" x14ac:dyDescent="0.3">
      <c r="A32" s="5" t="s">
        <v>1455</v>
      </c>
      <c r="B32" s="5" t="s">
        <v>1456</v>
      </c>
      <c r="C32" s="5">
        <v>87827</v>
      </c>
      <c r="D32" s="156">
        <v>101939</v>
      </c>
      <c r="E32" s="5" t="s">
        <v>6065</v>
      </c>
      <c r="F32" s="118">
        <v>44680</v>
      </c>
      <c r="G32" s="13">
        <v>0.9</v>
      </c>
      <c r="H32" s="5" t="s">
        <v>8320</v>
      </c>
      <c r="I32" s="22">
        <f t="shared" ref="I32" si="30">C32*(1-G32)</f>
        <v>8782.6999999999989</v>
      </c>
      <c r="J32" s="5"/>
      <c r="K32" s="5"/>
      <c r="L32" s="137">
        <f t="shared" ref="L32" si="31">D32*(1-G32)</f>
        <v>10193.899999999998</v>
      </c>
      <c r="M32" s="137">
        <f>IF(J32="",L32,(D32/C32)*J32)</f>
        <v>10193.899999999998</v>
      </c>
      <c r="N32" s="134">
        <f t="shared" ref="N32:N34" si="32">L32-M32</f>
        <v>0</v>
      </c>
      <c r="O32">
        <v>1</v>
      </c>
      <c r="R32" s="58">
        <f t="shared" si="18"/>
        <v>10193.899999999998</v>
      </c>
      <c r="S32" s="59">
        <f t="shared" si="19"/>
        <v>0</v>
      </c>
      <c r="T32" s="60">
        <f t="shared" si="20"/>
        <v>0</v>
      </c>
    </row>
    <row r="33" spans="1:21" x14ac:dyDescent="0.3">
      <c r="A33" s="140" t="s">
        <v>8592</v>
      </c>
      <c r="B33" s="140"/>
      <c r="C33" s="140"/>
      <c r="D33" s="154"/>
      <c r="E33" s="140"/>
      <c r="F33" s="144"/>
      <c r="G33" s="155"/>
      <c r="H33" s="140"/>
      <c r="I33" s="145"/>
      <c r="J33" s="140"/>
      <c r="K33" s="140"/>
      <c r="L33" s="142"/>
      <c r="M33" s="142"/>
      <c r="N33" s="146"/>
      <c r="R33" s="58"/>
      <c r="S33" s="59"/>
      <c r="T33" s="60"/>
      <c r="U33" s="99">
        <f>SUM(R34:R34)</f>
        <v>113129.76</v>
      </c>
    </row>
    <row r="34" spans="1:21" x14ac:dyDescent="0.3">
      <c r="A34" s="5" t="s">
        <v>1341</v>
      </c>
      <c r="B34" s="5" t="s">
        <v>1342</v>
      </c>
      <c r="C34" s="5">
        <v>199077</v>
      </c>
      <c r="D34" s="156">
        <v>235687</v>
      </c>
      <c r="E34" s="5" t="s">
        <v>8325</v>
      </c>
      <c r="F34" s="118">
        <v>44713</v>
      </c>
      <c r="G34" s="13">
        <v>0.52</v>
      </c>
      <c r="H34" s="5" t="s">
        <v>8320</v>
      </c>
      <c r="I34" s="22">
        <f t="shared" ref="I34" si="33">C34*(1-G34)</f>
        <v>95556.959999999992</v>
      </c>
      <c r="J34" s="5"/>
      <c r="K34" s="5"/>
      <c r="L34" s="137">
        <f t="shared" ref="L34" si="34">D34*(1-G34)</f>
        <v>113129.76</v>
      </c>
      <c r="M34" s="137">
        <f>IF(J34="",L34,(D34/C34)*J34)</f>
        <v>113129.76</v>
      </c>
      <c r="N34" s="134">
        <f t="shared" si="32"/>
        <v>0</v>
      </c>
      <c r="O34">
        <v>1</v>
      </c>
      <c r="R34" s="58">
        <f t="shared" si="18"/>
        <v>113129.76</v>
      </c>
      <c r="S34" s="59">
        <f t="shared" si="19"/>
        <v>0</v>
      </c>
      <c r="T34" s="60">
        <f t="shared" si="20"/>
        <v>0</v>
      </c>
      <c r="U34" s="93"/>
    </row>
    <row r="35" spans="1:21" x14ac:dyDescent="0.3">
      <c r="A35" s="140" t="s">
        <v>8593</v>
      </c>
      <c r="B35" s="140"/>
      <c r="C35" s="140"/>
      <c r="D35" s="154"/>
      <c r="E35" s="147"/>
      <c r="F35" s="144"/>
      <c r="G35" s="155"/>
      <c r="H35" s="140"/>
      <c r="I35" s="140"/>
      <c r="J35" s="140"/>
      <c r="K35" s="140"/>
      <c r="L35" s="142"/>
      <c r="M35" s="142"/>
      <c r="N35" s="146"/>
      <c r="R35" s="58"/>
      <c r="S35" s="59"/>
      <c r="T35" s="60"/>
      <c r="U35" s="99">
        <f>SUM(R36:R37)</f>
        <v>199702</v>
      </c>
    </row>
    <row r="36" spans="1:21" x14ac:dyDescent="0.3">
      <c r="A36" s="5" t="s">
        <v>1219</v>
      </c>
      <c r="B36" s="5" t="s">
        <v>8326</v>
      </c>
      <c r="C36" s="5">
        <v>104682</v>
      </c>
      <c r="D36" s="156">
        <v>123933</v>
      </c>
      <c r="E36" s="119">
        <v>44669</v>
      </c>
      <c r="F36" s="118">
        <v>44673</v>
      </c>
      <c r="G36" s="13">
        <v>0</v>
      </c>
      <c r="H36" s="5" t="s">
        <v>8320</v>
      </c>
      <c r="I36" s="22">
        <f t="shared" ref="I36:I37" si="35">C36*(1-G36)</f>
        <v>104682</v>
      </c>
      <c r="J36" s="5"/>
      <c r="K36" s="5"/>
      <c r="L36" s="137">
        <f t="shared" ref="L36:L37" si="36">D36*(1-G36)</f>
        <v>123933</v>
      </c>
      <c r="M36" s="137">
        <f>IF(J36="",L36,(D36/C36)*J36)</f>
        <v>123933</v>
      </c>
      <c r="N36" s="134">
        <f t="shared" ref="N36:N37" si="37">L36-M36</f>
        <v>0</v>
      </c>
      <c r="O36">
        <v>1</v>
      </c>
      <c r="R36" s="58">
        <f t="shared" si="18"/>
        <v>123933</v>
      </c>
      <c r="S36" s="59">
        <f t="shared" si="19"/>
        <v>0</v>
      </c>
      <c r="T36" s="60">
        <f t="shared" si="20"/>
        <v>0</v>
      </c>
      <c r="U36" s="93" t="s">
        <v>8234</v>
      </c>
    </row>
    <row r="37" spans="1:21" x14ac:dyDescent="0.3">
      <c r="A37" s="5" t="s">
        <v>1221</v>
      </c>
      <c r="B37" s="5" t="s">
        <v>1222</v>
      </c>
      <c r="C37" s="5">
        <v>64000</v>
      </c>
      <c r="D37" s="156">
        <v>75769</v>
      </c>
      <c r="E37" s="119">
        <v>44669</v>
      </c>
      <c r="F37" s="118">
        <v>44673</v>
      </c>
      <c r="G37" s="13">
        <v>0</v>
      </c>
      <c r="H37" s="5" t="s">
        <v>8320</v>
      </c>
      <c r="I37" s="22">
        <f t="shared" si="35"/>
        <v>64000</v>
      </c>
      <c r="J37" s="5"/>
      <c r="K37" s="5"/>
      <c r="L37" s="137">
        <f t="shared" si="36"/>
        <v>75769</v>
      </c>
      <c r="M37" s="137">
        <f>IF(J37="",L37,(D37/C37)*J37)</f>
        <v>75769</v>
      </c>
      <c r="N37" s="134">
        <f t="shared" si="37"/>
        <v>0</v>
      </c>
      <c r="O37">
        <v>1</v>
      </c>
      <c r="R37" s="58">
        <f t="shared" si="18"/>
        <v>75769</v>
      </c>
      <c r="S37" s="59">
        <f t="shared" si="19"/>
        <v>0</v>
      </c>
      <c r="T37" s="60">
        <f t="shared" si="20"/>
        <v>0</v>
      </c>
    </row>
    <row r="38" spans="1:21" x14ac:dyDescent="0.3">
      <c r="A38" s="140" t="s">
        <v>8594</v>
      </c>
      <c r="B38" s="140"/>
      <c r="C38" s="140"/>
      <c r="D38" s="154"/>
      <c r="E38" s="147"/>
      <c r="F38" s="144"/>
      <c r="G38" s="155"/>
      <c r="H38" s="140"/>
      <c r="I38" s="140"/>
      <c r="J38" s="140"/>
      <c r="K38" s="140"/>
      <c r="L38" s="142"/>
      <c r="M38" s="142"/>
      <c r="N38" s="146"/>
      <c r="R38" s="58"/>
      <c r="S38" s="59"/>
      <c r="T38" s="60"/>
      <c r="U38" s="99">
        <f>SUM(R39)</f>
        <v>138516</v>
      </c>
    </row>
    <row r="39" spans="1:21" x14ac:dyDescent="0.3">
      <c r="A39" s="5" t="s">
        <v>1263</v>
      </c>
      <c r="B39" s="5" t="s">
        <v>1264</v>
      </c>
      <c r="C39" s="5">
        <v>117000</v>
      </c>
      <c r="D39" s="156">
        <v>138516</v>
      </c>
      <c r="E39" s="119">
        <v>44683</v>
      </c>
      <c r="F39" s="118">
        <v>44687</v>
      </c>
      <c r="G39" s="13">
        <v>0</v>
      </c>
      <c r="H39" s="5" t="s">
        <v>8320</v>
      </c>
      <c r="I39" s="22">
        <f t="shared" ref="I39" si="38">C39*(1-G39)</f>
        <v>117000</v>
      </c>
      <c r="J39" s="5"/>
      <c r="K39" s="5"/>
      <c r="L39" s="137">
        <f t="shared" ref="L39" si="39">D39*(1-G39)</f>
        <v>138516</v>
      </c>
      <c r="M39" s="137">
        <f>IF(J39="",L39,(D39/C39)*J39)</f>
        <v>138516</v>
      </c>
      <c r="N39" s="134">
        <f t="shared" ref="N39" si="40">L39-M39</f>
        <v>0</v>
      </c>
      <c r="O39">
        <v>1</v>
      </c>
      <c r="R39" s="58">
        <f t="shared" si="18"/>
        <v>138516</v>
      </c>
      <c r="S39" s="59">
        <f t="shared" si="19"/>
        <v>0</v>
      </c>
      <c r="T39" s="60">
        <f t="shared" si="20"/>
        <v>0</v>
      </c>
      <c r="U39" s="93" t="s">
        <v>8236</v>
      </c>
    </row>
    <row r="40" spans="1:21" x14ac:dyDescent="0.3">
      <c r="A40" s="140" t="s">
        <v>8595</v>
      </c>
      <c r="B40" s="140"/>
      <c r="C40" s="140"/>
      <c r="D40" s="154"/>
      <c r="E40" s="140"/>
      <c r="F40" s="144"/>
      <c r="G40" s="155"/>
      <c r="H40" s="140"/>
      <c r="I40" s="140"/>
      <c r="J40" s="140"/>
      <c r="K40" s="140"/>
      <c r="L40" s="142"/>
      <c r="M40" s="142"/>
      <c r="N40" s="146"/>
      <c r="R40" s="58"/>
      <c r="S40" s="59"/>
      <c r="T40" s="60"/>
      <c r="U40" s="99">
        <f>R41+R43</f>
        <v>24773.100000000006</v>
      </c>
    </row>
    <row r="41" spans="1:21" x14ac:dyDescent="0.3">
      <c r="A41" s="5" t="s">
        <v>1283</v>
      </c>
      <c r="B41" s="5" t="s">
        <v>1284</v>
      </c>
      <c r="C41" s="5">
        <v>28150</v>
      </c>
      <c r="D41" s="156">
        <v>33327</v>
      </c>
      <c r="E41" s="5" t="s">
        <v>8409</v>
      </c>
      <c r="F41" s="118">
        <v>44673</v>
      </c>
      <c r="G41" s="13">
        <v>0.7</v>
      </c>
      <c r="H41" s="5" t="s">
        <v>8320</v>
      </c>
      <c r="I41" s="22">
        <f t="shared" ref="I41" si="41">C41*(1-G41)</f>
        <v>8445.0000000000018</v>
      </c>
      <c r="J41" s="5"/>
      <c r="K41" s="5"/>
      <c r="L41" s="137">
        <f t="shared" ref="L41" si="42">D41*(1-G41)</f>
        <v>9998.1000000000022</v>
      </c>
      <c r="M41" s="137">
        <f>IF(J41="",L41,(D41/C41)*J41)</f>
        <v>9998.1000000000022</v>
      </c>
      <c r="N41" s="134">
        <f t="shared" ref="N41" si="43">L41-M41</f>
        <v>0</v>
      </c>
      <c r="O41">
        <v>1</v>
      </c>
      <c r="R41" s="58">
        <f t="shared" si="18"/>
        <v>9998.1000000000022</v>
      </c>
      <c r="S41" s="59">
        <f t="shared" si="19"/>
        <v>0</v>
      </c>
      <c r="T41" s="60">
        <f t="shared" si="20"/>
        <v>0</v>
      </c>
      <c r="U41" s="93" t="s">
        <v>8235</v>
      </c>
    </row>
    <row r="42" spans="1:21" x14ac:dyDescent="0.3">
      <c r="A42" s="140" t="s">
        <v>8596</v>
      </c>
      <c r="B42" s="140"/>
      <c r="C42" s="140"/>
      <c r="D42" s="154"/>
      <c r="E42" s="140"/>
      <c r="F42" s="144"/>
      <c r="G42" s="155"/>
      <c r="H42" s="140"/>
      <c r="I42" s="140"/>
      <c r="J42" s="140"/>
      <c r="K42" s="140"/>
      <c r="L42" s="142"/>
      <c r="M42" s="142"/>
      <c r="N42" s="146"/>
      <c r="R42" s="58"/>
      <c r="S42" s="59"/>
      <c r="T42" s="60"/>
    </row>
    <row r="43" spans="1:21" x14ac:dyDescent="0.3">
      <c r="A43" s="5" t="s">
        <v>1168</v>
      </c>
      <c r="B43" s="5" t="s">
        <v>1169</v>
      </c>
      <c r="C43" s="5">
        <v>41600</v>
      </c>
      <c r="D43" s="156">
        <v>49250</v>
      </c>
      <c r="E43" s="5" t="s">
        <v>8409</v>
      </c>
      <c r="F43" s="118">
        <v>44673</v>
      </c>
      <c r="G43" s="13">
        <v>0.7</v>
      </c>
      <c r="H43" s="5" t="s">
        <v>8320</v>
      </c>
      <c r="I43" s="22">
        <f t="shared" ref="I43" si="44">C43*(1-G43)</f>
        <v>12480.000000000002</v>
      </c>
      <c r="J43" s="5"/>
      <c r="K43" s="5"/>
      <c r="L43" s="137">
        <f t="shared" ref="L43" si="45">D43*(1-G43)</f>
        <v>14775.000000000002</v>
      </c>
      <c r="M43" s="137">
        <f>IF(J43="",L43,(D43/C43)*J43)</f>
        <v>14775.000000000002</v>
      </c>
      <c r="N43" s="134">
        <f t="shared" ref="N43" si="46">L43-M43</f>
        <v>0</v>
      </c>
      <c r="O43">
        <v>1</v>
      </c>
      <c r="R43" s="58">
        <f t="shared" si="18"/>
        <v>14775.000000000002</v>
      </c>
      <c r="S43" s="59">
        <f t="shared" si="19"/>
        <v>0</v>
      </c>
      <c r="T43" s="60">
        <f t="shared" si="20"/>
        <v>0</v>
      </c>
    </row>
    <row r="44" spans="1:21" x14ac:dyDescent="0.3">
      <c r="A44" s="140" t="s">
        <v>8597</v>
      </c>
      <c r="B44" s="140"/>
      <c r="C44" s="140"/>
      <c r="D44" s="154"/>
      <c r="E44" s="147"/>
      <c r="F44" s="144"/>
      <c r="G44" s="155"/>
      <c r="H44" s="140"/>
      <c r="I44" s="140"/>
      <c r="J44" s="140"/>
      <c r="K44" s="140"/>
      <c r="L44" s="142"/>
      <c r="M44" s="142"/>
      <c r="N44" s="146"/>
      <c r="R44" s="58"/>
      <c r="S44" s="59"/>
      <c r="T44" s="60"/>
      <c r="U44" s="99">
        <f>SUM(R45:R45)</f>
        <v>54957</v>
      </c>
    </row>
    <row r="45" spans="1:21" ht="15" thickBot="1" x14ac:dyDescent="0.35">
      <c r="A45" s="5" t="s">
        <v>1122</v>
      </c>
      <c r="B45" s="5" t="s">
        <v>1123</v>
      </c>
      <c r="C45" s="5">
        <v>46420</v>
      </c>
      <c r="D45" s="156">
        <v>54957</v>
      </c>
      <c r="E45" s="119">
        <v>44669</v>
      </c>
      <c r="F45" s="118">
        <v>44673</v>
      </c>
      <c r="G45" s="13">
        <v>0</v>
      </c>
      <c r="H45" s="5" t="s">
        <v>8320</v>
      </c>
      <c r="I45" s="22">
        <f t="shared" ref="I45" si="47">C45*(1-G45)</f>
        <v>46420</v>
      </c>
      <c r="J45" s="5"/>
      <c r="K45" s="5"/>
      <c r="L45" s="137">
        <f t="shared" ref="L45" si="48">D45*(1-G45)</f>
        <v>54957</v>
      </c>
      <c r="M45" s="137">
        <f>IF(J45="",L45,(D45/C45)*J45)</f>
        <v>54957</v>
      </c>
      <c r="N45" s="134">
        <f t="shared" ref="N45" si="49">L45-M45</f>
        <v>0</v>
      </c>
      <c r="O45">
        <v>1</v>
      </c>
      <c r="R45" s="61">
        <f t="shared" si="18"/>
        <v>54957</v>
      </c>
      <c r="S45" s="62">
        <f t="shared" si="19"/>
        <v>0</v>
      </c>
      <c r="T45" s="63">
        <f t="shared" si="20"/>
        <v>0</v>
      </c>
    </row>
    <row r="47" spans="1:21" x14ac:dyDescent="0.3">
      <c r="C47" s="35">
        <f>SUM(C4:C45)</f>
        <v>2386735</v>
      </c>
      <c r="D47" s="35">
        <f>SUM(D4:D45)</f>
        <v>3019822</v>
      </c>
      <c r="E47" s="35"/>
      <c r="F47" s="35"/>
      <c r="G47" s="35"/>
      <c r="H47" s="35">
        <f>SUM(H4:H45)</f>
        <v>0</v>
      </c>
      <c r="I47" s="35">
        <f>SUM(I4:I45)</f>
        <v>1409168.72</v>
      </c>
      <c r="J47" s="35"/>
      <c r="K47" s="35"/>
      <c r="L47" s="35">
        <f>SUM(L4:L45)</f>
        <v>1857487.4000000001</v>
      </c>
      <c r="M47" s="91">
        <f>SUM(M4:M45)</f>
        <v>1857487.4000000001</v>
      </c>
      <c r="N47" s="35"/>
      <c r="O47" s="35"/>
      <c r="P47" s="35"/>
      <c r="Q47" s="35"/>
      <c r="R47" s="35">
        <f>SUM(R4:R45)</f>
        <v>1473420.1</v>
      </c>
      <c r="S47" s="35">
        <f>SUM(S4:S45)</f>
        <v>242122.5</v>
      </c>
      <c r="T47" s="35">
        <f>SUM(T4:T45)</f>
        <v>141944.79999999999</v>
      </c>
    </row>
    <row r="48" spans="1:21" x14ac:dyDescent="0.3">
      <c r="R48" s="92" t="s">
        <v>8216</v>
      </c>
      <c r="S48" s="43">
        <f>SUM(R47:T47)</f>
        <v>1857487.4000000001</v>
      </c>
    </row>
    <row r="49" spans="1:20" ht="15" thickBot="1" x14ac:dyDescent="0.35">
      <c r="D49" s="83"/>
      <c r="R49" s="29"/>
      <c r="S49" s="29"/>
      <c r="T49" s="29"/>
    </row>
    <row r="50" spans="1:20" x14ac:dyDescent="0.3">
      <c r="B50" t="s">
        <v>8391</v>
      </c>
      <c r="D50" s="53"/>
      <c r="Q50">
        <v>1</v>
      </c>
      <c r="R50" s="29">
        <f>O50*M50</f>
        <v>0</v>
      </c>
      <c r="S50" s="29">
        <f>P50*M50</f>
        <v>0</v>
      </c>
      <c r="T50" s="29">
        <f>Q50*M50</f>
        <v>0</v>
      </c>
    </row>
    <row r="51" spans="1:20" ht="15" thickBot="1" x14ac:dyDescent="0.35">
      <c r="B51" t="s">
        <v>8410</v>
      </c>
      <c r="D51" s="54"/>
      <c r="Q51">
        <v>1</v>
      </c>
      <c r="R51" s="29">
        <f>O51*M51</f>
        <v>0</v>
      </c>
      <c r="S51" s="29">
        <f>P51*M51</f>
        <v>0</v>
      </c>
      <c r="T51" s="29">
        <f>Q51*M51</f>
        <v>0</v>
      </c>
    </row>
    <row r="53" spans="1:20" x14ac:dyDescent="0.3">
      <c r="B53" t="s">
        <v>8015</v>
      </c>
      <c r="D53" s="66">
        <f>SUM(D49:D51)</f>
        <v>0</v>
      </c>
    </row>
    <row r="54" spans="1:20" x14ac:dyDescent="0.3">
      <c r="B54" t="s">
        <v>8215</v>
      </c>
      <c r="M54" s="91">
        <f>M47+D53</f>
        <v>1857487.4000000001</v>
      </c>
      <c r="P54" t="s">
        <v>8016</v>
      </c>
      <c r="R54" s="48">
        <f>R47+SUM(R49:R51)</f>
        <v>1473420.1</v>
      </c>
      <c r="S54" s="48">
        <f>S47+SUM(S49:S51)</f>
        <v>242122.5</v>
      </c>
      <c r="T54" s="48">
        <f>T47+SUM(T49:T51)</f>
        <v>141944.79999999999</v>
      </c>
    </row>
    <row r="55" spans="1:20" x14ac:dyDescent="0.3">
      <c r="A55" s="84"/>
      <c r="B55" s="84"/>
      <c r="C55" s="85"/>
      <c r="D55" s="84"/>
      <c r="E55" s="86"/>
      <c r="F55" s="86"/>
      <c r="G55" s="87"/>
      <c r="H55" s="84"/>
      <c r="I55" s="88"/>
      <c r="J55" s="84"/>
      <c r="K55" s="84"/>
      <c r="L55" s="89"/>
      <c r="M55" s="90"/>
      <c r="P55" t="s">
        <v>8018</v>
      </c>
    </row>
    <row r="56" spans="1:20" x14ac:dyDescent="0.3">
      <c r="A56" s="84"/>
      <c r="B56" s="84"/>
      <c r="C56" s="84"/>
      <c r="D56" s="84"/>
      <c r="E56" s="86"/>
      <c r="F56" s="86"/>
      <c r="G56" s="87"/>
      <c r="H56" s="84"/>
      <c r="I56" s="88"/>
      <c r="J56" s="84"/>
      <c r="K56" s="84"/>
      <c r="L56" s="89"/>
      <c r="M56" s="89"/>
      <c r="P56" t="s">
        <v>8017</v>
      </c>
    </row>
    <row r="57" spans="1:20" x14ac:dyDescent="0.3">
      <c r="A57" s="84"/>
      <c r="B57" s="84"/>
      <c r="C57" s="85"/>
      <c r="D57" s="84"/>
      <c r="E57" s="86"/>
      <c r="F57" s="86"/>
      <c r="G57" s="87"/>
      <c r="H57" s="84"/>
      <c r="I57" s="88"/>
      <c r="J57" s="84"/>
      <c r="K57" s="84"/>
      <c r="L57" s="89"/>
      <c r="M57" s="90"/>
      <c r="R57" s="93" t="s">
        <v>8217</v>
      </c>
      <c r="S57" s="50">
        <f>S48+SUM(R49:T51)</f>
        <v>1857487.4000000001</v>
      </c>
    </row>
    <row r="58" spans="1:20" x14ac:dyDescent="0.3">
      <c r="A58" s="84"/>
      <c r="B58" s="84"/>
      <c r="C58" s="84"/>
      <c r="D58" s="84"/>
      <c r="E58" s="86"/>
      <c r="F58" s="86"/>
      <c r="G58" s="87"/>
      <c r="H58" s="84"/>
      <c r="I58" s="88"/>
      <c r="J58" s="84"/>
      <c r="K58" s="84"/>
      <c r="L58" s="89"/>
      <c r="M58" s="89"/>
    </row>
    <row r="59" spans="1:20" x14ac:dyDescent="0.3">
      <c r="A59" s="84"/>
      <c r="B59" s="84"/>
      <c r="C59" s="85"/>
      <c r="D59" s="84"/>
      <c r="E59" s="86"/>
      <c r="F59" s="86"/>
      <c r="G59" s="87"/>
      <c r="H59" s="84"/>
      <c r="I59" s="88"/>
      <c r="J59" s="84"/>
      <c r="K59" s="84"/>
      <c r="L59" s="89"/>
      <c r="M59" s="90"/>
    </row>
    <row r="60" spans="1:20" x14ac:dyDescent="0.3">
      <c r="A60" s="84"/>
      <c r="B60" s="84"/>
      <c r="C60" s="84"/>
      <c r="D60" s="84"/>
      <c r="E60" s="86"/>
      <c r="F60" s="86"/>
      <c r="G60" s="87"/>
      <c r="H60" s="84"/>
      <c r="I60" s="88"/>
      <c r="J60" s="84"/>
      <c r="K60" s="84"/>
      <c r="L60" s="89"/>
      <c r="M60" s="89"/>
    </row>
    <row r="61" spans="1:20" x14ac:dyDescent="0.3">
      <c r="A61" s="84"/>
      <c r="B61" s="84"/>
      <c r="C61" s="84"/>
      <c r="D61" s="84"/>
      <c r="E61" s="86"/>
      <c r="F61" s="86"/>
      <c r="G61" s="87"/>
      <c r="H61" s="84"/>
      <c r="I61" s="88"/>
      <c r="J61" s="84"/>
      <c r="K61" s="84"/>
      <c r="L61" s="89"/>
      <c r="M61" s="89"/>
    </row>
    <row r="62" spans="1:20" x14ac:dyDescent="0.3">
      <c r="A62" s="84"/>
      <c r="B62" s="84"/>
      <c r="C62" s="84"/>
      <c r="D62" s="84"/>
      <c r="E62" s="86"/>
      <c r="F62" s="86"/>
      <c r="G62" s="87"/>
      <c r="H62" s="84"/>
      <c r="I62" s="88"/>
      <c r="J62" s="84"/>
      <c r="K62" s="84"/>
      <c r="L62" s="89"/>
      <c r="M62" s="89"/>
    </row>
    <row r="63" spans="1:20" x14ac:dyDescent="0.3">
      <c r="A63" s="84"/>
      <c r="B63" s="84"/>
      <c r="C63" s="84"/>
      <c r="D63" s="84"/>
      <c r="E63" s="86"/>
      <c r="F63" s="86"/>
      <c r="G63" s="87"/>
      <c r="H63" s="84"/>
      <c r="I63" s="88"/>
      <c r="J63" s="84"/>
      <c r="K63" s="84"/>
      <c r="L63" s="89"/>
      <c r="M63" s="89"/>
    </row>
    <row r="64" spans="1:20" x14ac:dyDescent="0.3">
      <c r="A64" s="84"/>
      <c r="B64" s="84"/>
      <c r="C64" s="85"/>
      <c r="D64" s="85"/>
      <c r="E64" s="86"/>
      <c r="F64" s="86"/>
      <c r="G64" s="87"/>
      <c r="H64" s="84"/>
      <c r="I64" s="88"/>
      <c r="J64" s="84"/>
      <c r="K64" s="84"/>
      <c r="L64" s="89"/>
      <c r="M64" s="90"/>
    </row>
    <row r="65" spans="1:13" x14ac:dyDescent="0.3">
      <c r="A65" s="84"/>
      <c r="B65" s="84"/>
      <c r="C65" s="84"/>
      <c r="D65" s="84"/>
      <c r="E65" s="86"/>
      <c r="F65" s="86"/>
      <c r="G65" s="87"/>
      <c r="H65" s="84"/>
      <c r="I65" s="88"/>
      <c r="J65" s="84"/>
      <c r="K65" s="84"/>
      <c r="L65" s="89"/>
      <c r="M65" s="89"/>
    </row>
    <row r="66" spans="1:13" x14ac:dyDescent="0.3">
      <c r="A66" s="84"/>
      <c r="B66" s="84"/>
      <c r="C66" s="85"/>
      <c r="D66" s="84"/>
      <c r="E66" s="86"/>
      <c r="F66" s="86"/>
      <c r="G66" s="87"/>
      <c r="H66" s="84"/>
      <c r="I66" s="88"/>
      <c r="J66" s="84"/>
      <c r="K66" s="84"/>
      <c r="L66" s="89"/>
      <c r="M66" s="90"/>
    </row>
    <row r="67" spans="1:13" x14ac:dyDescent="0.3">
      <c r="A67" s="84"/>
      <c r="B67" s="84"/>
      <c r="C67" s="84"/>
      <c r="D67" s="84"/>
      <c r="E67" s="86"/>
      <c r="F67" s="86"/>
      <c r="G67" s="87"/>
      <c r="H67" s="84"/>
      <c r="I67" s="88"/>
      <c r="J67" s="84"/>
      <c r="K67" s="84"/>
      <c r="L67" s="89"/>
      <c r="M67" s="89"/>
    </row>
  </sheetData>
  <autoFilter ref="A2:N45" xr:uid="{90E3CF09-C8C2-4D51-8FB4-F9A10D690EDE}"/>
  <mergeCells count="2">
    <mergeCell ref="A1:D1"/>
    <mergeCell ref="E1:G1"/>
  </mergeCells>
  <pageMargins left="0.7" right="0.7" top="0.75" bottom="0.75" header="0.3" footer="0.3"/>
  <pageSetup scale="41" fitToHeight="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0273A-EB21-4FE5-B0A8-310AABA9B0A7}">
  <dimension ref="A1:N1812"/>
  <sheetViews>
    <sheetView workbookViewId="0">
      <pane ySplit="2" topLeftCell="A3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9.88671875" customWidth="1"/>
    <col min="2" max="2" width="88.33203125" customWidth="1"/>
    <col min="3" max="3" width="12.88671875" customWidth="1"/>
    <col min="4" max="4" width="13.44140625" customWidth="1"/>
    <col min="5" max="5" width="12.5546875" style="18" customWidth="1"/>
    <col min="6" max="6" width="13.33203125" style="18" customWidth="1"/>
    <col min="7" max="7" width="10.88671875" style="14" customWidth="1"/>
    <col min="8" max="8" width="28.33203125" customWidth="1"/>
    <col min="9" max="9" width="11.6640625" style="19" customWidth="1"/>
    <col min="10" max="10" width="13.6640625" customWidth="1"/>
    <col min="11" max="11" width="10.88671875" customWidth="1"/>
    <col min="12" max="12" width="10.6640625" style="29" customWidth="1"/>
    <col min="13" max="13" width="11.5546875" style="29" customWidth="1"/>
    <col min="14" max="14" width="10.88671875" style="19" customWidth="1"/>
  </cols>
  <sheetData>
    <row r="1" spans="1:14" x14ac:dyDescent="0.3">
      <c r="A1" s="178" t="s">
        <v>3815</v>
      </c>
      <c r="B1" s="179"/>
      <c r="C1" s="179"/>
      <c r="D1" s="180"/>
      <c r="E1" s="181" t="s">
        <v>7818</v>
      </c>
      <c r="F1" s="182"/>
      <c r="G1" s="183"/>
      <c r="H1" s="34"/>
    </row>
    <row r="2" spans="1:14" s="28" customFormat="1" ht="28.8" x14ac:dyDescent="0.3">
      <c r="A2" s="23" t="s">
        <v>0</v>
      </c>
      <c r="B2" s="23" t="s">
        <v>1</v>
      </c>
      <c r="C2" s="23" t="s">
        <v>7816</v>
      </c>
      <c r="D2" s="23" t="s">
        <v>7817</v>
      </c>
      <c r="E2" s="24" t="s">
        <v>3816</v>
      </c>
      <c r="F2" s="24" t="s">
        <v>3817</v>
      </c>
      <c r="G2" s="25" t="s">
        <v>3818</v>
      </c>
      <c r="H2" s="23" t="s">
        <v>3729</v>
      </c>
      <c r="I2" s="2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26" t="s">
        <v>7814</v>
      </c>
    </row>
    <row r="3" spans="1:14" x14ac:dyDescent="0.3">
      <c r="A3" s="7" t="s">
        <v>3723</v>
      </c>
      <c r="B3" s="7"/>
      <c r="C3" s="7"/>
      <c r="D3" s="8"/>
      <c r="E3" s="16"/>
      <c r="F3" s="16"/>
      <c r="G3" s="12"/>
      <c r="H3" s="7"/>
      <c r="I3" s="21"/>
      <c r="J3" s="7"/>
      <c r="K3" s="7"/>
      <c r="L3" s="31"/>
      <c r="M3" s="31"/>
      <c r="N3" s="21"/>
    </row>
    <row r="4" spans="1:14" x14ac:dyDescent="0.3">
      <c r="A4" s="3" t="s">
        <v>7819</v>
      </c>
      <c r="B4" s="3"/>
      <c r="C4" s="3"/>
      <c r="D4" s="4"/>
      <c r="E4" s="15"/>
      <c r="F4" s="15"/>
      <c r="G4" s="11"/>
      <c r="H4" s="3"/>
      <c r="I4" s="20"/>
      <c r="J4" s="3"/>
      <c r="K4" s="3"/>
      <c r="L4" s="32"/>
      <c r="M4" s="32"/>
      <c r="N4" s="20"/>
    </row>
    <row r="5" spans="1:14" x14ac:dyDescent="0.3">
      <c r="A5" s="5" t="s">
        <v>41</v>
      </c>
      <c r="B5" s="5" t="s">
        <v>42</v>
      </c>
      <c r="C5" s="5">
        <v>880</v>
      </c>
      <c r="D5" s="6">
        <v>154145</v>
      </c>
      <c r="E5" s="17" t="str">
        <f>VLOOKUP(A5,'forecast data dump'!$A$1:$H$3450,4,FALSE)</f>
        <v>01-Oct-20 A</v>
      </c>
      <c r="F5" s="17" t="str">
        <f>VLOOKUP(A5,'forecast data dump'!$A$1:$H$3450,5,FALSE)</f>
        <v>30-Sep-21*</v>
      </c>
      <c r="G5" s="13">
        <f>VLOOKUP(A5,'forecast data dump'!$A$1:$H$3450,8,FALSE)</f>
        <v>0.74299999999999999</v>
      </c>
      <c r="H5" s="5" t="s">
        <v>3731</v>
      </c>
      <c r="I5" s="22">
        <f t="shared" ref="I5:I20" si="0">C5*(1-G5)</f>
        <v>226.16</v>
      </c>
      <c r="J5" s="5"/>
      <c r="K5" s="5"/>
      <c r="L5" s="33">
        <f>D5*(1-G5)</f>
        <v>39615.264999999999</v>
      </c>
      <c r="M5" s="33">
        <f>IF(J5="",L5,(D5/C5)*J5)</f>
        <v>39615.264999999999</v>
      </c>
      <c r="N5" s="22">
        <f>L5-M5</f>
        <v>0</v>
      </c>
    </row>
    <row r="6" spans="1:14" x14ac:dyDescent="0.3">
      <c r="A6" s="5" t="s">
        <v>43</v>
      </c>
      <c r="B6" s="5" t="s">
        <v>44</v>
      </c>
      <c r="C6" s="5">
        <v>35</v>
      </c>
      <c r="D6" s="6">
        <v>6351</v>
      </c>
      <c r="E6" s="17" t="str">
        <f>VLOOKUP(A6,'forecast data dump'!$A$1:$H$3450,4,FALSE)</f>
        <v>01-Oct-21*</v>
      </c>
      <c r="F6" s="17">
        <f>VLOOKUP(A6,'forecast data dump'!$A$1:$H$3450,5,FALSE)</f>
        <v>44566</v>
      </c>
      <c r="G6" s="13">
        <f>VLOOKUP(A6,'forecast data dump'!$A$1:$H$3450,8,FALSE)</f>
        <v>0</v>
      </c>
      <c r="H6" s="5" t="s">
        <v>3731</v>
      </c>
      <c r="I6" s="22">
        <f t="shared" si="0"/>
        <v>35</v>
      </c>
      <c r="J6" s="5"/>
      <c r="K6" s="5"/>
      <c r="L6" s="33">
        <f t="shared" ref="L6:L20" si="1">D6*(1-G6)</f>
        <v>6351</v>
      </c>
      <c r="M6" s="33">
        <f t="shared" ref="M6:M20" si="2">IF(J6="",L6,(D6/C6)*J6)</f>
        <v>6351</v>
      </c>
      <c r="N6" s="22">
        <f t="shared" ref="N6:N20" si="3">L6-M6</f>
        <v>0</v>
      </c>
    </row>
    <row r="7" spans="1:14" x14ac:dyDescent="0.3">
      <c r="A7" s="5" t="s">
        <v>47</v>
      </c>
      <c r="B7" s="5" t="s">
        <v>48</v>
      </c>
      <c r="C7" s="5">
        <v>2965</v>
      </c>
      <c r="D7" s="6">
        <v>628831</v>
      </c>
      <c r="E7" s="17" t="str">
        <f>VLOOKUP(A7,'forecast data dump'!$A$1:$H$3450,4,FALSE)</f>
        <v>01-Oct-20 A</v>
      </c>
      <c r="F7" s="17" t="str">
        <f>VLOOKUP(A7,'forecast data dump'!$A$1:$H$3450,5,FALSE)</f>
        <v>30-Sep-21*</v>
      </c>
      <c r="G7" s="13">
        <f>VLOOKUP(A7,'forecast data dump'!$A$1:$H$3450,8,FALSE)</f>
        <v>0.74299999999999999</v>
      </c>
      <c r="H7" s="5" t="s">
        <v>3732</v>
      </c>
      <c r="I7" s="22">
        <f t="shared" si="0"/>
        <v>762.005</v>
      </c>
      <c r="J7" s="5"/>
      <c r="K7" s="5"/>
      <c r="L7" s="33">
        <f t="shared" si="1"/>
        <v>161609.56700000001</v>
      </c>
      <c r="M7" s="33">
        <f t="shared" si="2"/>
        <v>161609.56700000001</v>
      </c>
      <c r="N7" s="22">
        <f t="shared" si="3"/>
        <v>0</v>
      </c>
    </row>
    <row r="8" spans="1:14" x14ac:dyDescent="0.3">
      <c r="A8" s="5" t="s">
        <v>47</v>
      </c>
      <c r="B8" s="5" t="s">
        <v>48</v>
      </c>
      <c r="C8" s="5">
        <v>1896</v>
      </c>
      <c r="D8" s="6">
        <v>291837</v>
      </c>
      <c r="E8" s="17" t="str">
        <f>VLOOKUP(A8,'forecast data dump'!$A$1:$H$3450,4,FALSE)</f>
        <v>01-Oct-20 A</v>
      </c>
      <c r="F8" s="17" t="str">
        <f>VLOOKUP(A8,'forecast data dump'!$A$1:$H$3450,5,FALSE)</f>
        <v>30-Sep-21*</v>
      </c>
      <c r="G8" s="13">
        <f>VLOOKUP(A8,'forecast data dump'!$A$1:$H$3450,8,FALSE)</f>
        <v>0.74299999999999999</v>
      </c>
      <c r="H8" s="5" t="s">
        <v>3735</v>
      </c>
      <c r="I8" s="22">
        <f t="shared" si="0"/>
        <v>487.27199999999999</v>
      </c>
      <c r="J8" s="5"/>
      <c r="K8" s="5"/>
      <c r="L8" s="33">
        <f t="shared" si="1"/>
        <v>75002.108999999997</v>
      </c>
      <c r="M8" s="33">
        <f t="shared" si="2"/>
        <v>75002.108999999997</v>
      </c>
      <c r="N8" s="22">
        <f t="shared" si="3"/>
        <v>0</v>
      </c>
    </row>
    <row r="9" spans="1:14" x14ac:dyDescent="0.3">
      <c r="A9" s="5" t="s">
        <v>47</v>
      </c>
      <c r="B9" s="5" t="s">
        <v>48</v>
      </c>
      <c r="C9" s="5">
        <v>100</v>
      </c>
      <c r="D9" s="6">
        <v>15199</v>
      </c>
      <c r="E9" s="17" t="str">
        <f>VLOOKUP(A9,'forecast data dump'!$A$1:$H$3450,4,FALSE)</f>
        <v>01-Oct-20 A</v>
      </c>
      <c r="F9" s="17" t="str">
        <f>VLOOKUP(A9,'forecast data dump'!$A$1:$H$3450,5,FALSE)</f>
        <v>30-Sep-21*</v>
      </c>
      <c r="G9" s="13">
        <f>VLOOKUP(A9,'forecast data dump'!$A$1:$H$3450,8,FALSE)</f>
        <v>0.74299999999999999</v>
      </c>
      <c r="H9" s="5" t="s">
        <v>3733</v>
      </c>
      <c r="I9" s="22">
        <f t="shared" si="0"/>
        <v>25.7</v>
      </c>
      <c r="J9" s="5"/>
      <c r="K9" s="5"/>
      <c r="L9" s="33">
        <f t="shared" si="1"/>
        <v>3906.143</v>
      </c>
      <c r="M9" s="33">
        <f t="shared" si="2"/>
        <v>3906.143</v>
      </c>
      <c r="N9" s="22">
        <f t="shared" si="3"/>
        <v>0</v>
      </c>
    </row>
    <row r="10" spans="1:14" x14ac:dyDescent="0.3">
      <c r="A10" s="5" t="s">
        <v>47</v>
      </c>
      <c r="B10" s="5" t="s">
        <v>48</v>
      </c>
      <c r="C10" s="5">
        <v>468</v>
      </c>
      <c r="D10" s="6">
        <v>81977</v>
      </c>
      <c r="E10" s="17" t="str">
        <f>VLOOKUP(A10,'forecast data dump'!$A$1:$H$3450,4,FALSE)</f>
        <v>01-Oct-20 A</v>
      </c>
      <c r="F10" s="17" t="str">
        <f>VLOOKUP(A10,'forecast data dump'!$A$1:$H$3450,5,FALSE)</f>
        <v>30-Sep-21*</v>
      </c>
      <c r="G10" s="13">
        <f>VLOOKUP(A10,'forecast data dump'!$A$1:$H$3450,8,FALSE)</f>
        <v>0.74299999999999999</v>
      </c>
      <c r="H10" s="5" t="s">
        <v>3734</v>
      </c>
      <c r="I10" s="22">
        <f t="shared" si="0"/>
        <v>120.276</v>
      </c>
      <c r="J10" s="5"/>
      <c r="K10" s="5"/>
      <c r="L10" s="33">
        <f t="shared" si="1"/>
        <v>21068.089</v>
      </c>
      <c r="M10" s="33">
        <f t="shared" si="2"/>
        <v>21068.089</v>
      </c>
      <c r="N10" s="22">
        <f t="shared" si="3"/>
        <v>0</v>
      </c>
    </row>
    <row r="11" spans="1:14" x14ac:dyDescent="0.3">
      <c r="A11" s="5" t="s">
        <v>47</v>
      </c>
      <c r="B11" s="5" t="s">
        <v>48</v>
      </c>
      <c r="C11" s="5">
        <v>1632</v>
      </c>
      <c r="D11" s="6">
        <v>168465</v>
      </c>
      <c r="E11" s="17" t="str">
        <f>VLOOKUP(A11,'forecast data dump'!$A$1:$H$3450,4,FALSE)</f>
        <v>01-Oct-20 A</v>
      </c>
      <c r="F11" s="17" t="str">
        <f>VLOOKUP(A11,'forecast data dump'!$A$1:$H$3450,5,FALSE)</f>
        <v>30-Sep-21*</v>
      </c>
      <c r="G11" s="13">
        <f>VLOOKUP(A11,'forecast data dump'!$A$1:$H$3450,8,FALSE)</f>
        <v>0.74299999999999999</v>
      </c>
      <c r="H11" s="5" t="s">
        <v>3736</v>
      </c>
      <c r="I11" s="22">
        <f t="shared" si="0"/>
        <v>419.42400000000004</v>
      </c>
      <c r="J11" s="5"/>
      <c r="K11" s="5"/>
      <c r="L11" s="33">
        <f t="shared" si="1"/>
        <v>43295.505000000005</v>
      </c>
      <c r="M11" s="33">
        <f t="shared" si="2"/>
        <v>43295.505000000005</v>
      </c>
      <c r="N11" s="22">
        <f t="shared" si="3"/>
        <v>0</v>
      </c>
    </row>
    <row r="12" spans="1:14" x14ac:dyDescent="0.3">
      <c r="A12" s="5" t="s">
        <v>47</v>
      </c>
      <c r="B12" s="5" t="s">
        <v>48</v>
      </c>
      <c r="C12" s="5">
        <v>426</v>
      </c>
      <c r="D12" s="6">
        <v>26656</v>
      </c>
      <c r="E12" s="17" t="str">
        <f>VLOOKUP(A12,'forecast data dump'!$A$1:$H$3450,4,FALSE)</f>
        <v>01-Oct-20 A</v>
      </c>
      <c r="F12" s="17" t="str">
        <f>VLOOKUP(A12,'forecast data dump'!$A$1:$H$3450,5,FALSE)</f>
        <v>30-Sep-21*</v>
      </c>
      <c r="G12" s="13">
        <f>VLOOKUP(A12,'forecast data dump'!$A$1:$H$3450,8,FALSE)</f>
        <v>0.74299999999999999</v>
      </c>
      <c r="H12" s="5" t="s">
        <v>3737</v>
      </c>
      <c r="I12" s="22">
        <f t="shared" si="0"/>
        <v>109.482</v>
      </c>
      <c r="J12" s="5"/>
      <c r="K12" s="5"/>
      <c r="L12" s="33">
        <f t="shared" si="1"/>
        <v>6850.5920000000006</v>
      </c>
      <c r="M12" s="33">
        <f t="shared" si="2"/>
        <v>6850.5920000000006</v>
      </c>
      <c r="N12" s="22">
        <f t="shared" si="3"/>
        <v>0</v>
      </c>
    </row>
    <row r="13" spans="1:14" x14ac:dyDescent="0.3">
      <c r="A13" s="5" t="s">
        <v>47</v>
      </c>
      <c r="B13" s="5" t="s">
        <v>48</v>
      </c>
      <c r="C13" s="5">
        <v>1613</v>
      </c>
      <c r="D13" s="6">
        <v>376091</v>
      </c>
      <c r="E13" s="17" t="str">
        <f>VLOOKUP(A13,'forecast data dump'!$A$1:$H$3450,4,FALSE)</f>
        <v>01-Oct-20 A</v>
      </c>
      <c r="F13" s="17" t="str">
        <f>VLOOKUP(A13,'forecast data dump'!$A$1:$H$3450,5,FALSE)</f>
        <v>30-Sep-21*</v>
      </c>
      <c r="G13" s="13">
        <f>VLOOKUP(A13,'forecast data dump'!$A$1:$H$3450,8,FALSE)</f>
        <v>0.74299999999999999</v>
      </c>
      <c r="H13" s="5" t="s">
        <v>3738</v>
      </c>
      <c r="I13" s="22">
        <f t="shared" si="0"/>
        <v>414.541</v>
      </c>
      <c r="J13" s="5"/>
      <c r="K13" s="5"/>
      <c r="L13" s="33">
        <f t="shared" si="1"/>
        <v>96655.387000000002</v>
      </c>
      <c r="M13" s="33">
        <f t="shared" si="2"/>
        <v>96655.387000000002</v>
      </c>
      <c r="N13" s="22">
        <f t="shared" si="3"/>
        <v>0</v>
      </c>
    </row>
    <row r="14" spans="1:14" x14ac:dyDescent="0.3">
      <c r="A14" s="5" t="s">
        <v>49</v>
      </c>
      <c r="B14" s="5" t="s">
        <v>50</v>
      </c>
      <c r="C14" s="5">
        <v>4</v>
      </c>
      <c r="D14" s="6">
        <v>626</v>
      </c>
      <c r="E14" s="17" t="str">
        <f>VLOOKUP(A14,'forecast data dump'!$A$1:$H$3450,4,FALSE)</f>
        <v>01-Oct-21*</v>
      </c>
      <c r="F14" s="17">
        <f>VLOOKUP(A14,'forecast data dump'!$A$1:$H$3450,5,FALSE)</f>
        <v>44566</v>
      </c>
      <c r="G14" s="13">
        <f>VLOOKUP(A14,'forecast data dump'!$A$1:$H$3450,8,FALSE)</f>
        <v>0</v>
      </c>
      <c r="H14" s="5" t="s">
        <v>3733</v>
      </c>
      <c r="I14" s="22">
        <f t="shared" si="0"/>
        <v>4</v>
      </c>
      <c r="J14" s="5"/>
      <c r="K14" s="5"/>
      <c r="L14" s="33">
        <f t="shared" si="1"/>
        <v>626</v>
      </c>
      <c r="M14" s="33">
        <f t="shared" si="2"/>
        <v>626</v>
      </c>
      <c r="N14" s="22">
        <f t="shared" si="3"/>
        <v>0</v>
      </c>
    </row>
    <row r="15" spans="1:14" x14ac:dyDescent="0.3">
      <c r="A15" s="5" t="s">
        <v>49</v>
      </c>
      <c r="B15" s="5" t="s">
        <v>50</v>
      </c>
      <c r="C15" s="5">
        <v>19</v>
      </c>
      <c r="D15" s="6">
        <v>3377</v>
      </c>
      <c r="E15" s="17" t="str">
        <f>VLOOKUP(A15,'forecast data dump'!$A$1:$H$3450,4,FALSE)</f>
        <v>01-Oct-21*</v>
      </c>
      <c r="F15" s="17">
        <f>VLOOKUP(A15,'forecast data dump'!$A$1:$H$3450,5,FALSE)</f>
        <v>44566</v>
      </c>
      <c r="G15" s="13">
        <f>VLOOKUP(A15,'forecast data dump'!$A$1:$H$3450,8,FALSE)</f>
        <v>0</v>
      </c>
      <c r="H15" s="5" t="s">
        <v>3734</v>
      </c>
      <c r="I15" s="22">
        <f t="shared" si="0"/>
        <v>19</v>
      </c>
      <c r="J15" s="5"/>
      <c r="K15" s="5"/>
      <c r="L15" s="33">
        <f t="shared" si="1"/>
        <v>3377</v>
      </c>
      <c r="M15" s="33">
        <f t="shared" si="2"/>
        <v>3377</v>
      </c>
      <c r="N15" s="22">
        <f t="shared" si="3"/>
        <v>0</v>
      </c>
    </row>
    <row r="16" spans="1:14" x14ac:dyDescent="0.3">
      <c r="A16" s="5" t="s">
        <v>49</v>
      </c>
      <c r="B16" s="5" t="s">
        <v>50</v>
      </c>
      <c r="C16" s="5">
        <v>75</v>
      </c>
      <c r="D16" s="6">
        <v>11891</v>
      </c>
      <c r="E16" s="17" t="str">
        <f>VLOOKUP(A16,'forecast data dump'!$A$1:$H$3450,4,FALSE)</f>
        <v>01-Oct-21*</v>
      </c>
      <c r="F16" s="17">
        <f>VLOOKUP(A16,'forecast data dump'!$A$1:$H$3450,5,FALSE)</f>
        <v>44566</v>
      </c>
      <c r="G16" s="13">
        <f>VLOOKUP(A16,'forecast data dump'!$A$1:$H$3450,8,FALSE)</f>
        <v>0</v>
      </c>
      <c r="H16" s="5" t="s">
        <v>3735</v>
      </c>
      <c r="I16" s="22">
        <f t="shared" si="0"/>
        <v>75</v>
      </c>
      <c r="J16" s="5"/>
      <c r="K16" s="5"/>
      <c r="L16" s="33">
        <f t="shared" si="1"/>
        <v>11891</v>
      </c>
      <c r="M16" s="33">
        <f t="shared" si="2"/>
        <v>11891</v>
      </c>
      <c r="N16" s="22">
        <f t="shared" si="3"/>
        <v>0</v>
      </c>
    </row>
    <row r="17" spans="1:14" x14ac:dyDescent="0.3">
      <c r="A17" s="5" t="s">
        <v>49</v>
      </c>
      <c r="B17" s="5" t="s">
        <v>50</v>
      </c>
      <c r="C17" s="5">
        <v>65</v>
      </c>
      <c r="D17" s="6">
        <v>6941</v>
      </c>
      <c r="E17" s="17" t="str">
        <f>VLOOKUP(A17,'forecast data dump'!$A$1:$H$3450,4,FALSE)</f>
        <v>01-Oct-21*</v>
      </c>
      <c r="F17" s="17">
        <f>VLOOKUP(A17,'forecast data dump'!$A$1:$H$3450,5,FALSE)</f>
        <v>44566</v>
      </c>
      <c r="G17" s="13">
        <f>VLOOKUP(A17,'forecast data dump'!$A$1:$H$3450,8,FALSE)</f>
        <v>0</v>
      </c>
      <c r="H17" s="5" t="s">
        <v>3736</v>
      </c>
      <c r="I17" s="22">
        <f t="shared" si="0"/>
        <v>65</v>
      </c>
      <c r="J17" s="5"/>
      <c r="K17" s="5"/>
      <c r="L17" s="33">
        <f t="shared" si="1"/>
        <v>6941</v>
      </c>
      <c r="M17" s="33">
        <f t="shared" si="2"/>
        <v>6941</v>
      </c>
      <c r="N17" s="22">
        <f t="shared" si="3"/>
        <v>0</v>
      </c>
    </row>
    <row r="18" spans="1:14" x14ac:dyDescent="0.3">
      <c r="A18" s="5" t="s">
        <v>49</v>
      </c>
      <c r="B18" s="5" t="s">
        <v>50</v>
      </c>
      <c r="C18" s="5">
        <v>17</v>
      </c>
      <c r="D18" s="6">
        <v>1098</v>
      </c>
      <c r="E18" s="17" t="str">
        <f>VLOOKUP(A18,'forecast data dump'!$A$1:$H$3450,4,FALSE)</f>
        <v>01-Oct-21*</v>
      </c>
      <c r="F18" s="17">
        <f>VLOOKUP(A18,'forecast data dump'!$A$1:$H$3450,5,FALSE)</f>
        <v>44566</v>
      </c>
      <c r="G18" s="13">
        <f>VLOOKUP(A18,'forecast data dump'!$A$1:$H$3450,8,FALSE)</f>
        <v>0</v>
      </c>
      <c r="H18" s="5" t="s">
        <v>3737</v>
      </c>
      <c r="I18" s="22">
        <f t="shared" si="0"/>
        <v>17</v>
      </c>
      <c r="J18" s="5"/>
      <c r="K18" s="5"/>
      <c r="L18" s="33">
        <f t="shared" si="1"/>
        <v>1098</v>
      </c>
      <c r="M18" s="33">
        <f t="shared" si="2"/>
        <v>1098</v>
      </c>
      <c r="N18" s="22">
        <f t="shared" si="3"/>
        <v>0</v>
      </c>
    </row>
    <row r="19" spans="1:14" x14ac:dyDescent="0.3">
      <c r="A19" s="5" t="s">
        <v>49</v>
      </c>
      <c r="B19" s="5" t="s">
        <v>50</v>
      </c>
      <c r="C19" s="5">
        <v>65</v>
      </c>
      <c r="D19" s="6">
        <v>15494</v>
      </c>
      <c r="E19" s="17" t="str">
        <f>VLOOKUP(A19,'forecast data dump'!$A$1:$H$3450,4,FALSE)</f>
        <v>01-Oct-21*</v>
      </c>
      <c r="F19" s="17">
        <f>VLOOKUP(A19,'forecast data dump'!$A$1:$H$3450,5,FALSE)</f>
        <v>44566</v>
      </c>
      <c r="G19" s="13">
        <f>VLOOKUP(A19,'forecast data dump'!$A$1:$H$3450,8,FALSE)</f>
        <v>0</v>
      </c>
      <c r="H19" s="5" t="s">
        <v>3738</v>
      </c>
      <c r="I19" s="22">
        <f t="shared" si="0"/>
        <v>65</v>
      </c>
      <c r="J19" s="5"/>
      <c r="K19" s="5"/>
      <c r="L19" s="33">
        <f t="shared" si="1"/>
        <v>15494</v>
      </c>
      <c r="M19" s="33">
        <f t="shared" si="2"/>
        <v>15494</v>
      </c>
      <c r="N19" s="22">
        <f t="shared" si="3"/>
        <v>0</v>
      </c>
    </row>
    <row r="20" spans="1:14" x14ac:dyDescent="0.3">
      <c r="A20" s="5" t="s">
        <v>49</v>
      </c>
      <c r="B20" s="5" t="s">
        <v>50</v>
      </c>
      <c r="C20" s="5">
        <v>118</v>
      </c>
      <c r="D20" s="6">
        <v>25777</v>
      </c>
      <c r="E20" s="17" t="str">
        <f>VLOOKUP(A20,'forecast data dump'!$A$1:$H$3450,4,FALSE)</f>
        <v>01-Oct-21*</v>
      </c>
      <c r="F20" s="17">
        <f>VLOOKUP(A20,'forecast data dump'!$A$1:$H$3450,5,FALSE)</f>
        <v>44566</v>
      </c>
      <c r="G20" s="13">
        <f>VLOOKUP(A20,'forecast data dump'!$A$1:$H$3450,8,FALSE)</f>
        <v>0</v>
      </c>
      <c r="H20" s="5" t="s">
        <v>3732</v>
      </c>
      <c r="I20" s="22">
        <f t="shared" si="0"/>
        <v>118</v>
      </c>
      <c r="J20" s="5"/>
      <c r="K20" s="5"/>
      <c r="L20" s="33">
        <f t="shared" si="1"/>
        <v>25777</v>
      </c>
      <c r="M20" s="33">
        <f t="shared" si="2"/>
        <v>25777</v>
      </c>
      <c r="N20" s="22">
        <f t="shared" si="3"/>
        <v>0</v>
      </c>
    </row>
    <row r="21" spans="1:14" x14ac:dyDescent="0.3">
      <c r="A21" s="3" t="s">
        <v>7902</v>
      </c>
      <c r="B21" s="3"/>
      <c r="C21" s="3"/>
      <c r="D21" s="4"/>
      <c r="E21" s="15"/>
      <c r="F21" s="15"/>
      <c r="G21" s="11"/>
      <c r="H21" s="3"/>
      <c r="I21" s="20"/>
      <c r="J21" s="3"/>
      <c r="K21" s="3"/>
      <c r="L21" s="32"/>
      <c r="M21" s="32"/>
      <c r="N21" s="20"/>
    </row>
    <row r="22" spans="1:14" x14ac:dyDescent="0.3">
      <c r="A22" s="5" t="s">
        <v>208</v>
      </c>
      <c r="B22" s="5" t="s">
        <v>109</v>
      </c>
      <c r="C22" s="5">
        <v>4</v>
      </c>
      <c r="D22" s="6">
        <v>688</v>
      </c>
      <c r="E22" s="17">
        <f>VLOOKUP(A22,'forecast data dump'!$A$1:$H$3450,4,FALSE)</f>
        <v>44424</v>
      </c>
      <c r="F22" s="17">
        <f>VLOOKUP(A22,'forecast data dump'!$A$1:$H$3450,5,FALSE)</f>
        <v>44426</v>
      </c>
      <c r="G22" s="13">
        <f>VLOOKUP(A22,'forecast data dump'!$A$1:$H$3450,8,FALSE)</f>
        <v>0</v>
      </c>
      <c r="H22" s="5" t="s">
        <v>3740</v>
      </c>
      <c r="I22" s="22">
        <f t="shared" ref="I22:I27" si="4">C22*(1-G22)</f>
        <v>4</v>
      </c>
      <c r="J22" s="5"/>
      <c r="K22" s="5"/>
      <c r="L22" s="33">
        <f t="shared" ref="L22:L27" si="5">D22*(1-G22)</f>
        <v>688</v>
      </c>
      <c r="M22" s="33">
        <f t="shared" ref="M22:M27" si="6">IF(J22="",L22,(D22/C22)*J22)</f>
        <v>688</v>
      </c>
      <c r="N22" s="22">
        <f t="shared" ref="N22:N27" si="7">L22-M22</f>
        <v>0</v>
      </c>
    </row>
    <row r="23" spans="1:14" x14ac:dyDescent="0.3">
      <c r="A23" s="5" t="s">
        <v>208</v>
      </c>
      <c r="B23" s="5" t="s">
        <v>109</v>
      </c>
      <c r="C23" s="5">
        <v>4</v>
      </c>
      <c r="D23" s="6">
        <v>589</v>
      </c>
      <c r="E23" s="17">
        <f>VLOOKUP(A23,'forecast data dump'!$A$1:$H$3450,4,FALSE)</f>
        <v>44424</v>
      </c>
      <c r="F23" s="17">
        <f>VLOOKUP(A23,'forecast data dump'!$A$1:$H$3450,5,FALSE)</f>
        <v>44426</v>
      </c>
      <c r="G23" s="13">
        <f>VLOOKUP(A23,'forecast data dump'!$A$1:$H$3450,8,FALSE)</f>
        <v>0</v>
      </c>
      <c r="H23" s="5" t="s">
        <v>3733</v>
      </c>
      <c r="I23" s="22">
        <f t="shared" si="4"/>
        <v>4</v>
      </c>
      <c r="J23" s="5"/>
      <c r="K23" s="5"/>
      <c r="L23" s="33">
        <f t="shared" si="5"/>
        <v>589</v>
      </c>
      <c r="M23" s="33">
        <f t="shared" si="6"/>
        <v>589</v>
      </c>
      <c r="N23" s="22">
        <f t="shared" si="7"/>
        <v>0</v>
      </c>
    </row>
    <row r="24" spans="1:14" x14ac:dyDescent="0.3">
      <c r="A24" s="5" t="s">
        <v>209</v>
      </c>
      <c r="B24" s="5" t="s">
        <v>210</v>
      </c>
      <c r="C24" s="5">
        <v>4</v>
      </c>
      <c r="D24" s="6">
        <v>688</v>
      </c>
      <c r="E24" s="17">
        <f>VLOOKUP(A24,'forecast data dump'!$A$1:$H$3450,4,FALSE)</f>
        <v>44427</v>
      </c>
      <c r="F24" s="17">
        <f>VLOOKUP(A24,'forecast data dump'!$A$1:$H$3450,5,FALSE)</f>
        <v>44431</v>
      </c>
      <c r="G24" s="13">
        <f>VLOOKUP(A24,'forecast data dump'!$A$1:$H$3450,8,FALSE)</f>
        <v>0</v>
      </c>
      <c r="H24" s="5" t="s">
        <v>3740</v>
      </c>
      <c r="I24" s="22">
        <f t="shared" si="4"/>
        <v>4</v>
      </c>
      <c r="J24" s="5"/>
      <c r="K24" s="5"/>
      <c r="L24" s="33">
        <f t="shared" si="5"/>
        <v>688</v>
      </c>
      <c r="M24" s="33">
        <f t="shared" si="6"/>
        <v>688</v>
      </c>
      <c r="N24" s="22">
        <f t="shared" si="7"/>
        <v>0</v>
      </c>
    </row>
    <row r="25" spans="1:14" x14ac:dyDescent="0.3">
      <c r="A25" s="5" t="s">
        <v>209</v>
      </c>
      <c r="B25" s="5" t="s">
        <v>210</v>
      </c>
      <c r="C25" s="5">
        <v>4</v>
      </c>
      <c r="D25" s="6">
        <v>589</v>
      </c>
      <c r="E25" s="17">
        <f>VLOOKUP(A25,'forecast data dump'!$A$1:$H$3450,4,FALSE)</f>
        <v>44427</v>
      </c>
      <c r="F25" s="17">
        <f>VLOOKUP(A25,'forecast data dump'!$A$1:$H$3450,5,FALSE)</f>
        <v>44431</v>
      </c>
      <c r="G25" s="13">
        <f>VLOOKUP(A25,'forecast data dump'!$A$1:$H$3450,8,FALSE)</f>
        <v>0</v>
      </c>
      <c r="H25" s="5" t="s">
        <v>3733</v>
      </c>
      <c r="I25" s="22">
        <f t="shared" si="4"/>
        <v>4</v>
      </c>
      <c r="J25" s="5"/>
      <c r="K25" s="5"/>
      <c r="L25" s="33">
        <f t="shared" si="5"/>
        <v>589</v>
      </c>
      <c r="M25" s="33">
        <f t="shared" si="6"/>
        <v>589</v>
      </c>
      <c r="N25" s="22">
        <f t="shared" si="7"/>
        <v>0</v>
      </c>
    </row>
    <row r="26" spans="1:14" x14ac:dyDescent="0.3">
      <c r="A26" s="5" t="s">
        <v>221</v>
      </c>
      <c r="B26" s="5" t="s">
        <v>222</v>
      </c>
      <c r="C26" s="5">
        <v>4</v>
      </c>
      <c r="D26" s="6">
        <v>688</v>
      </c>
      <c r="E26" s="17">
        <f>VLOOKUP(A26,'forecast data dump'!$A$1:$H$3450,4,FALSE)</f>
        <v>44410</v>
      </c>
      <c r="F26" s="17">
        <f>VLOOKUP(A26,'forecast data dump'!$A$1:$H$3450,5,FALSE)</f>
        <v>44414</v>
      </c>
      <c r="G26" s="13">
        <f>VLOOKUP(A26,'forecast data dump'!$A$1:$H$3450,8,FALSE)</f>
        <v>0</v>
      </c>
      <c r="H26" s="5" t="s">
        <v>3740</v>
      </c>
      <c r="I26" s="22">
        <f t="shared" si="4"/>
        <v>4</v>
      </c>
      <c r="J26" s="5"/>
      <c r="K26" s="5"/>
      <c r="L26" s="33">
        <f t="shared" si="5"/>
        <v>688</v>
      </c>
      <c r="M26" s="33">
        <f t="shared" si="6"/>
        <v>688</v>
      </c>
      <c r="N26" s="22">
        <f t="shared" si="7"/>
        <v>0</v>
      </c>
    </row>
    <row r="27" spans="1:14" x14ac:dyDescent="0.3">
      <c r="A27" s="5" t="s">
        <v>221</v>
      </c>
      <c r="B27" s="5" t="s">
        <v>222</v>
      </c>
      <c r="C27" s="5">
        <v>4</v>
      </c>
      <c r="D27" s="6">
        <v>589</v>
      </c>
      <c r="E27" s="17">
        <f>VLOOKUP(A27,'forecast data dump'!$A$1:$H$3450,4,FALSE)</f>
        <v>44410</v>
      </c>
      <c r="F27" s="17">
        <f>VLOOKUP(A27,'forecast data dump'!$A$1:$H$3450,5,FALSE)</f>
        <v>44414</v>
      </c>
      <c r="G27" s="13">
        <f>VLOOKUP(A27,'forecast data dump'!$A$1:$H$3450,8,FALSE)</f>
        <v>0</v>
      </c>
      <c r="H27" s="5" t="s">
        <v>3733</v>
      </c>
      <c r="I27" s="22">
        <f t="shared" si="4"/>
        <v>4</v>
      </c>
      <c r="J27" s="5"/>
      <c r="K27" s="5"/>
      <c r="L27" s="33">
        <f t="shared" si="5"/>
        <v>589</v>
      </c>
      <c r="M27" s="33">
        <f t="shared" si="6"/>
        <v>589</v>
      </c>
      <c r="N27" s="22">
        <f t="shared" si="7"/>
        <v>0</v>
      </c>
    </row>
    <row r="28" spans="1:14" x14ac:dyDescent="0.3">
      <c r="A28" s="3" t="s">
        <v>7907</v>
      </c>
      <c r="B28" s="3"/>
      <c r="C28" s="3"/>
      <c r="D28" s="4"/>
      <c r="E28" s="15"/>
      <c r="F28" s="15"/>
      <c r="G28" s="11"/>
      <c r="H28" s="3"/>
      <c r="I28" s="20"/>
      <c r="J28" s="3"/>
      <c r="K28" s="3"/>
      <c r="L28" s="32"/>
      <c r="M28" s="32"/>
      <c r="N28" s="20"/>
    </row>
    <row r="29" spans="1:14" x14ac:dyDescent="0.3">
      <c r="A29" s="5" t="s">
        <v>297</v>
      </c>
      <c r="B29" s="5" t="s">
        <v>298</v>
      </c>
      <c r="C29" s="5">
        <v>4</v>
      </c>
      <c r="D29" s="6">
        <v>589</v>
      </c>
      <c r="E29" s="17" t="str">
        <f>VLOOKUP(A29,'forecast data dump'!$A$1:$H$3450,4,FALSE)</f>
        <v>13-Apr-20 A</v>
      </c>
      <c r="F29" s="17">
        <f>VLOOKUP(A29,'forecast data dump'!$A$1:$H$3450,5,FALSE)</f>
        <v>44405</v>
      </c>
      <c r="G29" s="13">
        <f>VLOOKUP(A29,'forecast data dump'!$A$1:$H$3450,8,FALSE)</f>
        <v>0.95</v>
      </c>
      <c r="H29" s="5" t="s">
        <v>3733</v>
      </c>
      <c r="I29" s="22">
        <f>C29*(1-G29)</f>
        <v>0.20000000000000018</v>
      </c>
      <c r="J29" s="5"/>
      <c r="K29" s="5"/>
      <c r="L29" s="33">
        <f>D29*(1-G29)</f>
        <v>29.450000000000028</v>
      </c>
      <c r="M29" s="33">
        <f>IF(J29="",L29,(D29/C29)*J29)</f>
        <v>29.450000000000028</v>
      </c>
      <c r="N29" s="22">
        <f>L29-M29</f>
        <v>0</v>
      </c>
    </row>
    <row r="30" spans="1:14" x14ac:dyDescent="0.3">
      <c r="A30" s="5" t="s">
        <v>297</v>
      </c>
      <c r="B30" s="5" t="s">
        <v>298</v>
      </c>
      <c r="C30" s="5">
        <v>4</v>
      </c>
      <c r="D30" s="6">
        <v>688</v>
      </c>
      <c r="E30" s="17" t="str">
        <f>VLOOKUP(A30,'forecast data dump'!$A$1:$H$3450,4,FALSE)</f>
        <v>13-Apr-20 A</v>
      </c>
      <c r="F30" s="17">
        <f>VLOOKUP(A30,'forecast data dump'!$A$1:$H$3450,5,FALSE)</f>
        <v>44405</v>
      </c>
      <c r="G30" s="13">
        <f>VLOOKUP(A30,'forecast data dump'!$A$1:$H$3450,8,FALSE)</f>
        <v>0.95</v>
      </c>
      <c r="H30" s="5" t="s">
        <v>3740</v>
      </c>
      <c r="I30" s="22">
        <f>C30*(1-G30)</f>
        <v>0.20000000000000018</v>
      </c>
      <c r="J30" s="5"/>
      <c r="K30" s="5"/>
      <c r="L30" s="33">
        <f>D30*(1-G30)</f>
        <v>34.400000000000034</v>
      </c>
      <c r="M30" s="33">
        <f>IF(J30="",L30,(D30/C30)*J30)</f>
        <v>34.400000000000034</v>
      </c>
      <c r="N30" s="22">
        <f>L30-M30</f>
        <v>0</v>
      </c>
    </row>
    <row r="31" spans="1:14" x14ac:dyDescent="0.3">
      <c r="A31" s="3" t="s">
        <v>7908</v>
      </c>
      <c r="B31" s="3"/>
      <c r="C31" s="3"/>
      <c r="D31" s="4"/>
      <c r="E31" s="15"/>
      <c r="F31" s="15"/>
      <c r="G31" s="11"/>
      <c r="H31" s="3"/>
      <c r="I31" s="20"/>
      <c r="J31" s="3"/>
      <c r="K31" s="3"/>
      <c r="L31" s="32"/>
      <c r="M31" s="32"/>
      <c r="N31" s="20"/>
    </row>
    <row r="32" spans="1:14" x14ac:dyDescent="0.3">
      <c r="A32" s="5" t="s">
        <v>349</v>
      </c>
      <c r="B32" s="5" t="s">
        <v>350</v>
      </c>
      <c r="C32" s="5">
        <v>8</v>
      </c>
      <c r="D32" s="6">
        <v>1012</v>
      </c>
      <c r="E32" s="17">
        <f>VLOOKUP(A32,'forecast data dump'!$A$1:$H$3450,4,FALSE)</f>
        <v>44378</v>
      </c>
      <c r="F32" s="17">
        <f>VLOOKUP(A32,'forecast data dump'!$A$1:$H$3450,5,FALSE)</f>
        <v>44378</v>
      </c>
      <c r="G32" s="13">
        <f>VLOOKUP(A32,'forecast data dump'!$A$1:$H$3450,8,FALSE)</f>
        <v>0</v>
      </c>
      <c r="H32" s="5" t="s">
        <v>3748</v>
      </c>
      <c r="I32" s="22">
        <f>C32*(1-G32)</f>
        <v>8</v>
      </c>
      <c r="J32" s="5"/>
      <c r="K32" s="5"/>
      <c r="L32" s="33">
        <f>D32*(1-G32)</f>
        <v>1012</v>
      </c>
      <c r="M32" s="33">
        <f>IF(J32="",L32,(D32/C32)*J32)</f>
        <v>1012</v>
      </c>
      <c r="N32" s="22">
        <f>L32-M32</f>
        <v>0</v>
      </c>
    </row>
    <row r="33" spans="1:14" x14ac:dyDescent="0.3">
      <c r="A33" s="5" t="s">
        <v>349</v>
      </c>
      <c r="B33" s="5" t="s">
        <v>350</v>
      </c>
      <c r="C33" s="5">
        <v>8</v>
      </c>
      <c r="D33" s="6">
        <v>1178</v>
      </c>
      <c r="E33" s="17">
        <f>VLOOKUP(A33,'forecast data dump'!$A$1:$H$3450,4,FALSE)</f>
        <v>44378</v>
      </c>
      <c r="F33" s="17">
        <f>VLOOKUP(A33,'forecast data dump'!$A$1:$H$3450,5,FALSE)</f>
        <v>44378</v>
      </c>
      <c r="G33" s="13">
        <f>VLOOKUP(A33,'forecast data dump'!$A$1:$H$3450,8,FALSE)</f>
        <v>0</v>
      </c>
      <c r="H33" s="5" t="s">
        <v>3744</v>
      </c>
      <c r="I33" s="22">
        <f>C33*(1-G33)</f>
        <v>8</v>
      </c>
      <c r="J33" s="5"/>
      <c r="K33" s="5"/>
      <c r="L33" s="33">
        <f>D33*(1-G33)</f>
        <v>1178</v>
      </c>
      <c r="M33" s="33">
        <f>IF(J33="",L33,(D33/C33)*J33)</f>
        <v>1178</v>
      </c>
      <c r="N33" s="22">
        <f>L33-M33</f>
        <v>0</v>
      </c>
    </row>
    <row r="34" spans="1:14" x14ac:dyDescent="0.3">
      <c r="A34" s="5" t="s">
        <v>349</v>
      </c>
      <c r="B34" s="5" t="s">
        <v>350</v>
      </c>
      <c r="C34" s="5">
        <v>8</v>
      </c>
      <c r="D34" s="6">
        <v>1377</v>
      </c>
      <c r="E34" s="17">
        <f>VLOOKUP(A34,'forecast data dump'!$A$1:$H$3450,4,FALSE)</f>
        <v>44378</v>
      </c>
      <c r="F34" s="17">
        <f>VLOOKUP(A34,'forecast data dump'!$A$1:$H$3450,5,FALSE)</f>
        <v>44378</v>
      </c>
      <c r="G34" s="13">
        <f>VLOOKUP(A34,'forecast data dump'!$A$1:$H$3450,8,FALSE)</f>
        <v>0</v>
      </c>
      <c r="H34" s="5" t="s">
        <v>3740</v>
      </c>
      <c r="I34" s="22">
        <f>C34*(1-G34)</f>
        <v>8</v>
      </c>
      <c r="J34" s="5"/>
      <c r="K34" s="5"/>
      <c r="L34" s="33">
        <f>D34*(1-G34)</f>
        <v>1377</v>
      </c>
      <c r="M34" s="33">
        <f>IF(J34="",L34,(D34/C34)*J34)</f>
        <v>1377</v>
      </c>
      <c r="N34" s="22">
        <f>L34-M34</f>
        <v>0</v>
      </c>
    </row>
    <row r="35" spans="1:14" x14ac:dyDescent="0.3">
      <c r="A35" s="3" t="s">
        <v>7824</v>
      </c>
      <c r="B35" s="3"/>
      <c r="C35" s="3"/>
      <c r="D35" s="4"/>
      <c r="E35" s="15"/>
      <c r="F35" s="15"/>
      <c r="G35" s="11"/>
      <c r="H35" s="3"/>
      <c r="I35" s="20"/>
      <c r="J35" s="3"/>
      <c r="K35" s="3"/>
      <c r="L35" s="32"/>
      <c r="M35" s="32"/>
      <c r="N35" s="20"/>
    </row>
    <row r="36" spans="1:14" x14ac:dyDescent="0.3">
      <c r="A36" s="5" t="s">
        <v>425</v>
      </c>
      <c r="B36" s="5" t="s">
        <v>426</v>
      </c>
      <c r="C36" s="5">
        <v>320</v>
      </c>
      <c r="D36" s="6">
        <v>48539</v>
      </c>
      <c r="E36" s="17" t="str">
        <f>VLOOKUP(A36,'forecast data dump'!$A$1:$H$3450,4,FALSE)</f>
        <v>15-Mar-21 A</v>
      </c>
      <c r="F36" s="17">
        <f>VLOOKUP(A36,'forecast data dump'!$A$1:$H$3450,5,FALSE)</f>
        <v>44439</v>
      </c>
      <c r="G36" s="13">
        <f>VLOOKUP(A36,'forecast data dump'!$A$1:$H$3450,8,FALSE)</f>
        <v>0.4</v>
      </c>
      <c r="H36" s="5" t="s">
        <v>3744</v>
      </c>
      <c r="I36" s="22">
        <f>C36*(1-G36)</f>
        <v>192</v>
      </c>
      <c r="J36" s="5"/>
      <c r="K36" s="5"/>
      <c r="L36" s="33">
        <f>D36*(1-G36)</f>
        <v>29123.399999999998</v>
      </c>
      <c r="M36" s="33">
        <f>IF(J36="",L36,(D36/C36)*J36)</f>
        <v>29123.399999999998</v>
      </c>
      <c r="N36" s="22">
        <f>L36-M36</f>
        <v>0</v>
      </c>
    </row>
    <row r="37" spans="1:14" x14ac:dyDescent="0.3">
      <c r="A37" s="5" t="s">
        <v>425</v>
      </c>
      <c r="B37" s="5" t="s">
        <v>426</v>
      </c>
      <c r="C37" s="5">
        <v>67</v>
      </c>
      <c r="D37" s="6">
        <v>11877</v>
      </c>
      <c r="E37" s="17" t="str">
        <f>VLOOKUP(A37,'forecast data dump'!$A$1:$H$3450,4,FALSE)</f>
        <v>15-Mar-21 A</v>
      </c>
      <c r="F37" s="17">
        <f>VLOOKUP(A37,'forecast data dump'!$A$1:$H$3450,5,FALSE)</f>
        <v>44439</v>
      </c>
      <c r="G37" s="13">
        <f>VLOOKUP(A37,'forecast data dump'!$A$1:$H$3450,8,FALSE)</f>
        <v>0.4</v>
      </c>
      <c r="H37" s="5" t="s">
        <v>3740</v>
      </c>
      <c r="I37" s="22">
        <f>C37*(1-G37)</f>
        <v>40.199999999999996</v>
      </c>
      <c r="J37" s="5"/>
      <c r="K37" s="5"/>
      <c r="L37" s="33">
        <f>D37*(1-G37)</f>
        <v>7126.2</v>
      </c>
      <c r="M37" s="33">
        <f>IF(J37="",L37,(D37/C37)*J37)</f>
        <v>7126.2</v>
      </c>
      <c r="N37" s="22">
        <f>L37-M37</f>
        <v>0</v>
      </c>
    </row>
    <row r="38" spans="1:14" x14ac:dyDescent="0.3">
      <c r="A38" s="3" t="s">
        <v>7825</v>
      </c>
      <c r="B38" s="3"/>
      <c r="C38" s="3"/>
      <c r="D38" s="4"/>
      <c r="E38" s="15"/>
      <c r="F38" s="15"/>
      <c r="G38" s="11"/>
      <c r="H38" s="3"/>
      <c r="I38" s="20"/>
      <c r="J38" s="3"/>
      <c r="K38" s="3"/>
      <c r="L38" s="32"/>
      <c r="M38" s="32"/>
      <c r="N38" s="20"/>
    </row>
    <row r="39" spans="1:14" x14ac:dyDescent="0.3">
      <c r="A39" s="5" t="s">
        <v>445</v>
      </c>
      <c r="B39" s="5" t="s">
        <v>446</v>
      </c>
      <c r="C39" s="5">
        <v>4</v>
      </c>
      <c r="D39" s="6">
        <v>572</v>
      </c>
      <c r="E39" s="17" t="str">
        <f>VLOOKUP(A39,'forecast data dump'!$A$1:$H$3450,4,FALSE)</f>
        <v>22-Mar-21 A</v>
      </c>
      <c r="F39" s="17">
        <f>VLOOKUP(A39,'forecast data dump'!$A$1:$H$3450,5,FALSE)</f>
        <v>44399</v>
      </c>
      <c r="G39" s="13">
        <f>VLOOKUP(A39,'forecast data dump'!$A$1:$H$3450,8,FALSE)</f>
        <v>0.2</v>
      </c>
      <c r="H39" s="5" t="s">
        <v>3733</v>
      </c>
      <c r="I39" s="22">
        <f t="shared" ref="I39:I47" si="8">C39*(1-G39)</f>
        <v>3.2</v>
      </c>
      <c r="J39" s="5"/>
      <c r="K39" s="5"/>
      <c r="L39" s="33">
        <f t="shared" ref="L39:L47" si="9">D39*(1-G39)</f>
        <v>457.6</v>
      </c>
      <c r="M39" s="33">
        <f t="shared" ref="M39:M47" si="10">IF(J39="",L39,(D39/C39)*J39)</f>
        <v>457.6</v>
      </c>
      <c r="N39" s="22">
        <f t="shared" ref="N39:N47" si="11">L39-M39</f>
        <v>0</v>
      </c>
    </row>
    <row r="40" spans="1:14" x14ac:dyDescent="0.3">
      <c r="A40" s="5" t="s">
        <v>445</v>
      </c>
      <c r="B40" s="5" t="s">
        <v>446</v>
      </c>
      <c r="C40" s="5">
        <v>4</v>
      </c>
      <c r="D40" s="6">
        <v>668</v>
      </c>
      <c r="E40" s="17" t="str">
        <f>VLOOKUP(A40,'forecast data dump'!$A$1:$H$3450,4,FALSE)</f>
        <v>22-Mar-21 A</v>
      </c>
      <c r="F40" s="17">
        <f>VLOOKUP(A40,'forecast data dump'!$A$1:$H$3450,5,FALSE)</f>
        <v>44399</v>
      </c>
      <c r="G40" s="13">
        <f>VLOOKUP(A40,'forecast data dump'!$A$1:$H$3450,8,FALSE)</f>
        <v>0.2</v>
      </c>
      <c r="H40" s="5" t="s">
        <v>3740</v>
      </c>
      <c r="I40" s="22">
        <f t="shared" si="8"/>
        <v>3.2</v>
      </c>
      <c r="J40" s="5"/>
      <c r="K40" s="5"/>
      <c r="L40" s="33">
        <f t="shared" si="9"/>
        <v>534.4</v>
      </c>
      <c r="M40" s="33">
        <f t="shared" si="10"/>
        <v>534.4</v>
      </c>
      <c r="N40" s="22">
        <f t="shared" si="11"/>
        <v>0</v>
      </c>
    </row>
    <row r="41" spans="1:14" x14ac:dyDescent="0.3">
      <c r="A41" s="5" t="s">
        <v>447</v>
      </c>
      <c r="B41" s="5" t="s">
        <v>448</v>
      </c>
      <c r="C41" s="5">
        <v>4</v>
      </c>
      <c r="D41" s="6">
        <v>572</v>
      </c>
      <c r="E41" s="17" t="str">
        <f>VLOOKUP(A41,'forecast data dump'!$A$1:$H$3450,4,FALSE)</f>
        <v>22-Mar-21 A</v>
      </c>
      <c r="F41" s="17">
        <f>VLOOKUP(A41,'forecast data dump'!$A$1:$H$3450,5,FALSE)</f>
        <v>44407</v>
      </c>
      <c r="G41" s="13">
        <f>VLOOKUP(A41,'forecast data dump'!$A$1:$H$3450,8,FALSE)</f>
        <v>0.5</v>
      </c>
      <c r="H41" s="5" t="s">
        <v>3733</v>
      </c>
      <c r="I41" s="22">
        <f t="shared" si="8"/>
        <v>2</v>
      </c>
      <c r="J41" s="5"/>
      <c r="K41" s="5"/>
      <c r="L41" s="33">
        <f t="shared" si="9"/>
        <v>286</v>
      </c>
      <c r="M41" s="33">
        <f t="shared" si="10"/>
        <v>286</v>
      </c>
      <c r="N41" s="22">
        <f t="shared" si="11"/>
        <v>0</v>
      </c>
    </row>
    <row r="42" spans="1:14" x14ac:dyDescent="0.3">
      <c r="A42" s="5" t="s">
        <v>447</v>
      </c>
      <c r="B42" s="5" t="s">
        <v>448</v>
      </c>
      <c r="C42" s="5">
        <v>4</v>
      </c>
      <c r="D42" s="6">
        <v>668</v>
      </c>
      <c r="E42" s="17" t="str">
        <f>VLOOKUP(A42,'forecast data dump'!$A$1:$H$3450,4,FALSE)</f>
        <v>22-Mar-21 A</v>
      </c>
      <c r="F42" s="17">
        <f>VLOOKUP(A42,'forecast data dump'!$A$1:$H$3450,5,FALSE)</f>
        <v>44407</v>
      </c>
      <c r="G42" s="13">
        <f>VLOOKUP(A42,'forecast data dump'!$A$1:$H$3450,8,FALSE)</f>
        <v>0.5</v>
      </c>
      <c r="H42" s="5" t="s">
        <v>3740</v>
      </c>
      <c r="I42" s="22">
        <f t="shared" si="8"/>
        <v>2</v>
      </c>
      <c r="J42" s="5"/>
      <c r="K42" s="5"/>
      <c r="L42" s="33">
        <f t="shared" si="9"/>
        <v>334</v>
      </c>
      <c r="M42" s="33">
        <f t="shared" si="10"/>
        <v>334</v>
      </c>
      <c r="N42" s="22">
        <f t="shared" si="11"/>
        <v>0</v>
      </c>
    </row>
    <row r="43" spans="1:14" x14ac:dyDescent="0.3">
      <c r="A43" s="5" t="s">
        <v>455</v>
      </c>
      <c r="B43" s="5" t="s">
        <v>456</v>
      </c>
      <c r="C43" s="5">
        <v>24</v>
      </c>
      <c r="D43" s="6">
        <v>2739</v>
      </c>
      <c r="E43" s="17">
        <f>VLOOKUP(A43,'forecast data dump'!$A$1:$H$3450,4,FALSE)</f>
        <v>44425</v>
      </c>
      <c r="F43" s="17">
        <f>VLOOKUP(A43,'forecast data dump'!$A$1:$H$3450,5,FALSE)</f>
        <v>44427</v>
      </c>
      <c r="G43" s="13">
        <f>VLOOKUP(A43,'forecast data dump'!$A$1:$H$3450,8,FALSE)</f>
        <v>0</v>
      </c>
      <c r="H43" s="5" t="s">
        <v>3741</v>
      </c>
      <c r="I43" s="22">
        <f t="shared" si="8"/>
        <v>24</v>
      </c>
      <c r="J43" s="5"/>
      <c r="K43" s="5"/>
      <c r="L43" s="33">
        <f t="shared" si="9"/>
        <v>2739</v>
      </c>
      <c r="M43" s="33">
        <f t="shared" si="10"/>
        <v>2739</v>
      </c>
      <c r="N43" s="22">
        <f t="shared" si="11"/>
        <v>0</v>
      </c>
    </row>
    <row r="44" spans="1:14" x14ac:dyDescent="0.3">
      <c r="A44" s="5" t="s">
        <v>457</v>
      </c>
      <c r="B44" s="5" t="s">
        <v>458</v>
      </c>
      <c r="C44" s="5">
        <v>64</v>
      </c>
      <c r="D44" s="6">
        <v>11015</v>
      </c>
      <c r="E44" s="17">
        <f>VLOOKUP(A44,'forecast data dump'!$A$1:$H$3450,4,FALSE)</f>
        <v>44428</v>
      </c>
      <c r="F44" s="17">
        <f>VLOOKUP(A44,'forecast data dump'!$A$1:$H$3450,5,FALSE)</f>
        <v>44439</v>
      </c>
      <c r="G44" s="13">
        <f>VLOOKUP(A44,'forecast data dump'!$A$1:$H$3450,8,FALSE)</f>
        <v>0</v>
      </c>
      <c r="H44" s="5" t="s">
        <v>3740</v>
      </c>
      <c r="I44" s="22">
        <f t="shared" si="8"/>
        <v>64</v>
      </c>
      <c r="J44" s="5"/>
      <c r="K44" s="5"/>
      <c r="L44" s="33">
        <f t="shared" si="9"/>
        <v>11015</v>
      </c>
      <c r="M44" s="33">
        <f t="shared" si="10"/>
        <v>11015</v>
      </c>
      <c r="N44" s="22">
        <f t="shared" si="11"/>
        <v>0</v>
      </c>
    </row>
    <row r="45" spans="1:14" x14ac:dyDescent="0.3">
      <c r="A45" s="5" t="s">
        <v>457</v>
      </c>
      <c r="B45" s="5" t="s">
        <v>458</v>
      </c>
      <c r="C45" s="5">
        <v>64</v>
      </c>
      <c r="D45" s="6">
        <v>9425</v>
      </c>
      <c r="E45" s="17">
        <f>VLOOKUP(A45,'forecast data dump'!$A$1:$H$3450,4,FALSE)</f>
        <v>44428</v>
      </c>
      <c r="F45" s="17">
        <f>VLOOKUP(A45,'forecast data dump'!$A$1:$H$3450,5,FALSE)</f>
        <v>44439</v>
      </c>
      <c r="G45" s="13">
        <f>VLOOKUP(A45,'forecast data dump'!$A$1:$H$3450,8,FALSE)</f>
        <v>0</v>
      </c>
      <c r="H45" s="5" t="s">
        <v>3733</v>
      </c>
      <c r="I45" s="22">
        <f t="shared" si="8"/>
        <v>64</v>
      </c>
      <c r="J45" s="5"/>
      <c r="K45" s="5"/>
      <c r="L45" s="33">
        <f t="shared" si="9"/>
        <v>9425</v>
      </c>
      <c r="M45" s="33">
        <f t="shared" si="10"/>
        <v>9425</v>
      </c>
      <c r="N45" s="22">
        <f t="shared" si="11"/>
        <v>0</v>
      </c>
    </row>
    <row r="46" spans="1:14" x14ac:dyDescent="0.3">
      <c r="A46" s="5" t="s">
        <v>459</v>
      </c>
      <c r="B46" s="5" t="s">
        <v>460</v>
      </c>
      <c r="C46" s="5">
        <v>64</v>
      </c>
      <c r="D46" s="6">
        <v>7304</v>
      </c>
      <c r="E46" s="17">
        <f>VLOOKUP(A46,'forecast data dump'!$A$1:$H$3450,4,FALSE)</f>
        <v>44428</v>
      </c>
      <c r="F46" s="17">
        <f>VLOOKUP(A46,'forecast data dump'!$A$1:$H$3450,5,FALSE)</f>
        <v>44439</v>
      </c>
      <c r="G46" s="13">
        <f>VLOOKUP(A46,'forecast data dump'!$A$1:$H$3450,8,FALSE)</f>
        <v>0</v>
      </c>
      <c r="H46" s="5" t="s">
        <v>3741</v>
      </c>
      <c r="I46" s="22">
        <f t="shared" si="8"/>
        <v>64</v>
      </c>
      <c r="J46" s="5"/>
      <c r="K46" s="5"/>
      <c r="L46" s="33">
        <f t="shared" si="9"/>
        <v>7304</v>
      </c>
      <c r="M46" s="33">
        <f t="shared" si="10"/>
        <v>7304</v>
      </c>
      <c r="N46" s="22">
        <f t="shared" si="11"/>
        <v>0</v>
      </c>
    </row>
    <row r="47" spans="1:14" x14ac:dyDescent="0.3">
      <c r="A47" s="5" t="s">
        <v>461</v>
      </c>
      <c r="B47" s="5" t="s">
        <v>462</v>
      </c>
      <c r="C47" s="5">
        <v>24</v>
      </c>
      <c r="D47" s="6">
        <v>2739</v>
      </c>
      <c r="E47" s="17">
        <f>VLOOKUP(A47,'forecast data dump'!$A$1:$H$3450,4,FALSE)</f>
        <v>44440</v>
      </c>
      <c r="F47" s="17">
        <f>VLOOKUP(A47,'forecast data dump'!$A$1:$H$3450,5,FALSE)</f>
        <v>44442</v>
      </c>
      <c r="G47" s="13">
        <f>VLOOKUP(A47,'forecast data dump'!$A$1:$H$3450,8,FALSE)</f>
        <v>0</v>
      </c>
      <c r="H47" s="5" t="s">
        <v>3741</v>
      </c>
      <c r="I47" s="22">
        <f t="shared" si="8"/>
        <v>24</v>
      </c>
      <c r="J47" s="5"/>
      <c r="K47" s="5"/>
      <c r="L47" s="33">
        <f t="shared" si="9"/>
        <v>2739</v>
      </c>
      <c r="M47" s="33">
        <f t="shared" si="10"/>
        <v>2739</v>
      </c>
      <c r="N47" s="22">
        <f t="shared" si="11"/>
        <v>0</v>
      </c>
    </row>
    <row r="48" spans="1:14" x14ac:dyDescent="0.3">
      <c r="A48" s="3" t="s">
        <v>7826</v>
      </c>
      <c r="B48" s="3"/>
      <c r="C48" s="3"/>
      <c r="D48" s="4"/>
      <c r="E48" s="15"/>
      <c r="F48" s="15"/>
      <c r="G48" s="11"/>
      <c r="H48" s="3"/>
      <c r="I48" s="20"/>
      <c r="J48" s="3"/>
      <c r="K48" s="3"/>
      <c r="L48" s="32"/>
      <c r="M48" s="32"/>
      <c r="N48" s="20"/>
    </row>
    <row r="49" spans="1:14" x14ac:dyDescent="0.3">
      <c r="A49" s="5" t="s">
        <v>495</v>
      </c>
      <c r="B49" s="5" t="s">
        <v>496</v>
      </c>
      <c r="C49" s="5">
        <v>40</v>
      </c>
      <c r="D49" s="6">
        <v>6067</v>
      </c>
      <c r="E49" s="17">
        <f>VLOOKUP(A49,'forecast data dump'!$A$1:$H$3450,4,FALSE)</f>
        <v>44531</v>
      </c>
      <c r="F49" s="17">
        <f>VLOOKUP(A49,'forecast data dump'!$A$1:$H$3450,5,FALSE)</f>
        <v>44537</v>
      </c>
      <c r="G49" s="13">
        <f>VLOOKUP(A49,'forecast data dump'!$A$1:$H$3450,8,FALSE)</f>
        <v>0</v>
      </c>
      <c r="H49" s="5" t="s">
        <v>3733</v>
      </c>
      <c r="I49" s="22">
        <f>C49*(1-G49)</f>
        <v>40</v>
      </c>
      <c r="J49" s="5"/>
      <c r="K49" s="5"/>
      <c r="L49" s="33">
        <f>D49*(1-G49)</f>
        <v>6067</v>
      </c>
      <c r="M49" s="33">
        <f>IF(J49="",L49,(D49/C49)*J49)</f>
        <v>6067</v>
      </c>
      <c r="N49" s="22">
        <f>L49-M49</f>
        <v>0</v>
      </c>
    </row>
    <row r="50" spans="1:14" x14ac:dyDescent="0.3">
      <c r="A50" s="5" t="s">
        <v>509</v>
      </c>
      <c r="B50" s="5" t="s">
        <v>510</v>
      </c>
      <c r="C50" s="5">
        <v>440</v>
      </c>
      <c r="D50" s="6">
        <v>51720</v>
      </c>
      <c r="E50" s="17" t="str">
        <f>VLOOKUP(A50,'forecast data dump'!$A$1:$H$3450,4,FALSE)</f>
        <v>16-Mar-21 A</v>
      </c>
      <c r="F50" s="17">
        <f>VLOOKUP(A50,'forecast data dump'!$A$1:$H$3450,5,FALSE)</f>
        <v>44530</v>
      </c>
      <c r="G50" s="13">
        <f>VLOOKUP(A50,'forecast data dump'!$A$1:$H$3450,8,FALSE)</f>
        <v>0.3</v>
      </c>
      <c r="H50" s="5" t="s">
        <v>3741</v>
      </c>
      <c r="I50" s="22">
        <f>C50*(1-G50)</f>
        <v>308</v>
      </c>
      <c r="J50" s="5"/>
      <c r="K50" s="5"/>
      <c r="L50" s="33">
        <f>D50*(1-G50)</f>
        <v>36204</v>
      </c>
      <c r="M50" s="33">
        <f>IF(J50="",L50,(D50/C50)*J50)</f>
        <v>36204</v>
      </c>
      <c r="N50" s="22">
        <f>L50-M50</f>
        <v>0</v>
      </c>
    </row>
    <row r="51" spans="1:14" x14ac:dyDescent="0.3">
      <c r="A51" s="3" t="s">
        <v>7827</v>
      </c>
      <c r="B51" s="3"/>
      <c r="C51" s="3"/>
      <c r="D51" s="4"/>
      <c r="E51" s="15"/>
      <c r="F51" s="15"/>
      <c r="G51" s="11"/>
      <c r="H51" s="3"/>
      <c r="I51" s="20"/>
      <c r="J51" s="3"/>
      <c r="K51" s="3"/>
      <c r="L51" s="32"/>
      <c r="M51" s="32"/>
      <c r="N51" s="20"/>
    </row>
    <row r="52" spans="1:14" x14ac:dyDescent="0.3">
      <c r="A52" s="5" t="s">
        <v>521</v>
      </c>
      <c r="B52" s="5" t="s">
        <v>522</v>
      </c>
      <c r="C52" s="5">
        <v>24</v>
      </c>
      <c r="D52" s="6">
        <v>2739</v>
      </c>
      <c r="E52" s="17">
        <f>VLOOKUP(A52,'forecast data dump'!$A$1:$H$3450,4,FALSE)</f>
        <v>44378</v>
      </c>
      <c r="F52" s="17">
        <f>VLOOKUP(A52,'forecast data dump'!$A$1:$H$3450,5,FALSE)</f>
        <v>44383</v>
      </c>
      <c r="G52" s="13">
        <f>VLOOKUP(A52,'forecast data dump'!$A$1:$H$3450,8,FALSE)</f>
        <v>0</v>
      </c>
      <c r="H52" s="5" t="s">
        <v>3741</v>
      </c>
      <c r="I52" s="22">
        <f t="shared" ref="I52:I59" si="12">C52*(1-G52)</f>
        <v>24</v>
      </c>
      <c r="J52" s="5"/>
      <c r="K52" s="5"/>
      <c r="L52" s="33">
        <f t="shared" ref="L52:L59" si="13">D52*(1-G52)</f>
        <v>2739</v>
      </c>
      <c r="M52" s="33">
        <f t="shared" ref="M52:M59" si="14">IF(J52="",L52,(D52/C52)*J52)</f>
        <v>2739</v>
      </c>
      <c r="N52" s="22">
        <f t="shared" ref="N52:N59" si="15">L52-M52</f>
        <v>0</v>
      </c>
    </row>
    <row r="53" spans="1:14" x14ac:dyDescent="0.3">
      <c r="A53" s="5" t="s">
        <v>523</v>
      </c>
      <c r="B53" s="5" t="s">
        <v>524</v>
      </c>
      <c r="C53" s="5">
        <v>24</v>
      </c>
      <c r="D53" s="6">
        <v>2739</v>
      </c>
      <c r="E53" s="17">
        <f>VLOOKUP(A53,'forecast data dump'!$A$1:$H$3450,4,FALSE)</f>
        <v>44384</v>
      </c>
      <c r="F53" s="17">
        <f>VLOOKUP(A53,'forecast data dump'!$A$1:$H$3450,5,FALSE)</f>
        <v>44386</v>
      </c>
      <c r="G53" s="13">
        <f>VLOOKUP(A53,'forecast data dump'!$A$1:$H$3450,8,FALSE)</f>
        <v>0</v>
      </c>
      <c r="H53" s="5" t="s">
        <v>3741</v>
      </c>
      <c r="I53" s="22">
        <f t="shared" si="12"/>
        <v>24</v>
      </c>
      <c r="J53" s="5"/>
      <c r="K53" s="5"/>
      <c r="L53" s="33">
        <f t="shared" si="13"/>
        <v>2739</v>
      </c>
      <c r="M53" s="33">
        <f t="shared" si="14"/>
        <v>2739</v>
      </c>
      <c r="N53" s="22">
        <f t="shared" si="15"/>
        <v>0</v>
      </c>
    </row>
    <row r="54" spans="1:14" x14ac:dyDescent="0.3">
      <c r="A54" s="5" t="s">
        <v>525</v>
      </c>
      <c r="B54" s="5" t="s">
        <v>526</v>
      </c>
      <c r="C54" s="5">
        <v>24</v>
      </c>
      <c r="D54" s="6">
        <v>2739</v>
      </c>
      <c r="E54" s="17">
        <f>VLOOKUP(A54,'forecast data dump'!$A$1:$H$3450,4,FALSE)</f>
        <v>44389</v>
      </c>
      <c r="F54" s="17">
        <f>VLOOKUP(A54,'forecast data dump'!$A$1:$H$3450,5,FALSE)</f>
        <v>44391</v>
      </c>
      <c r="G54" s="13">
        <f>VLOOKUP(A54,'forecast data dump'!$A$1:$H$3450,8,FALSE)</f>
        <v>0</v>
      </c>
      <c r="H54" s="5" t="s">
        <v>3741</v>
      </c>
      <c r="I54" s="22">
        <f t="shared" si="12"/>
        <v>24</v>
      </c>
      <c r="J54" s="5"/>
      <c r="K54" s="5"/>
      <c r="L54" s="33">
        <f t="shared" si="13"/>
        <v>2739</v>
      </c>
      <c r="M54" s="33">
        <f t="shared" si="14"/>
        <v>2739</v>
      </c>
      <c r="N54" s="22">
        <f t="shared" si="15"/>
        <v>0</v>
      </c>
    </row>
    <row r="55" spans="1:14" x14ac:dyDescent="0.3">
      <c r="A55" s="5" t="s">
        <v>527</v>
      </c>
      <c r="B55" s="5" t="s">
        <v>528</v>
      </c>
      <c r="C55" s="5">
        <v>80</v>
      </c>
      <c r="D55" s="6">
        <v>9130</v>
      </c>
      <c r="E55" s="17">
        <f>VLOOKUP(A55,'forecast data dump'!$A$1:$H$3450,4,FALSE)</f>
        <v>44392</v>
      </c>
      <c r="F55" s="17">
        <f>VLOOKUP(A55,'forecast data dump'!$A$1:$H$3450,5,FALSE)</f>
        <v>44405</v>
      </c>
      <c r="G55" s="13">
        <f>VLOOKUP(A55,'forecast data dump'!$A$1:$H$3450,8,FALSE)</f>
        <v>0</v>
      </c>
      <c r="H55" s="5" t="s">
        <v>3741</v>
      </c>
      <c r="I55" s="22">
        <f t="shared" si="12"/>
        <v>80</v>
      </c>
      <c r="J55" s="5"/>
      <c r="K55" s="5"/>
      <c r="L55" s="33">
        <f t="shared" si="13"/>
        <v>9130</v>
      </c>
      <c r="M55" s="33">
        <f t="shared" si="14"/>
        <v>9130</v>
      </c>
      <c r="N55" s="22">
        <f t="shared" si="15"/>
        <v>0</v>
      </c>
    </row>
    <row r="56" spans="1:14" x14ac:dyDescent="0.3">
      <c r="A56" s="5" t="s">
        <v>529</v>
      </c>
      <c r="B56" s="5" t="s">
        <v>530</v>
      </c>
      <c r="C56" s="5">
        <v>24</v>
      </c>
      <c r="D56" s="6">
        <v>2739</v>
      </c>
      <c r="E56" s="17">
        <f>VLOOKUP(A56,'forecast data dump'!$A$1:$H$3450,4,FALSE)</f>
        <v>44406</v>
      </c>
      <c r="F56" s="17">
        <f>VLOOKUP(A56,'forecast data dump'!$A$1:$H$3450,5,FALSE)</f>
        <v>44410</v>
      </c>
      <c r="G56" s="13">
        <f>VLOOKUP(A56,'forecast data dump'!$A$1:$H$3450,8,FALSE)</f>
        <v>0</v>
      </c>
      <c r="H56" s="5" t="s">
        <v>3741</v>
      </c>
      <c r="I56" s="22">
        <f t="shared" si="12"/>
        <v>24</v>
      </c>
      <c r="J56" s="5"/>
      <c r="K56" s="5"/>
      <c r="L56" s="33">
        <f t="shared" si="13"/>
        <v>2739</v>
      </c>
      <c r="M56" s="33">
        <f t="shared" si="14"/>
        <v>2739</v>
      </c>
      <c r="N56" s="22">
        <f t="shared" si="15"/>
        <v>0</v>
      </c>
    </row>
    <row r="57" spans="1:14" x14ac:dyDescent="0.3">
      <c r="A57" s="5" t="s">
        <v>531</v>
      </c>
      <c r="B57" s="5" t="s">
        <v>532</v>
      </c>
      <c r="C57" s="5">
        <v>240</v>
      </c>
      <c r="D57" s="6">
        <v>27453</v>
      </c>
      <c r="E57" s="17">
        <f>VLOOKUP(A57,'forecast data dump'!$A$1:$H$3450,4,FALSE)</f>
        <v>44411</v>
      </c>
      <c r="F57" s="17">
        <f>VLOOKUP(A57,'forecast data dump'!$A$1:$H$3450,5,FALSE)</f>
        <v>44453</v>
      </c>
      <c r="G57" s="13">
        <f>VLOOKUP(A57,'forecast data dump'!$A$1:$H$3450,8,FALSE)</f>
        <v>0</v>
      </c>
      <c r="H57" s="5" t="s">
        <v>3741</v>
      </c>
      <c r="I57" s="22">
        <f t="shared" si="12"/>
        <v>240</v>
      </c>
      <c r="J57" s="5"/>
      <c r="K57" s="5"/>
      <c r="L57" s="33">
        <f t="shared" si="13"/>
        <v>27453</v>
      </c>
      <c r="M57" s="33">
        <f t="shared" si="14"/>
        <v>27453</v>
      </c>
      <c r="N57" s="22">
        <f t="shared" si="15"/>
        <v>0</v>
      </c>
    </row>
    <row r="58" spans="1:14" x14ac:dyDescent="0.3">
      <c r="A58" s="5" t="s">
        <v>533</v>
      </c>
      <c r="B58" s="5" t="s">
        <v>534</v>
      </c>
      <c r="C58" s="5">
        <v>40</v>
      </c>
      <c r="D58" s="6">
        <v>4702</v>
      </c>
      <c r="E58" s="17">
        <f>VLOOKUP(A58,'forecast data dump'!$A$1:$H$3450,4,FALSE)</f>
        <v>44483</v>
      </c>
      <c r="F58" s="17">
        <f>VLOOKUP(A58,'forecast data dump'!$A$1:$H$3450,5,FALSE)</f>
        <v>44489</v>
      </c>
      <c r="G58" s="13">
        <f>VLOOKUP(A58,'forecast data dump'!$A$1:$H$3450,8,FALSE)</f>
        <v>0</v>
      </c>
      <c r="H58" s="5" t="s">
        <v>3741</v>
      </c>
      <c r="I58" s="22">
        <f t="shared" si="12"/>
        <v>40</v>
      </c>
      <c r="J58" s="5"/>
      <c r="K58" s="5"/>
      <c r="L58" s="33">
        <f t="shared" si="13"/>
        <v>4702</v>
      </c>
      <c r="M58" s="33">
        <f t="shared" si="14"/>
        <v>4702</v>
      </c>
      <c r="N58" s="22">
        <f t="shared" si="15"/>
        <v>0</v>
      </c>
    </row>
    <row r="59" spans="1:14" x14ac:dyDescent="0.3">
      <c r="A59" s="5" t="s">
        <v>535</v>
      </c>
      <c r="B59" s="5" t="s">
        <v>536</v>
      </c>
      <c r="C59" s="5">
        <v>40</v>
      </c>
      <c r="D59" s="6">
        <v>4702</v>
      </c>
      <c r="E59" s="17">
        <f>VLOOKUP(A59,'forecast data dump'!$A$1:$H$3450,4,FALSE)</f>
        <v>44490</v>
      </c>
      <c r="F59" s="17">
        <f>VLOOKUP(A59,'forecast data dump'!$A$1:$H$3450,5,FALSE)</f>
        <v>44496</v>
      </c>
      <c r="G59" s="13">
        <f>VLOOKUP(A59,'forecast data dump'!$A$1:$H$3450,8,FALSE)</f>
        <v>0</v>
      </c>
      <c r="H59" s="5" t="s">
        <v>3741</v>
      </c>
      <c r="I59" s="22">
        <f t="shared" si="12"/>
        <v>40</v>
      </c>
      <c r="J59" s="5"/>
      <c r="K59" s="5"/>
      <c r="L59" s="33">
        <f t="shared" si="13"/>
        <v>4702</v>
      </c>
      <c r="M59" s="33">
        <f t="shared" si="14"/>
        <v>4702</v>
      </c>
      <c r="N59" s="22">
        <f t="shared" si="15"/>
        <v>0</v>
      </c>
    </row>
    <row r="60" spans="1:14" x14ac:dyDescent="0.3">
      <c r="A60" s="3" t="s">
        <v>7831</v>
      </c>
      <c r="B60" s="3"/>
      <c r="C60" s="3"/>
      <c r="D60" s="4"/>
      <c r="E60" s="15"/>
      <c r="F60" s="15"/>
      <c r="G60" s="11"/>
      <c r="H60" s="3"/>
      <c r="I60" s="20"/>
      <c r="J60" s="3"/>
      <c r="K60" s="3"/>
      <c r="L60" s="32"/>
      <c r="M60" s="32"/>
      <c r="N60" s="20"/>
    </row>
    <row r="61" spans="1:14" x14ac:dyDescent="0.3">
      <c r="A61" s="5" t="s">
        <v>946</v>
      </c>
      <c r="B61" s="5" t="s">
        <v>947</v>
      </c>
      <c r="C61" s="5">
        <v>462</v>
      </c>
      <c r="D61" s="6">
        <v>69911</v>
      </c>
      <c r="E61" s="17" t="str">
        <f>VLOOKUP(A61,'forecast data dump'!$A$1:$H$3450,4,FALSE)</f>
        <v>23-Nov-20 A</v>
      </c>
      <c r="F61" s="17">
        <f>VLOOKUP(A61,'forecast data dump'!$A$1:$H$3450,5,FALSE)</f>
        <v>44592</v>
      </c>
      <c r="G61" s="13">
        <f>VLOOKUP(A61,'forecast data dump'!$A$1:$H$3450,8,FALSE)</f>
        <v>0.57999999999999996</v>
      </c>
      <c r="H61" s="5" t="s">
        <v>3744</v>
      </c>
      <c r="I61" s="22">
        <f t="shared" ref="I61:I70" si="16">C61*(1-G61)</f>
        <v>194.04000000000002</v>
      </c>
      <c r="J61" s="5"/>
      <c r="K61" s="5"/>
      <c r="L61" s="33">
        <f t="shared" ref="L61:L70" si="17">D61*(1-G61)</f>
        <v>29362.620000000003</v>
      </c>
      <c r="M61" s="33">
        <f t="shared" ref="M61:M70" si="18">IF(J61="",L61,(D61/C61)*J61)</f>
        <v>29362.620000000003</v>
      </c>
      <c r="N61" s="22">
        <f t="shared" ref="N61:N70" si="19">L61-M61</f>
        <v>0</v>
      </c>
    </row>
    <row r="62" spans="1:14" x14ac:dyDescent="0.3">
      <c r="A62" s="5" t="s">
        <v>946</v>
      </c>
      <c r="B62" s="5" t="s">
        <v>947</v>
      </c>
      <c r="C62" s="5">
        <v>922</v>
      </c>
      <c r="D62" s="6">
        <v>108120</v>
      </c>
      <c r="E62" s="17" t="str">
        <f>VLOOKUP(A62,'forecast data dump'!$A$1:$H$3450,4,FALSE)</f>
        <v>23-Nov-20 A</v>
      </c>
      <c r="F62" s="17">
        <f>VLOOKUP(A62,'forecast data dump'!$A$1:$H$3450,5,FALSE)</f>
        <v>44592</v>
      </c>
      <c r="G62" s="13">
        <f>VLOOKUP(A62,'forecast data dump'!$A$1:$H$3450,8,FALSE)</f>
        <v>0.57999999999999996</v>
      </c>
      <c r="H62" s="5" t="s">
        <v>3741</v>
      </c>
      <c r="I62" s="22">
        <f t="shared" si="16"/>
        <v>387.24</v>
      </c>
      <c r="J62" s="5"/>
      <c r="K62" s="5"/>
      <c r="L62" s="33">
        <f t="shared" si="17"/>
        <v>45410.400000000001</v>
      </c>
      <c r="M62" s="33">
        <f t="shared" si="18"/>
        <v>45410.400000000001</v>
      </c>
      <c r="N62" s="22">
        <f t="shared" si="19"/>
        <v>0</v>
      </c>
    </row>
    <row r="63" spans="1:14" x14ac:dyDescent="0.3">
      <c r="A63" s="5" t="s">
        <v>948</v>
      </c>
      <c r="B63" s="5" t="s">
        <v>949</v>
      </c>
      <c r="C63" s="5">
        <v>462</v>
      </c>
      <c r="D63" s="6">
        <v>69926</v>
      </c>
      <c r="E63" s="17" t="str">
        <f>VLOOKUP(A63,'forecast data dump'!$A$1:$H$3450,4,FALSE)</f>
        <v>21-Jan-21 A</v>
      </c>
      <c r="F63" s="17">
        <f>VLOOKUP(A63,'forecast data dump'!$A$1:$H$3450,5,FALSE)</f>
        <v>44592</v>
      </c>
      <c r="G63" s="13">
        <f>VLOOKUP(A63,'forecast data dump'!$A$1:$H$3450,8,FALSE)</f>
        <v>0.35</v>
      </c>
      <c r="H63" s="5" t="s">
        <v>3744</v>
      </c>
      <c r="I63" s="22">
        <f t="shared" si="16"/>
        <v>300.3</v>
      </c>
      <c r="J63" s="5"/>
      <c r="K63" s="5"/>
      <c r="L63" s="33">
        <f t="shared" si="17"/>
        <v>45451.9</v>
      </c>
      <c r="M63" s="33">
        <f t="shared" si="18"/>
        <v>45451.9</v>
      </c>
      <c r="N63" s="22">
        <f t="shared" si="19"/>
        <v>0</v>
      </c>
    </row>
    <row r="64" spans="1:14" x14ac:dyDescent="0.3">
      <c r="A64" s="5" t="s">
        <v>948</v>
      </c>
      <c r="B64" s="5" t="s">
        <v>949</v>
      </c>
      <c r="C64" s="5">
        <v>922</v>
      </c>
      <c r="D64" s="6">
        <v>108143</v>
      </c>
      <c r="E64" s="17" t="str">
        <f>VLOOKUP(A64,'forecast data dump'!$A$1:$H$3450,4,FALSE)</f>
        <v>21-Jan-21 A</v>
      </c>
      <c r="F64" s="17">
        <f>VLOOKUP(A64,'forecast data dump'!$A$1:$H$3450,5,FALSE)</f>
        <v>44592</v>
      </c>
      <c r="G64" s="13">
        <f>VLOOKUP(A64,'forecast data dump'!$A$1:$H$3450,8,FALSE)</f>
        <v>0.35</v>
      </c>
      <c r="H64" s="5" t="s">
        <v>3741</v>
      </c>
      <c r="I64" s="22">
        <f t="shared" si="16"/>
        <v>599.30000000000007</v>
      </c>
      <c r="J64" s="5"/>
      <c r="K64" s="5"/>
      <c r="L64" s="33">
        <f t="shared" si="17"/>
        <v>70292.95</v>
      </c>
      <c r="M64" s="33">
        <f t="shared" si="18"/>
        <v>70292.95</v>
      </c>
      <c r="N64" s="22">
        <f t="shared" si="19"/>
        <v>0</v>
      </c>
    </row>
    <row r="65" spans="1:14" x14ac:dyDescent="0.3">
      <c r="A65" s="5" t="s">
        <v>950</v>
      </c>
      <c r="B65" s="5" t="s">
        <v>951</v>
      </c>
      <c r="C65" s="5">
        <v>462</v>
      </c>
      <c r="D65" s="6">
        <v>69957</v>
      </c>
      <c r="E65" s="17" t="str">
        <f>VLOOKUP(A65,'forecast data dump'!$A$1:$H$3450,4,FALSE)</f>
        <v>23-Nov-20 A</v>
      </c>
      <c r="F65" s="17">
        <f>VLOOKUP(A65,'forecast data dump'!$A$1:$H$3450,5,FALSE)</f>
        <v>44592</v>
      </c>
      <c r="G65" s="13">
        <f>VLOOKUP(A65,'forecast data dump'!$A$1:$H$3450,8,FALSE)</f>
        <v>0.38</v>
      </c>
      <c r="H65" s="5" t="s">
        <v>3744</v>
      </c>
      <c r="I65" s="22">
        <f t="shared" si="16"/>
        <v>286.44</v>
      </c>
      <c r="J65" s="5"/>
      <c r="K65" s="5"/>
      <c r="L65" s="33">
        <f t="shared" si="17"/>
        <v>43373.34</v>
      </c>
      <c r="M65" s="33">
        <f t="shared" si="18"/>
        <v>43373.34</v>
      </c>
      <c r="N65" s="22">
        <f t="shared" si="19"/>
        <v>0</v>
      </c>
    </row>
    <row r="66" spans="1:14" x14ac:dyDescent="0.3">
      <c r="A66" s="5" t="s">
        <v>950</v>
      </c>
      <c r="B66" s="5" t="s">
        <v>951</v>
      </c>
      <c r="C66" s="5">
        <v>922</v>
      </c>
      <c r="D66" s="6">
        <v>108191</v>
      </c>
      <c r="E66" s="17" t="str">
        <f>VLOOKUP(A66,'forecast data dump'!$A$1:$H$3450,4,FALSE)</f>
        <v>23-Nov-20 A</v>
      </c>
      <c r="F66" s="17">
        <f>VLOOKUP(A66,'forecast data dump'!$A$1:$H$3450,5,FALSE)</f>
        <v>44592</v>
      </c>
      <c r="G66" s="13">
        <f>VLOOKUP(A66,'forecast data dump'!$A$1:$H$3450,8,FALSE)</f>
        <v>0.38</v>
      </c>
      <c r="H66" s="5" t="s">
        <v>3741</v>
      </c>
      <c r="I66" s="22">
        <f t="shared" si="16"/>
        <v>571.64</v>
      </c>
      <c r="J66" s="5"/>
      <c r="K66" s="5"/>
      <c r="L66" s="33">
        <f t="shared" si="17"/>
        <v>67078.42</v>
      </c>
      <c r="M66" s="33">
        <f t="shared" si="18"/>
        <v>67078.42</v>
      </c>
      <c r="N66" s="22">
        <f t="shared" si="19"/>
        <v>0</v>
      </c>
    </row>
    <row r="67" spans="1:14" x14ac:dyDescent="0.3">
      <c r="A67" s="5" t="s">
        <v>952</v>
      </c>
      <c r="B67" s="5" t="s">
        <v>953</v>
      </c>
      <c r="C67" s="5">
        <v>462</v>
      </c>
      <c r="D67" s="6">
        <v>70018</v>
      </c>
      <c r="E67" s="17" t="str">
        <f>VLOOKUP(A67,'forecast data dump'!$A$1:$H$3450,4,FALSE)</f>
        <v>22-Jan-21 A</v>
      </c>
      <c r="F67" s="17">
        <f>VLOOKUP(A67,'forecast data dump'!$A$1:$H$3450,5,FALSE)</f>
        <v>44595</v>
      </c>
      <c r="G67" s="13">
        <f>VLOOKUP(A67,'forecast data dump'!$A$1:$H$3450,8,FALSE)</f>
        <v>0.35</v>
      </c>
      <c r="H67" s="5" t="s">
        <v>3744</v>
      </c>
      <c r="I67" s="22">
        <f t="shared" si="16"/>
        <v>300.3</v>
      </c>
      <c r="J67" s="5"/>
      <c r="K67" s="5"/>
      <c r="L67" s="33">
        <f t="shared" si="17"/>
        <v>45511.700000000004</v>
      </c>
      <c r="M67" s="33">
        <f t="shared" si="18"/>
        <v>45511.700000000004</v>
      </c>
      <c r="N67" s="22">
        <f t="shared" si="19"/>
        <v>0</v>
      </c>
    </row>
    <row r="68" spans="1:14" x14ac:dyDescent="0.3">
      <c r="A68" s="5" t="s">
        <v>952</v>
      </c>
      <c r="B68" s="5" t="s">
        <v>953</v>
      </c>
      <c r="C68" s="5">
        <v>922</v>
      </c>
      <c r="D68" s="6">
        <v>108286</v>
      </c>
      <c r="E68" s="17" t="str">
        <f>VLOOKUP(A68,'forecast data dump'!$A$1:$H$3450,4,FALSE)</f>
        <v>22-Jan-21 A</v>
      </c>
      <c r="F68" s="17">
        <f>VLOOKUP(A68,'forecast data dump'!$A$1:$H$3450,5,FALSE)</f>
        <v>44595</v>
      </c>
      <c r="G68" s="13">
        <f>VLOOKUP(A68,'forecast data dump'!$A$1:$H$3450,8,FALSE)</f>
        <v>0.35</v>
      </c>
      <c r="H68" s="5" t="s">
        <v>3741</v>
      </c>
      <c r="I68" s="22">
        <f t="shared" si="16"/>
        <v>599.30000000000007</v>
      </c>
      <c r="J68" s="5"/>
      <c r="K68" s="5"/>
      <c r="L68" s="33">
        <f t="shared" si="17"/>
        <v>70385.900000000009</v>
      </c>
      <c r="M68" s="33">
        <f t="shared" si="18"/>
        <v>70385.900000000009</v>
      </c>
      <c r="N68" s="22">
        <f t="shared" si="19"/>
        <v>0</v>
      </c>
    </row>
    <row r="69" spans="1:14" x14ac:dyDescent="0.3">
      <c r="A69" s="5" t="s">
        <v>954</v>
      </c>
      <c r="B69" s="5" t="s">
        <v>955</v>
      </c>
      <c r="C69" s="5">
        <v>462</v>
      </c>
      <c r="D69" s="6">
        <v>70049</v>
      </c>
      <c r="E69" s="17" t="str">
        <f>VLOOKUP(A69,'forecast data dump'!$A$1:$H$3450,4,FALSE)</f>
        <v>22-Jan-21 A</v>
      </c>
      <c r="F69" s="17">
        <f>VLOOKUP(A69,'forecast data dump'!$A$1:$H$3450,5,FALSE)</f>
        <v>44595</v>
      </c>
      <c r="G69" s="13">
        <f>VLOOKUP(A69,'forecast data dump'!$A$1:$H$3450,8,FALSE)</f>
        <v>0.33</v>
      </c>
      <c r="H69" s="5" t="s">
        <v>3744</v>
      </c>
      <c r="I69" s="22">
        <f t="shared" si="16"/>
        <v>309.53999999999996</v>
      </c>
      <c r="J69" s="5"/>
      <c r="K69" s="5"/>
      <c r="L69" s="33">
        <f t="shared" si="17"/>
        <v>46932.829999999994</v>
      </c>
      <c r="M69" s="33">
        <f t="shared" si="18"/>
        <v>46932.829999999994</v>
      </c>
      <c r="N69" s="22">
        <f t="shared" si="19"/>
        <v>0</v>
      </c>
    </row>
    <row r="70" spans="1:14" x14ac:dyDescent="0.3">
      <c r="A70" s="5" t="s">
        <v>954</v>
      </c>
      <c r="B70" s="5" t="s">
        <v>955</v>
      </c>
      <c r="C70" s="5">
        <v>922</v>
      </c>
      <c r="D70" s="6">
        <v>108333</v>
      </c>
      <c r="E70" s="17" t="str">
        <f>VLOOKUP(A70,'forecast data dump'!$A$1:$H$3450,4,FALSE)</f>
        <v>22-Jan-21 A</v>
      </c>
      <c r="F70" s="17">
        <f>VLOOKUP(A70,'forecast data dump'!$A$1:$H$3450,5,FALSE)</f>
        <v>44595</v>
      </c>
      <c r="G70" s="13">
        <f>VLOOKUP(A70,'forecast data dump'!$A$1:$H$3450,8,FALSE)</f>
        <v>0.33</v>
      </c>
      <c r="H70" s="5" t="s">
        <v>3741</v>
      </c>
      <c r="I70" s="22">
        <f t="shared" si="16"/>
        <v>617.7399999999999</v>
      </c>
      <c r="J70" s="5"/>
      <c r="K70" s="5"/>
      <c r="L70" s="33">
        <f t="shared" si="17"/>
        <v>72583.109999999986</v>
      </c>
      <c r="M70" s="33">
        <f t="shared" si="18"/>
        <v>72583.109999999986</v>
      </c>
      <c r="N70" s="22">
        <f t="shared" si="19"/>
        <v>0</v>
      </c>
    </row>
    <row r="71" spans="1:14" x14ac:dyDescent="0.3">
      <c r="A71" s="3" t="s">
        <v>7832</v>
      </c>
      <c r="B71" s="3"/>
      <c r="C71" s="3"/>
      <c r="D71" s="4"/>
      <c r="E71" s="15"/>
      <c r="F71" s="15"/>
      <c r="G71" s="11"/>
      <c r="H71" s="3"/>
      <c r="I71" s="20"/>
      <c r="J71" s="3"/>
      <c r="K71" s="3"/>
      <c r="L71" s="32"/>
      <c r="M71" s="32"/>
      <c r="N71" s="20"/>
    </row>
    <row r="72" spans="1:14" x14ac:dyDescent="0.3">
      <c r="A72" s="5" t="s">
        <v>894</v>
      </c>
      <c r="B72" s="5" t="s">
        <v>895</v>
      </c>
      <c r="C72" s="5">
        <v>720</v>
      </c>
      <c r="D72" s="6">
        <v>84633</v>
      </c>
      <c r="E72" s="17" t="str">
        <f>VLOOKUP(A72,'forecast data dump'!$A$1:$H$3450,4,FALSE)</f>
        <v>12-Jan-21 A</v>
      </c>
      <c r="F72" s="17">
        <f>VLOOKUP(A72,'forecast data dump'!$A$1:$H$3450,5,FALSE)</f>
        <v>44391</v>
      </c>
      <c r="G72" s="13">
        <f>VLOOKUP(A72,'forecast data dump'!$A$1:$H$3450,8,FALSE)</f>
        <v>0.33</v>
      </c>
      <c r="H72" s="5" t="s">
        <v>3741</v>
      </c>
      <c r="I72" s="22">
        <f t="shared" ref="I72:I81" si="20">C72*(1-G72)</f>
        <v>482.4</v>
      </c>
      <c r="J72" s="5"/>
      <c r="K72" s="5"/>
      <c r="L72" s="33">
        <f t="shared" ref="L72:L81" si="21">D72*(1-G72)</f>
        <v>56704.109999999993</v>
      </c>
      <c r="M72" s="33">
        <f t="shared" ref="M72:M81" si="22">IF(J72="",L72,(D72/C72)*J72)</f>
        <v>56704.109999999993</v>
      </c>
      <c r="N72" s="22">
        <f t="shared" ref="N72:N81" si="23">L72-M72</f>
        <v>0</v>
      </c>
    </row>
    <row r="73" spans="1:14" x14ac:dyDescent="0.3">
      <c r="A73" s="5" t="s">
        <v>896</v>
      </c>
      <c r="B73" s="5" t="s">
        <v>897</v>
      </c>
      <c r="C73" s="5">
        <v>720</v>
      </c>
      <c r="D73" s="6">
        <v>84017</v>
      </c>
      <c r="E73" s="17" t="str">
        <f>VLOOKUP(A73,'forecast data dump'!$A$1:$H$3450,4,FALSE)</f>
        <v>12-Jan-21 A</v>
      </c>
      <c r="F73" s="17">
        <f>VLOOKUP(A73,'forecast data dump'!$A$1:$H$3450,5,FALSE)</f>
        <v>44391</v>
      </c>
      <c r="G73" s="13">
        <f>VLOOKUP(A73,'forecast data dump'!$A$1:$H$3450,8,FALSE)</f>
        <v>0.45</v>
      </c>
      <c r="H73" s="5" t="s">
        <v>3741</v>
      </c>
      <c r="I73" s="22">
        <f t="shared" si="20"/>
        <v>396.00000000000006</v>
      </c>
      <c r="J73" s="5"/>
      <c r="K73" s="5"/>
      <c r="L73" s="33">
        <f t="shared" si="21"/>
        <v>46209.350000000006</v>
      </c>
      <c r="M73" s="33">
        <f t="shared" si="22"/>
        <v>46209.350000000006</v>
      </c>
      <c r="N73" s="22">
        <f t="shared" si="23"/>
        <v>0</v>
      </c>
    </row>
    <row r="74" spans="1:14" x14ac:dyDescent="0.3">
      <c r="A74" s="5" t="s">
        <v>898</v>
      </c>
      <c r="B74" s="5" t="s">
        <v>899</v>
      </c>
      <c r="C74" s="5">
        <v>180</v>
      </c>
      <c r="D74" s="6">
        <v>27303</v>
      </c>
      <c r="E74" s="17" t="str">
        <f>VLOOKUP(A74,'forecast data dump'!$A$1:$H$3450,4,FALSE)</f>
        <v>12-Jan-21 A</v>
      </c>
      <c r="F74" s="17">
        <f>VLOOKUP(A74,'forecast data dump'!$A$1:$H$3450,5,FALSE)</f>
        <v>44391</v>
      </c>
      <c r="G74" s="13">
        <f>VLOOKUP(A74,'forecast data dump'!$A$1:$H$3450,8,FALSE)</f>
        <v>0.33</v>
      </c>
      <c r="H74" s="5" t="s">
        <v>3733</v>
      </c>
      <c r="I74" s="22">
        <f t="shared" si="20"/>
        <v>120.6</v>
      </c>
      <c r="J74" s="5"/>
      <c r="K74" s="5"/>
      <c r="L74" s="33">
        <f t="shared" si="21"/>
        <v>18293.009999999998</v>
      </c>
      <c r="M74" s="33">
        <f t="shared" si="22"/>
        <v>18293.009999999998</v>
      </c>
      <c r="N74" s="22">
        <f t="shared" si="23"/>
        <v>0</v>
      </c>
    </row>
    <row r="75" spans="1:14" x14ac:dyDescent="0.3">
      <c r="A75" s="5" t="s">
        <v>900</v>
      </c>
      <c r="B75" s="5" t="s">
        <v>901</v>
      </c>
      <c r="C75" s="5">
        <v>462</v>
      </c>
      <c r="D75" s="6">
        <v>70145</v>
      </c>
      <c r="E75" s="17" t="str">
        <f>VLOOKUP(A75,'forecast data dump'!$A$1:$H$3450,4,FALSE)</f>
        <v>26-Jan-21 A</v>
      </c>
      <c r="F75" s="17">
        <f>VLOOKUP(A75,'forecast data dump'!$A$1:$H$3450,5,FALSE)</f>
        <v>44595</v>
      </c>
      <c r="G75" s="13">
        <f>VLOOKUP(A75,'forecast data dump'!$A$1:$H$3450,8,FALSE)</f>
        <v>0.33</v>
      </c>
      <c r="H75" s="5" t="s">
        <v>3744</v>
      </c>
      <c r="I75" s="22">
        <f t="shared" si="20"/>
        <v>309.53999999999996</v>
      </c>
      <c r="J75" s="5"/>
      <c r="K75" s="5"/>
      <c r="L75" s="33">
        <f t="shared" si="21"/>
        <v>46997.149999999994</v>
      </c>
      <c r="M75" s="33">
        <f t="shared" si="22"/>
        <v>46997.149999999994</v>
      </c>
      <c r="N75" s="22">
        <f t="shared" si="23"/>
        <v>0</v>
      </c>
    </row>
    <row r="76" spans="1:14" x14ac:dyDescent="0.3">
      <c r="A76" s="5" t="s">
        <v>900</v>
      </c>
      <c r="B76" s="5" t="s">
        <v>901</v>
      </c>
      <c r="C76" s="5">
        <v>1383</v>
      </c>
      <c r="D76" s="6">
        <v>162722</v>
      </c>
      <c r="E76" s="17" t="str">
        <f>VLOOKUP(A76,'forecast data dump'!$A$1:$H$3450,4,FALSE)</f>
        <v>26-Jan-21 A</v>
      </c>
      <c r="F76" s="17">
        <f>VLOOKUP(A76,'forecast data dump'!$A$1:$H$3450,5,FALSE)</f>
        <v>44595</v>
      </c>
      <c r="G76" s="13">
        <f>VLOOKUP(A76,'forecast data dump'!$A$1:$H$3450,8,FALSE)</f>
        <v>0.33</v>
      </c>
      <c r="H76" s="5" t="s">
        <v>3741</v>
      </c>
      <c r="I76" s="22">
        <f t="shared" si="20"/>
        <v>926.6099999999999</v>
      </c>
      <c r="J76" s="5"/>
      <c r="K76" s="5"/>
      <c r="L76" s="33">
        <f t="shared" si="21"/>
        <v>109023.73999999999</v>
      </c>
      <c r="M76" s="33">
        <f t="shared" si="22"/>
        <v>109023.73999999999</v>
      </c>
      <c r="N76" s="22">
        <f t="shared" si="23"/>
        <v>0</v>
      </c>
    </row>
    <row r="77" spans="1:14" x14ac:dyDescent="0.3">
      <c r="A77" s="5" t="s">
        <v>902</v>
      </c>
      <c r="B77" s="5" t="s">
        <v>903</v>
      </c>
      <c r="C77" s="5">
        <v>1383</v>
      </c>
      <c r="D77" s="6">
        <v>162798</v>
      </c>
      <c r="E77" s="17" t="str">
        <f>VLOOKUP(A77,'forecast data dump'!$A$1:$H$3450,4,FALSE)</f>
        <v>22-Feb-21 A</v>
      </c>
      <c r="F77" s="17">
        <f>VLOOKUP(A77,'forecast data dump'!$A$1:$H$3450,5,FALSE)</f>
        <v>44596</v>
      </c>
      <c r="G77" s="13">
        <f>VLOOKUP(A77,'forecast data dump'!$A$1:$H$3450,8,FALSE)</f>
        <v>0.31</v>
      </c>
      <c r="H77" s="5" t="s">
        <v>3741</v>
      </c>
      <c r="I77" s="22">
        <f t="shared" si="20"/>
        <v>954.27</v>
      </c>
      <c r="J77" s="5"/>
      <c r="K77" s="5"/>
      <c r="L77" s="33">
        <f t="shared" si="21"/>
        <v>112330.62</v>
      </c>
      <c r="M77" s="33">
        <f t="shared" si="22"/>
        <v>112330.62</v>
      </c>
      <c r="N77" s="22">
        <f t="shared" si="23"/>
        <v>0</v>
      </c>
    </row>
    <row r="78" spans="1:14" x14ac:dyDescent="0.3">
      <c r="A78" s="5" t="s">
        <v>902</v>
      </c>
      <c r="B78" s="5" t="s">
        <v>903</v>
      </c>
      <c r="C78" s="5">
        <v>462</v>
      </c>
      <c r="D78" s="6">
        <v>70178</v>
      </c>
      <c r="E78" s="17" t="str">
        <f>VLOOKUP(A78,'forecast data dump'!$A$1:$H$3450,4,FALSE)</f>
        <v>22-Feb-21 A</v>
      </c>
      <c r="F78" s="17">
        <f>VLOOKUP(A78,'forecast data dump'!$A$1:$H$3450,5,FALSE)</f>
        <v>44596</v>
      </c>
      <c r="G78" s="13">
        <f>VLOOKUP(A78,'forecast data dump'!$A$1:$H$3450,8,FALSE)</f>
        <v>0.31</v>
      </c>
      <c r="H78" s="5" t="s">
        <v>3744</v>
      </c>
      <c r="I78" s="22">
        <f t="shared" si="20"/>
        <v>318.77999999999997</v>
      </c>
      <c r="J78" s="5"/>
      <c r="K78" s="5"/>
      <c r="L78" s="33">
        <f t="shared" si="21"/>
        <v>48422.82</v>
      </c>
      <c r="M78" s="33">
        <f t="shared" si="22"/>
        <v>48422.82</v>
      </c>
      <c r="N78" s="22">
        <f t="shared" si="23"/>
        <v>0</v>
      </c>
    </row>
    <row r="79" spans="1:14" x14ac:dyDescent="0.3">
      <c r="A79" s="5" t="s">
        <v>904</v>
      </c>
      <c r="B79" s="5" t="s">
        <v>905</v>
      </c>
      <c r="C79" s="5">
        <v>462</v>
      </c>
      <c r="D79" s="6">
        <v>70198</v>
      </c>
      <c r="E79" s="17" t="str">
        <f>VLOOKUP(A79,'forecast data dump'!$A$1:$H$3450,4,FALSE)</f>
        <v>22-Feb-21 A</v>
      </c>
      <c r="F79" s="17">
        <f>VLOOKUP(A79,'forecast data dump'!$A$1:$H$3450,5,FALSE)</f>
        <v>44596</v>
      </c>
      <c r="G79" s="13">
        <f>VLOOKUP(A79,'forecast data dump'!$A$1:$H$3450,8,FALSE)</f>
        <v>0.31</v>
      </c>
      <c r="H79" s="5" t="s">
        <v>3744</v>
      </c>
      <c r="I79" s="22">
        <f t="shared" si="20"/>
        <v>318.77999999999997</v>
      </c>
      <c r="J79" s="5"/>
      <c r="K79" s="5"/>
      <c r="L79" s="33">
        <f t="shared" si="21"/>
        <v>48436.619999999995</v>
      </c>
      <c r="M79" s="33">
        <f t="shared" si="22"/>
        <v>48436.619999999995</v>
      </c>
      <c r="N79" s="22">
        <f t="shared" si="23"/>
        <v>0</v>
      </c>
    </row>
    <row r="80" spans="1:14" x14ac:dyDescent="0.3">
      <c r="A80" s="5" t="s">
        <v>904</v>
      </c>
      <c r="B80" s="5" t="s">
        <v>905</v>
      </c>
      <c r="C80" s="5">
        <v>1728</v>
      </c>
      <c r="D80" s="6">
        <v>262557</v>
      </c>
      <c r="E80" s="17" t="str">
        <f>VLOOKUP(A80,'forecast data dump'!$A$1:$H$3450,4,FALSE)</f>
        <v>22-Feb-21 A</v>
      </c>
      <c r="F80" s="17">
        <f>VLOOKUP(A80,'forecast data dump'!$A$1:$H$3450,5,FALSE)</f>
        <v>44596</v>
      </c>
      <c r="G80" s="13">
        <f>VLOOKUP(A80,'forecast data dump'!$A$1:$H$3450,8,FALSE)</f>
        <v>0.31</v>
      </c>
      <c r="H80" s="5" t="s">
        <v>3733</v>
      </c>
      <c r="I80" s="22">
        <f t="shared" si="20"/>
        <v>1192.32</v>
      </c>
      <c r="J80" s="5"/>
      <c r="K80" s="5"/>
      <c r="L80" s="33">
        <f t="shared" si="21"/>
        <v>181164.33</v>
      </c>
      <c r="M80" s="33">
        <f t="shared" si="22"/>
        <v>181164.33</v>
      </c>
      <c r="N80" s="22">
        <f t="shared" si="23"/>
        <v>0</v>
      </c>
    </row>
    <row r="81" spans="1:14" x14ac:dyDescent="0.3">
      <c r="A81" s="5" t="s">
        <v>904</v>
      </c>
      <c r="B81" s="5" t="s">
        <v>905</v>
      </c>
      <c r="C81" s="5">
        <v>1383</v>
      </c>
      <c r="D81" s="6">
        <v>162845</v>
      </c>
      <c r="E81" s="17" t="str">
        <f>VLOOKUP(A81,'forecast data dump'!$A$1:$H$3450,4,FALSE)</f>
        <v>22-Feb-21 A</v>
      </c>
      <c r="F81" s="17">
        <f>VLOOKUP(A81,'forecast data dump'!$A$1:$H$3450,5,FALSE)</f>
        <v>44596</v>
      </c>
      <c r="G81" s="13">
        <f>VLOOKUP(A81,'forecast data dump'!$A$1:$H$3450,8,FALSE)</f>
        <v>0.31</v>
      </c>
      <c r="H81" s="5" t="s">
        <v>3741</v>
      </c>
      <c r="I81" s="22">
        <f t="shared" si="20"/>
        <v>954.27</v>
      </c>
      <c r="J81" s="5"/>
      <c r="K81" s="5"/>
      <c r="L81" s="33">
        <f t="shared" si="21"/>
        <v>112363.04999999999</v>
      </c>
      <c r="M81" s="33">
        <f t="shared" si="22"/>
        <v>112363.04999999999</v>
      </c>
      <c r="N81" s="22">
        <f t="shared" si="23"/>
        <v>0</v>
      </c>
    </row>
    <row r="82" spans="1:14" x14ac:dyDescent="0.3">
      <c r="A82" s="3" t="s">
        <v>7834</v>
      </c>
      <c r="B82" s="3"/>
      <c r="C82" s="3"/>
      <c r="D82" s="4"/>
      <c r="E82" s="15"/>
      <c r="F82" s="15"/>
      <c r="G82" s="11"/>
      <c r="H82" s="3"/>
      <c r="I82" s="20"/>
      <c r="J82" s="3"/>
      <c r="K82" s="3"/>
      <c r="L82" s="32"/>
      <c r="M82" s="32"/>
      <c r="N82" s="20"/>
    </row>
    <row r="83" spans="1:14" x14ac:dyDescent="0.3">
      <c r="A83" s="5" t="s">
        <v>1539</v>
      </c>
      <c r="B83" s="5" t="s">
        <v>1540</v>
      </c>
      <c r="C83" s="5">
        <v>96</v>
      </c>
      <c r="D83" s="6">
        <v>11284</v>
      </c>
      <c r="E83" s="17" t="str">
        <f>VLOOKUP(A83,'forecast data dump'!$A$1:$H$3450,4,FALSE)</f>
        <v>29-Mar-21 A</v>
      </c>
      <c r="F83" s="17">
        <f>VLOOKUP(A83,'forecast data dump'!$A$1:$H$3450,5,FALSE)</f>
        <v>44391</v>
      </c>
      <c r="G83" s="13">
        <f>VLOOKUP(A83,'forecast data dump'!$A$1:$H$3450,8,FALSE)</f>
        <v>0.4</v>
      </c>
      <c r="H83" s="5" t="s">
        <v>3742</v>
      </c>
      <c r="I83" s="22">
        <f>C83*(1-G83)</f>
        <v>57.599999999999994</v>
      </c>
      <c r="J83" s="5"/>
      <c r="K83" s="5"/>
      <c r="L83" s="33">
        <f>D83*(1-G83)</f>
        <v>6770.4</v>
      </c>
      <c r="M83" s="33">
        <f>IF(J83="",L83,(D83/C83)*J83)</f>
        <v>6770.4</v>
      </c>
      <c r="N83" s="22">
        <f>L83-M83</f>
        <v>0</v>
      </c>
    </row>
    <row r="84" spans="1:14" x14ac:dyDescent="0.3">
      <c r="A84" s="5" t="s">
        <v>1539</v>
      </c>
      <c r="B84" s="5" t="s">
        <v>1540</v>
      </c>
      <c r="C84" s="5">
        <v>153</v>
      </c>
      <c r="D84" s="6">
        <v>19937</v>
      </c>
      <c r="E84" s="17" t="str">
        <f>VLOOKUP(A84,'forecast data dump'!$A$1:$H$3450,4,FALSE)</f>
        <v>29-Mar-21 A</v>
      </c>
      <c r="F84" s="17">
        <f>VLOOKUP(A84,'forecast data dump'!$A$1:$H$3450,5,FALSE)</f>
        <v>44391</v>
      </c>
      <c r="G84" s="13">
        <f>VLOOKUP(A84,'forecast data dump'!$A$1:$H$3450,8,FALSE)</f>
        <v>0.4</v>
      </c>
      <c r="H84" s="5" t="s">
        <v>3746</v>
      </c>
      <c r="I84" s="22">
        <f>C84*(1-G84)</f>
        <v>91.8</v>
      </c>
      <c r="J84" s="5"/>
      <c r="K84" s="5"/>
      <c r="L84" s="33">
        <f>D84*(1-G84)</f>
        <v>11962.199999999999</v>
      </c>
      <c r="M84" s="33">
        <f>IF(J84="",L84,(D84/C84)*J84)</f>
        <v>11962.199999999999</v>
      </c>
      <c r="N84" s="22">
        <f>L84-M84</f>
        <v>0</v>
      </c>
    </row>
    <row r="85" spans="1:14" x14ac:dyDescent="0.3">
      <c r="A85" s="3" t="s">
        <v>7837</v>
      </c>
      <c r="B85" s="3"/>
      <c r="C85" s="3"/>
      <c r="D85" s="4"/>
      <c r="E85" s="15"/>
      <c r="F85" s="15"/>
      <c r="G85" s="11"/>
      <c r="H85" s="3"/>
      <c r="I85" s="20"/>
      <c r="J85" s="3"/>
      <c r="K85" s="3"/>
      <c r="L85" s="32"/>
      <c r="M85" s="32"/>
      <c r="N85" s="20"/>
    </row>
    <row r="86" spans="1:14" x14ac:dyDescent="0.3">
      <c r="A86" s="5" t="s">
        <v>1197</v>
      </c>
      <c r="B86" s="5" t="s">
        <v>1198</v>
      </c>
      <c r="C86" s="5">
        <v>32</v>
      </c>
      <c r="D86" s="6">
        <v>4854</v>
      </c>
      <c r="E86" s="17" t="str">
        <f>VLOOKUP(A86,'forecast data dump'!$A$1:$H$3450,4,FALSE)</f>
        <v>07-Dec-20 A</v>
      </c>
      <c r="F86" s="17">
        <f>VLOOKUP(A86,'forecast data dump'!$A$1:$H$3450,5,FALSE)</f>
        <v>44547</v>
      </c>
      <c r="G86" s="13">
        <f>VLOOKUP(A86,'forecast data dump'!$A$1:$H$3450,8,FALSE)</f>
        <v>0.3</v>
      </c>
      <c r="H86" s="5" t="s">
        <v>3733</v>
      </c>
      <c r="I86" s="22">
        <f t="shared" ref="I86:I100" si="24">C86*(1-G86)</f>
        <v>22.4</v>
      </c>
      <c r="J86" s="5"/>
      <c r="K86" s="5"/>
      <c r="L86" s="33">
        <f t="shared" ref="L86:L100" si="25">D86*(1-G86)</f>
        <v>3397.7999999999997</v>
      </c>
      <c r="M86" s="33">
        <f t="shared" ref="M86:M100" si="26">IF(J86="",L86,(D86/C86)*J86)</f>
        <v>3397.7999999999997</v>
      </c>
      <c r="N86" s="22">
        <f t="shared" ref="N86:N100" si="27">L86-M86</f>
        <v>0</v>
      </c>
    </row>
    <row r="87" spans="1:14" x14ac:dyDescent="0.3">
      <c r="A87" s="5" t="s">
        <v>1197</v>
      </c>
      <c r="B87" s="5" t="s">
        <v>1198</v>
      </c>
      <c r="C87" s="5">
        <v>32</v>
      </c>
      <c r="D87" s="6">
        <v>5673</v>
      </c>
      <c r="E87" s="17" t="str">
        <f>VLOOKUP(A87,'forecast data dump'!$A$1:$H$3450,4,FALSE)</f>
        <v>07-Dec-20 A</v>
      </c>
      <c r="F87" s="17">
        <f>VLOOKUP(A87,'forecast data dump'!$A$1:$H$3450,5,FALSE)</f>
        <v>44547</v>
      </c>
      <c r="G87" s="13">
        <f>VLOOKUP(A87,'forecast data dump'!$A$1:$H$3450,8,FALSE)</f>
        <v>0.3</v>
      </c>
      <c r="H87" s="5" t="s">
        <v>3740</v>
      </c>
      <c r="I87" s="22">
        <f t="shared" si="24"/>
        <v>22.4</v>
      </c>
      <c r="J87" s="5"/>
      <c r="K87" s="5"/>
      <c r="L87" s="33">
        <f t="shared" si="25"/>
        <v>3971.1</v>
      </c>
      <c r="M87" s="33">
        <f t="shared" si="26"/>
        <v>3971.1</v>
      </c>
      <c r="N87" s="22">
        <f t="shared" si="27"/>
        <v>0</v>
      </c>
    </row>
    <row r="88" spans="1:14" x14ac:dyDescent="0.3">
      <c r="A88" s="5" t="s">
        <v>1197</v>
      </c>
      <c r="B88" s="5" t="s">
        <v>1198</v>
      </c>
      <c r="C88" s="5">
        <v>512</v>
      </c>
      <c r="D88" s="6">
        <v>60183</v>
      </c>
      <c r="E88" s="17" t="str">
        <f>VLOOKUP(A88,'forecast data dump'!$A$1:$H$3450,4,FALSE)</f>
        <v>07-Dec-20 A</v>
      </c>
      <c r="F88" s="17">
        <f>VLOOKUP(A88,'forecast data dump'!$A$1:$H$3450,5,FALSE)</f>
        <v>44547</v>
      </c>
      <c r="G88" s="13">
        <f>VLOOKUP(A88,'forecast data dump'!$A$1:$H$3450,8,FALSE)</f>
        <v>0.3</v>
      </c>
      <c r="H88" s="5" t="s">
        <v>3741</v>
      </c>
      <c r="I88" s="22">
        <f t="shared" si="24"/>
        <v>358.4</v>
      </c>
      <c r="J88" s="5"/>
      <c r="K88" s="5"/>
      <c r="L88" s="33">
        <f t="shared" si="25"/>
        <v>42128.1</v>
      </c>
      <c r="M88" s="33">
        <f t="shared" si="26"/>
        <v>42128.1</v>
      </c>
      <c r="N88" s="22">
        <f t="shared" si="27"/>
        <v>0</v>
      </c>
    </row>
    <row r="89" spans="1:14" x14ac:dyDescent="0.3">
      <c r="A89" s="5" t="s">
        <v>1197</v>
      </c>
      <c r="B89" s="5" t="s">
        <v>1198</v>
      </c>
      <c r="C89" s="5">
        <v>32</v>
      </c>
      <c r="D89" s="6">
        <v>4122</v>
      </c>
      <c r="E89" s="17" t="str">
        <f>VLOOKUP(A89,'forecast data dump'!$A$1:$H$3450,4,FALSE)</f>
        <v>07-Dec-20 A</v>
      </c>
      <c r="F89" s="17">
        <f>VLOOKUP(A89,'forecast data dump'!$A$1:$H$3450,5,FALSE)</f>
        <v>44547</v>
      </c>
      <c r="G89" s="13">
        <f>VLOOKUP(A89,'forecast data dump'!$A$1:$H$3450,8,FALSE)</f>
        <v>0.3</v>
      </c>
      <c r="H89" s="5" t="s">
        <v>3752</v>
      </c>
      <c r="I89" s="22">
        <f t="shared" si="24"/>
        <v>22.4</v>
      </c>
      <c r="J89" s="5"/>
      <c r="K89" s="5"/>
      <c r="L89" s="33">
        <f t="shared" si="25"/>
        <v>2885.3999999999996</v>
      </c>
      <c r="M89" s="33">
        <f t="shared" si="26"/>
        <v>2885.3999999999996</v>
      </c>
      <c r="N89" s="22">
        <f t="shared" si="27"/>
        <v>0</v>
      </c>
    </row>
    <row r="90" spans="1:14" x14ac:dyDescent="0.3">
      <c r="A90" s="5" t="s">
        <v>1203</v>
      </c>
      <c r="B90" s="5" t="s">
        <v>1204</v>
      </c>
      <c r="C90" s="5">
        <v>80</v>
      </c>
      <c r="D90" s="6">
        <v>11781</v>
      </c>
      <c r="E90" s="17" t="str">
        <f>VLOOKUP(A90,'forecast data dump'!$A$1:$H$3450,4,FALSE)</f>
        <v>20-Jul-20 A</v>
      </c>
      <c r="F90" s="17">
        <f>VLOOKUP(A90,'forecast data dump'!$A$1:$H$3450,5,FALSE)</f>
        <v>44407</v>
      </c>
      <c r="G90" s="13">
        <f>VLOOKUP(A90,'forecast data dump'!$A$1:$H$3450,8,FALSE)</f>
        <v>0.5</v>
      </c>
      <c r="H90" s="5" t="s">
        <v>3733</v>
      </c>
      <c r="I90" s="22">
        <f t="shared" si="24"/>
        <v>40</v>
      </c>
      <c r="J90" s="5"/>
      <c r="K90" s="5"/>
      <c r="L90" s="33">
        <f t="shared" si="25"/>
        <v>5890.5</v>
      </c>
      <c r="M90" s="33">
        <f t="shared" si="26"/>
        <v>5890.5</v>
      </c>
      <c r="N90" s="22">
        <f t="shared" si="27"/>
        <v>0</v>
      </c>
    </row>
    <row r="91" spans="1:14" x14ac:dyDescent="0.3">
      <c r="A91" s="5" t="s">
        <v>1203</v>
      </c>
      <c r="B91" s="5" t="s">
        <v>1204</v>
      </c>
      <c r="C91" s="5">
        <v>80</v>
      </c>
      <c r="D91" s="6">
        <v>13768</v>
      </c>
      <c r="E91" s="17" t="str">
        <f>VLOOKUP(A91,'forecast data dump'!$A$1:$H$3450,4,FALSE)</f>
        <v>20-Jul-20 A</v>
      </c>
      <c r="F91" s="17">
        <f>VLOOKUP(A91,'forecast data dump'!$A$1:$H$3450,5,FALSE)</f>
        <v>44407</v>
      </c>
      <c r="G91" s="13">
        <f>VLOOKUP(A91,'forecast data dump'!$A$1:$H$3450,8,FALSE)</f>
        <v>0.5</v>
      </c>
      <c r="H91" s="5" t="s">
        <v>3740</v>
      </c>
      <c r="I91" s="22">
        <f t="shared" si="24"/>
        <v>40</v>
      </c>
      <c r="J91" s="5"/>
      <c r="K91" s="5"/>
      <c r="L91" s="33">
        <f t="shared" si="25"/>
        <v>6884</v>
      </c>
      <c r="M91" s="33">
        <f t="shared" si="26"/>
        <v>6884</v>
      </c>
      <c r="N91" s="22">
        <f t="shared" si="27"/>
        <v>0</v>
      </c>
    </row>
    <row r="92" spans="1:14" x14ac:dyDescent="0.3">
      <c r="A92" s="5" t="s">
        <v>1205</v>
      </c>
      <c r="B92" s="5" t="s">
        <v>1206</v>
      </c>
      <c r="C92" s="5">
        <v>320</v>
      </c>
      <c r="D92" s="6">
        <v>48539</v>
      </c>
      <c r="E92" s="17" t="str">
        <f>VLOOKUP(A92,'forecast data dump'!$A$1:$H$3450,4,FALSE)</f>
        <v>26-Apr-21 A</v>
      </c>
      <c r="F92" s="17">
        <f>VLOOKUP(A92,'forecast data dump'!$A$1:$H$3450,5,FALSE)</f>
        <v>44433</v>
      </c>
      <c r="G92" s="13">
        <f>VLOOKUP(A92,'forecast data dump'!$A$1:$H$3450,8,FALSE)</f>
        <v>0.9</v>
      </c>
      <c r="H92" s="5" t="s">
        <v>3733</v>
      </c>
      <c r="I92" s="22">
        <f t="shared" si="24"/>
        <v>31.999999999999993</v>
      </c>
      <c r="J92" s="5"/>
      <c r="K92" s="5"/>
      <c r="L92" s="33">
        <f t="shared" si="25"/>
        <v>4853.8999999999987</v>
      </c>
      <c r="M92" s="33">
        <f t="shared" si="26"/>
        <v>4853.8999999999987</v>
      </c>
      <c r="N92" s="22">
        <f t="shared" si="27"/>
        <v>0</v>
      </c>
    </row>
    <row r="93" spans="1:14" x14ac:dyDescent="0.3">
      <c r="A93" s="5" t="s">
        <v>1205</v>
      </c>
      <c r="B93" s="5" t="s">
        <v>1206</v>
      </c>
      <c r="C93" s="5">
        <v>320</v>
      </c>
      <c r="D93" s="6">
        <v>56726</v>
      </c>
      <c r="E93" s="17" t="str">
        <f>VLOOKUP(A93,'forecast data dump'!$A$1:$H$3450,4,FALSE)</f>
        <v>26-Apr-21 A</v>
      </c>
      <c r="F93" s="17">
        <f>VLOOKUP(A93,'forecast data dump'!$A$1:$H$3450,5,FALSE)</f>
        <v>44433</v>
      </c>
      <c r="G93" s="13">
        <f>VLOOKUP(A93,'forecast data dump'!$A$1:$H$3450,8,FALSE)</f>
        <v>0.9</v>
      </c>
      <c r="H93" s="5" t="s">
        <v>3740</v>
      </c>
      <c r="I93" s="22">
        <f t="shared" si="24"/>
        <v>31.999999999999993</v>
      </c>
      <c r="J93" s="5"/>
      <c r="K93" s="5"/>
      <c r="L93" s="33">
        <f t="shared" si="25"/>
        <v>5672.5999999999985</v>
      </c>
      <c r="M93" s="33">
        <f t="shared" si="26"/>
        <v>5672.5999999999985</v>
      </c>
      <c r="N93" s="22">
        <f t="shared" si="27"/>
        <v>0</v>
      </c>
    </row>
    <row r="94" spans="1:14" x14ac:dyDescent="0.3">
      <c r="A94" s="5" t="s">
        <v>1213</v>
      </c>
      <c r="B94" s="5" t="s">
        <v>1214</v>
      </c>
      <c r="C94" s="5">
        <v>56</v>
      </c>
      <c r="D94" s="6">
        <v>8494</v>
      </c>
      <c r="E94" s="17" t="str">
        <f>VLOOKUP(A94,'forecast data dump'!$A$1:$H$3450,4,FALSE)</f>
        <v>12-Feb-21 A</v>
      </c>
      <c r="F94" s="17">
        <f>VLOOKUP(A94,'forecast data dump'!$A$1:$H$3450,5,FALSE)</f>
        <v>44407</v>
      </c>
      <c r="G94" s="13">
        <f>VLOOKUP(A94,'forecast data dump'!$A$1:$H$3450,8,FALSE)</f>
        <v>0.8</v>
      </c>
      <c r="H94" s="5" t="s">
        <v>3733</v>
      </c>
      <c r="I94" s="22">
        <f t="shared" si="24"/>
        <v>11.199999999999998</v>
      </c>
      <c r="J94" s="5"/>
      <c r="K94" s="5"/>
      <c r="L94" s="33">
        <f t="shared" si="25"/>
        <v>1698.7999999999997</v>
      </c>
      <c r="M94" s="33">
        <f t="shared" si="26"/>
        <v>1698.7999999999997</v>
      </c>
      <c r="N94" s="22">
        <f t="shared" si="27"/>
        <v>0</v>
      </c>
    </row>
    <row r="95" spans="1:14" x14ac:dyDescent="0.3">
      <c r="A95" s="5" t="s">
        <v>1213</v>
      </c>
      <c r="B95" s="5" t="s">
        <v>1214</v>
      </c>
      <c r="C95" s="5">
        <v>88</v>
      </c>
      <c r="D95" s="6">
        <v>15600</v>
      </c>
      <c r="E95" s="17" t="str">
        <f>VLOOKUP(A95,'forecast data dump'!$A$1:$H$3450,4,FALSE)</f>
        <v>12-Feb-21 A</v>
      </c>
      <c r="F95" s="17">
        <f>VLOOKUP(A95,'forecast data dump'!$A$1:$H$3450,5,FALSE)</f>
        <v>44407</v>
      </c>
      <c r="G95" s="13">
        <f>VLOOKUP(A95,'forecast data dump'!$A$1:$H$3450,8,FALSE)</f>
        <v>0.8</v>
      </c>
      <c r="H95" s="5" t="s">
        <v>3740</v>
      </c>
      <c r="I95" s="22">
        <f t="shared" si="24"/>
        <v>17.599999999999994</v>
      </c>
      <c r="J95" s="5"/>
      <c r="K95" s="5"/>
      <c r="L95" s="33">
        <f t="shared" si="25"/>
        <v>3119.9999999999991</v>
      </c>
      <c r="M95" s="33">
        <f t="shared" si="26"/>
        <v>3119.9999999999991</v>
      </c>
      <c r="N95" s="22">
        <f t="shared" si="27"/>
        <v>0</v>
      </c>
    </row>
    <row r="96" spans="1:14" x14ac:dyDescent="0.3">
      <c r="A96" s="5" t="s">
        <v>1213</v>
      </c>
      <c r="B96" s="5" t="s">
        <v>1214</v>
      </c>
      <c r="C96" s="5">
        <v>44</v>
      </c>
      <c r="D96" s="6">
        <v>5172</v>
      </c>
      <c r="E96" s="17" t="str">
        <f>VLOOKUP(A96,'forecast data dump'!$A$1:$H$3450,4,FALSE)</f>
        <v>12-Feb-21 A</v>
      </c>
      <c r="F96" s="17">
        <f>VLOOKUP(A96,'forecast data dump'!$A$1:$H$3450,5,FALSE)</f>
        <v>44407</v>
      </c>
      <c r="G96" s="13">
        <f>VLOOKUP(A96,'forecast data dump'!$A$1:$H$3450,8,FALSE)</f>
        <v>0.8</v>
      </c>
      <c r="H96" s="5" t="s">
        <v>3741</v>
      </c>
      <c r="I96" s="22">
        <f t="shared" si="24"/>
        <v>8.7999999999999972</v>
      </c>
      <c r="J96" s="5"/>
      <c r="K96" s="5"/>
      <c r="L96" s="33">
        <f t="shared" si="25"/>
        <v>1034.3999999999999</v>
      </c>
      <c r="M96" s="33">
        <f t="shared" si="26"/>
        <v>1034.3999999999999</v>
      </c>
      <c r="N96" s="22">
        <f t="shared" si="27"/>
        <v>0</v>
      </c>
    </row>
    <row r="97" spans="1:14" x14ac:dyDescent="0.3">
      <c r="A97" s="5" t="s">
        <v>1217</v>
      </c>
      <c r="B97" s="5" t="s">
        <v>1218</v>
      </c>
      <c r="C97" s="5">
        <v>80</v>
      </c>
      <c r="D97" s="6">
        <v>12135</v>
      </c>
      <c r="E97" s="17">
        <f>VLOOKUP(A97,'forecast data dump'!$A$1:$H$3450,4,FALSE)</f>
        <v>44580</v>
      </c>
      <c r="F97" s="17">
        <f>VLOOKUP(A97,'forecast data dump'!$A$1:$H$3450,5,FALSE)</f>
        <v>44593</v>
      </c>
      <c r="G97" s="13">
        <f>VLOOKUP(A97,'forecast data dump'!$A$1:$H$3450,8,FALSE)</f>
        <v>0</v>
      </c>
      <c r="H97" s="5" t="s">
        <v>3733</v>
      </c>
      <c r="I97" s="22">
        <f t="shared" si="24"/>
        <v>80</v>
      </c>
      <c r="J97" s="5"/>
      <c r="K97" s="5"/>
      <c r="L97" s="33">
        <f t="shared" si="25"/>
        <v>12135</v>
      </c>
      <c r="M97" s="33">
        <f t="shared" si="26"/>
        <v>12135</v>
      </c>
      <c r="N97" s="22">
        <f t="shared" si="27"/>
        <v>0</v>
      </c>
    </row>
    <row r="98" spans="1:14" x14ac:dyDescent="0.3">
      <c r="A98" s="5" t="s">
        <v>1217</v>
      </c>
      <c r="B98" s="5" t="s">
        <v>1218</v>
      </c>
      <c r="C98" s="5">
        <v>240</v>
      </c>
      <c r="D98" s="6">
        <v>42545</v>
      </c>
      <c r="E98" s="17">
        <f>VLOOKUP(A98,'forecast data dump'!$A$1:$H$3450,4,FALSE)</f>
        <v>44580</v>
      </c>
      <c r="F98" s="17">
        <f>VLOOKUP(A98,'forecast data dump'!$A$1:$H$3450,5,FALSE)</f>
        <v>44593</v>
      </c>
      <c r="G98" s="13">
        <f>VLOOKUP(A98,'forecast data dump'!$A$1:$H$3450,8,FALSE)</f>
        <v>0</v>
      </c>
      <c r="H98" s="5" t="s">
        <v>3740</v>
      </c>
      <c r="I98" s="22">
        <f t="shared" si="24"/>
        <v>240</v>
      </c>
      <c r="J98" s="5"/>
      <c r="K98" s="5"/>
      <c r="L98" s="33">
        <f t="shared" si="25"/>
        <v>42545</v>
      </c>
      <c r="M98" s="33">
        <f t="shared" si="26"/>
        <v>42545</v>
      </c>
      <c r="N98" s="22">
        <f t="shared" si="27"/>
        <v>0</v>
      </c>
    </row>
    <row r="99" spans="1:14" x14ac:dyDescent="0.3">
      <c r="A99" s="5" t="s">
        <v>1237</v>
      </c>
      <c r="B99" s="5" t="s">
        <v>1238</v>
      </c>
      <c r="C99" s="5">
        <v>40</v>
      </c>
      <c r="D99" s="6">
        <v>6884</v>
      </c>
      <c r="E99" s="17">
        <f>VLOOKUP(A99,'forecast data dump'!$A$1:$H$3450,4,FALSE)</f>
        <v>44417</v>
      </c>
      <c r="F99" s="17">
        <f>VLOOKUP(A99,'forecast data dump'!$A$1:$H$3450,5,FALSE)</f>
        <v>44421</v>
      </c>
      <c r="G99" s="13">
        <f>VLOOKUP(A99,'forecast data dump'!$A$1:$H$3450,8,FALSE)</f>
        <v>0</v>
      </c>
      <c r="H99" s="5" t="s">
        <v>3740</v>
      </c>
      <c r="I99" s="22">
        <f t="shared" si="24"/>
        <v>40</v>
      </c>
      <c r="J99" s="5"/>
      <c r="K99" s="5"/>
      <c r="L99" s="33">
        <f t="shared" si="25"/>
        <v>6884</v>
      </c>
      <c r="M99" s="33">
        <f t="shared" si="26"/>
        <v>6884</v>
      </c>
      <c r="N99" s="22">
        <f t="shared" si="27"/>
        <v>0</v>
      </c>
    </row>
    <row r="100" spans="1:14" x14ac:dyDescent="0.3">
      <c r="A100" s="5" t="s">
        <v>1239</v>
      </c>
      <c r="B100" s="5" t="s">
        <v>1240</v>
      </c>
      <c r="C100" s="5">
        <v>40</v>
      </c>
      <c r="D100" s="6">
        <v>7091</v>
      </c>
      <c r="E100" s="17" t="str">
        <f>VLOOKUP(A100,'forecast data dump'!$A$1:$H$3450,4,FALSE)</f>
        <v>23-Nov-20 A</v>
      </c>
      <c r="F100" s="17">
        <f>VLOOKUP(A100,'forecast data dump'!$A$1:$H$3450,5,FALSE)</f>
        <v>44505</v>
      </c>
      <c r="G100" s="13">
        <f>VLOOKUP(A100,'forecast data dump'!$A$1:$H$3450,8,FALSE)</f>
        <v>0.16</v>
      </c>
      <c r="H100" s="5" t="s">
        <v>3740</v>
      </c>
      <c r="I100" s="22">
        <f t="shared" si="24"/>
        <v>33.6</v>
      </c>
      <c r="J100" s="5"/>
      <c r="K100" s="5"/>
      <c r="L100" s="33">
        <f t="shared" si="25"/>
        <v>5956.44</v>
      </c>
      <c r="M100" s="33">
        <f t="shared" si="26"/>
        <v>5956.44</v>
      </c>
      <c r="N100" s="22">
        <f t="shared" si="27"/>
        <v>0</v>
      </c>
    </row>
    <row r="101" spans="1:14" x14ac:dyDescent="0.3">
      <c r="A101" s="3" t="s">
        <v>7905</v>
      </c>
      <c r="B101" s="3"/>
      <c r="C101" s="3"/>
      <c r="D101" s="4"/>
      <c r="E101" s="15"/>
      <c r="F101" s="15"/>
      <c r="G101" s="11"/>
      <c r="H101" s="3"/>
      <c r="I101" s="20"/>
      <c r="J101" s="3"/>
      <c r="K101" s="3"/>
      <c r="L101" s="32"/>
      <c r="M101" s="32"/>
      <c r="N101" s="20"/>
    </row>
    <row r="102" spans="1:14" x14ac:dyDescent="0.3">
      <c r="A102" s="5" t="s">
        <v>1296</v>
      </c>
      <c r="B102" s="5" t="s">
        <v>1297</v>
      </c>
      <c r="C102" s="5">
        <v>4</v>
      </c>
      <c r="D102" s="6">
        <v>506</v>
      </c>
      <c r="E102" s="17">
        <f>VLOOKUP(A102,'forecast data dump'!$A$1:$H$3450,4,FALSE)</f>
        <v>44378</v>
      </c>
      <c r="F102" s="17">
        <f>VLOOKUP(A102,'forecast data dump'!$A$1:$H$3450,5,FALSE)</f>
        <v>44378</v>
      </c>
      <c r="G102" s="13">
        <f>VLOOKUP(A102,'forecast data dump'!$A$1:$H$3450,8,FALSE)</f>
        <v>0</v>
      </c>
      <c r="H102" s="5" t="s">
        <v>3748</v>
      </c>
      <c r="I102" s="22">
        <f t="shared" ref="I102:I111" si="28">C102*(1-G102)</f>
        <v>4</v>
      </c>
      <c r="J102" s="5"/>
      <c r="K102" s="5"/>
      <c r="L102" s="33">
        <f t="shared" ref="L102:L111" si="29">D102*(1-G102)</f>
        <v>506</v>
      </c>
      <c r="M102" s="33">
        <f t="shared" ref="M102:M111" si="30">IF(J102="",L102,(D102/C102)*J102)</f>
        <v>506</v>
      </c>
      <c r="N102" s="22">
        <f t="shared" ref="N102:N111" si="31">L102-M102</f>
        <v>0</v>
      </c>
    </row>
    <row r="103" spans="1:14" x14ac:dyDescent="0.3">
      <c r="A103" s="5" t="s">
        <v>1296</v>
      </c>
      <c r="B103" s="5" t="s">
        <v>1297</v>
      </c>
      <c r="C103" s="5">
        <v>4</v>
      </c>
      <c r="D103" s="6">
        <v>688</v>
      </c>
      <c r="E103" s="17">
        <f>VLOOKUP(A103,'forecast data dump'!$A$1:$H$3450,4,FALSE)</f>
        <v>44378</v>
      </c>
      <c r="F103" s="17">
        <f>VLOOKUP(A103,'forecast data dump'!$A$1:$H$3450,5,FALSE)</f>
        <v>44378</v>
      </c>
      <c r="G103" s="13">
        <f>VLOOKUP(A103,'forecast data dump'!$A$1:$H$3450,8,FALSE)</f>
        <v>0</v>
      </c>
      <c r="H103" s="5" t="s">
        <v>3740</v>
      </c>
      <c r="I103" s="22">
        <f t="shared" si="28"/>
        <v>4</v>
      </c>
      <c r="J103" s="5"/>
      <c r="K103" s="5"/>
      <c r="L103" s="33">
        <f t="shared" si="29"/>
        <v>688</v>
      </c>
      <c r="M103" s="33">
        <f t="shared" si="30"/>
        <v>688</v>
      </c>
      <c r="N103" s="22">
        <f t="shared" si="31"/>
        <v>0</v>
      </c>
    </row>
    <row r="104" spans="1:14" x14ac:dyDescent="0.3">
      <c r="A104" s="5" t="s">
        <v>1296</v>
      </c>
      <c r="B104" s="5" t="s">
        <v>1297</v>
      </c>
      <c r="C104" s="5">
        <v>4</v>
      </c>
      <c r="D104" s="6">
        <v>0</v>
      </c>
      <c r="E104" s="17">
        <f>VLOOKUP(A104,'forecast data dump'!$A$1:$H$3450,4,FALSE)</f>
        <v>44378</v>
      </c>
      <c r="F104" s="17">
        <f>VLOOKUP(A104,'forecast data dump'!$A$1:$H$3450,5,FALSE)</f>
        <v>44378</v>
      </c>
      <c r="G104" s="13">
        <f>VLOOKUP(A104,'forecast data dump'!$A$1:$H$3450,8,FALSE)</f>
        <v>0</v>
      </c>
      <c r="H104" s="5" t="s">
        <v>3750</v>
      </c>
      <c r="I104" s="22">
        <f t="shared" si="28"/>
        <v>4</v>
      </c>
      <c r="J104" s="5"/>
      <c r="K104" s="5"/>
      <c r="L104" s="33">
        <f t="shared" si="29"/>
        <v>0</v>
      </c>
      <c r="M104" s="33">
        <f t="shared" si="30"/>
        <v>0</v>
      </c>
      <c r="N104" s="22">
        <f t="shared" si="31"/>
        <v>0</v>
      </c>
    </row>
    <row r="105" spans="1:14" x14ac:dyDescent="0.3">
      <c r="A105" s="5" t="s">
        <v>1296</v>
      </c>
      <c r="B105" s="5" t="s">
        <v>1297</v>
      </c>
      <c r="C105" s="5">
        <v>4</v>
      </c>
      <c r="D105" s="6">
        <v>824</v>
      </c>
      <c r="E105" s="17">
        <f>VLOOKUP(A105,'forecast data dump'!$A$1:$H$3450,4,FALSE)</f>
        <v>44378</v>
      </c>
      <c r="F105" s="17">
        <f>VLOOKUP(A105,'forecast data dump'!$A$1:$H$3450,5,FALSE)</f>
        <v>44378</v>
      </c>
      <c r="G105" s="13">
        <f>VLOOKUP(A105,'forecast data dump'!$A$1:$H$3450,8,FALSE)</f>
        <v>0</v>
      </c>
      <c r="H105" s="5" t="s">
        <v>3732</v>
      </c>
      <c r="I105" s="22">
        <f t="shared" si="28"/>
        <v>4</v>
      </c>
      <c r="J105" s="5"/>
      <c r="K105" s="5"/>
      <c r="L105" s="33">
        <f t="shared" si="29"/>
        <v>824</v>
      </c>
      <c r="M105" s="33">
        <f t="shared" si="30"/>
        <v>824</v>
      </c>
      <c r="N105" s="22">
        <f t="shared" si="31"/>
        <v>0</v>
      </c>
    </row>
    <row r="106" spans="1:14" x14ac:dyDescent="0.3">
      <c r="A106" s="5" t="s">
        <v>1296</v>
      </c>
      <c r="B106" s="5" t="s">
        <v>1297</v>
      </c>
      <c r="C106" s="5">
        <v>8</v>
      </c>
      <c r="D106" s="6">
        <v>1012</v>
      </c>
      <c r="E106" s="17">
        <f>VLOOKUP(A106,'forecast data dump'!$A$1:$H$3450,4,FALSE)</f>
        <v>44378</v>
      </c>
      <c r="F106" s="17">
        <f>VLOOKUP(A106,'forecast data dump'!$A$1:$H$3450,5,FALSE)</f>
        <v>44378</v>
      </c>
      <c r="G106" s="13">
        <f>VLOOKUP(A106,'forecast data dump'!$A$1:$H$3450,8,FALSE)</f>
        <v>0</v>
      </c>
      <c r="H106" s="5" t="s">
        <v>3746</v>
      </c>
      <c r="I106" s="22">
        <f t="shared" si="28"/>
        <v>8</v>
      </c>
      <c r="J106" s="5"/>
      <c r="K106" s="5"/>
      <c r="L106" s="33">
        <f t="shared" si="29"/>
        <v>1012</v>
      </c>
      <c r="M106" s="33">
        <f t="shared" si="30"/>
        <v>1012</v>
      </c>
      <c r="N106" s="22">
        <f t="shared" si="31"/>
        <v>0</v>
      </c>
    </row>
    <row r="107" spans="1:14" x14ac:dyDescent="0.3">
      <c r="A107" s="5" t="s">
        <v>1298</v>
      </c>
      <c r="B107" s="5" t="s">
        <v>1299</v>
      </c>
      <c r="C107" s="5">
        <v>4</v>
      </c>
      <c r="D107" s="6">
        <v>506</v>
      </c>
      <c r="E107" s="17">
        <f>VLOOKUP(A107,'forecast data dump'!$A$1:$H$3450,4,FALSE)</f>
        <v>44378</v>
      </c>
      <c r="F107" s="17">
        <f>VLOOKUP(A107,'forecast data dump'!$A$1:$H$3450,5,FALSE)</f>
        <v>44378</v>
      </c>
      <c r="G107" s="13">
        <f>VLOOKUP(A107,'forecast data dump'!$A$1:$H$3450,8,FALSE)</f>
        <v>0</v>
      </c>
      <c r="H107" s="5" t="s">
        <v>3746</v>
      </c>
      <c r="I107" s="22">
        <f t="shared" si="28"/>
        <v>4</v>
      </c>
      <c r="J107" s="5"/>
      <c r="K107" s="5"/>
      <c r="L107" s="33">
        <f t="shared" si="29"/>
        <v>506</v>
      </c>
      <c r="M107" s="33">
        <f t="shared" si="30"/>
        <v>506</v>
      </c>
      <c r="N107" s="22">
        <f t="shared" si="31"/>
        <v>0</v>
      </c>
    </row>
    <row r="108" spans="1:14" x14ac:dyDescent="0.3">
      <c r="A108" s="5" t="s">
        <v>1298</v>
      </c>
      <c r="B108" s="5" t="s">
        <v>1299</v>
      </c>
      <c r="C108" s="5">
        <v>8</v>
      </c>
      <c r="D108" s="6">
        <v>1012</v>
      </c>
      <c r="E108" s="17">
        <f>VLOOKUP(A108,'forecast data dump'!$A$1:$H$3450,4,FALSE)</f>
        <v>44378</v>
      </c>
      <c r="F108" s="17">
        <f>VLOOKUP(A108,'forecast data dump'!$A$1:$H$3450,5,FALSE)</f>
        <v>44378</v>
      </c>
      <c r="G108" s="13">
        <f>VLOOKUP(A108,'forecast data dump'!$A$1:$H$3450,8,FALSE)</f>
        <v>0</v>
      </c>
      <c r="H108" s="5" t="s">
        <v>3748</v>
      </c>
      <c r="I108" s="22">
        <f t="shared" si="28"/>
        <v>8</v>
      </c>
      <c r="J108" s="5"/>
      <c r="K108" s="5"/>
      <c r="L108" s="33">
        <f t="shared" si="29"/>
        <v>1012</v>
      </c>
      <c r="M108" s="33">
        <f t="shared" si="30"/>
        <v>1012</v>
      </c>
      <c r="N108" s="22">
        <f t="shared" si="31"/>
        <v>0</v>
      </c>
    </row>
    <row r="109" spans="1:14" x14ac:dyDescent="0.3">
      <c r="A109" s="5" t="s">
        <v>1298</v>
      </c>
      <c r="B109" s="5" t="s">
        <v>1299</v>
      </c>
      <c r="C109" s="5">
        <v>4</v>
      </c>
      <c r="D109" s="6">
        <v>688</v>
      </c>
      <c r="E109" s="17">
        <f>VLOOKUP(A109,'forecast data dump'!$A$1:$H$3450,4,FALSE)</f>
        <v>44378</v>
      </c>
      <c r="F109" s="17">
        <f>VLOOKUP(A109,'forecast data dump'!$A$1:$H$3450,5,FALSE)</f>
        <v>44378</v>
      </c>
      <c r="G109" s="13">
        <f>VLOOKUP(A109,'forecast data dump'!$A$1:$H$3450,8,FALSE)</f>
        <v>0</v>
      </c>
      <c r="H109" s="5" t="s">
        <v>3740</v>
      </c>
      <c r="I109" s="22">
        <f t="shared" si="28"/>
        <v>4</v>
      </c>
      <c r="J109" s="5"/>
      <c r="K109" s="5"/>
      <c r="L109" s="33">
        <f t="shared" si="29"/>
        <v>688</v>
      </c>
      <c r="M109" s="33">
        <f t="shared" si="30"/>
        <v>688</v>
      </c>
      <c r="N109" s="22">
        <f t="shared" si="31"/>
        <v>0</v>
      </c>
    </row>
    <row r="110" spans="1:14" x14ac:dyDescent="0.3">
      <c r="A110" s="5" t="s">
        <v>1298</v>
      </c>
      <c r="B110" s="5" t="s">
        <v>1299</v>
      </c>
      <c r="C110" s="5">
        <v>4</v>
      </c>
      <c r="D110" s="6">
        <v>0</v>
      </c>
      <c r="E110" s="17">
        <f>VLOOKUP(A110,'forecast data dump'!$A$1:$H$3450,4,FALSE)</f>
        <v>44378</v>
      </c>
      <c r="F110" s="17">
        <f>VLOOKUP(A110,'forecast data dump'!$A$1:$H$3450,5,FALSE)</f>
        <v>44378</v>
      </c>
      <c r="G110" s="13">
        <f>VLOOKUP(A110,'forecast data dump'!$A$1:$H$3450,8,FALSE)</f>
        <v>0</v>
      </c>
      <c r="H110" s="5" t="s">
        <v>3750</v>
      </c>
      <c r="I110" s="22">
        <f t="shared" si="28"/>
        <v>4</v>
      </c>
      <c r="J110" s="5"/>
      <c r="K110" s="5"/>
      <c r="L110" s="33">
        <f t="shared" si="29"/>
        <v>0</v>
      </c>
      <c r="M110" s="33">
        <f t="shared" si="30"/>
        <v>0</v>
      </c>
      <c r="N110" s="22">
        <f t="shared" si="31"/>
        <v>0</v>
      </c>
    </row>
    <row r="111" spans="1:14" x14ac:dyDescent="0.3">
      <c r="A111" s="5" t="s">
        <v>1298</v>
      </c>
      <c r="B111" s="5" t="s">
        <v>1299</v>
      </c>
      <c r="C111" s="5">
        <v>4</v>
      </c>
      <c r="D111" s="6">
        <v>824</v>
      </c>
      <c r="E111" s="17">
        <f>VLOOKUP(A111,'forecast data dump'!$A$1:$H$3450,4,FALSE)</f>
        <v>44378</v>
      </c>
      <c r="F111" s="17">
        <f>VLOOKUP(A111,'forecast data dump'!$A$1:$H$3450,5,FALSE)</f>
        <v>44378</v>
      </c>
      <c r="G111" s="13">
        <f>VLOOKUP(A111,'forecast data dump'!$A$1:$H$3450,8,FALSE)</f>
        <v>0</v>
      </c>
      <c r="H111" s="5" t="s">
        <v>3732</v>
      </c>
      <c r="I111" s="22">
        <f t="shared" si="28"/>
        <v>4</v>
      </c>
      <c r="J111" s="5"/>
      <c r="K111" s="5"/>
      <c r="L111" s="33">
        <f t="shared" si="29"/>
        <v>824</v>
      </c>
      <c r="M111" s="33">
        <f t="shared" si="30"/>
        <v>824</v>
      </c>
      <c r="N111" s="22">
        <f t="shared" si="31"/>
        <v>0</v>
      </c>
    </row>
    <row r="112" spans="1:14" x14ac:dyDescent="0.3">
      <c r="A112" s="3" t="s">
        <v>7840</v>
      </c>
      <c r="B112" s="3"/>
      <c r="C112" s="3"/>
      <c r="D112" s="4"/>
      <c r="E112" s="15"/>
      <c r="F112" s="15"/>
      <c r="G112" s="11"/>
      <c r="H112" s="3"/>
      <c r="I112" s="20"/>
      <c r="J112" s="3"/>
      <c r="K112" s="3"/>
      <c r="L112" s="32"/>
      <c r="M112" s="32"/>
      <c r="N112" s="20"/>
    </row>
    <row r="113" spans="1:14" x14ac:dyDescent="0.3">
      <c r="A113" s="5" t="s">
        <v>1285</v>
      </c>
      <c r="B113" s="5" t="s">
        <v>1286</v>
      </c>
      <c r="C113" s="5">
        <v>156</v>
      </c>
      <c r="D113" s="6">
        <v>20328</v>
      </c>
      <c r="E113" s="17">
        <f>VLOOKUP(A113,'forecast data dump'!$A$1:$H$3450,4,FALSE)</f>
        <v>44581</v>
      </c>
      <c r="F113" s="17">
        <f>VLOOKUP(A113,'forecast data dump'!$A$1:$H$3450,5,FALSE)</f>
        <v>44596</v>
      </c>
      <c r="G113" s="13">
        <f>VLOOKUP(A113,'forecast data dump'!$A$1:$H$3450,8,FALSE)</f>
        <v>0</v>
      </c>
      <c r="H113" s="5" t="s">
        <v>3746</v>
      </c>
      <c r="I113" s="22">
        <f>C113*(1-G113)</f>
        <v>156</v>
      </c>
      <c r="J113" s="5"/>
      <c r="K113" s="5"/>
      <c r="L113" s="33">
        <f>D113*(1-G113)</f>
        <v>20328</v>
      </c>
      <c r="M113" s="33">
        <f>IF(J113="",L113,(D113/C113)*J113)</f>
        <v>20328</v>
      </c>
      <c r="N113" s="22">
        <f>L113-M113</f>
        <v>0</v>
      </c>
    </row>
    <row r="114" spans="1:14" x14ac:dyDescent="0.3">
      <c r="A114" s="5" t="s">
        <v>1287</v>
      </c>
      <c r="B114" s="5" t="s">
        <v>1282</v>
      </c>
      <c r="C114" s="5">
        <v>108</v>
      </c>
      <c r="D114" s="6">
        <v>14073</v>
      </c>
      <c r="E114" s="17">
        <f>VLOOKUP(A114,'forecast data dump'!$A$1:$H$3450,4,FALSE)</f>
        <v>44536</v>
      </c>
      <c r="F114" s="17">
        <f>VLOOKUP(A114,'forecast data dump'!$A$1:$H$3450,5,FALSE)</f>
        <v>44580</v>
      </c>
      <c r="G114" s="13">
        <f>VLOOKUP(A114,'forecast data dump'!$A$1:$H$3450,8,FALSE)</f>
        <v>0</v>
      </c>
      <c r="H114" s="5" t="s">
        <v>3748</v>
      </c>
      <c r="I114" s="22">
        <f>C114*(1-G114)</f>
        <v>108</v>
      </c>
      <c r="J114" s="5"/>
      <c r="K114" s="5"/>
      <c r="L114" s="33">
        <f>D114*(1-G114)</f>
        <v>14073</v>
      </c>
      <c r="M114" s="33">
        <f>IF(J114="",L114,(D114/C114)*J114)</f>
        <v>14073</v>
      </c>
      <c r="N114" s="22">
        <f>L114-M114</f>
        <v>0</v>
      </c>
    </row>
    <row r="115" spans="1:14" x14ac:dyDescent="0.3">
      <c r="A115" s="3" t="s">
        <v>7906</v>
      </c>
      <c r="B115" s="3"/>
      <c r="C115" s="3"/>
      <c r="D115" s="4"/>
      <c r="E115" s="15"/>
      <c r="F115" s="15"/>
      <c r="G115" s="11"/>
      <c r="H115" s="3"/>
      <c r="I115" s="20"/>
      <c r="J115" s="3"/>
      <c r="K115" s="3"/>
      <c r="L115" s="32"/>
      <c r="M115" s="32"/>
      <c r="N115" s="20"/>
    </row>
    <row r="116" spans="1:14" x14ac:dyDescent="0.3">
      <c r="A116" s="5" t="s">
        <v>1153</v>
      </c>
      <c r="B116" s="5" t="s">
        <v>1154</v>
      </c>
      <c r="C116" s="5">
        <v>8</v>
      </c>
      <c r="D116" s="6">
        <v>1012</v>
      </c>
      <c r="E116" s="17">
        <f>VLOOKUP(A116,'forecast data dump'!$A$1:$H$3450,4,FALSE)</f>
        <v>44410</v>
      </c>
      <c r="F116" s="17">
        <f>VLOOKUP(A116,'forecast data dump'!$A$1:$H$3450,5,FALSE)</f>
        <v>44410</v>
      </c>
      <c r="G116" s="13">
        <f>VLOOKUP(A116,'forecast data dump'!$A$1:$H$3450,8,FALSE)</f>
        <v>0</v>
      </c>
      <c r="H116" s="5" t="s">
        <v>3748</v>
      </c>
      <c r="I116" s="22">
        <f t="shared" ref="I116:I125" si="32">C116*(1-G116)</f>
        <v>8</v>
      </c>
      <c r="J116" s="5"/>
      <c r="K116" s="5"/>
      <c r="L116" s="33">
        <f t="shared" ref="L116:L125" si="33">D116*(1-G116)</f>
        <v>1012</v>
      </c>
      <c r="M116" s="33">
        <f t="shared" ref="M116:M125" si="34">IF(J116="",L116,(D116/C116)*J116)</f>
        <v>1012</v>
      </c>
      <c r="N116" s="22">
        <f t="shared" ref="N116:N125" si="35">L116-M116</f>
        <v>0</v>
      </c>
    </row>
    <row r="117" spans="1:14" x14ac:dyDescent="0.3">
      <c r="A117" s="5" t="s">
        <v>1153</v>
      </c>
      <c r="B117" s="5" t="s">
        <v>1154</v>
      </c>
      <c r="C117" s="5">
        <v>4</v>
      </c>
      <c r="D117" s="6">
        <v>506</v>
      </c>
      <c r="E117" s="17">
        <f>VLOOKUP(A117,'forecast data dump'!$A$1:$H$3450,4,FALSE)</f>
        <v>44410</v>
      </c>
      <c r="F117" s="17">
        <f>VLOOKUP(A117,'forecast data dump'!$A$1:$H$3450,5,FALSE)</f>
        <v>44410</v>
      </c>
      <c r="G117" s="13">
        <f>VLOOKUP(A117,'forecast data dump'!$A$1:$H$3450,8,FALSE)</f>
        <v>0</v>
      </c>
      <c r="H117" s="5" t="s">
        <v>3746</v>
      </c>
      <c r="I117" s="22">
        <f t="shared" si="32"/>
        <v>4</v>
      </c>
      <c r="J117" s="5"/>
      <c r="K117" s="5"/>
      <c r="L117" s="33">
        <f t="shared" si="33"/>
        <v>506</v>
      </c>
      <c r="M117" s="33">
        <f t="shared" si="34"/>
        <v>506</v>
      </c>
      <c r="N117" s="22">
        <f t="shared" si="35"/>
        <v>0</v>
      </c>
    </row>
    <row r="118" spans="1:14" x14ac:dyDescent="0.3">
      <c r="A118" s="5" t="s">
        <v>1153</v>
      </c>
      <c r="B118" s="5" t="s">
        <v>1154</v>
      </c>
      <c r="C118" s="5">
        <v>4</v>
      </c>
      <c r="D118" s="6">
        <v>688</v>
      </c>
      <c r="E118" s="17">
        <f>VLOOKUP(A118,'forecast data dump'!$A$1:$H$3450,4,FALSE)</f>
        <v>44410</v>
      </c>
      <c r="F118" s="17">
        <f>VLOOKUP(A118,'forecast data dump'!$A$1:$H$3450,5,FALSE)</f>
        <v>44410</v>
      </c>
      <c r="G118" s="13">
        <f>VLOOKUP(A118,'forecast data dump'!$A$1:$H$3450,8,FALSE)</f>
        <v>0</v>
      </c>
      <c r="H118" s="5" t="s">
        <v>3740</v>
      </c>
      <c r="I118" s="22">
        <f t="shared" si="32"/>
        <v>4</v>
      </c>
      <c r="J118" s="5"/>
      <c r="K118" s="5"/>
      <c r="L118" s="33">
        <f t="shared" si="33"/>
        <v>688</v>
      </c>
      <c r="M118" s="33">
        <f t="shared" si="34"/>
        <v>688</v>
      </c>
      <c r="N118" s="22">
        <f t="shared" si="35"/>
        <v>0</v>
      </c>
    </row>
    <row r="119" spans="1:14" x14ac:dyDescent="0.3">
      <c r="A119" s="5" t="s">
        <v>1153</v>
      </c>
      <c r="B119" s="5" t="s">
        <v>1154</v>
      </c>
      <c r="C119" s="5">
        <v>4</v>
      </c>
      <c r="D119" s="6">
        <v>0</v>
      </c>
      <c r="E119" s="17">
        <f>VLOOKUP(A119,'forecast data dump'!$A$1:$H$3450,4,FALSE)</f>
        <v>44410</v>
      </c>
      <c r="F119" s="17">
        <f>VLOOKUP(A119,'forecast data dump'!$A$1:$H$3450,5,FALSE)</f>
        <v>44410</v>
      </c>
      <c r="G119" s="13">
        <f>VLOOKUP(A119,'forecast data dump'!$A$1:$H$3450,8,FALSE)</f>
        <v>0</v>
      </c>
      <c r="H119" s="5" t="s">
        <v>3750</v>
      </c>
      <c r="I119" s="22">
        <f t="shared" si="32"/>
        <v>4</v>
      </c>
      <c r="J119" s="5"/>
      <c r="K119" s="5"/>
      <c r="L119" s="33">
        <f t="shared" si="33"/>
        <v>0</v>
      </c>
      <c r="M119" s="33">
        <f t="shared" si="34"/>
        <v>0</v>
      </c>
      <c r="N119" s="22">
        <f t="shared" si="35"/>
        <v>0</v>
      </c>
    </row>
    <row r="120" spans="1:14" x14ac:dyDescent="0.3">
      <c r="A120" s="5" t="s">
        <v>1153</v>
      </c>
      <c r="B120" s="5" t="s">
        <v>1154</v>
      </c>
      <c r="C120" s="5">
        <v>4</v>
      </c>
      <c r="D120" s="6">
        <v>824</v>
      </c>
      <c r="E120" s="17">
        <f>VLOOKUP(A120,'forecast data dump'!$A$1:$H$3450,4,FALSE)</f>
        <v>44410</v>
      </c>
      <c r="F120" s="17">
        <f>VLOOKUP(A120,'forecast data dump'!$A$1:$H$3450,5,FALSE)</f>
        <v>44410</v>
      </c>
      <c r="G120" s="13">
        <f>VLOOKUP(A120,'forecast data dump'!$A$1:$H$3450,8,FALSE)</f>
        <v>0</v>
      </c>
      <c r="H120" s="5" t="s">
        <v>3732</v>
      </c>
      <c r="I120" s="22">
        <f t="shared" si="32"/>
        <v>4</v>
      </c>
      <c r="J120" s="5"/>
      <c r="K120" s="5"/>
      <c r="L120" s="33">
        <f t="shared" si="33"/>
        <v>824</v>
      </c>
      <c r="M120" s="33">
        <f t="shared" si="34"/>
        <v>824</v>
      </c>
      <c r="N120" s="22">
        <f t="shared" si="35"/>
        <v>0</v>
      </c>
    </row>
    <row r="121" spans="1:14" x14ac:dyDescent="0.3">
      <c r="A121" s="5" t="s">
        <v>1155</v>
      </c>
      <c r="B121" s="5" t="s">
        <v>1156</v>
      </c>
      <c r="C121" s="5">
        <v>4</v>
      </c>
      <c r="D121" s="6">
        <v>824</v>
      </c>
      <c r="E121" s="17">
        <f>VLOOKUP(A121,'forecast data dump'!$A$1:$H$3450,4,FALSE)</f>
        <v>44407</v>
      </c>
      <c r="F121" s="17">
        <f>VLOOKUP(A121,'forecast data dump'!$A$1:$H$3450,5,FALSE)</f>
        <v>44407</v>
      </c>
      <c r="G121" s="13">
        <f>VLOOKUP(A121,'forecast data dump'!$A$1:$H$3450,8,FALSE)</f>
        <v>0</v>
      </c>
      <c r="H121" s="5" t="s">
        <v>3732</v>
      </c>
      <c r="I121" s="22">
        <f t="shared" si="32"/>
        <v>4</v>
      </c>
      <c r="J121" s="5"/>
      <c r="K121" s="5"/>
      <c r="L121" s="33">
        <f t="shared" si="33"/>
        <v>824</v>
      </c>
      <c r="M121" s="33">
        <f t="shared" si="34"/>
        <v>824</v>
      </c>
      <c r="N121" s="22">
        <f t="shared" si="35"/>
        <v>0</v>
      </c>
    </row>
    <row r="122" spans="1:14" x14ac:dyDescent="0.3">
      <c r="A122" s="5" t="s">
        <v>1155</v>
      </c>
      <c r="B122" s="5" t="s">
        <v>1156</v>
      </c>
      <c r="C122" s="5">
        <v>4</v>
      </c>
      <c r="D122" s="6">
        <v>688</v>
      </c>
      <c r="E122" s="17">
        <f>VLOOKUP(A122,'forecast data dump'!$A$1:$H$3450,4,FALSE)</f>
        <v>44407</v>
      </c>
      <c r="F122" s="17">
        <f>VLOOKUP(A122,'forecast data dump'!$A$1:$H$3450,5,FALSE)</f>
        <v>44407</v>
      </c>
      <c r="G122" s="13">
        <f>VLOOKUP(A122,'forecast data dump'!$A$1:$H$3450,8,FALSE)</f>
        <v>0</v>
      </c>
      <c r="H122" s="5" t="s">
        <v>3740</v>
      </c>
      <c r="I122" s="22">
        <f t="shared" si="32"/>
        <v>4</v>
      </c>
      <c r="J122" s="5"/>
      <c r="K122" s="5"/>
      <c r="L122" s="33">
        <f t="shared" si="33"/>
        <v>688</v>
      </c>
      <c r="M122" s="33">
        <f t="shared" si="34"/>
        <v>688</v>
      </c>
      <c r="N122" s="22">
        <f t="shared" si="35"/>
        <v>0</v>
      </c>
    </row>
    <row r="123" spans="1:14" x14ac:dyDescent="0.3">
      <c r="A123" s="5" t="s">
        <v>1155</v>
      </c>
      <c r="B123" s="5" t="s">
        <v>1156</v>
      </c>
      <c r="C123" s="5">
        <v>4</v>
      </c>
      <c r="D123" s="6">
        <v>0</v>
      </c>
      <c r="E123" s="17">
        <f>VLOOKUP(A123,'forecast data dump'!$A$1:$H$3450,4,FALSE)</f>
        <v>44407</v>
      </c>
      <c r="F123" s="17">
        <f>VLOOKUP(A123,'forecast data dump'!$A$1:$H$3450,5,FALSE)</f>
        <v>44407</v>
      </c>
      <c r="G123" s="13">
        <f>VLOOKUP(A123,'forecast data dump'!$A$1:$H$3450,8,FALSE)</f>
        <v>0</v>
      </c>
      <c r="H123" s="5" t="s">
        <v>3750</v>
      </c>
      <c r="I123" s="22">
        <f t="shared" si="32"/>
        <v>4</v>
      </c>
      <c r="J123" s="5"/>
      <c r="K123" s="5"/>
      <c r="L123" s="33">
        <f t="shared" si="33"/>
        <v>0</v>
      </c>
      <c r="M123" s="33">
        <f t="shared" si="34"/>
        <v>0</v>
      </c>
      <c r="N123" s="22">
        <f t="shared" si="35"/>
        <v>0</v>
      </c>
    </row>
    <row r="124" spans="1:14" x14ac:dyDescent="0.3">
      <c r="A124" s="5" t="s">
        <v>1155</v>
      </c>
      <c r="B124" s="5" t="s">
        <v>1156</v>
      </c>
      <c r="C124" s="5">
        <v>4</v>
      </c>
      <c r="D124" s="6">
        <v>506</v>
      </c>
      <c r="E124" s="17">
        <f>VLOOKUP(A124,'forecast data dump'!$A$1:$H$3450,4,FALSE)</f>
        <v>44407</v>
      </c>
      <c r="F124" s="17">
        <f>VLOOKUP(A124,'forecast data dump'!$A$1:$H$3450,5,FALSE)</f>
        <v>44407</v>
      </c>
      <c r="G124" s="13">
        <f>VLOOKUP(A124,'forecast data dump'!$A$1:$H$3450,8,FALSE)</f>
        <v>0</v>
      </c>
      <c r="H124" s="5" t="s">
        <v>3746</v>
      </c>
      <c r="I124" s="22">
        <f t="shared" si="32"/>
        <v>4</v>
      </c>
      <c r="J124" s="5"/>
      <c r="K124" s="5"/>
      <c r="L124" s="33">
        <f t="shared" si="33"/>
        <v>506</v>
      </c>
      <c r="M124" s="33">
        <f t="shared" si="34"/>
        <v>506</v>
      </c>
      <c r="N124" s="22">
        <f t="shared" si="35"/>
        <v>0</v>
      </c>
    </row>
    <row r="125" spans="1:14" x14ac:dyDescent="0.3">
      <c r="A125" s="5" t="s">
        <v>1155</v>
      </c>
      <c r="B125" s="5" t="s">
        <v>1156</v>
      </c>
      <c r="C125" s="5">
        <v>8</v>
      </c>
      <c r="D125" s="6">
        <v>1012</v>
      </c>
      <c r="E125" s="17">
        <f>VLOOKUP(A125,'forecast data dump'!$A$1:$H$3450,4,FALSE)</f>
        <v>44407</v>
      </c>
      <c r="F125" s="17">
        <f>VLOOKUP(A125,'forecast data dump'!$A$1:$H$3450,5,FALSE)</f>
        <v>44407</v>
      </c>
      <c r="G125" s="13">
        <f>VLOOKUP(A125,'forecast data dump'!$A$1:$H$3450,8,FALSE)</f>
        <v>0</v>
      </c>
      <c r="H125" s="5" t="s">
        <v>3748</v>
      </c>
      <c r="I125" s="22">
        <f t="shared" si="32"/>
        <v>8</v>
      </c>
      <c r="J125" s="5"/>
      <c r="K125" s="5"/>
      <c r="L125" s="33">
        <f t="shared" si="33"/>
        <v>1012</v>
      </c>
      <c r="M125" s="33">
        <f t="shared" si="34"/>
        <v>1012</v>
      </c>
      <c r="N125" s="22">
        <f t="shared" si="35"/>
        <v>0</v>
      </c>
    </row>
    <row r="126" spans="1:14" x14ac:dyDescent="0.3">
      <c r="A126" s="3" t="s">
        <v>7841</v>
      </c>
      <c r="B126" s="3"/>
      <c r="C126" s="3"/>
      <c r="D126" s="4"/>
      <c r="E126" s="15"/>
      <c r="F126" s="15"/>
      <c r="G126" s="11"/>
      <c r="H126" s="3"/>
      <c r="I126" s="20"/>
      <c r="J126" s="3"/>
      <c r="K126" s="3"/>
      <c r="L126" s="32"/>
      <c r="M126" s="32"/>
      <c r="N126" s="20"/>
    </row>
    <row r="127" spans="1:14" x14ac:dyDescent="0.3">
      <c r="A127" s="5" t="s">
        <v>1164</v>
      </c>
      <c r="B127" s="5" t="s">
        <v>1165</v>
      </c>
      <c r="C127" s="5">
        <v>80</v>
      </c>
      <c r="D127" s="6">
        <v>10424</v>
      </c>
      <c r="E127" s="17">
        <f>VLOOKUP(A127,'forecast data dump'!$A$1:$H$3450,4,FALSE)</f>
        <v>44503</v>
      </c>
      <c r="F127" s="17">
        <f>VLOOKUP(A127,'forecast data dump'!$A$1:$H$3450,5,FALSE)</f>
        <v>44540</v>
      </c>
      <c r="G127" s="13">
        <f>VLOOKUP(A127,'forecast data dump'!$A$1:$H$3450,8,FALSE)</f>
        <v>0</v>
      </c>
      <c r="H127" s="5" t="s">
        <v>3746</v>
      </c>
      <c r="I127" s="22">
        <f t="shared" ref="I127:I132" si="36">C127*(1-G127)</f>
        <v>80</v>
      </c>
      <c r="J127" s="5"/>
      <c r="K127" s="5"/>
      <c r="L127" s="33">
        <f t="shared" ref="L127:L132" si="37">D127*(1-G127)</f>
        <v>10424</v>
      </c>
      <c r="M127" s="33">
        <f t="shared" ref="M127:M132" si="38">IF(J127="",L127,(D127/C127)*J127)</f>
        <v>10424</v>
      </c>
      <c r="N127" s="22">
        <f t="shared" ref="N127:N132" si="39">L127-M127</f>
        <v>0</v>
      </c>
    </row>
    <row r="128" spans="1:14" x14ac:dyDescent="0.3">
      <c r="A128" s="5" t="s">
        <v>1164</v>
      </c>
      <c r="B128" s="5" t="s">
        <v>1165</v>
      </c>
      <c r="C128" s="5">
        <v>40</v>
      </c>
      <c r="D128" s="6">
        <v>7091</v>
      </c>
      <c r="E128" s="17">
        <f>VLOOKUP(A128,'forecast data dump'!$A$1:$H$3450,4,FALSE)</f>
        <v>44503</v>
      </c>
      <c r="F128" s="17">
        <f>VLOOKUP(A128,'forecast data dump'!$A$1:$H$3450,5,FALSE)</f>
        <v>44540</v>
      </c>
      <c r="G128" s="13">
        <f>VLOOKUP(A128,'forecast data dump'!$A$1:$H$3450,8,FALSE)</f>
        <v>0</v>
      </c>
      <c r="H128" s="5" t="s">
        <v>3740</v>
      </c>
      <c r="I128" s="22">
        <f t="shared" si="36"/>
        <v>40</v>
      </c>
      <c r="J128" s="5"/>
      <c r="K128" s="5"/>
      <c r="L128" s="33">
        <f t="shared" si="37"/>
        <v>7091</v>
      </c>
      <c r="M128" s="33">
        <f t="shared" si="38"/>
        <v>7091</v>
      </c>
      <c r="N128" s="22">
        <f t="shared" si="39"/>
        <v>0</v>
      </c>
    </row>
    <row r="129" spans="1:14" x14ac:dyDescent="0.3">
      <c r="A129" s="5" t="s">
        <v>1164</v>
      </c>
      <c r="B129" s="5" t="s">
        <v>1165</v>
      </c>
      <c r="C129" s="5">
        <v>320</v>
      </c>
      <c r="D129" s="6">
        <v>37615</v>
      </c>
      <c r="E129" s="17">
        <f>VLOOKUP(A129,'forecast data dump'!$A$1:$H$3450,4,FALSE)</f>
        <v>44503</v>
      </c>
      <c r="F129" s="17">
        <f>VLOOKUP(A129,'forecast data dump'!$A$1:$H$3450,5,FALSE)</f>
        <v>44540</v>
      </c>
      <c r="G129" s="13">
        <f>VLOOKUP(A129,'forecast data dump'!$A$1:$H$3450,8,FALSE)</f>
        <v>0</v>
      </c>
      <c r="H129" s="5" t="s">
        <v>3742</v>
      </c>
      <c r="I129" s="22">
        <f t="shared" si="36"/>
        <v>320</v>
      </c>
      <c r="J129" s="5"/>
      <c r="K129" s="5"/>
      <c r="L129" s="33">
        <f t="shared" si="37"/>
        <v>37615</v>
      </c>
      <c r="M129" s="33">
        <f t="shared" si="38"/>
        <v>37615</v>
      </c>
      <c r="N129" s="22">
        <f t="shared" si="39"/>
        <v>0</v>
      </c>
    </row>
    <row r="130" spans="1:14" x14ac:dyDescent="0.3">
      <c r="A130" s="5" t="s">
        <v>1172</v>
      </c>
      <c r="B130" s="5" t="s">
        <v>1163</v>
      </c>
      <c r="C130" s="5">
        <v>322</v>
      </c>
      <c r="D130" s="6">
        <v>40736</v>
      </c>
      <c r="E130" s="17" t="str">
        <f>VLOOKUP(A130,'forecast data dump'!$A$1:$H$3450,4,FALSE)</f>
        <v>15-Mar-21 A</v>
      </c>
      <c r="F130" s="17">
        <f>VLOOKUP(A130,'forecast data dump'!$A$1:$H$3450,5,FALSE)</f>
        <v>44424</v>
      </c>
      <c r="G130" s="13">
        <f>VLOOKUP(A130,'forecast data dump'!$A$1:$H$3450,8,FALSE)</f>
        <v>0.6</v>
      </c>
      <c r="H130" s="5" t="s">
        <v>3748</v>
      </c>
      <c r="I130" s="22">
        <f t="shared" si="36"/>
        <v>128.80000000000001</v>
      </c>
      <c r="J130" s="5"/>
      <c r="K130" s="5"/>
      <c r="L130" s="33">
        <f t="shared" si="37"/>
        <v>16294.400000000001</v>
      </c>
      <c r="M130" s="33">
        <f t="shared" si="38"/>
        <v>16294.400000000001</v>
      </c>
      <c r="N130" s="22">
        <f t="shared" si="39"/>
        <v>0</v>
      </c>
    </row>
    <row r="131" spans="1:14" x14ac:dyDescent="0.3">
      <c r="A131" s="5" t="s">
        <v>1173</v>
      </c>
      <c r="B131" s="5" t="s">
        <v>1165</v>
      </c>
      <c r="C131" s="5">
        <v>160</v>
      </c>
      <c r="D131" s="6">
        <v>20849</v>
      </c>
      <c r="E131" s="17">
        <f>VLOOKUP(A131,'forecast data dump'!$A$1:$H$3450,4,FALSE)</f>
        <v>44503</v>
      </c>
      <c r="F131" s="17">
        <f>VLOOKUP(A131,'forecast data dump'!$A$1:$H$3450,5,FALSE)</f>
        <v>44540</v>
      </c>
      <c r="G131" s="13">
        <f>VLOOKUP(A131,'forecast data dump'!$A$1:$H$3450,8,FALSE)</f>
        <v>0</v>
      </c>
      <c r="H131" s="5" t="s">
        <v>3748</v>
      </c>
      <c r="I131" s="22">
        <f t="shared" si="36"/>
        <v>160</v>
      </c>
      <c r="J131" s="5"/>
      <c r="K131" s="5"/>
      <c r="L131" s="33">
        <f t="shared" si="37"/>
        <v>20849</v>
      </c>
      <c r="M131" s="33">
        <f t="shared" si="38"/>
        <v>20849</v>
      </c>
      <c r="N131" s="22">
        <f t="shared" si="39"/>
        <v>0</v>
      </c>
    </row>
    <row r="132" spans="1:14" x14ac:dyDescent="0.3">
      <c r="A132" s="5" t="s">
        <v>1174</v>
      </c>
      <c r="B132" s="5" t="s">
        <v>1167</v>
      </c>
      <c r="C132" s="5">
        <v>192</v>
      </c>
      <c r="D132" s="6">
        <v>25019</v>
      </c>
      <c r="E132" s="17">
        <f>VLOOKUP(A132,'forecast data dump'!$A$1:$H$3450,4,FALSE)</f>
        <v>44543</v>
      </c>
      <c r="F132" s="17">
        <f>VLOOKUP(A132,'forecast data dump'!$A$1:$H$3450,5,FALSE)</f>
        <v>44572</v>
      </c>
      <c r="G132" s="13">
        <f>VLOOKUP(A132,'forecast data dump'!$A$1:$H$3450,8,FALSE)</f>
        <v>0</v>
      </c>
      <c r="H132" s="5" t="s">
        <v>3748</v>
      </c>
      <c r="I132" s="22">
        <f t="shared" si="36"/>
        <v>192</v>
      </c>
      <c r="J132" s="5"/>
      <c r="K132" s="5"/>
      <c r="L132" s="33">
        <f t="shared" si="37"/>
        <v>25019</v>
      </c>
      <c r="M132" s="33">
        <f t="shared" si="38"/>
        <v>25019</v>
      </c>
      <c r="N132" s="22">
        <f t="shared" si="39"/>
        <v>0</v>
      </c>
    </row>
    <row r="133" spans="1:14" x14ac:dyDescent="0.3">
      <c r="A133" s="3" t="s">
        <v>7842</v>
      </c>
      <c r="B133" s="3"/>
      <c r="C133" s="3"/>
      <c r="D133" s="4"/>
      <c r="E133" s="15"/>
      <c r="F133" s="15"/>
      <c r="G133" s="11"/>
      <c r="H133" s="3"/>
      <c r="I133" s="20"/>
      <c r="J133" s="3"/>
      <c r="K133" s="3"/>
      <c r="L133" s="32"/>
      <c r="M133" s="32"/>
      <c r="N133" s="20"/>
    </row>
    <row r="134" spans="1:14" x14ac:dyDescent="0.3">
      <c r="A134" s="5" t="s">
        <v>1116</v>
      </c>
      <c r="B134" s="5" t="s">
        <v>1117</v>
      </c>
      <c r="C134" s="5">
        <v>16</v>
      </c>
      <c r="D134" s="6">
        <v>2762</v>
      </c>
      <c r="E134" s="17">
        <f>VLOOKUP(A134,'forecast data dump'!$A$1:$H$3450,4,FALSE)</f>
        <v>44378</v>
      </c>
      <c r="F134" s="17">
        <f>VLOOKUP(A134,'forecast data dump'!$A$1:$H$3450,5,FALSE)</f>
        <v>44532</v>
      </c>
      <c r="G134" s="13">
        <f>VLOOKUP(A134,'forecast data dump'!$A$1:$H$3450,8,FALSE)</f>
        <v>0</v>
      </c>
      <c r="H134" s="5" t="s">
        <v>3740</v>
      </c>
      <c r="I134" s="22">
        <f>C134*(1-G134)</f>
        <v>16</v>
      </c>
      <c r="J134" s="5"/>
      <c r="K134" s="5"/>
      <c r="L134" s="33">
        <f>D134*(1-G134)</f>
        <v>2762</v>
      </c>
      <c r="M134" s="33">
        <f>IF(J134="",L134,(D134/C134)*J134)</f>
        <v>2762</v>
      </c>
      <c r="N134" s="22">
        <f>L134-M134</f>
        <v>0</v>
      </c>
    </row>
    <row r="135" spans="1:14" x14ac:dyDescent="0.3">
      <c r="A135" s="7" t="s">
        <v>3724</v>
      </c>
      <c r="B135" s="7"/>
      <c r="C135" s="7"/>
      <c r="D135" s="8"/>
      <c r="E135" s="16"/>
      <c r="F135" s="16"/>
      <c r="G135" s="12"/>
      <c r="H135" s="7"/>
      <c r="I135" s="21"/>
      <c r="J135" s="7"/>
      <c r="K135" s="7"/>
      <c r="L135" s="31"/>
      <c r="M135" s="31"/>
      <c r="N135" s="21"/>
    </row>
    <row r="136" spans="1:14" x14ac:dyDescent="0.3">
      <c r="A136" s="3" t="s">
        <v>7843</v>
      </c>
      <c r="B136" s="3"/>
      <c r="C136" s="3"/>
      <c r="D136" s="4"/>
      <c r="E136" s="15"/>
      <c r="F136" s="15"/>
      <c r="G136" s="11"/>
      <c r="H136" s="3"/>
      <c r="I136" s="20"/>
      <c r="J136" s="3"/>
      <c r="K136" s="3"/>
      <c r="L136" s="32"/>
      <c r="M136" s="32"/>
      <c r="N136" s="20"/>
    </row>
    <row r="137" spans="1:14" x14ac:dyDescent="0.3">
      <c r="A137" s="5" t="s">
        <v>3653</v>
      </c>
      <c r="B137" s="5" t="s">
        <v>3654</v>
      </c>
      <c r="C137" s="5">
        <v>880</v>
      </c>
      <c r="D137" s="6">
        <v>155997</v>
      </c>
      <c r="E137" s="17" t="str">
        <f>VLOOKUP(A137,'forecast data dump'!$A$1:$H$3450,4,FALSE)</f>
        <v>01-Oct-20 A</v>
      </c>
      <c r="F137" s="17">
        <f>VLOOKUP(A137,'forecast data dump'!$A$1:$H$3450,5,FALSE)</f>
        <v>44469</v>
      </c>
      <c r="G137" s="13">
        <f>VLOOKUP(A137,'forecast data dump'!$A$1:$H$3450,8,FALSE)</f>
        <v>0.74399999999999999</v>
      </c>
      <c r="H137" s="5" t="s">
        <v>3754</v>
      </c>
      <c r="I137" s="22">
        <f>C137*(1-G137)</f>
        <v>225.28</v>
      </c>
      <c r="J137" s="5"/>
      <c r="K137" s="5"/>
      <c r="L137" s="33">
        <f>D137*(1-G137)</f>
        <v>39935.232000000004</v>
      </c>
      <c r="M137" s="33">
        <f>IF(J137="",L137,(D137/C137)*J137)</f>
        <v>39935.232000000004</v>
      </c>
      <c r="N137" s="22">
        <f>L137-M137</f>
        <v>0</v>
      </c>
    </row>
    <row r="138" spans="1:14" x14ac:dyDescent="0.3">
      <c r="A138" s="5" t="s">
        <v>3655</v>
      </c>
      <c r="B138" s="5" t="s">
        <v>3656</v>
      </c>
      <c r="C138" s="5">
        <v>880</v>
      </c>
      <c r="D138" s="6">
        <v>160676</v>
      </c>
      <c r="E138" s="17">
        <f>VLOOKUP(A138,'forecast data dump'!$A$1:$H$3450,4,FALSE)</f>
        <v>44470</v>
      </c>
      <c r="F138" s="17">
        <f>VLOOKUP(A138,'forecast data dump'!$A$1:$H$3450,5,FALSE)</f>
        <v>44834</v>
      </c>
      <c r="G138" s="13">
        <f>VLOOKUP(A138,'forecast data dump'!$A$1:$H$3450,8,FALSE)</f>
        <v>0</v>
      </c>
      <c r="H138" s="5" t="s">
        <v>3754</v>
      </c>
      <c r="I138" s="22">
        <f>C138*(1-G138)</f>
        <v>880</v>
      </c>
      <c r="J138" s="5"/>
      <c r="K138" s="5"/>
      <c r="L138" s="33">
        <f>D138*(1-G138)</f>
        <v>160676</v>
      </c>
      <c r="M138" s="33">
        <f>IF(J138="",L138,(D138/C138)*J138)</f>
        <v>160676</v>
      </c>
      <c r="N138" s="22">
        <f>L138-M138</f>
        <v>0</v>
      </c>
    </row>
    <row r="139" spans="1:14" x14ac:dyDescent="0.3">
      <c r="A139" s="5" t="s">
        <v>3663</v>
      </c>
      <c r="B139" s="5" t="s">
        <v>3664</v>
      </c>
      <c r="C139" s="5">
        <v>352</v>
      </c>
      <c r="D139" s="6">
        <v>61658</v>
      </c>
      <c r="E139" s="17" t="str">
        <f>VLOOKUP(A139,'forecast data dump'!$A$1:$H$3450,4,FALSE)</f>
        <v>01-Oct-20 A</v>
      </c>
      <c r="F139" s="17">
        <f>VLOOKUP(A139,'forecast data dump'!$A$1:$H$3450,5,FALSE)</f>
        <v>44469</v>
      </c>
      <c r="G139" s="13">
        <f>VLOOKUP(A139,'forecast data dump'!$A$1:$H$3450,8,FALSE)</f>
        <v>0.74399999999999999</v>
      </c>
      <c r="H139" s="5" t="s">
        <v>3731</v>
      </c>
      <c r="I139" s="22">
        <f>C139*(1-G139)</f>
        <v>90.111999999999995</v>
      </c>
      <c r="J139" s="5"/>
      <c r="K139" s="5"/>
      <c r="L139" s="33">
        <f>D139*(1-G139)</f>
        <v>15784.448</v>
      </c>
      <c r="M139" s="33">
        <f>IF(J139="",L139,(D139/C139)*J139)</f>
        <v>15784.448</v>
      </c>
      <c r="N139" s="22">
        <f>L139-M139</f>
        <v>0</v>
      </c>
    </row>
    <row r="140" spans="1:14" x14ac:dyDescent="0.3">
      <c r="A140" s="5" t="s">
        <v>3665</v>
      </c>
      <c r="B140" s="5" t="s">
        <v>3666</v>
      </c>
      <c r="C140" s="5">
        <v>352</v>
      </c>
      <c r="D140" s="6">
        <v>63508</v>
      </c>
      <c r="E140" s="17">
        <f>VLOOKUP(A140,'forecast data dump'!$A$1:$H$3450,4,FALSE)</f>
        <v>44470</v>
      </c>
      <c r="F140" s="17">
        <f>VLOOKUP(A140,'forecast data dump'!$A$1:$H$3450,5,FALSE)</f>
        <v>44834</v>
      </c>
      <c r="G140" s="13">
        <f>VLOOKUP(A140,'forecast data dump'!$A$1:$H$3450,8,FALSE)</f>
        <v>0</v>
      </c>
      <c r="H140" s="5" t="s">
        <v>3731</v>
      </c>
      <c r="I140" s="22">
        <f>C140*(1-G140)</f>
        <v>352</v>
      </c>
      <c r="J140" s="5"/>
      <c r="K140" s="5"/>
      <c r="L140" s="33">
        <f>D140*(1-G140)</f>
        <v>63508</v>
      </c>
      <c r="M140" s="33">
        <f>IF(J140="",L140,(D140/C140)*J140)</f>
        <v>63508</v>
      </c>
      <c r="N140" s="22">
        <f>L140-M140</f>
        <v>0</v>
      </c>
    </row>
    <row r="141" spans="1:14" x14ac:dyDescent="0.3">
      <c r="A141" s="3" t="s">
        <v>7844</v>
      </c>
      <c r="B141" s="3"/>
      <c r="C141" s="3"/>
      <c r="D141" s="4"/>
      <c r="E141" s="15"/>
      <c r="F141" s="15"/>
      <c r="G141" s="11"/>
      <c r="H141" s="3"/>
      <c r="I141" s="20"/>
      <c r="J141" s="3"/>
      <c r="K141" s="3"/>
      <c r="L141" s="32"/>
      <c r="M141" s="32"/>
      <c r="N141" s="20"/>
    </row>
    <row r="142" spans="1:14" x14ac:dyDescent="0.3">
      <c r="A142" s="5" t="s">
        <v>3695</v>
      </c>
      <c r="B142" s="5" t="s">
        <v>3696</v>
      </c>
      <c r="C142" s="5">
        <v>890</v>
      </c>
      <c r="D142" s="6">
        <v>144577</v>
      </c>
      <c r="E142" s="17" t="str">
        <f>VLOOKUP(A142,'forecast data dump'!$A$1:$H$3450,4,FALSE)</f>
        <v>01-Oct-20 A</v>
      </c>
      <c r="F142" s="17">
        <f>VLOOKUP(A142,'forecast data dump'!$A$1:$H$3450,5,FALSE)</f>
        <v>44469</v>
      </c>
      <c r="G142" s="13">
        <f>VLOOKUP(A142,'forecast data dump'!$A$1:$H$3450,8,FALSE)</f>
        <v>0.74399999999999999</v>
      </c>
      <c r="H142" s="5" t="s">
        <v>3756</v>
      </c>
      <c r="I142" s="22">
        <f t="shared" ref="I142:I148" si="40">C142*(1-G142)</f>
        <v>227.84</v>
      </c>
      <c r="J142" s="5"/>
      <c r="K142" s="5"/>
      <c r="L142" s="33">
        <f t="shared" ref="L142:L148" si="41">D142*(1-G142)</f>
        <v>37011.712</v>
      </c>
      <c r="M142" s="33">
        <f t="shared" ref="M142:M148" si="42">IF(J142="",L142,(D142/C142)*J142)</f>
        <v>37011.712</v>
      </c>
      <c r="N142" s="22">
        <f t="shared" ref="N142:N148" si="43">L142-M142</f>
        <v>0</v>
      </c>
    </row>
    <row r="143" spans="1:14" x14ac:dyDescent="0.3">
      <c r="A143" s="5" t="s">
        <v>3695</v>
      </c>
      <c r="B143" s="5" t="s">
        <v>3696</v>
      </c>
      <c r="C143" s="5">
        <v>860</v>
      </c>
      <c r="D143" s="6">
        <v>112062</v>
      </c>
      <c r="E143" s="17" t="str">
        <f>VLOOKUP(A143,'forecast data dump'!$A$1:$H$3450,4,FALSE)</f>
        <v>01-Oct-20 A</v>
      </c>
      <c r="F143" s="17">
        <f>VLOOKUP(A143,'forecast data dump'!$A$1:$H$3450,5,FALSE)</f>
        <v>44469</v>
      </c>
      <c r="G143" s="13">
        <f>VLOOKUP(A143,'forecast data dump'!$A$1:$H$3450,8,FALSE)</f>
        <v>0.74399999999999999</v>
      </c>
      <c r="H143" s="5" t="s">
        <v>3746</v>
      </c>
      <c r="I143" s="22">
        <f t="shared" si="40"/>
        <v>220.16</v>
      </c>
      <c r="J143" s="5"/>
      <c r="K143" s="5"/>
      <c r="L143" s="33">
        <f t="shared" si="41"/>
        <v>28687.871999999999</v>
      </c>
      <c r="M143" s="33">
        <f t="shared" si="42"/>
        <v>28687.871999999999</v>
      </c>
      <c r="N143" s="22">
        <f t="shared" si="43"/>
        <v>0</v>
      </c>
    </row>
    <row r="144" spans="1:14" x14ac:dyDescent="0.3">
      <c r="A144" s="5" t="s">
        <v>3697</v>
      </c>
      <c r="B144" s="5" t="s">
        <v>3698</v>
      </c>
      <c r="C144" s="5">
        <v>800</v>
      </c>
      <c r="D144" s="6">
        <v>107371</v>
      </c>
      <c r="E144" s="17">
        <f>VLOOKUP(A144,'forecast data dump'!$A$1:$H$3450,4,FALSE)</f>
        <v>44470</v>
      </c>
      <c r="F144" s="17">
        <f>VLOOKUP(A144,'forecast data dump'!$A$1:$H$3450,5,FALSE)</f>
        <v>44834</v>
      </c>
      <c r="G144" s="13">
        <f>VLOOKUP(A144,'forecast data dump'!$A$1:$H$3450,8,FALSE)</f>
        <v>0</v>
      </c>
      <c r="H144" s="5" t="s">
        <v>3746</v>
      </c>
      <c r="I144" s="22">
        <f t="shared" si="40"/>
        <v>800</v>
      </c>
      <c r="J144" s="5"/>
      <c r="K144" s="5"/>
      <c r="L144" s="33">
        <f t="shared" si="41"/>
        <v>107371</v>
      </c>
      <c r="M144" s="33">
        <f t="shared" si="42"/>
        <v>107371</v>
      </c>
      <c r="N144" s="22">
        <f t="shared" si="43"/>
        <v>0</v>
      </c>
    </row>
    <row r="145" spans="1:14" x14ac:dyDescent="0.3">
      <c r="A145" s="5" t="s">
        <v>3701</v>
      </c>
      <c r="B145" s="5" t="s">
        <v>3702</v>
      </c>
      <c r="C145" s="5">
        <v>352</v>
      </c>
      <c r="D145" s="6">
        <v>36335</v>
      </c>
      <c r="E145" s="17" t="str">
        <f>VLOOKUP(A145,'forecast data dump'!$A$1:$H$3450,4,FALSE)</f>
        <v>01-Oct-20 A</v>
      </c>
      <c r="F145" s="17">
        <f>VLOOKUP(A145,'forecast data dump'!$A$1:$H$3450,5,FALSE)</f>
        <v>44469</v>
      </c>
      <c r="G145" s="13">
        <f>VLOOKUP(A145,'forecast data dump'!$A$1:$H$3450,8,FALSE)</f>
        <v>0.74399999999999999</v>
      </c>
      <c r="H145" s="5" t="s">
        <v>3757</v>
      </c>
      <c r="I145" s="22">
        <f t="shared" si="40"/>
        <v>90.111999999999995</v>
      </c>
      <c r="J145" s="5"/>
      <c r="K145" s="5"/>
      <c r="L145" s="33">
        <f t="shared" si="41"/>
        <v>9301.76</v>
      </c>
      <c r="M145" s="33">
        <f t="shared" si="42"/>
        <v>9301.76</v>
      </c>
      <c r="N145" s="22">
        <f t="shared" si="43"/>
        <v>0</v>
      </c>
    </row>
    <row r="146" spans="1:14" x14ac:dyDescent="0.3">
      <c r="A146" s="5" t="s">
        <v>3705</v>
      </c>
      <c r="B146" s="5" t="s">
        <v>3706</v>
      </c>
      <c r="C146" s="5">
        <v>440</v>
      </c>
      <c r="D146" s="6">
        <v>66741</v>
      </c>
      <c r="E146" s="17" t="str">
        <f>VLOOKUP(A146,'forecast data dump'!$A$1:$H$3450,4,FALSE)</f>
        <v>01-Oct-20 A</v>
      </c>
      <c r="F146" s="17">
        <f>VLOOKUP(A146,'forecast data dump'!$A$1:$H$3450,5,FALSE)</f>
        <v>44469</v>
      </c>
      <c r="G146" s="13">
        <f>VLOOKUP(A146,'forecast data dump'!$A$1:$H$3450,8,FALSE)</f>
        <v>0.74399999999999999</v>
      </c>
      <c r="H146" s="5" t="s">
        <v>3744</v>
      </c>
      <c r="I146" s="22">
        <f t="shared" si="40"/>
        <v>112.64</v>
      </c>
      <c r="J146" s="5"/>
      <c r="K146" s="5"/>
      <c r="L146" s="33">
        <f t="shared" si="41"/>
        <v>17085.696</v>
      </c>
      <c r="M146" s="33">
        <f t="shared" si="42"/>
        <v>17085.696</v>
      </c>
      <c r="N146" s="22">
        <f t="shared" si="43"/>
        <v>0</v>
      </c>
    </row>
    <row r="147" spans="1:14" x14ac:dyDescent="0.3">
      <c r="A147" s="5" t="s">
        <v>3705</v>
      </c>
      <c r="B147" s="5" t="s">
        <v>3706</v>
      </c>
      <c r="C147" s="5">
        <v>352</v>
      </c>
      <c r="D147" s="6">
        <v>45867</v>
      </c>
      <c r="E147" s="17" t="str">
        <f>VLOOKUP(A147,'forecast data dump'!$A$1:$H$3450,4,FALSE)</f>
        <v>01-Oct-20 A</v>
      </c>
      <c r="F147" s="17">
        <f>VLOOKUP(A147,'forecast data dump'!$A$1:$H$3450,5,FALSE)</f>
        <v>44469</v>
      </c>
      <c r="G147" s="13">
        <f>VLOOKUP(A147,'forecast data dump'!$A$1:$H$3450,8,FALSE)</f>
        <v>0.74399999999999999</v>
      </c>
      <c r="H147" s="5" t="s">
        <v>3746</v>
      </c>
      <c r="I147" s="22">
        <f t="shared" si="40"/>
        <v>90.111999999999995</v>
      </c>
      <c r="J147" s="5"/>
      <c r="K147" s="5"/>
      <c r="L147" s="33">
        <f t="shared" si="41"/>
        <v>11741.952000000001</v>
      </c>
      <c r="M147" s="33">
        <f t="shared" si="42"/>
        <v>11741.952000000001</v>
      </c>
      <c r="N147" s="22">
        <f t="shared" si="43"/>
        <v>0</v>
      </c>
    </row>
    <row r="148" spans="1:14" x14ac:dyDescent="0.3">
      <c r="A148" s="5" t="s">
        <v>3707</v>
      </c>
      <c r="B148" s="5" t="s">
        <v>3708</v>
      </c>
      <c r="C148" s="5">
        <v>40</v>
      </c>
      <c r="D148" s="6">
        <v>5530</v>
      </c>
      <c r="E148" s="17">
        <f>VLOOKUP(A148,'forecast data dump'!$A$1:$H$3450,4,FALSE)</f>
        <v>44837</v>
      </c>
      <c r="F148" s="17">
        <f>VLOOKUP(A148,'forecast data dump'!$A$1:$H$3450,5,FALSE)</f>
        <v>44841</v>
      </c>
      <c r="G148" s="13">
        <f>VLOOKUP(A148,'forecast data dump'!$A$1:$H$3450,8,FALSE)</f>
        <v>0</v>
      </c>
      <c r="H148" s="5" t="s">
        <v>3746</v>
      </c>
      <c r="I148" s="22">
        <f t="shared" si="40"/>
        <v>40</v>
      </c>
      <c r="J148" s="5"/>
      <c r="K148" s="5"/>
      <c r="L148" s="33">
        <f t="shared" si="41"/>
        <v>5530</v>
      </c>
      <c r="M148" s="33">
        <f t="shared" si="42"/>
        <v>5530</v>
      </c>
      <c r="N148" s="22">
        <f t="shared" si="43"/>
        <v>0</v>
      </c>
    </row>
    <row r="149" spans="1:14" x14ac:dyDescent="0.3">
      <c r="A149" s="3" t="s">
        <v>7845</v>
      </c>
      <c r="B149" s="3"/>
      <c r="C149" s="3"/>
      <c r="D149" s="4"/>
      <c r="E149" s="15"/>
      <c r="F149" s="15"/>
      <c r="G149" s="11"/>
      <c r="H149" s="3"/>
      <c r="I149" s="20"/>
      <c r="J149" s="3"/>
      <c r="K149" s="3"/>
      <c r="L149" s="32"/>
      <c r="M149" s="32"/>
      <c r="N149" s="20"/>
    </row>
    <row r="150" spans="1:14" x14ac:dyDescent="0.3">
      <c r="A150" s="5" t="s">
        <v>3679</v>
      </c>
      <c r="B150" s="5" t="s">
        <v>3680</v>
      </c>
      <c r="C150" s="5">
        <v>880</v>
      </c>
      <c r="D150" s="6">
        <v>154145</v>
      </c>
      <c r="E150" s="17" t="str">
        <f>VLOOKUP(A150,'forecast data dump'!$A$1:$H$3450,4,FALSE)</f>
        <v>02-Oct-20 A</v>
      </c>
      <c r="F150" s="17">
        <f>VLOOKUP(A150,'forecast data dump'!$A$1:$H$3450,5,FALSE)</f>
        <v>44469</v>
      </c>
      <c r="G150" s="13">
        <f>VLOOKUP(A150,'forecast data dump'!$A$1:$H$3450,8,FALSE)</f>
        <v>0.74399999999999999</v>
      </c>
      <c r="H150" s="5" t="s">
        <v>3734</v>
      </c>
      <c r="I150" s="22">
        <f>C150*(1-G150)</f>
        <v>225.28</v>
      </c>
      <c r="J150" s="5"/>
      <c r="K150" s="5"/>
      <c r="L150" s="33">
        <f>D150*(1-G150)</f>
        <v>39461.120000000003</v>
      </c>
      <c r="M150" s="33">
        <f>IF(J150="",L150,(D150/C150)*J150)</f>
        <v>39461.120000000003</v>
      </c>
      <c r="N150" s="22">
        <f>L150-M150</f>
        <v>0</v>
      </c>
    </row>
    <row r="151" spans="1:14" x14ac:dyDescent="0.3">
      <c r="A151" s="5" t="s">
        <v>3679</v>
      </c>
      <c r="B151" s="5" t="s">
        <v>3680</v>
      </c>
      <c r="C151" s="5">
        <v>440</v>
      </c>
      <c r="D151" s="6">
        <v>57334</v>
      </c>
      <c r="E151" s="17" t="str">
        <f>VLOOKUP(A151,'forecast data dump'!$A$1:$H$3450,4,FALSE)</f>
        <v>02-Oct-20 A</v>
      </c>
      <c r="F151" s="17">
        <f>VLOOKUP(A151,'forecast data dump'!$A$1:$H$3450,5,FALSE)</f>
        <v>44469</v>
      </c>
      <c r="G151" s="13">
        <f>VLOOKUP(A151,'forecast data dump'!$A$1:$H$3450,8,FALSE)</f>
        <v>0.74399999999999999</v>
      </c>
      <c r="H151" s="5" t="s">
        <v>3746</v>
      </c>
      <c r="I151" s="22">
        <f>C151*(1-G151)</f>
        <v>112.64</v>
      </c>
      <c r="J151" s="5"/>
      <c r="K151" s="5"/>
      <c r="L151" s="33">
        <f>D151*(1-G151)</f>
        <v>14677.504000000001</v>
      </c>
      <c r="M151" s="33">
        <f>IF(J151="",L151,(D151/C151)*J151)</f>
        <v>14677.504000000001</v>
      </c>
      <c r="N151" s="22">
        <f>L151-M151</f>
        <v>0</v>
      </c>
    </row>
    <row r="152" spans="1:14" x14ac:dyDescent="0.3">
      <c r="A152" s="5" t="s">
        <v>3679</v>
      </c>
      <c r="B152" s="5" t="s">
        <v>3680</v>
      </c>
      <c r="C152" s="5">
        <v>440</v>
      </c>
      <c r="D152" s="6">
        <v>77998</v>
      </c>
      <c r="E152" s="17" t="str">
        <f>VLOOKUP(A152,'forecast data dump'!$A$1:$H$3450,4,FALSE)</f>
        <v>02-Oct-20 A</v>
      </c>
      <c r="F152" s="17">
        <f>VLOOKUP(A152,'forecast data dump'!$A$1:$H$3450,5,FALSE)</f>
        <v>44469</v>
      </c>
      <c r="G152" s="13">
        <f>VLOOKUP(A152,'forecast data dump'!$A$1:$H$3450,8,FALSE)</f>
        <v>0.74399999999999999</v>
      </c>
      <c r="H152" s="5" t="s">
        <v>3740</v>
      </c>
      <c r="I152" s="22">
        <f>C152*(1-G152)</f>
        <v>112.64</v>
      </c>
      <c r="J152" s="5"/>
      <c r="K152" s="5"/>
      <c r="L152" s="33">
        <f>D152*(1-G152)</f>
        <v>19967.488000000001</v>
      </c>
      <c r="M152" s="33">
        <f>IF(J152="",L152,(D152/C152)*J152)</f>
        <v>19967.488000000001</v>
      </c>
      <c r="N152" s="22">
        <f>L152-M152</f>
        <v>0</v>
      </c>
    </row>
    <row r="153" spans="1:14" x14ac:dyDescent="0.3">
      <c r="A153" s="5" t="s">
        <v>3681</v>
      </c>
      <c r="B153" s="5" t="s">
        <v>3682</v>
      </c>
      <c r="C153" s="5">
        <v>880</v>
      </c>
      <c r="D153" s="6">
        <v>158770</v>
      </c>
      <c r="E153" s="17">
        <f>VLOOKUP(A153,'forecast data dump'!$A$1:$H$3450,4,FALSE)</f>
        <v>44470</v>
      </c>
      <c r="F153" s="17">
        <f>VLOOKUP(A153,'forecast data dump'!$A$1:$H$3450,5,FALSE)</f>
        <v>44834</v>
      </c>
      <c r="G153" s="13">
        <f>VLOOKUP(A153,'forecast data dump'!$A$1:$H$3450,8,FALSE)</f>
        <v>0</v>
      </c>
      <c r="H153" s="5" t="s">
        <v>3734</v>
      </c>
      <c r="I153" s="22">
        <f>C153*(1-G153)</f>
        <v>880</v>
      </c>
      <c r="J153" s="5"/>
      <c r="K153" s="5"/>
      <c r="L153" s="33">
        <f>D153*(1-G153)</f>
        <v>158770</v>
      </c>
      <c r="M153" s="33">
        <f>IF(J153="",L153,(D153/C153)*J153)</f>
        <v>158770</v>
      </c>
      <c r="N153" s="22">
        <f>L153-M153</f>
        <v>0</v>
      </c>
    </row>
    <row r="154" spans="1:14" x14ac:dyDescent="0.3">
      <c r="A154" s="5" t="s">
        <v>3683</v>
      </c>
      <c r="B154" s="5" t="s">
        <v>3684</v>
      </c>
      <c r="C154" s="5">
        <v>282</v>
      </c>
      <c r="D154" s="6">
        <v>52405</v>
      </c>
      <c r="E154" s="17">
        <f>VLOOKUP(A154,'forecast data dump'!$A$1:$H$3450,4,FALSE)</f>
        <v>44837</v>
      </c>
      <c r="F154" s="17">
        <f>VLOOKUP(A154,'forecast data dump'!$A$1:$H$3450,5,FALSE)</f>
        <v>44839</v>
      </c>
      <c r="G154" s="13">
        <f>VLOOKUP(A154,'forecast data dump'!$A$1:$H$3450,8,FALSE)</f>
        <v>0</v>
      </c>
      <c r="H154" s="5" t="s">
        <v>3734</v>
      </c>
      <c r="I154" s="22">
        <f>C154*(1-G154)</f>
        <v>282</v>
      </c>
      <c r="J154" s="5"/>
      <c r="K154" s="5"/>
      <c r="L154" s="33">
        <f>D154*(1-G154)</f>
        <v>52405</v>
      </c>
      <c r="M154" s="33">
        <f>IF(J154="",L154,(D154/C154)*J154)</f>
        <v>52405</v>
      </c>
      <c r="N154" s="22">
        <f>L154-M154</f>
        <v>0</v>
      </c>
    </row>
    <row r="155" spans="1:14" x14ac:dyDescent="0.3">
      <c r="A155" s="3" t="s">
        <v>7846</v>
      </c>
      <c r="B155" s="3"/>
      <c r="C155" s="3"/>
      <c r="D155" s="4"/>
      <c r="E155" s="15"/>
      <c r="F155" s="15"/>
      <c r="G155" s="11"/>
      <c r="H155" s="3"/>
      <c r="I155" s="20"/>
      <c r="J155" s="3"/>
      <c r="K155" s="3"/>
      <c r="L155" s="32"/>
      <c r="M155" s="32"/>
      <c r="N155" s="20"/>
    </row>
    <row r="156" spans="1:14" x14ac:dyDescent="0.3">
      <c r="A156" s="5" t="s">
        <v>2094</v>
      </c>
      <c r="B156" s="5" t="s">
        <v>2095</v>
      </c>
      <c r="C156" s="5">
        <v>16</v>
      </c>
      <c r="D156" s="6">
        <v>2921</v>
      </c>
      <c r="E156" s="17" t="str">
        <f>VLOOKUP(A156,'forecast data dump'!$A$1:$H$3450,4,FALSE)</f>
        <v>08-Mar-21 A</v>
      </c>
      <c r="F156" s="17">
        <f>VLOOKUP(A156,'forecast data dump'!$A$1:$H$3450,5,FALSE)</f>
        <v>44685</v>
      </c>
      <c r="G156" s="13">
        <f>VLOOKUP(A156,'forecast data dump'!$A$1:$H$3450,8,FALSE)</f>
        <v>0.5</v>
      </c>
      <c r="H156" s="5" t="s">
        <v>3754</v>
      </c>
      <c r="I156" s="22">
        <f t="shared" ref="I156:I163" si="44">C156*(1-G156)</f>
        <v>8</v>
      </c>
      <c r="J156" s="5"/>
      <c r="K156" s="5"/>
      <c r="L156" s="33">
        <f t="shared" ref="L156:L163" si="45">D156*(1-G156)</f>
        <v>1460.5</v>
      </c>
      <c r="M156" s="33">
        <f t="shared" ref="M156:M163" si="46">IF(J156="",L156,(D156/C156)*J156)</f>
        <v>1460.5</v>
      </c>
      <c r="N156" s="22">
        <f t="shared" ref="N156:N163" si="47">L156-M156</f>
        <v>0</v>
      </c>
    </row>
    <row r="157" spans="1:14" x14ac:dyDescent="0.3">
      <c r="A157" s="5" t="s">
        <v>2094</v>
      </c>
      <c r="B157" s="5" t="s">
        <v>2095</v>
      </c>
      <c r="C157" s="5">
        <v>8</v>
      </c>
      <c r="D157" s="6">
        <v>1250</v>
      </c>
      <c r="E157" s="17" t="str">
        <f>VLOOKUP(A157,'forecast data dump'!$A$1:$H$3450,4,FALSE)</f>
        <v>08-Mar-21 A</v>
      </c>
      <c r="F157" s="17">
        <f>VLOOKUP(A157,'forecast data dump'!$A$1:$H$3450,5,FALSE)</f>
        <v>44685</v>
      </c>
      <c r="G157" s="13">
        <f>VLOOKUP(A157,'forecast data dump'!$A$1:$H$3450,8,FALSE)</f>
        <v>0.5</v>
      </c>
      <c r="H157" s="5" t="s">
        <v>3743</v>
      </c>
      <c r="I157" s="22">
        <f t="shared" si="44"/>
        <v>4</v>
      </c>
      <c r="J157" s="5"/>
      <c r="K157" s="5"/>
      <c r="L157" s="33">
        <f t="shared" si="45"/>
        <v>625</v>
      </c>
      <c r="M157" s="33">
        <f t="shared" si="46"/>
        <v>625</v>
      </c>
      <c r="N157" s="22">
        <f t="shared" si="47"/>
        <v>0</v>
      </c>
    </row>
    <row r="158" spans="1:14" x14ac:dyDescent="0.3">
      <c r="A158" s="5" t="s">
        <v>2094</v>
      </c>
      <c r="B158" s="5" t="s">
        <v>2095</v>
      </c>
      <c r="C158" s="5">
        <v>16</v>
      </c>
      <c r="D158" s="6">
        <v>3276</v>
      </c>
      <c r="E158" s="17" t="str">
        <f>VLOOKUP(A158,'forecast data dump'!$A$1:$H$3450,4,FALSE)</f>
        <v>08-Mar-21 A</v>
      </c>
      <c r="F158" s="17">
        <f>VLOOKUP(A158,'forecast data dump'!$A$1:$H$3450,5,FALSE)</f>
        <v>44685</v>
      </c>
      <c r="G158" s="13">
        <f>VLOOKUP(A158,'forecast data dump'!$A$1:$H$3450,8,FALSE)</f>
        <v>0.5</v>
      </c>
      <c r="H158" s="5" t="s">
        <v>3755</v>
      </c>
      <c r="I158" s="22">
        <f t="shared" si="44"/>
        <v>8</v>
      </c>
      <c r="J158" s="5"/>
      <c r="K158" s="5"/>
      <c r="L158" s="33">
        <f t="shared" si="45"/>
        <v>1638</v>
      </c>
      <c r="M158" s="33">
        <f t="shared" si="46"/>
        <v>1638</v>
      </c>
      <c r="N158" s="22">
        <f t="shared" si="47"/>
        <v>0</v>
      </c>
    </row>
    <row r="159" spans="1:14" x14ac:dyDescent="0.3">
      <c r="A159" s="5" t="s">
        <v>2096</v>
      </c>
      <c r="B159" s="5" t="s">
        <v>2097</v>
      </c>
      <c r="C159" s="5">
        <v>16</v>
      </c>
      <c r="D159" s="6">
        <v>2921</v>
      </c>
      <c r="E159" s="17">
        <f>VLOOKUP(A159,'forecast data dump'!$A$1:$H$3450,4,FALSE)</f>
        <v>44679</v>
      </c>
      <c r="F159" s="17">
        <f>VLOOKUP(A159,'forecast data dump'!$A$1:$H$3450,5,FALSE)</f>
        <v>44679</v>
      </c>
      <c r="G159" s="13">
        <f>VLOOKUP(A159,'forecast data dump'!$A$1:$H$3450,8,FALSE)</f>
        <v>0</v>
      </c>
      <c r="H159" s="5" t="s">
        <v>3754</v>
      </c>
      <c r="I159" s="22">
        <f t="shared" si="44"/>
        <v>16</v>
      </c>
      <c r="J159" s="5"/>
      <c r="K159" s="5"/>
      <c r="L159" s="33">
        <f t="shared" si="45"/>
        <v>2921</v>
      </c>
      <c r="M159" s="33">
        <f t="shared" si="46"/>
        <v>2921</v>
      </c>
      <c r="N159" s="22">
        <f t="shared" si="47"/>
        <v>0</v>
      </c>
    </row>
    <row r="160" spans="1:14" x14ac:dyDescent="0.3">
      <c r="A160" s="5" t="s">
        <v>2096</v>
      </c>
      <c r="B160" s="5" t="s">
        <v>2097</v>
      </c>
      <c r="C160" s="5">
        <v>8</v>
      </c>
      <c r="D160" s="6">
        <v>1250</v>
      </c>
      <c r="E160" s="17">
        <f>VLOOKUP(A160,'forecast data dump'!$A$1:$H$3450,4,FALSE)</f>
        <v>44679</v>
      </c>
      <c r="F160" s="17">
        <f>VLOOKUP(A160,'forecast data dump'!$A$1:$H$3450,5,FALSE)</f>
        <v>44679</v>
      </c>
      <c r="G160" s="13">
        <f>VLOOKUP(A160,'forecast data dump'!$A$1:$H$3450,8,FALSE)</f>
        <v>0</v>
      </c>
      <c r="H160" s="5" t="s">
        <v>3743</v>
      </c>
      <c r="I160" s="22">
        <f t="shared" si="44"/>
        <v>8</v>
      </c>
      <c r="J160" s="5"/>
      <c r="K160" s="5"/>
      <c r="L160" s="33">
        <f t="shared" si="45"/>
        <v>1250</v>
      </c>
      <c r="M160" s="33">
        <f t="shared" si="46"/>
        <v>1250</v>
      </c>
      <c r="N160" s="22">
        <f t="shared" si="47"/>
        <v>0</v>
      </c>
    </row>
    <row r="161" spans="1:14" x14ac:dyDescent="0.3">
      <c r="A161" s="5" t="s">
        <v>2096</v>
      </c>
      <c r="B161" s="5" t="s">
        <v>2097</v>
      </c>
      <c r="C161" s="5">
        <v>16</v>
      </c>
      <c r="D161" s="6">
        <v>3276</v>
      </c>
      <c r="E161" s="17">
        <f>VLOOKUP(A161,'forecast data dump'!$A$1:$H$3450,4,FALSE)</f>
        <v>44679</v>
      </c>
      <c r="F161" s="17">
        <f>VLOOKUP(A161,'forecast data dump'!$A$1:$H$3450,5,FALSE)</f>
        <v>44679</v>
      </c>
      <c r="G161" s="13">
        <f>VLOOKUP(A161,'forecast data dump'!$A$1:$H$3450,8,FALSE)</f>
        <v>0</v>
      </c>
      <c r="H161" s="5" t="s">
        <v>3755</v>
      </c>
      <c r="I161" s="22">
        <f t="shared" si="44"/>
        <v>16</v>
      </c>
      <c r="J161" s="5"/>
      <c r="K161" s="5"/>
      <c r="L161" s="33">
        <f t="shared" si="45"/>
        <v>3276</v>
      </c>
      <c r="M161" s="33">
        <f t="shared" si="46"/>
        <v>3276</v>
      </c>
      <c r="N161" s="22">
        <f t="shared" si="47"/>
        <v>0</v>
      </c>
    </row>
    <row r="162" spans="1:14" x14ac:dyDescent="0.3">
      <c r="A162" s="5" t="s">
        <v>2098</v>
      </c>
      <c r="B162" s="5" t="s">
        <v>2099</v>
      </c>
      <c r="C162" s="5">
        <v>16</v>
      </c>
      <c r="D162" s="6">
        <v>2921</v>
      </c>
      <c r="E162" s="17">
        <f>VLOOKUP(A162,'forecast data dump'!$A$1:$H$3450,4,FALSE)</f>
        <v>44680</v>
      </c>
      <c r="F162" s="17">
        <f>VLOOKUP(A162,'forecast data dump'!$A$1:$H$3450,5,FALSE)</f>
        <v>44680</v>
      </c>
      <c r="G162" s="13">
        <f>VLOOKUP(A162,'forecast data dump'!$A$1:$H$3450,8,FALSE)</f>
        <v>0</v>
      </c>
      <c r="H162" s="5" t="s">
        <v>3754</v>
      </c>
      <c r="I162" s="22">
        <f t="shared" si="44"/>
        <v>16</v>
      </c>
      <c r="J162" s="5"/>
      <c r="K162" s="5"/>
      <c r="L162" s="33">
        <f t="shared" si="45"/>
        <v>2921</v>
      </c>
      <c r="M162" s="33">
        <f t="shared" si="46"/>
        <v>2921</v>
      </c>
      <c r="N162" s="22">
        <f t="shared" si="47"/>
        <v>0</v>
      </c>
    </row>
    <row r="163" spans="1:14" x14ac:dyDescent="0.3">
      <c r="A163" s="5" t="s">
        <v>2098</v>
      </c>
      <c r="B163" s="5" t="s">
        <v>2099</v>
      </c>
      <c r="C163" s="5">
        <v>16</v>
      </c>
      <c r="D163" s="6">
        <v>3276</v>
      </c>
      <c r="E163" s="17">
        <f>VLOOKUP(A163,'forecast data dump'!$A$1:$H$3450,4,FALSE)</f>
        <v>44680</v>
      </c>
      <c r="F163" s="17">
        <f>VLOOKUP(A163,'forecast data dump'!$A$1:$H$3450,5,FALSE)</f>
        <v>44680</v>
      </c>
      <c r="G163" s="13">
        <f>VLOOKUP(A163,'forecast data dump'!$A$1:$H$3450,8,FALSE)</f>
        <v>0</v>
      </c>
      <c r="H163" s="5" t="s">
        <v>3755</v>
      </c>
      <c r="I163" s="22">
        <f t="shared" si="44"/>
        <v>16</v>
      </c>
      <c r="J163" s="5"/>
      <c r="K163" s="5"/>
      <c r="L163" s="33">
        <f t="shared" si="45"/>
        <v>3276</v>
      </c>
      <c r="M163" s="33">
        <f t="shared" si="46"/>
        <v>3276</v>
      </c>
      <c r="N163" s="22">
        <f t="shared" si="47"/>
        <v>0</v>
      </c>
    </row>
    <row r="164" spans="1:14" x14ac:dyDescent="0.3">
      <c r="A164" s="3" t="s">
        <v>7847</v>
      </c>
      <c r="B164" s="3"/>
      <c r="C164" s="3"/>
      <c r="D164" s="4"/>
      <c r="E164" s="15"/>
      <c r="F164" s="15"/>
      <c r="G164" s="11"/>
      <c r="H164" s="3"/>
      <c r="I164" s="20"/>
      <c r="J164" s="3"/>
      <c r="K164" s="3"/>
      <c r="L164" s="32"/>
      <c r="M164" s="32"/>
      <c r="N164" s="20"/>
    </row>
    <row r="165" spans="1:14" x14ac:dyDescent="0.3">
      <c r="A165" s="5" t="s">
        <v>2100</v>
      </c>
      <c r="B165" s="5" t="s">
        <v>2101</v>
      </c>
      <c r="C165" s="5">
        <v>60</v>
      </c>
      <c r="D165" s="6">
        <v>8053</v>
      </c>
      <c r="E165" s="17">
        <f>VLOOKUP(A165,'forecast data dump'!$A$1:$H$3450,4,FALSE)</f>
        <v>44686</v>
      </c>
      <c r="F165" s="17">
        <f>VLOOKUP(A165,'forecast data dump'!$A$1:$H$3450,5,FALSE)</f>
        <v>44706</v>
      </c>
      <c r="G165" s="13">
        <f>VLOOKUP(A165,'forecast data dump'!$A$1:$H$3450,8,FALSE)</f>
        <v>0</v>
      </c>
      <c r="H165" s="5" t="s">
        <v>3758</v>
      </c>
      <c r="I165" s="22">
        <f t="shared" ref="I165:I178" si="48">C165*(1-G165)</f>
        <v>60</v>
      </c>
      <c r="J165" s="5"/>
      <c r="K165" s="5"/>
      <c r="L165" s="33">
        <f t="shared" ref="L165:L178" si="49">D165*(1-G165)</f>
        <v>8053</v>
      </c>
      <c r="M165" s="33">
        <f t="shared" ref="M165:M178" si="50">IF(J165="",L165,(D165/C165)*J165)</f>
        <v>8053</v>
      </c>
      <c r="N165" s="22">
        <f t="shared" ref="N165:N178" si="51">L165-M165</f>
        <v>0</v>
      </c>
    </row>
    <row r="166" spans="1:14" x14ac:dyDescent="0.3">
      <c r="A166" s="5" t="s">
        <v>2100</v>
      </c>
      <c r="B166" s="5" t="s">
        <v>2101</v>
      </c>
      <c r="C166" s="5">
        <v>60</v>
      </c>
      <c r="D166" s="6">
        <v>7264</v>
      </c>
      <c r="E166" s="17">
        <f>VLOOKUP(A166,'forecast data dump'!$A$1:$H$3450,4,FALSE)</f>
        <v>44686</v>
      </c>
      <c r="F166" s="17">
        <f>VLOOKUP(A166,'forecast data dump'!$A$1:$H$3450,5,FALSE)</f>
        <v>44706</v>
      </c>
      <c r="G166" s="13">
        <f>VLOOKUP(A166,'forecast data dump'!$A$1:$H$3450,8,FALSE)</f>
        <v>0</v>
      </c>
      <c r="H166" s="5" t="s">
        <v>3759</v>
      </c>
      <c r="I166" s="22">
        <f t="shared" si="48"/>
        <v>60</v>
      </c>
      <c r="J166" s="5"/>
      <c r="K166" s="5"/>
      <c r="L166" s="33">
        <f t="shared" si="49"/>
        <v>7264</v>
      </c>
      <c r="M166" s="33">
        <f t="shared" si="50"/>
        <v>7264</v>
      </c>
      <c r="N166" s="22">
        <f t="shared" si="51"/>
        <v>0</v>
      </c>
    </row>
    <row r="167" spans="1:14" x14ac:dyDescent="0.3">
      <c r="A167" s="5" t="s">
        <v>2100</v>
      </c>
      <c r="B167" s="5" t="s">
        <v>2101</v>
      </c>
      <c r="C167" s="5">
        <v>60</v>
      </c>
      <c r="D167" s="6">
        <v>12285</v>
      </c>
      <c r="E167" s="17">
        <f>VLOOKUP(A167,'forecast data dump'!$A$1:$H$3450,4,FALSE)</f>
        <v>44686</v>
      </c>
      <c r="F167" s="17">
        <f>VLOOKUP(A167,'forecast data dump'!$A$1:$H$3450,5,FALSE)</f>
        <v>44706</v>
      </c>
      <c r="G167" s="13">
        <f>VLOOKUP(A167,'forecast data dump'!$A$1:$H$3450,8,FALSE)</f>
        <v>0</v>
      </c>
      <c r="H167" s="5" t="s">
        <v>3755</v>
      </c>
      <c r="I167" s="22">
        <f t="shared" si="48"/>
        <v>60</v>
      </c>
      <c r="J167" s="5"/>
      <c r="K167" s="5"/>
      <c r="L167" s="33">
        <f t="shared" si="49"/>
        <v>12285</v>
      </c>
      <c r="M167" s="33">
        <f t="shared" si="50"/>
        <v>12285</v>
      </c>
      <c r="N167" s="22">
        <f t="shared" si="51"/>
        <v>0</v>
      </c>
    </row>
    <row r="168" spans="1:14" x14ac:dyDescent="0.3">
      <c r="A168" s="5" t="s">
        <v>2102</v>
      </c>
      <c r="B168" s="5" t="s">
        <v>2103</v>
      </c>
      <c r="C168" s="5">
        <v>8</v>
      </c>
      <c r="D168" s="6">
        <v>1074</v>
      </c>
      <c r="E168" s="17">
        <f>VLOOKUP(A168,'forecast data dump'!$A$1:$H$3450,4,FALSE)</f>
        <v>44707</v>
      </c>
      <c r="F168" s="17">
        <f>VLOOKUP(A168,'forecast data dump'!$A$1:$H$3450,5,FALSE)</f>
        <v>44708</v>
      </c>
      <c r="G168" s="13">
        <f>VLOOKUP(A168,'forecast data dump'!$A$1:$H$3450,8,FALSE)</f>
        <v>0</v>
      </c>
      <c r="H168" s="5" t="s">
        <v>3758</v>
      </c>
      <c r="I168" s="22">
        <f t="shared" si="48"/>
        <v>8</v>
      </c>
      <c r="J168" s="5"/>
      <c r="K168" s="5"/>
      <c r="L168" s="33">
        <f t="shared" si="49"/>
        <v>1074</v>
      </c>
      <c r="M168" s="33">
        <f t="shared" si="50"/>
        <v>1074</v>
      </c>
      <c r="N168" s="22">
        <f t="shared" si="51"/>
        <v>0</v>
      </c>
    </row>
    <row r="169" spans="1:14" x14ac:dyDescent="0.3">
      <c r="A169" s="5" t="s">
        <v>2102</v>
      </c>
      <c r="B169" s="5" t="s">
        <v>2103</v>
      </c>
      <c r="C169" s="5">
        <v>8</v>
      </c>
      <c r="D169" s="6">
        <v>969</v>
      </c>
      <c r="E169" s="17">
        <f>VLOOKUP(A169,'forecast data dump'!$A$1:$H$3450,4,FALSE)</f>
        <v>44707</v>
      </c>
      <c r="F169" s="17">
        <f>VLOOKUP(A169,'forecast data dump'!$A$1:$H$3450,5,FALSE)</f>
        <v>44708</v>
      </c>
      <c r="G169" s="13">
        <f>VLOOKUP(A169,'forecast data dump'!$A$1:$H$3450,8,FALSE)</f>
        <v>0</v>
      </c>
      <c r="H169" s="5" t="s">
        <v>3759</v>
      </c>
      <c r="I169" s="22">
        <f t="shared" si="48"/>
        <v>8</v>
      </c>
      <c r="J169" s="5"/>
      <c r="K169" s="5"/>
      <c r="L169" s="33">
        <f t="shared" si="49"/>
        <v>969</v>
      </c>
      <c r="M169" s="33">
        <f t="shared" si="50"/>
        <v>969</v>
      </c>
      <c r="N169" s="22">
        <f t="shared" si="51"/>
        <v>0</v>
      </c>
    </row>
    <row r="170" spans="1:14" x14ac:dyDescent="0.3">
      <c r="A170" s="5" t="s">
        <v>2102</v>
      </c>
      <c r="B170" s="5" t="s">
        <v>2103</v>
      </c>
      <c r="C170" s="5">
        <v>8</v>
      </c>
      <c r="D170" s="6">
        <v>1638</v>
      </c>
      <c r="E170" s="17">
        <f>VLOOKUP(A170,'forecast data dump'!$A$1:$H$3450,4,FALSE)</f>
        <v>44707</v>
      </c>
      <c r="F170" s="17">
        <f>VLOOKUP(A170,'forecast data dump'!$A$1:$H$3450,5,FALSE)</f>
        <v>44708</v>
      </c>
      <c r="G170" s="13">
        <f>VLOOKUP(A170,'forecast data dump'!$A$1:$H$3450,8,FALSE)</f>
        <v>0</v>
      </c>
      <c r="H170" s="5" t="s">
        <v>3755</v>
      </c>
      <c r="I170" s="22">
        <f t="shared" si="48"/>
        <v>8</v>
      </c>
      <c r="J170" s="5"/>
      <c r="K170" s="5"/>
      <c r="L170" s="33">
        <f t="shared" si="49"/>
        <v>1638</v>
      </c>
      <c r="M170" s="33">
        <f t="shared" si="50"/>
        <v>1638</v>
      </c>
      <c r="N170" s="22">
        <f t="shared" si="51"/>
        <v>0</v>
      </c>
    </row>
    <row r="171" spans="1:14" x14ac:dyDescent="0.3">
      <c r="A171" s="5" t="s">
        <v>2104</v>
      </c>
      <c r="B171" s="5" t="s">
        <v>2105</v>
      </c>
      <c r="C171" s="5">
        <v>20</v>
      </c>
      <c r="D171" s="6">
        <v>2684</v>
      </c>
      <c r="E171" s="17">
        <f>VLOOKUP(A171,'forecast data dump'!$A$1:$H$3450,4,FALSE)</f>
        <v>44712</v>
      </c>
      <c r="F171" s="17">
        <f>VLOOKUP(A171,'forecast data dump'!$A$1:$H$3450,5,FALSE)</f>
        <v>44718</v>
      </c>
      <c r="G171" s="13">
        <f>VLOOKUP(A171,'forecast data dump'!$A$1:$H$3450,8,FALSE)</f>
        <v>0</v>
      </c>
      <c r="H171" s="5" t="s">
        <v>3758</v>
      </c>
      <c r="I171" s="22">
        <f t="shared" si="48"/>
        <v>20</v>
      </c>
      <c r="J171" s="5"/>
      <c r="K171" s="5"/>
      <c r="L171" s="33">
        <f t="shared" si="49"/>
        <v>2684</v>
      </c>
      <c r="M171" s="33">
        <f t="shared" si="50"/>
        <v>2684</v>
      </c>
      <c r="N171" s="22">
        <f t="shared" si="51"/>
        <v>0</v>
      </c>
    </row>
    <row r="172" spans="1:14" x14ac:dyDescent="0.3">
      <c r="A172" s="5" t="s">
        <v>2104</v>
      </c>
      <c r="B172" s="5" t="s">
        <v>2105</v>
      </c>
      <c r="C172" s="5">
        <v>80</v>
      </c>
      <c r="D172" s="6">
        <v>14607</v>
      </c>
      <c r="E172" s="17">
        <f>VLOOKUP(A172,'forecast data dump'!$A$1:$H$3450,4,FALSE)</f>
        <v>44712</v>
      </c>
      <c r="F172" s="17">
        <f>VLOOKUP(A172,'forecast data dump'!$A$1:$H$3450,5,FALSE)</f>
        <v>44718</v>
      </c>
      <c r="G172" s="13">
        <f>VLOOKUP(A172,'forecast data dump'!$A$1:$H$3450,8,FALSE)</f>
        <v>0</v>
      </c>
      <c r="H172" s="5" t="s">
        <v>3754</v>
      </c>
      <c r="I172" s="22">
        <f t="shared" si="48"/>
        <v>80</v>
      </c>
      <c r="J172" s="5"/>
      <c r="K172" s="5"/>
      <c r="L172" s="33">
        <f t="shared" si="49"/>
        <v>14607</v>
      </c>
      <c r="M172" s="33">
        <f t="shared" si="50"/>
        <v>14607</v>
      </c>
      <c r="N172" s="22">
        <f t="shared" si="51"/>
        <v>0</v>
      </c>
    </row>
    <row r="173" spans="1:14" x14ac:dyDescent="0.3">
      <c r="A173" s="5" t="s">
        <v>2104</v>
      </c>
      <c r="B173" s="5" t="s">
        <v>2105</v>
      </c>
      <c r="C173" s="5">
        <v>80</v>
      </c>
      <c r="D173" s="6">
        <v>9686</v>
      </c>
      <c r="E173" s="17">
        <f>VLOOKUP(A173,'forecast data dump'!$A$1:$H$3450,4,FALSE)</f>
        <v>44712</v>
      </c>
      <c r="F173" s="17">
        <f>VLOOKUP(A173,'forecast data dump'!$A$1:$H$3450,5,FALSE)</f>
        <v>44718</v>
      </c>
      <c r="G173" s="13">
        <f>VLOOKUP(A173,'forecast data dump'!$A$1:$H$3450,8,FALSE)</f>
        <v>0</v>
      </c>
      <c r="H173" s="5" t="s">
        <v>3759</v>
      </c>
      <c r="I173" s="22">
        <f t="shared" si="48"/>
        <v>80</v>
      </c>
      <c r="J173" s="5"/>
      <c r="K173" s="5"/>
      <c r="L173" s="33">
        <f t="shared" si="49"/>
        <v>9686</v>
      </c>
      <c r="M173" s="33">
        <f t="shared" si="50"/>
        <v>9686</v>
      </c>
      <c r="N173" s="22">
        <f t="shared" si="51"/>
        <v>0</v>
      </c>
    </row>
    <row r="174" spans="1:14" x14ac:dyDescent="0.3">
      <c r="A174" s="5" t="s">
        <v>2104</v>
      </c>
      <c r="B174" s="5" t="s">
        <v>2105</v>
      </c>
      <c r="C174" s="5">
        <v>80</v>
      </c>
      <c r="D174" s="6">
        <v>16380</v>
      </c>
      <c r="E174" s="17">
        <f>VLOOKUP(A174,'forecast data dump'!$A$1:$H$3450,4,FALSE)</f>
        <v>44712</v>
      </c>
      <c r="F174" s="17">
        <f>VLOOKUP(A174,'forecast data dump'!$A$1:$H$3450,5,FALSE)</f>
        <v>44718</v>
      </c>
      <c r="G174" s="13">
        <f>VLOOKUP(A174,'forecast data dump'!$A$1:$H$3450,8,FALSE)</f>
        <v>0</v>
      </c>
      <c r="H174" s="5" t="s">
        <v>3755</v>
      </c>
      <c r="I174" s="22">
        <f t="shared" si="48"/>
        <v>80</v>
      </c>
      <c r="J174" s="5"/>
      <c r="K174" s="5"/>
      <c r="L174" s="33">
        <f t="shared" si="49"/>
        <v>16380</v>
      </c>
      <c r="M174" s="33">
        <f t="shared" si="50"/>
        <v>16380</v>
      </c>
      <c r="N174" s="22">
        <f t="shared" si="51"/>
        <v>0</v>
      </c>
    </row>
    <row r="175" spans="1:14" x14ac:dyDescent="0.3">
      <c r="A175" s="5" t="s">
        <v>2106</v>
      </c>
      <c r="B175" s="5" t="s">
        <v>2107</v>
      </c>
      <c r="C175" s="5">
        <v>20</v>
      </c>
      <c r="D175" s="6">
        <v>2684</v>
      </c>
      <c r="E175" s="17">
        <f>VLOOKUP(A175,'forecast data dump'!$A$1:$H$3450,4,FALSE)</f>
        <v>44719</v>
      </c>
      <c r="F175" s="17">
        <f>VLOOKUP(A175,'forecast data dump'!$A$1:$H$3450,5,FALSE)</f>
        <v>44725</v>
      </c>
      <c r="G175" s="13">
        <f>VLOOKUP(A175,'forecast data dump'!$A$1:$H$3450,8,FALSE)</f>
        <v>0</v>
      </c>
      <c r="H175" s="5" t="s">
        <v>3758</v>
      </c>
      <c r="I175" s="22">
        <f t="shared" si="48"/>
        <v>20</v>
      </c>
      <c r="J175" s="5"/>
      <c r="K175" s="5"/>
      <c r="L175" s="33">
        <f t="shared" si="49"/>
        <v>2684</v>
      </c>
      <c r="M175" s="33">
        <f t="shared" si="50"/>
        <v>2684</v>
      </c>
      <c r="N175" s="22">
        <f t="shared" si="51"/>
        <v>0</v>
      </c>
    </row>
    <row r="176" spans="1:14" x14ac:dyDescent="0.3">
      <c r="A176" s="5" t="s">
        <v>2106</v>
      </c>
      <c r="B176" s="5" t="s">
        <v>2107</v>
      </c>
      <c r="C176" s="5">
        <v>80</v>
      </c>
      <c r="D176" s="6">
        <v>14607</v>
      </c>
      <c r="E176" s="17">
        <f>VLOOKUP(A176,'forecast data dump'!$A$1:$H$3450,4,FALSE)</f>
        <v>44719</v>
      </c>
      <c r="F176" s="17">
        <f>VLOOKUP(A176,'forecast data dump'!$A$1:$H$3450,5,FALSE)</f>
        <v>44725</v>
      </c>
      <c r="G176" s="13">
        <f>VLOOKUP(A176,'forecast data dump'!$A$1:$H$3450,8,FALSE)</f>
        <v>0</v>
      </c>
      <c r="H176" s="5" t="s">
        <v>3754</v>
      </c>
      <c r="I176" s="22">
        <f t="shared" si="48"/>
        <v>80</v>
      </c>
      <c r="J176" s="5"/>
      <c r="K176" s="5"/>
      <c r="L176" s="33">
        <f t="shared" si="49"/>
        <v>14607</v>
      </c>
      <c r="M176" s="33">
        <f t="shared" si="50"/>
        <v>14607</v>
      </c>
      <c r="N176" s="22">
        <f t="shared" si="51"/>
        <v>0</v>
      </c>
    </row>
    <row r="177" spans="1:14" x14ac:dyDescent="0.3">
      <c r="A177" s="5" t="s">
        <v>2106</v>
      </c>
      <c r="B177" s="5" t="s">
        <v>2107</v>
      </c>
      <c r="C177" s="5">
        <v>80</v>
      </c>
      <c r="D177" s="6">
        <v>9686</v>
      </c>
      <c r="E177" s="17">
        <f>VLOOKUP(A177,'forecast data dump'!$A$1:$H$3450,4,FALSE)</f>
        <v>44719</v>
      </c>
      <c r="F177" s="17">
        <f>VLOOKUP(A177,'forecast data dump'!$A$1:$H$3450,5,FALSE)</f>
        <v>44725</v>
      </c>
      <c r="G177" s="13">
        <f>VLOOKUP(A177,'forecast data dump'!$A$1:$H$3450,8,FALSE)</f>
        <v>0</v>
      </c>
      <c r="H177" s="5" t="s">
        <v>3759</v>
      </c>
      <c r="I177" s="22">
        <f t="shared" si="48"/>
        <v>80</v>
      </c>
      <c r="J177" s="5"/>
      <c r="K177" s="5"/>
      <c r="L177" s="33">
        <f t="shared" si="49"/>
        <v>9686</v>
      </c>
      <c r="M177" s="33">
        <f t="shared" si="50"/>
        <v>9686</v>
      </c>
      <c r="N177" s="22">
        <f t="shared" si="51"/>
        <v>0</v>
      </c>
    </row>
    <row r="178" spans="1:14" x14ac:dyDescent="0.3">
      <c r="A178" s="5" t="s">
        <v>2106</v>
      </c>
      <c r="B178" s="5" t="s">
        <v>2107</v>
      </c>
      <c r="C178" s="5">
        <v>80</v>
      </c>
      <c r="D178" s="6">
        <v>16380</v>
      </c>
      <c r="E178" s="17">
        <f>VLOOKUP(A178,'forecast data dump'!$A$1:$H$3450,4,FALSE)</f>
        <v>44719</v>
      </c>
      <c r="F178" s="17">
        <f>VLOOKUP(A178,'forecast data dump'!$A$1:$H$3450,5,FALSE)</f>
        <v>44725</v>
      </c>
      <c r="G178" s="13">
        <f>VLOOKUP(A178,'forecast data dump'!$A$1:$H$3450,8,FALSE)</f>
        <v>0</v>
      </c>
      <c r="H178" s="5" t="s">
        <v>3755</v>
      </c>
      <c r="I178" s="22">
        <f t="shared" si="48"/>
        <v>80</v>
      </c>
      <c r="J178" s="5"/>
      <c r="K178" s="5"/>
      <c r="L178" s="33">
        <f t="shared" si="49"/>
        <v>16380</v>
      </c>
      <c r="M178" s="33">
        <f t="shared" si="50"/>
        <v>16380</v>
      </c>
      <c r="N178" s="22">
        <f t="shared" si="51"/>
        <v>0</v>
      </c>
    </row>
    <row r="179" spans="1:14" x14ac:dyDescent="0.3">
      <c r="A179" s="3" t="s">
        <v>7848</v>
      </c>
      <c r="B179" s="3"/>
      <c r="C179" s="3"/>
      <c r="D179" s="4"/>
      <c r="E179" s="15"/>
      <c r="F179" s="15"/>
      <c r="G179" s="11"/>
      <c r="H179" s="3"/>
      <c r="I179" s="20"/>
      <c r="J179" s="3"/>
      <c r="K179" s="3"/>
      <c r="L179" s="32"/>
      <c r="M179" s="32"/>
      <c r="N179" s="20"/>
    </row>
    <row r="180" spans="1:14" x14ac:dyDescent="0.3">
      <c r="A180" s="5" t="s">
        <v>1988</v>
      </c>
      <c r="B180" s="5" t="s">
        <v>1989</v>
      </c>
      <c r="C180" s="5">
        <v>400</v>
      </c>
      <c r="D180" s="6">
        <v>48260</v>
      </c>
      <c r="E180" s="17">
        <f>VLOOKUP(A180,'forecast data dump'!$A$1:$H$3450,4,FALSE)</f>
        <v>44481</v>
      </c>
      <c r="F180" s="17">
        <f>VLOOKUP(A180,'forecast data dump'!$A$1:$H$3450,5,FALSE)</f>
        <v>44516</v>
      </c>
      <c r="G180" s="13">
        <f>VLOOKUP(A180,'forecast data dump'!$A$1:$H$3450,8,FALSE)</f>
        <v>0</v>
      </c>
      <c r="H180" s="5" t="s">
        <v>3760</v>
      </c>
      <c r="I180" s="22">
        <f>C180*(1-G180)</f>
        <v>400</v>
      </c>
      <c r="J180" s="5"/>
      <c r="K180" s="5"/>
      <c r="L180" s="33">
        <f>D180*(1-G180)</f>
        <v>48260</v>
      </c>
      <c r="M180" s="33">
        <f>IF(J180="",L180,(D180/C180)*J180)</f>
        <v>48260</v>
      </c>
      <c r="N180" s="22">
        <f>L180-M180</f>
        <v>0</v>
      </c>
    </row>
    <row r="181" spans="1:14" x14ac:dyDescent="0.3">
      <c r="A181" s="5" t="s">
        <v>1988</v>
      </c>
      <c r="B181" s="5" t="s">
        <v>1989</v>
      </c>
      <c r="C181" s="5">
        <v>40</v>
      </c>
      <c r="D181" s="6">
        <v>6227</v>
      </c>
      <c r="E181" s="17">
        <f>VLOOKUP(A181,'forecast data dump'!$A$1:$H$3450,4,FALSE)</f>
        <v>44481</v>
      </c>
      <c r="F181" s="17">
        <f>VLOOKUP(A181,'forecast data dump'!$A$1:$H$3450,5,FALSE)</f>
        <v>44516</v>
      </c>
      <c r="G181" s="13">
        <f>VLOOKUP(A181,'forecast data dump'!$A$1:$H$3450,8,FALSE)</f>
        <v>0</v>
      </c>
      <c r="H181" s="5" t="s">
        <v>3743</v>
      </c>
      <c r="I181" s="22">
        <f>C181*(1-G181)</f>
        <v>40</v>
      </c>
      <c r="J181" s="5"/>
      <c r="K181" s="5"/>
      <c r="L181" s="33">
        <f>D181*(1-G181)</f>
        <v>6227</v>
      </c>
      <c r="M181" s="33">
        <f>IF(J181="",L181,(D181/C181)*J181)</f>
        <v>6227</v>
      </c>
      <c r="N181" s="22">
        <f>L181-M181</f>
        <v>0</v>
      </c>
    </row>
    <row r="182" spans="1:14" x14ac:dyDescent="0.3">
      <c r="A182" s="5" t="s">
        <v>1990</v>
      </c>
      <c r="B182" s="5" t="s">
        <v>1991</v>
      </c>
      <c r="C182" s="5">
        <v>160</v>
      </c>
      <c r="D182" s="6">
        <v>19372</v>
      </c>
      <c r="E182" s="17">
        <f>VLOOKUP(A182,'forecast data dump'!$A$1:$H$3450,4,FALSE)</f>
        <v>44517</v>
      </c>
      <c r="F182" s="17">
        <f>VLOOKUP(A182,'forecast data dump'!$A$1:$H$3450,5,FALSE)</f>
        <v>44532</v>
      </c>
      <c r="G182" s="13">
        <f>VLOOKUP(A182,'forecast data dump'!$A$1:$H$3450,8,FALSE)</f>
        <v>0</v>
      </c>
      <c r="H182" s="5" t="s">
        <v>3760</v>
      </c>
      <c r="I182" s="22">
        <f>C182*(1-G182)</f>
        <v>160</v>
      </c>
      <c r="J182" s="5"/>
      <c r="K182" s="5"/>
      <c r="L182" s="33">
        <f>D182*(1-G182)</f>
        <v>19372</v>
      </c>
      <c r="M182" s="33">
        <f>IF(J182="",L182,(D182/C182)*J182)</f>
        <v>19372</v>
      </c>
      <c r="N182" s="22">
        <f>L182-M182</f>
        <v>0</v>
      </c>
    </row>
    <row r="183" spans="1:14" x14ac:dyDescent="0.3">
      <c r="A183" s="5" t="s">
        <v>1990</v>
      </c>
      <c r="B183" s="5" t="s">
        <v>1991</v>
      </c>
      <c r="C183" s="5">
        <v>16</v>
      </c>
      <c r="D183" s="6">
        <v>2500</v>
      </c>
      <c r="E183" s="17">
        <f>VLOOKUP(A183,'forecast data dump'!$A$1:$H$3450,4,FALSE)</f>
        <v>44517</v>
      </c>
      <c r="F183" s="17">
        <f>VLOOKUP(A183,'forecast data dump'!$A$1:$H$3450,5,FALSE)</f>
        <v>44532</v>
      </c>
      <c r="G183" s="13">
        <f>VLOOKUP(A183,'forecast data dump'!$A$1:$H$3450,8,FALSE)</f>
        <v>0</v>
      </c>
      <c r="H183" s="5" t="s">
        <v>3743</v>
      </c>
      <c r="I183" s="22">
        <f>C183*(1-G183)</f>
        <v>16</v>
      </c>
      <c r="J183" s="5"/>
      <c r="K183" s="5"/>
      <c r="L183" s="33">
        <f>D183*(1-G183)</f>
        <v>2500</v>
      </c>
      <c r="M183" s="33">
        <f>IF(J183="",L183,(D183/C183)*J183)</f>
        <v>2500</v>
      </c>
      <c r="N183" s="22">
        <f>L183-M183</f>
        <v>0</v>
      </c>
    </row>
    <row r="184" spans="1:14" x14ac:dyDescent="0.3">
      <c r="A184" s="3" t="s">
        <v>7849</v>
      </c>
      <c r="B184" s="3"/>
      <c r="C184" s="3"/>
      <c r="D184" s="4"/>
      <c r="E184" s="15"/>
      <c r="F184" s="15"/>
      <c r="G184" s="11"/>
      <c r="H184" s="3"/>
      <c r="I184" s="20"/>
      <c r="J184" s="3"/>
      <c r="K184" s="3"/>
      <c r="L184" s="32"/>
      <c r="M184" s="32"/>
      <c r="N184" s="20"/>
    </row>
    <row r="185" spans="1:14" x14ac:dyDescent="0.3">
      <c r="A185" s="5" t="s">
        <v>1787</v>
      </c>
      <c r="B185" s="5" t="s">
        <v>1772</v>
      </c>
      <c r="C185" s="5">
        <v>31313</v>
      </c>
      <c r="D185" s="6">
        <v>34933</v>
      </c>
      <c r="E185" s="17">
        <f>VLOOKUP(A185,'forecast data dump'!$A$1:$H$3450,4,FALSE)</f>
        <v>44393</v>
      </c>
      <c r="F185" s="17">
        <f>VLOOKUP(A185,'forecast data dump'!$A$1:$H$3450,5,FALSE)</f>
        <v>44406</v>
      </c>
      <c r="G185" s="13">
        <f>VLOOKUP(A185,'forecast data dump'!$A$1:$H$3450,8,FALSE)</f>
        <v>0</v>
      </c>
      <c r="H185" s="5" t="s">
        <v>3761</v>
      </c>
      <c r="I185" s="22">
        <f>C185*(1-G185)</f>
        <v>31313</v>
      </c>
      <c r="J185" s="5"/>
      <c r="K185" s="5"/>
      <c r="L185" s="33">
        <f>D185*(1-G185)</f>
        <v>34933</v>
      </c>
      <c r="M185" s="33">
        <f>IF(J185="",L185,(D185/C185)*J185)</f>
        <v>34933</v>
      </c>
      <c r="N185" s="22">
        <f>L185-M185</f>
        <v>0</v>
      </c>
    </row>
    <row r="186" spans="1:14" x14ac:dyDescent="0.3">
      <c r="A186" s="5" t="s">
        <v>1788</v>
      </c>
      <c r="B186" s="5" t="s">
        <v>1774</v>
      </c>
      <c r="C186" s="5">
        <v>125253</v>
      </c>
      <c r="D186" s="6">
        <v>139734</v>
      </c>
      <c r="E186" s="17">
        <f>VLOOKUP(A186,'forecast data dump'!$A$1:$H$3450,4,FALSE)</f>
        <v>44428</v>
      </c>
      <c r="F186" s="17">
        <f>VLOOKUP(A186,'forecast data dump'!$A$1:$H$3450,5,FALSE)</f>
        <v>44456</v>
      </c>
      <c r="G186" s="13">
        <f>VLOOKUP(A186,'forecast data dump'!$A$1:$H$3450,8,FALSE)</f>
        <v>0</v>
      </c>
      <c r="H186" s="5" t="s">
        <v>3761</v>
      </c>
      <c r="I186" s="22">
        <f>C186*(1-G186)</f>
        <v>125253</v>
      </c>
      <c r="J186" s="5"/>
      <c r="K186" s="5"/>
      <c r="L186" s="33">
        <f>D186*(1-G186)</f>
        <v>139734</v>
      </c>
      <c r="M186" s="33">
        <f>IF(J186="",L186,(D186/C186)*J186)</f>
        <v>139734</v>
      </c>
      <c r="N186" s="22">
        <f>L186-M186</f>
        <v>0</v>
      </c>
    </row>
    <row r="187" spans="1:14" x14ac:dyDescent="0.3">
      <c r="A187" s="5" t="s">
        <v>1789</v>
      </c>
      <c r="B187" s="5" t="s">
        <v>1776</v>
      </c>
      <c r="C187" s="5">
        <v>31313</v>
      </c>
      <c r="D187" s="6">
        <v>34933</v>
      </c>
      <c r="E187" s="17">
        <f>VLOOKUP(A187,'forecast data dump'!$A$1:$H$3450,4,FALSE)</f>
        <v>44421</v>
      </c>
      <c r="F187" s="17">
        <f>VLOOKUP(A187,'forecast data dump'!$A$1:$H$3450,5,FALSE)</f>
        <v>44427</v>
      </c>
      <c r="G187" s="13">
        <f>VLOOKUP(A187,'forecast data dump'!$A$1:$H$3450,8,FALSE)</f>
        <v>0</v>
      </c>
      <c r="H187" s="5" t="s">
        <v>3761</v>
      </c>
      <c r="I187" s="22">
        <f>C187*(1-G187)</f>
        <v>31313</v>
      </c>
      <c r="J187" s="5"/>
      <c r="K187" s="5"/>
      <c r="L187" s="33">
        <f>D187*(1-G187)</f>
        <v>34933</v>
      </c>
      <c r="M187" s="33">
        <f>IF(J187="",L187,(D187/C187)*J187)</f>
        <v>34933</v>
      </c>
      <c r="N187" s="22">
        <f>L187-M187</f>
        <v>0</v>
      </c>
    </row>
    <row r="188" spans="1:14" x14ac:dyDescent="0.3">
      <c r="A188" s="3" t="s">
        <v>7850</v>
      </c>
      <c r="B188" s="3"/>
      <c r="C188" s="3"/>
      <c r="D188" s="4"/>
      <c r="E188" s="15"/>
      <c r="F188" s="15"/>
      <c r="G188" s="11"/>
      <c r="H188" s="3"/>
      <c r="I188" s="20"/>
      <c r="J188" s="3"/>
      <c r="K188" s="3"/>
      <c r="L188" s="32"/>
      <c r="M188" s="32"/>
      <c r="N188" s="20"/>
    </row>
    <row r="189" spans="1:14" x14ac:dyDescent="0.3">
      <c r="A189" s="5" t="s">
        <v>1790</v>
      </c>
      <c r="B189" s="5" t="s">
        <v>1772</v>
      </c>
      <c r="C189" s="5">
        <v>23485</v>
      </c>
      <c r="D189" s="6">
        <v>26200</v>
      </c>
      <c r="E189" s="17">
        <f>VLOOKUP(A189,'forecast data dump'!$A$1:$H$3450,4,FALSE)</f>
        <v>44407</v>
      </c>
      <c r="F189" s="17">
        <f>VLOOKUP(A189,'forecast data dump'!$A$1:$H$3450,5,FALSE)</f>
        <v>44413</v>
      </c>
      <c r="G189" s="13">
        <f>VLOOKUP(A189,'forecast data dump'!$A$1:$H$3450,8,FALSE)</f>
        <v>0</v>
      </c>
      <c r="H189" s="5" t="s">
        <v>3761</v>
      </c>
      <c r="I189" s="22">
        <f>C189*(1-G189)</f>
        <v>23485</v>
      </c>
      <c r="J189" s="5"/>
      <c r="K189" s="5"/>
      <c r="L189" s="33">
        <f>D189*(1-G189)</f>
        <v>26200</v>
      </c>
      <c r="M189" s="33">
        <f>IF(J189="",L189,(D189/C189)*J189)</f>
        <v>26200</v>
      </c>
      <c r="N189" s="22">
        <f>L189-M189</f>
        <v>0</v>
      </c>
    </row>
    <row r="190" spans="1:14" x14ac:dyDescent="0.3">
      <c r="A190" s="5" t="s">
        <v>1791</v>
      </c>
      <c r="B190" s="5" t="s">
        <v>1774</v>
      </c>
      <c r="C190" s="5">
        <v>93940</v>
      </c>
      <c r="D190" s="6">
        <v>104800</v>
      </c>
      <c r="E190" s="17">
        <f>VLOOKUP(A190,'forecast data dump'!$A$1:$H$3450,4,FALSE)</f>
        <v>44428</v>
      </c>
      <c r="F190" s="17">
        <f>VLOOKUP(A190,'forecast data dump'!$A$1:$H$3450,5,FALSE)</f>
        <v>44441</v>
      </c>
      <c r="G190" s="13">
        <f>VLOOKUP(A190,'forecast data dump'!$A$1:$H$3450,8,FALSE)</f>
        <v>0</v>
      </c>
      <c r="H190" s="5" t="s">
        <v>3761</v>
      </c>
      <c r="I190" s="22">
        <f>C190*(1-G190)</f>
        <v>93940</v>
      </c>
      <c r="J190" s="5"/>
      <c r="K190" s="5"/>
      <c r="L190" s="33">
        <f>D190*(1-G190)</f>
        <v>104800</v>
      </c>
      <c r="M190" s="33">
        <f>IF(J190="",L190,(D190/C190)*J190)</f>
        <v>104800</v>
      </c>
      <c r="N190" s="22">
        <f>L190-M190</f>
        <v>0</v>
      </c>
    </row>
    <row r="191" spans="1:14" x14ac:dyDescent="0.3">
      <c r="A191" s="5" t="s">
        <v>1792</v>
      </c>
      <c r="B191" s="5" t="s">
        <v>1776</v>
      </c>
      <c r="C191" s="5">
        <v>23485</v>
      </c>
      <c r="D191" s="6">
        <v>26200</v>
      </c>
      <c r="E191" s="17">
        <f>VLOOKUP(A191,'forecast data dump'!$A$1:$H$3450,4,FALSE)</f>
        <v>44421</v>
      </c>
      <c r="F191" s="17">
        <f>VLOOKUP(A191,'forecast data dump'!$A$1:$H$3450,5,FALSE)</f>
        <v>44427</v>
      </c>
      <c r="G191" s="13">
        <f>VLOOKUP(A191,'forecast data dump'!$A$1:$H$3450,8,FALSE)</f>
        <v>0</v>
      </c>
      <c r="H191" s="5" t="s">
        <v>3761</v>
      </c>
      <c r="I191" s="22">
        <f>C191*(1-G191)</f>
        <v>23485</v>
      </c>
      <c r="J191" s="5"/>
      <c r="K191" s="5"/>
      <c r="L191" s="33">
        <f>D191*(1-G191)</f>
        <v>26200</v>
      </c>
      <c r="M191" s="33">
        <f>IF(J191="",L191,(D191/C191)*J191)</f>
        <v>26200</v>
      </c>
      <c r="N191" s="22">
        <f>L191-M191</f>
        <v>0</v>
      </c>
    </row>
    <row r="192" spans="1:14" x14ac:dyDescent="0.3">
      <c r="A192" s="3" t="s">
        <v>7851</v>
      </c>
      <c r="B192" s="3"/>
      <c r="C192" s="3"/>
      <c r="D192" s="4"/>
      <c r="E192" s="15"/>
      <c r="F192" s="15"/>
      <c r="G192" s="11"/>
      <c r="H192" s="3"/>
      <c r="I192" s="20"/>
      <c r="J192" s="3"/>
      <c r="K192" s="3"/>
      <c r="L192" s="32"/>
      <c r="M192" s="32"/>
      <c r="N192" s="20"/>
    </row>
    <row r="193" spans="1:14" x14ac:dyDescent="0.3">
      <c r="A193" s="5" t="s">
        <v>1793</v>
      </c>
      <c r="B193" s="5" t="s">
        <v>1772</v>
      </c>
      <c r="C193" s="5">
        <v>23485</v>
      </c>
      <c r="D193" s="6">
        <v>26200</v>
      </c>
      <c r="E193" s="17">
        <f>VLOOKUP(A193,'forecast data dump'!$A$1:$H$3450,4,FALSE)</f>
        <v>44524</v>
      </c>
      <c r="F193" s="17">
        <f>VLOOKUP(A193,'forecast data dump'!$A$1:$H$3450,5,FALSE)</f>
        <v>44532</v>
      </c>
      <c r="G193" s="13">
        <f>VLOOKUP(A193,'forecast data dump'!$A$1:$H$3450,8,FALSE)</f>
        <v>0</v>
      </c>
      <c r="H193" s="5" t="s">
        <v>3761</v>
      </c>
      <c r="I193" s="22">
        <f>C193*(1-G193)</f>
        <v>23485</v>
      </c>
      <c r="J193" s="5"/>
      <c r="K193" s="5"/>
      <c r="L193" s="33">
        <f>D193*(1-G193)</f>
        <v>26200</v>
      </c>
      <c r="M193" s="33">
        <f>IF(J193="",L193,(D193/C193)*J193)</f>
        <v>26200</v>
      </c>
      <c r="N193" s="22">
        <f>L193-M193</f>
        <v>0</v>
      </c>
    </row>
    <row r="194" spans="1:14" x14ac:dyDescent="0.3">
      <c r="A194" s="5" t="s">
        <v>1794</v>
      </c>
      <c r="B194" s="5" t="s">
        <v>1774</v>
      </c>
      <c r="C194" s="5">
        <v>93940</v>
      </c>
      <c r="D194" s="6">
        <v>104800</v>
      </c>
      <c r="E194" s="17">
        <f>VLOOKUP(A194,'forecast data dump'!$A$1:$H$3450,4,FALSE)</f>
        <v>44547</v>
      </c>
      <c r="F194" s="17">
        <f>VLOOKUP(A194,'forecast data dump'!$A$1:$H$3450,5,FALSE)</f>
        <v>44553</v>
      </c>
      <c r="G194" s="13">
        <f>VLOOKUP(A194,'forecast data dump'!$A$1:$H$3450,8,FALSE)</f>
        <v>0</v>
      </c>
      <c r="H194" s="5" t="s">
        <v>3761</v>
      </c>
      <c r="I194" s="22">
        <f>C194*(1-G194)</f>
        <v>93940</v>
      </c>
      <c r="J194" s="5"/>
      <c r="K194" s="5"/>
      <c r="L194" s="33">
        <f>D194*(1-G194)</f>
        <v>104800</v>
      </c>
      <c r="M194" s="33">
        <f>IF(J194="",L194,(D194/C194)*J194)</f>
        <v>104800</v>
      </c>
      <c r="N194" s="22">
        <f>L194-M194</f>
        <v>0</v>
      </c>
    </row>
    <row r="195" spans="1:14" x14ac:dyDescent="0.3">
      <c r="A195" s="5" t="s">
        <v>1795</v>
      </c>
      <c r="B195" s="5" t="s">
        <v>1776</v>
      </c>
      <c r="C195" s="5">
        <v>23485</v>
      </c>
      <c r="D195" s="6">
        <v>26200</v>
      </c>
      <c r="E195" s="17">
        <f>VLOOKUP(A195,'forecast data dump'!$A$1:$H$3450,4,FALSE)</f>
        <v>44540</v>
      </c>
      <c r="F195" s="17">
        <f>VLOOKUP(A195,'forecast data dump'!$A$1:$H$3450,5,FALSE)</f>
        <v>44546</v>
      </c>
      <c r="G195" s="13">
        <f>VLOOKUP(A195,'forecast data dump'!$A$1:$H$3450,8,FALSE)</f>
        <v>0</v>
      </c>
      <c r="H195" s="5" t="s">
        <v>3761</v>
      </c>
      <c r="I195" s="22">
        <f>C195*(1-G195)</f>
        <v>23485</v>
      </c>
      <c r="J195" s="5"/>
      <c r="K195" s="5"/>
      <c r="L195" s="33">
        <f>D195*(1-G195)</f>
        <v>26200</v>
      </c>
      <c r="M195" s="33">
        <f>IF(J195="",L195,(D195/C195)*J195)</f>
        <v>26200</v>
      </c>
      <c r="N195" s="22">
        <f>L195-M195</f>
        <v>0</v>
      </c>
    </row>
    <row r="196" spans="1:14" x14ac:dyDescent="0.3">
      <c r="A196" s="5" t="s">
        <v>1796</v>
      </c>
      <c r="B196" s="5" t="s">
        <v>1797</v>
      </c>
      <c r="C196" s="5">
        <v>203536</v>
      </c>
      <c r="D196" s="6">
        <v>240966</v>
      </c>
      <c r="E196" s="17">
        <f>VLOOKUP(A196,'forecast data dump'!$A$1:$H$3450,4,FALSE)</f>
        <v>44594</v>
      </c>
      <c r="F196" s="17">
        <f>VLOOKUP(A196,'forecast data dump'!$A$1:$H$3450,5,FALSE)</f>
        <v>44600</v>
      </c>
      <c r="G196" s="13">
        <f>VLOOKUP(A196,'forecast data dump'!$A$1:$H$3450,8,FALSE)</f>
        <v>0</v>
      </c>
      <c r="H196" s="5" t="s">
        <v>3762</v>
      </c>
      <c r="I196" s="22">
        <f>C196*(1-G196)</f>
        <v>203536</v>
      </c>
      <c r="J196" s="5"/>
      <c r="K196" s="5"/>
      <c r="L196" s="33">
        <f>D196*(1-G196)</f>
        <v>240966</v>
      </c>
      <c r="M196" s="33">
        <f>IF(J196="",L196,(D196/C196)*J196)</f>
        <v>240966</v>
      </c>
      <c r="N196" s="22">
        <f>L196-M196</f>
        <v>0</v>
      </c>
    </row>
    <row r="197" spans="1:14" x14ac:dyDescent="0.3">
      <c r="A197" s="5" t="s">
        <v>1798</v>
      </c>
      <c r="B197" s="5" t="s">
        <v>1799</v>
      </c>
      <c r="C197" s="5">
        <v>78283</v>
      </c>
      <c r="D197" s="6">
        <v>87334</v>
      </c>
      <c r="E197" s="17">
        <f>VLOOKUP(A197,'forecast data dump'!$A$1:$H$3450,4,FALSE)</f>
        <v>44601</v>
      </c>
      <c r="F197" s="17">
        <f>VLOOKUP(A197,'forecast data dump'!$A$1:$H$3450,5,FALSE)</f>
        <v>44607</v>
      </c>
      <c r="G197" s="13">
        <f>VLOOKUP(A197,'forecast data dump'!$A$1:$H$3450,8,FALSE)</f>
        <v>0</v>
      </c>
      <c r="H197" s="5" t="s">
        <v>3761</v>
      </c>
      <c r="I197" s="22">
        <f>C197*(1-G197)</f>
        <v>78283</v>
      </c>
      <c r="J197" s="5"/>
      <c r="K197" s="5"/>
      <c r="L197" s="33">
        <f>D197*(1-G197)</f>
        <v>87334</v>
      </c>
      <c r="M197" s="33">
        <f>IF(J197="",L197,(D197/C197)*J197)</f>
        <v>87334</v>
      </c>
      <c r="N197" s="22">
        <f>L197-M197</f>
        <v>0</v>
      </c>
    </row>
    <row r="198" spans="1:14" x14ac:dyDescent="0.3">
      <c r="A198" s="3" t="s">
        <v>7852</v>
      </c>
      <c r="B198" s="3"/>
      <c r="C198" s="3"/>
      <c r="D198" s="4"/>
      <c r="E198" s="15"/>
      <c r="F198" s="15"/>
      <c r="G198" s="11"/>
      <c r="H198" s="3"/>
      <c r="I198" s="20"/>
      <c r="J198" s="3"/>
      <c r="K198" s="3"/>
      <c r="L198" s="32"/>
      <c r="M198" s="32"/>
      <c r="N198" s="20"/>
    </row>
    <row r="199" spans="1:14" x14ac:dyDescent="0.3">
      <c r="A199" s="5" t="s">
        <v>1767</v>
      </c>
      <c r="B199" s="5" t="s">
        <v>1768</v>
      </c>
      <c r="C199" s="5">
        <v>240</v>
      </c>
      <c r="D199" s="6">
        <v>30692</v>
      </c>
      <c r="E199" s="17" t="str">
        <f>VLOOKUP(A199,'forecast data dump'!$A$1:$H$3450,4,FALSE)</f>
        <v>02-Dec-19 A</v>
      </c>
      <c r="F199" s="17">
        <f>VLOOKUP(A199,'forecast data dump'!$A$1:$H$3450,5,FALSE)</f>
        <v>44530</v>
      </c>
      <c r="G199" s="13">
        <f>VLOOKUP(A199,'forecast data dump'!$A$1:$H$3450,8,FALSE)</f>
        <v>0.76</v>
      </c>
      <c r="H199" s="5" t="s">
        <v>3758</v>
      </c>
      <c r="I199" s="22">
        <f>C199*(1-G199)</f>
        <v>57.599999999999994</v>
      </c>
      <c r="J199" s="5"/>
      <c r="K199" s="5"/>
      <c r="L199" s="33">
        <f>D199*(1-G199)</f>
        <v>7366.08</v>
      </c>
      <c r="M199" s="33">
        <f>IF(J199="",L199,(D199/C199)*J199)</f>
        <v>7366.08</v>
      </c>
      <c r="N199" s="22">
        <f>L199-M199</f>
        <v>0</v>
      </c>
    </row>
    <row r="200" spans="1:14" x14ac:dyDescent="0.3">
      <c r="A200" s="5" t="s">
        <v>1767</v>
      </c>
      <c r="B200" s="5" t="s">
        <v>1768</v>
      </c>
      <c r="C200" s="5">
        <v>54</v>
      </c>
      <c r="D200" s="6">
        <v>6230</v>
      </c>
      <c r="E200" s="17" t="str">
        <f>VLOOKUP(A200,'forecast data dump'!$A$1:$H$3450,4,FALSE)</f>
        <v>02-Dec-19 A</v>
      </c>
      <c r="F200" s="17">
        <f>VLOOKUP(A200,'forecast data dump'!$A$1:$H$3450,5,FALSE)</f>
        <v>44530</v>
      </c>
      <c r="G200" s="13">
        <f>VLOOKUP(A200,'forecast data dump'!$A$1:$H$3450,8,FALSE)</f>
        <v>0.76</v>
      </c>
      <c r="H200" s="5" t="s">
        <v>3759</v>
      </c>
      <c r="I200" s="22">
        <f>C200*(1-G200)</f>
        <v>12.959999999999999</v>
      </c>
      <c r="J200" s="5"/>
      <c r="K200" s="5"/>
      <c r="L200" s="33">
        <f>D200*(1-G200)</f>
        <v>1495.2</v>
      </c>
      <c r="M200" s="33">
        <f>IF(J200="",L200,(D200/C200)*J200)</f>
        <v>1495.2</v>
      </c>
      <c r="N200" s="22">
        <f>L200-M200</f>
        <v>0</v>
      </c>
    </row>
    <row r="201" spans="1:14" x14ac:dyDescent="0.3">
      <c r="A201" s="5" t="s">
        <v>1767</v>
      </c>
      <c r="B201" s="5" t="s">
        <v>1768</v>
      </c>
      <c r="C201" s="5">
        <v>207</v>
      </c>
      <c r="D201" s="6">
        <v>40384</v>
      </c>
      <c r="E201" s="17" t="str">
        <f>VLOOKUP(A201,'forecast data dump'!$A$1:$H$3450,4,FALSE)</f>
        <v>02-Dec-19 A</v>
      </c>
      <c r="F201" s="17">
        <f>VLOOKUP(A201,'forecast data dump'!$A$1:$H$3450,5,FALSE)</f>
        <v>44530</v>
      </c>
      <c r="G201" s="13">
        <f>VLOOKUP(A201,'forecast data dump'!$A$1:$H$3450,8,FALSE)</f>
        <v>0.76</v>
      </c>
      <c r="H201" s="5" t="s">
        <v>3755</v>
      </c>
      <c r="I201" s="22">
        <f>C201*(1-G201)</f>
        <v>49.68</v>
      </c>
      <c r="J201" s="5"/>
      <c r="K201" s="5"/>
      <c r="L201" s="33">
        <f>D201*(1-G201)</f>
        <v>9692.16</v>
      </c>
      <c r="M201" s="33">
        <f>IF(J201="",L201,(D201/C201)*J201)</f>
        <v>9692.16</v>
      </c>
      <c r="N201" s="22">
        <f>L201-M201</f>
        <v>0</v>
      </c>
    </row>
    <row r="202" spans="1:14" x14ac:dyDescent="0.3">
      <c r="A202" s="3" t="s">
        <v>7853</v>
      </c>
      <c r="B202" s="3"/>
      <c r="C202" s="3"/>
      <c r="D202" s="4"/>
      <c r="E202" s="15"/>
      <c r="F202" s="15"/>
      <c r="G202" s="11"/>
      <c r="H202" s="3"/>
      <c r="I202" s="20"/>
      <c r="J202" s="3"/>
      <c r="K202" s="3"/>
      <c r="L202" s="32"/>
      <c r="M202" s="32"/>
      <c r="N202" s="20"/>
    </row>
    <row r="203" spans="1:14" x14ac:dyDescent="0.3">
      <c r="A203" s="5" t="s">
        <v>1802</v>
      </c>
      <c r="B203" s="5" t="s">
        <v>1803</v>
      </c>
      <c r="C203" s="5">
        <v>20</v>
      </c>
      <c r="D203" s="6">
        <v>2606</v>
      </c>
      <c r="E203" s="17">
        <f>VLOOKUP(A203,'forecast data dump'!$A$1:$H$3450,4,FALSE)</f>
        <v>44378</v>
      </c>
      <c r="F203" s="17">
        <f>VLOOKUP(A203,'forecast data dump'!$A$1:$H$3450,5,FALSE)</f>
        <v>44385</v>
      </c>
      <c r="G203" s="13">
        <f>VLOOKUP(A203,'forecast data dump'!$A$1:$H$3450,8,FALSE)</f>
        <v>0</v>
      </c>
      <c r="H203" s="5" t="s">
        <v>3758</v>
      </c>
      <c r="I203" s="22">
        <f t="shared" ref="I203:I220" si="52">C203*(1-G203)</f>
        <v>20</v>
      </c>
      <c r="J203" s="5"/>
      <c r="K203" s="5"/>
      <c r="L203" s="33">
        <f t="shared" ref="L203:L220" si="53">D203*(1-G203)</f>
        <v>2606</v>
      </c>
      <c r="M203" s="33">
        <f t="shared" ref="M203:M220" si="54">IF(J203="",L203,(D203/C203)*J203)</f>
        <v>2606</v>
      </c>
      <c r="N203" s="22">
        <f t="shared" ref="N203:N220" si="55">L203-M203</f>
        <v>0</v>
      </c>
    </row>
    <row r="204" spans="1:14" x14ac:dyDescent="0.3">
      <c r="A204" s="5" t="s">
        <v>1802</v>
      </c>
      <c r="B204" s="5" t="s">
        <v>1803</v>
      </c>
      <c r="C204" s="5">
        <v>20</v>
      </c>
      <c r="D204" s="6">
        <v>2351</v>
      </c>
      <c r="E204" s="17">
        <f>VLOOKUP(A204,'forecast data dump'!$A$1:$H$3450,4,FALSE)</f>
        <v>44378</v>
      </c>
      <c r="F204" s="17">
        <f>VLOOKUP(A204,'forecast data dump'!$A$1:$H$3450,5,FALSE)</f>
        <v>44385</v>
      </c>
      <c r="G204" s="13">
        <f>VLOOKUP(A204,'forecast data dump'!$A$1:$H$3450,8,FALSE)</f>
        <v>0</v>
      </c>
      <c r="H204" s="5" t="s">
        <v>3759</v>
      </c>
      <c r="I204" s="22">
        <f t="shared" si="52"/>
        <v>20</v>
      </c>
      <c r="J204" s="5"/>
      <c r="K204" s="5"/>
      <c r="L204" s="33">
        <f t="shared" si="53"/>
        <v>2351</v>
      </c>
      <c r="M204" s="33">
        <f t="shared" si="54"/>
        <v>2351</v>
      </c>
      <c r="N204" s="22">
        <f t="shared" si="55"/>
        <v>0</v>
      </c>
    </row>
    <row r="205" spans="1:14" x14ac:dyDescent="0.3">
      <c r="A205" s="5" t="s">
        <v>1802</v>
      </c>
      <c r="B205" s="5" t="s">
        <v>1803</v>
      </c>
      <c r="C205" s="5">
        <v>40</v>
      </c>
      <c r="D205" s="6">
        <v>5153</v>
      </c>
      <c r="E205" s="17">
        <f>VLOOKUP(A205,'forecast data dump'!$A$1:$H$3450,4,FALSE)</f>
        <v>44378</v>
      </c>
      <c r="F205" s="17">
        <f>VLOOKUP(A205,'forecast data dump'!$A$1:$H$3450,5,FALSE)</f>
        <v>44385</v>
      </c>
      <c r="G205" s="13">
        <f>VLOOKUP(A205,'forecast data dump'!$A$1:$H$3450,8,FALSE)</f>
        <v>0</v>
      </c>
      <c r="H205" s="5" t="s">
        <v>3752</v>
      </c>
      <c r="I205" s="22">
        <f t="shared" si="52"/>
        <v>40</v>
      </c>
      <c r="J205" s="5"/>
      <c r="K205" s="5"/>
      <c r="L205" s="33">
        <f t="shared" si="53"/>
        <v>5153</v>
      </c>
      <c r="M205" s="33">
        <f t="shared" si="54"/>
        <v>5153</v>
      </c>
      <c r="N205" s="22">
        <f t="shared" si="55"/>
        <v>0</v>
      </c>
    </row>
    <row r="206" spans="1:14" x14ac:dyDescent="0.3">
      <c r="A206" s="5" t="s">
        <v>1802</v>
      </c>
      <c r="B206" s="5" t="s">
        <v>1803</v>
      </c>
      <c r="C206" s="5">
        <v>8</v>
      </c>
      <c r="D206" s="6">
        <v>1590</v>
      </c>
      <c r="E206" s="17">
        <f>VLOOKUP(A206,'forecast data dump'!$A$1:$H$3450,4,FALSE)</f>
        <v>44378</v>
      </c>
      <c r="F206" s="17">
        <f>VLOOKUP(A206,'forecast data dump'!$A$1:$H$3450,5,FALSE)</f>
        <v>44385</v>
      </c>
      <c r="G206" s="13">
        <f>VLOOKUP(A206,'forecast data dump'!$A$1:$H$3450,8,FALSE)</f>
        <v>0</v>
      </c>
      <c r="H206" s="5" t="s">
        <v>3755</v>
      </c>
      <c r="I206" s="22">
        <f t="shared" si="52"/>
        <v>8</v>
      </c>
      <c r="J206" s="5"/>
      <c r="K206" s="5"/>
      <c r="L206" s="33">
        <f t="shared" si="53"/>
        <v>1590</v>
      </c>
      <c r="M206" s="33">
        <f t="shared" si="54"/>
        <v>1590</v>
      </c>
      <c r="N206" s="22">
        <f t="shared" si="55"/>
        <v>0</v>
      </c>
    </row>
    <row r="207" spans="1:14" x14ac:dyDescent="0.3">
      <c r="A207" s="5" t="s">
        <v>1804</v>
      </c>
      <c r="B207" s="5" t="s">
        <v>1805</v>
      </c>
      <c r="C207" s="5">
        <v>24</v>
      </c>
      <c r="D207" s="6">
        <v>3127</v>
      </c>
      <c r="E207" s="17">
        <f>VLOOKUP(A207,'forecast data dump'!$A$1:$H$3450,4,FALSE)</f>
        <v>44386</v>
      </c>
      <c r="F207" s="17">
        <f>VLOOKUP(A207,'forecast data dump'!$A$1:$H$3450,5,FALSE)</f>
        <v>44427</v>
      </c>
      <c r="G207" s="13">
        <f>VLOOKUP(A207,'forecast data dump'!$A$1:$H$3450,8,FALSE)</f>
        <v>0</v>
      </c>
      <c r="H207" s="5" t="s">
        <v>3758</v>
      </c>
      <c r="I207" s="22">
        <f t="shared" si="52"/>
        <v>24</v>
      </c>
      <c r="J207" s="5"/>
      <c r="K207" s="5"/>
      <c r="L207" s="33">
        <f t="shared" si="53"/>
        <v>3127</v>
      </c>
      <c r="M207" s="33">
        <f t="shared" si="54"/>
        <v>3127</v>
      </c>
      <c r="N207" s="22">
        <f t="shared" si="55"/>
        <v>0</v>
      </c>
    </row>
    <row r="208" spans="1:14" x14ac:dyDescent="0.3">
      <c r="A208" s="5" t="s">
        <v>1804</v>
      </c>
      <c r="B208" s="5" t="s">
        <v>1805</v>
      </c>
      <c r="C208" s="5">
        <v>360</v>
      </c>
      <c r="D208" s="6">
        <v>42316</v>
      </c>
      <c r="E208" s="17">
        <f>VLOOKUP(A208,'forecast data dump'!$A$1:$H$3450,4,FALSE)</f>
        <v>44386</v>
      </c>
      <c r="F208" s="17">
        <f>VLOOKUP(A208,'forecast data dump'!$A$1:$H$3450,5,FALSE)</f>
        <v>44427</v>
      </c>
      <c r="G208" s="13">
        <f>VLOOKUP(A208,'forecast data dump'!$A$1:$H$3450,8,FALSE)</f>
        <v>0</v>
      </c>
      <c r="H208" s="5" t="s">
        <v>3759</v>
      </c>
      <c r="I208" s="22">
        <f t="shared" si="52"/>
        <v>360</v>
      </c>
      <c r="J208" s="5"/>
      <c r="K208" s="5"/>
      <c r="L208" s="33">
        <f t="shared" si="53"/>
        <v>42316</v>
      </c>
      <c r="M208" s="33">
        <f t="shared" si="54"/>
        <v>42316</v>
      </c>
      <c r="N208" s="22">
        <f t="shared" si="55"/>
        <v>0</v>
      </c>
    </row>
    <row r="209" spans="1:14" x14ac:dyDescent="0.3">
      <c r="A209" s="5" t="s">
        <v>1804</v>
      </c>
      <c r="B209" s="5" t="s">
        <v>1805</v>
      </c>
      <c r="C209" s="5">
        <v>180</v>
      </c>
      <c r="D209" s="6">
        <v>23188</v>
      </c>
      <c r="E209" s="17">
        <f>VLOOKUP(A209,'forecast data dump'!$A$1:$H$3450,4,FALSE)</f>
        <v>44386</v>
      </c>
      <c r="F209" s="17">
        <f>VLOOKUP(A209,'forecast data dump'!$A$1:$H$3450,5,FALSE)</f>
        <v>44427</v>
      </c>
      <c r="G209" s="13">
        <f>VLOOKUP(A209,'forecast data dump'!$A$1:$H$3450,8,FALSE)</f>
        <v>0</v>
      </c>
      <c r="H209" s="5" t="s">
        <v>3752</v>
      </c>
      <c r="I209" s="22">
        <f t="shared" si="52"/>
        <v>180</v>
      </c>
      <c r="J209" s="5"/>
      <c r="K209" s="5"/>
      <c r="L209" s="33">
        <f t="shared" si="53"/>
        <v>23188</v>
      </c>
      <c r="M209" s="33">
        <f t="shared" si="54"/>
        <v>23188</v>
      </c>
      <c r="N209" s="22">
        <f t="shared" si="55"/>
        <v>0</v>
      </c>
    </row>
    <row r="210" spans="1:14" x14ac:dyDescent="0.3">
      <c r="A210" s="5" t="s">
        <v>1804</v>
      </c>
      <c r="B210" s="5" t="s">
        <v>1805</v>
      </c>
      <c r="C210" s="5">
        <v>40</v>
      </c>
      <c r="D210" s="6">
        <v>4702</v>
      </c>
      <c r="E210" s="17">
        <f>VLOOKUP(A210,'forecast data dump'!$A$1:$H$3450,4,FALSE)</f>
        <v>44386</v>
      </c>
      <c r="F210" s="17">
        <f>VLOOKUP(A210,'forecast data dump'!$A$1:$H$3450,5,FALSE)</f>
        <v>44427</v>
      </c>
      <c r="G210" s="13">
        <f>VLOOKUP(A210,'forecast data dump'!$A$1:$H$3450,8,FALSE)</f>
        <v>0</v>
      </c>
      <c r="H210" s="5" t="s">
        <v>3759</v>
      </c>
      <c r="I210" s="22">
        <f t="shared" si="52"/>
        <v>40</v>
      </c>
      <c r="J210" s="5"/>
      <c r="K210" s="5"/>
      <c r="L210" s="33">
        <f t="shared" si="53"/>
        <v>4702</v>
      </c>
      <c r="M210" s="33">
        <f t="shared" si="54"/>
        <v>4702</v>
      </c>
      <c r="N210" s="22">
        <f t="shared" si="55"/>
        <v>0</v>
      </c>
    </row>
    <row r="211" spans="1:14" x14ac:dyDescent="0.3">
      <c r="A211" s="5" t="s">
        <v>1804</v>
      </c>
      <c r="B211" s="5" t="s">
        <v>1805</v>
      </c>
      <c r="C211" s="5">
        <v>24</v>
      </c>
      <c r="D211" s="6">
        <v>4771</v>
      </c>
      <c r="E211" s="17">
        <f>VLOOKUP(A211,'forecast data dump'!$A$1:$H$3450,4,FALSE)</f>
        <v>44386</v>
      </c>
      <c r="F211" s="17">
        <f>VLOOKUP(A211,'forecast data dump'!$A$1:$H$3450,5,FALSE)</f>
        <v>44427</v>
      </c>
      <c r="G211" s="13">
        <f>VLOOKUP(A211,'forecast data dump'!$A$1:$H$3450,8,FALSE)</f>
        <v>0</v>
      </c>
      <c r="H211" s="5" t="s">
        <v>3755</v>
      </c>
      <c r="I211" s="22">
        <f t="shared" si="52"/>
        <v>24</v>
      </c>
      <c r="J211" s="5"/>
      <c r="K211" s="5"/>
      <c r="L211" s="33">
        <f t="shared" si="53"/>
        <v>4771</v>
      </c>
      <c r="M211" s="33">
        <f t="shared" si="54"/>
        <v>4771</v>
      </c>
      <c r="N211" s="22">
        <f t="shared" si="55"/>
        <v>0</v>
      </c>
    </row>
    <row r="212" spans="1:14" x14ac:dyDescent="0.3">
      <c r="A212" s="5" t="s">
        <v>1806</v>
      </c>
      <c r="B212" s="5" t="s">
        <v>1807</v>
      </c>
      <c r="C212" s="5">
        <v>12</v>
      </c>
      <c r="D212" s="6">
        <v>1611</v>
      </c>
      <c r="E212" s="17">
        <f>VLOOKUP(A212,'forecast data dump'!$A$1:$H$3450,4,FALSE)</f>
        <v>44572</v>
      </c>
      <c r="F212" s="17">
        <f>VLOOKUP(A212,'forecast data dump'!$A$1:$H$3450,5,FALSE)</f>
        <v>44600</v>
      </c>
      <c r="G212" s="13">
        <f>VLOOKUP(A212,'forecast data dump'!$A$1:$H$3450,8,FALSE)</f>
        <v>0</v>
      </c>
      <c r="H212" s="5" t="s">
        <v>3758</v>
      </c>
      <c r="I212" s="22">
        <f t="shared" si="52"/>
        <v>12</v>
      </c>
      <c r="J212" s="5"/>
      <c r="K212" s="5"/>
      <c r="L212" s="33">
        <f t="shared" si="53"/>
        <v>1611</v>
      </c>
      <c r="M212" s="33">
        <f t="shared" si="54"/>
        <v>1611</v>
      </c>
      <c r="N212" s="22">
        <f t="shared" si="55"/>
        <v>0</v>
      </c>
    </row>
    <row r="213" spans="1:14" x14ac:dyDescent="0.3">
      <c r="A213" s="5" t="s">
        <v>1806</v>
      </c>
      <c r="B213" s="5" t="s">
        <v>1807</v>
      </c>
      <c r="C213" s="5">
        <v>40</v>
      </c>
      <c r="D213" s="6">
        <v>4843</v>
      </c>
      <c r="E213" s="17">
        <f>VLOOKUP(A213,'forecast data dump'!$A$1:$H$3450,4,FALSE)</f>
        <v>44572</v>
      </c>
      <c r="F213" s="17">
        <f>VLOOKUP(A213,'forecast data dump'!$A$1:$H$3450,5,FALSE)</f>
        <v>44600</v>
      </c>
      <c r="G213" s="13">
        <f>VLOOKUP(A213,'forecast data dump'!$A$1:$H$3450,8,FALSE)</f>
        <v>0</v>
      </c>
      <c r="H213" s="5" t="s">
        <v>3759</v>
      </c>
      <c r="I213" s="22">
        <f t="shared" si="52"/>
        <v>40</v>
      </c>
      <c r="J213" s="5"/>
      <c r="K213" s="5"/>
      <c r="L213" s="33">
        <f t="shared" si="53"/>
        <v>4843</v>
      </c>
      <c r="M213" s="33">
        <f t="shared" si="54"/>
        <v>4843</v>
      </c>
      <c r="N213" s="22">
        <f t="shared" si="55"/>
        <v>0</v>
      </c>
    </row>
    <row r="214" spans="1:14" x14ac:dyDescent="0.3">
      <c r="A214" s="5" t="s">
        <v>1806</v>
      </c>
      <c r="B214" s="5" t="s">
        <v>1807</v>
      </c>
      <c r="C214" s="5">
        <v>12</v>
      </c>
      <c r="D214" s="6">
        <v>2457</v>
      </c>
      <c r="E214" s="17">
        <f>VLOOKUP(A214,'forecast data dump'!$A$1:$H$3450,4,FALSE)</f>
        <v>44572</v>
      </c>
      <c r="F214" s="17">
        <f>VLOOKUP(A214,'forecast data dump'!$A$1:$H$3450,5,FALSE)</f>
        <v>44600</v>
      </c>
      <c r="G214" s="13">
        <f>VLOOKUP(A214,'forecast data dump'!$A$1:$H$3450,8,FALSE)</f>
        <v>0</v>
      </c>
      <c r="H214" s="5" t="s">
        <v>3755</v>
      </c>
      <c r="I214" s="22">
        <f t="shared" si="52"/>
        <v>12</v>
      </c>
      <c r="J214" s="5"/>
      <c r="K214" s="5"/>
      <c r="L214" s="33">
        <f t="shared" si="53"/>
        <v>2457</v>
      </c>
      <c r="M214" s="33">
        <f t="shared" si="54"/>
        <v>2457</v>
      </c>
      <c r="N214" s="22">
        <f t="shared" si="55"/>
        <v>0</v>
      </c>
    </row>
    <row r="215" spans="1:14" x14ac:dyDescent="0.3">
      <c r="A215" s="5" t="s">
        <v>1808</v>
      </c>
      <c r="B215" s="5" t="s">
        <v>1809</v>
      </c>
      <c r="C215" s="5">
        <v>80</v>
      </c>
      <c r="D215" s="6">
        <v>10737</v>
      </c>
      <c r="E215" s="17">
        <f>VLOOKUP(A215,'forecast data dump'!$A$1:$H$3450,4,FALSE)</f>
        <v>44650</v>
      </c>
      <c r="F215" s="17">
        <f>VLOOKUP(A215,'forecast data dump'!$A$1:$H$3450,5,FALSE)</f>
        <v>44663</v>
      </c>
      <c r="G215" s="13">
        <f>VLOOKUP(A215,'forecast data dump'!$A$1:$H$3450,8,FALSE)</f>
        <v>0</v>
      </c>
      <c r="H215" s="5" t="s">
        <v>3758</v>
      </c>
      <c r="I215" s="22">
        <f t="shared" si="52"/>
        <v>80</v>
      </c>
      <c r="J215" s="5"/>
      <c r="K215" s="5"/>
      <c r="L215" s="33">
        <f t="shared" si="53"/>
        <v>10737</v>
      </c>
      <c r="M215" s="33">
        <f t="shared" si="54"/>
        <v>10737</v>
      </c>
      <c r="N215" s="22">
        <f t="shared" si="55"/>
        <v>0</v>
      </c>
    </row>
    <row r="216" spans="1:14" x14ac:dyDescent="0.3">
      <c r="A216" s="5" t="s">
        <v>1808</v>
      </c>
      <c r="B216" s="5" t="s">
        <v>1809</v>
      </c>
      <c r="C216" s="5">
        <v>120</v>
      </c>
      <c r="D216" s="6">
        <v>14529</v>
      </c>
      <c r="E216" s="17">
        <f>VLOOKUP(A216,'forecast data dump'!$A$1:$H$3450,4,FALSE)</f>
        <v>44650</v>
      </c>
      <c r="F216" s="17">
        <f>VLOOKUP(A216,'forecast data dump'!$A$1:$H$3450,5,FALSE)</f>
        <v>44663</v>
      </c>
      <c r="G216" s="13">
        <f>VLOOKUP(A216,'forecast data dump'!$A$1:$H$3450,8,FALSE)</f>
        <v>0</v>
      </c>
      <c r="H216" s="5" t="s">
        <v>3759</v>
      </c>
      <c r="I216" s="22">
        <f t="shared" si="52"/>
        <v>120</v>
      </c>
      <c r="J216" s="5"/>
      <c r="K216" s="5"/>
      <c r="L216" s="33">
        <f t="shared" si="53"/>
        <v>14529</v>
      </c>
      <c r="M216" s="33">
        <f t="shared" si="54"/>
        <v>14529</v>
      </c>
      <c r="N216" s="22">
        <f t="shared" si="55"/>
        <v>0</v>
      </c>
    </row>
    <row r="217" spans="1:14" x14ac:dyDescent="0.3">
      <c r="A217" s="5" t="s">
        <v>1808</v>
      </c>
      <c r="B217" s="5" t="s">
        <v>1809</v>
      </c>
      <c r="C217" s="5">
        <v>80</v>
      </c>
      <c r="D217" s="6">
        <v>16380</v>
      </c>
      <c r="E217" s="17">
        <f>VLOOKUP(A217,'forecast data dump'!$A$1:$H$3450,4,FALSE)</f>
        <v>44650</v>
      </c>
      <c r="F217" s="17">
        <f>VLOOKUP(A217,'forecast data dump'!$A$1:$H$3450,5,FALSE)</f>
        <v>44663</v>
      </c>
      <c r="G217" s="13">
        <f>VLOOKUP(A217,'forecast data dump'!$A$1:$H$3450,8,FALSE)</f>
        <v>0</v>
      </c>
      <c r="H217" s="5" t="s">
        <v>3755</v>
      </c>
      <c r="I217" s="22">
        <f t="shared" si="52"/>
        <v>80</v>
      </c>
      <c r="J217" s="5"/>
      <c r="K217" s="5"/>
      <c r="L217" s="33">
        <f t="shared" si="53"/>
        <v>16380</v>
      </c>
      <c r="M217" s="33">
        <f t="shared" si="54"/>
        <v>16380</v>
      </c>
      <c r="N217" s="22">
        <f t="shared" si="55"/>
        <v>0</v>
      </c>
    </row>
    <row r="218" spans="1:14" x14ac:dyDescent="0.3">
      <c r="A218" s="5" t="s">
        <v>1810</v>
      </c>
      <c r="B218" s="5" t="s">
        <v>1811</v>
      </c>
      <c r="C218" s="5">
        <v>24</v>
      </c>
      <c r="D218" s="6">
        <v>3221</v>
      </c>
      <c r="E218" s="17">
        <f>VLOOKUP(A218,'forecast data dump'!$A$1:$H$3450,4,FALSE)</f>
        <v>44664</v>
      </c>
      <c r="F218" s="17">
        <f>VLOOKUP(A218,'forecast data dump'!$A$1:$H$3450,5,FALSE)</f>
        <v>44677</v>
      </c>
      <c r="G218" s="13">
        <f>VLOOKUP(A218,'forecast data dump'!$A$1:$H$3450,8,FALSE)</f>
        <v>0</v>
      </c>
      <c r="H218" s="5" t="s">
        <v>3758</v>
      </c>
      <c r="I218" s="22">
        <f t="shared" si="52"/>
        <v>24</v>
      </c>
      <c r="J218" s="5"/>
      <c r="K218" s="5"/>
      <c r="L218" s="33">
        <f t="shared" si="53"/>
        <v>3221</v>
      </c>
      <c r="M218" s="33">
        <f t="shared" si="54"/>
        <v>3221</v>
      </c>
      <c r="N218" s="22">
        <f t="shared" si="55"/>
        <v>0</v>
      </c>
    </row>
    <row r="219" spans="1:14" x14ac:dyDescent="0.3">
      <c r="A219" s="5" t="s">
        <v>1810</v>
      </c>
      <c r="B219" s="5" t="s">
        <v>1811</v>
      </c>
      <c r="C219" s="5">
        <v>120</v>
      </c>
      <c r="D219" s="6">
        <v>14529</v>
      </c>
      <c r="E219" s="17">
        <f>VLOOKUP(A219,'forecast data dump'!$A$1:$H$3450,4,FALSE)</f>
        <v>44664</v>
      </c>
      <c r="F219" s="17">
        <f>VLOOKUP(A219,'forecast data dump'!$A$1:$H$3450,5,FALSE)</f>
        <v>44677</v>
      </c>
      <c r="G219" s="13">
        <f>VLOOKUP(A219,'forecast data dump'!$A$1:$H$3450,8,FALSE)</f>
        <v>0</v>
      </c>
      <c r="H219" s="5" t="s">
        <v>3759</v>
      </c>
      <c r="I219" s="22">
        <f t="shared" si="52"/>
        <v>120</v>
      </c>
      <c r="J219" s="5"/>
      <c r="K219" s="5"/>
      <c r="L219" s="33">
        <f t="shared" si="53"/>
        <v>14529</v>
      </c>
      <c r="M219" s="33">
        <f t="shared" si="54"/>
        <v>14529</v>
      </c>
      <c r="N219" s="22">
        <f t="shared" si="55"/>
        <v>0</v>
      </c>
    </row>
    <row r="220" spans="1:14" x14ac:dyDescent="0.3">
      <c r="A220" s="5" t="s">
        <v>1810</v>
      </c>
      <c r="B220" s="5" t="s">
        <v>1811</v>
      </c>
      <c r="C220" s="5">
        <v>4</v>
      </c>
      <c r="D220" s="6">
        <v>819</v>
      </c>
      <c r="E220" s="17">
        <f>VLOOKUP(A220,'forecast data dump'!$A$1:$H$3450,4,FALSE)</f>
        <v>44664</v>
      </c>
      <c r="F220" s="17">
        <f>VLOOKUP(A220,'forecast data dump'!$A$1:$H$3450,5,FALSE)</f>
        <v>44677</v>
      </c>
      <c r="G220" s="13">
        <f>VLOOKUP(A220,'forecast data dump'!$A$1:$H$3450,8,FALSE)</f>
        <v>0</v>
      </c>
      <c r="H220" s="5" t="s">
        <v>3755</v>
      </c>
      <c r="I220" s="22">
        <f t="shared" si="52"/>
        <v>4</v>
      </c>
      <c r="J220" s="5"/>
      <c r="K220" s="5"/>
      <c r="L220" s="33">
        <f t="shared" si="53"/>
        <v>819</v>
      </c>
      <c r="M220" s="33">
        <f t="shared" si="54"/>
        <v>819</v>
      </c>
      <c r="N220" s="22">
        <f t="shared" si="55"/>
        <v>0</v>
      </c>
    </row>
    <row r="221" spans="1:14" x14ac:dyDescent="0.3">
      <c r="A221" s="3" t="s">
        <v>7854</v>
      </c>
      <c r="B221" s="3"/>
      <c r="C221" s="3"/>
      <c r="D221" s="4"/>
      <c r="E221" s="15"/>
      <c r="F221" s="15"/>
      <c r="G221" s="11"/>
      <c r="H221" s="3"/>
      <c r="I221" s="20"/>
      <c r="J221" s="3"/>
      <c r="K221" s="3"/>
      <c r="L221" s="32"/>
      <c r="M221" s="32"/>
      <c r="N221" s="20"/>
    </row>
    <row r="222" spans="1:14" x14ac:dyDescent="0.3">
      <c r="A222" s="5" t="s">
        <v>1822</v>
      </c>
      <c r="B222" s="5" t="s">
        <v>1823</v>
      </c>
      <c r="C222" s="5">
        <v>36</v>
      </c>
      <c r="D222" s="6">
        <v>6948</v>
      </c>
      <c r="E222" s="17" t="str">
        <f>VLOOKUP(A222,'forecast data dump'!$A$1:$H$3450,4,FALSE)</f>
        <v>02-Dec-20 A</v>
      </c>
      <c r="F222" s="17">
        <f>VLOOKUP(A222,'forecast data dump'!$A$1:$H$3450,5,FALSE)</f>
        <v>44424</v>
      </c>
      <c r="G222" s="13">
        <f>VLOOKUP(A222,'forecast data dump'!$A$1:$H$3450,8,FALSE)</f>
        <v>0.88</v>
      </c>
      <c r="H222" s="5" t="s">
        <v>3755</v>
      </c>
      <c r="I222" s="22">
        <f>C222*(1-G222)</f>
        <v>4.32</v>
      </c>
      <c r="J222" s="5"/>
      <c r="K222" s="5"/>
      <c r="L222" s="33">
        <f>D222*(1-G222)</f>
        <v>833.76</v>
      </c>
      <c r="M222" s="33">
        <f>IF(J222="",L222,(D222/C222)*J222)</f>
        <v>833.76</v>
      </c>
      <c r="N222" s="22">
        <f>L222-M222</f>
        <v>0</v>
      </c>
    </row>
    <row r="223" spans="1:14" x14ac:dyDescent="0.3">
      <c r="A223" s="3" t="s">
        <v>7855</v>
      </c>
      <c r="B223" s="3"/>
      <c r="C223" s="3"/>
      <c r="D223" s="4"/>
      <c r="E223" s="15"/>
      <c r="F223" s="15"/>
      <c r="G223" s="11"/>
      <c r="H223" s="3"/>
      <c r="I223" s="20"/>
      <c r="J223" s="3"/>
      <c r="K223" s="3"/>
      <c r="L223" s="32"/>
      <c r="M223" s="32"/>
      <c r="N223" s="20"/>
    </row>
    <row r="224" spans="1:14" x14ac:dyDescent="0.3">
      <c r="A224" s="5" t="s">
        <v>1844</v>
      </c>
      <c r="B224" s="5" t="s">
        <v>1845</v>
      </c>
      <c r="C224" s="5">
        <v>0</v>
      </c>
      <c r="D224" s="6">
        <v>0</v>
      </c>
      <c r="E224" s="17">
        <f>VLOOKUP(A224,'forecast data dump'!$A$1:$H$3450,4,FALSE)</f>
        <v>44425</v>
      </c>
      <c r="F224" s="17">
        <f>VLOOKUP(A224,'forecast data dump'!$A$1:$H$3450,5,FALSE)</f>
        <v>44467</v>
      </c>
      <c r="G224" s="13">
        <f>VLOOKUP(A224,'forecast data dump'!$A$1:$H$3450,8,FALSE)</f>
        <v>0</v>
      </c>
      <c r="H224" s="5" t="s">
        <v>3755</v>
      </c>
      <c r="I224" s="22">
        <f>C224*(1-G224)</f>
        <v>0</v>
      </c>
      <c r="J224" s="5"/>
      <c r="K224" s="5"/>
      <c r="L224" s="33">
        <f>D224*(1-G224)</f>
        <v>0</v>
      </c>
      <c r="M224" s="33">
        <f>IF(J224="",L224,(D224/C224)*J224)</f>
        <v>0</v>
      </c>
      <c r="N224" s="22">
        <f>L224-M224</f>
        <v>0</v>
      </c>
    </row>
    <row r="225" spans="1:14" x14ac:dyDescent="0.3">
      <c r="A225" s="5" t="s">
        <v>1846</v>
      </c>
      <c r="B225" s="5" t="s">
        <v>1847</v>
      </c>
      <c r="C225" s="5">
        <v>0</v>
      </c>
      <c r="D225" s="6">
        <v>0</v>
      </c>
      <c r="E225" s="17">
        <f>VLOOKUP(A225,'forecast data dump'!$A$1:$H$3450,4,FALSE)</f>
        <v>44468</v>
      </c>
      <c r="F225" s="17">
        <f>VLOOKUP(A225,'forecast data dump'!$A$1:$H$3450,5,FALSE)</f>
        <v>44468</v>
      </c>
      <c r="G225" s="13">
        <f>VLOOKUP(A225,'forecast data dump'!$A$1:$H$3450,8,FALSE)</f>
        <v>0</v>
      </c>
      <c r="H225" s="5" t="s">
        <v>3755</v>
      </c>
      <c r="I225" s="22">
        <f>C225*(1-G225)</f>
        <v>0</v>
      </c>
      <c r="J225" s="5"/>
      <c r="K225" s="5"/>
      <c r="L225" s="33">
        <f>D225*(1-G225)</f>
        <v>0</v>
      </c>
      <c r="M225" s="33">
        <f>IF(J225="",L225,(D225/C225)*J225)</f>
        <v>0</v>
      </c>
      <c r="N225" s="22">
        <f>L225-M225</f>
        <v>0</v>
      </c>
    </row>
    <row r="226" spans="1:14" x14ac:dyDescent="0.3">
      <c r="A226" s="5" t="s">
        <v>1848</v>
      </c>
      <c r="B226" s="5" t="s">
        <v>1849</v>
      </c>
      <c r="C226" s="5">
        <v>0</v>
      </c>
      <c r="D226" s="6">
        <v>0</v>
      </c>
      <c r="E226" s="17">
        <f>VLOOKUP(A226,'forecast data dump'!$A$1:$H$3450,4,FALSE)</f>
        <v>44469</v>
      </c>
      <c r="F226" s="17">
        <f>VLOOKUP(A226,'forecast data dump'!$A$1:$H$3450,5,FALSE)</f>
        <v>44488</v>
      </c>
      <c r="G226" s="13">
        <f>VLOOKUP(A226,'forecast data dump'!$A$1:$H$3450,8,FALSE)</f>
        <v>0</v>
      </c>
      <c r="H226" s="5" t="s">
        <v>3755</v>
      </c>
      <c r="I226" s="22">
        <f>C226*(1-G226)</f>
        <v>0</v>
      </c>
      <c r="J226" s="5"/>
      <c r="K226" s="5"/>
      <c r="L226" s="33">
        <f>D226*(1-G226)</f>
        <v>0</v>
      </c>
      <c r="M226" s="33">
        <f>IF(J226="",L226,(D226/C226)*J226)</f>
        <v>0</v>
      </c>
      <c r="N226" s="22">
        <f>L226-M226</f>
        <v>0</v>
      </c>
    </row>
    <row r="227" spans="1:14" x14ac:dyDescent="0.3">
      <c r="A227" s="5" t="s">
        <v>1852</v>
      </c>
      <c r="B227" s="5" t="s">
        <v>1853</v>
      </c>
      <c r="C227" s="5">
        <v>107261</v>
      </c>
      <c r="D227" s="6">
        <v>119662</v>
      </c>
      <c r="E227" s="17" t="str">
        <f>VLOOKUP(A227,'forecast data dump'!$A$1:$H$3450,4,FALSE)</f>
        <v>20-Oct-21*</v>
      </c>
      <c r="F227" s="17">
        <f>VLOOKUP(A227,'forecast data dump'!$A$1:$H$3450,5,FALSE)</f>
        <v>44489</v>
      </c>
      <c r="G227" s="13">
        <f>VLOOKUP(A227,'forecast data dump'!$A$1:$H$3450,8,FALSE)</f>
        <v>0</v>
      </c>
      <c r="H227" s="5" t="s">
        <v>3761</v>
      </c>
      <c r="I227" s="22">
        <f>C227*(1-G227)</f>
        <v>107261</v>
      </c>
      <c r="J227" s="5"/>
      <c r="K227" s="5"/>
      <c r="L227" s="33">
        <f>D227*(1-G227)</f>
        <v>119662</v>
      </c>
      <c r="M227" s="33">
        <f>IF(J227="",L227,(D227/C227)*J227)</f>
        <v>119662</v>
      </c>
      <c r="N227" s="22">
        <f>L227-M227</f>
        <v>0</v>
      </c>
    </row>
    <row r="228" spans="1:14" x14ac:dyDescent="0.3">
      <c r="A228" s="3" t="s">
        <v>7856</v>
      </c>
      <c r="B228" s="3"/>
      <c r="C228" s="3"/>
      <c r="D228" s="4"/>
      <c r="E228" s="15"/>
      <c r="F228" s="15"/>
      <c r="G228" s="11"/>
      <c r="H228" s="3"/>
      <c r="I228" s="20"/>
      <c r="J228" s="3"/>
      <c r="K228" s="3"/>
      <c r="L228" s="32"/>
      <c r="M228" s="32"/>
      <c r="N228" s="20"/>
    </row>
    <row r="229" spans="1:14" x14ac:dyDescent="0.3">
      <c r="A229" s="5" t="s">
        <v>1856</v>
      </c>
      <c r="B229" s="5" t="s">
        <v>1857</v>
      </c>
      <c r="C229" s="5">
        <v>5</v>
      </c>
      <c r="D229" s="6">
        <v>652</v>
      </c>
      <c r="E229" s="17">
        <f>VLOOKUP(A229,'forecast data dump'!$A$1:$H$3450,4,FALSE)</f>
        <v>44489</v>
      </c>
      <c r="F229" s="17">
        <f>VLOOKUP(A229,'forecast data dump'!$A$1:$H$3450,5,FALSE)</f>
        <v>44489</v>
      </c>
      <c r="G229" s="13">
        <f>VLOOKUP(A229,'forecast data dump'!$A$1:$H$3450,8,FALSE)</f>
        <v>0</v>
      </c>
      <c r="H229" s="5" t="s">
        <v>3758</v>
      </c>
      <c r="I229" s="22">
        <f>C229*(1-G229)</f>
        <v>5</v>
      </c>
      <c r="J229" s="5"/>
      <c r="K229" s="5"/>
      <c r="L229" s="33">
        <f>D229*(1-G229)</f>
        <v>652</v>
      </c>
      <c r="M229" s="33">
        <f>IF(J229="",L229,(D229/C229)*J229)</f>
        <v>652</v>
      </c>
      <c r="N229" s="22">
        <f>L229-M229</f>
        <v>0</v>
      </c>
    </row>
    <row r="230" spans="1:14" x14ac:dyDescent="0.3">
      <c r="A230" s="5" t="s">
        <v>1856</v>
      </c>
      <c r="B230" s="5" t="s">
        <v>1857</v>
      </c>
      <c r="C230" s="5">
        <v>16</v>
      </c>
      <c r="D230" s="6">
        <v>2061</v>
      </c>
      <c r="E230" s="17">
        <f>VLOOKUP(A230,'forecast data dump'!$A$1:$H$3450,4,FALSE)</f>
        <v>44489</v>
      </c>
      <c r="F230" s="17">
        <f>VLOOKUP(A230,'forecast data dump'!$A$1:$H$3450,5,FALSE)</f>
        <v>44489</v>
      </c>
      <c r="G230" s="13">
        <f>VLOOKUP(A230,'forecast data dump'!$A$1:$H$3450,8,FALSE)</f>
        <v>0</v>
      </c>
      <c r="H230" s="5" t="s">
        <v>3752</v>
      </c>
      <c r="I230" s="22">
        <f>C230*(1-G230)</f>
        <v>16</v>
      </c>
      <c r="J230" s="5"/>
      <c r="K230" s="5"/>
      <c r="L230" s="33">
        <f>D230*(1-G230)</f>
        <v>2061</v>
      </c>
      <c r="M230" s="33">
        <f>IF(J230="",L230,(D230/C230)*J230)</f>
        <v>2061</v>
      </c>
      <c r="N230" s="22">
        <f>L230-M230</f>
        <v>0</v>
      </c>
    </row>
    <row r="231" spans="1:14" x14ac:dyDescent="0.3">
      <c r="A231" s="5" t="s">
        <v>1858</v>
      </c>
      <c r="B231" s="5" t="s">
        <v>1859</v>
      </c>
      <c r="C231" s="5">
        <v>1</v>
      </c>
      <c r="D231" s="6">
        <v>199</v>
      </c>
      <c r="E231" s="17">
        <f>VLOOKUP(A231,'forecast data dump'!$A$1:$H$3450,4,FALSE)</f>
        <v>44490</v>
      </c>
      <c r="F231" s="17">
        <f>VLOOKUP(A231,'forecast data dump'!$A$1:$H$3450,5,FALSE)</f>
        <v>44490</v>
      </c>
      <c r="G231" s="13">
        <f>VLOOKUP(A231,'forecast data dump'!$A$1:$H$3450,8,FALSE)</f>
        <v>0</v>
      </c>
      <c r="H231" s="5" t="s">
        <v>3755</v>
      </c>
      <c r="I231" s="22">
        <f>C231*(1-G231)</f>
        <v>1</v>
      </c>
      <c r="J231" s="5"/>
      <c r="K231" s="5"/>
      <c r="L231" s="33">
        <f>D231*(1-G231)</f>
        <v>199</v>
      </c>
      <c r="M231" s="33">
        <f>IF(J231="",L231,(D231/C231)*J231)</f>
        <v>199</v>
      </c>
      <c r="N231" s="22">
        <f>L231-M231</f>
        <v>0</v>
      </c>
    </row>
    <row r="232" spans="1:14" x14ac:dyDescent="0.3">
      <c r="A232" s="3" t="s">
        <v>7857</v>
      </c>
      <c r="B232" s="3"/>
      <c r="C232" s="3"/>
      <c r="D232" s="4"/>
      <c r="E232" s="15"/>
      <c r="F232" s="15"/>
      <c r="G232" s="11"/>
      <c r="H232" s="3"/>
      <c r="I232" s="20"/>
      <c r="J232" s="3"/>
      <c r="K232" s="3"/>
      <c r="L232" s="32"/>
      <c r="M232" s="32"/>
      <c r="N232" s="20"/>
    </row>
    <row r="233" spans="1:14" x14ac:dyDescent="0.3">
      <c r="A233" s="5" t="s">
        <v>1872</v>
      </c>
      <c r="B233" s="5" t="s">
        <v>1873</v>
      </c>
      <c r="C233" s="5">
        <v>48</v>
      </c>
      <c r="D233" s="6">
        <v>6072</v>
      </c>
      <c r="E233" s="17" t="str">
        <f>VLOOKUP(A233,'forecast data dump'!$A$1:$H$3450,4,FALSE)</f>
        <v>17-May-21 A</v>
      </c>
      <c r="F233" s="17">
        <f>VLOOKUP(A233,'forecast data dump'!$A$1:$H$3450,5,FALSE)</f>
        <v>44397</v>
      </c>
      <c r="G233" s="13">
        <f>VLOOKUP(A233,'forecast data dump'!$A$1:$H$3450,8,FALSE)</f>
        <v>0.03</v>
      </c>
      <c r="H233" s="5" t="s">
        <v>3758</v>
      </c>
      <c r="I233" s="22">
        <f t="shared" ref="I233:I242" si="56">C233*(1-G233)</f>
        <v>46.56</v>
      </c>
      <c r="J233" s="5"/>
      <c r="K233" s="5"/>
      <c r="L233" s="33">
        <f t="shared" ref="L233:L242" si="57">D233*(1-G233)</f>
        <v>5889.84</v>
      </c>
      <c r="M233" s="33">
        <f t="shared" ref="M233:M242" si="58">IF(J233="",L233,(D233/C233)*J233)</f>
        <v>5889.84</v>
      </c>
      <c r="N233" s="22">
        <f t="shared" ref="N233:N242" si="59">L233-M233</f>
        <v>0</v>
      </c>
    </row>
    <row r="234" spans="1:14" x14ac:dyDescent="0.3">
      <c r="A234" s="5" t="s">
        <v>1872</v>
      </c>
      <c r="B234" s="5" t="s">
        <v>1873</v>
      </c>
      <c r="C234" s="5">
        <v>40</v>
      </c>
      <c r="D234" s="6">
        <v>4565</v>
      </c>
      <c r="E234" s="17" t="str">
        <f>VLOOKUP(A234,'forecast data dump'!$A$1:$H$3450,4,FALSE)</f>
        <v>17-May-21 A</v>
      </c>
      <c r="F234" s="17">
        <f>VLOOKUP(A234,'forecast data dump'!$A$1:$H$3450,5,FALSE)</f>
        <v>44397</v>
      </c>
      <c r="G234" s="13">
        <f>VLOOKUP(A234,'forecast data dump'!$A$1:$H$3450,8,FALSE)</f>
        <v>0.03</v>
      </c>
      <c r="H234" s="5" t="s">
        <v>3759</v>
      </c>
      <c r="I234" s="22">
        <f t="shared" si="56"/>
        <v>38.799999999999997</v>
      </c>
      <c r="J234" s="5"/>
      <c r="K234" s="5"/>
      <c r="L234" s="33">
        <f t="shared" si="57"/>
        <v>4428.05</v>
      </c>
      <c r="M234" s="33">
        <f t="shared" si="58"/>
        <v>4428.05</v>
      </c>
      <c r="N234" s="22">
        <f t="shared" si="59"/>
        <v>0</v>
      </c>
    </row>
    <row r="235" spans="1:14" x14ac:dyDescent="0.3">
      <c r="A235" s="5" t="s">
        <v>1874</v>
      </c>
      <c r="B235" s="5" t="s">
        <v>1875</v>
      </c>
      <c r="C235" s="5">
        <v>16</v>
      </c>
      <c r="D235" s="6">
        <v>2085</v>
      </c>
      <c r="E235" s="17">
        <f>VLOOKUP(A235,'forecast data dump'!$A$1:$H$3450,4,FALSE)</f>
        <v>44491</v>
      </c>
      <c r="F235" s="17">
        <f>VLOOKUP(A235,'forecast data dump'!$A$1:$H$3450,5,FALSE)</f>
        <v>44504</v>
      </c>
      <c r="G235" s="13">
        <f>VLOOKUP(A235,'forecast data dump'!$A$1:$H$3450,8,FALSE)</f>
        <v>0</v>
      </c>
      <c r="H235" s="5" t="s">
        <v>3758</v>
      </c>
      <c r="I235" s="22">
        <f t="shared" si="56"/>
        <v>16</v>
      </c>
      <c r="J235" s="5"/>
      <c r="K235" s="5"/>
      <c r="L235" s="33">
        <f t="shared" si="57"/>
        <v>2085</v>
      </c>
      <c r="M235" s="33">
        <f t="shared" si="58"/>
        <v>2085</v>
      </c>
      <c r="N235" s="22">
        <f t="shared" si="59"/>
        <v>0</v>
      </c>
    </row>
    <row r="236" spans="1:14" x14ac:dyDescent="0.3">
      <c r="A236" s="5" t="s">
        <v>1874</v>
      </c>
      <c r="B236" s="5" t="s">
        <v>1875</v>
      </c>
      <c r="C236" s="5">
        <v>240</v>
      </c>
      <c r="D236" s="6">
        <v>28211</v>
      </c>
      <c r="E236" s="17">
        <f>VLOOKUP(A236,'forecast data dump'!$A$1:$H$3450,4,FALSE)</f>
        <v>44491</v>
      </c>
      <c r="F236" s="17">
        <f>VLOOKUP(A236,'forecast data dump'!$A$1:$H$3450,5,FALSE)</f>
        <v>44504</v>
      </c>
      <c r="G236" s="13">
        <f>VLOOKUP(A236,'forecast data dump'!$A$1:$H$3450,8,FALSE)</f>
        <v>0</v>
      </c>
      <c r="H236" s="5" t="s">
        <v>3759</v>
      </c>
      <c r="I236" s="22">
        <f t="shared" si="56"/>
        <v>240</v>
      </c>
      <c r="J236" s="5"/>
      <c r="K236" s="5"/>
      <c r="L236" s="33">
        <f t="shared" si="57"/>
        <v>28211</v>
      </c>
      <c r="M236" s="33">
        <f t="shared" si="58"/>
        <v>28211</v>
      </c>
      <c r="N236" s="22">
        <f t="shared" si="59"/>
        <v>0</v>
      </c>
    </row>
    <row r="237" spans="1:14" x14ac:dyDescent="0.3">
      <c r="A237" s="5" t="s">
        <v>1874</v>
      </c>
      <c r="B237" s="5" t="s">
        <v>1875</v>
      </c>
      <c r="C237" s="5">
        <v>16</v>
      </c>
      <c r="D237" s="6">
        <v>2061</v>
      </c>
      <c r="E237" s="17">
        <f>VLOOKUP(A237,'forecast data dump'!$A$1:$H$3450,4,FALSE)</f>
        <v>44491</v>
      </c>
      <c r="F237" s="17">
        <f>VLOOKUP(A237,'forecast data dump'!$A$1:$H$3450,5,FALSE)</f>
        <v>44504</v>
      </c>
      <c r="G237" s="13">
        <f>VLOOKUP(A237,'forecast data dump'!$A$1:$H$3450,8,FALSE)</f>
        <v>0</v>
      </c>
      <c r="H237" s="5" t="s">
        <v>3752</v>
      </c>
      <c r="I237" s="22">
        <f t="shared" si="56"/>
        <v>16</v>
      </c>
      <c r="J237" s="5"/>
      <c r="K237" s="5"/>
      <c r="L237" s="33">
        <f t="shared" si="57"/>
        <v>2061</v>
      </c>
      <c r="M237" s="33">
        <f t="shared" si="58"/>
        <v>2061</v>
      </c>
      <c r="N237" s="22">
        <f t="shared" si="59"/>
        <v>0</v>
      </c>
    </row>
    <row r="238" spans="1:14" x14ac:dyDescent="0.3">
      <c r="A238" s="5" t="s">
        <v>1876</v>
      </c>
      <c r="B238" s="5" t="s">
        <v>1877</v>
      </c>
      <c r="C238" s="5">
        <v>24</v>
      </c>
      <c r="D238" s="6">
        <v>3127</v>
      </c>
      <c r="E238" s="17">
        <f>VLOOKUP(A238,'forecast data dump'!$A$1:$H$3450,4,FALSE)</f>
        <v>44505</v>
      </c>
      <c r="F238" s="17">
        <f>VLOOKUP(A238,'forecast data dump'!$A$1:$H$3450,5,FALSE)</f>
        <v>44530</v>
      </c>
      <c r="G238" s="13">
        <f>VLOOKUP(A238,'forecast data dump'!$A$1:$H$3450,8,FALSE)</f>
        <v>0</v>
      </c>
      <c r="H238" s="5" t="s">
        <v>3758</v>
      </c>
      <c r="I238" s="22">
        <f t="shared" si="56"/>
        <v>24</v>
      </c>
      <c r="J238" s="5"/>
      <c r="K238" s="5"/>
      <c r="L238" s="33">
        <f t="shared" si="57"/>
        <v>3127</v>
      </c>
      <c r="M238" s="33">
        <f t="shared" si="58"/>
        <v>3127</v>
      </c>
      <c r="N238" s="22">
        <f t="shared" si="59"/>
        <v>0</v>
      </c>
    </row>
    <row r="239" spans="1:14" x14ac:dyDescent="0.3">
      <c r="A239" s="5" t="s">
        <v>1876</v>
      </c>
      <c r="B239" s="5" t="s">
        <v>1877</v>
      </c>
      <c r="C239" s="5">
        <v>96</v>
      </c>
      <c r="D239" s="6">
        <v>11284</v>
      </c>
      <c r="E239" s="17">
        <f>VLOOKUP(A239,'forecast data dump'!$A$1:$H$3450,4,FALSE)</f>
        <v>44505</v>
      </c>
      <c r="F239" s="17">
        <f>VLOOKUP(A239,'forecast data dump'!$A$1:$H$3450,5,FALSE)</f>
        <v>44530</v>
      </c>
      <c r="G239" s="13">
        <f>VLOOKUP(A239,'forecast data dump'!$A$1:$H$3450,8,FALSE)</f>
        <v>0</v>
      </c>
      <c r="H239" s="5" t="s">
        <v>3759</v>
      </c>
      <c r="I239" s="22">
        <f t="shared" si="56"/>
        <v>96</v>
      </c>
      <c r="J239" s="5"/>
      <c r="K239" s="5"/>
      <c r="L239" s="33">
        <f t="shared" si="57"/>
        <v>11284</v>
      </c>
      <c r="M239" s="33">
        <f t="shared" si="58"/>
        <v>11284</v>
      </c>
      <c r="N239" s="22">
        <f t="shared" si="59"/>
        <v>0</v>
      </c>
    </row>
    <row r="240" spans="1:14" x14ac:dyDescent="0.3">
      <c r="A240" s="5" t="s">
        <v>1878</v>
      </c>
      <c r="B240" s="5" t="s">
        <v>1879</v>
      </c>
      <c r="C240" s="5">
        <v>20</v>
      </c>
      <c r="D240" s="6">
        <v>2606</v>
      </c>
      <c r="E240" s="17">
        <f>VLOOKUP(A240,'forecast data dump'!$A$1:$H$3450,4,FALSE)</f>
        <v>44531</v>
      </c>
      <c r="F240" s="17">
        <f>VLOOKUP(A240,'forecast data dump'!$A$1:$H$3450,5,FALSE)</f>
        <v>44544</v>
      </c>
      <c r="G240" s="13">
        <f>VLOOKUP(A240,'forecast data dump'!$A$1:$H$3450,8,FALSE)</f>
        <v>0</v>
      </c>
      <c r="H240" s="5" t="s">
        <v>3758</v>
      </c>
      <c r="I240" s="22">
        <f t="shared" si="56"/>
        <v>20</v>
      </c>
      <c r="J240" s="5"/>
      <c r="K240" s="5"/>
      <c r="L240" s="33">
        <f t="shared" si="57"/>
        <v>2606</v>
      </c>
      <c r="M240" s="33">
        <f t="shared" si="58"/>
        <v>2606</v>
      </c>
      <c r="N240" s="22">
        <f t="shared" si="59"/>
        <v>0</v>
      </c>
    </row>
    <row r="241" spans="1:14" x14ac:dyDescent="0.3">
      <c r="A241" s="5" t="s">
        <v>1878</v>
      </c>
      <c r="B241" s="5" t="s">
        <v>1879</v>
      </c>
      <c r="C241" s="5">
        <v>64</v>
      </c>
      <c r="D241" s="6">
        <v>7523</v>
      </c>
      <c r="E241" s="17">
        <f>VLOOKUP(A241,'forecast data dump'!$A$1:$H$3450,4,FALSE)</f>
        <v>44531</v>
      </c>
      <c r="F241" s="17">
        <f>VLOOKUP(A241,'forecast data dump'!$A$1:$H$3450,5,FALSE)</f>
        <v>44544</v>
      </c>
      <c r="G241" s="13">
        <f>VLOOKUP(A241,'forecast data dump'!$A$1:$H$3450,8,FALSE)</f>
        <v>0</v>
      </c>
      <c r="H241" s="5" t="s">
        <v>3759</v>
      </c>
      <c r="I241" s="22">
        <f t="shared" si="56"/>
        <v>64</v>
      </c>
      <c r="J241" s="5"/>
      <c r="K241" s="5"/>
      <c r="L241" s="33">
        <f t="shared" si="57"/>
        <v>7523</v>
      </c>
      <c r="M241" s="33">
        <f t="shared" si="58"/>
        <v>7523</v>
      </c>
      <c r="N241" s="22">
        <f t="shared" si="59"/>
        <v>0</v>
      </c>
    </row>
    <row r="242" spans="1:14" x14ac:dyDescent="0.3">
      <c r="A242" s="5" t="s">
        <v>1882</v>
      </c>
      <c r="B242" s="5" t="s">
        <v>1883</v>
      </c>
      <c r="C242" s="5">
        <v>80</v>
      </c>
      <c r="D242" s="6">
        <v>10306</v>
      </c>
      <c r="E242" s="17">
        <f>VLOOKUP(A242,'forecast data dump'!$A$1:$H$3450,4,FALSE)</f>
        <v>44505</v>
      </c>
      <c r="F242" s="17">
        <f>VLOOKUP(A242,'forecast data dump'!$A$1:$H$3450,5,FALSE)</f>
        <v>44519</v>
      </c>
      <c r="G242" s="13">
        <f>VLOOKUP(A242,'forecast data dump'!$A$1:$H$3450,8,FALSE)</f>
        <v>0</v>
      </c>
      <c r="H242" s="5" t="s">
        <v>3752</v>
      </c>
      <c r="I242" s="22">
        <f t="shared" si="56"/>
        <v>80</v>
      </c>
      <c r="J242" s="5"/>
      <c r="K242" s="5"/>
      <c r="L242" s="33">
        <f t="shared" si="57"/>
        <v>10306</v>
      </c>
      <c r="M242" s="33">
        <f t="shared" si="58"/>
        <v>10306</v>
      </c>
      <c r="N242" s="22">
        <f t="shared" si="59"/>
        <v>0</v>
      </c>
    </row>
    <row r="243" spans="1:14" x14ac:dyDescent="0.3">
      <c r="A243" s="3" t="s">
        <v>7858</v>
      </c>
      <c r="B243" s="3"/>
      <c r="C243" s="3"/>
      <c r="D243" s="4"/>
      <c r="E243" s="15"/>
      <c r="F243" s="15"/>
      <c r="G243" s="11"/>
      <c r="H243" s="3"/>
      <c r="I243" s="20"/>
      <c r="J243" s="3"/>
      <c r="K243" s="3"/>
      <c r="L243" s="32"/>
      <c r="M243" s="32"/>
      <c r="N243" s="20"/>
    </row>
    <row r="244" spans="1:14" x14ac:dyDescent="0.3">
      <c r="A244" s="5" t="s">
        <v>1711</v>
      </c>
      <c r="B244" s="5" t="s">
        <v>1712</v>
      </c>
      <c r="C244" s="5">
        <v>19</v>
      </c>
      <c r="D244" s="6">
        <v>2404</v>
      </c>
      <c r="E244" s="17" t="str">
        <f>VLOOKUP(A244,'forecast data dump'!$A$1:$H$3450,4,FALSE)</f>
        <v>02-Dec-19 A</v>
      </c>
      <c r="F244" s="17">
        <f>VLOOKUP(A244,'forecast data dump'!$A$1:$H$3450,5,FALSE)</f>
        <v>44438</v>
      </c>
      <c r="G244" s="13">
        <f>VLOOKUP(A244,'forecast data dump'!$A$1:$H$3450,8,FALSE)</f>
        <v>0.85</v>
      </c>
      <c r="H244" s="5" t="s">
        <v>3758</v>
      </c>
      <c r="I244" s="22">
        <f>C244*(1-G244)</f>
        <v>2.8500000000000005</v>
      </c>
      <c r="J244" s="5"/>
      <c r="K244" s="5"/>
      <c r="L244" s="33">
        <f>D244*(1-G244)</f>
        <v>360.60000000000008</v>
      </c>
      <c r="M244" s="33">
        <f>IF(J244="",L244,(D244/C244)*J244)</f>
        <v>360.60000000000008</v>
      </c>
      <c r="N244" s="22">
        <f>L244-M244</f>
        <v>0</v>
      </c>
    </row>
    <row r="245" spans="1:14" x14ac:dyDescent="0.3">
      <c r="A245" s="5" t="s">
        <v>1711</v>
      </c>
      <c r="B245" s="5" t="s">
        <v>1712</v>
      </c>
      <c r="C245" s="5">
        <v>38</v>
      </c>
      <c r="D245" s="6">
        <v>7334</v>
      </c>
      <c r="E245" s="17" t="str">
        <f>VLOOKUP(A245,'forecast data dump'!$A$1:$H$3450,4,FALSE)</f>
        <v>02-Dec-19 A</v>
      </c>
      <c r="F245" s="17">
        <f>VLOOKUP(A245,'forecast data dump'!$A$1:$H$3450,5,FALSE)</f>
        <v>44438</v>
      </c>
      <c r="G245" s="13">
        <f>VLOOKUP(A245,'forecast data dump'!$A$1:$H$3450,8,FALSE)</f>
        <v>0.85</v>
      </c>
      <c r="H245" s="5" t="s">
        <v>3755</v>
      </c>
      <c r="I245" s="22">
        <f>C245*(1-G245)</f>
        <v>5.7000000000000011</v>
      </c>
      <c r="J245" s="5"/>
      <c r="K245" s="5"/>
      <c r="L245" s="33">
        <f>D245*(1-G245)</f>
        <v>1100.1000000000001</v>
      </c>
      <c r="M245" s="33">
        <f>IF(J245="",L245,(D245/C245)*J245)</f>
        <v>1100.1000000000001</v>
      </c>
      <c r="N245" s="22">
        <f>L245-M245</f>
        <v>0</v>
      </c>
    </row>
    <row r="246" spans="1:14" x14ac:dyDescent="0.3">
      <c r="A246" s="3" t="s">
        <v>7859</v>
      </c>
      <c r="B246" s="3"/>
      <c r="C246" s="3"/>
      <c r="D246" s="4"/>
      <c r="E246" s="15"/>
      <c r="F246" s="15"/>
      <c r="G246" s="11"/>
      <c r="H246" s="3"/>
      <c r="I246" s="20"/>
      <c r="J246" s="3"/>
      <c r="K246" s="3"/>
      <c r="L246" s="32"/>
      <c r="M246" s="32"/>
      <c r="N246" s="20"/>
    </row>
    <row r="247" spans="1:14" x14ac:dyDescent="0.3">
      <c r="A247" s="5" t="s">
        <v>1721</v>
      </c>
      <c r="B247" s="5" t="s">
        <v>1722</v>
      </c>
      <c r="C247" s="5">
        <v>20</v>
      </c>
      <c r="D247" s="6">
        <v>2530</v>
      </c>
      <c r="E247" s="17" t="str">
        <f>VLOOKUP(A247,'forecast data dump'!$A$1:$H$3450,4,FALSE)</f>
        <v>03-Aug-20 A</v>
      </c>
      <c r="F247" s="17">
        <f>VLOOKUP(A247,'forecast data dump'!$A$1:$H$3450,5,FALSE)</f>
        <v>44397</v>
      </c>
      <c r="G247" s="13">
        <f>VLOOKUP(A247,'forecast data dump'!$A$1:$H$3450,8,FALSE)</f>
        <v>0.97</v>
      </c>
      <c r="H247" s="5" t="s">
        <v>3758</v>
      </c>
      <c r="I247" s="22">
        <f>C247*(1-G247)</f>
        <v>0.60000000000000053</v>
      </c>
      <c r="J247" s="5"/>
      <c r="K247" s="5"/>
      <c r="L247" s="33">
        <f>D247*(1-G247)</f>
        <v>75.900000000000063</v>
      </c>
      <c r="M247" s="33">
        <f>IF(J247="",L247,(D247/C247)*J247)</f>
        <v>75.900000000000063</v>
      </c>
      <c r="N247" s="22">
        <f>L247-M247</f>
        <v>0</v>
      </c>
    </row>
    <row r="248" spans="1:14" x14ac:dyDescent="0.3">
      <c r="A248" s="5" t="s">
        <v>1721</v>
      </c>
      <c r="B248" s="5" t="s">
        <v>1722</v>
      </c>
      <c r="C248" s="5">
        <v>80</v>
      </c>
      <c r="D248" s="6">
        <v>15439</v>
      </c>
      <c r="E248" s="17" t="str">
        <f>VLOOKUP(A248,'forecast data dump'!$A$1:$H$3450,4,FALSE)</f>
        <v>03-Aug-20 A</v>
      </c>
      <c r="F248" s="17">
        <f>VLOOKUP(A248,'forecast data dump'!$A$1:$H$3450,5,FALSE)</f>
        <v>44397</v>
      </c>
      <c r="G248" s="13">
        <f>VLOOKUP(A248,'forecast data dump'!$A$1:$H$3450,8,FALSE)</f>
        <v>0.97</v>
      </c>
      <c r="H248" s="5" t="s">
        <v>3755</v>
      </c>
      <c r="I248" s="22">
        <f>C248*(1-G248)</f>
        <v>2.4000000000000021</v>
      </c>
      <c r="J248" s="5"/>
      <c r="K248" s="5"/>
      <c r="L248" s="33">
        <f>D248*(1-G248)</f>
        <v>463.17000000000041</v>
      </c>
      <c r="M248" s="33">
        <f>IF(J248="",L248,(D248/C248)*J248)</f>
        <v>463.17000000000041</v>
      </c>
      <c r="N248" s="22">
        <f>L248-M248</f>
        <v>0</v>
      </c>
    </row>
    <row r="249" spans="1:14" x14ac:dyDescent="0.3">
      <c r="A249" s="5" t="s">
        <v>1723</v>
      </c>
      <c r="B249" s="5" t="s">
        <v>1724</v>
      </c>
      <c r="C249" s="5">
        <v>16</v>
      </c>
      <c r="D249" s="6">
        <v>2024</v>
      </c>
      <c r="E249" s="17" t="str">
        <f>VLOOKUP(A249,'forecast data dump'!$A$1:$H$3450,4,FALSE)</f>
        <v>17-Nov-20 A</v>
      </c>
      <c r="F249" s="17">
        <f>VLOOKUP(A249,'forecast data dump'!$A$1:$H$3450,5,FALSE)</f>
        <v>44399</v>
      </c>
      <c r="G249" s="13">
        <f>VLOOKUP(A249,'forecast data dump'!$A$1:$H$3450,8,FALSE)</f>
        <v>0.82</v>
      </c>
      <c r="H249" s="5" t="s">
        <v>3758</v>
      </c>
      <c r="I249" s="22">
        <f>C249*(1-G249)</f>
        <v>2.8800000000000008</v>
      </c>
      <c r="J249" s="5"/>
      <c r="K249" s="5"/>
      <c r="L249" s="33">
        <f>D249*(1-G249)</f>
        <v>364.32000000000011</v>
      </c>
      <c r="M249" s="33">
        <f>IF(J249="",L249,(D249/C249)*J249)</f>
        <v>364.32000000000011</v>
      </c>
      <c r="N249" s="22">
        <f>L249-M249</f>
        <v>0</v>
      </c>
    </row>
    <row r="250" spans="1:14" x14ac:dyDescent="0.3">
      <c r="A250" s="5" t="s">
        <v>1723</v>
      </c>
      <c r="B250" s="5" t="s">
        <v>1724</v>
      </c>
      <c r="C250" s="5">
        <v>16</v>
      </c>
      <c r="D250" s="6">
        <v>3088</v>
      </c>
      <c r="E250" s="17" t="str">
        <f>VLOOKUP(A250,'forecast data dump'!$A$1:$H$3450,4,FALSE)</f>
        <v>17-Nov-20 A</v>
      </c>
      <c r="F250" s="17">
        <f>VLOOKUP(A250,'forecast data dump'!$A$1:$H$3450,5,FALSE)</f>
        <v>44399</v>
      </c>
      <c r="G250" s="13">
        <f>VLOOKUP(A250,'forecast data dump'!$A$1:$H$3450,8,FALSE)</f>
        <v>0.82</v>
      </c>
      <c r="H250" s="5" t="s">
        <v>3755</v>
      </c>
      <c r="I250" s="22">
        <f>C250*(1-G250)</f>
        <v>2.8800000000000008</v>
      </c>
      <c r="J250" s="5"/>
      <c r="K250" s="5"/>
      <c r="L250" s="33">
        <f>D250*(1-G250)</f>
        <v>555.84000000000015</v>
      </c>
      <c r="M250" s="33">
        <f>IF(J250="",L250,(D250/C250)*J250)</f>
        <v>555.84000000000015</v>
      </c>
      <c r="N250" s="22">
        <f>L250-M250</f>
        <v>0</v>
      </c>
    </row>
    <row r="251" spans="1:14" x14ac:dyDescent="0.3">
      <c r="A251" s="3" t="s">
        <v>7860</v>
      </c>
      <c r="B251" s="3"/>
      <c r="C251" s="3"/>
      <c r="D251" s="4"/>
      <c r="E251" s="15"/>
      <c r="F251" s="15"/>
      <c r="G251" s="11"/>
      <c r="H251" s="3"/>
      <c r="I251" s="20"/>
      <c r="J251" s="3"/>
      <c r="K251" s="3"/>
      <c r="L251" s="32"/>
      <c r="M251" s="32"/>
      <c r="N251" s="20"/>
    </row>
    <row r="252" spans="1:14" x14ac:dyDescent="0.3">
      <c r="A252" s="5" t="s">
        <v>1713</v>
      </c>
      <c r="B252" s="5" t="s">
        <v>1714</v>
      </c>
      <c r="C252" s="5">
        <v>26</v>
      </c>
      <c r="D252" s="6">
        <v>3289</v>
      </c>
      <c r="E252" s="17" t="str">
        <f>VLOOKUP(A252,'forecast data dump'!$A$1:$H$3450,4,FALSE)</f>
        <v>16-Dec-19 A</v>
      </c>
      <c r="F252" s="17">
        <f>VLOOKUP(A252,'forecast data dump'!$A$1:$H$3450,5,FALSE)</f>
        <v>44407</v>
      </c>
      <c r="G252" s="13">
        <f>VLOOKUP(A252,'forecast data dump'!$A$1:$H$3450,8,FALSE)</f>
        <v>0.85</v>
      </c>
      <c r="H252" s="5" t="s">
        <v>3758</v>
      </c>
      <c r="I252" s="22">
        <f>C252*(1-G252)</f>
        <v>3.9000000000000004</v>
      </c>
      <c r="J252" s="5"/>
      <c r="K252" s="5"/>
      <c r="L252" s="33">
        <f>D252*(1-G252)</f>
        <v>493.35000000000008</v>
      </c>
      <c r="M252" s="33">
        <f>IF(J252="",L252,(D252/C252)*J252)</f>
        <v>493.35000000000008</v>
      </c>
      <c r="N252" s="22">
        <f>L252-M252</f>
        <v>0</v>
      </c>
    </row>
    <row r="253" spans="1:14" x14ac:dyDescent="0.3">
      <c r="A253" s="5" t="s">
        <v>1713</v>
      </c>
      <c r="B253" s="5" t="s">
        <v>1714</v>
      </c>
      <c r="C253" s="5">
        <v>128</v>
      </c>
      <c r="D253" s="6">
        <v>24703</v>
      </c>
      <c r="E253" s="17" t="str">
        <f>VLOOKUP(A253,'forecast data dump'!$A$1:$H$3450,4,FALSE)</f>
        <v>16-Dec-19 A</v>
      </c>
      <c r="F253" s="17">
        <f>VLOOKUP(A253,'forecast data dump'!$A$1:$H$3450,5,FALSE)</f>
        <v>44407</v>
      </c>
      <c r="G253" s="13">
        <f>VLOOKUP(A253,'forecast data dump'!$A$1:$H$3450,8,FALSE)</f>
        <v>0.85</v>
      </c>
      <c r="H253" s="5" t="s">
        <v>3755</v>
      </c>
      <c r="I253" s="22">
        <f>C253*(1-G253)</f>
        <v>19.200000000000003</v>
      </c>
      <c r="J253" s="5"/>
      <c r="K253" s="5"/>
      <c r="L253" s="33">
        <f>D253*(1-G253)</f>
        <v>3705.4500000000007</v>
      </c>
      <c r="M253" s="33">
        <f>IF(J253="",L253,(D253/C253)*J253)</f>
        <v>3705.4500000000007</v>
      </c>
      <c r="N253" s="22">
        <f>L253-M253</f>
        <v>0</v>
      </c>
    </row>
    <row r="254" spans="1:14" x14ac:dyDescent="0.3">
      <c r="A254" s="3" t="s">
        <v>7861</v>
      </c>
      <c r="B254" s="3"/>
      <c r="C254" s="3"/>
      <c r="D254" s="4"/>
      <c r="E254" s="15"/>
      <c r="F254" s="15"/>
      <c r="G254" s="11"/>
      <c r="H254" s="3"/>
      <c r="I254" s="20"/>
      <c r="J254" s="3"/>
      <c r="K254" s="3"/>
      <c r="L254" s="32"/>
      <c r="M254" s="32"/>
      <c r="N254" s="20"/>
    </row>
    <row r="255" spans="1:14" x14ac:dyDescent="0.3">
      <c r="A255" s="5" t="s">
        <v>1739</v>
      </c>
      <c r="B255" s="5" t="s">
        <v>1740</v>
      </c>
      <c r="C255" s="5">
        <v>32000</v>
      </c>
      <c r="D255" s="6">
        <v>37142</v>
      </c>
      <c r="E255" s="17" t="str">
        <f>VLOOKUP(A255,'forecast data dump'!$A$1:$H$3450,4,FALSE)</f>
        <v>14-Jun-21 A</v>
      </c>
      <c r="F255" s="17">
        <f>VLOOKUP(A255,'forecast data dump'!$A$1:$H$3450,5,FALSE)</f>
        <v>44412</v>
      </c>
      <c r="G255" s="13">
        <f>VLOOKUP(A255,'forecast data dump'!$A$1:$H$3450,8,FALSE)</f>
        <v>0.5</v>
      </c>
      <c r="H255" s="5" t="s">
        <v>3762</v>
      </c>
      <c r="I255" s="22">
        <f>C255*(1-G255)</f>
        <v>16000</v>
      </c>
      <c r="J255" s="5"/>
      <c r="K255" s="5"/>
      <c r="L255" s="33">
        <f>D255*(1-G255)</f>
        <v>18571</v>
      </c>
      <c r="M255" s="33">
        <f>IF(J255="",L255,(D255/C255)*J255)</f>
        <v>18571</v>
      </c>
      <c r="N255" s="22">
        <f>L255-M255</f>
        <v>0</v>
      </c>
    </row>
    <row r="256" spans="1:14" x14ac:dyDescent="0.3">
      <c r="A256" s="3" t="s">
        <v>7862</v>
      </c>
      <c r="B256" s="3"/>
      <c r="C256" s="3"/>
      <c r="D256" s="4"/>
      <c r="E256" s="15"/>
      <c r="F256" s="15"/>
      <c r="G256" s="11"/>
      <c r="H256" s="3"/>
      <c r="I256" s="20"/>
      <c r="J256" s="3"/>
      <c r="K256" s="3"/>
      <c r="L256" s="32"/>
      <c r="M256" s="32"/>
      <c r="N256" s="20"/>
    </row>
    <row r="257" spans="1:14" x14ac:dyDescent="0.3">
      <c r="A257" s="5" t="s">
        <v>1741</v>
      </c>
      <c r="B257" s="5" t="s">
        <v>1742</v>
      </c>
      <c r="C257" s="5">
        <v>144</v>
      </c>
      <c r="D257" s="6">
        <v>18764</v>
      </c>
      <c r="E257" s="17">
        <f>VLOOKUP(A257,'forecast data dump'!$A$1:$H$3450,4,FALSE)</f>
        <v>44439</v>
      </c>
      <c r="F257" s="17">
        <f>VLOOKUP(A257,'forecast data dump'!$A$1:$H$3450,5,FALSE)</f>
        <v>44573</v>
      </c>
      <c r="G257" s="13">
        <f>VLOOKUP(A257,'forecast data dump'!$A$1:$H$3450,8,FALSE)</f>
        <v>0</v>
      </c>
      <c r="H257" s="5" t="s">
        <v>3758</v>
      </c>
      <c r="I257" s="22">
        <f t="shared" ref="I257:I276" si="60">C257*(1-G257)</f>
        <v>144</v>
      </c>
      <c r="J257" s="5"/>
      <c r="K257" s="5"/>
      <c r="L257" s="33">
        <f t="shared" ref="L257:L276" si="61">D257*(1-G257)</f>
        <v>18764</v>
      </c>
      <c r="M257" s="33">
        <f t="shared" ref="M257:M276" si="62">IF(J257="",L257,(D257/C257)*J257)</f>
        <v>18764</v>
      </c>
      <c r="N257" s="22">
        <f t="shared" ref="N257:N276" si="63">L257-M257</f>
        <v>0</v>
      </c>
    </row>
    <row r="258" spans="1:14" x14ac:dyDescent="0.3">
      <c r="A258" s="5" t="s">
        <v>1741</v>
      </c>
      <c r="B258" s="5" t="s">
        <v>1742</v>
      </c>
      <c r="C258" s="5">
        <v>360</v>
      </c>
      <c r="D258" s="6">
        <v>42316</v>
      </c>
      <c r="E258" s="17">
        <f>VLOOKUP(A258,'forecast data dump'!$A$1:$H$3450,4,FALSE)</f>
        <v>44439</v>
      </c>
      <c r="F258" s="17">
        <f>VLOOKUP(A258,'forecast data dump'!$A$1:$H$3450,5,FALSE)</f>
        <v>44573</v>
      </c>
      <c r="G258" s="13">
        <f>VLOOKUP(A258,'forecast data dump'!$A$1:$H$3450,8,FALSE)</f>
        <v>0</v>
      </c>
      <c r="H258" s="5" t="s">
        <v>3759</v>
      </c>
      <c r="I258" s="22">
        <f t="shared" si="60"/>
        <v>360</v>
      </c>
      <c r="J258" s="5"/>
      <c r="K258" s="5"/>
      <c r="L258" s="33">
        <f t="shared" si="61"/>
        <v>42316</v>
      </c>
      <c r="M258" s="33">
        <f t="shared" si="62"/>
        <v>42316</v>
      </c>
      <c r="N258" s="22">
        <f t="shared" si="63"/>
        <v>0</v>
      </c>
    </row>
    <row r="259" spans="1:14" x14ac:dyDescent="0.3">
      <c r="A259" s="5" t="s">
        <v>1741</v>
      </c>
      <c r="B259" s="5" t="s">
        <v>1742</v>
      </c>
      <c r="C259" s="5">
        <v>240</v>
      </c>
      <c r="D259" s="6">
        <v>30918</v>
      </c>
      <c r="E259" s="17">
        <f>VLOOKUP(A259,'forecast data dump'!$A$1:$H$3450,4,FALSE)</f>
        <v>44439</v>
      </c>
      <c r="F259" s="17">
        <f>VLOOKUP(A259,'forecast data dump'!$A$1:$H$3450,5,FALSE)</f>
        <v>44573</v>
      </c>
      <c r="G259" s="13">
        <f>VLOOKUP(A259,'forecast data dump'!$A$1:$H$3450,8,FALSE)</f>
        <v>0</v>
      </c>
      <c r="H259" s="5" t="s">
        <v>3752</v>
      </c>
      <c r="I259" s="22">
        <f t="shared" si="60"/>
        <v>240</v>
      </c>
      <c r="J259" s="5"/>
      <c r="K259" s="5"/>
      <c r="L259" s="33">
        <f t="shared" si="61"/>
        <v>30918</v>
      </c>
      <c r="M259" s="33">
        <f t="shared" si="62"/>
        <v>30918</v>
      </c>
      <c r="N259" s="22">
        <f t="shared" si="63"/>
        <v>0</v>
      </c>
    </row>
    <row r="260" spans="1:14" x14ac:dyDescent="0.3">
      <c r="A260" s="5" t="s">
        <v>1743</v>
      </c>
      <c r="B260" s="5" t="s">
        <v>1744</v>
      </c>
      <c r="C260" s="5">
        <v>36</v>
      </c>
      <c r="D260" s="6">
        <v>4691</v>
      </c>
      <c r="E260" s="17">
        <f>VLOOKUP(A260,'forecast data dump'!$A$1:$H$3450,4,FALSE)</f>
        <v>44386</v>
      </c>
      <c r="F260" s="17">
        <f>VLOOKUP(A260,'forecast data dump'!$A$1:$H$3450,5,FALSE)</f>
        <v>44427</v>
      </c>
      <c r="G260" s="13">
        <f>VLOOKUP(A260,'forecast data dump'!$A$1:$H$3450,8,FALSE)</f>
        <v>0</v>
      </c>
      <c r="H260" s="5" t="s">
        <v>3758</v>
      </c>
      <c r="I260" s="22">
        <f t="shared" si="60"/>
        <v>36</v>
      </c>
      <c r="J260" s="5"/>
      <c r="K260" s="5"/>
      <c r="L260" s="33">
        <f t="shared" si="61"/>
        <v>4691</v>
      </c>
      <c r="M260" s="33">
        <f t="shared" si="62"/>
        <v>4691</v>
      </c>
      <c r="N260" s="22">
        <f t="shared" si="63"/>
        <v>0</v>
      </c>
    </row>
    <row r="261" spans="1:14" x14ac:dyDescent="0.3">
      <c r="A261" s="5" t="s">
        <v>1743</v>
      </c>
      <c r="B261" s="5" t="s">
        <v>1744</v>
      </c>
      <c r="C261" s="5">
        <v>180</v>
      </c>
      <c r="D261" s="6">
        <v>21158</v>
      </c>
      <c r="E261" s="17">
        <f>VLOOKUP(A261,'forecast data dump'!$A$1:$H$3450,4,FALSE)</f>
        <v>44386</v>
      </c>
      <c r="F261" s="17">
        <f>VLOOKUP(A261,'forecast data dump'!$A$1:$H$3450,5,FALSE)</f>
        <v>44427</v>
      </c>
      <c r="G261" s="13">
        <f>VLOOKUP(A261,'forecast data dump'!$A$1:$H$3450,8,FALSE)</f>
        <v>0</v>
      </c>
      <c r="H261" s="5" t="s">
        <v>3759</v>
      </c>
      <c r="I261" s="22">
        <f t="shared" si="60"/>
        <v>180</v>
      </c>
      <c r="J261" s="5"/>
      <c r="K261" s="5"/>
      <c r="L261" s="33">
        <f t="shared" si="61"/>
        <v>21158</v>
      </c>
      <c r="M261" s="33">
        <f t="shared" si="62"/>
        <v>21158</v>
      </c>
      <c r="N261" s="22">
        <f t="shared" si="63"/>
        <v>0</v>
      </c>
    </row>
    <row r="262" spans="1:14" x14ac:dyDescent="0.3">
      <c r="A262" s="5" t="s">
        <v>1743</v>
      </c>
      <c r="B262" s="5" t="s">
        <v>1744</v>
      </c>
      <c r="C262" s="5">
        <v>40</v>
      </c>
      <c r="D262" s="6">
        <v>5153</v>
      </c>
      <c r="E262" s="17">
        <f>VLOOKUP(A262,'forecast data dump'!$A$1:$H$3450,4,FALSE)</f>
        <v>44386</v>
      </c>
      <c r="F262" s="17">
        <f>VLOOKUP(A262,'forecast data dump'!$A$1:$H$3450,5,FALSE)</f>
        <v>44427</v>
      </c>
      <c r="G262" s="13">
        <f>VLOOKUP(A262,'forecast data dump'!$A$1:$H$3450,8,FALSE)</f>
        <v>0</v>
      </c>
      <c r="H262" s="5" t="s">
        <v>3752</v>
      </c>
      <c r="I262" s="22">
        <f t="shared" si="60"/>
        <v>40</v>
      </c>
      <c r="J262" s="5"/>
      <c r="K262" s="5"/>
      <c r="L262" s="33">
        <f t="shared" si="61"/>
        <v>5153</v>
      </c>
      <c r="M262" s="33">
        <f t="shared" si="62"/>
        <v>5153</v>
      </c>
      <c r="N262" s="22">
        <f t="shared" si="63"/>
        <v>0</v>
      </c>
    </row>
    <row r="263" spans="1:14" x14ac:dyDescent="0.3">
      <c r="A263" s="5" t="s">
        <v>1745</v>
      </c>
      <c r="B263" s="5" t="s">
        <v>1746</v>
      </c>
      <c r="C263" s="5">
        <v>32</v>
      </c>
      <c r="D263" s="6">
        <v>4295</v>
      </c>
      <c r="E263" s="17">
        <f>VLOOKUP(A263,'forecast data dump'!$A$1:$H$3450,4,FALSE)</f>
        <v>44664</v>
      </c>
      <c r="F263" s="17">
        <f>VLOOKUP(A263,'forecast data dump'!$A$1:$H$3450,5,FALSE)</f>
        <v>44670</v>
      </c>
      <c r="G263" s="13">
        <f>VLOOKUP(A263,'forecast data dump'!$A$1:$H$3450,8,FALSE)</f>
        <v>0</v>
      </c>
      <c r="H263" s="5" t="s">
        <v>3758</v>
      </c>
      <c r="I263" s="22">
        <f t="shared" si="60"/>
        <v>32</v>
      </c>
      <c r="J263" s="5"/>
      <c r="K263" s="5"/>
      <c r="L263" s="33">
        <f t="shared" si="61"/>
        <v>4295</v>
      </c>
      <c r="M263" s="33">
        <f t="shared" si="62"/>
        <v>4295</v>
      </c>
      <c r="N263" s="22">
        <f t="shared" si="63"/>
        <v>0</v>
      </c>
    </row>
    <row r="264" spans="1:14" x14ac:dyDescent="0.3">
      <c r="A264" s="5" t="s">
        <v>1745</v>
      </c>
      <c r="B264" s="5" t="s">
        <v>1746</v>
      </c>
      <c r="C264" s="5">
        <v>32</v>
      </c>
      <c r="D264" s="6">
        <v>3874</v>
      </c>
      <c r="E264" s="17">
        <f>VLOOKUP(A264,'forecast data dump'!$A$1:$H$3450,4,FALSE)</f>
        <v>44664</v>
      </c>
      <c r="F264" s="17">
        <f>VLOOKUP(A264,'forecast data dump'!$A$1:$H$3450,5,FALSE)</f>
        <v>44670</v>
      </c>
      <c r="G264" s="13">
        <f>VLOOKUP(A264,'forecast data dump'!$A$1:$H$3450,8,FALSE)</f>
        <v>0</v>
      </c>
      <c r="H264" s="5" t="s">
        <v>3759</v>
      </c>
      <c r="I264" s="22">
        <f t="shared" si="60"/>
        <v>32</v>
      </c>
      <c r="J264" s="5"/>
      <c r="K264" s="5"/>
      <c r="L264" s="33">
        <f t="shared" si="61"/>
        <v>3874</v>
      </c>
      <c r="M264" s="33">
        <f t="shared" si="62"/>
        <v>3874</v>
      </c>
      <c r="N264" s="22">
        <f t="shared" si="63"/>
        <v>0</v>
      </c>
    </row>
    <row r="265" spans="1:14" x14ac:dyDescent="0.3">
      <c r="A265" s="5" t="s">
        <v>1747</v>
      </c>
      <c r="B265" s="5" t="s">
        <v>1748</v>
      </c>
      <c r="C265" s="5">
        <v>20</v>
      </c>
      <c r="D265" s="6">
        <v>2684</v>
      </c>
      <c r="E265" s="17">
        <f>VLOOKUP(A265,'forecast data dump'!$A$1:$H$3450,4,FALSE)</f>
        <v>44587</v>
      </c>
      <c r="F265" s="17">
        <f>VLOOKUP(A265,'forecast data dump'!$A$1:$H$3450,5,FALSE)</f>
        <v>44600</v>
      </c>
      <c r="G265" s="13">
        <f>VLOOKUP(A265,'forecast data dump'!$A$1:$H$3450,8,FALSE)</f>
        <v>0</v>
      </c>
      <c r="H265" s="5" t="s">
        <v>3758</v>
      </c>
      <c r="I265" s="22">
        <f t="shared" si="60"/>
        <v>20</v>
      </c>
      <c r="J265" s="5"/>
      <c r="K265" s="5"/>
      <c r="L265" s="33">
        <f t="shared" si="61"/>
        <v>2684</v>
      </c>
      <c r="M265" s="33">
        <f t="shared" si="62"/>
        <v>2684</v>
      </c>
      <c r="N265" s="22">
        <f t="shared" si="63"/>
        <v>0</v>
      </c>
    </row>
    <row r="266" spans="1:14" x14ac:dyDescent="0.3">
      <c r="A266" s="5" t="s">
        <v>1747</v>
      </c>
      <c r="B266" s="5" t="s">
        <v>1748</v>
      </c>
      <c r="C266" s="5">
        <v>64</v>
      </c>
      <c r="D266" s="6">
        <v>7749</v>
      </c>
      <c r="E266" s="17">
        <f>VLOOKUP(A266,'forecast data dump'!$A$1:$H$3450,4,FALSE)</f>
        <v>44587</v>
      </c>
      <c r="F266" s="17">
        <f>VLOOKUP(A266,'forecast data dump'!$A$1:$H$3450,5,FALSE)</f>
        <v>44600</v>
      </c>
      <c r="G266" s="13">
        <f>VLOOKUP(A266,'forecast data dump'!$A$1:$H$3450,8,FALSE)</f>
        <v>0</v>
      </c>
      <c r="H266" s="5" t="s">
        <v>3759</v>
      </c>
      <c r="I266" s="22">
        <f t="shared" si="60"/>
        <v>64</v>
      </c>
      <c r="J266" s="5"/>
      <c r="K266" s="5"/>
      <c r="L266" s="33">
        <f t="shared" si="61"/>
        <v>7749</v>
      </c>
      <c r="M266" s="33">
        <f t="shared" si="62"/>
        <v>7749</v>
      </c>
      <c r="N266" s="22">
        <f t="shared" si="63"/>
        <v>0</v>
      </c>
    </row>
    <row r="267" spans="1:14" x14ac:dyDescent="0.3">
      <c r="A267" s="5" t="s">
        <v>1749</v>
      </c>
      <c r="B267" s="5" t="s">
        <v>1750</v>
      </c>
      <c r="C267" s="5">
        <v>32</v>
      </c>
      <c r="D267" s="6">
        <v>4295</v>
      </c>
      <c r="E267" s="17">
        <f>VLOOKUP(A267,'forecast data dump'!$A$1:$H$3450,4,FALSE)</f>
        <v>44671</v>
      </c>
      <c r="F267" s="17">
        <f>VLOOKUP(A267,'forecast data dump'!$A$1:$H$3450,5,FALSE)</f>
        <v>44677</v>
      </c>
      <c r="G267" s="13">
        <f>VLOOKUP(A267,'forecast data dump'!$A$1:$H$3450,8,FALSE)</f>
        <v>0</v>
      </c>
      <c r="H267" s="5" t="s">
        <v>3758</v>
      </c>
      <c r="I267" s="22">
        <f t="shared" si="60"/>
        <v>32</v>
      </c>
      <c r="J267" s="5"/>
      <c r="K267" s="5"/>
      <c r="L267" s="33">
        <f t="shared" si="61"/>
        <v>4295</v>
      </c>
      <c r="M267" s="33">
        <f t="shared" si="62"/>
        <v>4295</v>
      </c>
      <c r="N267" s="22">
        <f t="shared" si="63"/>
        <v>0</v>
      </c>
    </row>
    <row r="268" spans="1:14" x14ac:dyDescent="0.3">
      <c r="A268" s="5" t="s">
        <v>1749</v>
      </c>
      <c r="B268" s="5" t="s">
        <v>1750</v>
      </c>
      <c r="C268" s="5">
        <v>32</v>
      </c>
      <c r="D268" s="6">
        <v>3874</v>
      </c>
      <c r="E268" s="17">
        <f>VLOOKUP(A268,'forecast data dump'!$A$1:$H$3450,4,FALSE)</f>
        <v>44671</v>
      </c>
      <c r="F268" s="17">
        <f>VLOOKUP(A268,'forecast data dump'!$A$1:$H$3450,5,FALSE)</f>
        <v>44677</v>
      </c>
      <c r="G268" s="13">
        <f>VLOOKUP(A268,'forecast data dump'!$A$1:$H$3450,8,FALSE)</f>
        <v>0</v>
      </c>
      <c r="H268" s="5" t="s">
        <v>3759</v>
      </c>
      <c r="I268" s="22">
        <f t="shared" si="60"/>
        <v>32</v>
      </c>
      <c r="J268" s="5"/>
      <c r="K268" s="5"/>
      <c r="L268" s="33">
        <f t="shared" si="61"/>
        <v>3874</v>
      </c>
      <c r="M268" s="33">
        <f t="shared" si="62"/>
        <v>3874</v>
      </c>
      <c r="N268" s="22">
        <f t="shared" si="63"/>
        <v>0</v>
      </c>
    </row>
    <row r="269" spans="1:14" x14ac:dyDescent="0.3">
      <c r="A269" s="5" t="s">
        <v>1751</v>
      </c>
      <c r="B269" s="5" t="s">
        <v>1752</v>
      </c>
      <c r="C269" s="5">
        <v>8</v>
      </c>
      <c r="D269" s="6">
        <v>1074</v>
      </c>
      <c r="E269" s="17">
        <f>VLOOKUP(A269,'forecast data dump'!$A$1:$H$3450,4,FALSE)</f>
        <v>44587</v>
      </c>
      <c r="F269" s="17">
        <f>VLOOKUP(A269,'forecast data dump'!$A$1:$H$3450,5,FALSE)</f>
        <v>44593</v>
      </c>
      <c r="G269" s="13">
        <f>VLOOKUP(A269,'forecast data dump'!$A$1:$H$3450,8,FALSE)</f>
        <v>0</v>
      </c>
      <c r="H269" s="5" t="s">
        <v>3758</v>
      </c>
      <c r="I269" s="22">
        <f t="shared" si="60"/>
        <v>8</v>
      </c>
      <c r="J269" s="5"/>
      <c r="K269" s="5"/>
      <c r="L269" s="33">
        <f t="shared" si="61"/>
        <v>1074</v>
      </c>
      <c r="M269" s="33">
        <f t="shared" si="62"/>
        <v>1074</v>
      </c>
      <c r="N269" s="22">
        <f t="shared" si="63"/>
        <v>0</v>
      </c>
    </row>
    <row r="270" spans="1:14" x14ac:dyDescent="0.3">
      <c r="A270" s="5" t="s">
        <v>1751</v>
      </c>
      <c r="B270" s="5" t="s">
        <v>1752</v>
      </c>
      <c r="C270" s="5">
        <v>38</v>
      </c>
      <c r="D270" s="6">
        <v>4601</v>
      </c>
      <c r="E270" s="17">
        <f>VLOOKUP(A270,'forecast data dump'!$A$1:$H$3450,4,FALSE)</f>
        <v>44587</v>
      </c>
      <c r="F270" s="17">
        <f>VLOOKUP(A270,'forecast data dump'!$A$1:$H$3450,5,FALSE)</f>
        <v>44593</v>
      </c>
      <c r="G270" s="13">
        <f>VLOOKUP(A270,'forecast data dump'!$A$1:$H$3450,8,FALSE)</f>
        <v>0</v>
      </c>
      <c r="H270" s="5" t="s">
        <v>3759</v>
      </c>
      <c r="I270" s="22">
        <f t="shared" si="60"/>
        <v>38</v>
      </c>
      <c r="J270" s="5"/>
      <c r="K270" s="5"/>
      <c r="L270" s="33">
        <f t="shared" si="61"/>
        <v>4601</v>
      </c>
      <c r="M270" s="33">
        <f t="shared" si="62"/>
        <v>4601</v>
      </c>
      <c r="N270" s="22">
        <f t="shared" si="63"/>
        <v>0</v>
      </c>
    </row>
    <row r="271" spans="1:14" x14ac:dyDescent="0.3">
      <c r="A271" s="5" t="s">
        <v>1753</v>
      </c>
      <c r="B271" s="5" t="s">
        <v>1754</v>
      </c>
      <c r="C271" s="5">
        <v>18</v>
      </c>
      <c r="D271" s="6">
        <v>2416</v>
      </c>
      <c r="E271" s="17">
        <f>VLOOKUP(A271,'forecast data dump'!$A$1:$H$3450,4,FALSE)</f>
        <v>44565</v>
      </c>
      <c r="F271" s="17">
        <f>VLOOKUP(A271,'forecast data dump'!$A$1:$H$3450,5,FALSE)</f>
        <v>44586</v>
      </c>
      <c r="G271" s="13">
        <f>VLOOKUP(A271,'forecast data dump'!$A$1:$H$3450,8,FALSE)</f>
        <v>0</v>
      </c>
      <c r="H271" s="5" t="s">
        <v>3758</v>
      </c>
      <c r="I271" s="22">
        <f t="shared" si="60"/>
        <v>18</v>
      </c>
      <c r="J271" s="5"/>
      <c r="K271" s="5"/>
      <c r="L271" s="33">
        <f t="shared" si="61"/>
        <v>2416</v>
      </c>
      <c r="M271" s="33">
        <f t="shared" si="62"/>
        <v>2416</v>
      </c>
      <c r="N271" s="22">
        <f t="shared" si="63"/>
        <v>0</v>
      </c>
    </row>
    <row r="272" spans="1:14" x14ac:dyDescent="0.3">
      <c r="A272" s="5" t="s">
        <v>1753</v>
      </c>
      <c r="B272" s="5" t="s">
        <v>1754</v>
      </c>
      <c r="C272" s="5">
        <v>90</v>
      </c>
      <c r="D272" s="6">
        <v>10896</v>
      </c>
      <c r="E272" s="17">
        <f>VLOOKUP(A272,'forecast data dump'!$A$1:$H$3450,4,FALSE)</f>
        <v>44565</v>
      </c>
      <c r="F272" s="17">
        <f>VLOOKUP(A272,'forecast data dump'!$A$1:$H$3450,5,FALSE)</f>
        <v>44586</v>
      </c>
      <c r="G272" s="13">
        <f>VLOOKUP(A272,'forecast data dump'!$A$1:$H$3450,8,FALSE)</f>
        <v>0</v>
      </c>
      <c r="H272" s="5" t="s">
        <v>3759</v>
      </c>
      <c r="I272" s="22">
        <f t="shared" si="60"/>
        <v>90</v>
      </c>
      <c r="J272" s="5"/>
      <c r="K272" s="5"/>
      <c r="L272" s="33">
        <f t="shared" si="61"/>
        <v>10896</v>
      </c>
      <c r="M272" s="33">
        <f t="shared" si="62"/>
        <v>10896</v>
      </c>
      <c r="N272" s="22">
        <f t="shared" si="63"/>
        <v>0</v>
      </c>
    </row>
    <row r="273" spans="1:14" x14ac:dyDescent="0.3">
      <c r="A273" s="5" t="s">
        <v>1753</v>
      </c>
      <c r="B273" s="5" t="s">
        <v>1754</v>
      </c>
      <c r="C273" s="5">
        <v>20</v>
      </c>
      <c r="D273" s="6">
        <v>2654</v>
      </c>
      <c r="E273" s="17">
        <f>VLOOKUP(A273,'forecast data dump'!$A$1:$H$3450,4,FALSE)</f>
        <v>44565</v>
      </c>
      <c r="F273" s="17">
        <f>VLOOKUP(A273,'forecast data dump'!$A$1:$H$3450,5,FALSE)</f>
        <v>44586</v>
      </c>
      <c r="G273" s="13">
        <f>VLOOKUP(A273,'forecast data dump'!$A$1:$H$3450,8,FALSE)</f>
        <v>0</v>
      </c>
      <c r="H273" s="5" t="s">
        <v>3752</v>
      </c>
      <c r="I273" s="22">
        <f t="shared" si="60"/>
        <v>20</v>
      </c>
      <c r="J273" s="5"/>
      <c r="K273" s="5"/>
      <c r="L273" s="33">
        <f t="shared" si="61"/>
        <v>2654</v>
      </c>
      <c r="M273" s="33">
        <f t="shared" si="62"/>
        <v>2654</v>
      </c>
      <c r="N273" s="22">
        <f t="shared" si="63"/>
        <v>0</v>
      </c>
    </row>
    <row r="274" spans="1:14" x14ac:dyDescent="0.3">
      <c r="A274" s="5" t="s">
        <v>1755</v>
      </c>
      <c r="B274" s="5" t="s">
        <v>1756</v>
      </c>
      <c r="C274" s="5">
        <v>18</v>
      </c>
      <c r="D274" s="6">
        <v>2416</v>
      </c>
      <c r="E274" s="17">
        <f>VLOOKUP(A274,'forecast data dump'!$A$1:$H$3450,4,FALSE)</f>
        <v>44650</v>
      </c>
      <c r="F274" s="17">
        <f>VLOOKUP(A274,'forecast data dump'!$A$1:$H$3450,5,FALSE)</f>
        <v>44670</v>
      </c>
      <c r="G274" s="13">
        <f>VLOOKUP(A274,'forecast data dump'!$A$1:$H$3450,8,FALSE)</f>
        <v>0</v>
      </c>
      <c r="H274" s="5" t="s">
        <v>3758</v>
      </c>
      <c r="I274" s="22">
        <f t="shared" si="60"/>
        <v>18</v>
      </c>
      <c r="J274" s="5"/>
      <c r="K274" s="5"/>
      <c r="L274" s="33">
        <f t="shared" si="61"/>
        <v>2416</v>
      </c>
      <c r="M274" s="33">
        <f t="shared" si="62"/>
        <v>2416</v>
      </c>
      <c r="N274" s="22">
        <f t="shared" si="63"/>
        <v>0</v>
      </c>
    </row>
    <row r="275" spans="1:14" x14ac:dyDescent="0.3">
      <c r="A275" s="5" t="s">
        <v>1755</v>
      </c>
      <c r="B275" s="5" t="s">
        <v>1756</v>
      </c>
      <c r="C275" s="5">
        <v>90</v>
      </c>
      <c r="D275" s="6">
        <v>10896</v>
      </c>
      <c r="E275" s="17">
        <f>VLOOKUP(A275,'forecast data dump'!$A$1:$H$3450,4,FALSE)</f>
        <v>44650</v>
      </c>
      <c r="F275" s="17">
        <f>VLOOKUP(A275,'forecast data dump'!$A$1:$H$3450,5,FALSE)</f>
        <v>44670</v>
      </c>
      <c r="G275" s="13">
        <f>VLOOKUP(A275,'forecast data dump'!$A$1:$H$3450,8,FALSE)</f>
        <v>0</v>
      </c>
      <c r="H275" s="5" t="s">
        <v>3759</v>
      </c>
      <c r="I275" s="22">
        <f t="shared" si="60"/>
        <v>90</v>
      </c>
      <c r="J275" s="5"/>
      <c r="K275" s="5"/>
      <c r="L275" s="33">
        <f t="shared" si="61"/>
        <v>10896</v>
      </c>
      <c r="M275" s="33">
        <f t="shared" si="62"/>
        <v>10896</v>
      </c>
      <c r="N275" s="22">
        <f t="shared" si="63"/>
        <v>0</v>
      </c>
    </row>
    <row r="276" spans="1:14" x14ac:dyDescent="0.3">
      <c r="A276" s="5" t="s">
        <v>1755</v>
      </c>
      <c r="B276" s="5" t="s">
        <v>1756</v>
      </c>
      <c r="C276" s="5">
        <v>20</v>
      </c>
      <c r="D276" s="6">
        <v>2654</v>
      </c>
      <c r="E276" s="17">
        <f>VLOOKUP(A276,'forecast data dump'!$A$1:$H$3450,4,FALSE)</f>
        <v>44650</v>
      </c>
      <c r="F276" s="17">
        <f>VLOOKUP(A276,'forecast data dump'!$A$1:$H$3450,5,FALSE)</f>
        <v>44670</v>
      </c>
      <c r="G276" s="13">
        <f>VLOOKUP(A276,'forecast data dump'!$A$1:$H$3450,8,FALSE)</f>
        <v>0</v>
      </c>
      <c r="H276" s="5" t="s">
        <v>3752</v>
      </c>
      <c r="I276" s="22">
        <f t="shared" si="60"/>
        <v>20</v>
      </c>
      <c r="J276" s="5"/>
      <c r="K276" s="5"/>
      <c r="L276" s="33">
        <f t="shared" si="61"/>
        <v>2654</v>
      </c>
      <c r="M276" s="33">
        <f t="shared" si="62"/>
        <v>2654</v>
      </c>
      <c r="N276" s="22">
        <f t="shared" si="63"/>
        <v>0</v>
      </c>
    </row>
    <row r="277" spans="1:14" x14ac:dyDescent="0.3">
      <c r="A277" s="3" t="s">
        <v>7863</v>
      </c>
      <c r="B277" s="3"/>
      <c r="C277" s="3"/>
      <c r="D277" s="4"/>
      <c r="E277" s="15"/>
      <c r="F277" s="15"/>
      <c r="G277" s="11"/>
      <c r="H277" s="3"/>
      <c r="I277" s="20"/>
      <c r="J277" s="3"/>
      <c r="K277" s="3"/>
      <c r="L277" s="32"/>
      <c r="M277" s="32"/>
      <c r="N277" s="20"/>
    </row>
    <row r="278" spans="1:14" x14ac:dyDescent="0.3">
      <c r="A278" s="5" t="s">
        <v>1884</v>
      </c>
      <c r="B278" s="5" t="s">
        <v>1885</v>
      </c>
      <c r="C278" s="5">
        <v>128</v>
      </c>
      <c r="D278" s="6">
        <v>14608</v>
      </c>
      <c r="E278" s="17" t="str">
        <f>VLOOKUP(A278,'forecast data dump'!$A$1:$H$3450,4,FALSE)</f>
        <v>19-Apr-21 A</v>
      </c>
      <c r="F278" s="17">
        <f>VLOOKUP(A278,'forecast data dump'!$A$1:$H$3450,5,FALSE)</f>
        <v>44467</v>
      </c>
      <c r="G278" s="13">
        <f>VLOOKUP(A278,'forecast data dump'!$A$1:$H$3450,8,FALSE)</f>
        <v>0.25</v>
      </c>
      <c r="H278" s="5" t="s">
        <v>3759</v>
      </c>
      <c r="I278" s="22">
        <f t="shared" ref="I278:I283" si="64">C278*(1-G278)</f>
        <v>96</v>
      </c>
      <c r="J278" s="5"/>
      <c r="K278" s="5"/>
      <c r="L278" s="33">
        <f t="shared" ref="L278:L283" si="65">D278*(1-G278)</f>
        <v>10956</v>
      </c>
      <c r="M278" s="33">
        <f t="shared" ref="M278:M283" si="66">IF(J278="",L278,(D278/C278)*J278)</f>
        <v>10956</v>
      </c>
      <c r="N278" s="22">
        <f t="shared" ref="N278:N283" si="67">L278-M278</f>
        <v>0</v>
      </c>
    </row>
    <row r="279" spans="1:14" x14ac:dyDescent="0.3">
      <c r="A279" s="5" t="s">
        <v>1886</v>
      </c>
      <c r="B279" s="5" t="s">
        <v>1887</v>
      </c>
      <c r="C279" s="5">
        <v>40</v>
      </c>
      <c r="D279" s="6">
        <v>4565</v>
      </c>
      <c r="E279" s="17" t="str">
        <f>VLOOKUP(A279,'forecast data dump'!$A$1:$H$3450,4,FALSE)</f>
        <v>15-Feb-21 A</v>
      </c>
      <c r="F279" s="17">
        <f>VLOOKUP(A279,'forecast data dump'!$A$1:$H$3450,5,FALSE)</f>
        <v>44496</v>
      </c>
      <c r="G279" s="13">
        <f>VLOOKUP(A279,'forecast data dump'!$A$1:$H$3450,8,FALSE)</f>
        <v>0.25</v>
      </c>
      <c r="H279" s="5" t="s">
        <v>3759</v>
      </c>
      <c r="I279" s="22">
        <f t="shared" si="64"/>
        <v>30</v>
      </c>
      <c r="J279" s="5"/>
      <c r="K279" s="5"/>
      <c r="L279" s="33">
        <f t="shared" si="65"/>
        <v>3423.75</v>
      </c>
      <c r="M279" s="33">
        <f t="shared" si="66"/>
        <v>3423.75</v>
      </c>
      <c r="N279" s="22">
        <f t="shared" si="67"/>
        <v>0</v>
      </c>
    </row>
    <row r="280" spans="1:14" x14ac:dyDescent="0.3">
      <c r="A280" s="5" t="s">
        <v>1888</v>
      </c>
      <c r="B280" s="5" t="s">
        <v>1889</v>
      </c>
      <c r="C280" s="5">
        <v>48</v>
      </c>
      <c r="D280" s="6">
        <v>6072</v>
      </c>
      <c r="E280" s="17" t="str">
        <f>VLOOKUP(A280,'forecast data dump'!$A$1:$H$3450,4,FALSE)</f>
        <v>07-Aug-20 A</v>
      </c>
      <c r="F280" s="17">
        <f>VLOOKUP(A280,'forecast data dump'!$A$1:$H$3450,5,FALSE)</f>
        <v>44400</v>
      </c>
      <c r="G280" s="13">
        <f>VLOOKUP(A280,'forecast data dump'!$A$1:$H$3450,8,FALSE)</f>
        <v>0.9</v>
      </c>
      <c r="H280" s="5" t="s">
        <v>3758</v>
      </c>
      <c r="I280" s="22">
        <f t="shared" si="64"/>
        <v>4.7999999999999989</v>
      </c>
      <c r="J280" s="5"/>
      <c r="K280" s="5"/>
      <c r="L280" s="33">
        <f t="shared" si="65"/>
        <v>607.19999999999982</v>
      </c>
      <c r="M280" s="33">
        <f t="shared" si="66"/>
        <v>607.19999999999982</v>
      </c>
      <c r="N280" s="22">
        <f t="shared" si="67"/>
        <v>0</v>
      </c>
    </row>
    <row r="281" spans="1:14" x14ac:dyDescent="0.3">
      <c r="A281" s="5" t="s">
        <v>1888</v>
      </c>
      <c r="B281" s="5" t="s">
        <v>1889</v>
      </c>
      <c r="C281" s="5">
        <v>48</v>
      </c>
      <c r="D281" s="6">
        <v>5478</v>
      </c>
      <c r="E281" s="17" t="str">
        <f>VLOOKUP(A281,'forecast data dump'!$A$1:$H$3450,4,FALSE)</f>
        <v>07-Aug-20 A</v>
      </c>
      <c r="F281" s="17">
        <f>VLOOKUP(A281,'forecast data dump'!$A$1:$H$3450,5,FALSE)</f>
        <v>44400</v>
      </c>
      <c r="G281" s="13">
        <f>VLOOKUP(A281,'forecast data dump'!$A$1:$H$3450,8,FALSE)</f>
        <v>0.9</v>
      </c>
      <c r="H281" s="5" t="s">
        <v>3759</v>
      </c>
      <c r="I281" s="22">
        <f t="shared" si="64"/>
        <v>4.7999999999999989</v>
      </c>
      <c r="J281" s="5"/>
      <c r="K281" s="5"/>
      <c r="L281" s="33">
        <f t="shared" si="65"/>
        <v>547.79999999999984</v>
      </c>
      <c r="M281" s="33">
        <f t="shared" si="66"/>
        <v>547.79999999999984</v>
      </c>
      <c r="N281" s="22">
        <f t="shared" si="67"/>
        <v>0</v>
      </c>
    </row>
    <row r="282" spans="1:14" x14ac:dyDescent="0.3">
      <c r="A282" s="5" t="s">
        <v>1890</v>
      </c>
      <c r="B282" s="5" t="s">
        <v>1891</v>
      </c>
      <c r="C282" s="5">
        <v>84</v>
      </c>
      <c r="D282" s="6">
        <v>10627</v>
      </c>
      <c r="E282" s="17" t="str">
        <f>VLOOKUP(A282,'forecast data dump'!$A$1:$H$3450,4,FALSE)</f>
        <v>01-Oct-19 A</v>
      </c>
      <c r="F282" s="17">
        <f>VLOOKUP(A282,'forecast data dump'!$A$1:$H$3450,5,FALSE)</f>
        <v>44405</v>
      </c>
      <c r="G282" s="13">
        <f>VLOOKUP(A282,'forecast data dump'!$A$1:$H$3450,8,FALSE)</f>
        <v>0.91</v>
      </c>
      <c r="H282" s="5" t="s">
        <v>3758</v>
      </c>
      <c r="I282" s="22">
        <f t="shared" si="64"/>
        <v>7.5599999999999969</v>
      </c>
      <c r="J282" s="5"/>
      <c r="K282" s="5"/>
      <c r="L282" s="33">
        <f t="shared" si="65"/>
        <v>956.42999999999972</v>
      </c>
      <c r="M282" s="33">
        <f t="shared" si="66"/>
        <v>956.42999999999972</v>
      </c>
      <c r="N282" s="22">
        <f t="shared" si="67"/>
        <v>0</v>
      </c>
    </row>
    <row r="283" spans="1:14" x14ac:dyDescent="0.3">
      <c r="A283" s="5" t="s">
        <v>1890</v>
      </c>
      <c r="B283" s="5" t="s">
        <v>1891</v>
      </c>
      <c r="C283" s="5">
        <v>84</v>
      </c>
      <c r="D283" s="6">
        <v>12370</v>
      </c>
      <c r="E283" s="17" t="str">
        <f>VLOOKUP(A283,'forecast data dump'!$A$1:$H$3450,4,FALSE)</f>
        <v>01-Oct-19 A</v>
      </c>
      <c r="F283" s="17">
        <f>VLOOKUP(A283,'forecast data dump'!$A$1:$H$3450,5,FALSE)</f>
        <v>44405</v>
      </c>
      <c r="G283" s="13">
        <f>VLOOKUP(A283,'forecast data dump'!$A$1:$H$3450,8,FALSE)</f>
        <v>0.91</v>
      </c>
      <c r="H283" s="5" t="s">
        <v>3763</v>
      </c>
      <c r="I283" s="22">
        <f t="shared" si="64"/>
        <v>7.5599999999999969</v>
      </c>
      <c r="J283" s="5"/>
      <c r="K283" s="5"/>
      <c r="L283" s="33">
        <f t="shared" si="65"/>
        <v>1113.2999999999997</v>
      </c>
      <c r="M283" s="33">
        <f t="shared" si="66"/>
        <v>1113.2999999999997</v>
      </c>
      <c r="N283" s="22">
        <f t="shared" si="67"/>
        <v>0</v>
      </c>
    </row>
    <row r="284" spans="1:14" x14ac:dyDescent="0.3">
      <c r="A284" s="3" t="s">
        <v>7864</v>
      </c>
      <c r="B284" s="3"/>
      <c r="C284" s="3"/>
      <c r="D284" s="4"/>
      <c r="E284" s="15"/>
      <c r="F284" s="15"/>
      <c r="G284" s="11"/>
      <c r="H284" s="3"/>
      <c r="I284" s="20"/>
      <c r="J284" s="3"/>
      <c r="K284" s="3"/>
      <c r="L284" s="32"/>
      <c r="M284" s="32"/>
      <c r="N284" s="20"/>
    </row>
    <row r="285" spans="1:14" x14ac:dyDescent="0.3">
      <c r="A285" s="5" t="s">
        <v>1900</v>
      </c>
      <c r="B285" s="5" t="s">
        <v>1901</v>
      </c>
      <c r="C285" s="5">
        <v>12</v>
      </c>
      <c r="D285" s="6">
        <v>1518</v>
      </c>
      <c r="E285" s="17" t="str">
        <f>VLOOKUP(A285,'forecast data dump'!$A$1:$H$3450,4,FALSE)</f>
        <v>01-Oct-20 A</v>
      </c>
      <c r="F285" s="17">
        <f>VLOOKUP(A285,'forecast data dump'!$A$1:$H$3450,5,FALSE)</f>
        <v>44435</v>
      </c>
      <c r="G285" s="13">
        <f>VLOOKUP(A285,'forecast data dump'!$A$1:$H$3450,8,FALSE)</f>
        <v>0.5</v>
      </c>
      <c r="H285" s="5" t="s">
        <v>3758</v>
      </c>
      <c r="I285" s="22">
        <f>C285*(1-G285)</f>
        <v>6</v>
      </c>
      <c r="J285" s="5"/>
      <c r="K285" s="5"/>
      <c r="L285" s="33">
        <f>D285*(1-G285)</f>
        <v>759</v>
      </c>
      <c r="M285" s="33">
        <f>IF(J285="",L285,(D285/C285)*J285)</f>
        <v>759</v>
      </c>
      <c r="N285" s="22">
        <f>L285-M285</f>
        <v>0</v>
      </c>
    </row>
    <row r="286" spans="1:14" x14ac:dyDescent="0.3">
      <c r="A286" s="5" t="s">
        <v>1916</v>
      </c>
      <c r="B286" s="5" t="s">
        <v>1917</v>
      </c>
      <c r="C286" s="5">
        <v>5</v>
      </c>
      <c r="D286" s="6">
        <v>633</v>
      </c>
      <c r="E286" s="17">
        <f>VLOOKUP(A286,'forecast data dump'!$A$1:$H$3450,4,FALSE)</f>
        <v>44403</v>
      </c>
      <c r="F286" s="17">
        <f>VLOOKUP(A286,'forecast data dump'!$A$1:$H$3450,5,FALSE)</f>
        <v>44435</v>
      </c>
      <c r="G286" s="13">
        <f>VLOOKUP(A286,'forecast data dump'!$A$1:$H$3450,8,FALSE)</f>
        <v>0</v>
      </c>
      <c r="H286" s="5" t="s">
        <v>3758</v>
      </c>
      <c r="I286" s="22">
        <f>C286*(1-G286)</f>
        <v>5</v>
      </c>
      <c r="J286" s="5"/>
      <c r="K286" s="5"/>
      <c r="L286" s="33">
        <f>D286*(1-G286)</f>
        <v>633</v>
      </c>
      <c r="M286" s="33">
        <f>IF(J286="",L286,(D286/C286)*J286)</f>
        <v>633</v>
      </c>
      <c r="N286" s="22">
        <f>L286-M286</f>
        <v>0</v>
      </c>
    </row>
    <row r="287" spans="1:14" x14ac:dyDescent="0.3">
      <c r="A287" s="5" t="s">
        <v>1930</v>
      </c>
      <c r="B287" s="5" t="s">
        <v>1931</v>
      </c>
      <c r="C287" s="5">
        <v>3000</v>
      </c>
      <c r="D287" s="6">
        <v>3414</v>
      </c>
      <c r="E287" s="17" t="str">
        <f>VLOOKUP(A287,'forecast data dump'!$A$1:$H$3450,4,FALSE)</f>
        <v>01-Oct-20 A</v>
      </c>
      <c r="F287" s="17">
        <f>VLOOKUP(A287,'forecast data dump'!$A$1:$H$3450,5,FALSE)</f>
        <v>44435</v>
      </c>
      <c r="G287" s="13">
        <f>VLOOKUP(A287,'forecast data dump'!$A$1:$H$3450,8,FALSE)</f>
        <v>0.5</v>
      </c>
      <c r="H287" s="5" t="s">
        <v>3762</v>
      </c>
      <c r="I287" s="22">
        <f>C287*(1-G287)</f>
        <v>1500</v>
      </c>
      <c r="J287" s="5"/>
      <c r="K287" s="5"/>
      <c r="L287" s="33">
        <f>D287*(1-G287)</f>
        <v>1707</v>
      </c>
      <c r="M287" s="33">
        <f>IF(J287="",L287,(D287/C287)*J287)</f>
        <v>1707</v>
      </c>
      <c r="N287" s="22">
        <f>L287-M287</f>
        <v>0</v>
      </c>
    </row>
    <row r="288" spans="1:14" x14ac:dyDescent="0.3">
      <c r="A288" s="5" t="s">
        <v>1946</v>
      </c>
      <c r="B288" s="5" t="s">
        <v>1947</v>
      </c>
      <c r="C288" s="5">
        <v>1220</v>
      </c>
      <c r="D288" s="6">
        <v>1388</v>
      </c>
      <c r="E288" s="17">
        <f>VLOOKUP(A288,'forecast data dump'!$A$1:$H$3450,4,FALSE)</f>
        <v>44403</v>
      </c>
      <c r="F288" s="17">
        <f>VLOOKUP(A288,'forecast data dump'!$A$1:$H$3450,5,FALSE)</f>
        <v>44435</v>
      </c>
      <c r="G288" s="13">
        <f>VLOOKUP(A288,'forecast data dump'!$A$1:$H$3450,8,FALSE)</f>
        <v>0</v>
      </c>
      <c r="H288" s="5" t="s">
        <v>3762</v>
      </c>
      <c r="I288" s="22">
        <f>C288*(1-G288)</f>
        <v>1220</v>
      </c>
      <c r="J288" s="5"/>
      <c r="K288" s="5"/>
      <c r="L288" s="33">
        <f>D288*(1-G288)</f>
        <v>1388</v>
      </c>
      <c r="M288" s="33">
        <f>IF(J288="",L288,(D288/C288)*J288)</f>
        <v>1388</v>
      </c>
      <c r="N288" s="22">
        <f>L288-M288</f>
        <v>0</v>
      </c>
    </row>
    <row r="289" spans="1:14" x14ac:dyDescent="0.3">
      <c r="A289" s="3" t="s">
        <v>7865</v>
      </c>
      <c r="B289" s="3"/>
      <c r="C289" s="3"/>
      <c r="D289" s="4"/>
      <c r="E289" s="15"/>
      <c r="F289" s="15"/>
      <c r="G289" s="11"/>
      <c r="H289" s="3"/>
      <c r="I289" s="20"/>
      <c r="J289" s="3"/>
      <c r="K289" s="3"/>
      <c r="L289" s="32"/>
      <c r="M289" s="32"/>
      <c r="N289" s="20"/>
    </row>
    <row r="290" spans="1:14" x14ac:dyDescent="0.3">
      <c r="A290" s="5" t="s">
        <v>1966</v>
      </c>
      <c r="B290" s="5" t="s">
        <v>1967</v>
      </c>
      <c r="C290" s="5">
        <v>48</v>
      </c>
      <c r="D290" s="6">
        <v>6072</v>
      </c>
      <c r="E290" s="17">
        <f>VLOOKUP(A290,'forecast data dump'!$A$1:$H$3450,4,FALSE)</f>
        <v>44438</v>
      </c>
      <c r="F290" s="17">
        <f>VLOOKUP(A290,'forecast data dump'!$A$1:$H$3450,5,FALSE)</f>
        <v>44466</v>
      </c>
      <c r="G290" s="13">
        <f>VLOOKUP(A290,'forecast data dump'!$A$1:$H$3450,8,FALSE)</f>
        <v>0</v>
      </c>
      <c r="H290" s="5" t="s">
        <v>3758</v>
      </c>
      <c r="I290" s="22">
        <f t="shared" ref="I290:I302" si="68">C290*(1-G290)</f>
        <v>48</v>
      </c>
      <c r="J290" s="5"/>
      <c r="K290" s="5"/>
      <c r="L290" s="33">
        <f t="shared" ref="L290:L302" si="69">D290*(1-G290)</f>
        <v>6072</v>
      </c>
      <c r="M290" s="33">
        <f t="shared" ref="M290:M302" si="70">IF(J290="",L290,(D290/C290)*J290)</f>
        <v>6072</v>
      </c>
      <c r="N290" s="22">
        <f t="shared" ref="N290:N302" si="71">L290-M290</f>
        <v>0</v>
      </c>
    </row>
    <row r="291" spans="1:14" x14ac:dyDescent="0.3">
      <c r="A291" s="5" t="s">
        <v>1966</v>
      </c>
      <c r="B291" s="5" t="s">
        <v>1967</v>
      </c>
      <c r="C291" s="5">
        <v>280</v>
      </c>
      <c r="D291" s="6">
        <v>31954</v>
      </c>
      <c r="E291" s="17">
        <f>VLOOKUP(A291,'forecast data dump'!$A$1:$H$3450,4,FALSE)</f>
        <v>44438</v>
      </c>
      <c r="F291" s="17">
        <f>VLOOKUP(A291,'forecast data dump'!$A$1:$H$3450,5,FALSE)</f>
        <v>44466</v>
      </c>
      <c r="G291" s="13">
        <f>VLOOKUP(A291,'forecast data dump'!$A$1:$H$3450,8,FALSE)</f>
        <v>0</v>
      </c>
      <c r="H291" s="5" t="s">
        <v>3759</v>
      </c>
      <c r="I291" s="22">
        <f t="shared" si="68"/>
        <v>280</v>
      </c>
      <c r="J291" s="5"/>
      <c r="K291" s="5"/>
      <c r="L291" s="33">
        <f t="shared" si="69"/>
        <v>31954</v>
      </c>
      <c r="M291" s="33">
        <f t="shared" si="70"/>
        <v>31954</v>
      </c>
      <c r="N291" s="22">
        <f t="shared" si="71"/>
        <v>0</v>
      </c>
    </row>
    <row r="292" spans="1:14" x14ac:dyDescent="0.3">
      <c r="A292" s="5" t="s">
        <v>1968</v>
      </c>
      <c r="B292" s="5" t="s">
        <v>1969</v>
      </c>
      <c r="C292" s="5">
        <v>4</v>
      </c>
      <c r="D292" s="6">
        <v>506</v>
      </c>
      <c r="E292" s="17">
        <f>VLOOKUP(A292,'forecast data dump'!$A$1:$H$3450,4,FALSE)</f>
        <v>44467</v>
      </c>
      <c r="F292" s="17">
        <f>VLOOKUP(A292,'forecast data dump'!$A$1:$H$3450,5,FALSE)</f>
        <v>44473</v>
      </c>
      <c r="G292" s="13">
        <f>VLOOKUP(A292,'forecast data dump'!$A$1:$H$3450,8,FALSE)</f>
        <v>0</v>
      </c>
      <c r="H292" s="5" t="s">
        <v>3758</v>
      </c>
      <c r="I292" s="22">
        <f t="shared" si="68"/>
        <v>4</v>
      </c>
      <c r="J292" s="5"/>
      <c r="K292" s="5"/>
      <c r="L292" s="33">
        <f t="shared" si="69"/>
        <v>506</v>
      </c>
      <c r="M292" s="33">
        <f t="shared" si="70"/>
        <v>506</v>
      </c>
      <c r="N292" s="22">
        <f t="shared" si="71"/>
        <v>0</v>
      </c>
    </row>
    <row r="293" spans="1:14" x14ac:dyDescent="0.3">
      <c r="A293" s="5" t="s">
        <v>1968</v>
      </c>
      <c r="B293" s="5" t="s">
        <v>1969</v>
      </c>
      <c r="C293" s="5">
        <v>13</v>
      </c>
      <c r="D293" s="6">
        <v>1484</v>
      </c>
      <c r="E293" s="17">
        <f>VLOOKUP(A293,'forecast data dump'!$A$1:$H$3450,4,FALSE)</f>
        <v>44467</v>
      </c>
      <c r="F293" s="17">
        <f>VLOOKUP(A293,'forecast data dump'!$A$1:$H$3450,5,FALSE)</f>
        <v>44473</v>
      </c>
      <c r="G293" s="13">
        <f>VLOOKUP(A293,'forecast data dump'!$A$1:$H$3450,8,FALSE)</f>
        <v>0</v>
      </c>
      <c r="H293" s="5" t="s">
        <v>3759</v>
      </c>
      <c r="I293" s="22">
        <f t="shared" si="68"/>
        <v>13</v>
      </c>
      <c r="J293" s="5"/>
      <c r="K293" s="5"/>
      <c r="L293" s="33">
        <f t="shared" si="69"/>
        <v>1484</v>
      </c>
      <c r="M293" s="33">
        <f t="shared" si="70"/>
        <v>1484</v>
      </c>
      <c r="N293" s="22">
        <f t="shared" si="71"/>
        <v>0</v>
      </c>
    </row>
    <row r="294" spans="1:14" x14ac:dyDescent="0.3">
      <c r="A294" s="5" t="s">
        <v>1970</v>
      </c>
      <c r="B294" s="5" t="s">
        <v>1971</v>
      </c>
      <c r="C294" s="5">
        <v>52</v>
      </c>
      <c r="D294" s="6">
        <v>6087</v>
      </c>
      <c r="E294" s="17">
        <f>VLOOKUP(A294,'forecast data dump'!$A$1:$H$3450,4,FALSE)</f>
        <v>44474</v>
      </c>
      <c r="F294" s="17">
        <f>VLOOKUP(A294,'forecast data dump'!$A$1:$H$3450,5,FALSE)</f>
        <v>44547</v>
      </c>
      <c r="G294" s="13">
        <f>VLOOKUP(A294,'forecast data dump'!$A$1:$H$3450,8,FALSE)</f>
        <v>0</v>
      </c>
      <c r="H294" s="5" t="s">
        <v>3759</v>
      </c>
      <c r="I294" s="22">
        <f t="shared" si="68"/>
        <v>52</v>
      </c>
      <c r="J294" s="5"/>
      <c r="K294" s="5"/>
      <c r="L294" s="33">
        <f t="shared" si="69"/>
        <v>6087</v>
      </c>
      <c r="M294" s="33">
        <f t="shared" si="70"/>
        <v>6087</v>
      </c>
      <c r="N294" s="22">
        <f t="shared" si="71"/>
        <v>0</v>
      </c>
    </row>
    <row r="295" spans="1:14" x14ac:dyDescent="0.3">
      <c r="A295" s="5" t="s">
        <v>1970</v>
      </c>
      <c r="B295" s="5" t="s">
        <v>1971</v>
      </c>
      <c r="C295" s="5">
        <v>150</v>
      </c>
      <c r="D295" s="6">
        <v>19245</v>
      </c>
      <c r="E295" s="17">
        <f>VLOOKUP(A295,'forecast data dump'!$A$1:$H$3450,4,FALSE)</f>
        <v>44474</v>
      </c>
      <c r="F295" s="17">
        <f>VLOOKUP(A295,'forecast data dump'!$A$1:$H$3450,5,FALSE)</f>
        <v>44547</v>
      </c>
      <c r="G295" s="13">
        <f>VLOOKUP(A295,'forecast data dump'!$A$1:$H$3450,8,FALSE)</f>
        <v>0</v>
      </c>
      <c r="H295" s="5" t="s">
        <v>3752</v>
      </c>
      <c r="I295" s="22">
        <f t="shared" si="68"/>
        <v>150</v>
      </c>
      <c r="J295" s="5"/>
      <c r="K295" s="5"/>
      <c r="L295" s="33">
        <f t="shared" si="69"/>
        <v>19245</v>
      </c>
      <c r="M295" s="33">
        <f t="shared" si="70"/>
        <v>19245</v>
      </c>
      <c r="N295" s="22">
        <f t="shared" si="71"/>
        <v>0</v>
      </c>
    </row>
    <row r="296" spans="1:14" x14ac:dyDescent="0.3">
      <c r="A296" s="5" t="s">
        <v>1972</v>
      </c>
      <c r="B296" s="5" t="s">
        <v>1973</v>
      </c>
      <c r="C296" s="5">
        <v>160</v>
      </c>
      <c r="D296" s="6">
        <v>19372</v>
      </c>
      <c r="E296" s="17">
        <f>VLOOKUP(A296,'forecast data dump'!$A$1:$H$3450,4,FALSE)</f>
        <v>44601</v>
      </c>
      <c r="F296" s="17">
        <f>VLOOKUP(A296,'forecast data dump'!$A$1:$H$3450,5,FALSE)</f>
        <v>44629</v>
      </c>
      <c r="G296" s="13">
        <f>VLOOKUP(A296,'forecast data dump'!$A$1:$H$3450,8,FALSE)</f>
        <v>0</v>
      </c>
      <c r="H296" s="5" t="s">
        <v>3759</v>
      </c>
      <c r="I296" s="22">
        <f t="shared" si="68"/>
        <v>160</v>
      </c>
      <c r="J296" s="5"/>
      <c r="K296" s="5"/>
      <c r="L296" s="33">
        <f t="shared" si="69"/>
        <v>19372</v>
      </c>
      <c r="M296" s="33">
        <f t="shared" si="70"/>
        <v>19372</v>
      </c>
      <c r="N296" s="22">
        <f t="shared" si="71"/>
        <v>0</v>
      </c>
    </row>
    <row r="297" spans="1:14" x14ac:dyDescent="0.3">
      <c r="A297" s="5" t="s">
        <v>1974</v>
      </c>
      <c r="B297" s="5" t="s">
        <v>1975</v>
      </c>
      <c r="C297" s="5">
        <v>40</v>
      </c>
      <c r="D297" s="6">
        <v>4843</v>
      </c>
      <c r="E297" s="17">
        <f>VLOOKUP(A297,'forecast data dump'!$A$1:$H$3450,4,FALSE)</f>
        <v>44651</v>
      </c>
      <c r="F297" s="17">
        <f>VLOOKUP(A297,'forecast data dump'!$A$1:$H$3450,5,FALSE)</f>
        <v>44664</v>
      </c>
      <c r="G297" s="13">
        <f>VLOOKUP(A297,'forecast data dump'!$A$1:$H$3450,8,FALSE)</f>
        <v>0</v>
      </c>
      <c r="H297" s="5" t="s">
        <v>3759</v>
      </c>
      <c r="I297" s="22">
        <f t="shared" si="68"/>
        <v>40</v>
      </c>
      <c r="J297" s="5"/>
      <c r="K297" s="5"/>
      <c r="L297" s="33">
        <f t="shared" si="69"/>
        <v>4843</v>
      </c>
      <c r="M297" s="33">
        <f t="shared" si="70"/>
        <v>4843</v>
      </c>
      <c r="N297" s="22">
        <f t="shared" si="71"/>
        <v>0</v>
      </c>
    </row>
    <row r="298" spans="1:14" x14ac:dyDescent="0.3">
      <c r="A298" s="5" t="s">
        <v>1976</v>
      </c>
      <c r="B298" s="5" t="s">
        <v>1977</v>
      </c>
      <c r="C298" s="5">
        <v>32</v>
      </c>
      <c r="D298" s="6">
        <v>4122</v>
      </c>
      <c r="E298" s="17" t="str">
        <f>VLOOKUP(A298,'forecast data dump'!$A$1:$H$3450,4,FALSE)</f>
        <v>15-Jun-21 A</v>
      </c>
      <c r="F298" s="17">
        <f>VLOOKUP(A298,'forecast data dump'!$A$1:$H$3450,5,FALSE)</f>
        <v>44574</v>
      </c>
      <c r="G298" s="13">
        <f>VLOOKUP(A298,'forecast data dump'!$A$1:$H$3450,8,FALSE)</f>
        <v>0.5</v>
      </c>
      <c r="H298" s="5" t="s">
        <v>3752</v>
      </c>
      <c r="I298" s="22">
        <f t="shared" si="68"/>
        <v>16</v>
      </c>
      <c r="J298" s="5"/>
      <c r="K298" s="5"/>
      <c r="L298" s="33">
        <f t="shared" si="69"/>
        <v>2061</v>
      </c>
      <c r="M298" s="33">
        <f t="shared" si="70"/>
        <v>2061</v>
      </c>
      <c r="N298" s="22">
        <f t="shared" si="71"/>
        <v>0</v>
      </c>
    </row>
    <row r="299" spans="1:14" x14ac:dyDescent="0.3">
      <c r="A299" s="5" t="s">
        <v>1978</v>
      </c>
      <c r="B299" s="5" t="s">
        <v>1979</v>
      </c>
      <c r="C299" s="5">
        <v>480</v>
      </c>
      <c r="D299" s="6">
        <v>63690</v>
      </c>
      <c r="E299" s="17">
        <f>VLOOKUP(A299,'forecast data dump'!$A$1:$H$3450,4,FALSE)</f>
        <v>44601</v>
      </c>
      <c r="F299" s="17">
        <f>VLOOKUP(A299,'forecast data dump'!$A$1:$H$3450,5,FALSE)</f>
        <v>44607</v>
      </c>
      <c r="G299" s="13">
        <f>VLOOKUP(A299,'forecast data dump'!$A$1:$H$3450,8,FALSE)</f>
        <v>0</v>
      </c>
      <c r="H299" s="5" t="s">
        <v>3752</v>
      </c>
      <c r="I299" s="22">
        <f t="shared" si="68"/>
        <v>480</v>
      </c>
      <c r="J299" s="5"/>
      <c r="K299" s="5"/>
      <c r="L299" s="33">
        <f t="shared" si="69"/>
        <v>63690</v>
      </c>
      <c r="M299" s="33">
        <f t="shared" si="70"/>
        <v>63690</v>
      </c>
      <c r="N299" s="22">
        <f t="shared" si="71"/>
        <v>0</v>
      </c>
    </row>
    <row r="300" spans="1:14" x14ac:dyDescent="0.3">
      <c r="A300" s="5" t="s">
        <v>1980</v>
      </c>
      <c r="B300" s="5" t="s">
        <v>1981</v>
      </c>
      <c r="C300" s="5">
        <v>16</v>
      </c>
      <c r="D300" s="6">
        <v>1937</v>
      </c>
      <c r="E300" s="17">
        <f>VLOOKUP(A300,'forecast data dump'!$A$1:$H$3450,4,FALSE)</f>
        <v>44623</v>
      </c>
      <c r="F300" s="17">
        <f>VLOOKUP(A300,'forecast data dump'!$A$1:$H$3450,5,FALSE)</f>
        <v>44629</v>
      </c>
      <c r="G300" s="13">
        <f>VLOOKUP(A300,'forecast data dump'!$A$1:$H$3450,8,FALSE)</f>
        <v>0</v>
      </c>
      <c r="H300" s="5" t="s">
        <v>3759</v>
      </c>
      <c r="I300" s="22">
        <f t="shared" si="68"/>
        <v>16</v>
      </c>
      <c r="J300" s="5"/>
      <c r="K300" s="5"/>
      <c r="L300" s="33">
        <f t="shared" si="69"/>
        <v>1937</v>
      </c>
      <c r="M300" s="33">
        <f t="shared" si="70"/>
        <v>1937</v>
      </c>
      <c r="N300" s="22">
        <f t="shared" si="71"/>
        <v>0</v>
      </c>
    </row>
    <row r="301" spans="1:14" x14ac:dyDescent="0.3">
      <c r="A301" s="5" t="s">
        <v>1982</v>
      </c>
      <c r="B301" s="5" t="s">
        <v>1983</v>
      </c>
      <c r="C301" s="5">
        <v>96</v>
      </c>
      <c r="D301" s="6">
        <v>11623</v>
      </c>
      <c r="E301" s="17">
        <f>VLOOKUP(A301,'forecast data dump'!$A$1:$H$3450,4,FALSE)</f>
        <v>44630</v>
      </c>
      <c r="F301" s="17">
        <f>VLOOKUP(A301,'forecast data dump'!$A$1:$H$3450,5,FALSE)</f>
        <v>44650</v>
      </c>
      <c r="G301" s="13">
        <f>VLOOKUP(A301,'forecast data dump'!$A$1:$H$3450,8,FALSE)</f>
        <v>0</v>
      </c>
      <c r="H301" s="5" t="s">
        <v>3759</v>
      </c>
      <c r="I301" s="22">
        <f t="shared" si="68"/>
        <v>96</v>
      </c>
      <c r="J301" s="5"/>
      <c r="K301" s="5"/>
      <c r="L301" s="33">
        <f t="shared" si="69"/>
        <v>11623</v>
      </c>
      <c r="M301" s="33">
        <f t="shared" si="70"/>
        <v>11623</v>
      </c>
      <c r="N301" s="22">
        <f t="shared" si="71"/>
        <v>0</v>
      </c>
    </row>
    <row r="302" spans="1:14" x14ac:dyDescent="0.3">
      <c r="A302" s="5" t="s">
        <v>1984</v>
      </c>
      <c r="B302" s="5" t="s">
        <v>1985</v>
      </c>
      <c r="C302" s="5">
        <v>8</v>
      </c>
      <c r="D302" s="6">
        <v>1062</v>
      </c>
      <c r="E302" s="17" t="str">
        <f>VLOOKUP(A302,'forecast data dump'!$A$1:$H$3450,4,FALSE)</f>
        <v>15-Jun-21 A</v>
      </c>
      <c r="F302" s="17">
        <f>VLOOKUP(A302,'forecast data dump'!$A$1:$H$3450,5,FALSE)</f>
        <v>44641</v>
      </c>
      <c r="G302" s="13">
        <f>VLOOKUP(A302,'forecast data dump'!$A$1:$H$3450,8,FALSE)</f>
        <v>0.5</v>
      </c>
      <c r="H302" s="5" t="s">
        <v>3752</v>
      </c>
      <c r="I302" s="22">
        <f t="shared" si="68"/>
        <v>4</v>
      </c>
      <c r="J302" s="5"/>
      <c r="K302" s="5"/>
      <c r="L302" s="33">
        <f t="shared" si="69"/>
        <v>531</v>
      </c>
      <c r="M302" s="33">
        <f t="shared" si="70"/>
        <v>531</v>
      </c>
      <c r="N302" s="22">
        <f t="shared" si="71"/>
        <v>0</v>
      </c>
    </row>
    <row r="303" spans="1:14" x14ac:dyDescent="0.3">
      <c r="A303" s="3" t="s">
        <v>7866</v>
      </c>
      <c r="B303" s="3"/>
      <c r="C303" s="3"/>
      <c r="D303" s="4"/>
      <c r="E303" s="15"/>
      <c r="F303" s="15"/>
      <c r="G303" s="11"/>
      <c r="H303" s="3"/>
      <c r="I303" s="20"/>
      <c r="J303" s="3"/>
      <c r="K303" s="3"/>
      <c r="L303" s="32"/>
      <c r="M303" s="32"/>
      <c r="N303" s="20"/>
    </row>
    <row r="304" spans="1:14" x14ac:dyDescent="0.3">
      <c r="A304" s="5" t="s">
        <v>1759</v>
      </c>
      <c r="B304" s="5" t="s">
        <v>1760</v>
      </c>
      <c r="C304" s="5">
        <v>8</v>
      </c>
      <c r="D304" s="6">
        <v>1012</v>
      </c>
      <c r="E304" s="17" t="str">
        <f>VLOOKUP(A304,'forecast data dump'!$A$1:$H$3450,4,FALSE)</f>
        <v>03-Aug-20 A</v>
      </c>
      <c r="F304" s="17">
        <f>VLOOKUP(A304,'forecast data dump'!$A$1:$H$3450,5,FALSE)</f>
        <v>44435</v>
      </c>
      <c r="G304" s="13">
        <f>VLOOKUP(A304,'forecast data dump'!$A$1:$H$3450,8,FALSE)</f>
        <v>0.6</v>
      </c>
      <c r="H304" s="5" t="s">
        <v>3758</v>
      </c>
      <c r="I304" s="22">
        <f t="shared" ref="I304:I312" si="72">C304*(1-G304)</f>
        <v>3.2</v>
      </c>
      <c r="J304" s="5"/>
      <c r="K304" s="5"/>
      <c r="L304" s="33">
        <f t="shared" ref="L304:L312" si="73">D304*(1-G304)</f>
        <v>404.8</v>
      </c>
      <c r="M304" s="33">
        <f t="shared" ref="M304:M312" si="74">IF(J304="",L304,(D304/C304)*J304)</f>
        <v>404.8</v>
      </c>
      <c r="N304" s="22">
        <f t="shared" ref="N304:N312" si="75">L304-M304</f>
        <v>0</v>
      </c>
    </row>
    <row r="305" spans="1:14" x14ac:dyDescent="0.3">
      <c r="A305" s="5" t="s">
        <v>1759</v>
      </c>
      <c r="B305" s="5" t="s">
        <v>1760</v>
      </c>
      <c r="C305" s="5">
        <v>8</v>
      </c>
      <c r="D305" s="6">
        <v>1178</v>
      </c>
      <c r="E305" s="17" t="str">
        <f>VLOOKUP(A305,'forecast data dump'!$A$1:$H$3450,4,FALSE)</f>
        <v>03-Aug-20 A</v>
      </c>
      <c r="F305" s="17">
        <f>VLOOKUP(A305,'forecast data dump'!$A$1:$H$3450,5,FALSE)</f>
        <v>44435</v>
      </c>
      <c r="G305" s="13">
        <f>VLOOKUP(A305,'forecast data dump'!$A$1:$H$3450,8,FALSE)</f>
        <v>0.6</v>
      </c>
      <c r="H305" s="5" t="s">
        <v>3763</v>
      </c>
      <c r="I305" s="22">
        <f t="shared" si="72"/>
        <v>3.2</v>
      </c>
      <c r="J305" s="5"/>
      <c r="K305" s="5"/>
      <c r="L305" s="33">
        <f t="shared" si="73"/>
        <v>471.20000000000005</v>
      </c>
      <c r="M305" s="33">
        <f t="shared" si="74"/>
        <v>471.20000000000005</v>
      </c>
      <c r="N305" s="22">
        <f t="shared" si="75"/>
        <v>0</v>
      </c>
    </row>
    <row r="306" spans="1:14" x14ac:dyDescent="0.3">
      <c r="A306" s="5" t="s">
        <v>1761</v>
      </c>
      <c r="B306" s="5" t="s">
        <v>1762</v>
      </c>
      <c r="C306" s="5">
        <v>576</v>
      </c>
      <c r="D306" s="6">
        <v>75056</v>
      </c>
      <c r="E306" s="17" t="str">
        <f>VLOOKUP(A306,'forecast data dump'!$A$1:$H$3450,4,FALSE)</f>
        <v>08-Mar-21 A</v>
      </c>
      <c r="F306" s="17">
        <f>VLOOKUP(A306,'forecast data dump'!$A$1:$H$3450,5,FALSE)</f>
        <v>44459</v>
      </c>
      <c r="G306" s="13">
        <f>VLOOKUP(A306,'forecast data dump'!$A$1:$H$3450,8,FALSE)</f>
        <v>0.45</v>
      </c>
      <c r="H306" s="5" t="s">
        <v>3758</v>
      </c>
      <c r="I306" s="22">
        <f t="shared" si="72"/>
        <v>316.8</v>
      </c>
      <c r="J306" s="5"/>
      <c r="K306" s="5"/>
      <c r="L306" s="33">
        <f t="shared" si="73"/>
        <v>41280.800000000003</v>
      </c>
      <c r="M306" s="33">
        <f t="shared" si="74"/>
        <v>41280.800000000003</v>
      </c>
      <c r="N306" s="22">
        <f t="shared" si="75"/>
        <v>0</v>
      </c>
    </row>
    <row r="307" spans="1:14" x14ac:dyDescent="0.3">
      <c r="A307" s="5" t="s">
        <v>1761</v>
      </c>
      <c r="B307" s="5" t="s">
        <v>1762</v>
      </c>
      <c r="C307" s="5">
        <v>72</v>
      </c>
      <c r="D307" s="6">
        <v>10921</v>
      </c>
      <c r="E307" s="17" t="str">
        <f>VLOOKUP(A307,'forecast data dump'!$A$1:$H$3450,4,FALSE)</f>
        <v>08-Mar-21 A</v>
      </c>
      <c r="F307" s="17">
        <f>VLOOKUP(A307,'forecast data dump'!$A$1:$H$3450,5,FALSE)</f>
        <v>44459</v>
      </c>
      <c r="G307" s="13">
        <f>VLOOKUP(A307,'forecast data dump'!$A$1:$H$3450,8,FALSE)</f>
        <v>0.45</v>
      </c>
      <c r="H307" s="5" t="s">
        <v>3763</v>
      </c>
      <c r="I307" s="22">
        <f t="shared" si="72"/>
        <v>39.6</v>
      </c>
      <c r="J307" s="5"/>
      <c r="K307" s="5"/>
      <c r="L307" s="33">
        <f t="shared" si="73"/>
        <v>6006.55</v>
      </c>
      <c r="M307" s="33">
        <f t="shared" si="74"/>
        <v>6006.55</v>
      </c>
      <c r="N307" s="22">
        <f t="shared" si="75"/>
        <v>0</v>
      </c>
    </row>
    <row r="308" spans="1:14" x14ac:dyDescent="0.3">
      <c r="A308" s="5" t="s">
        <v>1763</v>
      </c>
      <c r="B308" s="5" t="s">
        <v>1764</v>
      </c>
      <c r="C308" s="5">
        <v>576</v>
      </c>
      <c r="D308" s="6">
        <v>77132</v>
      </c>
      <c r="E308" s="17" t="str">
        <f>VLOOKUP(A308,'forecast data dump'!$A$1:$H$3450,4,FALSE)</f>
        <v>13-Jul-20 A</v>
      </c>
      <c r="F308" s="17">
        <f>VLOOKUP(A308,'forecast data dump'!$A$1:$H$3450,5,FALSE)</f>
        <v>44435</v>
      </c>
      <c r="G308" s="13">
        <f>VLOOKUP(A308,'forecast data dump'!$A$1:$H$3450,8,FALSE)</f>
        <v>0.92</v>
      </c>
      <c r="H308" s="5" t="s">
        <v>3758</v>
      </c>
      <c r="I308" s="22">
        <f t="shared" si="72"/>
        <v>46.079999999999977</v>
      </c>
      <c r="J308" s="5"/>
      <c r="K308" s="5"/>
      <c r="L308" s="33">
        <f t="shared" si="73"/>
        <v>6170.5599999999968</v>
      </c>
      <c r="M308" s="33">
        <f t="shared" si="74"/>
        <v>6170.5599999999968</v>
      </c>
      <c r="N308" s="22">
        <f t="shared" si="75"/>
        <v>0</v>
      </c>
    </row>
    <row r="309" spans="1:14" x14ac:dyDescent="0.3">
      <c r="A309" s="5" t="s">
        <v>1763</v>
      </c>
      <c r="B309" s="5" t="s">
        <v>1764</v>
      </c>
      <c r="C309" s="5">
        <v>72</v>
      </c>
      <c r="D309" s="6">
        <v>11223</v>
      </c>
      <c r="E309" s="17" t="str">
        <f>VLOOKUP(A309,'forecast data dump'!$A$1:$H$3450,4,FALSE)</f>
        <v>13-Jul-20 A</v>
      </c>
      <c r="F309" s="17">
        <f>VLOOKUP(A309,'forecast data dump'!$A$1:$H$3450,5,FALSE)</f>
        <v>44435</v>
      </c>
      <c r="G309" s="13">
        <f>VLOOKUP(A309,'forecast data dump'!$A$1:$H$3450,8,FALSE)</f>
        <v>0.92</v>
      </c>
      <c r="H309" s="5" t="s">
        <v>3763</v>
      </c>
      <c r="I309" s="22">
        <f t="shared" si="72"/>
        <v>5.7599999999999971</v>
      </c>
      <c r="J309" s="5"/>
      <c r="K309" s="5"/>
      <c r="L309" s="33">
        <f t="shared" si="73"/>
        <v>897.83999999999958</v>
      </c>
      <c r="M309" s="33">
        <f t="shared" si="74"/>
        <v>897.83999999999958</v>
      </c>
      <c r="N309" s="22">
        <f t="shared" si="75"/>
        <v>0</v>
      </c>
    </row>
    <row r="310" spans="1:14" x14ac:dyDescent="0.3">
      <c r="A310" s="5" t="s">
        <v>1765</v>
      </c>
      <c r="B310" s="5" t="s">
        <v>1766</v>
      </c>
      <c r="C310" s="5">
        <v>120</v>
      </c>
      <c r="D310" s="6">
        <v>16106</v>
      </c>
      <c r="E310" s="17">
        <f>VLOOKUP(A310,'forecast data dump'!$A$1:$H$3450,4,FALSE)</f>
        <v>44665</v>
      </c>
      <c r="F310" s="17">
        <f>VLOOKUP(A310,'forecast data dump'!$A$1:$H$3450,5,FALSE)</f>
        <v>44678</v>
      </c>
      <c r="G310" s="13">
        <f>VLOOKUP(A310,'forecast data dump'!$A$1:$H$3450,8,FALSE)</f>
        <v>0</v>
      </c>
      <c r="H310" s="5" t="s">
        <v>3758</v>
      </c>
      <c r="I310" s="22">
        <f t="shared" si="72"/>
        <v>120</v>
      </c>
      <c r="J310" s="5"/>
      <c r="K310" s="5"/>
      <c r="L310" s="33">
        <f t="shared" si="73"/>
        <v>16106</v>
      </c>
      <c r="M310" s="33">
        <f t="shared" si="74"/>
        <v>16106</v>
      </c>
      <c r="N310" s="22">
        <f t="shared" si="75"/>
        <v>0</v>
      </c>
    </row>
    <row r="311" spans="1:14" x14ac:dyDescent="0.3">
      <c r="A311" s="5" t="s">
        <v>1765</v>
      </c>
      <c r="B311" s="5" t="s">
        <v>1766</v>
      </c>
      <c r="C311" s="5">
        <v>120</v>
      </c>
      <c r="D311" s="6">
        <v>14529</v>
      </c>
      <c r="E311" s="17">
        <f>VLOOKUP(A311,'forecast data dump'!$A$1:$H$3450,4,FALSE)</f>
        <v>44665</v>
      </c>
      <c r="F311" s="17">
        <f>VLOOKUP(A311,'forecast data dump'!$A$1:$H$3450,5,FALSE)</f>
        <v>44678</v>
      </c>
      <c r="G311" s="13">
        <f>VLOOKUP(A311,'forecast data dump'!$A$1:$H$3450,8,FALSE)</f>
        <v>0</v>
      </c>
      <c r="H311" s="5" t="s">
        <v>3759</v>
      </c>
      <c r="I311" s="22">
        <f t="shared" si="72"/>
        <v>120</v>
      </c>
      <c r="J311" s="5"/>
      <c r="K311" s="5"/>
      <c r="L311" s="33">
        <f t="shared" si="73"/>
        <v>14529</v>
      </c>
      <c r="M311" s="33">
        <f t="shared" si="74"/>
        <v>14529</v>
      </c>
      <c r="N311" s="22">
        <f t="shared" si="75"/>
        <v>0</v>
      </c>
    </row>
    <row r="312" spans="1:14" x14ac:dyDescent="0.3">
      <c r="A312" s="5" t="s">
        <v>1765</v>
      </c>
      <c r="B312" s="5" t="s">
        <v>1766</v>
      </c>
      <c r="C312" s="5">
        <v>24</v>
      </c>
      <c r="D312" s="6">
        <v>3750</v>
      </c>
      <c r="E312" s="17">
        <f>VLOOKUP(A312,'forecast data dump'!$A$1:$H$3450,4,FALSE)</f>
        <v>44665</v>
      </c>
      <c r="F312" s="17">
        <f>VLOOKUP(A312,'forecast data dump'!$A$1:$H$3450,5,FALSE)</f>
        <v>44678</v>
      </c>
      <c r="G312" s="13">
        <f>VLOOKUP(A312,'forecast data dump'!$A$1:$H$3450,8,FALSE)</f>
        <v>0</v>
      </c>
      <c r="H312" s="5" t="s">
        <v>3763</v>
      </c>
      <c r="I312" s="22">
        <f t="shared" si="72"/>
        <v>24</v>
      </c>
      <c r="J312" s="5"/>
      <c r="K312" s="5"/>
      <c r="L312" s="33">
        <f t="shared" si="73"/>
        <v>3750</v>
      </c>
      <c r="M312" s="33">
        <f t="shared" si="74"/>
        <v>3750</v>
      </c>
      <c r="N312" s="22">
        <f t="shared" si="75"/>
        <v>0</v>
      </c>
    </row>
    <row r="313" spans="1:14" x14ac:dyDescent="0.3">
      <c r="A313" s="3" t="s">
        <v>7867</v>
      </c>
      <c r="B313" s="3"/>
      <c r="C313" s="3"/>
      <c r="D313" s="4"/>
      <c r="E313" s="15"/>
      <c r="F313" s="15"/>
      <c r="G313" s="11"/>
      <c r="H313" s="3"/>
      <c r="I313" s="20"/>
      <c r="J313" s="3"/>
      <c r="K313" s="3"/>
      <c r="L313" s="32"/>
      <c r="M313" s="32"/>
      <c r="N313" s="20"/>
    </row>
    <row r="314" spans="1:14" x14ac:dyDescent="0.3">
      <c r="A314" s="5" t="s">
        <v>2022</v>
      </c>
      <c r="B314" s="5" t="s">
        <v>2023</v>
      </c>
      <c r="C314" s="5">
        <v>5</v>
      </c>
      <c r="D314" s="6">
        <v>736</v>
      </c>
      <c r="E314" s="17" t="str">
        <f>VLOOKUP(A314,'forecast data dump'!$A$1:$H$3450,4,FALSE)</f>
        <v>01-Jul-21*</v>
      </c>
      <c r="F314" s="17">
        <f>VLOOKUP(A314,'forecast data dump'!$A$1:$H$3450,5,FALSE)</f>
        <v>44405</v>
      </c>
      <c r="G314" s="13">
        <f>VLOOKUP(A314,'forecast data dump'!$A$1:$H$3450,8,FALSE)</f>
        <v>0</v>
      </c>
      <c r="H314" s="5" t="s">
        <v>3763</v>
      </c>
      <c r="I314" s="22">
        <f>C314*(1-G314)</f>
        <v>5</v>
      </c>
      <c r="J314" s="5"/>
      <c r="K314" s="5"/>
      <c r="L314" s="33">
        <f>D314*(1-G314)</f>
        <v>736</v>
      </c>
      <c r="M314" s="33">
        <f>IF(J314="",L314,(D314/C314)*J314)</f>
        <v>736</v>
      </c>
      <c r="N314" s="22">
        <f>L314-M314</f>
        <v>0</v>
      </c>
    </row>
    <row r="315" spans="1:14" x14ac:dyDescent="0.3">
      <c r="A315" s="3" t="s">
        <v>7868</v>
      </c>
      <c r="B315" s="3"/>
      <c r="C315" s="3"/>
      <c r="D315" s="4"/>
      <c r="E315" s="15"/>
      <c r="F315" s="15"/>
      <c r="G315" s="11"/>
      <c r="H315" s="3"/>
      <c r="I315" s="20"/>
      <c r="J315" s="3"/>
      <c r="K315" s="3"/>
      <c r="L315" s="32"/>
      <c r="M315" s="32"/>
      <c r="N315" s="20"/>
    </row>
    <row r="316" spans="1:14" x14ac:dyDescent="0.3">
      <c r="A316" s="5" t="s">
        <v>2046</v>
      </c>
      <c r="B316" s="5" t="s">
        <v>2047</v>
      </c>
      <c r="C316" s="5">
        <v>60</v>
      </c>
      <c r="D316" s="6">
        <v>8836</v>
      </c>
      <c r="E316" s="17" t="str">
        <f>VLOOKUP(A316,'forecast data dump'!$A$1:$H$3450,4,FALSE)</f>
        <v>16-Sep-20 A</v>
      </c>
      <c r="F316" s="17">
        <f>VLOOKUP(A316,'forecast data dump'!$A$1:$H$3450,5,FALSE)</f>
        <v>44447</v>
      </c>
      <c r="G316" s="13">
        <f>VLOOKUP(A316,'forecast data dump'!$A$1:$H$3450,8,FALSE)</f>
        <v>0.3</v>
      </c>
      <c r="H316" s="5" t="s">
        <v>3763</v>
      </c>
      <c r="I316" s="22">
        <f t="shared" ref="I316:I325" si="76">C316*(1-G316)</f>
        <v>42</v>
      </c>
      <c r="J316" s="5"/>
      <c r="K316" s="5"/>
      <c r="L316" s="33">
        <f t="shared" ref="L316:L325" si="77">D316*(1-G316)</f>
        <v>6185.2</v>
      </c>
      <c r="M316" s="33">
        <f t="shared" ref="M316:M325" si="78">IF(J316="",L316,(D316/C316)*J316)</f>
        <v>6185.2</v>
      </c>
      <c r="N316" s="22">
        <f t="shared" ref="N316:N325" si="79">L316-M316</f>
        <v>0</v>
      </c>
    </row>
    <row r="317" spans="1:14" x14ac:dyDescent="0.3">
      <c r="A317" s="5" t="s">
        <v>2046</v>
      </c>
      <c r="B317" s="5" t="s">
        <v>2047</v>
      </c>
      <c r="C317" s="5">
        <v>240</v>
      </c>
      <c r="D317" s="6">
        <v>30017</v>
      </c>
      <c r="E317" s="17" t="str">
        <f>VLOOKUP(A317,'forecast data dump'!$A$1:$H$3450,4,FALSE)</f>
        <v>16-Sep-20 A</v>
      </c>
      <c r="F317" s="17">
        <f>VLOOKUP(A317,'forecast data dump'!$A$1:$H$3450,5,FALSE)</f>
        <v>44447</v>
      </c>
      <c r="G317" s="13">
        <f>VLOOKUP(A317,'forecast data dump'!$A$1:$H$3450,8,FALSE)</f>
        <v>0.3</v>
      </c>
      <c r="H317" s="5" t="s">
        <v>3752</v>
      </c>
      <c r="I317" s="22">
        <f t="shared" si="76"/>
        <v>168</v>
      </c>
      <c r="J317" s="5"/>
      <c r="K317" s="5"/>
      <c r="L317" s="33">
        <f t="shared" si="77"/>
        <v>21011.899999999998</v>
      </c>
      <c r="M317" s="33">
        <f t="shared" si="78"/>
        <v>21011.899999999998</v>
      </c>
      <c r="N317" s="22">
        <f t="shared" si="79"/>
        <v>0</v>
      </c>
    </row>
    <row r="318" spans="1:14" x14ac:dyDescent="0.3">
      <c r="A318" s="5" t="s">
        <v>2048</v>
      </c>
      <c r="B318" s="5" t="s">
        <v>2049</v>
      </c>
      <c r="C318" s="5">
        <v>60</v>
      </c>
      <c r="D318" s="6">
        <v>8836</v>
      </c>
      <c r="E318" s="17">
        <f>VLOOKUP(A318,'forecast data dump'!$A$1:$H$3450,4,FALSE)</f>
        <v>44448</v>
      </c>
      <c r="F318" s="17">
        <f>VLOOKUP(A318,'forecast data dump'!$A$1:$H$3450,5,FALSE)</f>
        <v>44468</v>
      </c>
      <c r="G318" s="13">
        <f>VLOOKUP(A318,'forecast data dump'!$A$1:$H$3450,8,FALSE)</f>
        <v>0</v>
      </c>
      <c r="H318" s="5" t="s">
        <v>3763</v>
      </c>
      <c r="I318" s="22">
        <f t="shared" si="76"/>
        <v>60</v>
      </c>
      <c r="J318" s="5"/>
      <c r="K318" s="5"/>
      <c r="L318" s="33">
        <f t="shared" si="77"/>
        <v>8836</v>
      </c>
      <c r="M318" s="33">
        <f t="shared" si="78"/>
        <v>8836</v>
      </c>
      <c r="N318" s="22">
        <f t="shared" si="79"/>
        <v>0</v>
      </c>
    </row>
    <row r="319" spans="1:14" x14ac:dyDescent="0.3">
      <c r="A319" s="5" t="s">
        <v>2048</v>
      </c>
      <c r="B319" s="5" t="s">
        <v>2049</v>
      </c>
      <c r="C319" s="5">
        <v>240</v>
      </c>
      <c r="D319" s="6">
        <v>27389</v>
      </c>
      <c r="E319" s="17">
        <f>VLOOKUP(A319,'forecast data dump'!$A$1:$H$3450,4,FALSE)</f>
        <v>44448</v>
      </c>
      <c r="F319" s="17">
        <f>VLOOKUP(A319,'forecast data dump'!$A$1:$H$3450,5,FALSE)</f>
        <v>44468</v>
      </c>
      <c r="G319" s="13">
        <f>VLOOKUP(A319,'forecast data dump'!$A$1:$H$3450,8,FALSE)</f>
        <v>0</v>
      </c>
      <c r="H319" s="5" t="s">
        <v>3759</v>
      </c>
      <c r="I319" s="22">
        <f t="shared" si="76"/>
        <v>240</v>
      </c>
      <c r="J319" s="5"/>
      <c r="K319" s="5"/>
      <c r="L319" s="33">
        <f t="shared" si="77"/>
        <v>27389</v>
      </c>
      <c r="M319" s="33">
        <f t="shared" si="78"/>
        <v>27389</v>
      </c>
      <c r="N319" s="22">
        <f t="shared" si="79"/>
        <v>0</v>
      </c>
    </row>
    <row r="320" spans="1:14" x14ac:dyDescent="0.3">
      <c r="A320" s="5" t="s">
        <v>2048</v>
      </c>
      <c r="B320" s="5" t="s">
        <v>2049</v>
      </c>
      <c r="C320" s="5">
        <v>300</v>
      </c>
      <c r="D320" s="6">
        <v>37521</v>
      </c>
      <c r="E320" s="17">
        <f>VLOOKUP(A320,'forecast data dump'!$A$1:$H$3450,4,FALSE)</f>
        <v>44448</v>
      </c>
      <c r="F320" s="17">
        <f>VLOOKUP(A320,'forecast data dump'!$A$1:$H$3450,5,FALSE)</f>
        <v>44468</v>
      </c>
      <c r="G320" s="13">
        <f>VLOOKUP(A320,'forecast data dump'!$A$1:$H$3450,8,FALSE)</f>
        <v>0</v>
      </c>
      <c r="H320" s="5" t="s">
        <v>3752</v>
      </c>
      <c r="I320" s="22">
        <f t="shared" si="76"/>
        <v>300</v>
      </c>
      <c r="J320" s="5"/>
      <c r="K320" s="5"/>
      <c r="L320" s="33">
        <f t="shared" si="77"/>
        <v>37521</v>
      </c>
      <c r="M320" s="33">
        <f t="shared" si="78"/>
        <v>37521</v>
      </c>
      <c r="N320" s="22">
        <f t="shared" si="79"/>
        <v>0</v>
      </c>
    </row>
    <row r="321" spans="1:14" x14ac:dyDescent="0.3">
      <c r="A321" s="5" t="s">
        <v>2050</v>
      </c>
      <c r="B321" s="5" t="s">
        <v>2051</v>
      </c>
      <c r="C321" s="5">
        <v>240</v>
      </c>
      <c r="D321" s="6">
        <v>30017</v>
      </c>
      <c r="E321" s="17">
        <f>VLOOKUP(A321,'forecast data dump'!$A$1:$H$3450,4,FALSE)</f>
        <v>44448</v>
      </c>
      <c r="F321" s="17">
        <f>VLOOKUP(A321,'forecast data dump'!$A$1:$H$3450,5,FALSE)</f>
        <v>44468</v>
      </c>
      <c r="G321" s="13">
        <f>VLOOKUP(A321,'forecast data dump'!$A$1:$H$3450,8,FALSE)</f>
        <v>0</v>
      </c>
      <c r="H321" s="5" t="s">
        <v>3752</v>
      </c>
      <c r="I321" s="22">
        <f t="shared" si="76"/>
        <v>240</v>
      </c>
      <c r="J321" s="5"/>
      <c r="K321" s="5"/>
      <c r="L321" s="33">
        <f t="shared" si="77"/>
        <v>30017</v>
      </c>
      <c r="M321" s="33">
        <f t="shared" si="78"/>
        <v>30017</v>
      </c>
      <c r="N321" s="22">
        <f t="shared" si="79"/>
        <v>0</v>
      </c>
    </row>
    <row r="322" spans="1:14" x14ac:dyDescent="0.3">
      <c r="A322" s="5" t="s">
        <v>2050</v>
      </c>
      <c r="B322" s="5" t="s">
        <v>2051</v>
      </c>
      <c r="C322" s="5">
        <v>60</v>
      </c>
      <c r="D322" s="6">
        <v>8836</v>
      </c>
      <c r="E322" s="17">
        <f>VLOOKUP(A322,'forecast data dump'!$A$1:$H$3450,4,FALSE)</f>
        <v>44448</v>
      </c>
      <c r="F322" s="17">
        <f>VLOOKUP(A322,'forecast data dump'!$A$1:$H$3450,5,FALSE)</f>
        <v>44468</v>
      </c>
      <c r="G322" s="13">
        <f>VLOOKUP(A322,'forecast data dump'!$A$1:$H$3450,8,FALSE)</f>
        <v>0</v>
      </c>
      <c r="H322" s="5" t="s">
        <v>3763</v>
      </c>
      <c r="I322" s="22">
        <f t="shared" si="76"/>
        <v>60</v>
      </c>
      <c r="J322" s="5"/>
      <c r="K322" s="5"/>
      <c r="L322" s="33">
        <f t="shared" si="77"/>
        <v>8836</v>
      </c>
      <c r="M322" s="33">
        <f t="shared" si="78"/>
        <v>8836</v>
      </c>
      <c r="N322" s="22">
        <f t="shared" si="79"/>
        <v>0</v>
      </c>
    </row>
    <row r="323" spans="1:14" x14ac:dyDescent="0.3">
      <c r="A323" s="5" t="s">
        <v>2052</v>
      </c>
      <c r="B323" s="5" t="s">
        <v>2053</v>
      </c>
      <c r="C323" s="5">
        <v>40</v>
      </c>
      <c r="D323" s="6">
        <v>6249</v>
      </c>
      <c r="E323" s="17">
        <f>VLOOKUP(A323,'forecast data dump'!$A$1:$H$3450,4,FALSE)</f>
        <v>44565</v>
      </c>
      <c r="F323" s="17">
        <f>VLOOKUP(A323,'forecast data dump'!$A$1:$H$3450,5,FALSE)</f>
        <v>44579</v>
      </c>
      <c r="G323" s="13">
        <f>VLOOKUP(A323,'forecast data dump'!$A$1:$H$3450,8,FALSE)</f>
        <v>0</v>
      </c>
      <c r="H323" s="5" t="s">
        <v>3763</v>
      </c>
      <c r="I323" s="22">
        <f t="shared" si="76"/>
        <v>40</v>
      </c>
      <c r="J323" s="5"/>
      <c r="K323" s="5"/>
      <c r="L323" s="33">
        <f t="shared" si="77"/>
        <v>6249</v>
      </c>
      <c r="M323" s="33">
        <f t="shared" si="78"/>
        <v>6249</v>
      </c>
      <c r="N323" s="22">
        <f t="shared" si="79"/>
        <v>0</v>
      </c>
    </row>
    <row r="324" spans="1:14" x14ac:dyDescent="0.3">
      <c r="A324" s="5" t="s">
        <v>2052</v>
      </c>
      <c r="B324" s="5" t="s">
        <v>2053</v>
      </c>
      <c r="C324" s="5">
        <v>160</v>
      </c>
      <c r="D324" s="6">
        <v>19372</v>
      </c>
      <c r="E324" s="17">
        <f>VLOOKUP(A324,'forecast data dump'!$A$1:$H$3450,4,FALSE)</f>
        <v>44565</v>
      </c>
      <c r="F324" s="17">
        <f>VLOOKUP(A324,'forecast data dump'!$A$1:$H$3450,5,FALSE)</f>
        <v>44579</v>
      </c>
      <c r="G324" s="13">
        <f>VLOOKUP(A324,'forecast data dump'!$A$1:$H$3450,8,FALSE)</f>
        <v>0</v>
      </c>
      <c r="H324" s="5" t="s">
        <v>3759</v>
      </c>
      <c r="I324" s="22">
        <f t="shared" si="76"/>
        <v>160</v>
      </c>
      <c r="J324" s="5"/>
      <c r="K324" s="5"/>
      <c r="L324" s="33">
        <f t="shared" si="77"/>
        <v>19372</v>
      </c>
      <c r="M324" s="33">
        <f t="shared" si="78"/>
        <v>19372</v>
      </c>
      <c r="N324" s="22">
        <f t="shared" si="79"/>
        <v>0</v>
      </c>
    </row>
    <row r="325" spans="1:14" x14ac:dyDescent="0.3">
      <c r="A325" s="5" t="s">
        <v>2052</v>
      </c>
      <c r="B325" s="5" t="s">
        <v>2053</v>
      </c>
      <c r="C325" s="5">
        <v>220</v>
      </c>
      <c r="D325" s="6">
        <v>29191</v>
      </c>
      <c r="E325" s="17">
        <f>VLOOKUP(A325,'forecast data dump'!$A$1:$H$3450,4,FALSE)</f>
        <v>44565</v>
      </c>
      <c r="F325" s="17">
        <f>VLOOKUP(A325,'forecast data dump'!$A$1:$H$3450,5,FALSE)</f>
        <v>44579</v>
      </c>
      <c r="G325" s="13">
        <f>VLOOKUP(A325,'forecast data dump'!$A$1:$H$3450,8,FALSE)</f>
        <v>0</v>
      </c>
      <c r="H325" s="5" t="s">
        <v>3752</v>
      </c>
      <c r="I325" s="22">
        <f t="shared" si="76"/>
        <v>220</v>
      </c>
      <c r="J325" s="5"/>
      <c r="K325" s="5"/>
      <c r="L325" s="33">
        <f t="shared" si="77"/>
        <v>29191</v>
      </c>
      <c r="M325" s="33">
        <f t="shared" si="78"/>
        <v>29191</v>
      </c>
      <c r="N325" s="22">
        <f t="shared" si="79"/>
        <v>0</v>
      </c>
    </row>
    <row r="326" spans="1:14" x14ac:dyDescent="0.3">
      <c r="A326" s="3" t="s">
        <v>7869</v>
      </c>
      <c r="B326" s="3"/>
      <c r="C326" s="3"/>
      <c r="D326" s="4"/>
      <c r="E326" s="15"/>
      <c r="F326" s="15"/>
      <c r="G326" s="11"/>
      <c r="H326" s="3"/>
      <c r="I326" s="20"/>
      <c r="J326" s="3"/>
      <c r="K326" s="3"/>
      <c r="L326" s="32"/>
      <c r="M326" s="32"/>
      <c r="N326" s="20"/>
    </row>
    <row r="327" spans="1:14" x14ac:dyDescent="0.3">
      <c r="A327" s="5" t="s">
        <v>2074</v>
      </c>
      <c r="B327" s="5" t="s">
        <v>2075</v>
      </c>
      <c r="C327" s="5">
        <v>7</v>
      </c>
      <c r="D327" s="6">
        <v>1031</v>
      </c>
      <c r="E327" s="17" t="str">
        <f>VLOOKUP(A327,'forecast data dump'!$A$1:$H$3450,4,FALSE)</f>
        <v>24-May-21 A</v>
      </c>
      <c r="F327" s="17">
        <f>VLOOKUP(A327,'forecast data dump'!$A$1:$H$3450,5,FALSE)</f>
        <v>44439</v>
      </c>
      <c r="G327" s="13">
        <f>VLOOKUP(A327,'forecast data dump'!$A$1:$H$3450,8,FALSE)</f>
        <v>0.1</v>
      </c>
      <c r="H327" s="5" t="s">
        <v>3763</v>
      </c>
      <c r="I327" s="22">
        <f t="shared" ref="I327:I332" si="80">C327*(1-G327)</f>
        <v>6.3</v>
      </c>
      <c r="J327" s="5"/>
      <c r="K327" s="5"/>
      <c r="L327" s="33">
        <f t="shared" ref="L327:L332" si="81">D327*(1-G327)</f>
        <v>927.9</v>
      </c>
      <c r="M327" s="33">
        <f t="shared" ref="M327:M332" si="82">IF(J327="",L327,(D327/C327)*J327)</f>
        <v>927.9</v>
      </c>
      <c r="N327" s="22">
        <f t="shared" ref="N327:N332" si="83">L327-M327</f>
        <v>0</v>
      </c>
    </row>
    <row r="328" spans="1:14" x14ac:dyDescent="0.3">
      <c r="A328" s="5" t="s">
        <v>2074</v>
      </c>
      <c r="B328" s="5" t="s">
        <v>2075</v>
      </c>
      <c r="C328" s="5">
        <v>32</v>
      </c>
      <c r="D328" s="6">
        <v>3652</v>
      </c>
      <c r="E328" s="17" t="str">
        <f>VLOOKUP(A328,'forecast data dump'!$A$1:$H$3450,4,FALSE)</f>
        <v>24-May-21 A</v>
      </c>
      <c r="F328" s="17">
        <f>VLOOKUP(A328,'forecast data dump'!$A$1:$H$3450,5,FALSE)</f>
        <v>44439</v>
      </c>
      <c r="G328" s="13">
        <f>VLOOKUP(A328,'forecast data dump'!$A$1:$H$3450,8,FALSE)</f>
        <v>0.1</v>
      </c>
      <c r="H328" s="5" t="s">
        <v>3759</v>
      </c>
      <c r="I328" s="22">
        <f t="shared" si="80"/>
        <v>28.8</v>
      </c>
      <c r="J328" s="5"/>
      <c r="K328" s="5"/>
      <c r="L328" s="33">
        <f t="shared" si="81"/>
        <v>3286.8</v>
      </c>
      <c r="M328" s="33">
        <f t="shared" si="82"/>
        <v>3286.8</v>
      </c>
      <c r="N328" s="22">
        <f t="shared" si="83"/>
        <v>0</v>
      </c>
    </row>
    <row r="329" spans="1:14" x14ac:dyDescent="0.3">
      <c r="A329" s="5" t="s">
        <v>2076</v>
      </c>
      <c r="B329" s="5" t="s">
        <v>2077</v>
      </c>
      <c r="C329" s="5">
        <v>80</v>
      </c>
      <c r="D329" s="6">
        <v>12499</v>
      </c>
      <c r="E329" s="17">
        <f>VLOOKUP(A329,'forecast data dump'!$A$1:$H$3450,4,FALSE)</f>
        <v>44657</v>
      </c>
      <c r="F329" s="17">
        <f>VLOOKUP(A329,'forecast data dump'!$A$1:$H$3450,5,FALSE)</f>
        <v>44670</v>
      </c>
      <c r="G329" s="13">
        <f>VLOOKUP(A329,'forecast data dump'!$A$1:$H$3450,8,FALSE)</f>
        <v>0</v>
      </c>
      <c r="H329" s="5" t="s">
        <v>3763</v>
      </c>
      <c r="I329" s="22">
        <f t="shared" si="80"/>
        <v>80</v>
      </c>
      <c r="J329" s="5"/>
      <c r="K329" s="5"/>
      <c r="L329" s="33">
        <f t="shared" si="81"/>
        <v>12499</v>
      </c>
      <c r="M329" s="33">
        <f t="shared" si="82"/>
        <v>12499</v>
      </c>
      <c r="N329" s="22">
        <f t="shared" si="83"/>
        <v>0</v>
      </c>
    </row>
    <row r="330" spans="1:14" x14ac:dyDescent="0.3">
      <c r="A330" s="5" t="s">
        <v>2076</v>
      </c>
      <c r="B330" s="5" t="s">
        <v>2077</v>
      </c>
      <c r="C330" s="5">
        <v>80</v>
      </c>
      <c r="D330" s="6">
        <v>9686</v>
      </c>
      <c r="E330" s="17">
        <f>VLOOKUP(A330,'forecast data dump'!$A$1:$H$3450,4,FALSE)</f>
        <v>44657</v>
      </c>
      <c r="F330" s="17">
        <f>VLOOKUP(A330,'forecast data dump'!$A$1:$H$3450,5,FALSE)</f>
        <v>44670</v>
      </c>
      <c r="G330" s="13">
        <f>VLOOKUP(A330,'forecast data dump'!$A$1:$H$3450,8,FALSE)</f>
        <v>0</v>
      </c>
      <c r="H330" s="5" t="s">
        <v>3759</v>
      </c>
      <c r="I330" s="22">
        <f t="shared" si="80"/>
        <v>80</v>
      </c>
      <c r="J330" s="5"/>
      <c r="K330" s="5"/>
      <c r="L330" s="33">
        <f t="shared" si="81"/>
        <v>9686</v>
      </c>
      <c r="M330" s="33">
        <f t="shared" si="82"/>
        <v>9686</v>
      </c>
      <c r="N330" s="22">
        <f t="shared" si="83"/>
        <v>0</v>
      </c>
    </row>
    <row r="331" spans="1:14" x14ac:dyDescent="0.3">
      <c r="A331" s="5" t="s">
        <v>2082</v>
      </c>
      <c r="B331" s="5" t="s">
        <v>2083</v>
      </c>
      <c r="C331" s="5">
        <v>70</v>
      </c>
      <c r="D331" s="6">
        <v>8475</v>
      </c>
      <c r="E331" s="17">
        <f>VLOOKUP(A331,'forecast data dump'!$A$1:$H$3450,4,FALSE)</f>
        <v>44650</v>
      </c>
      <c r="F331" s="17">
        <f>VLOOKUP(A331,'forecast data dump'!$A$1:$H$3450,5,FALSE)</f>
        <v>44656</v>
      </c>
      <c r="G331" s="13">
        <f>VLOOKUP(A331,'forecast data dump'!$A$1:$H$3450,8,FALSE)</f>
        <v>0</v>
      </c>
      <c r="H331" s="5" t="s">
        <v>3759</v>
      </c>
      <c r="I331" s="22">
        <f t="shared" si="80"/>
        <v>70</v>
      </c>
      <c r="J331" s="5"/>
      <c r="K331" s="5"/>
      <c r="L331" s="33">
        <f t="shared" si="81"/>
        <v>8475</v>
      </c>
      <c r="M331" s="33">
        <f t="shared" si="82"/>
        <v>8475</v>
      </c>
      <c r="N331" s="22">
        <f t="shared" si="83"/>
        <v>0</v>
      </c>
    </row>
    <row r="332" spans="1:14" x14ac:dyDescent="0.3">
      <c r="A332" s="5" t="s">
        <v>2086</v>
      </c>
      <c r="B332" s="5" t="s">
        <v>2087</v>
      </c>
      <c r="C332" s="5">
        <v>3137</v>
      </c>
      <c r="D332" s="6">
        <v>3500</v>
      </c>
      <c r="E332" s="17">
        <f>VLOOKUP(A332,'forecast data dump'!$A$1:$H$3450,4,FALSE)</f>
        <v>44650</v>
      </c>
      <c r="F332" s="17">
        <f>VLOOKUP(A332,'forecast data dump'!$A$1:$H$3450,5,FALSE)</f>
        <v>44656</v>
      </c>
      <c r="G332" s="13">
        <f>VLOOKUP(A332,'forecast data dump'!$A$1:$H$3450,8,FALSE)</f>
        <v>0</v>
      </c>
      <c r="H332" s="5" t="s">
        <v>3761</v>
      </c>
      <c r="I332" s="22">
        <f t="shared" si="80"/>
        <v>3137</v>
      </c>
      <c r="J332" s="5"/>
      <c r="K332" s="5"/>
      <c r="L332" s="33">
        <f t="shared" si="81"/>
        <v>3500</v>
      </c>
      <c r="M332" s="33">
        <f t="shared" si="82"/>
        <v>3500</v>
      </c>
      <c r="N332" s="22">
        <f t="shared" si="83"/>
        <v>0</v>
      </c>
    </row>
    <row r="333" spans="1:14" x14ac:dyDescent="0.3">
      <c r="A333" s="3" t="s">
        <v>7870</v>
      </c>
      <c r="B333" s="3"/>
      <c r="C333" s="3"/>
      <c r="D333" s="4"/>
      <c r="E333" s="15"/>
      <c r="F333" s="15"/>
      <c r="G333" s="11"/>
      <c r="H333" s="3"/>
      <c r="I333" s="20"/>
      <c r="J333" s="3"/>
      <c r="K333" s="3"/>
      <c r="L333" s="32"/>
      <c r="M333" s="32"/>
      <c r="N333" s="20"/>
    </row>
    <row r="334" spans="1:14" x14ac:dyDescent="0.3">
      <c r="A334" s="5" t="s">
        <v>2060</v>
      </c>
      <c r="B334" s="5" t="s">
        <v>2061</v>
      </c>
      <c r="C334" s="5">
        <v>80</v>
      </c>
      <c r="D334" s="6">
        <v>9130</v>
      </c>
      <c r="E334" s="17" t="str">
        <f>VLOOKUP(A334,'forecast data dump'!$A$1:$H$3450,4,FALSE)</f>
        <v>08-Mar-21 A</v>
      </c>
      <c r="F334" s="17">
        <f>VLOOKUP(A334,'forecast data dump'!$A$1:$H$3450,5,FALSE)</f>
        <v>44439</v>
      </c>
      <c r="G334" s="13">
        <f>VLOOKUP(A334,'forecast data dump'!$A$1:$H$3450,8,FALSE)</f>
        <v>0.3</v>
      </c>
      <c r="H334" s="5" t="s">
        <v>3759</v>
      </c>
      <c r="I334" s="22">
        <f>C334*(1-G334)</f>
        <v>56</v>
      </c>
      <c r="J334" s="5"/>
      <c r="K334" s="5"/>
      <c r="L334" s="33">
        <f>D334*(1-G334)</f>
        <v>6391</v>
      </c>
      <c r="M334" s="33">
        <f>IF(J334="",L334,(D334/C334)*J334)</f>
        <v>6391</v>
      </c>
      <c r="N334" s="22">
        <f>L334-M334</f>
        <v>0</v>
      </c>
    </row>
    <row r="335" spans="1:14" x14ac:dyDescent="0.3">
      <c r="A335" s="5" t="s">
        <v>2062</v>
      </c>
      <c r="B335" s="5" t="s">
        <v>2063</v>
      </c>
      <c r="C335" s="5">
        <v>80</v>
      </c>
      <c r="D335" s="6">
        <v>9404</v>
      </c>
      <c r="E335" s="17">
        <f>VLOOKUP(A335,'forecast data dump'!$A$1:$H$3450,4,FALSE)</f>
        <v>44664</v>
      </c>
      <c r="F335" s="17">
        <f>VLOOKUP(A335,'forecast data dump'!$A$1:$H$3450,5,FALSE)</f>
        <v>44670</v>
      </c>
      <c r="G335" s="13">
        <f>VLOOKUP(A335,'forecast data dump'!$A$1:$H$3450,8,FALSE)</f>
        <v>0</v>
      </c>
      <c r="H335" s="5" t="s">
        <v>3759</v>
      </c>
      <c r="I335" s="22">
        <f>C335*(1-G335)</f>
        <v>80</v>
      </c>
      <c r="J335" s="5"/>
      <c r="K335" s="5"/>
      <c r="L335" s="33">
        <f>D335*(1-G335)</f>
        <v>9404</v>
      </c>
      <c r="M335" s="33">
        <f>IF(J335="",L335,(D335/C335)*J335)</f>
        <v>9404</v>
      </c>
      <c r="N335" s="22">
        <f>L335-M335</f>
        <v>0</v>
      </c>
    </row>
    <row r="336" spans="1:14" x14ac:dyDescent="0.3">
      <c r="A336" s="5" t="s">
        <v>2062</v>
      </c>
      <c r="B336" s="5" t="s">
        <v>2063</v>
      </c>
      <c r="C336" s="5">
        <v>80</v>
      </c>
      <c r="D336" s="6">
        <v>14013</v>
      </c>
      <c r="E336" s="17">
        <f>VLOOKUP(A336,'forecast data dump'!$A$1:$H$3450,4,FALSE)</f>
        <v>44664</v>
      </c>
      <c r="F336" s="17">
        <f>VLOOKUP(A336,'forecast data dump'!$A$1:$H$3450,5,FALSE)</f>
        <v>44670</v>
      </c>
      <c r="G336" s="13">
        <f>VLOOKUP(A336,'forecast data dump'!$A$1:$H$3450,8,FALSE)</f>
        <v>0</v>
      </c>
      <c r="H336" s="5" t="s">
        <v>3731</v>
      </c>
      <c r="I336" s="22">
        <f>C336*(1-G336)</f>
        <v>80</v>
      </c>
      <c r="J336" s="5"/>
      <c r="K336" s="5"/>
      <c r="L336" s="33">
        <f>D336*(1-G336)</f>
        <v>14013</v>
      </c>
      <c r="M336" s="33">
        <f>IF(J336="",L336,(D336/C336)*J336)</f>
        <v>14013</v>
      </c>
      <c r="N336" s="22">
        <f>L336-M336</f>
        <v>0</v>
      </c>
    </row>
    <row r="337" spans="1:14" x14ac:dyDescent="0.3">
      <c r="A337" s="5" t="s">
        <v>2066</v>
      </c>
      <c r="B337" s="5" t="s">
        <v>2067</v>
      </c>
      <c r="C337" s="5">
        <v>54</v>
      </c>
      <c r="D337" s="6">
        <v>6226</v>
      </c>
      <c r="E337" s="17" t="str">
        <f>VLOOKUP(A337,'forecast data dump'!$A$1:$H$3450,4,FALSE)</f>
        <v>01-Oct-19 A</v>
      </c>
      <c r="F337" s="17">
        <f>VLOOKUP(A337,'forecast data dump'!$A$1:$H$3450,5,FALSE)</f>
        <v>44498</v>
      </c>
      <c r="G337" s="13">
        <f>VLOOKUP(A337,'forecast data dump'!$A$1:$H$3450,8,FALSE)</f>
        <v>0.9</v>
      </c>
      <c r="H337" s="5" t="s">
        <v>3759</v>
      </c>
      <c r="I337" s="22">
        <f>C337*(1-G337)</f>
        <v>5.3999999999999986</v>
      </c>
      <c r="J337" s="5"/>
      <c r="K337" s="5"/>
      <c r="L337" s="33">
        <f>D337*(1-G337)</f>
        <v>622.59999999999991</v>
      </c>
      <c r="M337" s="33">
        <f>IF(J337="",L337,(D337/C337)*J337)</f>
        <v>622.59999999999991</v>
      </c>
      <c r="N337" s="22">
        <f>L337-M337</f>
        <v>0</v>
      </c>
    </row>
    <row r="338" spans="1:14" x14ac:dyDescent="0.3">
      <c r="A338" s="5" t="s">
        <v>2066</v>
      </c>
      <c r="B338" s="5" t="s">
        <v>2067</v>
      </c>
      <c r="C338" s="5">
        <v>27</v>
      </c>
      <c r="D338" s="6">
        <v>4639</v>
      </c>
      <c r="E338" s="17" t="str">
        <f>VLOOKUP(A338,'forecast data dump'!$A$1:$H$3450,4,FALSE)</f>
        <v>01-Oct-19 A</v>
      </c>
      <c r="F338" s="17">
        <f>VLOOKUP(A338,'forecast data dump'!$A$1:$H$3450,5,FALSE)</f>
        <v>44498</v>
      </c>
      <c r="G338" s="13">
        <f>VLOOKUP(A338,'forecast data dump'!$A$1:$H$3450,8,FALSE)</f>
        <v>0.9</v>
      </c>
      <c r="H338" s="5" t="s">
        <v>3731</v>
      </c>
      <c r="I338" s="22">
        <f>C338*(1-G338)</f>
        <v>2.6999999999999993</v>
      </c>
      <c r="J338" s="5"/>
      <c r="K338" s="5"/>
      <c r="L338" s="33">
        <f>D338*(1-G338)</f>
        <v>463.89999999999992</v>
      </c>
      <c r="M338" s="33">
        <f>IF(J338="",L338,(D338/C338)*J338)</f>
        <v>463.89999999999992</v>
      </c>
      <c r="N338" s="22">
        <f>L338-M338</f>
        <v>0</v>
      </c>
    </row>
    <row r="339" spans="1:14" x14ac:dyDescent="0.3">
      <c r="A339" s="3" t="s">
        <v>7871</v>
      </c>
      <c r="B339" s="3"/>
      <c r="C339" s="3"/>
      <c r="D339" s="4"/>
      <c r="E339" s="15"/>
      <c r="F339" s="15"/>
      <c r="G339" s="11"/>
      <c r="H339" s="3"/>
      <c r="I339" s="20"/>
      <c r="J339" s="3"/>
      <c r="K339" s="3"/>
      <c r="L339" s="32"/>
      <c r="M339" s="32"/>
      <c r="N339" s="20"/>
    </row>
    <row r="340" spans="1:14" x14ac:dyDescent="0.3">
      <c r="A340" s="5" t="s">
        <v>1633</v>
      </c>
      <c r="B340" s="5" t="s">
        <v>1634</v>
      </c>
      <c r="C340" s="5">
        <v>90</v>
      </c>
      <c r="D340" s="6">
        <v>13651</v>
      </c>
      <c r="E340" s="17" t="str">
        <f>VLOOKUP(A340,'forecast data dump'!$A$1:$H$3450,4,FALSE)</f>
        <v>30-Oct-20 A</v>
      </c>
      <c r="F340" s="17">
        <f>VLOOKUP(A340,'forecast data dump'!$A$1:$H$3450,5,FALSE)</f>
        <v>44440</v>
      </c>
      <c r="G340" s="13">
        <f>VLOOKUP(A340,'forecast data dump'!$A$1:$H$3450,8,FALSE)</f>
        <v>0.9</v>
      </c>
      <c r="H340" s="5" t="s">
        <v>3744</v>
      </c>
      <c r="I340" s="22">
        <f>C340*(1-G340)</f>
        <v>8.9999999999999982</v>
      </c>
      <c r="J340" s="5"/>
      <c r="K340" s="5"/>
      <c r="L340" s="33">
        <f>D340*(1-G340)</f>
        <v>1365.0999999999997</v>
      </c>
      <c r="M340" s="33">
        <f>IF(J340="",L340,(D340/C340)*J340)</f>
        <v>1365.0999999999997</v>
      </c>
      <c r="N340" s="22">
        <f>L340-M340</f>
        <v>0</v>
      </c>
    </row>
    <row r="341" spans="1:14" x14ac:dyDescent="0.3">
      <c r="A341" s="5" t="s">
        <v>1635</v>
      </c>
      <c r="B341" s="5" t="s">
        <v>1636</v>
      </c>
      <c r="C341" s="5">
        <v>24</v>
      </c>
      <c r="D341" s="6">
        <v>5090</v>
      </c>
      <c r="E341" s="17">
        <f>VLOOKUP(A341,'forecast data dump'!$A$1:$H$3450,4,FALSE)</f>
        <v>44441</v>
      </c>
      <c r="F341" s="17">
        <f>VLOOKUP(A341,'forecast data dump'!$A$1:$H$3450,5,FALSE)</f>
        <v>44531</v>
      </c>
      <c r="G341" s="13">
        <f>VLOOKUP(A341,'forecast data dump'!$A$1:$H$3450,8,FALSE)</f>
        <v>0</v>
      </c>
      <c r="H341" s="5" t="s">
        <v>3732</v>
      </c>
      <c r="I341" s="22">
        <f>C341*(1-G341)</f>
        <v>24</v>
      </c>
      <c r="J341" s="5"/>
      <c r="K341" s="5"/>
      <c r="L341" s="33">
        <f>D341*(1-G341)</f>
        <v>5090</v>
      </c>
      <c r="M341" s="33">
        <f>IF(J341="",L341,(D341/C341)*J341)</f>
        <v>5090</v>
      </c>
      <c r="N341" s="22">
        <f>L341-M341</f>
        <v>0</v>
      </c>
    </row>
    <row r="342" spans="1:14" x14ac:dyDescent="0.3">
      <c r="A342" s="5" t="s">
        <v>1635</v>
      </c>
      <c r="B342" s="5" t="s">
        <v>1636</v>
      </c>
      <c r="C342" s="5">
        <v>24</v>
      </c>
      <c r="D342" s="6">
        <v>3640</v>
      </c>
      <c r="E342" s="17">
        <f>VLOOKUP(A342,'forecast data dump'!$A$1:$H$3450,4,FALSE)</f>
        <v>44441</v>
      </c>
      <c r="F342" s="17">
        <f>VLOOKUP(A342,'forecast data dump'!$A$1:$H$3450,5,FALSE)</f>
        <v>44531</v>
      </c>
      <c r="G342" s="13">
        <f>VLOOKUP(A342,'forecast data dump'!$A$1:$H$3450,8,FALSE)</f>
        <v>0</v>
      </c>
      <c r="H342" s="5" t="s">
        <v>3744</v>
      </c>
      <c r="I342" s="22">
        <f>C342*(1-G342)</f>
        <v>24</v>
      </c>
      <c r="J342" s="5"/>
      <c r="K342" s="5"/>
      <c r="L342" s="33">
        <f>D342*(1-G342)</f>
        <v>3640</v>
      </c>
      <c r="M342" s="33">
        <f>IF(J342="",L342,(D342/C342)*J342)</f>
        <v>3640</v>
      </c>
      <c r="N342" s="22">
        <f>L342-M342</f>
        <v>0</v>
      </c>
    </row>
    <row r="343" spans="1:14" x14ac:dyDescent="0.3">
      <c r="A343" s="5" t="s">
        <v>1635</v>
      </c>
      <c r="B343" s="5" t="s">
        <v>1636</v>
      </c>
      <c r="C343" s="5">
        <v>24</v>
      </c>
      <c r="D343" s="6">
        <v>2821</v>
      </c>
      <c r="E343" s="17">
        <f>VLOOKUP(A343,'forecast data dump'!$A$1:$H$3450,4,FALSE)</f>
        <v>44441</v>
      </c>
      <c r="F343" s="17">
        <f>VLOOKUP(A343,'forecast data dump'!$A$1:$H$3450,5,FALSE)</f>
        <v>44531</v>
      </c>
      <c r="G343" s="13">
        <f>VLOOKUP(A343,'forecast data dump'!$A$1:$H$3450,8,FALSE)</f>
        <v>0</v>
      </c>
      <c r="H343" s="5" t="s">
        <v>3742</v>
      </c>
      <c r="I343" s="22">
        <f>C343*(1-G343)</f>
        <v>24</v>
      </c>
      <c r="J343" s="5"/>
      <c r="K343" s="5"/>
      <c r="L343" s="33">
        <f>D343*(1-G343)</f>
        <v>2821</v>
      </c>
      <c r="M343" s="33">
        <f>IF(J343="",L343,(D343/C343)*J343)</f>
        <v>2821</v>
      </c>
      <c r="N343" s="22">
        <f>L343-M343</f>
        <v>0</v>
      </c>
    </row>
    <row r="344" spans="1:14" x14ac:dyDescent="0.3">
      <c r="A344" s="5" t="s">
        <v>1637</v>
      </c>
      <c r="B344" s="5" t="s">
        <v>1638</v>
      </c>
      <c r="C344" s="5">
        <v>40</v>
      </c>
      <c r="D344" s="6">
        <v>4843</v>
      </c>
      <c r="E344" s="17">
        <f>VLOOKUP(A344,'forecast data dump'!$A$1:$H$3450,4,FALSE)</f>
        <v>44595</v>
      </c>
      <c r="F344" s="17">
        <f>VLOOKUP(A344,'forecast data dump'!$A$1:$H$3450,5,FALSE)</f>
        <v>44608</v>
      </c>
      <c r="G344" s="13">
        <f>VLOOKUP(A344,'forecast data dump'!$A$1:$H$3450,8,FALSE)</f>
        <v>0</v>
      </c>
      <c r="H344" s="5" t="s">
        <v>3742</v>
      </c>
      <c r="I344" s="22">
        <f>C344*(1-G344)</f>
        <v>40</v>
      </c>
      <c r="J344" s="5"/>
      <c r="K344" s="5"/>
      <c r="L344" s="33">
        <f>D344*(1-G344)</f>
        <v>4843</v>
      </c>
      <c r="M344" s="33">
        <f>IF(J344="",L344,(D344/C344)*J344)</f>
        <v>4843</v>
      </c>
      <c r="N344" s="22">
        <f>L344-M344</f>
        <v>0</v>
      </c>
    </row>
    <row r="345" spans="1:14" x14ac:dyDescent="0.3">
      <c r="A345" s="3" t="s">
        <v>7872</v>
      </c>
      <c r="B345" s="3"/>
      <c r="C345" s="3"/>
      <c r="D345" s="4"/>
      <c r="E345" s="15"/>
      <c r="F345" s="15"/>
      <c r="G345" s="11"/>
      <c r="H345" s="3"/>
      <c r="I345" s="20"/>
      <c r="J345" s="3"/>
      <c r="K345" s="3"/>
      <c r="L345" s="32"/>
      <c r="M345" s="32"/>
      <c r="N345" s="20"/>
    </row>
    <row r="346" spans="1:14" x14ac:dyDescent="0.3">
      <c r="A346" s="5" t="s">
        <v>1653</v>
      </c>
      <c r="B346" s="5" t="s">
        <v>1654</v>
      </c>
      <c r="C346" s="5">
        <v>80</v>
      </c>
      <c r="D346" s="6">
        <v>9686</v>
      </c>
      <c r="E346" s="17">
        <f>VLOOKUP(A346,'forecast data dump'!$A$1:$H$3450,4,FALSE)</f>
        <v>44707</v>
      </c>
      <c r="F346" s="17">
        <f>VLOOKUP(A346,'forecast data dump'!$A$1:$H$3450,5,FALSE)</f>
        <v>44721</v>
      </c>
      <c r="G346" s="13">
        <f>VLOOKUP(A346,'forecast data dump'!$A$1:$H$3450,8,FALSE)</f>
        <v>0</v>
      </c>
      <c r="H346" s="5" t="s">
        <v>3741</v>
      </c>
      <c r="I346" s="22">
        <f t="shared" ref="I346:I370" si="84">C346*(1-G346)</f>
        <v>80</v>
      </c>
      <c r="J346" s="5"/>
      <c r="K346" s="5"/>
      <c r="L346" s="33">
        <f t="shared" ref="L346:L370" si="85">D346*(1-G346)</f>
        <v>9686</v>
      </c>
      <c r="M346" s="33">
        <f t="shared" ref="M346:M370" si="86">IF(J346="",L346,(D346/C346)*J346)</f>
        <v>9686</v>
      </c>
      <c r="N346" s="22">
        <f t="shared" ref="N346:N370" si="87">L346-M346</f>
        <v>0</v>
      </c>
    </row>
    <row r="347" spans="1:14" x14ac:dyDescent="0.3">
      <c r="A347" s="5" t="s">
        <v>1653</v>
      </c>
      <c r="B347" s="5" t="s">
        <v>1654</v>
      </c>
      <c r="C347" s="5">
        <v>160</v>
      </c>
      <c r="D347" s="6">
        <v>19372</v>
      </c>
      <c r="E347" s="17">
        <f>VLOOKUP(A347,'forecast data dump'!$A$1:$H$3450,4,FALSE)</f>
        <v>44707</v>
      </c>
      <c r="F347" s="17">
        <f>VLOOKUP(A347,'forecast data dump'!$A$1:$H$3450,5,FALSE)</f>
        <v>44721</v>
      </c>
      <c r="G347" s="13">
        <f>VLOOKUP(A347,'forecast data dump'!$A$1:$H$3450,8,FALSE)</f>
        <v>0</v>
      </c>
      <c r="H347" s="5" t="s">
        <v>3742</v>
      </c>
      <c r="I347" s="22">
        <f t="shared" si="84"/>
        <v>160</v>
      </c>
      <c r="J347" s="5"/>
      <c r="K347" s="5"/>
      <c r="L347" s="33">
        <f t="shared" si="85"/>
        <v>19372</v>
      </c>
      <c r="M347" s="33">
        <f t="shared" si="86"/>
        <v>19372</v>
      </c>
      <c r="N347" s="22">
        <f t="shared" si="87"/>
        <v>0</v>
      </c>
    </row>
    <row r="348" spans="1:14" x14ac:dyDescent="0.3">
      <c r="A348" s="5" t="s">
        <v>1653</v>
      </c>
      <c r="B348" s="5" t="s">
        <v>1654</v>
      </c>
      <c r="C348" s="5">
        <v>80</v>
      </c>
      <c r="D348" s="6">
        <v>10737</v>
      </c>
      <c r="E348" s="17">
        <f>VLOOKUP(A348,'forecast data dump'!$A$1:$H$3450,4,FALSE)</f>
        <v>44707</v>
      </c>
      <c r="F348" s="17">
        <f>VLOOKUP(A348,'forecast data dump'!$A$1:$H$3450,5,FALSE)</f>
        <v>44721</v>
      </c>
      <c r="G348" s="13">
        <f>VLOOKUP(A348,'forecast data dump'!$A$1:$H$3450,8,FALSE)</f>
        <v>0</v>
      </c>
      <c r="H348" s="5" t="s">
        <v>3746</v>
      </c>
      <c r="I348" s="22">
        <f t="shared" si="84"/>
        <v>80</v>
      </c>
      <c r="J348" s="5"/>
      <c r="K348" s="5"/>
      <c r="L348" s="33">
        <f t="shared" si="85"/>
        <v>10737</v>
      </c>
      <c r="M348" s="33">
        <f t="shared" si="86"/>
        <v>10737</v>
      </c>
      <c r="N348" s="22">
        <f t="shared" si="87"/>
        <v>0</v>
      </c>
    </row>
    <row r="349" spans="1:14" x14ac:dyDescent="0.3">
      <c r="A349" s="5" t="s">
        <v>1653</v>
      </c>
      <c r="B349" s="5" t="s">
        <v>1654</v>
      </c>
      <c r="C349" s="5">
        <v>160</v>
      </c>
      <c r="D349" s="6">
        <v>34952</v>
      </c>
      <c r="E349" s="17">
        <f>VLOOKUP(A349,'forecast data dump'!$A$1:$H$3450,4,FALSE)</f>
        <v>44707</v>
      </c>
      <c r="F349" s="17">
        <f>VLOOKUP(A349,'forecast data dump'!$A$1:$H$3450,5,FALSE)</f>
        <v>44721</v>
      </c>
      <c r="G349" s="13">
        <f>VLOOKUP(A349,'forecast data dump'!$A$1:$H$3450,8,FALSE)</f>
        <v>0</v>
      </c>
      <c r="H349" s="5" t="s">
        <v>3732</v>
      </c>
      <c r="I349" s="22">
        <f t="shared" si="84"/>
        <v>160</v>
      </c>
      <c r="J349" s="5"/>
      <c r="K349" s="5"/>
      <c r="L349" s="33">
        <f t="shared" si="85"/>
        <v>34952</v>
      </c>
      <c r="M349" s="33">
        <f t="shared" si="86"/>
        <v>34952</v>
      </c>
      <c r="N349" s="22">
        <f t="shared" si="87"/>
        <v>0</v>
      </c>
    </row>
    <row r="350" spans="1:14" x14ac:dyDescent="0.3">
      <c r="A350" s="5" t="s">
        <v>1655</v>
      </c>
      <c r="B350" s="5" t="s">
        <v>1656</v>
      </c>
      <c r="C350" s="5">
        <v>80</v>
      </c>
      <c r="D350" s="6">
        <v>9686</v>
      </c>
      <c r="E350" s="17">
        <f>VLOOKUP(A350,'forecast data dump'!$A$1:$H$3450,4,FALSE)</f>
        <v>44726</v>
      </c>
      <c r="F350" s="17">
        <f>VLOOKUP(A350,'forecast data dump'!$A$1:$H$3450,5,FALSE)</f>
        <v>44747</v>
      </c>
      <c r="G350" s="13">
        <f>VLOOKUP(A350,'forecast data dump'!$A$1:$H$3450,8,FALSE)</f>
        <v>0</v>
      </c>
      <c r="H350" s="5" t="s">
        <v>3741</v>
      </c>
      <c r="I350" s="22">
        <f t="shared" si="84"/>
        <v>80</v>
      </c>
      <c r="J350" s="5"/>
      <c r="K350" s="5"/>
      <c r="L350" s="33">
        <f t="shared" si="85"/>
        <v>9686</v>
      </c>
      <c r="M350" s="33">
        <f t="shared" si="86"/>
        <v>9686</v>
      </c>
      <c r="N350" s="22">
        <f t="shared" si="87"/>
        <v>0</v>
      </c>
    </row>
    <row r="351" spans="1:14" x14ac:dyDescent="0.3">
      <c r="A351" s="5" t="s">
        <v>1655</v>
      </c>
      <c r="B351" s="5" t="s">
        <v>1656</v>
      </c>
      <c r="C351" s="5">
        <v>160</v>
      </c>
      <c r="D351" s="6">
        <v>34952</v>
      </c>
      <c r="E351" s="17">
        <f>VLOOKUP(A351,'forecast data dump'!$A$1:$H$3450,4,FALSE)</f>
        <v>44726</v>
      </c>
      <c r="F351" s="17">
        <f>VLOOKUP(A351,'forecast data dump'!$A$1:$H$3450,5,FALSE)</f>
        <v>44747</v>
      </c>
      <c r="G351" s="13">
        <f>VLOOKUP(A351,'forecast data dump'!$A$1:$H$3450,8,FALSE)</f>
        <v>0</v>
      </c>
      <c r="H351" s="5" t="s">
        <v>3732</v>
      </c>
      <c r="I351" s="22">
        <f t="shared" si="84"/>
        <v>160</v>
      </c>
      <c r="J351" s="5"/>
      <c r="K351" s="5"/>
      <c r="L351" s="33">
        <f t="shared" si="85"/>
        <v>34952</v>
      </c>
      <c r="M351" s="33">
        <f t="shared" si="86"/>
        <v>34952</v>
      </c>
      <c r="N351" s="22">
        <f t="shared" si="87"/>
        <v>0</v>
      </c>
    </row>
    <row r="352" spans="1:14" x14ac:dyDescent="0.3">
      <c r="A352" s="5" t="s">
        <v>1655</v>
      </c>
      <c r="B352" s="5" t="s">
        <v>1656</v>
      </c>
      <c r="C352" s="5">
        <v>80</v>
      </c>
      <c r="D352" s="6">
        <v>10737</v>
      </c>
      <c r="E352" s="17">
        <f>VLOOKUP(A352,'forecast data dump'!$A$1:$H$3450,4,FALSE)</f>
        <v>44726</v>
      </c>
      <c r="F352" s="17">
        <f>VLOOKUP(A352,'forecast data dump'!$A$1:$H$3450,5,FALSE)</f>
        <v>44747</v>
      </c>
      <c r="G352" s="13">
        <f>VLOOKUP(A352,'forecast data dump'!$A$1:$H$3450,8,FALSE)</f>
        <v>0</v>
      </c>
      <c r="H352" s="5" t="s">
        <v>3746</v>
      </c>
      <c r="I352" s="22">
        <f t="shared" si="84"/>
        <v>80</v>
      </c>
      <c r="J352" s="5"/>
      <c r="K352" s="5"/>
      <c r="L352" s="33">
        <f t="shared" si="85"/>
        <v>10737</v>
      </c>
      <c r="M352" s="33">
        <f t="shared" si="86"/>
        <v>10737</v>
      </c>
      <c r="N352" s="22">
        <f t="shared" si="87"/>
        <v>0</v>
      </c>
    </row>
    <row r="353" spans="1:14" x14ac:dyDescent="0.3">
      <c r="A353" s="5" t="s">
        <v>1655</v>
      </c>
      <c r="B353" s="5" t="s">
        <v>1656</v>
      </c>
      <c r="C353" s="5">
        <v>160</v>
      </c>
      <c r="D353" s="6">
        <v>19372</v>
      </c>
      <c r="E353" s="17">
        <f>VLOOKUP(A353,'forecast data dump'!$A$1:$H$3450,4,FALSE)</f>
        <v>44726</v>
      </c>
      <c r="F353" s="17">
        <f>VLOOKUP(A353,'forecast data dump'!$A$1:$H$3450,5,FALSE)</f>
        <v>44747</v>
      </c>
      <c r="G353" s="13">
        <f>VLOOKUP(A353,'forecast data dump'!$A$1:$H$3450,8,FALSE)</f>
        <v>0</v>
      </c>
      <c r="H353" s="5" t="s">
        <v>3742</v>
      </c>
      <c r="I353" s="22">
        <f t="shared" si="84"/>
        <v>160</v>
      </c>
      <c r="J353" s="5"/>
      <c r="K353" s="5"/>
      <c r="L353" s="33">
        <f t="shared" si="85"/>
        <v>19372</v>
      </c>
      <c r="M353" s="33">
        <f t="shared" si="86"/>
        <v>19372</v>
      </c>
      <c r="N353" s="22">
        <f t="shared" si="87"/>
        <v>0</v>
      </c>
    </row>
    <row r="354" spans="1:14" x14ac:dyDescent="0.3">
      <c r="A354" s="5" t="s">
        <v>1657</v>
      </c>
      <c r="B354" s="5" t="s">
        <v>1658</v>
      </c>
      <c r="C354" s="5">
        <v>40</v>
      </c>
      <c r="D354" s="6">
        <v>4843</v>
      </c>
      <c r="E354" s="17">
        <f>VLOOKUP(A354,'forecast data dump'!$A$1:$H$3450,4,FALSE)</f>
        <v>44748</v>
      </c>
      <c r="F354" s="17">
        <f>VLOOKUP(A354,'forecast data dump'!$A$1:$H$3450,5,FALSE)</f>
        <v>44749</v>
      </c>
      <c r="G354" s="13">
        <f>VLOOKUP(A354,'forecast data dump'!$A$1:$H$3450,8,FALSE)</f>
        <v>0</v>
      </c>
      <c r="H354" s="5" t="s">
        <v>3741</v>
      </c>
      <c r="I354" s="22">
        <f t="shared" si="84"/>
        <v>40</v>
      </c>
      <c r="J354" s="5"/>
      <c r="K354" s="5"/>
      <c r="L354" s="33">
        <f t="shared" si="85"/>
        <v>4843</v>
      </c>
      <c r="M354" s="33">
        <f t="shared" si="86"/>
        <v>4843</v>
      </c>
      <c r="N354" s="22">
        <f t="shared" si="87"/>
        <v>0</v>
      </c>
    </row>
    <row r="355" spans="1:14" x14ac:dyDescent="0.3">
      <c r="A355" s="5" t="s">
        <v>1657</v>
      </c>
      <c r="B355" s="5" t="s">
        <v>1658</v>
      </c>
      <c r="C355" s="5">
        <v>80</v>
      </c>
      <c r="D355" s="6">
        <v>9686</v>
      </c>
      <c r="E355" s="17">
        <f>VLOOKUP(A355,'forecast data dump'!$A$1:$H$3450,4,FALSE)</f>
        <v>44748</v>
      </c>
      <c r="F355" s="17">
        <f>VLOOKUP(A355,'forecast data dump'!$A$1:$H$3450,5,FALSE)</f>
        <v>44749</v>
      </c>
      <c r="G355" s="13">
        <f>VLOOKUP(A355,'forecast data dump'!$A$1:$H$3450,8,FALSE)</f>
        <v>0</v>
      </c>
      <c r="H355" s="5" t="s">
        <v>3742</v>
      </c>
      <c r="I355" s="22">
        <f t="shared" si="84"/>
        <v>80</v>
      </c>
      <c r="J355" s="5"/>
      <c r="K355" s="5"/>
      <c r="L355" s="33">
        <f t="shared" si="85"/>
        <v>9686</v>
      </c>
      <c r="M355" s="33">
        <f t="shared" si="86"/>
        <v>9686</v>
      </c>
      <c r="N355" s="22">
        <f t="shared" si="87"/>
        <v>0</v>
      </c>
    </row>
    <row r="356" spans="1:14" x14ac:dyDescent="0.3">
      <c r="A356" s="5" t="s">
        <v>1659</v>
      </c>
      <c r="B356" s="5" t="s">
        <v>1660</v>
      </c>
      <c r="C356" s="5">
        <v>80</v>
      </c>
      <c r="D356" s="6">
        <v>9686</v>
      </c>
      <c r="E356" s="17">
        <f>VLOOKUP(A356,'forecast data dump'!$A$1:$H$3450,4,FALSE)</f>
        <v>44726</v>
      </c>
      <c r="F356" s="17">
        <f>VLOOKUP(A356,'forecast data dump'!$A$1:$H$3450,5,FALSE)</f>
        <v>44747</v>
      </c>
      <c r="G356" s="13">
        <f>VLOOKUP(A356,'forecast data dump'!$A$1:$H$3450,8,FALSE)</f>
        <v>0</v>
      </c>
      <c r="H356" s="5" t="s">
        <v>3741</v>
      </c>
      <c r="I356" s="22">
        <f t="shared" si="84"/>
        <v>80</v>
      </c>
      <c r="J356" s="5"/>
      <c r="K356" s="5"/>
      <c r="L356" s="33">
        <f t="shared" si="85"/>
        <v>9686</v>
      </c>
      <c r="M356" s="33">
        <f t="shared" si="86"/>
        <v>9686</v>
      </c>
      <c r="N356" s="22">
        <f t="shared" si="87"/>
        <v>0</v>
      </c>
    </row>
    <row r="357" spans="1:14" x14ac:dyDescent="0.3">
      <c r="A357" s="5" t="s">
        <v>1659</v>
      </c>
      <c r="B357" s="5" t="s">
        <v>1660</v>
      </c>
      <c r="C357" s="5">
        <v>160</v>
      </c>
      <c r="D357" s="6">
        <v>34952</v>
      </c>
      <c r="E357" s="17">
        <f>VLOOKUP(A357,'forecast data dump'!$A$1:$H$3450,4,FALSE)</f>
        <v>44726</v>
      </c>
      <c r="F357" s="17">
        <f>VLOOKUP(A357,'forecast data dump'!$A$1:$H$3450,5,FALSE)</f>
        <v>44747</v>
      </c>
      <c r="G357" s="13">
        <f>VLOOKUP(A357,'forecast data dump'!$A$1:$H$3450,8,FALSE)</f>
        <v>0</v>
      </c>
      <c r="H357" s="5" t="s">
        <v>3732</v>
      </c>
      <c r="I357" s="22">
        <f t="shared" si="84"/>
        <v>160</v>
      </c>
      <c r="J357" s="5"/>
      <c r="K357" s="5"/>
      <c r="L357" s="33">
        <f t="shared" si="85"/>
        <v>34952</v>
      </c>
      <c r="M357" s="33">
        <f t="shared" si="86"/>
        <v>34952</v>
      </c>
      <c r="N357" s="22">
        <f t="shared" si="87"/>
        <v>0</v>
      </c>
    </row>
    <row r="358" spans="1:14" x14ac:dyDescent="0.3">
      <c r="A358" s="5" t="s">
        <v>1659</v>
      </c>
      <c r="B358" s="5" t="s">
        <v>1660</v>
      </c>
      <c r="C358" s="5">
        <v>80</v>
      </c>
      <c r="D358" s="6">
        <v>10737</v>
      </c>
      <c r="E358" s="17">
        <f>VLOOKUP(A358,'forecast data dump'!$A$1:$H$3450,4,FALSE)</f>
        <v>44726</v>
      </c>
      <c r="F358" s="17">
        <f>VLOOKUP(A358,'forecast data dump'!$A$1:$H$3450,5,FALSE)</f>
        <v>44747</v>
      </c>
      <c r="G358" s="13">
        <f>VLOOKUP(A358,'forecast data dump'!$A$1:$H$3450,8,FALSE)</f>
        <v>0</v>
      </c>
      <c r="H358" s="5" t="s">
        <v>3746</v>
      </c>
      <c r="I358" s="22">
        <f t="shared" si="84"/>
        <v>80</v>
      </c>
      <c r="J358" s="5"/>
      <c r="K358" s="5"/>
      <c r="L358" s="33">
        <f t="shared" si="85"/>
        <v>10737</v>
      </c>
      <c r="M358" s="33">
        <f t="shared" si="86"/>
        <v>10737</v>
      </c>
      <c r="N358" s="22">
        <f t="shared" si="87"/>
        <v>0</v>
      </c>
    </row>
    <row r="359" spans="1:14" x14ac:dyDescent="0.3">
      <c r="A359" s="5" t="s">
        <v>1659</v>
      </c>
      <c r="B359" s="5" t="s">
        <v>1660</v>
      </c>
      <c r="C359" s="5">
        <v>160</v>
      </c>
      <c r="D359" s="6">
        <v>19372</v>
      </c>
      <c r="E359" s="17">
        <f>VLOOKUP(A359,'forecast data dump'!$A$1:$H$3450,4,FALSE)</f>
        <v>44726</v>
      </c>
      <c r="F359" s="17">
        <f>VLOOKUP(A359,'forecast data dump'!$A$1:$H$3450,5,FALSE)</f>
        <v>44747</v>
      </c>
      <c r="G359" s="13">
        <f>VLOOKUP(A359,'forecast data dump'!$A$1:$H$3450,8,FALSE)</f>
        <v>0</v>
      </c>
      <c r="H359" s="5" t="s">
        <v>3742</v>
      </c>
      <c r="I359" s="22">
        <f t="shared" si="84"/>
        <v>160</v>
      </c>
      <c r="J359" s="5"/>
      <c r="K359" s="5"/>
      <c r="L359" s="33">
        <f t="shared" si="85"/>
        <v>19372</v>
      </c>
      <c r="M359" s="33">
        <f t="shared" si="86"/>
        <v>19372</v>
      </c>
      <c r="N359" s="22">
        <f t="shared" si="87"/>
        <v>0</v>
      </c>
    </row>
    <row r="360" spans="1:14" x14ac:dyDescent="0.3">
      <c r="A360" s="5" t="s">
        <v>1661</v>
      </c>
      <c r="B360" s="5" t="s">
        <v>1662</v>
      </c>
      <c r="C360" s="5">
        <v>8</v>
      </c>
      <c r="D360" s="6">
        <v>1697</v>
      </c>
      <c r="E360" s="17" t="str">
        <f>VLOOKUP(A360,'forecast data dump'!$A$1:$H$3450,4,FALSE)</f>
        <v>22-Feb-21 A</v>
      </c>
      <c r="F360" s="17">
        <f>VLOOKUP(A360,'forecast data dump'!$A$1:$H$3450,5,FALSE)</f>
        <v>44474</v>
      </c>
      <c r="G360" s="13">
        <f>VLOOKUP(A360,'forecast data dump'!$A$1:$H$3450,8,FALSE)</f>
        <v>0.2</v>
      </c>
      <c r="H360" s="5" t="s">
        <v>3732</v>
      </c>
      <c r="I360" s="22">
        <f t="shared" si="84"/>
        <v>6.4</v>
      </c>
      <c r="J360" s="5"/>
      <c r="K360" s="5"/>
      <c r="L360" s="33">
        <f t="shared" si="85"/>
        <v>1357.6000000000001</v>
      </c>
      <c r="M360" s="33">
        <f t="shared" si="86"/>
        <v>1357.6000000000001</v>
      </c>
      <c r="N360" s="22">
        <f t="shared" si="87"/>
        <v>0</v>
      </c>
    </row>
    <row r="361" spans="1:14" x14ac:dyDescent="0.3">
      <c r="A361" s="5" t="s">
        <v>1663</v>
      </c>
      <c r="B361" s="5" t="s">
        <v>1664</v>
      </c>
      <c r="C361" s="5">
        <v>32</v>
      </c>
      <c r="D361" s="6">
        <v>6787</v>
      </c>
      <c r="E361" s="17" t="str">
        <f>VLOOKUP(A361,'forecast data dump'!$A$1:$H$3450,4,FALSE)</f>
        <v>01-Oct-20 A</v>
      </c>
      <c r="F361" s="17">
        <f>VLOOKUP(A361,'forecast data dump'!$A$1:$H$3450,5,FALSE)</f>
        <v>44468</v>
      </c>
      <c r="G361" s="13">
        <f>VLOOKUP(A361,'forecast data dump'!$A$1:$H$3450,8,FALSE)</f>
        <v>0.6</v>
      </c>
      <c r="H361" s="5" t="s">
        <v>3732</v>
      </c>
      <c r="I361" s="22">
        <f t="shared" si="84"/>
        <v>12.8</v>
      </c>
      <c r="J361" s="5"/>
      <c r="K361" s="5"/>
      <c r="L361" s="33">
        <f t="shared" si="85"/>
        <v>2714.8</v>
      </c>
      <c r="M361" s="33">
        <f t="shared" si="86"/>
        <v>2714.8</v>
      </c>
      <c r="N361" s="22">
        <f t="shared" si="87"/>
        <v>0</v>
      </c>
    </row>
    <row r="362" spans="1:14" x14ac:dyDescent="0.3">
      <c r="A362" s="5" t="s">
        <v>1665</v>
      </c>
      <c r="B362" s="5" t="s">
        <v>1666</v>
      </c>
      <c r="C362" s="5">
        <v>100</v>
      </c>
      <c r="D362" s="6">
        <v>21208</v>
      </c>
      <c r="E362" s="17" t="str">
        <f>VLOOKUP(A362,'forecast data dump'!$A$1:$H$3450,4,FALSE)</f>
        <v>30-Oct-20 A</v>
      </c>
      <c r="F362" s="17">
        <f>VLOOKUP(A362,'forecast data dump'!$A$1:$H$3450,5,FALSE)</f>
        <v>44530</v>
      </c>
      <c r="G362" s="13">
        <f>VLOOKUP(A362,'forecast data dump'!$A$1:$H$3450,8,FALSE)</f>
        <v>0.5</v>
      </c>
      <c r="H362" s="5" t="s">
        <v>3732</v>
      </c>
      <c r="I362" s="22">
        <f t="shared" si="84"/>
        <v>50</v>
      </c>
      <c r="J362" s="5"/>
      <c r="K362" s="5"/>
      <c r="L362" s="33">
        <f t="shared" si="85"/>
        <v>10604</v>
      </c>
      <c r="M362" s="33">
        <f t="shared" si="86"/>
        <v>10604</v>
      </c>
      <c r="N362" s="22">
        <f t="shared" si="87"/>
        <v>0</v>
      </c>
    </row>
    <row r="363" spans="1:14" x14ac:dyDescent="0.3">
      <c r="A363" s="5" t="s">
        <v>1667</v>
      </c>
      <c r="B363" s="5" t="s">
        <v>1668</v>
      </c>
      <c r="C363" s="5">
        <v>63000</v>
      </c>
      <c r="D363" s="6">
        <v>73123</v>
      </c>
      <c r="E363" s="17">
        <f>VLOOKUP(A363,'forecast data dump'!$A$1:$H$3450,4,FALSE)</f>
        <v>44469</v>
      </c>
      <c r="F363" s="17">
        <f>VLOOKUP(A363,'forecast data dump'!$A$1:$H$3450,5,FALSE)</f>
        <v>44620</v>
      </c>
      <c r="G363" s="13">
        <f>VLOOKUP(A363,'forecast data dump'!$A$1:$H$3450,8,FALSE)</f>
        <v>0</v>
      </c>
      <c r="H363" s="5" t="s">
        <v>3762</v>
      </c>
      <c r="I363" s="22">
        <f t="shared" si="84"/>
        <v>63000</v>
      </c>
      <c r="J363" s="5"/>
      <c r="K363" s="5"/>
      <c r="L363" s="33">
        <f t="shared" si="85"/>
        <v>73123</v>
      </c>
      <c r="M363" s="33">
        <f t="shared" si="86"/>
        <v>73123</v>
      </c>
      <c r="N363" s="22">
        <f t="shared" si="87"/>
        <v>0</v>
      </c>
    </row>
    <row r="364" spans="1:14" x14ac:dyDescent="0.3">
      <c r="A364" s="5" t="s">
        <v>1669</v>
      </c>
      <c r="B364" s="5" t="s">
        <v>1670</v>
      </c>
      <c r="C364" s="5">
        <v>60</v>
      </c>
      <c r="D364" s="6">
        <v>9101</v>
      </c>
      <c r="E364" s="17" t="str">
        <f>VLOOKUP(A364,'forecast data dump'!$A$1:$H$3450,4,FALSE)</f>
        <v>23-Nov-20 A</v>
      </c>
      <c r="F364" s="17">
        <f>VLOOKUP(A364,'forecast data dump'!$A$1:$H$3450,5,FALSE)</f>
        <v>44470</v>
      </c>
      <c r="G364" s="13">
        <f>VLOOKUP(A364,'forecast data dump'!$A$1:$H$3450,8,FALSE)</f>
        <v>0.35</v>
      </c>
      <c r="H364" s="5" t="s">
        <v>3733</v>
      </c>
      <c r="I364" s="22">
        <f t="shared" si="84"/>
        <v>39</v>
      </c>
      <c r="J364" s="5"/>
      <c r="K364" s="5"/>
      <c r="L364" s="33">
        <f t="shared" si="85"/>
        <v>5915.6500000000005</v>
      </c>
      <c r="M364" s="33">
        <f t="shared" si="86"/>
        <v>5915.6500000000005</v>
      </c>
      <c r="N364" s="22">
        <f t="shared" si="87"/>
        <v>0</v>
      </c>
    </row>
    <row r="365" spans="1:14" x14ac:dyDescent="0.3">
      <c r="A365" s="5" t="s">
        <v>1669</v>
      </c>
      <c r="B365" s="5" t="s">
        <v>1670</v>
      </c>
      <c r="C365" s="5">
        <v>30</v>
      </c>
      <c r="D365" s="6">
        <v>3526</v>
      </c>
      <c r="E365" s="17" t="str">
        <f>VLOOKUP(A365,'forecast data dump'!$A$1:$H$3450,4,FALSE)</f>
        <v>23-Nov-20 A</v>
      </c>
      <c r="F365" s="17">
        <f>VLOOKUP(A365,'forecast data dump'!$A$1:$H$3450,5,FALSE)</f>
        <v>44470</v>
      </c>
      <c r="G365" s="13">
        <f>VLOOKUP(A365,'forecast data dump'!$A$1:$H$3450,8,FALSE)</f>
        <v>0.35</v>
      </c>
      <c r="H365" s="5" t="s">
        <v>3745</v>
      </c>
      <c r="I365" s="22">
        <f t="shared" si="84"/>
        <v>19.5</v>
      </c>
      <c r="J365" s="5"/>
      <c r="K365" s="5"/>
      <c r="L365" s="33">
        <f t="shared" si="85"/>
        <v>2291.9</v>
      </c>
      <c r="M365" s="33">
        <f t="shared" si="86"/>
        <v>2291.9</v>
      </c>
      <c r="N365" s="22">
        <f t="shared" si="87"/>
        <v>0</v>
      </c>
    </row>
    <row r="366" spans="1:14" x14ac:dyDescent="0.3">
      <c r="A366" s="5" t="s">
        <v>1671</v>
      </c>
      <c r="B366" s="5" t="s">
        <v>1672</v>
      </c>
      <c r="C366" s="5">
        <v>16</v>
      </c>
      <c r="D366" s="6">
        <v>2427</v>
      </c>
      <c r="E366" s="17">
        <f>VLOOKUP(A366,'forecast data dump'!$A$1:$H$3450,4,FALSE)</f>
        <v>44469</v>
      </c>
      <c r="F366" s="17">
        <f>VLOOKUP(A366,'forecast data dump'!$A$1:$H$3450,5,FALSE)</f>
        <v>44475</v>
      </c>
      <c r="G366" s="13">
        <f>VLOOKUP(A366,'forecast data dump'!$A$1:$H$3450,8,FALSE)</f>
        <v>0</v>
      </c>
      <c r="H366" s="5" t="s">
        <v>3733</v>
      </c>
      <c r="I366" s="22">
        <f t="shared" si="84"/>
        <v>16</v>
      </c>
      <c r="J366" s="5"/>
      <c r="K366" s="5"/>
      <c r="L366" s="33">
        <f t="shared" si="85"/>
        <v>2427</v>
      </c>
      <c r="M366" s="33">
        <f t="shared" si="86"/>
        <v>2427</v>
      </c>
      <c r="N366" s="22">
        <f t="shared" si="87"/>
        <v>0</v>
      </c>
    </row>
    <row r="367" spans="1:14" x14ac:dyDescent="0.3">
      <c r="A367" s="5" t="s">
        <v>1671</v>
      </c>
      <c r="B367" s="5" t="s">
        <v>1672</v>
      </c>
      <c r="C367" s="5">
        <v>16</v>
      </c>
      <c r="D367" s="6">
        <v>1881</v>
      </c>
      <c r="E367" s="17">
        <f>VLOOKUP(A367,'forecast data dump'!$A$1:$H$3450,4,FALSE)</f>
        <v>44469</v>
      </c>
      <c r="F367" s="17">
        <f>VLOOKUP(A367,'forecast data dump'!$A$1:$H$3450,5,FALSE)</f>
        <v>44475</v>
      </c>
      <c r="G367" s="13">
        <f>VLOOKUP(A367,'forecast data dump'!$A$1:$H$3450,8,FALSE)</f>
        <v>0</v>
      </c>
      <c r="H367" s="5" t="s">
        <v>3745</v>
      </c>
      <c r="I367" s="22">
        <f t="shared" si="84"/>
        <v>16</v>
      </c>
      <c r="J367" s="5"/>
      <c r="K367" s="5"/>
      <c r="L367" s="33">
        <f t="shared" si="85"/>
        <v>1881</v>
      </c>
      <c r="M367" s="33">
        <f t="shared" si="86"/>
        <v>1881</v>
      </c>
      <c r="N367" s="22">
        <f t="shared" si="87"/>
        <v>0</v>
      </c>
    </row>
    <row r="368" spans="1:14" x14ac:dyDescent="0.3">
      <c r="A368" s="5" t="s">
        <v>1671</v>
      </c>
      <c r="B368" s="5" t="s">
        <v>1672</v>
      </c>
      <c r="C368" s="5">
        <v>10</v>
      </c>
      <c r="D368" s="6">
        <v>2121</v>
      </c>
      <c r="E368" s="17">
        <f>VLOOKUP(A368,'forecast data dump'!$A$1:$H$3450,4,FALSE)</f>
        <v>44469</v>
      </c>
      <c r="F368" s="17">
        <f>VLOOKUP(A368,'forecast data dump'!$A$1:$H$3450,5,FALSE)</f>
        <v>44475</v>
      </c>
      <c r="G368" s="13">
        <f>VLOOKUP(A368,'forecast data dump'!$A$1:$H$3450,8,FALSE)</f>
        <v>0</v>
      </c>
      <c r="H368" s="5" t="s">
        <v>3732</v>
      </c>
      <c r="I368" s="22">
        <f t="shared" si="84"/>
        <v>10</v>
      </c>
      <c r="J368" s="5"/>
      <c r="K368" s="5"/>
      <c r="L368" s="33">
        <f t="shared" si="85"/>
        <v>2121</v>
      </c>
      <c r="M368" s="33">
        <f t="shared" si="86"/>
        <v>2121</v>
      </c>
      <c r="N368" s="22">
        <f t="shared" si="87"/>
        <v>0</v>
      </c>
    </row>
    <row r="369" spans="1:14" x14ac:dyDescent="0.3">
      <c r="A369" s="5" t="s">
        <v>1673</v>
      </c>
      <c r="B369" s="5" t="s">
        <v>1674</v>
      </c>
      <c r="C369" s="5">
        <v>32</v>
      </c>
      <c r="D369" s="6">
        <v>3761</v>
      </c>
      <c r="E369" s="17" t="str">
        <f>VLOOKUP(A369,'forecast data dump'!$A$1:$H$3450,4,FALSE)</f>
        <v>08-Mar-21 A</v>
      </c>
      <c r="F369" s="17">
        <f>VLOOKUP(A369,'forecast data dump'!$A$1:$H$3450,5,FALSE)</f>
        <v>44490</v>
      </c>
      <c r="G369" s="13">
        <f>VLOOKUP(A369,'forecast data dump'!$A$1:$H$3450,8,FALSE)</f>
        <v>0.05</v>
      </c>
      <c r="H369" s="5" t="s">
        <v>3741</v>
      </c>
      <c r="I369" s="22">
        <f t="shared" si="84"/>
        <v>30.4</v>
      </c>
      <c r="J369" s="5"/>
      <c r="K369" s="5"/>
      <c r="L369" s="33">
        <f t="shared" si="85"/>
        <v>3572.95</v>
      </c>
      <c r="M369" s="33">
        <f t="shared" si="86"/>
        <v>3572.95</v>
      </c>
      <c r="N369" s="22">
        <f t="shared" si="87"/>
        <v>0</v>
      </c>
    </row>
    <row r="370" spans="1:14" x14ac:dyDescent="0.3">
      <c r="A370" s="5" t="s">
        <v>1675</v>
      </c>
      <c r="B370" s="5" t="s">
        <v>1676</v>
      </c>
      <c r="C370" s="5">
        <v>16</v>
      </c>
      <c r="D370" s="6">
        <v>3495</v>
      </c>
      <c r="E370" s="17" t="str">
        <f>VLOOKUP(A370,'forecast data dump'!$A$1:$H$3450,4,FALSE)</f>
        <v>08-Jul-22*</v>
      </c>
      <c r="F370" s="17">
        <f>VLOOKUP(A370,'forecast data dump'!$A$1:$H$3450,5,FALSE)</f>
        <v>44777</v>
      </c>
      <c r="G370" s="13">
        <f>VLOOKUP(A370,'forecast data dump'!$A$1:$H$3450,8,FALSE)</f>
        <v>0</v>
      </c>
      <c r="H370" s="5" t="s">
        <v>3732</v>
      </c>
      <c r="I370" s="22">
        <f t="shared" si="84"/>
        <v>16</v>
      </c>
      <c r="J370" s="5"/>
      <c r="K370" s="5"/>
      <c r="L370" s="33">
        <f t="shared" si="85"/>
        <v>3495</v>
      </c>
      <c r="M370" s="33">
        <f t="shared" si="86"/>
        <v>3495</v>
      </c>
      <c r="N370" s="22">
        <f t="shared" si="87"/>
        <v>0</v>
      </c>
    </row>
    <row r="371" spans="1:14" x14ac:dyDescent="0.3">
      <c r="A371" s="3" t="s">
        <v>7873</v>
      </c>
      <c r="B371" s="3"/>
      <c r="C371" s="3"/>
      <c r="D371" s="4"/>
      <c r="E371" s="15"/>
      <c r="F371" s="15"/>
      <c r="G371" s="11"/>
      <c r="H371" s="3"/>
      <c r="I371" s="20"/>
      <c r="J371" s="3"/>
      <c r="K371" s="3"/>
      <c r="L371" s="32"/>
      <c r="M371" s="32"/>
      <c r="N371" s="20"/>
    </row>
    <row r="372" spans="1:14" x14ac:dyDescent="0.3">
      <c r="A372" s="5" t="s">
        <v>3248</v>
      </c>
      <c r="B372" s="5" t="s">
        <v>3249</v>
      </c>
      <c r="C372" s="5">
        <v>120</v>
      </c>
      <c r="D372" s="6">
        <v>13695</v>
      </c>
      <c r="E372" s="17" t="str">
        <f>VLOOKUP(A372,'forecast data dump'!$A$1:$H$3450,4,FALSE)</f>
        <v>17-Dec-19 A</v>
      </c>
      <c r="F372" s="17">
        <f>VLOOKUP(A372,'forecast data dump'!$A$1:$H$3450,5,FALSE)</f>
        <v>44393</v>
      </c>
      <c r="G372" s="13">
        <f>VLOOKUP(A372,'forecast data dump'!$A$1:$H$3450,8,FALSE)</f>
        <v>0.95</v>
      </c>
      <c r="H372" s="5" t="s">
        <v>3745</v>
      </c>
      <c r="I372" s="22">
        <f t="shared" ref="I372:I385" si="88">C372*(1-G372)</f>
        <v>6.0000000000000053</v>
      </c>
      <c r="J372" s="5"/>
      <c r="K372" s="5"/>
      <c r="L372" s="33">
        <f t="shared" ref="L372:L385" si="89">D372*(1-G372)</f>
        <v>684.75000000000057</v>
      </c>
      <c r="M372" s="33">
        <f t="shared" ref="M372:M385" si="90">IF(J372="",L372,(D372/C372)*J372)</f>
        <v>684.75000000000057</v>
      </c>
      <c r="N372" s="22">
        <f t="shared" ref="N372:N385" si="91">L372-M372</f>
        <v>0</v>
      </c>
    </row>
    <row r="373" spans="1:14" x14ac:dyDescent="0.3">
      <c r="A373" s="5" t="s">
        <v>3250</v>
      </c>
      <c r="B373" s="5" t="s">
        <v>3251</v>
      </c>
      <c r="C373" s="5">
        <v>20</v>
      </c>
      <c r="D373" s="6">
        <v>2282</v>
      </c>
      <c r="E373" s="17">
        <f>VLOOKUP(A373,'forecast data dump'!$A$1:$H$3450,4,FALSE)</f>
        <v>44396</v>
      </c>
      <c r="F373" s="17">
        <f>VLOOKUP(A373,'forecast data dump'!$A$1:$H$3450,5,FALSE)</f>
        <v>44400</v>
      </c>
      <c r="G373" s="13">
        <f>VLOOKUP(A373,'forecast data dump'!$A$1:$H$3450,8,FALSE)</f>
        <v>0</v>
      </c>
      <c r="H373" s="5" t="s">
        <v>3745</v>
      </c>
      <c r="I373" s="22">
        <f t="shared" si="88"/>
        <v>20</v>
      </c>
      <c r="J373" s="5"/>
      <c r="K373" s="5"/>
      <c r="L373" s="33">
        <f t="shared" si="89"/>
        <v>2282</v>
      </c>
      <c r="M373" s="33">
        <f t="shared" si="90"/>
        <v>2282</v>
      </c>
      <c r="N373" s="22">
        <f t="shared" si="91"/>
        <v>0</v>
      </c>
    </row>
    <row r="374" spans="1:14" x14ac:dyDescent="0.3">
      <c r="A374" s="5" t="s">
        <v>3252</v>
      </c>
      <c r="B374" s="5" t="s">
        <v>3253</v>
      </c>
      <c r="C374" s="5">
        <v>20</v>
      </c>
      <c r="D374" s="6">
        <v>2282</v>
      </c>
      <c r="E374" s="17">
        <f>VLOOKUP(A374,'forecast data dump'!$A$1:$H$3450,4,FALSE)</f>
        <v>44403</v>
      </c>
      <c r="F374" s="17">
        <f>VLOOKUP(A374,'forecast data dump'!$A$1:$H$3450,5,FALSE)</f>
        <v>44407</v>
      </c>
      <c r="G374" s="13">
        <f>VLOOKUP(A374,'forecast data dump'!$A$1:$H$3450,8,FALSE)</f>
        <v>0</v>
      </c>
      <c r="H374" s="5" t="s">
        <v>3745</v>
      </c>
      <c r="I374" s="22">
        <f t="shared" si="88"/>
        <v>20</v>
      </c>
      <c r="J374" s="5"/>
      <c r="K374" s="5"/>
      <c r="L374" s="33">
        <f t="shared" si="89"/>
        <v>2282</v>
      </c>
      <c r="M374" s="33">
        <f t="shared" si="90"/>
        <v>2282</v>
      </c>
      <c r="N374" s="22">
        <f t="shared" si="91"/>
        <v>0</v>
      </c>
    </row>
    <row r="375" spans="1:14" x14ac:dyDescent="0.3">
      <c r="A375" s="5" t="s">
        <v>3254</v>
      </c>
      <c r="B375" s="5" t="s">
        <v>3255</v>
      </c>
      <c r="C375" s="5">
        <v>20</v>
      </c>
      <c r="D375" s="6">
        <v>2282</v>
      </c>
      <c r="E375" s="17">
        <f>VLOOKUP(A375,'forecast data dump'!$A$1:$H$3450,4,FALSE)</f>
        <v>44410</v>
      </c>
      <c r="F375" s="17">
        <f>VLOOKUP(A375,'forecast data dump'!$A$1:$H$3450,5,FALSE)</f>
        <v>44414</v>
      </c>
      <c r="G375" s="13">
        <f>VLOOKUP(A375,'forecast data dump'!$A$1:$H$3450,8,FALSE)</f>
        <v>0</v>
      </c>
      <c r="H375" s="5" t="s">
        <v>3745</v>
      </c>
      <c r="I375" s="22">
        <f t="shared" si="88"/>
        <v>20</v>
      </c>
      <c r="J375" s="5"/>
      <c r="K375" s="5"/>
      <c r="L375" s="33">
        <f t="shared" si="89"/>
        <v>2282</v>
      </c>
      <c r="M375" s="33">
        <f t="shared" si="90"/>
        <v>2282</v>
      </c>
      <c r="N375" s="22">
        <f t="shared" si="91"/>
        <v>0</v>
      </c>
    </row>
    <row r="376" spans="1:14" x14ac:dyDescent="0.3">
      <c r="A376" s="5" t="s">
        <v>3256</v>
      </c>
      <c r="B376" s="5" t="s">
        <v>3257</v>
      </c>
      <c r="C376" s="5">
        <v>20</v>
      </c>
      <c r="D376" s="6">
        <v>2282</v>
      </c>
      <c r="E376" s="17">
        <f>VLOOKUP(A376,'forecast data dump'!$A$1:$H$3450,4,FALSE)</f>
        <v>44417</v>
      </c>
      <c r="F376" s="17">
        <f>VLOOKUP(A376,'forecast data dump'!$A$1:$H$3450,5,FALSE)</f>
        <v>44421</v>
      </c>
      <c r="G376" s="13">
        <f>VLOOKUP(A376,'forecast data dump'!$A$1:$H$3450,8,FALSE)</f>
        <v>0</v>
      </c>
      <c r="H376" s="5" t="s">
        <v>3745</v>
      </c>
      <c r="I376" s="22">
        <f t="shared" si="88"/>
        <v>20</v>
      </c>
      <c r="J376" s="5"/>
      <c r="K376" s="5"/>
      <c r="L376" s="33">
        <f t="shared" si="89"/>
        <v>2282</v>
      </c>
      <c r="M376" s="33">
        <f t="shared" si="90"/>
        <v>2282</v>
      </c>
      <c r="N376" s="22">
        <f t="shared" si="91"/>
        <v>0</v>
      </c>
    </row>
    <row r="377" spans="1:14" x14ac:dyDescent="0.3">
      <c r="A377" s="5" t="s">
        <v>3280</v>
      </c>
      <c r="B377" s="5" t="s">
        <v>3281</v>
      </c>
      <c r="C377" s="5">
        <v>18</v>
      </c>
      <c r="D377" s="6">
        <v>2054</v>
      </c>
      <c r="E377" s="17">
        <f>VLOOKUP(A377,'forecast data dump'!$A$1:$H$3450,4,FALSE)</f>
        <v>44482</v>
      </c>
      <c r="F377" s="17">
        <f>VLOOKUP(A377,'forecast data dump'!$A$1:$H$3450,5,FALSE)</f>
        <v>44524</v>
      </c>
      <c r="G377" s="13">
        <f>VLOOKUP(A377,'forecast data dump'!$A$1:$H$3450,8,FALSE)</f>
        <v>0</v>
      </c>
      <c r="H377" s="5" t="s">
        <v>3745</v>
      </c>
      <c r="I377" s="22">
        <f t="shared" si="88"/>
        <v>18</v>
      </c>
      <c r="J377" s="5"/>
      <c r="K377" s="5"/>
      <c r="L377" s="33">
        <f t="shared" si="89"/>
        <v>2054</v>
      </c>
      <c r="M377" s="33">
        <f t="shared" si="90"/>
        <v>2054</v>
      </c>
      <c r="N377" s="22">
        <f t="shared" si="91"/>
        <v>0</v>
      </c>
    </row>
    <row r="378" spans="1:14" x14ac:dyDescent="0.3">
      <c r="A378" s="5" t="s">
        <v>3280</v>
      </c>
      <c r="B378" s="5" t="s">
        <v>3281</v>
      </c>
      <c r="C378" s="5">
        <v>36</v>
      </c>
      <c r="D378" s="6">
        <v>4108</v>
      </c>
      <c r="E378" s="17">
        <f>VLOOKUP(A378,'forecast data dump'!$A$1:$H$3450,4,FALSE)</f>
        <v>44482</v>
      </c>
      <c r="F378" s="17">
        <f>VLOOKUP(A378,'forecast data dump'!$A$1:$H$3450,5,FALSE)</f>
        <v>44524</v>
      </c>
      <c r="G378" s="13">
        <f>VLOOKUP(A378,'forecast data dump'!$A$1:$H$3450,8,FALSE)</f>
        <v>0</v>
      </c>
      <c r="H378" s="5" t="s">
        <v>3741</v>
      </c>
      <c r="I378" s="22">
        <f t="shared" si="88"/>
        <v>36</v>
      </c>
      <c r="J378" s="5"/>
      <c r="K378" s="5"/>
      <c r="L378" s="33">
        <f t="shared" si="89"/>
        <v>4108</v>
      </c>
      <c r="M378" s="33">
        <f t="shared" si="90"/>
        <v>4108</v>
      </c>
      <c r="N378" s="22">
        <f t="shared" si="91"/>
        <v>0</v>
      </c>
    </row>
    <row r="379" spans="1:14" x14ac:dyDescent="0.3">
      <c r="A379" s="5" t="s">
        <v>3282</v>
      </c>
      <c r="B379" s="5" t="s">
        <v>3283</v>
      </c>
      <c r="C379" s="5">
        <v>10</v>
      </c>
      <c r="D379" s="6">
        <v>1160</v>
      </c>
      <c r="E379" s="17">
        <f>VLOOKUP(A379,'forecast data dump'!$A$1:$H$3450,4,FALSE)</f>
        <v>44530</v>
      </c>
      <c r="F379" s="17">
        <f>VLOOKUP(A379,'forecast data dump'!$A$1:$H$3450,5,FALSE)</f>
        <v>44789</v>
      </c>
      <c r="G379" s="13">
        <f>VLOOKUP(A379,'forecast data dump'!$A$1:$H$3450,8,FALSE)</f>
        <v>0</v>
      </c>
      <c r="H379" s="5" t="s">
        <v>3745</v>
      </c>
      <c r="I379" s="22">
        <f t="shared" si="88"/>
        <v>10</v>
      </c>
      <c r="J379" s="5"/>
      <c r="K379" s="5"/>
      <c r="L379" s="33">
        <f t="shared" si="89"/>
        <v>1160</v>
      </c>
      <c r="M379" s="33">
        <f t="shared" si="90"/>
        <v>1160</v>
      </c>
      <c r="N379" s="22">
        <f t="shared" si="91"/>
        <v>0</v>
      </c>
    </row>
    <row r="380" spans="1:14" x14ac:dyDescent="0.3">
      <c r="A380" s="5" t="s">
        <v>3282</v>
      </c>
      <c r="B380" s="5" t="s">
        <v>3283</v>
      </c>
      <c r="C380" s="5">
        <v>40</v>
      </c>
      <c r="D380" s="6">
        <v>4642</v>
      </c>
      <c r="E380" s="17">
        <f>VLOOKUP(A380,'forecast data dump'!$A$1:$H$3450,4,FALSE)</f>
        <v>44530</v>
      </c>
      <c r="F380" s="17">
        <f>VLOOKUP(A380,'forecast data dump'!$A$1:$H$3450,5,FALSE)</f>
        <v>44789</v>
      </c>
      <c r="G380" s="13">
        <f>VLOOKUP(A380,'forecast data dump'!$A$1:$H$3450,8,FALSE)</f>
        <v>0</v>
      </c>
      <c r="H380" s="5" t="s">
        <v>3741</v>
      </c>
      <c r="I380" s="22">
        <f t="shared" si="88"/>
        <v>40</v>
      </c>
      <c r="J380" s="5"/>
      <c r="K380" s="5"/>
      <c r="L380" s="33">
        <f t="shared" si="89"/>
        <v>4642</v>
      </c>
      <c r="M380" s="33">
        <f t="shared" si="90"/>
        <v>4642</v>
      </c>
      <c r="N380" s="22">
        <f t="shared" si="91"/>
        <v>0</v>
      </c>
    </row>
    <row r="381" spans="1:14" x14ac:dyDescent="0.3">
      <c r="A381" s="5" t="s">
        <v>3284</v>
      </c>
      <c r="B381" s="5" t="s">
        <v>3285</v>
      </c>
      <c r="C381" s="5">
        <v>4</v>
      </c>
      <c r="D381" s="6">
        <v>470</v>
      </c>
      <c r="E381" s="17">
        <f>VLOOKUP(A381,'forecast data dump'!$A$1:$H$3450,4,FALSE)</f>
        <v>44790</v>
      </c>
      <c r="F381" s="17">
        <f>VLOOKUP(A381,'forecast data dump'!$A$1:$H$3450,5,FALSE)</f>
        <v>44796</v>
      </c>
      <c r="G381" s="13">
        <f>VLOOKUP(A381,'forecast data dump'!$A$1:$H$3450,8,FALSE)</f>
        <v>0</v>
      </c>
      <c r="H381" s="5" t="s">
        <v>3745</v>
      </c>
      <c r="I381" s="22">
        <f t="shared" si="88"/>
        <v>4</v>
      </c>
      <c r="J381" s="5"/>
      <c r="K381" s="5"/>
      <c r="L381" s="33">
        <f t="shared" si="89"/>
        <v>470</v>
      </c>
      <c r="M381" s="33">
        <f t="shared" si="90"/>
        <v>470</v>
      </c>
      <c r="N381" s="22">
        <f t="shared" si="91"/>
        <v>0</v>
      </c>
    </row>
    <row r="382" spans="1:14" x14ac:dyDescent="0.3">
      <c r="A382" s="5" t="s">
        <v>3284</v>
      </c>
      <c r="B382" s="5" t="s">
        <v>3285</v>
      </c>
      <c r="C382" s="5">
        <v>20</v>
      </c>
      <c r="D382" s="6">
        <v>2351</v>
      </c>
      <c r="E382" s="17">
        <f>VLOOKUP(A382,'forecast data dump'!$A$1:$H$3450,4,FALSE)</f>
        <v>44790</v>
      </c>
      <c r="F382" s="17">
        <f>VLOOKUP(A382,'forecast data dump'!$A$1:$H$3450,5,FALSE)</f>
        <v>44796</v>
      </c>
      <c r="G382" s="13">
        <f>VLOOKUP(A382,'forecast data dump'!$A$1:$H$3450,8,FALSE)</f>
        <v>0</v>
      </c>
      <c r="H382" s="5" t="s">
        <v>3741</v>
      </c>
      <c r="I382" s="22">
        <f t="shared" si="88"/>
        <v>20</v>
      </c>
      <c r="J382" s="5"/>
      <c r="K382" s="5"/>
      <c r="L382" s="33">
        <f t="shared" si="89"/>
        <v>2351</v>
      </c>
      <c r="M382" s="33">
        <f t="shared" si="90"/>
        <v>2351</v>
      </c>
      <c r="N382" s="22">
        <f t="shared" si="91"/>
        <v>0</v>
      </c>
    </row>
    <row r="383" spans="1:14" x14ac:dyDescent="0.3">
      <c r="A383" s="5" t="s">
        <v>3286</v>
      </c>
      <c r="B383" s="5" t="s">
        <v>3287</v>
      </c>
      <c r="C383" s="5">
        <v>8</v>
      </c>
      <c r="D383" s="6">
        <v>1361</v>
      </c>
      <c r="E383" s="17">
        <f>VLOOKUP(A383,'forecast data dump'!$A$1:$H$3450,4,FALSE)</f>
        <v>44424</v>
      </c>
      <c r="F383" s="17">
        <f>VLOOKUP(A383,'forecast data dump'!$A$1:$H$3450,5,FALSE)</f>
        <v>44428</v>
      </c>
      <c r="G383" s="13">
        <f>VLOOKUP(A383,'forecast data dump'!$A$1:$H$3450,8,FALSE)</f>
        <v>0</v>
      </c>
      <c r="H383" s="5" t="s">
        <v>3731</v>
      </c>
      <c r="I383" s="22">
        <f t="shared" si="88"/>
        <v>8</v>
      </c>
      <c r="J383" s="5"/>
      <c r="K383" s="5"/>
      <c r="L383" s="33">
        <f t="shared" si="89"/>
        <v>1361</v>
      </c>
      <c r="M383" s="33">
        <f t="shared" si="90"/>
        <v>1361</v>
      </c>
      <c r="N383" s="22">
        <f t="shared" si="91"/>
        <v>0</v>
      </c>
    </row>
    <row r="384" spans="1:14" x14ac:dyDescent="0.3">
      <c r="A384" s="5" t="s">
        <v>3288</v>
      </c>
      <c r="B384" s="5" t="s">
        <v>3289</v>
      </c>
      <c r="C384" s="5">
        <v>18</v>
      </c>
      <c r="D384" s="6">
        <v>2054</v>
      </c>
      <c r="E384" s="17">
        <f>VLOOKUP(A384,'forecast data dump'!$A$1:$H$3450,4,FALSE)</f>
        <v>44438</v>
      </c>
      <c r="F384" s="17">
        <f>VLOOKUP(A384,'forecast data dump'!$A$1:$H$3450,5,FALSE)</f>
        <v>44481</v>
      </c>
      <c r="G384" s="13">
        <f>VLOOKUP(A384,'forecast data dump'!$A$1:$H$3450,8,FALSE)</f>
        <v>0</v>
      </c>
      <c r="H384" s="5" t="s">
        <v>3745</v>
      </c>
      <c r="I384" s="22">
        <f t="shared" si="88"/>
        <v>18</v>
      </c>
      <c r="J384" s="5"/>
      <c r="K384" s="5"/>
      <c r="L384" s="33">
        <f t="shared" si="89"/>
        <v>2054</v>
      </c>
      <c r="M384" s="33">
        <f t="shared" si="90"/>
        <v>2054</v>
      </c>
      <c r="N384" s="22">
        <f t="shared" si="91"/>
        <v>0</v>
      </c>
    </row>
    <row r="385" spans="1:14" x14ac:dyDescent="0.3">
      <c r="A385" s="5" t="s">
        <v>3292</v>
      </c>
      <c r="B385" s="5" t="s">
        <v>3293</v>
      </c>
      <c r="C385" s="5">
        <v>20000</v>
      </c>
      <c r="D385" s="6">
        <v>23214</v>
      </c>
      <c r="E385" s="17" t="str">
        <f>VLOOKUP(A385,'forecast data dump'!$A$1:$H$3450,4,FALSE)</f>
        <v>15-Oct-20 A</v>
      </c>
      <c r="F385" s="17">
        <f>VLOOKUP(A385,'forecast data dump'!$A$1:$H$3450,5,FALSE)</f>
        <v>44438</v>
      </c>
      <c r="G385" s="13">
        <f>VLOOKUP(A385,'forecast data dump'!$A$1:$H$3450,8,FALSE)</f>
        <v>0.95</v>
      </c>
      <c r="H385" s="5" t="s">
        <v>3762</v>
      </c>
      <c r="I385" s="22">
        <f t="shared" si="88"/>
        <v>1000.0000000000009</v>
      </c>
      <c r="J385" s="5"/>
      <c r="K385" s="5"/>
      <c r="L385" s="33">
        <f t="shared" si="89"/>
        <v>1160.700000000001</v>
      </c>
      <c r="M385" s="33">
        <f t="shared" si="90"/>
        <v>1160.700000000001</v>
      </c>
      <c r="N385" s="22">
        <f t="shared" si="91"/>
        <v>0</v>
      </c>
    </row>
    <row r="386" spans="1:14" x14ac:dyDescent="0.3">
      <c r="A386" s="5" t="s">
        <v>3316</v>
      </c>
      <c r="B386" s="5" t="s">
        <v>3317</v>
      </c>
      <c r="C386" s="5">
        <v>80</v>
      </c>
      <c r="D386" s="6">
        <v>11781</v>
      </c>
      <c r="E386" s="17" t="str">
        <f>VLOOKUP(A386,'forecast data dump'!$A$1:$H$3450,4,FALSE)</f>
        <v>17-Dec-19 A</v>
      </c>
      <c r="F386" s="17">
        <f>VLOOKUP(A386,'forecast data dump'!$A$1:$H$3450,5,FALSE)</f>
        <v>44393</v>
      </c>
      <c r="G386" s="13">
        <f>VLOOKUP(A386,'forecast data dump'!$A$1:$H$3450,8,FALSE)</f>
        <v>0.95</v>
      </c>
      <c r="H386" s="5" t="s">
        <v>3763</v>
      </c>
      <c r="I386" s="22">
        <f t="shared" ref="I386:I411" si="92">C386*(1-G386)</f>
        <v>4.0000000000000036</v>
      </c>
      <c r="J386" s="5"/>
      <c r="K386" s="5"/>
      <c r="L386" s="33">
        <f t="shared" ref="L386:L411" si="93">D386*(1-G386)</f>
        <v>589.05000000000052</v>
      </c>
      <c r="M386" s="33">
        <f t="shared" ref="M386:M411" si="94">IF(J386="",L386,(D386/C386)*J386)</f>
        <v>589.05000000000052</v>
      </c>
      <c r="N386" s="22">
        <f t="shared" ref="N386:N411" si="95">L386-M386</f>
        <v>0</v>
      </c>
    </row>
    <row r="387" spans="1:14" x14ac:dyDescent="0.3">
      <c r="A387" s="5" t="s">
        <v>3316</v>
      </c>
      <c r="B387" s="5" t="s">
        <v>3317</v>
      </c>
      <c r="C387" s="5">
        <v>40</v>
      </c>
      <c r="D387" s="6">
        <v>6803</v>
      </c>
      <c r="E387" s="17" t="str">
        <f>VLOOKUP(A387,'forecast data dump'!$A$1:$H$3450,4,FALSE)</f>
        <v>17-Dec-19 A</v>
      </c>
      <c r="F387" s="17">
        <f>VLOOKUP(A387,'forecast data dump'!$A$1:$H$3450,5,FALSE)</f>
        <v>44393</v>
      </c>
      <c r="G387" s="13">
        <f>VLOOKUP(A387,'forecast data dump'!$A$1:$H$3450,8,FALSE)</f>
        <v>0.95</v>
      </c>
      <c r="H387" s="5" t="s">
        <v>3731</v>
      </c>
      <c r="I387" s="22">
        <f t="shared" si="92"/>
        <v>2.0000000000000018</v>
      </c>
      <c r="J387" s="5"/>
      <c r="K387" s="5"/>
      <c r="L387" s="33">
        <f t="shared" si="93"/>
        <v>340.15000000000032</v>
      </c>
      <c r="M387" s="33">
        <f t="shared" si="94"/>
        <v>340.15000000000032</v>
      </c>
      <c r="N387" s="22">
        <f t="shared" si="95"/>
        <v>0</v>
      </c>
    </row>
    <row r="388" spans="1:14" x14ac:dyDescent="0.3">
      <c r="A388" s="5" t="s">
        <v>3316</v>
      </c>
      <c r="B388" s="5" t="s">
        <v>3317</v>
      </c>
      <c r="C388" s="5">
        <v>120</v>
      </c>
      <c r="D388" s="6">
        <v>13695</v>
      </c>
      <c r="E388" s="17" t="str">
        <f>VLOOKUP(A388,'forecast data dump'!$A$1:$H$3450,4,FALSE)</f>
        <v>17-Dec-19 A</v>
      </c>
      <c r="F388" s="17">
        <f>VLOOKUP(A388,'forecast data dump'!$A$1:$H$3450,5,FALSE)</f>
        <v>44393</v>
      </c>
      <c r="G388" s="13">
        <f>VLOOKUP(A388,'forecast data dump'!$A$1:$H$3450,8,FALSE)</f>
        <v>0.95</v>
      </c>
      <c r="H388" s="5" t="s">
        <v>3759</v>
      </c>
      <c r="I388" s="22">
        <f t="shared" si="92"/>
        <v>6.0000000000000053</v>
      </c>
      <c r="J388" s="5"/>
      <c r="K388" s="5"/>
      <c r="L388" s="33">
        <f t="shared" si="93"/>
        <v>684.75000000000057</v>
      </c>
      <c r="M388" s="33">
        <f t="shared" si="94"/>
        <v>684.75000000000057</v>
      </c>
      <c r="N388" s="22">
        <f t="shared" si="95"/>
        <v>0</v>
      </c>
    </row>
    <row r="389" spans="1:14" x14ac:dyDescent="0.3">
      <c r="A389" s="5" t="s">
        <v>3318</v>
      </c>
      <c r="B389" s="5" t="s">
        <v>3319</v>
      </c>
      <c r="C389" s="5">
        <v>40</v>
      </c>
      <c r="D389" s="6">
        <v>5891</v>
      </c>
      <c r="E389" s="17">
        <f>VLOOKUP(A389,'forecast data dump'!$A$1:$H$3450,4,FALSE)</f>
        <v>44396</v>
      </c>
      <c r="F389" s="17">
        <f>VLOOKUP(A389,'forecast data dump'!$A$1:$H$3450,5,FALSE)</f>
        <v>44400</v>
      </c>
      <c r="G389" s="13">
        <f>VLOOKUP(A389,'forecast data dump'!$A$1:$H$3450,8,FALSE)</f>
        <v>0</v>
      </c>
      <c r="H389" s="5" t="s">
        <v>3763</v>
      </c>
      <c r="I389" s="22">
        <f t="shared" si="92"/>
        <v>40</v>
      </c>
      <c r="J389" s="5"/>
      <c r="K389" s="5"/>
      <c r="L389" s="33">
        <f t="shared" si="93"/>
        <v>5891</v>
      </c>
      <c r="M389" s="33">
        <f t="shared" si="94"/>
        <v>5891</v>
      </c>
      <c r="N389" s="22">
        <f t="shared" si="95"/>
        <v>0</v>
      </c>
    </row>
    <row r="390" spans="1:14" x14ac:dyDescent="0.3">
      <c r="A390" s="5" t="s">
        <v>3318</v>
      </c>
      <c r="B390" s="5" t="s">
        <v>3319</v>
      </c>
      <c r="C390" s="5">
        <v>20</v>
      </c>
      <c r="D390" s="6">
        <v>2282</v>
      </c>
      <c r="E390" s="17">
        <f>VLOOKUP(A390,'forecast data dump'!$A$1:$H$3450,4,FALSE)</f>
        <v>44396</v>
      </c>
      <c r="F390" s="17">
        <f>VLOOKUP(A390,'forecast data dump'!$A$1:$H$3450,5,FALSE)</f>
        <v>44400</v>
      </c>
      <c r="G390" s="13">
        <f>VLOOKUP(A390,'forecast data dump'!$A$1:$H$3450,8,FALSE)</f>
        <v>0</v>
      </c>
      <c r="H390" s="5" t="s">
        <v>3759</v>
      </c>
      <c r="I390" s="22">
        <f t="shared" si="92"/>
        <v>20</v>
      </c>
      <c r="J390" s="5"/>
      <c r="K390" s="5"/>
      <c r="L390" s="33">
        <f t="shared" si="93"/>
        <v>2282</v>
      </c>
      <c r="M390" s="33">
        <f t="shared" si="94"/>
        <v>2282</v>
      </c>
      <c r="N390" s="22">
        <f t="shared" si="95"/>
        <v>0</v>
      </c>
    </row>
    <row r="391" spans="1:14" x14ac:dyDescent="0.3">
      <c r="A391" s="5" t="s">
        <v>3320</v>
      </c>
      <c r="B391" s="5" t="s">
        <v>3321</v>
      </c>
      <c r="C391" s="5">
        <v>40</v>
      </c>
      <c r="D391" s="6">
        <v>5891</v>
      </c>
      <c r="E391" s="17">
        <f>VLOOKUP(A391,'forecast data dump'!$A$1:$H$3450,4,FALSE)</f>
        <v>44403</v>
      </c>
      <c r="F391" s="17">
        <f>VLOOKUP(A391,'forecast data dump'!$A$1:$H$3450,5,FALSE)</f>
        <v>44407</v>
      </c>
      <c r="G391" s="13">
        <f>VLOOKUP(A391,'forecast data dump'!$A$1:$H$3450,8,FALSE)</f>
        <v>0</v>
      </c>
      <c r="H391" s="5" t="s">
        <v>3763</v>
      </c>
      <c r="I391" s="22">
        <f t="shared" si="92"/>
        <v>40</v>
      </c>
      <c r="J391" s="5"/>
      <c r="K391" s="5"/>
      <c r="L391" s="33">
        <f t="shared" si="93"/>
        <v>5891</v>
      </c>
      <c r="M391" s="33">
        <f t="shared" si="94"/>
        <v>5891</v>
      </c>
      <c r="N391" s="22">
        <f t="shared" si="95"/>
        <v>0</v>
      </c>
    </row>
    <row r="392" spans="1:14" x14ac:dyDescent="0.3">
      <c r="A392" s="5" t="s">
        <v>3320</v>
      </c>
      <c r="B392" s="5" t="s">
        <v>3321</v>
      </c>
      <c r="C392" s="5">
        <v>20</v>
      </c>
      <c r="D392" s="6">
        <v>3401</v>
      </c>
      <c r="E392" s="17">
        <f>VLOOKUP(A392,'forecast data dump'!$A$1:$H$3450,4,FALSE)</f>
        <v>44403</v>
      </c>
      <c r="F392" s="17">
        <f>VLOOKUP(A392,'forecast data dump'!$A$1:$H$3450,5,FALSE)</f>
        <v>44407</v>
      </c>
      <c r="G392" s="13">
        <f>VLOOKUP(A392,'forecast data dump'!$A$1:$H$3450,8,FALSE)</f>
        <v>0</v>
      </c>
      <c r="H392" s="5" t="s">
        <v>3731</v>
      </c>
      <c r="I392" s="22">
        <f t="shared" si="92"/>
        <v>20</v>
      </c>
      <c r="J392" s="5"/>
      <c r="K392" s="5"/>
      <c r="L392" s="33">
        <f t="shared" si="93"/>
        <v>3401</v>
      </c>
      <c r="M392" s="33">
        <f t="shared" si="94"/>
        <v>3401</v>
      </c>
      <c r="N392" s="22">
        <f t="shared" si="95"/>
        <v>0</v>
      </c>
    </row>
    <row r="393" spans="1:14" x14ac:dyDescent="0.3">
      <c r="A393" s="5" t="s">
        <v>3320</v>
      </c>
      <c r="B393" s="5" t="s">
        <v>3321</v>
      </c>
      <c r="C393" s="5">
        <v>20</v>
      </c>
      <c r="D393" s="6">
        <v>2282</v>
      </c>
      <c r="E393" s="17">
        <f>VLOOKUP(A393,'forecast data dump'!$A$1:$H$3450,4,FALSE)</f>
        <v>44403</v>
      </c>
      <c r="F393" s="17">
        <f>VLOOKUP(A393,'forecast data dump'!$A$1:$H$3450,5,FALSE)</f>
        <v>44407</v>
      </c>
      <c r="G393" s="13">
        <f>VLOOKUP(A393,'forecast data dump'!$A$1:$H$3450,8,FALSE)</f>
        <v>0</v>
      </c>
      <c r="H393" s="5" t="s">
        <v>3759</v>
      </c>
      <c r="I393" s="22">
        <f t="shared" si="92"/>
        <v>20</v>
      </c>
      <c r="J393" s="5"/>
      <c r="K393" s="5"/>
      <c r="L393" s="33">
        <f t="shared" si="93"/>
        <v>2282</v>
      </c>
      <c r="M393" s="33">
        <f t="shared" si="94"/>
        <v>2282</v>
      </c>
      <c r="N393" s="22">
        <f t="shared" si="95"/>
        <v>0</v>
      </c>
    </row>
    <row r="394" spans="1:14" x14ac:dyDescent="0.3">
      <c r="A394" s="5" t="s">
        <v>3322</v>
      </c>
      <c r="B394" s="5" t="s">
        <v>3323</v>
      </c>
      <c r="C394" s="5">
        <v>20</v>
      </c>
      <c r="D394" s="6">
        <v>2945</v>
      </c>
      <c r="E394" s="17">
        <f>VLOOKUP(A394,'forecast data dump'!$A$1:$H$3450,4,FALSE)</f>
        <v>44410</v>
      </c>
      <c r="F394" s="17">
        <f>VLOOKUP(A394,'forecast data dump'!$A$1:$H$3450,5,FALSE)</f>
        <v>44414</v>
      </c>
      <c r="G394" s="13">
        <f>VLOOKUP(A394,'forecast data dump'!$A$1:$H$3450,8,FALSE)</f>
        <v>0</v>
      </c>
      <c r="H394" s="5" t="s">
        <v>3763</v>
      </c>
      <c r="I394" s="22">
        <f t="shared" si="92"/>
        <v>20</v>
      </c>
      <c r="J394" s="5"/>
      <c r="K394" s="5"/>
      <c r="L394" s="33">
        <f t="shared" si="93"/>
        <v>2945</v>
      </c>
      <c r="M394" s="33">
        <f t="shared" si="94"/>
        <v>2945</v>
      </c>
      <c r="N394" s="22">
        <f t="shared" si="95"/>
        <v>0</v>
      </c>
    </row>
    <row r="395" spans="1:14" x14ac:dyDescent="0.3">
      <c r="A395" s="5" t="s">
        <v>3322</v>
      </c>
      <c r="B395" s="5" t="s">
        <v>3323</v>
      </c>
      <c r="C395" s="5">
        <v>8</v>
      </c>
      <c r="D395" s="6">
        <v>1361</v>
      </c>
      <c r="E395" s="17">
        <f>VLOOKUP(A395,'forecast data dump'!$A$1:$H$3450,4,FALSE)</f>
        <v>44410</v>
      </c>
      <c r="F395" s="17">
        <f>VLOOKUP(A395,'forecast data dump'!$A$1:$H$3450,5,FALSE)</f>
        <v>44414</v>
      </c>
      <c r="G395" s="13">
        <f>VLOOKUP(A395,'forecast data dump'!$A$1:$H$3450,8,FALSE)</f>
        <v>0</v>
      </c>
      <c r="H395" s="5" t="s">
        <v>3731</v>
      </c>
      <c r="I395" s="22">
        <f t="shared" si="92"/>
        <v>8</v>
      </c>
      <c r="J395" s="5"/>
      <c r="K395" s="5"/>
      <c r="L395" s="33">
        <f t="shared" si="93"/>
        <v>1361</v>
      </c>
      <c r="M395" s="33">
        <f t="shared" si="94"/>
        <v>1361</v>
      </c>
      <c r="N395" s="22">
        <f t="shared" si="95"/>
        <v>0</v>
      </c>
    </row>
    <row r="396" spans="1:14" x14ac:dyDescent="0.3">
      <c r="A396" s="5" t="s">
        <v>3322</v>
      </c>
      <c r="B396" s="5" t="s">
        <v>3323</v>
      </c>
      <c r="C396" s="5">
        <v>20</v>
      </c>
      <c r="D396" s="6">
        <v>2282</v>
      </c>
      <c r="E396" s="17">
        <f>VLOOKUP(A396,'forecast data dump'!$A$1:$H$3450,4,FALSE)</f>
        <v>44410</v>
      </c>
      <c r="F396" s="17">
        <f>VLOOKUP(A396,'forecast data dump'!$A$1:$H$3450,5,FALSE)</f>
        <v>44414</v>
      </c>
      <c r="G396" s="13">
        <f>VLOOKUP(A396,'forecast data dump'!$A$1:$H$3450,8,FALSE)</f>
        <v>0</v>
      </c>
      <c r="H396" s="5" t="s">
        <v>3759</v>
      </c>
      <c r="I396" s="22">
        <f t="shared" si="92"/>
        <v>20</v>
      </c>
      <c r="J396" s="5"/>
      <c r="K396" s="5"/>
      <c r="L396" s="33">
        <f t="shared" si="93"/>
        <v>2282</v>
      </c>
      <c r="M396" s="33">
        <f t="shared" si="94"/>
        <v>2282</v>
      </c>
      <c r="N396" s="22">
        <f t="shared" si="95"/>
        <v>0</v>
      </c>
    </row>
    <row r="397" spans="1:14" x14ac:dyDescent="0.3">
      <c r="A397" s="5" t="s">
        <v>3324</v>
      </c>
      <c r="B397" s="5" t="s">
        <v>3325</v>
      </c>
      <c r="C397" s="5">
        <v>20</v>
      </c>
      <c r="D397" s="6">
        <v>2945</v>
      </c>
      <c r="E397" s="17">
        <f>VLOOKUP(A397,'forecast data dump'!$A$1:$H$3450,4,FALSE)</f>
        <v>44417</v>
      </c>
      <c r="F397" s="17">
        <f>VLOOKUP(A397,'forecast data dump'!$A$1:$H$3450,5,FALSE)</f>
        <v>44421</v>
      </c>
      <c r="G397" s="13">
        <f>VLOOKUP(A397,'forecast data dump'!$A$1:$H$3450,8,FALSE)</f>
        <v>0</v>
      </c>
      <c r="H397" s="5" t="s">
        <v>3763</v>
      </c>
      <c r="I397" s="22">
        <f t="shared" si="92"/>
        <v>20</v>
      </c>
      <c r="J397" s="5"/>
      <c r="K397" s="5"/>
      <c r="L397" s="33">
        <f t="shared" si="93"/>
        <v>2945</v>
      </c>
      <c r="M397" s="33">
        <f t="shared" si="94"/>
        <v>2945</v>
      </c>
      <c r="N397" s="22">
        <f t="shared" si="95"/>
        <v>0</v>
      </c>
    </row>
    <row r="398" spans="1:14" x14ac:dyDescent="0.3">
      <c r="A398" s="5" t="s">
        <v>3324</v>
      </c>
      <c r="B398" s="5" t="s">
        <v>3325</v>
      </c>
      <c r="C398" s="5">
        <v>8</v>
      </c>
      <c r="D398" s="6">
        <v>1361</v>
      </c>
      <c r="E398" s="17">
        <f>VLOOKUP(A398,'forecast data dump'!$A$1:$H$3450,4,FALSE)</f>
        <v>44417</v>
      </c>
      <c r="F398" s="17">
        <f>VLOOKUP(A398,'forecast data dump'!$A$1:$H$3450,5,FALSE)</f>
        <v>44421</v>
      </c>
      <c r="G398" s="13">
        <f>VLOOKUP(A398,'forecast data dump'!$A$1:$H$3450,8,FALSE)</f>
        <v>0</v>
      </c>
      <c r="H398" s="5" t="s">
        <v>3731</v>
      </c>
      <c r="I398" s="22">
        <f t="shared" si="92"/>
        <v>8</v>
      </c>
      <c r="J398" s="5"/>
      <c r="K398" s="5"/>
      <c r="L398" s="33">
        <f t="shared" si="93"/>
        <v>1361</v>
      </c>
      <c r="M398" s="33">
        <f t="shared" si="94"/>
        <v>1361</v>
      </c>
      <c r="N398" s="22">
        <f t="shared" si="95"/>
        <v>0</v>
      </c>
    </row>
    <row r="399" spans="1:14" x14ac:dyDescent="0.3">
      <c r="A399" s="5" t="s">
        <v>3324</v>
      </c>
      <c r="B399" s="5" t="s">
        <v>3325</v>
      </c>
      <c r="C399" s="5">
        <v>20</v>
      </c>
      <c r="D399" s="6">
        <v>2282</v>
      </c>
      <c r="E399" s="17">
        <f>VLOOKUP(A399,'forecast data dump'!$A$1:$H$3450,4,FALSE)</f>
        <v>44417</v>
      </c>
      <c r="F399" s="17">
        <f>VLOOKUP(A399,'forecast data dump'!$A$1:$H$3450,5,FALSE)</f>
        <v>44421</v>
      </c>
      <c r="G399" s="13">
        <f>VLOOKUP(A399,'forecast data dump'!$A$1:$H$3450,8,FALSE)</f>
        <v>0</v>
      </c>
      <c r="H399" s="5" t="s">
        <v>3759</v>
      </c>
      <c r="I399" s="22">
        <f t="shared" si="92"/>
        <v>20</v>
      </c>
      <c r="J399" s="5"/>
      <c r="K399" s="5"/>
      <c r="L399" s="33">
        <f t="shared" si="93"/>
        <v>2282</v>
      </c>
      <c r="M399" s="33">
        <f t="shared" si="94"/>
        <v>2282</v>
      </c>
      <c r="N399" s="22">
        <f t="shared" si="95"/>
        <v>0</v>
      </c>
    </row>
    <row r="400" spans="1:14" x14ac:dyDescent="0.3">
      <c r="A400" s="5" t="s">
        <v>3344</v>
      </c>
      <c r="B400" s="5" t="s">
        <v>3345</v>
      </c>
      <c r="C400" s="5">
        <v>18</v>
      </c>
      <c r="D400" s="6">
        <v>2651</v>
      </c>
      <c r="E400" s="17">
        <f>VLOOKUP(A400,'forecast data dump'!$A$1:$H$3450,4,FALSE)</f>
        <v>44482</v>
      </c>
      <c r="F400" s="17">
        <f>VLOOKUP(A400,'forecast data dump'!$A$1:$H$3450,5,FALSE)</f>
        <v>44524</v>
      </c>
      <c r="G400" s="13">
        <f>VLOOKUP(A400,'forecast data dump'!$A$1:$H$3450,8,FALSE)</f>
        <v>0</v>
      </c>
      <c r="H400" s="5" t="s">
        <v>3763</v>
      </c>
      <c r="I400" s="22">
        <f t="shared" si="92"/>
        <v>18</v>
      </c>
      <c r="J400" s="5"/>
      <c r="K400" s="5"/>
      <c r="L400" s="33">
        <f t="shared" si="93"/>
        <v>2651</v>
      </c>
      <c r="M400" s="33">
        <f t="shared" si="94"/>
        <v>2651</v>
      </c>
      <c r="N400" s="22">
        <f t="shared" si="95"/>
        <v>0</v>
      </c>
    </row>
    <row r="401" spans="1:14" x14ac:dyDescent="0.3">
      <c r="A401" s="5" t="s">
        <v>3344</v>
      </c>
      <c r="B401" s="5" t="s">
        <v>3345</v>
      </c>
      <c r="C401" s="5">
        <v>8</v>
      </c>
      <c r="D401" s="6">
        <v>1361</v>
      </c>
      <c r="E401" s="17">
        <f>VLOOKUP(A401,'forecast data dump'!$A$1:$H$3450,4,FALSE)</f>
        <v>44482</v>
      </c>
      <c r="F401" s="17">
        <f>VLOOKUP(A401,'forecast data dump'!$A$1:$H$3450,5,FALSE)</f>
        <v>44524</v>
      </c>
      <c r="G401" s="13">
        <f>VLOOKUP(A401,'forecast data dump'!$A$1:$H$3450,8,FALSE)</f>
        <v>0</v>
      </c>
      <c r="H401" s="5" t="s">
        <v>3731</v>
      </c>
      <c r="I401" s="22">
        <f t="shared" si="92"/>
        <v>8</v>
      </c>
      <c r="J401" s="5"/>
      <c r="K401" s="5"/>
      <c r="L401" s="33">
        <f t="shared" si="93"/>
        <v>1361</v>
      </c>
      <c r="M401" s="33">
        <f t="shared" si="94"/>
        <v>1361</v>
      </c>
      <c r="N401" s="22">
        <f t="shared" si="95"/>
        <v>0</v>
      </c>
    </row>
    <row r="402" spans="1:14" x14ac:dyDescent="0.3">
      <c r="A402" s="5" t="s">
        <v>3344</v>
      </c>
      <c r="B402" s="5" t="s">
        <v>3345</v>
      </c>
      <c r="C402" s="5">
        <v>18</v>
      </c>
      <c r="D402" s="6">
        <v>2054</v>
      </c>
      <c r="E402" s="17">
        <f>VLOOKUP(A402,'forecast data dump'!$A$1:$H$3450,4,FALSE)</f>
        <v>44482</v>
      </c>
      <c r="F402" s="17">
        <f>VLOOKUP(A402,'forecast data dump'!$A$1:$H$3450,5,FALSE)</f>
        <v>44524</v>
      </c>
      <c r="G402" s="13">
        <f>VLOOKUP(A402,'forecast data dump'!$A$1:$H$3450,8,FALSE)</f>
        <v>0</v>
      </c>
      <c r="H402" s="5" t="s">
        <v>3759</v>
      </c>
      <c r="I402" s="22">
        <f t="shared" si="92"/>
        <v>18</v>
      </c>
      <c r="J402" s="5"/>
      <c r="K402" s="5"/>
      <c r="L402" s="33">
        <f t="shared" si="93"/>
        <v>2054</v>
      </c>
      <c r="M402" s="33">
        <f t="shared" si="94"/>
        <v>2054</v>
      </c>
      <c r="N402" s="22">
        <f t="shared" si="95"/>
        <v>0</v>
      </c>
    </row>
    <row r="403" spans="1:14" x14ac:dyDescent="0.3">
      <c r="A403" s="5" t="s">
        <v>3346</v>
      </c>
      <c r="B403" s="5" t="s">
        <v>3347</v>
      </c>
      <c r="C403" s="5">
        <v>24</v>
      </c>
      <c r="D403" s="6">
        <v>3594</v>
      </c>
      <c r="E403" s="17">
        <f>VLOOKUP(A403,'forecast data dump'!$A$1:$H$3450,4,FALSE)</f>
        <v>44530</v>
      </c>
      <c r="F403" s="17">
        <f>VLOOKUP(A403,'forecast data dump'!$A$1:$H$3450,5,FALSE)</f>
        <v>44789</v>
      </c>
      <c r="G403" s="13">
        <f>VLOOKUP(A403,'forecast data dump'!$A$1:$H$3450,8,FALSE)</f>
        <v>0</v>
      </c>
      <c r="H403" s="5" t="s">
        <v>3763</v>
      </c>
      <c r="I403" s="22">
        <f t="shared" si="92"/>
        <v>24</v>
      </c>
      <c r="J403" s="5"/>
      <c r="K403" s="5"/>
      <c r="L403" s="33">
        <f t="shared" si="93"/>
        <v>3594</v>
      </c>
      <c r="M403" s="33">
        <f t="shared" si="94"/>
        <v>3594</v>
      </c>
      <c r="N403" s="22">
        <f t="shared" si="95"/>
        <v>0</v>
      </c>
    </row>
    <row r="404" spans="1:14" x14ac:dyDescent="0.3">
      <c r="A404" s="5" t="s">
        <v>3346</v>
      </c>
      <c r="B404" s="5" t="s">
        <v>3347</v>
      </c>
      <c r="C404" s="5">
        <v>24</v>
      </c>
      <c r="D404" s="6">
        <v>4150</v>
      </c>
      <c r="E404" s="17">
        <f>VLOOKUP(A404,'forecast data dump'!$A$1:$H$3450,4,FALSE)</f>
        <v>44530</v>
      </c>
      <c r="F404" s="17">
        <f>VLOOKUP(A404,'forecast data dump'!$A$1:$H$3450,5,FALSE)</f>
        <v>44789</v>
      </c>
      <c r="G404" s="13">
        <f>VLOOKUP(A404,'forecast data dump'!$A$1:$H$3450,8,FALSE)</f>
        <v>0</v>
      </c>
      <c r="H404" s="5" t="s">
        <v>3731</v>
      </c>
      <c r="I404" s="22">
        <f t="shared" si="92"/>
        <v>24</v>
      </c>
      <c r="J404" s="5"/>
      <c r="K404" s="5"/>
      <c r="L404" s="33">
        <f t="shared" si="93"/>
        <v>4150</v>
      </c>
      <c r="M404" s="33">
        <f t="shared" si="94"/>
        <v>4150</v>
      </c>
      <c r="N404" s="22">
        <f t="shared" si="95"/>
        <v>0</v>
      </c>
    </row>
    <row r="405" spans="1:14" x14ac:dyDescent="0.3">
      <c r="A405" s="5" t="s">
        <v>3346</v>
      </c>
      <c r="B405" s="5" t="s">
        <v>3347</v>
      </c>
      <c r="C405" s="5">
        <v>10</v>
      </c>
      <c r="D405" s="6">
        <v>1160</v>
      </c>
      <c r="E405" s="17">
        <f>VLOOKUP(A405,'forecast data dump'!$A$1:$H$3450,4,FALSE)</f>
        <v>44530</v>
      </c>
      <c r="F405" s="17">
        <f>VLOOKUP(A405,'forecast data dump'!$A$1:$H$3450,5,FALSE)</f>
        <v>44789</v>
      </c>
      <c r="G405" s="13">
        <f>VLOOKUP(A405,'forecast data dump'!$A$1:$H$3450,8,FALSE)</f>
        <v>0</v>
      </c>
      <c r="H405" s="5" t="s">
        <v>3759</v>
      </c>
      <c r="I405" s="22">
        <f t="shared" si="92"/>
        <v>10</v>
      </c>
      <c r="J405" s="5"/>
      <c r="K405" s="5"/>
      <c r="L405" s="33">
        <f t="shared" si="93"/>
        <v>1160</v>
      </c>
      <c r="M405" s="33">
        <f t="shared" si="94"/>
        <v>1160</v>
      </c>
      <c r="N405" s="22">
        <f t="shared" si="95"/>
        <v>0</v>
      </c>
    </row>
    <row r="406" spans="1:14" x14ac:dyDescent="0.3">
      <c r="A406" s="5" t="s">
        <v>3348</v>
      </c>
      <c r="B406" s="5" t="s">
        <v>3349</v>
      </c>
      <c r="C406" s="5">
        <v>2</v>
      </c>
      <c r="D406" s="6">
        <v>303</v>
      </c>
      <c r="E406" s="17">
        <f>VLOOKUP(A406,'forecast data dump'!$A$1:$H$3450,4,FALSE)</f>
        <v>44790</v>
      </c>
      <c r="F406" s="17">
        <f>VLOOKUP(A406,'forecast data dump'!$A$1:$H$3450,5,FALSE)</f>
        <v>44796</v>
      </c>
      <c r="G406" s="13">
        <f>VLOOKUP(A406,'forecast data dump'!$A$1:$H$3450,8,FALSE)</f>
        <v>0</v>
      </c>
      <c r="H406" s="5" t="s">
        <v>3763</v>
      </c>
      <c r="I406" s="22">
        <f t="shared" si="92"/>
        <v>2</v>
      </c>
      <c r="J406" s="5"/>
      <c r="K406" s="5"/>
      <c r="L406" s="33">
        <f t="shared" si="93"/>
        <v>303</v>
      </c>
      <c r="M406" s="33">
        <f t="shared" si="94"/>
        <v>303</v>
      </c>
      <c r="N406" s="22">
        <f t="shared" si="95"/>
        <v>0</v>
      </c>
    </row>
    <row r="407" spans="1:14" x14ac:dyDescent="0.3">
      <c r="A407" s="5" t="s">
        <v>3348</v>
      </c>
      <c r="B407" s="5" t="s">
        <v>3349</v>
      </c>
      <c r="C407" s="5">
        <v>4</v>
      </c>
      <c r="D407" s="6">
        <v>701</v>
      </c>
      <c r="E407" s="17">
        <f>VLOOKUP(A407,'forecast data dump'!$A$1:$H$3450,4,FALSE)</f>
        <v>44790</v>
      </c>
      <c r="F407" s="17">
        <f>VLOOKUP(A407,'forecast data dump'!$A$1:$H$3450,5,FALSE)</f>
        <v>44796</v>
      </c>
      <c r="G407" s="13">
        <f>VLOOKUP(A407,'forecast data dump'!$A$1:$H$3450,8,FALSE)</f>
        <v>0</v>
      </c>
      <c r="H407" s="5" t="s">
        <v>3731</v>
      </c>
      <c r="I407" s="22">
        <f t="shared" si="92"/>
        <v>4</v>
      </c>
      <c r="J407" s="5"/>
      <c r="K407" s="5"/>
      <c r="L407" s="33">
        <f t="shared" si="93"/>
        <v>701</v>
      </c>
      <c r="M407" s="33">
        <f t="shared" si="94"/>
        <v>701</v>
      </c>
      <c r="N407" s="22">
        <f t="shared" si="95"/>
        <v>0</v>
      </c>
    </row>
    <row r="408" spans="1:14" x14ac:dyDescent="0.3">
      <c r="A408" s="5" t="s">
        <v>3348</v>
      </c>
      <c r="B408" s="5" t="s">
        <v>3349</v>
      </c>
      <c r="C408" s="5">
        <v>4</v>
      </c>
      <c r="D408" s="6">
        <v>470</v>
      </c>
      <c r="E408" s="17">
        <f>VLOOKUP(A408,'forecast data dump'!$A$1:$H$3450,4,FALSE)</f>
        <v>44790</v>
      </c>
      <c r="F408" s="17">
        <f>VLOOKUP(A408,'forecast data dump'!$A$1:$H$3450,5,FALSE)</f>
        <v>44796</v>
      </c>
      <c r="G408" s="13">
        <f>VLOOKUP(A408,'forecast data dump'!$A$1:$H$3450,8,FALSE)</f>
        <v>0</v>
      </c>
      <c r="H408" s="5" t="s">
        <v>3759</v>
      </c>
      <c r="I408" s="22">
        <f t="shared" si="92"/>
        <v>4</v>
      </c>
      <c r="J408" s="5"/>
      <c r="K408" s="5"/>
      <c r="L408" s="33">
        <f t="shared" si="93"/>
        <v>470</v>
      </c>
      <c r="M408" s="33">
        <f t="shared" si="94"/>
        <v>470</v>
      </c>
      <c r="N408" s="22">
        <f t="shared" si="95"/>
        <v>0</v>
      </c>
    </row>
    <row r="409" spans="1:14" x14ac:dyDescent="0.3">
      <c r="A409" s="5" t="s">
        <v>3350</v>
      </c>
      <c r="B409" s="5" t="s">
        <v>3351</v>
      </c>
      <c r="C409" s="5">
        <v>18</v>
      </c>
      <c r="D409" s="6">
        <v>2651</v>
      </c>
      <c r="E409" s="17">
        <f>VLOOKUP(A409,'forecast data dump'!$A$1:$H$3450,4,FALSE)</f>
        <v>44438</v>
      </c>
      <c r="F409" s="17">
        <f>VLOOKUP(A409,'forecast data dump'!$A$1:$H$3450,5,FALSE)</f>
        <v>44481</v>
      </c>
      <c r="G409" s="13">
        <f>VLOOKUP(A409,'forecast data dump'!$A$1:$H$3450,8,FALSE)</f>
        <v>0</v>
      </c>
      <c r="H409" s="5" t="s">
        <v>3763</v>
      </c>
      <c r="I409" s="22">
        <f t="shared" si="92"/>
        <v>18</v>
      </c>
      <c r="J409" s="5"/>
      <c r="K409" s="5"/>
      <c r="L409" s="33">
        <f t="shared" si="93"/>
        <v>2651</v>
      </c>
      <c r="M409" s="33">
        <f t="shared" si="94"/>
        <v>2651</v>
      </c>
      <c r="N409" s="22">
        <f t="shared" si="95"/>
        <v>0</v>
      </c>
    </row>
    <row r="410" spans="1:14" x14ac:dyDescent="0.3">
      <c r="A410" s="5" t="s">
        <v>3350</v>
      </c>
      <c r="B410" s="5" t="s">
        <v>3351</v>
      </c>
      <c r="C410" s="5">
        <v>8</v>
      </c>
      <c r="D410" s="6">
        <v>1361</v>
      </c>
      <c r="E410" s="17">
        <f>VLOOKUP(A410,'forecast data dump'!$A$1:$H$3450,4,FALSE)</f>
        <v>44438</v>
      </c>
      <c r="F410" s="17">
        <f>VLOOKUP(A410,'forecast data dump'!$A$1:$H$3450,5,FALSE)</f>
        <v>44481</v>
      </c>
      <c r="G410" s="13">
        <f>VLOOKUP(A410,'forecast data dump'!$A$1:$H$3450,8,FALSE)</f>
        <v>0</v>
      </c>
      <c r="H410" s="5" t="s">
        <v>3731</v>
      </c>
      <c r="I410" s="22">
        <f t="shared" si="92"/>
        <v>8</v>
      </c>
      <c r="J410" s="5"/>
      <c r="K410" s="5"/>
      <c r="L410" s="33">
        <f t="shared" si="93"/>
        <v>1361</v>
      </c>
      <c r="M410" s="33">
        <f t="shared" si="94"/>
        <v>1361</v>
      </c>
      <c r="N410" s="22">
        <f t="shared" si="95"/>
        <v>0</v>
      </c>
    </row>
    <row r="411" spans="1:14" x14ac:dyDescent="0.3">
      <c r="A411" s="5" t="s">
        <v>3350</v>
      </c>
      <c r="B411" s="5" t="s">
        <v>3351</v>
      </c>
      <c r="C411" s="5">
        <v>18</v>
      </c>
      <c r="D411" s="6">
        <v>2054</v>
      </c>
      <c r="E411" s="17">
        <f>VLOOKUP(A411,'forecast data dump'!$A$1:$H$3450,4,FALSE)</f>
        <v>44438</v>
      </c>
      <c r="F411" s="17">
        <f>VLOOKUP(A411,'forecast data dump'!$A$1:$H$3450,5,FALSE)</f>
        <v>44481</v>
      </c>
      <c r="G411" s="13">
        <f>VLOOKUP(A411,'forecast data dump'!$A$1:$H$3450,8,FALSE)</f>
        <v>0</v>
      </c>
      <c r="H411" s="5" t="s">
        <v>3759</v>
      </c>
      <c r="I411" s="22">
        <f t="shared" si="92"/>
        <v>18</v>
      </c>
      <c r="J411" s="5"/>
      <c r="K411" s="5"/>
      <c r="L411" s="33">
        <f t="shared" si="93"/>
        <v>2054</v>
      </c>
      <c r="M411" s="33">
        <f t="shared" si="94"/>
        <v>2054</v>
      </c>
      <c r="N411" s="22">
        <f t="shared" si="95"/>
        <v>0</v>
      </c>
    </row>
    <row r="412" spans="1:14" x14ac:dyDescent="0.3">
      <c r="A412" s="5" t="s">
        <v>3358</v>
      </c>
      <c r="B412" s="5" t="s">
        <v>3359</v>
      </c>
      <c r="C412" s="5">
        <v>126000</v>
      </c>
      <c r="D412" s="6">
        <v>146246</v>
      </c>
      <c r="E412" s="17">
        <f>VLOOKUP(A412,'forecast data dump'!$A$1:$H$3450,4,FALSE)</f>
        <v>44790</v>
      </c>
      <c r="F412" s="17">
        <f>VLOOKUP(A412,'forecast data dump'!$A$1:$H$3450,5,FALSE)</f>
        <v>44796</v>
      </c>
      <c r="G412" s="13">
        <f>VLOOKUP(A412,'forecast data dump'!$A$1:$H$3450,8,FALSE)</f>
        <v>0</v>
      </c>
      <c r="H412" s="5" t="s">
        <v>3762</v>
      </c>
      <c r="I412" s="22">
        <f>C412*(1-G412)</f>
        <v>126000</v>
      </c>
      <c r="J412" s="5"/>
      <c r="K412" s="5"/>
      <c r="L412" s="33">
        <f>D412*(1-G412)</f>
        <v>146246</v>
      </c>
      <c r="M412" s="33">
        <f>IF(J412="",L412,(D412/C412)*J412)</f>
        <v>146246</v>
      </c>
      <c r="N412" s="22">
        <f>L412-M412</f>
        <v>0</v>
      </c>
    </row>
    <row r="413" spans="1:14" x14ac:dyDescent="0.3">
      <c r="A413" s="5" t="s">
        <v>3366</v>
      </c>
      <c r="B413" s="5" t="s">
        <v>3367</v>
      </c>
      <c r="C413" s="5">
        <v>24</v>
      </c>
      <c r="D413" s="6">
        <v>3036</v>
      </c>
      <c r="E413" s="17" t="str">
        <f>VLOOKUP(A413,'forecast data dump'!$A$1:$H$3450,4,FALSE)</f>
        <v>15-Oct-20 A</v>
      </c>
      <c r="F413" s="17">
        <f>VLOOKUP(A413,'forecast data dump'!$A$1:$H$3450,5,FALSE)</f>
        <v>44438</v>
      </c>
      <c r="G413" s="13">
        <f>VLOOKUP(A413,'forecast data dump'!$A$1:$H$3450,8,FALSE)</f>
        <v>0.95</v>
      </c>
      <c r="H413" s="5" t="s">
        <v>3758</v>
      </c>
      <c r="I413" s="22">
        <f>C413*(1-G413)</f>
        <v>1.2000000000000011</v>
      </c>
      <c r="J413" s="5"/>
      <c r="K413" s="5"/>
      <c r="L413" s="33">
        <f>D413*(1-G413)</f>
        <v>151.80000000000013</v>
      </c>
      <c r="M413" s="33">
        <f>IF(J413="",L413,(D413/C413)*J413)</f>
        <v>151.80000000000013</v>
      </c>
      <c r="N413" s="22">
        <f>L413-M413</f>
        <v>0</v>
      </c>
    </row>
    <row r="414" spans="1:14" x14ac:dyDescent="0.3">
      <c r="A414" s="5" t="s">
        <v>3366</v>
      </c>
      <c r="B414" s="5" t="s">
        <v>3367</v>
      </c>
      <c r="C414" s="5">
        <v>40</v>
      </c>
      <c r="D414" s="6">
        <v>5003</v>
      </c>
      <c r="E414" s="17" t="str">
        <f>VLOOKUP(A414,'forecast data dump'!$A$1:$H$3450,4,FALSE)</f>
        <v>15-Oct-20 A</v>
      </c>
      <c r="F414" s="17">
        <f>VLOOKUP(A414,'forecast data dump'!$A$1:$H$3450,5,FALSE)</f>
        <v>44438</v>
      </c>
      <c r="G414" s="13">
        <f>VLOOKUP(A414,'forecast data dump'!$A$1:$H$3450,8,FALSE)</f>
        <v>0.95</v>
      </c>
      <c r="H414" s="5" t="s">
        <v>3752</v>
      </c>
      <c r="I414" s="22">
        <f>C414*(1-G414)</f>
        <v>2.0000000000000018</v>
      </c>
      <c r="J414" s="5"/>
      <c r="K414" s="5"/>
      <c r="L414" s="33">
        <f>D414*(1-G414)</f>
        <v>250.15000000000023</v>
      </c>
      <c r="M414" s="33">
        <f>IF(J414="",L414,(D414/C414)*J414)</f>
        <v>250.15000000000023</v>
      </c>
      <c r="N414" s="22">
        <f>L414-M414</f>
        <v>0</v>
      </c>
    </row>
    <row r="415" spans="1:14" x14ac:dyDescent="0.3">
      <c r="A415" s="3" t="s">
        <v>7874</v>
      </c>
      <c r="B415" s="3"/>
      <c r="C415" s="3"/>
      <c r="D415" s="4"/>
      <c r="E415" s="15"/>
      <c r="F415" s="15"/>
      <c r="G415" s="11"/>
      <c r="H415" s="3"/>
      <c r="I415" s="20"/>
      <c r="J415" s="3"/>
      <c r="K415" s="3"/>
      <c r="L415" s="32"/>
      <c r="M415" s="32"/>
      <c r="N415" s="20"/>
    </row>
    <row r="416" spans="1:14" x14ac:dyDescent="0.3">
      <c r="A416" s="5" t="s">
        <v>3392</v>
      </c>
      <c r="B416" s="5" t="s">
        <v>3393</v>
      </c>
      <c r="C416" s="5">
        <v>16</v>
      </c>
      <c r="D416" s="6">
        <v>1826</v>
      </c>
      <c r="E416" s="17">
        <f>VLOOKUP(A416,'forecast data dump'!$A$1:$H$3450,4,FALSE)</f>
        <v>44378</v>
      </c>
      <c r="F416" s="17">
        <f>VLOOKUP(A416,'forecast data dump'!$A$1:$H$3450,5,FALSE)</f>
        <v>44406</v>
      </c>
      <c r="G416" s="13">
        <f>VLOOKUP(A416,'forecast data dump'!$A$1:$H$3450,8,FALSE)</f>
        <v>0</v>
      </c>
      <c r="H416" s="5" t="s">
        <v>3745</v>
      </c>
      <c r="I416" s="22">
        <f t="shared" ref="I416:I444" si="96">C416*(1-G416)</f>
        <v>16</v>
      </c>
      <c r="J416" s="5"/>
      <c r="K416" s="5"/>
      <c r="L416" s="33">
        <f t="shared" ref="L416:L444" si="97">D416*(1-G416)</f>
        <v>1826</v>
      </c>
      <c r="M416" s="33">
        <f t="shared" ref="M416:M444" si="98">IF(J416="",L416,(D416/C416)*J416)</f>
        <v>1826</v>
      </c>
      <c r="N416" s="22">
        <f t="shared" ref="N416:N444" si="99">L416-M416</f>
        <v>0</v>
      </c>
    </row>
    <row r="417" spans="1:14" x14ac:dyDescent="0.3">
      <c r="A417" s="5" t="s">
        <v>3392</v>
      </c>
      <c r="B417" s="5" t="s">
        <v>3393</v>
      </c>
      <c r="C417" s="5">
        <v>16</v>
      </c>
      <c r="D417" s="6">
        <v>1826</v>
      </c>
      <c r="E417" s="17">
        <f>VLOOKUP(A417,'forecast data dump'!$A$1:$H$3450,4,FALSE)</f>
        <v>44378</v>
      </c>
      <c r="F417" s="17">
        <f>VLOOKUP(A417,'forecast data dump'!$A$1:$H$3450,5,FALSE)</f>
        <v>44406</v>
      </c>
      <c r="G417" s="13">
        <f>VLOOKUP(A417,'forecast data dump'!$A$1:$H$3450,8,FALSE)</f>
        <v>0</v>
      </c>
      <c r="H417" s="5" t="s">
        <v>3741</v>
      </c>
      <c r="I417" s="22">
        <f t="shared" si="96"/>
        <v>16</v>
      </c>
      <c r="J417" s="5"/>
      <c r="K417" s="5"/>
      <c r="L417" s="33">
        <f t="shared" si="97"/>
        <v>1826</v>
      </c>
      <c r="M417" s="33">
        <f t="shared" si="98"/>
        <v>1826</v>
      </c>
      <c r="N417" s="22">
        <f t="shared" si="99"/>
        <v>0</v>
      </c>
    </row>
    <row r="418" spans="1:14" x14ac:dyDescent="0.3">
      <c r="A418" s="5" t="s">
        <v>3394</v>
      </c>
      <c r="B418" s="5" t="s">
        <v>3395</v>
      </c>
      <c r="C418" s="5">
        <v>20</v>
      </c>
      <c r="D418" s="6">
        <v>2351</v>
      </c>
      <c r="E418" s="17">
        <f>VLOOKUP(A418,'forecast data dump'!$A$1:$H$3450,4,FALSE)</f>
        <v>44505</v>
      </c>
      <c r="F418" s="17">
        <f>VLOOKUP(A418,'forecast data dump'!$A$1:$H$3450,5,FALSE)</f>
        <v>44544</v>
      </c>
      <c r="G418" s="13">
        <f>VLOOKUP(A418,'forecast data dump'!$A$1:$H$3450,8,FALSE)</f>
        <v>0</v>
      </c>
      <c r="H418" s="5" t="s">
        <v>3745</v>
      </c>
      <c r="I418" s="22">
        <f t="shared" si="96"/>
        <v>20</v>
      </c>
      <c r="J418" s="5"/>
      <c r="K418" s="5"/>
      <c r="L418" s="33">
        <f t="shared" si="97"/>
        <v>2351</v>
      </c>
      <c r="M418" s="33">
        <f t="shared" si="98"/>
        <v>2351</v>
      </c>
      <c r="N418" s="22">
        <f t="shared" si="99"/>
        <v>0</v>
      </c>
    </row>
    <row r="419" spans="1:14" x14ac:dyDescent="0.3">
      <c r="A419" s="5" t="s">
        <v>3394</v>
      </c>
      <c r="B419" s="5" t="s">
        <v>3395</v>
      </c>
      <c r="C419" s="5">
        <v>8</v>
      </c>
      <c r="D419" s="6">
        <v>940</v>
      </c>
      <c r="E419" s="17">
        <f>VLOOKUP(A419,'forecast data dump'!$A$1:$H$3450,4,FALSE)</f>
        <v>44505</v>
      </c>
      <c r="F419" s="17">
        <f>VLOOKUP(A419,'forecast data dump'!$A$1:$H$3450,5,FALSE)</f>
        <v>44544</v>
      </c>
      <c r="G419" s="13">
        <f>VLOOKUP(A419,'forecast data dump'!$A$1:$H$3450,8,FALSE)</f>
        <v>0</v>
      </c>
      <c r="H419" s="5" t="s">
        <v>3741</v>
      </c>
      <c r="I419" s="22">
        <f t="shared" si="96"/>
        <v>8</v>
      </c>
      <c r="J419" s="5"/>
      <c r="K419" s="5"/>
      <c r="L419" s="33">
        <f t="shared" si="97"/>
        <v>940</v>
      </c>
      <c r="M419" s="33">
        <f t="shared" si="98"/>
        <v>940</v>
      </c>
      <c r="N419" s="22">
        <f t="shared" si="99"/>
        <v>0</v>
      </c>
    </row>
    <row r="420" spans="1:14" x14ac:dyDescent="0.3">
      <c r="A420" s="5" t="s">
        <v>3396</v>
      </c>
      <c r="B420" s="5" t="s">
        <v>3397</v>
      </c>
      <c r="C420" s="5">
        <v>32</v>
      </c>
      <c r="D420" s="6">
        <v>4048</v>
      </c>
      <c r="E420" s="17">
        <f>VLOOKUP(A420,'forecast data dump'!$A$1:$H$3450,4,FALSE)</f>
        <v>44407</v>
      </c>
      <c r="F420" s="17">
        <f>VLOOKUP(A420,'forecast data dump'!$A$1:$H$3450,5,FALSE)</f>
        <v>44413</v>
      </c>
      <c r="G420" s="13">
        <f>VLOOKUP(A420,'forecast data dump'!$A$1:$H$3450,8,FALSE)</f>
        <v>0</v>
      </c>
      <c r="H420" s="5" t="s">
        <v>3749</v>
      </c>
      <c r="I420" s="22">
        <f t="shared" si="96"/>
        <v>32</v>
      </c>
      <c r="J420" s="5"/>
      <c r="K420" s="5"/>
      <c r="L420" s="33">
        <f t="shared" si="97"/>
        <v>4048</v>
      </c>
      <c r="M420" s="33">
        <f t="shared" si="98"/>
        <v>4048</v>
      </c>
      <c r="N420" s="22">
        <f t="shared" si="99"/>
        <v>0</v>
      </c>
    </row>
    <row r="421" spans="1:14" x14ac:dyDescent="0.3">
      <c r="A421" s="5" t="s">
        <v>3398</v>
      </c>
      <c r="B421" s="5" t="s">
        <v>3399</v>
      </c>
      <c r="C421" s="5">
        <v>32</v>
      </c>
      <c r="D421" s="6">
        <v>4048</v>
      </c>
      <c r="E421" s="17">
        <f>VLOOKUP(A421,'forecast data dump'!$A$1:$H$3450,4,FALSE)</f>
        <v>44421</v>
      </c>
      <c r="F421" s="17">
        <f>VLOOKUP(A421,'forecast data dump'!$A$1:$H$3450,5,FALSE)</f>
        <v>44427</v>
      </c>
      <c r="G421" s="13">
        <f>VLOOKUP(A421,'forecast data dump'!$A$1:$H$3450,8,FALSE)</f>
        <v>0</v>
      </c>
      <c r="H421" s="5" t="s">
        <v>3749</v>
      </c>
      <c r="I421" s="22">
        <f t="shared" si="96"/>
        <v>32</v>
      </c>
      <c r="J421" s="5"/>
      <c r="K421" s="5"/>
      <c r="L421" s="33">
        <f t="shared" si="97"/>
        <v>4048</v>
      </c>
      <c r="M421" s="33">
        <f t="shared" si="98"/>
        <v>4048</v>
      </c>
      <c r="N421" s="22">
        <f t="shared" si="99"/>
        <v>0</v>
      </c>
    </row>
    <row r="422" spans="1:14" x14ac:dyDescent="0.3">
      <c r="A422" s="5" t="s">
        <v>3400</v>
      </c>
      <c r="B422" s="5" t="s">
        <v>3401</v>
      </c>
      <c r="C422" s="5">
        <v>45850</v>
      </c>
      <c r="D422" s="6">
        <v>53217</v>
      </c>
      <c r="E422" s="17">
        <f>VLOOKUP(A422,'forecast data dump'!$A$1:$H$3450,4,FALSE)</f>
        <v>44498</v>
      </c>
      <c r="F422" s="17">
        <f>VLOOKUP(A422,'forecast data dump'!$A$1:$H$3450,5,FALSE)</f>
        <v>44504</v>
      </c>
      <c r="G422" s="13">
        <f>VLOOKUP(A422,'forecast data dump'!$A$1:$H$3450,8,FALSE)</f>
        <v>0</v>
      </c>
      <c r="H422" s="5" t="s">
        <v>3762</v>
      </c>
      <c r="I422" s="22">
        <f t="shared" si="96"/>
        <v>45850</v>
      </c>
      <c r="J422" s="5"/>
      <c r="K422" s="5"/>
      <c r="L422" s="33">
        <f t="shared" si="97"/>
        <v>53217</v>
      </c>
      <c r="M422" s="33">
        <f t="shared" si="98"/>
        <v>53217</v>
      </c>
      <c r="N422" s="22">
        <f t="shared" si="99"/>
        <v>0</v>
      </c>
    </row>
    <row r="423" spans="1:14" x14ac:dyDescent="0.3">
      <c r="A423" s="5" t="s">
        <v>3414</v>
      </c>
      <c r="B423" s="5" t="s">
        <v>3415</v>
      </c>
      <c r="C423" s="5">
        <v>32</v>
      </c>
      <c r="D423" s="6">
        <v>4712</v>
      </c>
      <c r="E423" s="17">
        <f>VLOOKUP(A423,'forecast data dump'!$A$1:$H$3450,4,FALSE)</f>
        <v>44378</v>
      </c>
      <c r="F423" s="17">
        <f>VLOOKUP(A423,'forecast data dump'!$A$1:$H$3450,5,FALSE)</f>
        <v>44406</v>
      </c>
      <c r="G423" s="13">
        <f>VLOOKUP(A423,'forecast data dump'!$A$1:$H$3450,8,FALSE)</f>
        <v>0</v>
      </c>
      <c r="H423" s="5" t="s">
        <v>3763</v>
      </c>
      <c r="I423" s="22">
        <f t="shared" si="96"/>
        <v>32</v>
      </c>
      <c r="J423" s="5"/>
      <c r="K423" s="5"/>
      <c r="L423" s="33">
        <f t="shared" si="97"/>
        <v>4712</v>
      </c>
      <c r="M423" s="33">
        <f t="shared" si="98"/>
        <v>4712</v>
      </c>
      <c r="N423" s="22">
        <f t="shared" si="99"/>
        <v>0</v>
      </c>
    </row>
    <row r="424" spans="1:14" x14ac:dyDescent="0.3">
      <c r="A424" s="5" t="s">
        <v>3416</v>
      </c>
      <c r="B424" s="5" t="s">
        <v>3417</v>
      </c>
      <c r="C424" s="5">
        <v>16</v>
      </c>
      <c r="D424" s="6">
        <v>2427</v>
      </c>
      <c r="E424" s="17">
        <f>VLOOKUP(A424,'forecast data dump'!$A$1:$H$3450,4,FALSE)</f>
        <v>44505</v>
      </c>
      <c r="F424" s="17">
        <f>VLOOKUP(A424,'forecast data dump'!$A$1:$H$3450,5,FALSE)</f>
        <v>44544</v>
      </c>
      <c r="G424" s="13">
        <f>VLOOKUP(A424,'forecast data dump'!$A$1:$H$3450,8,FALSE)</f>
        <v>0</v>
      </c>
      <c r="H424" s="5" t="s">
        <v>3763</v>
      </c>
      <c r="I424" s="22">
        <f t="shared" si="96"/>
        <v>16</v>
      </c>
      <c r="J424" s="5"/>
      <c r="K424" s="5"/>
      <c r="L424" s="33">
        <f t="shared" si="97"/>
        <v>2427</v>
      </c>
      <c r="M424" s="33">
        <f t="shared" si="98"/>
        <v>2427</v>
      </c>
      <c r="N424" s="22">
        <f t="shared" si="99"/>
        <v>0</v>
      </c>
    </row>
    <row r="425" spans="1:14" x14ac:dyDescent="0.3">
      <c r="A425" s="5" t="s">
        <v>3434</v>
      </c>
      <c r="B425" s="5" t="s">
        <v>3435</v>
      </c>
      <c r="C425" s="5">
        <v>80</v>
      </c>
      <c r="D425" s="6">
        <v>10424</v>
      </c>
      <c r="E425" s="17" t="str">
        <f>VLOOKUP(A425,'forecast data dump'!$A$1:$H$3450,4,FALSE)</f>
        <v>17-Nov-20 A</v>
      </c>
      <c r="F425" s="17">
        <f>VLOOKUP(A425,'forecast data dump'!$A$1:$H$3450,5,FALSE)</f>
        <v>44414</v>
      </c>
      <c r="G425" s="13">
        <f>VLOOKUP(A425,'forecast data dump'!$A$1:$H$3450,8,FALSE)</f>
        <v>0.95</v>
      </c>
      <c r="H425" s="5" t="s">
        <v>3749</v>
      </c>
      <c r="I425" s="22">
        <f t="shared" si="96"/>
        <v>4.0000000000000036</v>
      </c>
      <c r="J425" s="5"/>
      <c r="K425" s="5"/>
      <c r="L425" s="33">
        <f t="shared" si="97"/>
        <v>521.2000000000005</v>
      </c>
      <c r="M425" s="33">
        <f t="shared" si="98"/>
        <v>521.2000000000005</v>
      </c>
      <c r="N425" s="22">
        <f t="shared" si="99"/>
        <v>0</v>
      </c>
    </row>
    <row r="426" spans="1:14" x14ac:dyDescent="0.3">
      <c r="A426" s="5" t="s">
        <v>3434</v>
      </c>
      <c r="B426" s="5" t="s">
        <v>3435</v>
      </c>
      <c r="C426" s="5">
        <v>160</v>
      </c>
      <c r="D426" s="6">
        <v>18807</v>
      </c>
      <c r="E426" s="17" t="str">
        <f>VLOOKUP(A426,'forecast data dump'!$A$1:$H$3450,4,FALSE)</f>
        <v>17-Nov-20 A</v>
      </c>
      <c r="F426" s="17">
        <f>VLOOKUP(A426,'forecast data dump'!$A$1:$H$3450,5,FALSE)</f>
        <v>44414</v>
      </c>
      <c r="G426" s="13">
        <f>VLOOKUP(A426,'forecast data dump'!$A$1:$H$3450,8,FALSE)</f>
        <v>0.95</v>
      </c>
      <c r="H426" s="5" t="s">
        <v>3745</v>
      </c>
      <c r="I426" s="22">
        <f t="shared" si="96"/>
        <v>8.0000000000000071</v>
      </c>
      <c r="J426" s="5"/>
      <c r="K426" s="5"/>
      <c r="L426" s="33">
        <f t="shared" si="97"/>
        <v>940.35000000000082</v>
      </c>
      <c r="M426" s="33">
        <f t="shared" si="98"/>
        <v>940.35000000000082</v>
      </c>
      <c r="N426" s="22">
        <f t="shared" si="99"/>
        <v>0</v>
      </c>
    </row>
    <row r="427" spans="1:14" x14ac:dyDescent="0.3">
      <c r="A427" s="5" t="s">
        <v>3436</v>
      </c>
      <c r="B427" s="5" t="s">
        <v>3437</v>
      </c>
      <c r="C427" s="5">
        <v>8</v>
      </c>
      <c r="D427" s="6">
        <v>1042</v>
      </c>
      <c r="E427" s="17">
        <f>VLOOKUP(A427,'forecast data dump'!$A$1:$H$3450,4,FALSE)</f>
        <v>44417</v>
      </c>
      <c r="F427" s="17">
        <f>VLOOKUP(A427,'forecast data dump'!$A$1:$H$3450,5,FALSE)</f>
        <v>44421</v>
      </c>
      <c r="G427" s="13">
        <f>VLOOKUP(A427,'forecast data dump'!$A$1:$H$3450,8,FALSE)</f>
        <v>0</v>
      </c>
      <c r="H427" s="5" t="s">
        <v>3746</v>
      </c>
      <c r="I427" s="22">
        <f t="shared" si="96"/>
        <v>8</v>
      </c>
      <c r="J427" s="5"/>
      <c r="K427" s="5"/>
      <c r="L427" s="33">
        <f t="shared" si="97"/>
        <v>1042</v>
      </c>
      <c r="M427" s="33">
        <f t="shared" si="98"/>
        <v>1042</v>
      </c>
      <c r="N427" s="22">
        <f t="shared" si="99"/>
        <v>0</v>
      </c>
    </row>
    <row r="428" spans="1:14" x14ac:dyDescent="0.3">
      <c r="A428" s="5" t="s">
        <v>3436</v>
      </c>
      <c r="B428" s="5" t="s">
        <v>3437</v>
      </c>
      <c r="C428" s="5">
        <v>8</v>
      </c>
      <c r="D428" s="6">
        <v>1042</v>
      </c>
      <c r="E428" s="17">
        <f>VLOOKUP(A428,'forecast data dump'!$A$1:$H$3450,4,FALSE)</f>
        <v>44417</v>
      </c>
      <c r="F428" s="17">
        <f>VLOOKUP(A428,'forecast data dump'!$A$1:$H$3450,5,FALSE)</f>
        <v>44421</v>
      </c>
      <c r="G428" s="13">
        <f>VLOOKUP(A428,'forecast data dump'!$A$1:$H$3450,8,FALSE)</f>
        <v>0</v>
      </c>
      <c r="H428" s="5" t="s">
        <v>3749</v>
      </c>
      <c r="I428" s="22">
        <f t="shared" si="96"/>
        <v>8</v>
      </c>
      <c r="J428" s="5"/>
      <c r="K428" s="5"/>
      <c r="L428" s="33">
        <f t="shared" si="97"/>
        <v>1042</v>
      </c>
      <c r="M428" s="33">
        <f t="shared" si="98"/>
        <v>1042</v>
      </c>
      <c r="N428" s="22">
        <f t="shared" si="99"/>
        <v>0</v>
      </c>
    </row>
    <row r="429" spans="1:14" x14ac:dyDescent="0.3">
      <c r="A429" s="5" t="s">
        <v>3438</v>
      </c>
      <c r="B429" s="5" t="s">
        <v>3439</v>
      </c>
      <c r="C429" s="5">
        <v>8</v>
      </c>
      <c r="D429" s="6">
        <v>1042</v>
      </c>
      <c r="E429" s="17">
        <f>VLOOKUP(A429,'forecast data dump'!$A$1:$H$3450,4,FALSE)</f>
        <v>44424</v>
      </c>
      <c r="F429" s="17">
        <f>VLOOKUP(A429,'forecast data dump'!$A$1:$H$3450,5,FALSE)</f>
        <v>44425</v>
      </c>
      <c r="G429" s="13">
        <f>VLOOKUP(A429,'forecast data dump'!$A$1:$H$3450,8,FALSE)</f>
        <v>0</v>
      </c>
      <c r="H429" s="5" t="s">
        <v>3746</v>
      </c>
      <c r="I429" s="22">
        <f t="shared" si="96"/>
        <v>8</v>
      </c>
      <c r="J429" s="5"/>
      <c r="K429" s="5"/>
      <c r="L429" s="33">
        <f t="shared" si="97"/>
        <v>1042</v>
      </c>
      <c r="M429" s="33">
        <f t="shared" si="98"/>
        <v>1042</v>
      </c>
      <c r="N429" s="22">
        <f t="shared" si="99"/>
        <v>0</v>
      </c>
    </row>
    <row r="430" spans="1:14" x14ac:dyDescent="0.3">
      <c r="A430" s="5" t="s">
        <v>3438</v>
      </c>
      <c r="B430" s="5" t="s">
        <v>3439</v>
      </c>
      <c r="C430" s="5">
        <v>8</v>
      </c>
      <c r="D430" s="6">
        <v>1042</v>
      </c>
      <c r="E430" s="17">
        <f>VLOOKUP(A430,'forecast data dump'!$A$1:$H$3450,4,FALSE)</f>
        <v>44424</v>
      </c>
      <c r="F430" s="17">
        <f>VLOOKUP(A430,'forecast data dump'!$A$1:$H$3450,5,FALSE)</f>
        <v>44425</v>
      </c>
      <c r="G430" s="13">
        <f>VLOOKUP(A430,'forecast data dump'!$A$1:$H$3450,8,FALSE)</f>
        <v>0</v>
      </c>
      <c r="H430" s="5" t="s">
        <v>3749</v>
      </c>
      <c r="I430" s="22">
        <f t="shared" si="96"/>
        <v>8</v>
      </c>
      <c r="J430" s="5"/>
      <c r="K430" s="5"/>
      <c r="L430" s="33">
        <f t="shared" si="97"/>
        <v>1042</v>
      </c>
      <c r="M430" s="33">
        <f t="shared" si="98"/>
        <v>1042</v>
      </c>
      <c r="N430" s="22">
        <f t="shared" si="99"/>
        <v>0</v>
      </c>
    </row>
    <row r="431" spans="1:14" x14ac:dyDescent="0.3">
      <c r="A431" s="5" t="s">
        <v>3440</v>
      </c>
      <c r="B431" s="5" t="s">
        <v>3441</v>
      </c>
      <c r="C431" s="5">
        <v>40</v>
      </c>
      <c r="D431" s="6">
        <v>5212</v>
      </c>
      <c r="E431" s="17" t="str">
        <f>VLOOKUP(A431,'forecast data dump'!$A$1:$H$3450,4,FALSE)</f>
        <v>13-May-20 A</v>
      </c>
      <c r="F431" s="17">
        <f>VLOOKUP(A431,'forecast data dump'!$A$1:$H$3450,5,FALSE)</f>
        <v>44420</v>
      </c>
      <c r="G431" s="13">
        <f>VLOOKUP(A431,'forecast data dump'!$A$1:$H$3450,8,FALSE)</f>
        <v>0.65</v>
      </c>
      <c r="H431" s="5" t="s">
        <v>3749</v>
      </c>
      <c r="I431" s="22">
        <f t="shared" si="96"/>
        <v>14</v>
      </c>
      <c r="J431" s="5"/>
      <c r="K431" s="5"/>
      <c r="L431" s="33">
        <f t="shared" si="97"/>
        <v>1824.1999999999998</v>
      </c>
      <c r="M431" s="33">
        <f t="shared" si="98"/>
        <v>1824.1999999999998</v>
      </c>
      <c r="N431" s="22">
        <f t="shared" si="99"/>
        <v>0</v>
      </c>
    </row>
    <row r="432" spans="1:14" x14ac:dyDescent="0.3">
      <c r="A432" s="5" t="s">
        <v>3440</v>
      </c>
      <c r="B432" s="5" t="s">
        <v>3441</v>
      </c>
      <c r="C432" s="5">
        <v>160</v>
      </c>
      <c r="D432" s="6">
        <v>18807</v>
      </c>
      <c r="E432" s="17" t="str">
        <f>VLOOKUP(A432,'forecast data dump'!$A$1:$H$3450,4,FALSE)</f>
        <v>13-May-20 A</v>
      </c>
      <c r="F432" s="17">
        <f>VLOOKUP(A432,'forecast data dump'!$A$1:$H$3450,5,FALSE)</f>
        <v>44420</v>
      </c>
      <c r="G432" s="13">
        <f>VLOOKUP(A432,'forecast data dump'!$A$1:$H$3450,8,FALSE)</f>
        <v>0.65</v>
      </c>
      <c r="H432" s="5" t="s">
        <v>3745</v>
      </c>
      <c r="I432" s="22">
        <f t="shared" si="96"/>
        <v>56</v>
      </c>
      <c r="J432" s="5"/>
      <c r="K432" s="5"/>
      <c r="L432" s="33">
        <f t="shared" si="97"/>
        <v>6582.45</v>
      </c>
      <c r="M432" s="33">
        <f t="shared" si="98"/>
        <v>6582.45</v>
      </c>
      <c r="N432" s="22">
        <f t="shared" si="99"/>
        <v>0</v>
      </c>
    </row>
    <row r="433" spans="1:14" x14ac:dyDescent="0.3">
      <c r="A433" s="5" t="s">
        <v>3442</v>
      </c>
      <c r="B433" s="5" t="s">
        <v>3443</v>
      </c>
      <c r="C433" s="5">
        <v>8</v>
      </c>
      <c r="D433" s="6">
        <v>1042</v>
      </c>
      <c r="E433" s="17">
        <f>VLOOKUP(A433,'forecast data dump'!$A$1:$H$3450,4,FALSE)</f>
        <v>44421</v>
      </c>
      <c r="F433" s="17">
        <f>VLOOKUP(A433,'forecast data dump'!$A$1:$H$3450,5,FALSE)</f>
        <v>44427</v>
      </c>
      <c r="G433" s="13">
        <f>VLOOKUP(A433,'forecast data dump'!$A$1:$H$3450,8,FALSE)</f>
        <v>0</v>
      </c>
      <c r="H433" s="5" t="s">
        <v>3749</v>
      </c>
      <c r="I433" s="22">
        <f t="shared" si="96"/>
        <v>8</v>
      </c>
      <c r="J433" s="5"/>
      <c r="K433" s="5"/>
      <c r="L433" s="33">
        <f t="shared" si="97"/>
        <v>1042</v>
      </c>
      <c r="M433" s="33">
        <f t="shared" si="98"/>
        <v>1042</v>
      </c>
      <c r="N433" s="22">
        <f t="shared" si="99"/>
        <v>0</v>
      </c>
    </row>
    <row r="434" spans="1:14" x14ac:dyDescent="0.3">
      <c r="A434" s="5" t="s">
        <v>3442</v>
      </c>
      <c r="B434" s="5" t="s">
        <v>3443</v>
      </c>
      <c r="C434" s="5">
        <v>40</v>
      </c>
      <c r="D434" s="6">
        <v>4702</v>
      </c>
      <c r="E434" s="17">
        <f>VLOOKUP(A434,'forecast data dump'!$A$1:$H$3450,4,FALSE)</f>
        <v>44421</v>
      </c>
      <c r="F434" s="17">
        <f>VLOOKUP(A434,'forecast data dump'!$A$1:$H$3450,5,FALSE)</f>
        <v>44427</v>
      </c>
      <c r="G434" s="13">
        <f>VLOOKUP(A434,'forecast data dump'!$A$1:$H$3450,8,FALSE)</f>
        <v>0</v>
      </c>
      <c r="H434" s="5" t="s">
        <v>3745</v>
      </c>
      <c r="I434" s="22">
        <f t="shared" si="96"/>
        <v>40</v>
      </c>
      <c r="J434" s="5"/>
      <c r="K434" s="5"/>
      <c r="L434" s="33">
        <f t="shared" si="97"/>
        <v>4702</v>
      </c>
      <c r="M434" s="33">
        <f t="shared" si="98"/>
        <v>4702</v>
      </c>
      <c r="N434" s="22">
        <f t="shared" si="99"/>
        <v>0</v>
      </c>
    </row>
    <row r="435" spans="1:14" x14ac:dyDescent="0.3">
      <c r="A435" s="5" t="s">
        <v>3444</v>
      </c>
      <c r="B435" s="5" t="s">
        <v>3445</v>
      </c>
      <c r="C435" s="5">
        <v>8</v>
      </c>
      <c r="D435" s="6">
        <v>1042</v>
      </c>
      <c r="E435" s="17">
        <f>VLOOKUP(A435,'forecast data dump'!$A$1:$H$3450,4,FALSE)</f>
        <v>44428</v>
      </c>
      <c r="F435" s="17">
        <f>VLOOKUP(A435,'forecast data dump'!$A$1:$H$3450,5,FALSE)</f>
        <v>44431</v>
      </c>
      <c r="G435" s="13">
        <f>VLOOKUP(A435,'forecast data dump'!$A$1:$H$3450,8,FALSE)</f>
        <v>0</v>
      </c>
      <c r="H435" s="5" t="s">
        <v>3746</v>
      </c>
      <c r="I435" s="22">
        <f t="shared" si="96"/>
        <v>8</v>
      </c>
      <c r="J435" s="5"/>
      <c r="K435" s="5"/>
      <c r="L435" s="33">
        <f t="shared" si="97"/>
        <v>1042</v>
      </c>
      <c r="M435" s="33">
        <f t="shared" si="98"/>
        <v>1042</v>
      </c>
      <c r="N435" s="22">
        <f t="shared" si="99"/>
        <v>0</v>
      </c>
    </row>
    <row r="436" spans="1:14" x14ac:dyDescent="0.3">
      <c r="A436" s="5" t="s">
        <v>3444</v>
      </c>
      <c r="B436" s="5" t="s">
        <v>3445</v>
      </c>
      <c r="C436" s="5">
        <v>8</v>
      </c>
      <c r="D436" s="6">
        <v>1042</v>
      </c>
      <c r="E436" s="17">
        <f>VLOOKUP(A436,'forecast data dump'!$A$1:$H$3450,4,FALSE)</f>
        <v>44428</v>
      </c>
      <c r="F436" s="17">
        <f>VLOOKUP(A436,'forecast data dump'!$A$1:$H$3450,5,FALSE)</f>
        <v>44431</v>
      </c>
      <c r="G436" s="13">
        <f>VLOOKUP(A436,'forecast data dump'!$A$1:$H$3450,8,FALSE)</f>
        <v>0</v>
      </c>
      <c r="H436" s="5" t="s">
        <v>3749</v>
      </c>
      <c r="I436" s="22">
        <f t="shared" si="96"/>
        <v>8</v>
      </c>
      <c r="J436" s="5"/>
      <c r="K436" s="5"/>
      <c r="L436" s="33">
        <f t="shared" si="97"/>
        <v>1042</v>
      </c>
      <c r="M436" s="33">
        <f t="shared" si="98"/>
        <v>1042</v>
      </c>
      <c r="N436" s="22">
        <f t="shared" si="99"/>
        <v>0</v>
      </c>
    </row>
    <row r="437" spans="1:14" x14ac:dyDescent="0.3">
      <c r="A437" s="5" t="s">
        <v>3450</v>
      </c>
      <c r="B437" s="5" t="s">
        <v>3451</v>
      </c>
      <c r="C437" s="5">
        <v>8</v>
      </c>
      <c r="D437" s="6">
        <v>1042</v>
      </c>
      <c r="E437" s="17">
        <f>VLOOKUP(A437,'forecast data dump'!$A$1:$H$3450,4,FALSE)</f>
        <v>44421</v>
      </c>
      <c r="F437" s="17">
        <f>VLOOKUP(A437,'forecast data dump'!$A$1:$H$3450,5,FALSE)</f>
        <v>44424</v>
      </c>
      <c r="G437" s="13">
        <f>VLOOKUP(A437,'forecast data dump'!$A$1:$H$3450,8,FALSE)</f>
        <v>0</v>
      </c>
      <c r="H437" s="5" t="s">
        <v>3746</v>
      </c>
      <c r="I437" s="22">
        <f t="shared" si="96"/>
        <v>8</v>
      </c>
      <c r="J437" s="5"/>
      <c r="K437" s="5"/>
      <c r="L437" s="33">
        <f t="shared" si="97"/>
        <v>1042</v>
      </c>
      <c r="M437" s="33">
        <f t="shared" si="98"/>
        <v>1042</v>
      </c>
      <c r="N437" s="22">
        <f t="shared" si="99"/>
        <v>0</v>
      </c>
    </row>
    <row r="438" spans="1:14" x14ac:dyDescent="0.3">
      <c r="A438" s="5" t="s">
        <v>3450</v>
      </c>
      <c r="B438" s="5" t="s">
        <v>3451</v>
      </c>
      <c r="C438" s="5">
        <v>8</v>
      </c>
      <c r="D438" s="6">
        <v>1042</v>
      </c>
      <c r="E438" s="17">
        <f>VLOOKUP(A438,'forecast data dump'!$A$1:$H$3450,4,FALSE)</f>
        <v>44421</v>
      </c>
      <c r="F438" s="17">
        <f>VLOOKUP(A438,'forecast data dump'!$A$1:$H$3450,5,FALSE)</f>
        <v>44424</v>
      </c>
      <c r="G438" s="13">
        <f>VLOOKUP(A438,'forecast data dump'!$A$1:$H$3450,8,FALSE)</f>
        <v>0</v>
      </c>
      <c r="H438" s="5" t="s">
        <v>3749</v>
      </c>
      <c r="I438" s="22">
        <f t="shared" si="96"/>
        <v>8</v>
      </c>
      <c r="J438" s="5"/>
      <c r="K438" s="5"/>
      <c r="L438" s="33">
        <f t="shared" si="97"/>
        <v>1042</v>
      </c>
      <c r="M438" s="33">
        <f t="shared" si="98"/>
        <v>1042</v>
      </c>
      <c r="N438" s="22">
        <f t="shared" si="99"/>
        <v>0</v>
      </c>
    </row>
    <row r="439" spans="1:14" x14ac:dyDescent="0.3">
      <c r="A439" s="5" t="s">
        <v>3452</v>
      </c>
      <c r="B439" s="5" t="s">
        <v>3453</v>
      </c>
      <c r="C439" s="5">
        <v>60</v>
      </c>
      <c r="D439" s="6">
        <v>7818</v>
      </c>
      <c r="E439" s="17" t="str">
        <f>VLOOKUP(A439,'forecast data dump'!$A$1:$H$3450,4,FALSE)</f>
        <v>18-May-20 A</v>
      </c>
      <c r="F439" s="17">
        <f>VLOOKUP(A439,'forecast data dump'!$A$1:$H$3450,5,FALSE)</f>
        <v>44434</v>
      </c>
      <c r="G439" s="13">
        <f>VLOOKUP(A439,'forecast data dump'!$A$1:$H$3450,8,FALSE)</f>
        <v>0.7</v>
      </c>
      <c r="H439" s="5" t="s">
        <v>3749</v>
      </c>
      <c r="I439" s="22">
        <f t="shared" si="96"/>
        <v>18.000000000000004</v>
      </c>
      <c r="J439" s="5"/>
      <c r="K439" s="5"/>
      <c r="L439" s="33">
        <f t="shared" si="97"/>
        <v>2345.4000000000005</v>
      </c>
      <c r="M439" s="33">
        <f t="shared" si="98"/>
        <v>2345.4000000000005</v>
      </c>
      <c r="N439" s="22">
        <f t="shared" si="99"/>
        <v>0</v>
      </c>
    </row>
    <row r="440" spans="1:14" x14ac:dyDescent="0.3">
      <c r="A440" s="5" t="s">
        <v>3452</v>
      </c>
      <c r="B440" s="5" t="s">
        <v>3453</v>
      </c>
      <c r="C440" s="5">
        <v>80</v>
      </c>
      <c r="D440" s="6">
        <v>9404</v>
      </c>
      <c r="E440" s="17" t="str">
        <f>VLOOKUP(A440,'forecast data dump'!$A$1:$H$3450,4,FALSE)</f>
        <v>18-May-20 A</v>
      </c>
      <c r="F440" s="17">
        <f>VLOOKUP(A440,'forecast data dump'!$A$1:$H$3450,5,FALSE)</f>
        <v>44434</v>
      </c>
      <c r="G440" s="13">
        <f>VLOOKUP(A440,'forecast data dump'!$A$1:$H$3450,8,FALSE)</f>
        <v>0.7</v>
      </c>
      <c r="H440" s="5" t="s">
        <v>3745</v>
      </c>
      <c r="I440" s="22">
        <f t="shared" si="96"/>
        <v>24.000000000000004</v>
      </c>
      <c r="J440" s="5"/>
      <c r="K440" s="5"/>
      <c r="L440" s="33">
        <f t="shared" si="97"/>
        <v>2821.2000000000003</v>
      </c>
      <c r="M440" s="33">
        <f t="shared" si="98"/>
        <v>2821.2000000000003</v>
      </c>
      <c r="N440" s="22">
        <f t="shared" si="99"/>
        <v>0</v>
      </c>
    </row>
    <row r="441" spans="1:14" x14ac:dyDescent="0.3">
      <c r="A441" s="5" t="s">
        <v>3454</v>
      </c>
      <c r="B441" s="5" t="s">
        <v>3455</v>
      </c>
      <c r="C441" s="5">
        <v>4</v>
      </c>
      <c r="D441" s="6">
        <v>521</v>
      </c>
      <c r="E441" s="17">
        <f>VLOOKUP(A441,'forecast data dump'!$A$1:$H$3450,4,FALSE)</f>
        <v>44435</v>
      </c>
      <c r="F441" s="17">
        <f>VLOOKUP(A441,'forecast data dump'!$A$1:$H$3450,5,FALSE)</f>
        <v>44438</v>
      </c>
      <c r="G441" s="13">
        <f>VLOOKUP(A441,'forecast data dump'!$A$1:$H$3450,8,FALSE)</f>
        <v>0</v>
      </c>
      <c r="H441" s="5" t="s">
        <v>3746</v>
      </c>
      <c r="I441" s="22">
        <f t="shared" si="96"/>
        <v>4</v>
      </c>
      <c r="J441" s="5"/>
      <c r="K441" s="5"/>
      <c r="L441" s="33">
        <f t="shared" si="97"/>
        <v>521</v>
      </c>
      <c r="M441" s="33">
        <f t="shared" si="98"/>
        <v>521</v>
      </c>
      <c r="N441" s="22">
        <f t="shared" si="99"/>
        <v>0</v>
      </c>
    </row>
    <row r="442" spans="1:14" x14ac:dyDescent="0.3">
      <c r="A442" s="5" t="s">
        <v>3454</v>
      </c>
      <c r="B442" s="5" t="s">
        <v>3455</v>
      </c>
      <c r="C442" s="5">
        <v>4</v>
      </c>
      <c r="D442" s="6">
        <v>521</v>
      </c>
      <c r="E442" s="17">
        <f>VLOOKUP(A442,'forecast data dump'!$A$1:$H$3450,4,FALSE)</f>
        <v>44435</v>
      </c>
      <c r="F442" s="17">
        <f>VLOOKUP(A442,'forecast data dump'!$A$1:$H$3450,5,FALSE)</f>
        <v>44438</v>
      </c>
      <c r="G442" s="13">
        <f>VLOOKUP(A442,'forecast data dump'!$A$1:$H$3450,8,FALSE)</f>
        <v>0</v>
      </c>
      <c r="H442" s="5" t="s">
        <v>3749</v>
      </c>
      <c r="I442" s="22">
        <f t="shared" si="96"/>
        <v>4</v>
      </c>
      <c r="J442" s="5"/>
      <c r="K442" s="5"/>
      <c r="L442" s="33">
        <f t="shared" si="97"/>
        <v>521</v>
      </c>
      <c r="M442" s="33">
        <f t="shared" si="98"/>
        <v>521</v>
      </c>
      <c r="N442" s="22">
        <f t="shared" si="99"/>
        <v>0</v>
      </c>
    </row>
    <row r="443" spans="1:14" x14ac:dyDescent="0.3">
      <c r="A443" s="5" t="s">
        <v>3456</v>
      </c>
      <c r="B443" s="5" t="s">
        <v>3457</v>
      </c>
      <c r="C443" s="5">
        <v>4</v>
      </c>
      <c r="D443" s="6">
        <v>521</v>
      </c>
      <c r="E443" s="17">
        <f>VLOOKUP(A443,'forecast data dump'!$A$1:$H$3450,4,FALSE)</f>
        <v>44439</v>
      </c>
      <c r="F443" s="17">
        <f>VLOOKUP(A443,'forecast data dump'!$A$1:$H$3450,5,FALSE)</f>
        <v>44440</v>
      </c>
      <c r="G443" s="13">
        <f>VLOOKUP(A443,'forecast data dump'!$A$1:$H$3450,8,FALSE)</f>
        <v>0</v>
      </c>
      <c r="H443" s="5" t="s">
        <v>3746</v>
      </c>
      <c r="I443" s="22">
        <f t="shared" si="96"/>
        <v>4</v>
      </c>
      <c r="J443" s="5"/>
      <c r="K443" s="5"/>
      <c r="L443" s="33">
        <f t="shared" si="97"/>
        <v>521</v>
      </c>
      <c r="M443" s="33">
        <f t="shared" si="98"/>
        <v>521</v>
      </c>
      <c r="N443" s="22">
        <f t="shared" si="99"/>
        <v>0</v>
      </c>
    </row>
    <row r="444" spans="1:14" x14ac:dyDescent="0.3">
      <c r="A444" s="5" t="s">
        <v>3456</v>
      </c>
      <c r="B444" s="5" t="s">
        <v>3457</v>
      </c>
      <c r="C444" s="5">
        <v>4</v>
      </c>
      <c r="D444" s="6">
        <v>521</v>
      </c>
      <c r="E444" s="17">
        <f>VLOOKUP(A444,'forecast data dump'!$A$1:$H$3450,4,FALSE)</f>
        <v>44439</v>
      </c>
      <c r="F444" s="17">
        <f>VLOOKUP(A444,'forecast data dump'!$A$1:$H$3450,5,FALSE)</f>
        <v>44440</v>
      </c>
      <c r="G444" s="13">
        <f>VLOOKUP(A444,'forecast data dump'!$A$1:$H$3450,8,FALSE)</f>
        <v>0</v>
      </c>
      <c r="H444" s="5" t="s">
        <v>3749</v>
      </c>
      <c r="I444" s="22">
        <f t="shared" si="96"/>
        <v>4</v>
      </c>
      <c r="J444" s="5"/>
      <c r="K444" s="5"/>
      <c r="L444" s="33">
        <f t="shared" si="97"/>
        <v>521</v>
      </c>
      <c r="M444" s="33">
        <f t="shared" si="98"/>
        <v>521</v>
      </c>
      <c r="N444" s="22">
        <f t="shared" si="99"/>
        <v>0</v>
      </c>
    </row>
    <row r="445" spans="1:14" x14ac:dyDescent="0.3">
      <c r="A445" s="5" t="s">
        <v>3464</v>
      </c>
      <c r="B445" s="5" t="s">
        <v>3465</v>
      </c>
      <c r="C445" s="5">
        <v>240</v>
      </c>
      <c r="D445" s="6">
        <v>30362</v>
      </c>
      <c r="E445" s="17" t="str">
        <f>VLOOKUP(A445,'forecast data dump'!$A$1:$H$3450,4,FALSE)</f>
        <v>12-Mar-20 A</v>
      </c>
      <c r="F445" s="17">
        <f>VLOOKUP(A445,'forecast data dump'!$A$1:$H$3450,5,FALSE)</f>
        <v>44405</v>
      </c>
      <c r="G445" s="13">
        <f>VLOOKUP(A445,'forecast data dump'!$A$1:$H$3450,8,FALSE)</f>
        <v>0.9</v>
      </c>
      <c r="H445" s="5" t="s">
        <v>3749</v>
      </c>
      <c r="I445" s="22">
        <f t="shared" ref="I445:I487" si="100">C445*(1-G445)</f>
        <v>23.999999999999993</v>
      </c>
      <c r="J445" s="5"/>
      <c r="K445" s="5"/>
      <c r="L445" s="33">
        <f t="shared" ref="L445:L487" si="101">D445*(1-G445)</f>
        <v>3036.1999999999994</v>
      </c>
      <c r="M445" s="33">
        <f t="shared" ref="M445:M487" si="102">IF(J445="",L445,(D445/C445)*J445)</f>
        <v>3036.1999999999994</v>
      </c>
      <c r="N445" s="22">
        <f t="shared" ref="N445:N487" si="103">L445-M445</f>
        <v>0</v>
      </c>
    </row>
    <row r="446" spans="1:14" x14ac:dyDescent="0.3">
      <c r="A446" s="5" t="s">
        <v>3464</v>
      </c>
      <c r="B446" s="5" t="s">
        <v>3465</v>
      </c>
      <c r="C446" s="5">
        <v>300</v>
      </c>
      <c r="D446" s="6">
        <v>34237</v>
      </c>
      <c r="E446" s="17" t="str">
        <f>VLOOKUP(A446,'forecast data dump'!$A$1:$H$3450,4,FALSE)</f>
        <v>12-Mar-20 A</v>
      </c>
      <c r="F446" s="17">
        <f>VLOOKUP(A446,'forecast data dump'!$A$1:$H$3450,5,FALSE)</f>
        <v>44405</v>
      </c>
      <c r="G446" s="13">
        <f>VLOOKUP(A446,'forecast data dump'!$A$1:$H$3450,8,FALSE)</f>
        <v>0.9</v>
      </c>
      <c r="H446" s="5" t="s">
        <v>3745</v>
      </c>
      <c r="I446" s="22">
        <f t="shared" si="100"/>
        <v>29.999999999999993</v>
      </c>
      <c r="J446" s="5"/>
      <c r="K446" s="5"/>
      <c r="L446" s="33">
        <f t="shared" si="101"/>
        <v>3423.6999999999994</v>
      </c>
      <c r="M446" s="33">
        <f t="shared" si="102"/>
        <v>3423.6999999999994</v>
      </c>
      <c r="N446" s="22">
        <f t="shared" si="103"/>
        <v>0</v>
      </c>
    </row>
    <row r="447" spans="1:14" x14ac:dyDescent="0.3">
      <c r="A447" s="5" t="s">
        <v>3466</v>
      </c>
      <c r="B447" s="5" t="s">
        <v>3467</v>
      </c>
      <c r="C447" s="5">
        <v>20</v>
      </c>
      <c r="D447" s="6">
        <v>2530</v>
      </c>
      <c r="E447" s="17">
        <f>VLOOKUP(A447,'forecast data dump'!$A$1:$H$3450,4,FALSE)</f>
        <v>44406</v>
      </c>
      <c r="F447" s="17">
        <f>VLOOKUP(A447,'forecast data dump'!$A$1:$H$3450,5,FALSE)</f>
        <v>44412</v>
      </c>
      <c r="G447" s="13">
        <f>VLOOKUP(A447,'forecast data dump'!$A$1:$H$3450,8,FALSE)</f>
        <v>0</v>
      </c>
      <c r="H447" s="5" t="s">
        <v>3749</v>
      </c>
      <c r="I447" s="22">
        <f t="shared" si="100"/>
        <v>20</v>
      </c>
      <c r="J447" s="5"/>
      <c r="K447" s="5"/>
      <c r="L447" s="33">
        <f t="shared" si="101"/>
        <v>2530</v>
      </c>
      <c r="M447" s="33">
        <f t="shared" si="102"/>
        <v>2530</v>
      </c>
      <c r="N447" s="22">
        <f t="shared" si="103"/>
        <v>0</v>
      </c>
    </row>
    <row r="448" spans="1:14" x14ac:dyDescent="0.3">
      <c r="A448" s="5" t="s">
        <v>3466</v>
      </c>
      <c r="B448" s="5" t="s">
        <v>3467</v>
      </c>
      <c r="C448" s="5">
        <v>20</v>
      </c>
      <c r="D448" s="6">
        <v>2282</v>
      </c>
      <c r="E448" s="17">
        <f>VLOOKUP(A448,'forecast data dump'!$A$1:$H$3450,4,FALSE)</f>
        <v>44406</v>
      </c>
      <c r="F448" s="17">
        <f>VLOOKUP(A448,'forecast data dump'!$A$1:$H$3450,5,FALSE)</f>
        <v>44412</v>
      </c>
      <c r="G448" s="13">
        <f>VLOOKUP(A448,'forecast data dump'!$A$1:$H$3450,8,FALSE)</f>
        <v>0</v>
      </c>
      <c r="H448" s="5" t="s">
        <v>3745</v>
      </c>
      <c r="I448" s="22">
        <f t="shared" si="100"/>
        <v>20</v>
      </c>
      <c r="J448" s="5"/>
      <c r="K448" s="5"/>
      <c r="L448" s="33">
        <f t="shared" si="101"/>
        <v>2282</v>
      </c>
      <c r="M448" s="33">
        <f t="shared" si="102"/>
        <v>2282</v>
      </c>
      <c r="N448" s="22">
        <f t="shared" si="103"/>
        <v>0</v>
      </c>
    </row>
    <row r="449" spans="1:14" x14ac:dyDescent="0.3">
      <c r="A449" s="5" t="s">
        <v>3468</v>
      </c>
      <c r="B449" s="5" t="s">
        <v>3469</v>
      </c>
      <c r="C449" s="5">
        <v>4</v>
      </c>
      <c r="D449" s="6">
        <v>521</v>
      </c>
      <c r="E449" s="17">
        <f>VLOOKUP(A449,'forecast data dump'!$A$1:$H$3450,4,FALSE)</f>
        <v>44413</v>
      </c>
      <c r="F449" s="17">
        <f>VLOOKUP(A449,'forecast data dump'!$A$1:$H$3450,5,FALSE)</f>
        <v>44414</v>
      </c>
      <c r="G449" s="13">
        <f>VLOOKUP(A449,'forecast data dump'!$A$1:$H$3450,8,FALSE)</f>
        <v>0</v>
      </c>
      <c r="H449" s="5" t="s">
        <v>3746</v>
      </c>
      <c r="I449" s="22">
        <f t="shared" si="100"/>
        <v>4</v>
      </c>
      <c r="J449" s="5"/>
      <c r="K449" s="5"/>
      <c r="L449" s="33">
        <f t="shared" si="101"/>
        <v>521</v>
      </c>
      <c r="M449" s="33">
        <f t="shared" si="102"/>
        <v>521</v>
      </c>
      <c r="N449" s="22">
        <f t="shared" si="103"/>
        <v>0</v>
      </c>
    </row>
    <row r="450" spans="1:14" x14ac:dyDescent="0.3">
      <c r="A450" s="5" t="s">
        <v>3468</v>
      </c>
      <c r="B450" s="5" t="s">
        <v>3469</v>
      </c>
      <c r="C450" s="5">
        <v>4</v>
      </c>
      <c r="D450" s="6">
        <v>521</v>
      </c>
      <c r="E450" s="17">
        <f>VLOOKUP(A450,'forecast data dump'!$A$1:$H$3450,4,FALSE)</f>
        <v>44413</v>
      </c>
      <c r="F450" s="17">
        <f>VLOOKUP(A450,'forecast data dump'!$A$1:$H$3450,5,FALSE)</f>
        <v>44414</v>
      </c>
      <c r="G450" s="13">
        <f>VLOOKUP(A450,'forecast data dump'!$A$1:$H$3450,8,FALSE)</f>
        <v>0</v>
      </c>
      <c r="H450" s="5" t="s">
        <v>3749</v>
      </c>
      <c r="I450" s="22">
        <f t="shared" si="100"/>
        <v>4</v>
      </c>
      <c r="J450" s="5"/>
      <c r="K450" s="5"/>
      <c r="L450" s="33">
        <f t="shared" si="101"/>
        <v>521</v>
      </c>
      <c r="M450" s="33">
        <f t="shared" si="102"/>
        <v>521</v>
      </c>
      <c r="N450" s="22">
        <f t="shared" si="103"/>
        <v>0</v>
      </c>
    </row>
    <row r="451" spans="1:14" x14ac:dyDescent="0.3">
      <c r="A451" s="5" t="s">
        <v>3474</v>
      </c>
      <c r="B451" s="5" t="s">
        <v>3475</v>
      </c>
      <c r="C451" s="5">
        <v>40</v>
      </c>
      <c r="D451" s="6">
        <v>4702</v>
      </c>
      <c r="E451" s="17">
        <f>VLOOKUP(A451,'forecast data dump'!$A$1:$H$3450,4,FALSE)</f>
        <v>44426</v>
      </c>
      <c r="F451" s="17">
        <f>VLOOKUP(A451,'forecast data dump'!$A$1:$H$3450,5,FALSE)</f>
        <v>44454</v>
      </c>
      <c r="G451" s="13">
        <f>VLOOKUP(A451,'forecast data dump'!$A$1:$H$3450,8,FALSE)</f>
        <v>0</v>
      </c>
      <c r="H451" s="5" t="s">
        <v>3741</v>
      </c>
      <c r="I451" s="22">
        <f t="shared" si="100"/>
        <v>40</v>
      </c>
      <c r="J451" s="5"/>
      <c r="K451" s="5"/>
      <c r="L451" s="33">
        <f t="shared" si="101"/>
        <v>4702</v>
      </c>
      <c r="M451" s="33">
        <f t="shared" si="102"/>
        <v>4702</v>
      </c>
      <c r="N451" s="22">
        <f t="shared" si="103"/>
        <v>0</v>
      </c>
    </row>
    <row r="452" spans="1:14" x14ac:dyDescent="0.3">
      <c r="A452" s="5" t="s">
        <v>3474</v>
      </c>
      <c r="B452" s="5" t="s">
        <v>3475</v>
      </c>
      <c r="C452" s="5">
        <v>40</v>
      </c>
      <c r="D452" s="6">
        <v>5212</v>
      </c>
      <c r="E452" s="17">
        <f>VLOOKUP(A452,'forecast data dump'!$A$1:$H$3450,4,FALSE)</f>
        <v>44426</v>
      </c>
      <c r="F452" s="17">
        <f>VLOOKUP(A452,'forecast data dump'!$A$1:$H$3450,5,FALSE)</f>
        <v>44454</v>
      </c>
      <c r="G452" s="13">
        <f>VLOOKUP(A452,'forecast data dump'!$A$1:$H$3450,8,FALSE)</f>
        <v>0</v>
      </c>
      <c r="H452" s="5" t="s">
        <v>3749</v>
      </c>
      <c r="I452" s="22">
        <f t="shared" si="100"/>
        <v>40</v>
      </c>
      <c r="J452" s="5"/>
      <c r="K452" s="5"/>
      <c r="L452" s="33">
        <f t="shared" si="101"/>
        <v>5212</v>
      </c>
      <c r="M452" s="33">
        <f t="shared" si="102"/>
        <v>5212</v>
      </c>
      <c r="N452" s="22">
        <f t="shared" si="103"/>
        <v>0</v>
      </c>
    </row>
    <row r="453" spans="1:14" x14ac:dyDescent="0.3">
      <c r="A453" s="5" t="s">
        <v>3474</v>
      </c>
      <c r="B453" s="5" t="s">
        <v>3475</v>
      </c>
      <c r="C453" s="5">
        <v>40</v>
      </c>
      <c r="D453" s="6">
        <v>5212</v>
      </c>
      <c r="E453" s="17">
        <f>VLOOKUP(A453,'forecast data dump'!$A$1:$H$3450,4,FALSE)</f>
        <v>44426</v>
      </c>
      <c r="F453" s="17">
        <f>VLOOKUP(A453,'forecast data dump'!$A$1:$H$3450,5,FALSE)</f>
        <v>44454</v>
      </c>
      <c r="G453" s="13">
        <f>VLOOKUP(A453,'forecast data dump'!$A$1:$H$3450,8,FALSE)</f>
        <v>0</v>
      </c>
      <c r="H453" s="5" t="s">
        <v>3746</v>
      </c>
      <c r="I453" s="22">
        <f t="shared" si="100"/>
        <v>40</v>
      </c>
      <c r="J453" s="5"/>
      <c r="K453" s="5"/>
      <c r="L453" s="33">
        <f t="shared" si="101"/>
        <v>5212</v>
      </c>
      <c r="M453" s="33">
        <f t="shared" si="102"/>
        <v>5212</v>
      </c>
      <c r="N453" s="22">
        <f t="shared" si="103"/>
        <v>0</v>
      </c>
    </row>
    <row r="454" spans="1:14" x14ac:dyDescent="0.3">
      <c r="A454" s="5" t="s">
        <v>3476</v>
      </c>
      <c r="B454" s="5" t="s">
        <v>3477</v>
      </c>
      <c r="C454" s="5">
        <v>20</v>
      </c>
      <c r="D454" s="6">
        <v>2351</v>
      </c>
      <c r="E454" s="17">
        <f>VLOOKUP(A454,'forecast data dump'!$A$1:$H$3450,4,FALSE)</f>
        <v>44432</v>
      </c>
      <c r="F454" s="17">
        <f>VLOOKUP(A454,'forecast data dump'!$A$1:$H$3450,5,FALSE)</f>
        <v>44446</v>
      </c>
      <c r="G454" s="13">
        <f>VLOOKUP(A454,'forecast data dump'!$A$1:$H$3450,8,FALSE)</f>
        <v>0</v>
      </c>
      <c r="H454" s="5" t="s">
        <v>3741</v>
      </c>
      <c r="I454" s="22">
        <f t="shared" si="100"/>
        <v>20</v>
      </c>
      <c r="J454" s="5"/>
      <c r="K454" s="5"/>
      <c r="L454" s="33">
        <f t="shared" si="101"/>
        <v>2351</v>
      </c>
      <c r="M454" s="33">
        <f t="shared" si="102"/>
        <v>2351</v>
      </c>
      <c r="N454" s="22">
        <f t="shared" si="103"/>
        <v>0</v>
      </c>
    </row>
    <row r="455" spans="1:14" x14ac:dyDescent="0.3">
      <c r="A455" s="5" t="s">
        <v>3476</v>
      </c>
      <c r="B455" s="5" t="s">
        <v>3477</v>
      </c>
      <c r="C455" s="5">
        <v>20</v>
      </c>
      <c r="D455" s="6">
        <v>2606</v>
      </c>
      <c r="E455" s="17">
        <f>VLOOKUP(A455,'forecast data dump'!$A$1:$H$3450,4,FALSE)</f>
        <v>44432</v>
      </c>
      <c r="F455" s="17">
        <f>VLOOKUP(A455,'forecast data dump'!$A$1:$H$3450,5,FALSE)</f>
        <v>44446</v>
      </c>
      <c r="G455" s="13">
        <f>VLOOKUP(A455,'forecast data dump'!$A$1:$H$3450,8,FALSE)</f>
        <v>0</v>
      </c>
      <c r="H455" s="5" t="s">
        <v>3749</v>
      </c>
      <c r="I455" s="22">
        <f t="shared" si="100"/>
        <v>20</v>
      </c>
      <c r="J455" s="5"/>
      <c r="K455" s="5"/>
      <c r="L455" s="33">
        <f t="shared" si="101"/>
        <v>2606</v>
      </c>
      <c r="M455" s="33">
        <f t="shared" si="102"/>
        <v>2606</v>
      </c>
      <c r="N455" s="22">
        <f t="shared" si="103"/>
        <v>0</v>
      </c>
    </row>
    <row r="456" spans="1:14" x14ac:dyDescent="0.3">
      <c r="A456" s="5" t="s">
        <v>3476</v>
      </c>
      <c r="B456" s="5" t="s">
        <v>3477</v>
      </c>
      <c r="C456" s="5">
        <v>20</v>
      </c>
      <c r="D456" s="6">
        <v>2606</v>
      </c>
      <c r="E456" s="17">
        <f>VLOOKUP(A456,'forecast data dump'!$A$1:$H$3450,4,FALSE)</f>
        <v>44432</v>
      </c>
      <c r="F456" s="17">
        <f>VLOOKUP(A456,'forecast data dump'!$A$1:$H$3450,5,FALSE)</f>
        <v>44446</v>
      </c>
      <c r="G456" s="13">
        <f>VLOOKUP(A456,'forecast data dump'!$A$1:$H$3450,8,FALSE)</f>
        <v>0</v>
      </c>
      <c r="H456" s="5" t="s">
        <v>3746</v>
      </c>
      <c r="I456" s="22">
        <f t="shared" si="100"/>
        <v>20</v>
      </c>
      <c r="J456" s="5"/>
      <c r="K456" s="5"/>
      <c r="L456" s="33">
        <f t="shared" si="101"/>
        <v>2606</v>
      </c>
      <c r="M456" s="33">
        <f t="shared" si="102"/>
        <v>2606</v>
      </c>
      <c r="N456" s="22">
        <f t="shared" si="103"/>
        <v>0</v>
      </c>
    </row>
    <row r="457" spans="1:14" x14ac:dyDescent="0.3">
      <c r="A457" s="5" t="s">
        <v>3478</v>
      </c>
      <c r="B457" s="5" t="s">
        <v>3479</v>
      </c>
      <c r="C457" s="5">
        <v>20</v>
      </c>
      <c r="D457" s="6">
        <v>2351</v>
      </c>
      <c r="E457" s="17">
        <f>VLOOKUP(A457,'forecast data dump'!$A$1:$H$3450,4,FALSE)</f>
        <v>44425</v>
      </c>
      <c r="F457" s="17">
        <f>VLOOKUP(A457,'forecast data dump'!$A$1:$H$3450,5,FALSE)</f>
        <v>44438</v>
      </c>
      <c r="G457" s="13">
        <f>VLOOKUP(A457,'forecast data dump'!$A$1:$H$3450,8,FALSE)</f>
        <v>0</v>
      </c>
      <c r="H457" s="5" t="s">
        <v>3741</v>
      </c>
      <c r="I457" s="22">
        <f t="shared" si="100"/>
        <v>20</v>
      </c>
      <c r="J457" s="5"/>
      <c r="K457" s="5"/>
      <c r="L457" s="33">
        <f t="shared" si="101"/>
        <v>2351</v>
      </c>
      <c r="M457" s="33">
        <f t="shared" si="102"/>
        <v>2351</v>
      </c>
      <c r="N457" s="22">
        <f t="shared" si="103"/>
        <v>0</v>
      </c>
    </row>
    <row r="458" spans="1:14" x14ac:dyDescent="0.3">
      <c r="A458" s="5" t="s">
        <v>3478</v>
      </c>
      <c r="B458" s="5" t="s">
        <v>3479</v>
      </c>
      <c r="C458" s="5">
        <v>20</v>
      </c>
      <c r="D458" s="6">
        <v>2606</v>
      </c>
      <c r="E458" s="17">
        <f>VLOOKUP(A458,'forecast data dump'!$A$1:$H$3450,4,FALSE)</f>
        <v>44425</v>
      </c>
      <c r="F458" s="17">
        <f>VLOOKUP(A458,'forecast data dump'!$A$1:$H$3450,5,FALSE)</f>
        <v>44438</v>
      </c>
      <c r="G458" s="13">
        <f>VLOOKUP(A458,'forecast data dump'!$A$1:$H$3450,8,FALSE)</f>
        <v>0</v>
      </c>
      <c r="H458" s="5" t="s">
        <v>3749</v>
      </c>
      <c r="I458" s="22">
        <f t="shared" si="100"/>
        <v>20</v>
      </c>
      <c r="J458" s="5"/>
      <c r="K458" s="5"/>
      <c r="L458" s="33">
        <f t="shared" si="101"/>
        <v>2606</v>
      </c>
      <c r="M458" s="33">
        <f t="shared" si="102"/>
        <v>2606</v>
      </c>
      <c r="N458" s="22">
        <f t="shared" si="103"/>
        <v>0</v>
      </c>
    </row>
    <row r="459" spans="1:14" x14ac:dyDescent="0.3">
      <c r="A459" s="5" t="s">
        <v>3478</v>
      </c>
      <c r="B459" s="5" t="s">
        <v>3479</v>
      </c>
      <c r="C459" s="5">
        <v>20</v>
      </c>
      <c r="D459" s="6">
        <v>2606</v>
      </c>
      <c r="E459" s="17">
        <f>VLOOKUP(A459,'forecast data dump'!$A$1:$H$3450,4,FALSE)</f>
        <v>44425</v>
      </c>
      <c r="F459" s="17">
        <f>VLOOKUP(A459,'forecast data dump'!$A$1:$H$3450,5,FALSE)</f>
        <v>44438</v>
      </c>
      <c r="G459" s="13">
        <f>VLOOKUP(A459,'forecast data dump'!$A$1:$H$3450,8,FALSE)</f>
        <v>0</v>
      </c>
      <c r="H459" s="5" t="s">
        <v>3746</v>
      </c>
      <c r="I459" s="22">
        <f t="shared" si="100"/>
        <v>20</v>
      </c>
      <c r="J459" s="5"/>
      <c r="K459" s="5"/>
      <c r="L459" s="33">
        <f t="shared" si="101"/>
        <v>2606</v>
      </c>
      <c r="M459" s="33">
        <f t="shared" si="102"/>
        <v>2606</v>
      </c>
      <c r="N459" s="22">
        <f t="shared" si="103"/>
        <v>0</v>
      </c>
    </row>
    <row r="460" spans="1:14" x14ac:dyDescent="0.3">
      <c r="A460" s="5" t="s">
        <v>3480</v>
      </c>
      <c r="B460" s="5" t="s">
        <v>3481</v>
      </c>
      <c r="C460" s="5">
        <v>10</v>
      </c>
      <c r="D460" s="6">
        <v>1175</v>
      </c>
      <c r="E460" s="17">
        <f>VLOOKUP(A460,'forecast data dump'!$A$1:$H$3450,4,FALSE)</f>
        <v>44441</v>
      </c>
      <c r="F460" s="17">
        <f>VLOOKUP(A460,'forecast data dump'!$A$1:$H$3450,5,FALSE)</f>
        <v>44455</v>
      </c>
      <c r="G460" s="13">
        <f>VLOOKUP(A460,'forecast data dump'!$A$1:$H$3450,8,FALSE)</f>
        <v>0</v>
      </c>
      <c r="H460" s="5" t="s">
        <v>3741</v>
      </c>
      <c r="I460" s="22">
        <f t="shared" si="100"/>
        <v>10</v>
      </c>
      <c r="J460" s="5"/>
      <c r="K460" s="5"/>
      <c r="L460" s="33">
        <f t="shared" si="101"/>
        <v>1175</v>
      </c>
      <c r="M460" s="33">
        <f t="shared" si="102"/>
        <v>1175</v>
      </c>
      <c r="N460" s="22">
        <f t="shared" si="103"/>
        <v>0</v>
      </c>
    </row>
    <row r="461" spans="1:14" x14ac:dyDescent="0.3">
      <c r="A461" s="5" t="s">
        <v>3480</v>
      </c>
      <c r="B461" s="5" t="s">
        <v>3481</v>
      </c>
      <c r="C461" s="5">
        <v>10</v>
      </c>
      <c r="D461" s="6">
        <v>1303</v>
      </c>
      <c r="E461" s="17">
        <f>VLOOKUP(A461,'forecast data dump'!$A$1:$H$3450,4,FALSE)</f>
        <v>44441</v>
      </c>
      <c r="F461" s="17">
        <f>VLOOKUP(A461,'forecast data dump'!$A$1:$H$3450,5,FALSE)</f>
        <v>44455</v>
      </c>
      <c r="G461" s="13">
        <f>VLOOKUP(A461,'forecast data dump'!$A$1:$H$3450,8,FALSE)</f>
        <v>0</v>
      </c>
      <c r="H461" s="5" t="s">
        <v>3749</v>
      </c>
      <c r="I461" s="22">
        <f t="shared" si="100"/>
        <v>10</v>
      </c>
      <c r="J461" s="5"/>
      <c r="K461" s="5"/>
      <c r="L461" s="33">
        <f t="shared" si="101"/>
        <v>1303</v>
      </c>
      <c r="M461" s="33">
        <f t="shared" si="102"/>
        <v>1303</v>
      </c>
      <c r="N461" s="22">
        <f t="shared" si="103"/>
        <v>0</v>
      </c>
    </row>
    <row r="462" spans="1:14" x14ac:dyDescent="0.3">
      <c r="A462" s="5" t="s">
        <v>3480</v>
      </c>
      <c r="B462" s="5" t="s">
        <v>3481</v>
      </c>
      <c r="C462" s="5">
        <v>10</v>
      </c>
      <c r="D462" s="6">
        <v>1303</v>
      </c>
      <c r="E462" s="17">
        <f>VLOOKUP(A462,'forecast data dump'!$A$1:$H$3450,4,FALSE)</f>
        <v>44441</v>
      </c>
      <c r="F462" s="17">
        <f>VLOOKUP(A462,'forecast data dump'!$A$1:$H$3450,5,FALSE)</f>
        <v>44455</v>
      </c>
      <c r="G462" s="13">
        <f>VLOOKUP(A462,'forecast data dump'!$A$1:$H$3450,8,FALSE)</f>
        <v>0</v>
      </c>
      <c r="H462" s="5" t="s">
        <v>3746</v>
      </c>
      <c r="I462" s="22">
        <f t="shared" si="100"/>
        <v>10</v>
      </c>
      <c r="J462" s="5"/>
      <c r="K462" s="5"/>
      <c r="L462" s="33">
        <f t="shared" si="101"/>
        <v>1303</v>
      </c>
      <c r="M462" s="33">
        <f t="shared" si="102"/>
        <v>1303</v>
      </c>
      <c r="N462" s="22">
        <f t="shared" si="103"/>
        <v>0</v>
      </c>
    </row>
    <row r="463" spans="1:14" x14ac:dyDescent="0.3">
      <c r="A463" s="5" t="s">
        <v>3484</v>
      </c>
      <c r="B463" s="5" t="s">
        <v>3485</v>
      </c>
      <c r="C463" s="5">
        <v>40</v>
      </c>
      <c r="D463" s="6">
        <v>4702</v>
      </c>
      <c r="E463" s="17">
        <f>VLOOKUP(A463,'forecast data dump'!$A$1:$H$3450,4,FALSE)</f>
        <v>44417</v>
      </c>
      <c r="F463" s="17">
        <f>VLOOKUP(A463,'forecast data dump'!$A$1:$H$3450,5,FALSE)</f>
        <v>44428</v>
      </c>
      <c r="G463" s="13">
        <f>VLOOKUP(A463,'forecast data dump'!$A$1:$H$3450,8,FALSE)</f>
        <v>0</v>
      </c>
      <c r="H463" s="5" t="s">
        <v>3741</v>
      </c>
      <c r="I463" s="22">
        <f t="shared" si="100"/>
        <v>40</v>
      </c>
      <c r="J463" s="5"/>
      <c r="K463" s="5"/>
      <c r="L463" s="33">
        <f t="shared" si="101"/>
        <v>4702</v>
      </c>
      <c r="M463" s="33">
        <f t="shared" si="102"/>
        <v>4702</v>
      </c>
      <c r="N463" s="22">
        <f t="shared" si="103"/>
        <v>0</v>
      </c>
    </row>
    <row r="464" spans="1:14" x14ac:dyDescent="0.3">
      <c r="A464" s="5" t="s">
        <v>3484</v>
      </c>
      <c r="B464" s="5" t="s">
        <v>3485</v>
      </c>
      <c r="C464" s="5">
        <v>40</v>
      </c>
      <c r="D464" s="6">
        <v>5212</v>
      </c>
      <c r="E464" s="17">
        <f>VLOOKUP(A464,'forecast data dump'!$A$1:$H$3450,4,FALSE)</f>
        <v>44417</v>
      </c>
      <c r="F464" s="17">
        <f>VLOOKUP(A464,'forecast data dump'!$A$1:$H$3450,5,FALSE)</f>
        <v>44428</v>
      </c>
      <c r="G464" s="13">
        <f>VLOOKUP(A464,'forecast data dump'!$A$1:$H$3450,8,FALSE)</f>
        <v>0</v>
      </c>
      <c r="H464" s="5" t="s">
        <v>3749</v>
      </c>
      <c r="I464" s="22">
        <f t="shared" si="100"/>
        <v>40</v>
      </c>
      <c r="J464" s="5"/>
      <c r="K464" s="5"/>
      <c r="L464" s="33">
        <f t="shared" si="101"/>
        <v>5212</v>
      </c>
      <c r="M464" s="33">
        <f t="shared" si="102"/>
        <v>5212</v>
      </c>
      <c r="N464" s="22">
        <f t="shared" si="103"/>
        <v>0</v>
      </c>
    </row>
    <row r="465" spans="1:14" x14ac:dyDescent="0.3">
      <c r="A465" s="5" t="s">
        <v>3484</v>
      </c>
      <c r="B465" s="5" t="s">
        <v>3485</v>
      </c>
      <c r="C465" s="5">
        <v>40</v>
      </c>
      <c r="D465" s="6">
        <v>5212</v>
      </c>
      <c r="E465" s="17">
        <f>VLOOKUP(A465,'forecast data dump'!$A$1:$H$3450,4,FALSE)</f>
        <v>44417</v>
      </c>
      <c r="F465" s="17">
        <f>VLOOKUP(A465,'forecast data dump'!$A$1:$H$3450,5,FALSE)</f>
        <v>44428</v>
      </c>
      <c r="G465" s="13">
        <f>VLOOKUP(A465,'forecast data dump'!$A$1:$H$3450,8,FALSE)</f>
        <v>0</v>
      </c>
      <c r="H465" s="5" t="s">
        <v>3746</v>
      </c>
      <c r="I465" s="22">
        <f t="shared" si="100"/>
        <v>40</v>
      </c>
      <c r="J465" s="5"/>
      <c r="K465" s="5"/>
      <c r="L465" s="33">
        <f t="shared" si="101"/>
        <v>5212</v>
      </c>
      <c r="M465" s="33">
        <f t="shared" si="102"/>
        <v>5212</v>
      </c>
      <c r="N465" s="22">
        <f t="shared" si="103"/>
        <v>0</v>
      </c>
    </row>
    <row r="466" spans="1:14" x14ac:dyDescent="0.3">
      <c r="A466" s="5" t="s">
        <v>3490</v>
      </c>
      <c r="B466" s="5" t="s">
        <v>3491</v>
      </c>
      <c r="C466" s="5">
        <v>20</v>
      </c>
      <c r="D466" s="6">
        <v>2606</v>
      </c>
      <c r="E466" s="17">
        <f>VLOOKUP(A466,'forecast data dump'!$A$1:$H$3450,4,FALSE)</f>
        <v>44455</v>
      </c>
      <c r="F466" s="17">
        <f>VLOOKUP(A466,'forecast data dump'!$A$1:$H$3450,5,FALSE)</f>
        <v>44483</v>
      </c>
      <c r="G466" s="13">
        <f>VLOOKUP(A466,'forecast data dump'!$A$1:$H$3450,8,FALSE)</f>
        <v>0</v>
      </c>
      <c r="H466" s="5" t="s">
        <v>3749</v>
      </c>
      <c r="I466" s="22">
        <f t="shared" si="100"/>
        <v>20</v>
      </c>
      <c r="J466" s="5"/>
      <c r="K466" s="5"/>
      <c r="L466" s="33">
        <f t="shared" si="101"/>
        <v>2606</v>
      </c>
      <c r="M466" s="33">
        <f t="shared" si="102"/>
        <v>2606</v>
      </c>
      <c r="N466" s="22">
        <f t="shared" si="103"/>
        <v>0</v>
      </c>
    </row>
    <row r="467" spans="1:14" x14ac:dyDescent="0.3">
      <c r="A467" s="5" t="s">
        <v>3490</v>
      </c>
      <c r="B467" s="5" t="s">
        <v>3491</v>
      </c>
      <c r="C467" s="5">
        <v>20</v>
      </c>
      <c r="D467" s="6">
        <v>2606</v>
      </c>
      <c r="E467" s="17">
        <f>VLOOKUP(A467,'forecast data dump'!$A$1:$H$3450,4,FALSE)</f>
        <v>44455</v>
      </c>
      <c r="F467" s="17">
        <f>VLOOKUP(A467,'forecast data dump'!$A$1:$H$3450,5,FALSE)</f>
        <v>44483</v>
      </c>
      <c r="G467" s="13">
        <f>VLOOKUP(A467,'forecast data dump'!$A$1:$H$3450,8,FALSE)</f>
        <v>0</v>
      </c>
      <c r="H467" s="5" t="s">
        <v>3746</v>
      </c>
      <c r="I467" s="22">
        <f t="shared" si="100"/>
        <v>20</v>
      </c>
      <c r="J467" s="5"/>
      <c r="K467" s="5"/>
      <c r="L467" s="33">
        <f t="shared" si="101"/>
        <v>2606</v>
      </c>
      <c r="M467" s="33">
        <f t="shared" si="102"/>
        <v>2606</v>
      </c>
      <c r="N467" s="22">
        <f t="shared" si="103"/>
        <v>0</v>
      </c>
    </row>
    <row r="468" spans="1:14" x14ac:dyDescent="0.3">
      <c r="A468" s="5" t="s">
        <v>3492</v>
      </c>
      <c r="B468" s="5" t="s">
        <v>3493</v>
      </c>
      <c r="C468" s="5">
        <v>20</v>
      </c>
      <c r="D468" s="6">
        <v>2606</v>
      </c>
      <c r="E468" s="17">
        <f>VLOOKUP(A468,'forecast data dump'!$A$1:$H$3450,4,FALSE)</f>
        <v>44447</v>
      </c>
      <c r="F468" s="17">
        <f>VLOOKUP(A468,'forecast data dump'!$A$1:$H$3450,5,FALSE)</f>
        <v>44474</v>
      </c>
      <c r="G468" s="13">
        <f>VLOOKUP(A468,'forecast data dump'!$A$1:$H$3450,8,FALSE)</f>
        <v>0</v>
      </c>
      <c r="H468" s="5" t="s">
        <v>3749</v>
      </c>
      <c r="I468" s="22">
        <f t="shared" si="100"/>
        <v>20</v>
      </c>
      <c r="J468" s="5"/>
      <c r="K468" s="5"/>
      <c r="L468" s="33">
        <f t="shared" si="101"/>
        <v>2606</v>
      </c>
      <c r="M468" s="33">
        <f t="shared" si="102"/>
        <v>2606</v>
      </c>
      <c r="N468" s="22">
        <f t="shared" si="103"/>
        <v>0</v>
      </c>
    </row>
    <row r="469" spans="1:14" x14ac:dyDescent="0.3">
      <c r="A469" s="5" t="s">
        <v>3492</v>
      </c>
      <c r="B469" s="5" t="s">
        <v>3493</v>
      </c>
      <c r="C469" s="5">
        <v>20</v>
      </c>
      <c r="D469" s="6">
        <v>2606</v>
      </c>
      <c r="E469" s="17">
        <f>VLOOKUP(A469,'forecast data dump'!$A$1:$H$3450,4,FALSE)</f>
        <v>44447</v>
      </c>
      <c r="F469" s="17">
        <f>VLOOKUP(A469,'forecast data dump'!$A$1:$H$3450,5,FALSE)</f>
        <v>44474</v>
      </c>
      <c r="G469" s="13">
        <f>VLOOKUP(A469,'forecast data dump'!$A$1:$H$3450,8,FALSE)</f>
        <v>0</v>
      </c>
      <c r="H469" s="5" t="s">
        <v>3746</v>
      </c>
      <c r="I469" s="22">
        <f t="shared" si="100"/>
        <v>20</v>
      </c>
      <c r="J469" s="5"/>
      <c r="K469" s="5"/>
      <c r="L469" s="33">
        <f t="shared" si="101"/>
        <v>2606</v>
      </c>
      <c r="M469" s="33">
        <f t="shared" si="102"/>
        <v>2606</v>
      </c>
      <c r="N469" s="22">
        <f t="shared" si="103"/>
        <v>0</v>
      </c>
    </row>
    <row r="470" spans="1:14" x14ac:dyDescent="0.3">
      <c r="A470" s="5" t="s">
        <v>3494</v>
      </c>
      <c r="B470" s="5" t="s">
        <v>3495</v>
      </c>
      <c r="C470" s="5">
        <v>20</v>
      </c>
      <c r="D470" s="6">
        <v>2606</v>
      </c>
      <c r="E470" s="17">
        <f>VLOOKUP(A470,'forecast data dump'!$A$1:$H$3450,4,FALSE)</f>
        <v>44439</v>
      </c>
      <c r="F470" s="17">
        <f>VLOOKUP(A470,'forecast data dump'!$A$1:$H$3450,5,FALSE)</f>
        <v>44467</v>
      </c>
      <c r="G470" s="13">
        <f>VLOOKUP(A470,'forecast data dump'!$A$1:$H$3450,8,FALSE)</f>
        <v>0</v>
      </c>
      <c r="H470" s="5" t="s">
        <v>3749</v>
      </c>
      <c r="I470" s="22">
        <f t="shared" si="100"/>
        <v>20</v>
      </c>
      <c r="J470" s="5"/>
      <c r="K470" s="5"/>
      <c r="L470" s="33">
        <f t="shared" si="101"/>
        <v>2606</v>
      </c>
      <c r="M470" s="33">
        <f t="shared" si="102"/>
        <v>2606</v>
      </c>
      <c r="N470" s="22">
        <f t="shared" si="103"/>
        <v>0</v>
      </c>
    </row>
    <row r="471" spans="1:14" x14ac:dyDescent="0.3">
      <c r="A471" s="5" t="s">
        <v>3494</v>
      </c>
      <c r="B471" s="5" t="s">
        <v>3495</v>
      </c>
      <c r="C471" s="5">
        <v>20</v>
      </c>
      <c r="D471" s="6">
        <v>2606</v>
      </c>
      <c r="E471" s="17">
        <f>VLOOKUP(A471,'forecast data dump'!$A$1:$H$3450,4,FALSE)</f>
        <v>44439</v>
      </c>
      <c r="F471" s="17">
        <f>VLOOKUP(A471,'forecast data dump'!$A$1:$H$3450,5,FALSE)</f>
        <v>44467</v>
      </c>
      <c r="G471" s="13">
        <f>VLOOKUP(A471,'forecast data dump'!$A$1:$H$3450,8,FALSE)</f>
        <v>0</v>
      </c>
      <c r="H471" s="5" t="s">
        <v>3746</v>
      </c>
      <c r="I471" s="22">
        <f t="shared" si="100"/>
        <v>20</v>
      </c>
      <c r="J471" s="5"/>
      <c r="K471" s="5"/>
      <c r="L471" s="33">
        <f t="shared" si="101"/>
        <v>2606</v>
      </c>
      <c r="M471" s="33">
        <f t="shared" si="102"/>
        <v>2606</v>
      </c>
      <c r="N471" s="22">
        <f t="shared" si="103"/>
        <v>0</v>
      </c>
    </row>
    <row r="472" spans="1:14" x14ac:dyDescent="0.3">
      <c r="A472" s="5" t="s">
        <v>3496</v>
      </c>
      <c r="B472" s="5" t="s">
        <v>3497</v>
      </c>
      <c r="C472" s="5">
        <v>10</v>
      </c>
      <c r="D472" s="6">
        <v>1303</v>
      </c>
      <c r="E472" s="17">
        <f>VLOOKUP(A472,'forecast data dump'!$A$1:$H$3450,4,FALSE)</f>
        <v>44456</v>
      </c>
      <c r="F472" s="17">
        <f>VLOOKUP(A472,'forecast data dump'!$A$1:$H$3450,5,FALSE)</f>
        <v>44484</v>
      </c>
      <c r="G472" s="13">
        <f>VLOOKUP(A472,'forecast data dump'!$A$1:$H$3450,8,FALSE)</f>
        <v>0</v>
      </c>
      <c r="H472" s="5" t="s">
        <v>3749</v>
      </c>
      <c r="I472" s="22">
        <f t="shared" si="100"/>
        <v>10</v>
      </c>
      <c r="J472" s="5"/>
      <c r="K472" s="5"/>
      <c r="L472" s="33">
        <f t="shared" si="101"/>
        <v>1303</v>
      </c>
      <c r="M472" s="33">
        <f t="shared" si="102"/>
        <v>1303</v>
      </c>
      <c r="N472" s="22">
        <f t="shared" si="103"/>
        <v>0</v>
      </c>
    </row>
    <row r="473" spans="1:14" x14ac:dyDescent="0.3">
      <c r="A473" s="5" t="s">
        <v>3496</v>
      </c>
      <c r="B473" s="5" t="s">
        <v>3497</v>
      </c>
      <c r="C473" s="5">
        <v>10</v>
      </c>
      <c r="D473" s="6">
        <v>1303</v>
      </c>
      <c r="E473" s="17">
        <f>VLOOKUP(A473,'forecast data dump'!$A$1:$H$3450,4,FALSE)</f>
        <v>44456</v>
      </c>
      <c r="F473" s="17">
        <f>VLOOKUP(A473,'forecast data dump'!$A$1:$H$3450,5,FALSE)</f>
        <v>44484</v>
      </c>
      <c r="G473" s="13">
        <f>VLOOKUP(A473,'forecast data dump'!$A$1:$H$3450,8,FALSE)</f>
        <v>0</v>
      </c>
      <c r="H473" s="5" t="s">
        <v>3746</v>
      </c>
      <c r="I473" s="22">
        <f t="shared" si="100"/>
        <v>10</v>
      </c>
      <c r="J473" s="5"/>
      <c r="K473" s="5"/>
      <c r="L473" s="33">
        <f t="shared" si="101"/>
        <v>1303</v>
      </c>
      <c r="M473" s="33">
        <f t="shared" si="102"/>
        <v>1303</v>
      </c>
      <c r="N473" s="22">
        <f t="shared" si="103"/>
        <v>0</v>
      </c>
    </row>
    <row r="474" spans="1:14" x14ac:dyDescent="0.3">
      <c r="A474" s="5" t="s">
        <v>3500</v>
      </c>
      <c r="B474" s="5" t="s">
        <v>3501</v>
      </c>
      <c r="C474" s="5">
        <v>20</v>
      </c>
      <c r="D474" s="6">
        <v>2606</v>
      </c>
      <c r="E474" s="17">
        <f>VLOOKUP(A474,'forecast data dump'!$A$1:$H$3450,4,FALSE)</f>
        <v>44431</v>
      </c>
      <c r="F474" s="17">
        <f>VLOOKUP(A474,'forecast data dump'!$A$1:$H$3450,5,FALSE)</f>
        <v>44459</v>
      </c>
      <c r="G474" s="13">
        <f>VLOOKUP(A474,'forecast data dump'!$A$1:$H$3450,8,FALSE)</f>
        <v>0</v>
      </c>
      <c r="H474" s="5" t="s">
        <v>3749</v>
      </c>
      <c r="I474" s="22">
        <f t="shared" si="100"/>
        <v>20</v>
      </c>
      <c r="J474" s="5"/>
      <c r="K474" s="5"/>
      <c r="L474" s="33">
        <f t="shared" si="101"/>
        <v>2606</v>
      </c>
      <c r="M474" s="33">
        <f t="shared" si="102"/>
        <v>2606</v>
      </c>
      <c r="N474" s="22">
        <f t="shared" si="103"/>
        <v>0</v>
      </c>
    </row>
    <row r="475" spans="1:14" x14ac:dyDescent="0.3">
      <c r="A475" s="5" t="s">
        <v>3500</v>
      </c>
      <c r="B475" s="5" t="s">
        <v>3501</v>
      </c>
      <c r="C475" s="5">
        <v>20</v>
      </c>
      <c r="D475" s="6">
        <v>2606</v>
      </c>
      <c r="E475" s="17">
        <f>VLOOKUP(A475,'forecast data dump'!$A$1:$H$3450,4,FALSE)</f>
        <v>44431</v>
      </c>
      <c r="F475" s="17">
        <f>VLOOKUP(A475,'forecast data dump'!$A$1:$H$3450,5,FALSE)</f>
        <v>44459</v>
      </c>
      <c r="G475" s="13">
        <f>VLOOKUP(A475,'forecast data dump'!$A$1:$H$3450,8,FALSE)</f>
        <v>0</v>
      </c>
      <c r="H475" s="5" t="s">
        <v>3746</v>
      </c>
      <c r="I475" s="22">
        <f t="shared" si="100"/>
        <v>20</v>
      </c>
      <c r="J475" s="5"/>
      <c r="K475" s="5"/>
      <c r="L475" s="33">
        <f t="shared" si="101"/>
        <v>2606</v>
      </c>
      <c r="M475" s="33">
        <f t="shared" si="102"/>
        <v>2606</v>
      </c>
      <c r="N475" s="22">
        <f t="shared" si="103"/>
        <v>0</v>
      </c>
    </row>
    <row r="476" spans="1:14" x14ac:dyDescent="0.3">
      <c r="A476" s="5" t="s">
        <v>3502</v>
      </c>
      <c r="B476" s="5" t="s">
        <v>3503</v>
      </c>
      <c r="C476" s="5">
        <v>50000</v>
      </c>
      <c r="D476" s="6">
        <v>58034</v>
      </c>
      <c r="E476" s="17" t="str">
        <f>VLOOKUP(A476,'forecast data dump'!$A$1:$H$3450,4,FALSE)</f>
        <v>10-May-21 A</v>
      </c>
      <c r="F476" s="17">
        <f>VLOOKUP(A476,'forecast data dump'!$A$1:$H$3450,5,FALSE)</f>
        <v>44413</v>
      </c>
      <c r="G476" s="13">
        <f>VLOOKUP(A476,'forecast data dump'!$A$1:$H$3450,8,FALSE)</f>
        <v>0.5</v>
      </c>
      <c r="H476" s="5" t="s">
        <v>3762</v>
      </c>
      <c r="I476" s="22">
        <f t="shared" si="100"/>
        <v>25000</v>
      </c>
      <c r="J476" s="5"/>
      <c r="K476" s="5"/>
      <c r="L476" s="33">
        <f t="shared" si="101"/>
        <v>29017</v>
      </c>
      <c r="M476" s="33">
        <f t="shared" si="102"/>
        <v>29017</v>
      </c>
      <c r="N476" s="22">
        <f t="shared" si="103"/>
        <v>0</v>
      </c>
    </row>
    <row r="477" spans="1:14" x14ac:dyDescent="0.3">
      <c r="A477" s="5" t="s">
        <v>3506</v>
      </c>
      <c r="B477" s="5" t="s">
        <v>3507</v>
      </c>
      <c r="C477" s="5">
        <v>50000</v>
      </c>
      <c r="D477" s="6">
        <v>58034</v>
      </c>
      <c r="E477" s="17">
        <f>VLOOKUP(A477,'forecast data dump'!$A$1:$H$3450,4,FALSE)</f>
        <v>44487</v>
      </c>
      <c r="F477" s="17">
        <f>VLOOKUP(A477,'forecast data dump'!$A$1:$H$3450,5,FALSE)</f>
        <v>44545</v>
      </c>
      <c r="G477" s="13">
        <f>VLOOKUP(A477,'forecast data dump'!$A$1:$H$3450,8,FALSE)</f>
        <v>0</v>
      </c>
      <c r="H477" s="5" t="s">
        <v>3762</v>
      </c>
      <c r="I477" s="22">
        <f t="shared" si="100"/>
        <v>50000</v>
      </c>
      <c r="J477" s="5"/>
      <c r="K477" s="5"/>
      <c r="L477" s="33">
        <f t="shared" si="101"/>
        <v>58034</v>
      </c>
      <c r="M477" s="33">
        <f t="shared" si="102"/>
        <v>58034</v>
      </c>
      <c r="N477" s="22">
        <f t="shared" si="103"/>
        <v>0</v>
      </c>
    </row>
    <row r="478" spans="1:14" x14ac:dyDescent="0.3">
      <c r="A478" s="5" t="s">
        <v>3508</v>
      </c>
      <c r="B478" s="5" t="s">
        <v>3509</v>
      </c>
      <c r="C478" s="5">
        <v>50000</v>
      </c>
      <c r="D478" s="6">
        <v>58034</v>
      </c>
      <c r="E478" s="17">
        <f>VLOOKUP(A478,'forecast data dump'!$A$1:$H$3450,4,FALSE)</f>
        <v>44476</v>
      </c>
      <c r="F478" s="17">
        <f>VLOOKUP(A478,'forecast data dump'!$A$1:$H$3450,5,FALSE)</f>
        <v>44537</v>
      </c>
      <c r="G478" s="13">
        <f>VLOOKUP(A478,'forecast data dump'!$A$1:$H$3450,8,FALSE)</f>
        <v>0</v>
      </c>
      <c r="H478" s="5" t="s">
        <v>3762</v>
      </c>
      <c r="I478" s="22">
        <f t="shared" si="100"/>
        <v>50000</v>
      </c>
      <c r="J478" s="5"/>
      <c r="K478" s="5"/>
      <c r="L478" s="33">
        <f t="shared" si="101"/>
        <v>58034</v>
      </c>
      <c r="M478" s="33">
        <f t="shared" si="102"/>
        <v>58034</v>
      </c>
      <c r="N478" s="22">
        <f t="shared" si="103"/>
        <v>0</v>
      </c>
    </row>
    <row r="479" spans="1:14" x14ac:dyDescent="0.3">
      <c r="A479" s="5" t="s">
        <v>3510</v>
      </c>
      <c r="B479" s="5" t="s">
        <v>3511</v>
      </c>
      <c r="C479" s="5">
        <v>50000</v>
      </c>
      <c r="D479" s="6">
        <v>58034</v>
      </c>
      <c r="E479" s="17">
        <f>VLOOKUP(A479,'forecast data dump'!$A$1:$H$3450,4,FALSE)</f>
        <v>44469</v>
      </c>
      <c r="F479" s="17">
        <f>VLOOKUP(A479,'forecast data dump'!$A$1:$H$3450,5,FALSE)</f>
        <v>44530</v>
      </c>
      <c r="G479" s="13">
        <f>VLOOKUP(A479,'forecast data dump'!$A$1:$H$3450,8,FALSE)</f>
        <v>0</v>
      </c>
      <c r="H479" s="5" t="s">
        <v>3762</v>
      </c>
      <c r="I479" s="22">
        <f t="shared" si="100"/>
        <v>50000</v>
      </c>
      <c r="J479" s="5"/>
      <c r="K479" s="5"/>
      <c r="L479" s="33">
        <f t="shared" si="101"/>
        <v>58034</v>
      </c>
      <c r="M479" s="33">
        <f t="shared" si="102"/>
        <v>58034</v>
      </c>
      <c r="N479" s="22">
        <f t="shared" si="103"/>
        <v>0</v>
      </c>
    </row>
    <row r="480" spans="1:14" x14ac:dyDescent="0.3">
      <c r="A480" s="5" t="s">
        <v>3512</v>
      </c>
      <c r="B480" s="5" t="s">
        <v>3513</v>
      </c>
      <c r="C480" s="5">
        <v>10000</v>
      </c>
      <c r="D480" s="6">
        <v>11607</v>
      </c>
      <c r="E480" s="17">
        <f>VLOOKUP(A480,'forecast data dump'!$A$1:$H$3450,4,FALSE)</f>
        <v>44487</v>
      </c>
      <c r="F480" s="17">
        <f>VLOOKUP(A480,'forecast data dump'!$A$1:$H$3450,5,FALSE)</f>
        <v>44515</v>
      </c>
      <c r="G480" s="13">
        <f>VLOOKUP(A480,'forecast data dump'!$A$1:$H$3450,8,FALSE)</f>
        <v>0</v>
      </c>
      <c r="H480" s="5" t="s">
        <v>3762</v>
      </c>
      <c r="I480" s="22">
        <f t="shared" si="100"/>
        <v>10000</v>
      </c>
      <c r="J480" s="5"/>
      <c r="K480" s="5"/>
      <c r="L480" s="33">
        <f t="shared" si="101"/>
        <v>11607</v>
      </c>
      <c r="M480" s="33">
        <f t="shared" si="102"/>
        <v>11607</v>
      </c>
      <c r="N480" s="22">
        <f t="shared" si="103"/>
        <v>0</v>
      </c>
    </row>
    <row r="481" spans="1:14" x14ac:dyDescent="0.3">
      <c r="A481" s="5" t="s">
        <v>3514</v>
      </c>
      <c r="B481" s="5" t="s">
        <v>3515</v>
      </c>
      <c r="C481" s="5">
        <v>300000</v>
      </c>
      <c r="D481" s="6">
        <v>348205</v>
      </c>
      <c r="E481" s="17" t="str">
        <f>VLOOKUP(A481,'forecast data dump'!$A$1:$H$3450,4,FALSE)</f>
        <v>15-Apr-21 A</v>
      </c>
      <c r="F481" s="17">
        <f>VLOOKUP(A481,'forecast data dump'!$A$1:$H$3450,5,FALSE)</f>
        <v>44433</v>
      </c>
      <c r="G481" s="13">
        <f>VLOOKUP(A481,'forecast data dump'!$A$1:$H$3450,8,FALSE)</f>
        <v>0.25</v>
      </c>
      <c r="H481" s="5" t="s">
        <v>3762</v>
      </c>
      <c r="I481" s="22">
        <f t="shared" si="100"/>
        <v>225000</v>
      </c>
      <c r="J481" s="5"/>
      <c r="K481" s="5"/>
      <c r="L481" s="33">
        <f t="shared" si="101"/>
        <v>261153.75</v>
      </c>
      <c r="M481" s="33">
        <f t="shared" si="102"/>
        <v>261153.75</v>
      </c>
      <c r="N481" s="22">
        <f t="shared" si="103"/>
        <v>0</v>
      </c>
    </row>
    <row r="482" spans="1:14" x14ac:dyDescent="0.3">
      <c r="A482" s="5" t="s">
        <v>3516</v>
      </c>
      <c r="B482" s="5" t="s">
        <v>3517</v>
      </c>
      <c r="C482" s="5">
        <v>25000</v>
      </c>
      <c r="D482" s="6">
        <v>29017</v>
      </c>
      <c r="E482" s="17">
        <f>VLOOKUP(A482,'forecast data dump'!$A$1:$H$3450,4,FALSE)</f>
        <v>44460</v>
      </c>
      <c r="F482" s="17">
        <f>VLOOKUP(A482,'forecast data dump'!$A$1:$H$3450,5,FALSE)</f>
        <v>44488</v>
      </c>
      <c r="G482" s="13">
        <f>VLOOKUP(A482,'forecast data dump'!$A$1:$H$3450,8,FALSE)</f>
        <v>0</v>
      </c>
      <c r="H482" s="5" t="s">
        <v>3762</v>
      </c>
      <c r="I482" s="22">
        <f t="shared" si="100"/>
        <v>25000</v>
      </c>
      <c r="J482" s="5"/>
      <c r="K482" s="5"/>
      <c r="L482" s="33">
        <f t="shared" si="101"/>
        <v>29017</v>
      </c>
      <c r="M482" s="33">
        <f t="shared" si="102"/>
        <v>29017</v>
      </c>
      <c r="N482" s="22">
        <f t="shared" si="103"/>
        <v>0</v>
      </c>
    </row>
    <row r="483" spans="1:14" x14ac:dyDescent="0.3">
      <c r="A483" s="5" t="s">
        <v>3518</v>
      </c>
      <c r="B483" s="5" t="s">
        <v>3519</v>
      </c>
      <c r="C483" s="5">
        <v>20</v>
      </c>
      <c r="D483" s="6">
        <v>2351</v>
      </c>
      <c r="E483" s="17">
        <f>VLOOKUP(A483,'forecast data dump'!$A$1:$H$3450,4,FALSE)</f>
        <v>44414</v>
      </c>
      <c r="F483" s="17">
        <f>VLOOKUP(A483,'forecast data dump'!$A$1:$H$3450,5,FALSE)</f>
        <v>44427</v>
      </c>
      <c r="G483" s="13">
        <f>VLOOKUP(A483,'forecast data dump'!$A$1:$H$3450,8,FALSE)</f>
        <v>0</v>
      </c>
      <c r="H483" s="5" t="s">
        <v>3741</v>
      </c>
      <c r="I483" s="22">
        <f t="shared" si="100"/>
        <v>20</v>
      </c>
      <c r="J483" s="5"/>
      <c r="K483" s="5"/>
      <c r="L483" s="33">
        <f t="shared" si="101"/>
        <v>2351</v>
      </c>
      <c r="M483" s="33">
        <f t="shared" si="102"/>
        <v>2351</v>
      </c>
      <c r="N483" s="22">
        <f t="shared" si="103"/>
        <v>0</v>
      </c>
    </row>
    <row r="484" spans="1:14" x14ac:dyDescent="0.3">
      <c r="A484" s="5" t="s">
        <v>3518</v>
      </c>
      <c r="B484" s="5" t="s">
        <v>3519</v>
      </c>
      <c r="C484" s="5">
        <v>20</v>
      </c>
      <c r="D484" s="6">
        <v>2606</v>
      </c>
      <c r="E484" s="17">
        <f>VLOOKUP(A484,'forecast data dump'!$A$1:$H$3450,4,FALSE)</f>
        <v>44414</v>
      </c>
      <c r="F484" s="17">
        <f>VLOOKUP(A484,'forecast data dump'!$A$1:$H$3450,5,FALSE)</f>
        <v>44427</v>
      </c>
      <c r="G484" s="13">
        <f>VLOOKUP(A484,'forecast data dump'!$A$1:$H$3450,8,FALSE)</f>
        <v>0</v>
      </c>
      <c r="H484" s="5" t="s">
        <v>3746</v>
      </c>
      <c r="I484" s="22">
        <f t="shared" si="100"/>
        <v>20</v>
      </c>
      <c r="J484" s="5"/>
      <c r="K484" s="5"/>
      <c r="L484" s="33">
        <f t="shared" si="101"/>
        <v>2606</v>
      </c>
      <c r="M484" s="33">
        <f t="shared" si="102"/>
        <v>2606</v>
      </c>
      <c r="N484" s="22">
        <f t="shared" si="103"/>
        <v>0</v>
      </c>
    </row>
    <row r="485" spans="1:14" x14ac:dyDescent="0.3">
      <c r="A485" s="5" t="s">
        <v>3522</v>
      </c>
      <c r="B485" s="5" t="s">
        <v>3523</v>
      </c>
      <c r="C485" s="5">
        <v>40</v>
      </c>
      <c r="D485" s="6">
        <v>4702</v>
      </c>
      <c r="E485" s="17">
        <f>VLOOKUP(A485,'forecast data dump'!$A$1:$H$3450,4,FALSE)</f>
        <v>44546</v>
      </c>
      <c r="F485" s="17">
        <f>VLOOKUP(A485,'forecast data dump'!$A$1:$H$3450,5,FALSE)</f>
        <v>44560</v>
      </c>
      <c r="G485" s="13">
        <f>VLOOKUP(A485,'forecast data dump'!$A$1:$H$3450,8,FALSE)</f>
        <v>0</v>
      </c>
      <c r="H485" s="5" t="s">
        <v>3741</v>
      </c>
      <c r="I485" s="22">
        <f t="shared" si="100"/>
        <v>40</v>
      </c>
      <c r="J485" s="5"/>
      <c r="K485" s="5"/>
      <c r="L485" s="33">
        <f t="shared" si="101"/>
        <v>4702</v>
      </c>
      <c r="M485" s="33">
        <f t="shared" si="102"/>
        <v>4702</v>
      </c>
      <c r="N485" s="22">
        <f t="shared" si="103"/>
        <v>0</v>
      </c>
    </row>
    <row r="486" spans="1:14" x14ac:dyDescent="0.3">
      <c r="A486" s="5" t="s">
        <v>3522</v>
      </c>
      <c r="B486" s="5" t="s">
        <v>3523</v>
      </c>
      <c r="C486" s="5">
        <v>40</v>
      </c>
      <c r="D486" s="6">
        <v>5212</v>
      </c>
      <c r="E486" s="17">
        <f>VLOOKUP(A486,'forecast data dump'!$A$1:$H$3450,4,FALSE)</f>
        <v>44546</v>
      </c>
      <c r="F486" s="17">
        <f>VLOOKUP(A486,'forecast data dump'!$A$1:$H$3450,5,FALSE)</f>
        <v>44560</v>
      </c>
      <c r="G486" s="13">
        <f>VLOOKUP(A486,'forecast data dump'!$A$1:$H$3450,8,FALSE)</f>
        <v>0</v>
      </c>
      <c r="H486" s="5" t="s">
        <v>3746</v>
      </c>
      <c r="I486" s="22">
        <f t="shared" si="100"/>
        <v>40</v>
      </c>
      <c r="J486" s="5"/>
      <c r="K486" s="5"/>
      <c r="L486" s="33">
        <f t="shared" si="101"/>
        <v>5212</v>
      </c>
      <c r="M486" s="33">
        <f t="shared" si="102"/>
        <v>5212</v>
      </c>
      <c r="N486" s="22">
        <f t="shared" si="103"/>
        <v>0</v>
      </c>
    </row>
    <row r="487" spans="1:14" x14ac:dyDescent="0.3">
      <c r="A487" s="5" t="s">
        <v>3524</v>
      </c>
      <c r="B487" s="5" t="s">
        <v>3525</v>
      </c>
      <c r="C487" s="5">
        <v>20</v>
      </c>
      <c r="D487" s="6">
        <v>2351</v>
      </c>
      <c r="E487" s="17">
        <f>VLOOKUP(A487,'forecast data dump'!$A$1:$H$3450,4,FALSE)</f>
        <v>44538</v>
      </c>
      <c r="F487" s="17">
        <f>VLOOKUP(A487,'forecast data dump'!$A$1:$H$3450,5,FALSE)</f>
        <v>44551</v>
      </c>
      <c r="G487" s="13">
        <f>VLOOKUP(A487,'forecast data dump'!$A$1:$H$3450,8,FALSE)</f>
        <v>0</v>
      </c>
      <c r="H487" s="5" t="s">
        <v>3741</v>
      </c>
      <c r="I487" s="22">
        <f t="shared" si="100"/>
        <v>20</v>
      </c>
      <c r="J487" s="5"/>
      <c r="K487" s="5"/>
      <c r="L487" s="33">
        <f t="shared" si="101"/>
        <v>2351</v>
      </c>
      <c r="M487" s="33">
        <f t="shared" si="102"/>
        <v>2351</v>
      </c>
      <c r="N487" s="22">
        <f t="shared" si="103"/>
        <v>0</v>
      </c>
    </row>
    <row r="488" spans="1:14" x14ac:dyDescent="0.3">
      <c r="A488" s="5" t="s">
        <v>3524</v>
      </c>
      <c r="B488" s="5" t="s">
        <v>3525</v>
      </c>
      <c r="C488" s="5">
        <v>20</v>
      </c>
      <c r="D488" s="6">
        <v>2606</v>
      </c>
      <c r="E488" s="17">
        <f>VLOOKUP(A488,'forecast data dump'!$A$1:$H$3450,4,FALSE)</f>
        <v>44538</v>
      </c>
      <c r="F488" s="17">
        <f>VLOOKUP(A488,'forecast data dump'!$A$1:$H$3450,5,FALSE)</f>
        <v>44551</v>
      </c>
      <c r="G488" s="13">
        <f>VLOOKUP(A488,'forecast data dump'!$A$1:$H$3450,8,FALSE)</f>
        <v>0</v>
      </c>
      <c r="H488" s="5" t="s">
        <v>3746</v>
      </c>
      <c r="I488" s="22">
        <f t="shared" ref="I488:I499" si="104">C488*(1-G488)</f>
        <v>20</v>
      </c>
      <c r="J488" s="5"/>
      <c r="K488" s="5"/>
      <c r="L488" s="33">
        <f t="shared" ref="L488:L499" si="105">D488*(1-G488)</f>
        <v>2606</v>
      </c>
      <c r="M488" s="33">
        <f t="shared" ref="M488:M499" si="106">IF(J488="",L488,(D488/C488)*J488)</f>
        <v>2606</v>
      </c>
      <c r="N488" s="22">
        <f t="shared" ref="N488:N499" si="107">L488-M488</f>
        <v>0</v>
      </c>
    </row>
    <row r="489" spans="1:14" x14ac:dyDescent="0.3">
      <c r="A489" s="5" t="s">
        <v>3526</v>
      </c>
      <c r="B489" s="5" t="s">
        <v>3527</v>
      </c>
      <c r="C489" s="5">
        <v>20</v>
      </c>
      <c r="D489" s="6">
        <v>2351</v>
      </c>
      <c r="E489" s="17">
        <f>VLOOKUP(A489,'forecast data dump'!$A$1:$H$3450,4,FALSE)</f>
        <v>44531</v>
      </c>
      <c r="F489" s="17">
        <f>VLOOKUP(A489,'forecast data dump'!$A$1:$H$3450,5,FALSE)</f>
        <v>44544</v>
      </c>
      <c r="G489" s="13">
        <f>VLOOKUP(A489,'forecast data dump'!$A$1:$H$3450,8,FALSE)</f>
        <v>0</v>
      </c>
      <c r="H489" s="5" t="s">
        <v>3741</v>
      </c>
      <c r="I489" s="22">
        <f t="shared" si="104"/>
        <v>20</v>
      </c>
      <c r="J489" s="5"/>
      <c r="K489" s="5"/>
      <c r="L489" s="33">
        <f t="shared" si="105"/>
        <v>2351</v>
      </c>
      <c r="M489" s="33">
        <f t="shared" si="106"/>
        <v>2351</v>
      </c>
      <c r="N489" s="22">
        <f t="shared" si="107"/>
        <v>0</v>
      </c>
    </row>
    <row r="490" spans="1:14" x14ac:dyDescent="0.3">
      <c r="A490" s="5" t="s">
        <v>3526</v>
      </c>
      <c r="B490" s="5" t="s">
        <v>3527</v>
      </c>
      <c r="C490" s="5">
        <v>20</v>
      </c>
      <c r="D490" s="6">
        <v>2606</v>
      </c>
      <c r="E490" s="17">
        <f>VLOOKUP(A490,'forecast data dump'!$A$1:$H$3450,4,FALSE)</f>
        <v>44531</v>
      </c>
      <c r="F490" s="17">
        <f>VLOOKUP(A490,'forecast data dump'!$A$1:$H$3450,5,FALSE)</f>
        <v>44544</v>
      </c>
      <c r="G490" s="13">
        <f>VLOOKUP(A490,'forecast data dump'!$A$1:$H$3450,8,FALSE)</f>
        <v>0</v>
      </c>
      <c r="H490" s="5" t="s">
        <v>3746</v>
      </c>
      <c r="I490" s="22">
        <f t="shared" si="104"/>
        <v>20</v>
      </c>
      <c r="J490" s="5"/>
      <c r="K490" s="5"/>
      <c r="L490" s="33">
        <f t="shared" si="105"/>
        <v>2606</v>
      </c>
      <c r="M490" s="33">
        <f t="shared" si="106"/>
        <v>2606</v>
      </c>
      <c r="N490" s="22">
        <f t="shared" si="107"/>
        <v>0</v>
      </c>
    </row>
    <row r="491" spans="1:14" x14ac:dyDescent="0.3">
      <c r="A491" s="5" t="s">
        <v>3528</v>
      </c>
      <c r="B491" s="5" t="s">
        <v>3529</v>
      </c>
      <c r="C491" s="5">
        <v>10</v>
      </c>
      <c r="D491" s="6">
        <v>1175</v>
      </c>
      <c r="E491" s="17">
        <f>VLOOKUP(A491,'forecast data dump'!$A$1:$H$3450,4,FALSE)</f>
        <v>44516</v>
      </c>
      <c r="F491" s="17">
        <f>VLOOKUP(A491,'forecast data dump'!$A$1:$H$3450,5,FALSE)</f>
        <v>44531</v>
      </c>
      <c r="G491" s="13">
        <f>VLOOKUP(A491,'forecast data dump'!$A$1:$H$3450,8,FALSE)</f>
        <v>0</v>
      </c>
      <c r="H491" s="5" t="s">
        <v>3741</v>
      </c>
      <c r="I491" s="22">
        <f t="shared" si="104"/>
        <v>10</v>
      </c>
      <c r="J491" s="5"/>
      <c r="K491" s="5"/>
      <c r="L491" s="33">
        <f t="shared" si="105"/>
        <v>1175</v>
      </c>
      <c r="M491" s="33">
        <f t="shared" si="106"/>
        <v>1175</v>
      </c>
      <c r="N491" s="22">
        <f t="shared" si="107"/>
        <v>0</v>
      </c>
    </row>
    <row r="492" spans="1:14" x14ac:dyDescent="0.3">
      <c r="A492" s="5" t="s">
        <v>3528</v>
      </c>
      <c r="B492" s="5" t="s">
        <v>3529</v>
      </c>
      <c r="C492" s="5">
        <v>10</v>
      </c>
      <c r="D492" s="6">
        <v>1303</v>
      </c>
      <c r="E492" s="17">
        <f>VLOOKUP(A492,'forecast data dump'!$A$1:$H$3450,4,FALSE)</f>
        <v>44516</v>
      </c>
      <c r="F492" s="17">
        <f>VLOOKUP(A492,'forecast data dump'!$A$1:$H$3450,5,FALSE)</f>
        <v>44531</v>
      </c>
      <c r="G492" s="13">
        <f>VLOOKUP(A492,'forecast data dump'!$A$1:$H$3450,8,FALSE)</f>
        <v>0</v>
      </c>
      <c r="H492" s="5" t="s">
        <v>3746</v>
      </c>
      <c r="I492" s="22">
        <f t="shared" si="104"/>
        <v>10</v>
      </c>
      <c r="J492" s="5"/>
      <c r="K492" s="5"/>
      <c r="L492" s="33">
        <f t="shared" si="105"/>
        <v>1303</v>
      </c>
      <c r="M492" s="33">
        <f t="shared" si="106"/>
        <v>1303</v>
      </c>
      <c r="N492" s="22">
        <f t="shared" si="107"/>
        <v>0</v>
      </c>
    </row>
    <row r="493" spans="1:14" x14ac:dyDescent="0.3">
      <c r="A493" s="5" t="s">
        <v>3530</v>
      </c>
      <c r="B493" s="5" t="s">
        <v>3531</v>
      </c>
      <c r="C493" s="5">
        <v>80</v>
      </c>
      <c r="D493" s="6">
        <v>9404</v>
      </c>
      <c r="E493" s="17">
        <f>VLOOKUP(A493,'forecast data dump'!$A$1:$H$3450,4,FALSE)</f>
        <v>44434</v>
      </c>
      <c r="F493" s="17">
        <f>VLOOKUP(A493,'forecast data dump'!$A$1:$H$3450,5,FALSE)</f>
        <v>44448</v>
      </c>
      <c r="G493" s="13">
        <f>VLOOKUP(A493,'forecast data dump'!$A$1:$H$3450,8,FALSE)</f>
        <v>0</v>
      </c>
      <c r="H493" s="5" t="s">
        <v>3741</v>
      </c>
      <c r="I493" s="22">
        <f t="shared" si="104"/>
        <v>80</v>
      </c>
      <c r="J493" s="5"/>
      <c r="K493" s="5"/>
      <c r="L493" s="33">
        <f t="shared" si="105"/>
        <v>9404</v>
      </c>
      <c r="M493" s="33">
        <f t="shared" si="106"/>
        <v>9404</v>
      </c>
      <c r="N493" s="22">
        <f t="shared" si="107"/>
        <v>0</v>
      </c>
    </row>
    <row r="494" spans="1:14" x14ac:dyDescent="0.3">
      <c r="A494" s="5" t="s">
        <v>3530</v>
      </c>
      <c r="B494" s="5" t="s">
        <v>3531</v>
      </c>
      <c r="C494" s="5">
        <v>40</v>
      </c>
      <c r="D494" s="6">
        <v>5212</v>
      </c>
      <c r="E494" s="17">
        <f>VLOOKUP(A494,'forecast data dump'!$A$1:$H$3450,4,FALSE)</f>
        <v>44434</v>
      </c>
      <c r="F494" s="17">
        <f>VLOOKUP(A494,'forecast data dump'!$A$1:$H$3450,5,FALSE)</f>
        <v>44448</v>
      </c>
      <c r="G494" s="13">
        <f>VLOOKUP(A494,'forecast data dump'!$A$1:$H$3450,8,FALSE)</f>
        <v>0</v>
      </c>
      <c r="H494" s="5" t="s">
        <v>3746</v>
      </c>
      <c r="I494" s="22">
        <f t="shared" si="104"/>
        <v>40</v>
      </c>
      <c r="J494" s="5"/>
      <c r="K494" s="5"/>
      <c r="L494" s="33">
        <f t="shared" si="105"/>
        <v>5212</v>
      </c>
      <c r="M494" s="33">
        <f t="shared" si="106"/>
        <v>5212</v>
      </c>
      <c r="N494" s="22">
        <f t="shared" si="107"/>
        <v>0</v>
      </c>
    </row>
    <row r="495" spans="1:14" x14ac:dyDescent="0.3">
      <c r="A495" s="5" t="s">
        <v>3532</v>
      </c>
      <c r="B495" s="5" t="s">
        <v>3533</v>
      </c>
      <c r="C495" s="5">
        <v>40</v>
      </c>
      <c r="D495" s="6">
        <v>4702</v>
      </c>
      <c r="E495" s="17">
        <f>VLOOKUP(A495,'forecast data dump'!$A$1:$H$3450,4,FALSE)</f>
        <v>44489</v>
      </c>
      <c r="F495" s="17">
        <f>VLOOKUP(A495,'forecast data dump'!$A$1:$H$3450,5,FALSE)</f>
        <v>44502</v>
      </c>
      <c r="G495" s="13">
        <f>VLOOKUP(A495,'forecast data dump'!$A$1:$H$3450,8,FALSE)</f>
        <v>0</v>
      </c>
      <c r="H495" s="5" t="s">
        <v>3741</v>
      </c>
      <c r="I495" s="22">
        <f t="shared" si="104"/>
        <v>40</v>
      </c>
      <c r="J495" s="5"/>
      <c r="K495" s="5"/>
      <c r="L495" s="33">
        <f t="shared" si="105"/>
        <v>4702</v>
      </c>
      <c r="M495" s="33">
        <f t="shared" si="106"/>
        <v>4702</v>
      </c>
      <c r="N495" s="22">
        <f t="shared" si="107"/>
        <v>0</v>
      </c>
    </row>
    <row r="496" spans="1:14" x14ac:dyDescent="0.3">
      <c r="A496" s="5" t="s">
        <v>3532</v>
      </c>
      <c r="B496" s="5" t="s">
        <v>3533</v>
      </c>
      <c r="C496" s="5">
        <v>40</v>
      </c>
      <c r="D496" s="6">
        <v>5212</v>
      </c>
      <c r="E496" s="17">
        <f>VLOOKUP(A496,'forecast data dump'!$A$1:$H$3450,4,FALSE)</f>
        <v>44489</v>
      </c>
      <c r="F496" s="17">
        <f>VLOOKUP(A496,'forecast data dump'!$A$1:$H$3450,5,FALSE)</f>
        <v>44502</v>
      </c>
      <c r="G496" s="13">
        <f>VLOOKUP(A496,'forecast data dump'!$A$1:$H$3450,8,FALSE)</f>
        <v>0</v>
      </c>
      <c r="H496" s="5" t="s">
        <v>3746</v>
      </c>
      <c r="I496" s="22">
        <f t="shared" si="104"/>
        <v>40</v>
      </c>
      <c r="J496" s="5"/>
      <c r="K496" s="5"/>
      <c r="L496" s="33">
        <f t="shared" si="105"/>
        <v>5212</v>
      </c>
      <c r="M496" s="33">
        <f t="shared" si="106"/>
        <v>5212</v>
      </c>
      <c r="N496" s="22">
        <f t="shared" si="107"/>
        <v>0</v>
      </c>
    </row>
    <row r="497" spans="1:14" x14ac:dyDescent="0.3">
      <c r="A497" s="5" t="s">
        <v>3538</v>
      </c>
      <c r="B497" s="5" t="s">
        <v>3539</v>
      </c>
      <c r="C497" s="5">
        <v>80</v>
      </c>
      <c r="D497" s="6">
        <v>9404</v>
      </c>
      <c r="E497" s="17">
        <f>VLOOKUP(A497,'forecast data dump'!$A$1:$H$3450,4,FALSE)</f>
        <v>44449</v>
      </c>
      <c r="F497" s="17">
        <f>VLOOKUP(A497,'forecast data dump'!$A$1:$H$3450,5,FALSE)</f>
        <v>44469</v>
      </c>
      <c r="G497" s="13">
        <f>VLOOKUP(A497,'forecast data dump'!$A$1:$H$3450,8,FALSE)</f>
        <v>0</v>
      </c>
      <c r="H497" s="5" t="s">
        <v>3741</v>
      </c>
      <c r="I497" s="22">
        <f t="shared" si="104"/>
        <v>80</v>
      </c>
      <c r="J497" s="5"/>
      <c r="K497" s="5"/>
      <c r="L497" s="33">
        <f t="shared" si="105"/>
        <v>9404</v>
      </c>
      <c r="M497" s="33">
        <f t="shared" si="106"/>
        <v>9404</v>
      </c>
      <c r="N497" s="22">
        <f t="shared" si="107"/>
        <v>0</v>
      </c>
    </row>
    <row r="498" spans="1:14" x14ac:dyDescent="0.3">
      <c r="A498" s="5" t="s">
        <v>3538</v>
      </c>
      <c r="B498" s="5" t="s">
        <v>3539</v>
      </c>
      <c r="C498" s="5">
        <v>40</v>
      </c>
      <c r="D498" s="6">
        <v>5212</v>
      </c>
      <c r="E498" s="17">
        <f>VLOOKUP(A498,'forecast data dump'!$A$1:$H$3450,4,FALSE)</f>
        <v>44449</v>
      </c>
      <c r="F498" s="17">
        <f>VLOOKUP(A498,'forecast data dump'!$A$1:$H$3450,5,FALSE)</f>
        <v>44469</v>
      </c>
      <c r="G498" s="13">
        <f>VLOOKUP(A498,'forecast data dump'!$A$1:$H$3450,8,FALSE)</f>
        <v>0</v>
      </c>
      <c r="H498" s="5" t="s">
        <v>3746</v>
      </c>
      <c r="I498" s="22">
        <f t="shared" si="104"/>
        <v>40</v>
      </c>
      <c r="J498" s="5"/>
      <c r="K498" s="5"/>
      <c r="L498" s="33">
        <f t="shared" si="105"/>
        <v>5212</v>
      </c>
      <c r="M498" s="33">
        <f t="shared" si="106"/>
        <v>5212</v>
      </c>
      <c r="N498" s="22">
        <f t="shared" si="107"/>
        <v>0</v>
      </c>
    </row>
    <row r="499" spans="1:14" x14ac:dyDescent="0.3">
      <c r="A499" s="5" t="s">
        <v>3538</v>
      </c>
      <c r="B499" s="5" t="s">
        <v>3539</v>
      </c>
      <c r="C499" s="5">
        <v>40</v>
      </c>
      <c r="D499" s="6">
        <v>6067</v>
      </c>
      <c r="E499" s="17">
        <f>VLOOKUP(A499,'forecast data dump'!$A$1:$H$3450,4,FALSE)</f>
        <v>44449</v>
      </c>
      <c r="F499" s="17">
        <f>VLOOKUP(A499,'forecast data dump'!$A$1:$H$3450,5,FALSE)</f>
        <v>44469</v>
      </c>
      <c r="G499" s="13">
        <f>VLOOKUP(A499,'forecast data dump'!$A$1:$H$3450,8,FALSE)</f>
        <v>0</v>
      </c>
      <c r="H499" s="5" t="s">
        <v>3733</v>
      </c>
      <c r="I499" s="22">
        <f t="shared" si="104"/>
        <v>40</v>
      </c>
      <c r="J499" s="5"/>
      <c r="K499" s="5"/>
      <c r="L499" s="33">
        <f t="shared" si="105"/>
        <v>6067</v>
      </c>
      <c r="M499" s="33">
        <f t="shared" si="106"/>
        <v>6067</v>
      </c>
      <c r="N499" s="22">
        <f t="shared" si="107"/>
        <v>0</v>
      </c>
    </row>
    <row r="500" spans="1:14" x14ac:dyDescent="0.3">
      <c r="A500" s="3" t="s">
        <v>7875</v>
      </c>
      <c r="B500" s="3"/>
      <c r="C500" s="3"/>
      <c r="D500" s="4"/>
      <c r="E500" s="15"/>
      <c r="F500" s="15"/>
      <c r="G500" s="11"/>
      <c r="H500" s="3"/>
      <c r="I500" s="20"/>
      <c r="J500" s="3"/>
      <c r="K500" s="3"/>
      <c r="L500" s="32"/>
      <c r="M500" s="32"/>
      <c r="N500" s="20"/>
    </row>
    <row r="501" spans="1:14" x14ac:dyDescent="0.3">
      <c r="A501" s="5" t="s">
        <v>3550</v>
      </c>
      <c r="B501" s="5" t="s">
        <v>3551</v>
      </c>
      <c r="C501" s="5">
        <v>890262</v>
      </c>
      <c r="D501" s="6">
        <v>993188</v>
      </c>
      <c r="E501" s="17">
        <f>VLOOKUP(A501,'forecast data dump'!$A$1:$H$3450,4,FALSE)</f>
        <v>44434</v>
      </c>
      <c r="F501" s="17">
        <f>VLOOKUP(A501,'forecast data dump'!$A$1:$H$3450,5,FALSE)</f>
        <v>44434</v>
      </c>
      <c r="G501" s="13">
        <f>VLOOKUP(A501,'forecast data dump'!$A$1:$H$3450,8,FALSE)</f>
        <v>0</v>
      </c>
      <c r="H501" s="5" t="s">
        <v>3761</v>
      </c>
      <c r="I501" s="22">
        <f t="shared" ref="I501:I506" si="108">C501*(1-G501)</f>
        <v>890262</v>
      </c>
      <c r="J501" s="5"/>
      <c r="K501" s="5"/>
      <c r="L501" s="33">
        <f t="shared" ref="L501:L506" si="109">D501*(1-G501)</f>
        <v>993188</v>
      </c>
      <c r="M501" s="33">
        <f t="shared" ref="M501:M506" si="110">IF(J501="",L501,(D501/C501)*J501)</f>
        <v>993188</v>
      </c>
      <c r="N501" s="22">
        <f t="shared" ref="N501:N506" si="111">L501-M501</f>
        <v>0</v>
      </c>
    </row>
    <row r="502" spans="1:14" x14ac:dyDescent="0.3">
      <c r="A502" s="5" t="s">
        <v>3562</v>
      </c>
      <c r="B502" s="5" t="s">
        <v>3563</v>
      </c>
      <c r="C502" s="5">
        <v>40</v>
      </c>
      <c r="D502" s="6">
        <v>4702</v>
      </c>
      <c r="E502" s="17">
        <f>VLOOKUP(A502,'forecast data dump'!$A$1:$H$3450,4,FALSE)</f>
        <v>44434</v>
      </c>
      <c r="F502" s="17">
        <f>VLOOKUP(A502,'forecast data dump'!$A$1:$H$3450,5,FALSE)</f>
        <v>44448</v>
      </c>
      <c r="G502" s="13">
        <f>VLOOKUP(A502,'forecast data dump'!$A$1:$H$3450,8,FALSE)</f>
        <v>0</v>
      </c>
      <c r="H502" s="5" t="s">
        <v>3741</v>
      </c>
      <c r="I502" s="22">
        <f t="shared" si="108"/>
        <v>40</v>
      </c>
      <c r="J502" s="5"/>
      <c r="K502" s="5"/>
      <c r="L502" s="33">
        <f t="shared" si="109"/>
        <v>4702</v>
      </c>
      <c r="M502" s="33">
        <f t="shared" si="110"/>
        <v>4702</v>
      </c>
      <c r="N502" s="22">
        <f t="shared" si="111"/>
        <v>0</v>
      </c>
    </row>
    <row r="503" spans="1:14" x14ac:dyDescent="0.3">
      <c r="A503" s="5" t="s">
        <v>3562</v>
      </c>
      <c r="B503" s="5" t="s">
        <v>3563</v>
      </c>
      <c r="C503" s="5">
        <v>44</v>
      </c>
      <c r="D503" s="6">
        <v>5172</v>
      </c>
      <c r="E503" s="17">
        <f>VLOOKUP(A503,'forecast data dump'!$A$1:$H$3450,4,FALSE)</f>
        <v>44434</v>
      </c>
      <c r="F503" s="17">
        <f>VLOOKUP(A503,'forecast data dump'!$A$1:$H$3450,5,FALSE)</f>
        <v>44448</v>
      </c>
      <c r="G503" s="13">
        <f>VLOOKUP(A503,'forecast data dump'!$A$1:$H$3450,8,FALSE)</f>
        <v>0</v>
      </c>
      <c r="H503" s="5" t="s">
        <v>3745</v>
      </c>
      <c r="I503" s="22">
        <f t="shared" si="108"/>
        <v>44</v>
      </c>
      <c r="J503" s="5"/>
      <c r="K503" s="5"/>
      <c r="L503" s="33">
        <f t="shared" si="109"/>
        <v>5172</v>
      </c>
      <c r="M503" s="33">
        <f t="shared" si="110"/>
        <v>5172</v>
      </c>
      <c r="N503" s="22">
        <f t="shared" si="111"/>
        <v>0</v>
      </c>
    </row>
    <row r="504" spans="1:14" x14ac:dyDescent="0.3">
      <c r="A504" s="5" t="s">
        <v>3580</v>
      </c>
      <c r="B504" s="5" t="s">
        <v>3581</v>
      </c>
      <c r="C504" s="5">
        <v>36</v>
      </c>
      <c r="D504" s="6">
        <v>6306</v>
      </c>
      <c r="E504" s="17">
        <f>VLOOKUP(A504,'forecast data dump'!$A$1:$H$3450,4,FALSE)</f>
        <v>44434</v>
      </c>
      <c r="F504" s="17">
        <f>VLOOKUP(A504,'forecast data dump'!$A$1:$H$3450,5,FALSE)</f>
        <v>44448</v>
      </c>
      <c r="G504" s="13">
        <f>VLOOKUP(A504,'forecast data dump'!$A$1:$H$3450,8,FALSE)</f>
        <v>0</v>
      </c>
      <c r="H504" s="5" t="s">
        <v>3731</v>
      </c>
      <c r="I504" s="22">
        <f t="shared" si="108"/>
        <v>36</v>
      </c>
      <c r="J504" s="5"/>
      <c r="K504" s="5"/>
      <c r="L504" s="33">
        <f t="shared" si="109"/>
        <v>6306</v>
      </c>
      <c r="M504" s="33">
        <f t="shared" si="110"/>
        <v>6306</v>
      </c>
      <c r="N504" s="22">
        <f t="shared" si="111"/>
        <v>0</v>
      </c>
    </row>
    <row r="505" spans="1:14" x14ac:dyDescent="0.3">
      <c r="A505" s="5" t="s">
        <v>3580</v>
      </c>
      <c r="B505" s="5" t="s">
        <v>3581</v>
      </c>
      <c r="C505" s="5">
        <v>44</v>
      </c>
      <c r="D505" s="6">
        <v>5172</v>
      </c>
      <c r="E505" s="17">
        <f>VLOOKUP(A505,'forecast data dump'!$A$1:$H$3450,4,FALSE)</f>
        <v>44434</v>
      </c>
      <c r="F505" s="17">
        <f>VLOOKUP(A505,'forecast data dump'!$A$1:$H$3450,5,FALSE)</f>
        <v>44448</v>
      </c>
      <c r="G505" s="13">
        <f>VLOOKUP(A505,'forecast data dump'!$A$1:$H$3450,8,FALSE)</f>
        <v>0</v>
      </c>
      <c r="H505" s="5" t="s">
        <v>3759</v>
      </c>
      <c r="I505" s="22">
        <f t="shared" si="108"/>
        <v>44</v>
      </c>
      <c r="J505" s="5"/>
      <c r="K505" s="5"/>
      <c r="L505" s="33">
        <f t="shared" si="109"/>
        <v>5172</v>
      </c>
      <c r="M505" s="33">
        <f t="shared" si="110"/>
        <v>5172</v>
      </c>
      <c r="N505" s="22">
        <f t="shared" si="111"/>
        <v>0</v>
      </c>
    </row>
    <row r="506" spans="1:14" x14ac:dyDescent="0.3">
      <c r="A506" s="5" t="s">
        <v>3580</v>
      </c>
      <c r="B506" s="5" t="s">
        <v>3581</v>
      </c>
      <c r="C506" s="5">
        <v>52</v>
      </c>
      <c r="D506" s="6">
        <v>7888</v>
      </c>
      <c r="E506" s="17">
        <f>VLOOKUP(A506,'forecast data dump'!$A$1:$H$3450,4,FALSE)</f>
        <v>44434</v>
      </c>
      <c r="F506" s="17">
        <f>VLOOKUP(A506,'forecast data dump'!$A$1:$H$3450,5,FALSE)</f>
        <v>44448</v>
      </c>
      <c r="G506" s="13">
        <f>VLOOKUP(A506,'forecast data dump'!$A$1:$H$3450,8,FALSE)</f>
        <v>0</v>
      </c>
      <c r="H506" s="5" t="s">
        <v>3763</v>
      </c>
      <c r="I506" s="22">
        <f t="shared" si="108"/>
        <v>52</v>
      </c>
      <c r="J506" s="5"/>
      <c r="K506" s="5"/>
      <c r="L506" s="33">
        <f t="shared" si="109"/>
        <v>7888</v>
      </c>
      <c r="M506" s="33">
        <f t="shared" si="110"/>
        <v>7888</v>
      </c>
      <c r="N506" s="22">
        <f t="shared" si="111"/>
        <v>0</v>
      </c>
    </row>
    <row r="507" spans="1:14" x14ac:dyDescent="0.3">
      <c r="A507" s="3" t="s">
        <v>7876</v>
      </c>
      <c r="B507" s="3"/>
      <c r="C507" s="3"/>
      <c r="D507" s="4"/>
      <c r="E507" s="15"/>
      <c r="F507" s="15"/>
      <c r="G507" s="11"/>
      <c r="H507" s="3"/>
      <c r="I507" s="20"/>
      <c r="J507" s="3"/>
      <c r="K507" s="3"/>
      <c r="L507" s="32"/>
      <c r="M507" s="32"/>
      <c r="N507" s="20"/>
    </row>
    <row r="508" spans="1:14" x14ac:dyDescent="0.3">
      <c r="A508" s="5" t="s">
        <v>3594</v>
      </c>
      <c r="B508" s="5" t="s">
        <v>3595</v>
      </c>
      <c r="C508" s="5">
        <v>36</v>
      </c>
      <c r="D508" s="6">
        <v>4232</v>
      </c>
      <c r="E508" s="17">
        <f>VLOOKUP(A508,'forecast data dump'!$A$1:$H$3450,4,FALSE)</f>
        <v>44378</v>
      </c>
      <c r="F508" s="17">
        <f>VLOOKUP(A508,'forecast data dump'!$A$1:$H$3450,5,FALSE)</f>
        <v>44501</v>
      </c>
      <c r="G508" s="13">
        <f>VLOOKUP(A508,'forecast data dump'!$A$1:$H$3450,8,FALSE)</f>
        <v>0</v>
      </c>
      <c r="H508" s="5" t="s">
        <v>3745</v>
      </c>
      <c r="I508" s="22">
        <f t="shared" ref="I508:I514" si="112">C508*(1-G508)</f>
        <v>36</v>
      </c>
      <c r="J508" s="5"/>
      <c r="K508" s="5"/>
      <c r="L508" s="33">
        <f t="shared" ref="L508:L514" si="113">D508*(1-G508)</f>
        <v>4232</v>
      </c>
      <c r="M508" s="33">
        <f t="shared" ref="M508:M514" si="114">IF(J508="",L508,(D508/C508)*J508)</f>
        <v>4232</v>
      </c>
      <c r="N508" s="22">
        <f t="shared" ref="N508:N514" si="115">L508-M508</f>
        <v>0</v>
      </c>
    </row>
    <row r="509" spans="1:14" x14ac:dyDescent="0.3">
      <c r="A509" s="5" t="s">
        <v>3594</v>
      </c>
      <c r="B509" s="5" t="s">
        <v>3595</v>
      </c>
      <c r="C509" s="5">
        <v>72</v>
      </c>
      <c r="D509" s="6">
        <v>8463</v>
      </c>
      <c r="E509" s="17">
        <f>VLOOKUP(A509,'forecast data dump'!$A$1:$H$3450,4,FALSE)</f>
        <v>44378</v>
      </c>
      <c r="F509" s="17">
        <f>VLOOKUP(A509,'forecast data dump'!$A$1:$H$3450,5,FALSE)</f>
        <v>44501</v>
      </c>
      <c r="G509" s="13">
        <f>VLOOKUP(A509,'forecast data dump'!$A$1:$H$3450,8,FALSE)</f>
        <v>0</v>
      </c>
      <c r="H509" s="5" t="s">
        <v>3741</v>
      </c>
      <c r="I509" s="22">
        <f t="shared" si="112"/>
        <v>72</v>
      </c>
      <c r="J509" s="5"/>
      <c r="K509" s="5"/>
      <c r="L509" s="33">
        <f t="shared" si="113"/>
        <v>8463</v>
      </c>
      <c r="M509" s="33">
        <f t="shared" si="114"/>
        <v>8463</v>
      </c>
      <c r="N509" s="22">
        <f t="shared" si="115"/>
        <v>0</v>
      </c>
    </row>
    <row r="510" spans="1:14" x14ac:dyDescent="0.3">
      <c r="A510" s="5" t="s">
        <v>3596</v>
      </c>
      <c r="B510" s="5" t="s">
        <v>3597</v>
      </c>
      <c r="C510" s="5">
        <v>320659</v>
      </c>
      <c r="D510" s="6">
        <v>372184</v>
      </c>
      <c r="E510" s="17" t="str">
        <f>VLOOKUP(A510,'forecast data dump'!$A$1:$H$3450,4,FALSE)</f>
        <v>01-Dec-21*</v>
      </c>
      <c r="F510" s="17">
        <f>VLOOKUP(A510,'forecast data dump'!$A$1:$H$3450,5,FALSE)</f>
        <v>44544</v>
      </c>
      <c r="G510" s="13">
        <f>VLOOKUP(A510,'forecast data dump'!$A$1:$H$3450,8,FALSE)</f>
        <v>0</v>
      </c>
      <c r="H510" s="5" t="s">
        <v>3762</v>
      </c>
      <c r="I510" s="22">
        <f t="shared" si="112"/>
        <v>320659</v>
      </c>
      <c r="J510" s="5"/>
      <c r="K510" s="5"/>
      <c r="L510" s="33">
        <f t="shared" si="113"/>
        <v>372184</v>
      </c>
      <c r="M510" s="33">
        <f t="shared" si="114"/>
        <v>372184</v>
      </c>
      <c r="N510" s="22">
        <f t="shared" si="115"/>
        <v>0</v>
      </c>
    </row>
    <row r="511" spans="1:14" x14ac:dyDescent="0.3">
      <c r="A511" s="5" t="s">
        <v>3618</v>
      </c>
      <c r="B511" s="5" t="s">
        <v>3619</v>
      </c>
      <c r="C511" s="5">
        <v>60</v>
      </c>
      <c r="D511" s="6">
        <v>9101</v>
      </c>
      <c r="E511" s="17">
        <f>VLOOKUP(A511,'forecast data dump'!$A$1:$H$3450,4,FALSE)</f>
        <v>44378</v>
      </c>
      <c r="F511" s="17">
        <f>VLOOKUP(A511,'forecast data dump'!$A$1:$H$3450,5,FALSE)</f>
        <v>44501</v>
      </c>
      <c r="G511" s="13">
        <f>VLOOKUP(A511,'forecast data dump'!$A$1:$H$3450,8,FALSE)</f>
        <v>0</v>
      </c>
      <c r="H511" s="5" t="s">
        <v>3763</v>
      </c>
      <c r="I511" s="22">
        <f t="shared" si="112"/>
        <v>60</v>
      </c>
      <c r="J511" s="5"/>
      <c r="K511" s="5"/>
      <c r="L511" s="33">
        <f t="shared" si="113"/>
        <v>9101</v>
      </c>
      <c r="M511" s="33">
        <f t="shared" si="114"/>
        <v>9101</v>
      </c>
      <c r="N511" s="22">
        <f t="shared" si="115"/>
        <v>0</v>
      </c>
    </row>
    <row r="512" spans="1:14" x14ac:dyDescent="0.3">
      <c r="A512" s="5" t="s">
        <v>3618</v>
      </c>
      <c r="B512" s="5" t="s">
        <v>3619</v>
      </c>
      <c r="C512" s="5">
        <v>30</v>
      </c>
      <c r="D512" s="6">
        <v>5255</v>
      </c>
      <c r="E512" s="17">
        <f>VLOOKUP(A512,'forecast data dump'!$A$1:$H$3450,4,FALSE)</f>
        <v>44378</v>
      </c>
      <c r="F512" s="17">
        <f>VLOOKUP(A512,'forecast data dump'!$A$1:$H$3450,5,FALSE)</f>
        <v>44501</v>
      </c>
      <c r="G512" s="13">
        <f>VLOOKUP(A512,'forecast data dump'!$A$1:$H$3450,8,FALSE)</f>
        <v>0</v>
      </c>
      <c r="H512" s="5" t="s">
        <v>3731</v>
      </c>
      <c r="I512" s="22">
        <f t="shared" si="112"/>
        <v>30</v>
      </c>
      <c r="J512" s="5"/>
      <c r="K512" s="5"/>
      <c r="L512" s="33">
        <f t="shared" si="113"/>
        <v>5255</v>
      </c>
      <c r="M512" s="33">
        <f t="shared" si="114"/>
        <v>5255</v>
      </c>
      <c r="N512" s="22">
        <f t="shared" si="115"/>
        <v>0</v>
      </c>
    </row>
    <row r="513" spans="1:14" x14ac:dyDescent="0.3">
      <c r="A513" s="5" t="s">
        <v>3618</v>
      </c>
      <c r="B513" s="5" t="s">
        <v>3619</v>
      </c>
      <c r="C513" s="5">
        <v>36</v>
      </c>
      <c r="D513" s="6">
        <v>4232</v>
      </c>
      <c r="E513" s="17">
        <f>VLOOKUP(A513,'forecast data dump'!$A$1:$H$3450,4,FALSE)</f>
        <v>44378</v>
      </c>
      <c r="F513" s="17">
        <f>VLOOKUP(A513,'forecast data dump'!$A$1:$H$3450,5,FALSE)</f>
        <v>44501</v>
      </c>
      <c r="G513" s="13">
        <f>VLOOKUP(A513,'forecast data dump'!$A$1:$H$3450,8,FALSE)</f>
        <v>0</v>
      </c>
      <c r="H513" s="5" t="s">
        <v>3759</v>
      </c>
      <c r="I513" s="22">
        <f t="shared" si="112"/>
        <v>36</v>
      </c>
      <c r="J513" s="5"/>
      <c r="K513" s="5"/>
      <c r="L513" s="33">
        <f t="shared" si="113"/>
        <v>4232</v>
      </c>
      <c r="M513" s="33">
        <f t="shared" si="114"/>
        <v>4232</v>
      </c>
      <c r="N513" s="22">
        <f t="shared" si="115"/>
        <v>0</v>
      </c>
    </row>
    <row r="514" spans="1:14" x14ac:dyDescent="0.3">
      <c r="A514" s="5" t="s">
        <v>3628</v>
      </c>
      <c r="B514" s="5" t="s">
        <v>3629</v>
      </c>
      <c r="C514" s="5">
        <v>45000</v>
      </c>
      <c r="D514" s="6">
        <v>50203</v>
      </c>
      <c r="E514" s="17" t="str">
        <f>VLOOKUP(A514,'forecast data dump'!$A$1:$H$3450,4,FALSE)</f>
        <v>01-Jul-21*</v>
      </c>
      <c r="F514" s="17">
        <f>VLOOKUP(A514,'forecast data dump'!$A$1:$H$3450,5,FALSE)</f>
        <v>44592</v>
      </c>
      <c r="G514" s="13">
        <f>VLOOKUP(A514,'forecast data dump'!$A$1:$H$3450,8,FALSE)</f>
        <v>0</v>
      </c>
      <c r="H514" s="5" t="s">
        <v>3761</v>
      </c>
      <c r="I514" s="22">
        <f t="shared" si="112"/>
        <v>45000</v>
      </c>
      <c r="J514" s="5"/>
      <c r="K514" s="5"/>
      <c r="L514" s="33">
        <f t="shared" si="113"/>
        <v>50203</v>
      </c>
      <c r="M514" s="33">
        <f t="shared" si="114"/>
        <v>50203</v>
      </c>
      <c r="N514" s="22">
        <f t="shared" si="115"/>
        <v>0</v>
      </c>
    </row>
    <row r="515" spans="1:14" x14ac:dyDescent="0.3">
      <c r="A515" s="3" t="s">
        <v>7877</v>
      </c>
      <c r="B515" s="3"/>
      <c r="C515" s="3"/>
      <c r="D515" s="4"/>
      <c r="E515" s="15"/>
      <c r="F515" s="15"/>
      <c r="G515" s="11"/>
      <c r="H515" s="3"/>
      <c r="I515" s="20"/>
      <c r="J515" s="3"/>
      <c r="K515" s="3"/>
      <c r="L515" s="32"/>
      <c r="M515" s="32"/>
      <c r="N515" s="20"/>
    </row>
    <row r="516" spans="1:14" x14ac:dyDescent="0.3">
      <c r="A516" s="5" t="s">
        <v>2984</v>
      </c>
      <c r="B516" s="5" t="s">
        <v>2985</v>
      </c>
      <c r="C516" s="5">
        <v>40</v>
      </c>
      <c r="D516" s="6">
        <v>5212</v>
      </c>
      <c r="E516" s="17">
        <f>VLOOKUP(A516,'forecast data dump'!$A$1:$H$3450,4,FALSE)</f>
        <v>44406</v>
      </c>
      <c r="F516" s="17">
        <f>VLOOKUP(A516,'forecast data dump'!$A$1:$H$3450,5,FALSE)</f>
        <v>44491</v>
      </c>
      <c r="G516" s="13">
        <f>VLOOKUP(A516,'forecast data dump'!$A$1:$H$3450,8,FALSE)</f>
        <v>0</v>
      </c>
      <c r="H516" s="5" t="s">
        <v>3746</v>
      </c>
      <c r="I516" s="22">
        <f t="shared" ref="I516:I521" si="116">C516*(1-G516)</f>
        <v>40</v>
      </c>
      <c r="J516" s="5"/>
      <c r="K516" s="5"/>
      <c r="L516" s="33">
        <f t="shared" ref="L516:L521" si="117">D516*(1-G516)</f>
        <v>5212</v>
      </c>
      <c r="M516" s="33">
        <f t="shared" ref="M516:M521" si="118">IF(J516="",L516,(D516/C516)*J516)</f>
        <v>5212</v>
      </c>
      <c r="N516" s="22">
        <f t="shared" ref="N516:N521" si="119">L516-M516</f>
        <v>0</v>
      </c>
    </row>
    <row r="517" spans="1:14" x14ac:dyDescent="0.3">
      <c r="A517" s="5" t="s">
        <v>2988</v>
      </c>
      <c r="B517" s="5" t="s">
        <v>2989</v>
      </c>
      <c r="C517" s="5">
        <v>80</v>
      </c>
      <c r="D517" s="6">
        <v>9404</v>
      </c>
      <c r="E517" s="17">
        <f>VLOOKUP(A517,'forecast data dump'!$A$1:$H$3450,4,FALSE)</f>
        <v>44586</v>
      </c>
      <c r="F517" s="17">
        <f>VLOOKUP(A517,'forecast data dump'!$A$1:$H$3450,5,FALSE)</f>
        <v>44614</v>
      </c>
      <c r="G517" s="13">
        <f>VLOOKUP(A517,'forecast data dump'!$A$1:$H$3450,8,FALSE)</f>
        <v>0</v>
      </c>
      <c r="H517" s="5" t="s">
        <v>3742</v>
      </c>
      <c r="I517" s="22">
        <f t="shared" si="116"/>
        <v>80</v>
      </c>
      <c r="J517" s="5"/>
      <c r="K517" s="5"/>
      <c r="L517" s="33">
        <f t="shared" si="117"/>
        <v>9404</v>
      </c>
      <c r="M517" s="33">
        <f t="shared" si="118"/>
        <v>9404</v>
      </c>
      <c r="N517" s="22">
        <f t="shared" si="119"/>
        <v>0</v>
      </c>
    </row>
    <row r="518" spans="1:14" x14ac:dyDescent="0.3">
      <c r="A518" s="5" t="s">
        <v>2988</v>
      </c>
      <c r="B518" s="5" t="s">
        <v>2989</v>
      </c>
      <c r="C518" s="5">
        <v>40</v>
      </c>
      <c r="D518" s="6">
        <v>5212</v>
      </c>
      <c r="E518" s="17">
        <f>VLOOKUP(A518,'forecast data dump'!$A$1:$H$3450,4,FALSE)</f>
        <v>44586</v>
      </c>
      <c r="F518" s="17">
        <f>VLOOKUP(A518,'forecast data dump'!$A$1:$H$3450,5,FALSE)</f>
        <v>44614</v>
      </c>
      <c r="G518" s="13">
        <f>VLOOKUP(A518,'forecast data dump'!$A$1:$H$3450,8,FALSE)</f>
        <v>0</v>
      </c>
      <c r="H518" s="5" t="s">
        <v>3746</v>
      </c>
      <c r="I518" s="22">
        <f t="shared" si="116"/>
        <v>40</v>
      </c>
      <c r="J518" s="5"/>
      <c r="K518" s="5"/>
      <c r="L518" s="33">
        <f t="shared" si="117"/>
        <v>5212</v>
      </c>
      <c r="M518" s="33">
        <f t="shared" si="118"/>
        <v>5212</v>
      </c>
      <c r="N518" s="22">
        <f t="shared" si="119"/>
        <v>0</v>
      </c>
    </row>
    <row r="519" spans="1:14" x14ac:dyDescent="0.3">
      <c r="A519" s="5" t="s">
        <v>2990</v>
      </c>
      <c r="B519" s="5" t="s">
        <v>2991</v>
      </c>
      <c r="C519" s="5">
        <v>50000</v>
      </c>
      <c r="D519" s="6">
        <v>58034</v>
      </c>
      <c r="E519" s="17">
        <f>VLOOKUP(A519,'forecast data dump'!$A$1:$H$3450,4,FALSE)</f>
        <v>44586</v>
      </c>
      <c r="F519" s="17">
        <f>VLOOKUP(A519,'forecast data dump'!$A$1:$H$3450,5,FALSE)</f>
        <v>44614</v>
      </c>
      <c r="G519" s="13">
        <f>VLOOKUP(A519,'forecast data dump'!$A$1:$H$3450,8,FALSE)</f>
        <v>0</v>
      </c>
      <c r="H519" s="5" t="s">
        <v>3762</v>
      </c>
      <c r="I519" s="22">
        <f t="shared" si="116"/>
        <v>50000</v>
      </c>
      <c r="J519" s="5"/>
      <c r="K519" s="5"/>
      <c r="L519" s="33">
        <f t="shared" si="117"/>
        <v>58034</v>
      </c>
      <c r="M519" s="33">
        <f t="shared" si="118"/>
        <v>58034</v>
      </c>
      <c r="N519" s="22">
        <f t="shared" si="119"/>
        <v>0</v>
      </c>
    </row>
    <row r="520" spans="1:14" x14ac:dyDescent="0.3">
      <c r="A520" s="5" t="s">
        <v>3004</v>
      </c>
      <c r="B520" s="5" t="s">
        <v>3005</v>
      </c>
      <c r="C520" s="5">
        <v>352</v>
      </c>
      <c r="D520" s="6">
        <v>47243</v>
      </c>
      <c r="E520" s="17" t="str">
        <f>VLOOKUP(A520,'forecast data dump'!$A$1:$H$3450,4,FALSE)</f>
        <v>01-Oct-21*</v>
      </c>
      <c r="F520" s="17">
        <f>VLOOKUP(A520,'forecast data dump'!$A$1:$H$3450,5,FALSE)</f>
        <v>44834</v>
      </c>
      <c r="G520" s="13">
        <f>VLOOKUP(A520,'forecast data dump'!$A$1:$H$3450,8,FALSE)</f>
        <v>0</v>
      </c>
      <c r="H520" s="5" t="s">
        <v>3746</v>
      </c>
      <c r="I520" s="22">
        <f t="shared" si="116"/>
        <v>352</v>
      </c>
      <c r="J520" s="5"/>
      <c r="K520" s="5"/>
      <c r="L520" s="33">
        <f t="shared" si="117"/>
        <v>47243</v>
      </c>
      <c r="M520" s="33">
        <f t="shared" si="118"/>
        <v>47243</v>
      </c>
      <c r="N520" s="22">
        <f t="shared" si="119"/>
        <v>0</v>
      </c>
    </row>
    <row r="521" spans="1:14" x14ac:dyDescent="0.3">
      <c r="A521" s="5" t="s">
        <v>3006</v>
      </c>
      <c r="B521" s="5" t="s">
        <v>3007</v>
      </c>
      <c r="C521" s="5">
        <v>113</v>
      </c>
      <c r="D521" s="6">
        <v>15621</v>
      </c>
      <c r="E521" s="17" t="str">
        <f>VLOOKUP(A521,'forecast data dump'!$A$1:$H$3450,4,FALSE)</f>
        <v>03-Oct-22*</v>
      </c>
      <c r="F521" s="17">
        <f>VLOOKUP(A521,'forecast data dump'!$A$1:$H$3450,5,FALSE)</f>
        <v>44838</v>
      </c>
      <c r="G521" s="13">
        <f>VLOOKUP(A521,'forecast data dump'!$A$1:$H$3450,8,FALSE)</f>
        <v>0</v>
      </c>
      <c r="H521" s="5" t="s">
        <v>3746</v>
      </c>
      <c r="I521" s="22">
        <f t="shared" si="116"/>
        <v>113</v>
      </c>
      <c r="J521" s="5"/>
      <c r="K521" s="5"/>
      <c r="L521" s="33">
        <f t="shared" si="117"/>
        <v>15621</v>
      </c>
      <c r="M521" s="33">
        <f t="shared" si="118"/>
        <v>15621</v>
      </c>
      <c r="N521" s="22">
        <f t="shared" si="119"/>
        <v>0</v>
      </c>
    </row>
    <row r="522" spans="1:14" x14ac:dyDescent="0.3">
      <c r="A522" s="3" t="s">
        <v>7878</v>
      </c>
      <c r="B522" s="3"/>
      <c r="C522" s="3"/>
      <c r="D522" s="4"/>
      <c r="E522" s="15"/>
      <c r="F522" s="15"/>
      <c r="G522" s="11"/>
      <c r="H522" s="3"/>
      <c r="I522" s="20"/>
      <c r="J522" s="3"/>
      <c r="K522" s="3"/>
      <c r="L522" s="32"/>
      <c r="M522" s="32"/>
      <c r="N522" s="20"/>
    </row>
    <row r="523" spans="1:14" x14ac:dyDescent="0.3">
      <c r="A523" s="5" t="s">
        <v>3010</v>
      </c>
      <c r="B523" s="5" t="s">
        <v>3011</v>
      </c>
      <c r="C523" s="5">
        <v>20</v>
      </c>
      <c r="D523" s="6">
        <v>3034</v>
      </c>
      <c r="E523" s="17">
        <f>VLOOKUP(A523,'forecast data dump'!$A$1:$H$3450,4,FALSE)</f>
        <v>44454</v>
      </c>
      <c r="F523" s="17">
        <f>VLOOKUP(A523,'forecast data dump'!$A$1:$H$3450,5,FALSE)</f>
        <v>44470</v>
      </c>
      <c r="G523" s="13">
        <f>VLOOKUP(A523,'forecast data dump'!$A$1:$H$3450,8,FALSE)</f>
        <v>0</v>
      </c>
      <c r="H523" s="5" t="s">
        <v>3763</v>
      </c>
      <c r="I523" s="22">
        <f t="shared" ref="I523:I551" si="120">C523*(1-G523)</f>
        <v>20</v>
      </c>
      <c r="J523" s="5"/>
      <c r="K523" s="5"/>
      <c r="L523" s="33">
        <f t="shared" ref="L523:L551" si="121">D523*(1-G523)</f>
        <v>3034</v>
      </c>
      <c r="M523" s="33">
        <f t="shared" ref="M523:M551" si="122">IF(J523="",L523,(D523/C523)*J523)</f>
        <v>3034</v>
      </c>
      <c r="N523" s="22">
        <f t="shared" ref="N523:N551" si="123">L523-M523</f>
        <v>0</v>
      </c>
    </row>
    <row r="524" spans="1:14" x14ac:dyDescent="0.3">
      <c r="A524" s="5" t="s">
        <v>3012</v>
      </c>
      <c r="B524" s="5" t="s">
        <v>3013</v>
      </c>
      <c r="C524" s="5">
        <v>80</v>
      </c>
      <c r="D524" s="6">
        <v>9404</v>
      </c>
      <c r="E524" s="17">
        <f>VLOOKUP(A524,'forecast data dump'!$A$1:$H$3450,4,FALSE)</f>
        <v>44470</v>
      </c>
      <c r="F524" s="17">
        <f>VLOOKUP(A524,'forecast data dump'!$A$1:$H$3450,5,FALSE)</f>
        <v>44489</v>
      </c>
      <c r="G524" s="13">
        <f>VLOOKUP(A524,'forecast data dump'!$A$1:$H$3450,8,FALSE)</f>
        <v>0</v>
      </c>
      <c r="H524" s="5" t="s">
        <v>3745</v>
      </c>
      <c r="I524" s="22">
        <f t="shared" si="120"/>
        <v>80</v>
      </c>
      <c r="J524" s="5"/>
      <c r="K524" s="5"/>
      <c r="L524" s="33">
        <f t="shared" si="121"/>
        <v>9404</v>
      </c>
      <c r="M524" s="33">
        <f t="shared" si="122"/>
        <v>9404</v>
      </c>
      <c r="N524" s="22">
        <f t="shared" si="123"/>
        <v>0</v>
      </c>
    </row>
    <row r="525" spans="1:14" x14ac:dyDescent="0.3">
      <c r="A525" s="5" t="s">
        <v>3012</v>
      </c>
      <c r="B525" s="5" t="s">
        <v>3013</v>
      </c>
      <c r="C525" s="5">
        <v>40</v>
      </c>
      <c r="D525" s="6">
        <v>5212</v>
      </c>
      <c r="E525" s="17">
        <f>VLOOKUP(A525,'forecast data dump'!$A$1:$H$3450,4,FALSE)</f>
        <v>44470</v>
      </c>
      <c r="F525" s="17">
        <f>VLOOKUP(A525,'forecast data dump'!$A$1:$H$3450,5,FALSE)</f>
        <v>44489</v>
      </c>
      <c r="G525" s="13">
        <f>VLOOKUP(A525,'forecast data dump'!$A$1:$H$3450,8,FALSE)</f>
        <v>0</v>
      </c>
      <c r="H525" s="5" t="s">
        <v>3746</v>
      </c>
      <c r="I525" s="22">
        <f t="shared" si="120"/>
        <v>40</v>
      </c>
      <c r="J525" s="5"/>
      <c r="K525" s="5"/>
      <c r="L525" s="33">
        <f t="shared" si="121"/>
        <v>5212</v>
      </c>
      <c r="M525" s="33">
        <f t="shared" si="122"/>
        <v>5212</v>
      </c>
      <c r="N525" s="22">
        <f t="shared" si="123"/>
        <v>0</v>
      </c>
    </row>
    <row r="526" spans="1:14" x14ac:dyDescent="0.3">
      <c r="A526" s="5" t="s">
        <v>3014</v>
      </c>
      <c r="B526" s="5" t="s">
        <v>3015</v>
      </c>
      <c r="C526" s="5">
        <v>20</v>
      </c>
      <c r="D526" s="6">
        <v>3034</v>
      </c>
      <c r="E526" s="17">
        <f>VLOOKUP(A526,'forecast data dump'!$A$1:$H$3450,4,FALSE)</f>
        <v>44489</v>
      </c>
      <c r="F526" s="17">
        <f>VLOOKUP(A526,'forecast data dump'!$A$1:$H$3450,5,FALSE)</f>
        <v>44518</v>
      </c>
      <c r="G526" s="13">
        <f>VLOOKUP(A526,'forecast data dump'!$A$1:$H$3450,8,FALSE)</f>
        <v>0</v>
      </c>
      <c r="H526" s="5" t="s">
        <v>3763</v>
      </c>
      <c r="I526" s="22">
        <f t="shared" si="120"/>
        <v>20</v>
      </c>
      <c r="J526" s="5"/>
      <c r="K526" s="5"/>
      <c r="L526" s="33">
        <f t="shared" si="121"/>
        <v>3034</v>
      </c>
      <c r="M526" s="33">
        <f t="shared" si="122"/>
        <v>3034</v>
      </c>
      <c r="N526" s="22">
        <f t="shared" si="123"/>
        <v>0</v>
      </c>
    </row>
    <row r="527" spans="1:14" x14ac:dyDescent="0.3">
      <c r="A527" s="5" t="s">
        <v>3016</v>
      </c>
      <c r="B527" s="5" t="s">
        <v>3017</v>
      </c>
      <c r="C527" s="5">
        <v>10</v>
      </c>
      <c r="D527" s="6">
        <v>1517</v>
      </c>
      <c r="E527" s="17">
        <f>VLOOKUP(A527,'forecast data dump'!$A$1:$H$3450,4,FALSE)</f>
        <v>44518</v>
      </c>
      <c r="F527" s="17">
        <f>VLOOKUP(A527,'forecast data dump'!$A$1:$H$3450,5,FALSE)</f>
        <v>44550</v>
      </c>
      <c r="G527" s="13">
        <f>VLOOKUP(A527,'forecast data dump'!$A$1:$H$3450,8,FALSE)</f>
        <v>0</v>
      </c>
      <c r="H527" s="5" t="s">
        <v>3763</v>
      </c>
      <c r="I527" s="22">
        <f t="shared" si="120"/>
        <v>10</v>
      </c>
      <c r="J527" s="5"/>
      <c r="K527" s="5"/>
      <c r="L527" s="33">
        <f t="shared" si="121"/>
        <v>1517</v>
      </c>
      <c r="M527" s="33">
        <f t="shared" si="122"/>
        <v>1517</v>
      </c>
      <c r="N527" s="22">
        <f t="shared" si="123"/>
        <v>0</v>
      </c>
    </row>
    <row r="528" spans="1:14" x14ac:dyDescent="0.3">
      <c r="A528" s="5" t="s">
        <v>3018</v>
      </c>
      <c r="B528" s="5" t="s">
        <v>3019</v>
      </c>
      <c r="C528" s="5">
        <v>2</v>
      </c>
      <c r="D528" s="6">
        <v>308</v>
      </c>
      <c r="E528" s="17">
        <f>VLOOKUP(A528,'forecast data dump'!$A$1:$H$3450,4,FALSE)</f>
        <v>44550</v>
      </c>
      <c r="F528" s="17">
        <f>VLOOKUP(A528,'forecast data dump'!$A$1:$H$3450,5,FALSE)</f>
        <v>44624</v>
      </c>
      <c r="G528" s="13">
        <f>VLOOKUP(A528,'forecast data dump'!$A$1:$H$3450,8,FALSE)</f>
        <v>0</v>
      </c>
      <c r="H528" s="5" t="s">
        <v>3763</v>
      </c>
      <c r="I528" s="22">
        <f t="shared" si="120"/>
        <v>2</v>
      </c>
      <c r="J528" s="5"/>
      <c r="K528" s="5"/>
      <c r="L528" s="33">
        <f t="shared" si="121"/>
        <v>308</v>
      </c>
      <c r="M528" s="33">
        <f t="shared" si="122"/>
        <v>308</v>
      </c>
      <c r="N528" s="22">
        <f t="shared" si="123"/>
        <v>0</v>
      </c>
    </row>
    <row r="529" spans="1:14" x14ac:dyDescent="0.3">
      <c r="A529" s="5" t="s">
        <v>3020</v>
      </c>
      <c r="B529" s="5" t="s">
        <v>3021</v>
      </c>
      <c r="C529" s="5">
        <v>4</v>
      </c>
      <c r="D529" s="6">
        <v>625</v>
      </c>
      <c r="E529" s="17">
        <f>VLOOKUP(A529,'forecast data dump'!$A$1:$H$3450,4,FALSE)</f>
        <v>44624</v>
      </c>
      <c r="F529" s="17">
        <f>VLOOKUP(A529,'forecast data dump'!$A$1:$H$3450,5,FALSE)</f>
        <v>44631</v>
      </c>
      <c r="G529" s="13">
        <f>VLOOKUP(A529,'forecast data dump'!$A$1:$H$3450,8,FALSE)</f>
        <v>0</v>
      </c>
      <c r="H529" s="5" t="s">
        <v>3763</v>
      </c>
      <c r="I529" s="22">
        <f t="shared" si="120"/>
        <v>4</v>
      </c>
      <c r="J529" s="5"/>
      <c r="K529" s="5"/>
      <c r="L529" s="33">
        <f t="shared" si="121"/>
        <v>625</v>
      </c>
      <c r="M529" s="33">
        <f t="shared" si="122"/>
        <v>625</v>
      </c>
      <c r="N529" s="22">
        <f t="shared" si="123"/>
        <v>0</v>
      </c>
    </row>
    <row r="530" spans="1:14" x14ac:dyDescent="0.3">
      <c r="A530" s="5" t="s">
        <v>3022</v>
      </c>
      <c r="B530" s="5" t="s">
        <v>3023</v>
      </c>
      <c r="C530" s="5">
        <v>32000</v>
      </c>
      <c r="D530" s="6">
        <v>37528</v>
      </c>
      <c r="E530" s="17">
        <f>VLOOKUP(A530,'forecast data dump'!$A$1:$H$3450,4,FALSE)</f>
        <v>44550</v>
      </c>
      <c r="F530" s="17">
        <f>VLOOKUP(A530,'forecast data dump'!$A$1:$H$3450,5,FALSE)</f>
        <v>44624</v>
      </c>
      <c r="G530" s="13">
        <f>VLOOKUP(A530,'forecast data dump'!$A$1:$H$3450,8,FALSE)</f>
        <v>0</v>
      </c>
      <c r="H530" s="5" t="s">
        <v>3762</v>
      </c>
      <c r="I530" s="22">
        <f t="shared" si="120"/>
        <v>32000</v>
      </c>
      <c r="J530" s="5"/>
      <c r="K530" s="5"/>
      <c r="L530" s="33">
        <f t="shared" si="121"/>
        <v>37528</v>
      </c>
      <c r="M530" s="33">
        <f t="shared" si="122"/>
        <v>37528</v>
      </c>
      <c r="N530" s="22">
        <f t="shared" si="123"/>
        <v>0</v>
      </c>
    </row>
    <row r="531" spans="1:14" x14ac:dyDescent="0.3">
      <c r="A531" s="5" t="s">
        <v>3024</v>
      </c>
      <c r="B531" s="5" t="s">
        <v>3025</v>
      </c>
      <c r="C531" s="5">
        <v>4</v>
      </c>
      <c r="D531" s="6">
        <v>625</v>
      </c>
      <c r="E531" s="17">
        <f>VLOOKUP(A531,'forecast data dump'!$A$1:$H$3450,4,FALSE)</f>
        <v>44631</v>
      </c>
      <c r="F531" s="17">
        <f>VLOOKUP(A531,'forecast data dump'!$A$1:$H$3450,5,FALSE)</f>
        <v>44718</v>
      </c>
      <c r="G531" s="13">
        <f>VLOOKUP(A531,'forecast data dump'!$A$1:$H$3450,8,FALSE)</f>
        <v>0</v>
      </c>
      <c r="H531" s="5" t="s">
        <v>3763</v>
      </c>
      <c r="I531" s="22">
        <f t="shared" si="120"/>
        <v>4</v>
      </c>
      <c r="J531" s="5"/>
      <c r="K531" s="5"/>
      <c r="L531" s="33">
        <f t="shared" si="121"/>
        <v>625</v>
      </c>
      <c r="M531" s="33">
        <f t="shared" si="122"/>
        <v>625</v>
      </c>
      <c r="N531" s="22">
        <f t="shared" si="123"/>
        <v>0</v>
      </c>
    </row>
    <row r="532" spans="1:14" x14ac:dyDescent="0.3">
      <c r="A532" s="5" t="s">
        <v>3026</v>
      </c>
      <c r="B532" s="5" t="s">
        <v>3027</v>
      </c>
      <c r="C532" s="5">
        <v>22000</v>
      </c>
      <c r="D532" s="6">
        <v>26046</v>
      </c>
      <c r="E532" s="17">
        <f>VLOOKUP(A532,'forecast data dump'!$A$1:$H$3450,4,FALSE)</f>
        <v>44631</v>
      </c>
      <c r="F532" s="17">
        <f>VLOOKUP(A532,'forecast data dump'!$A$1:$H$3450,5,FALSE)</f>
        <v>44718</v>
      </c>
      <c r="G532" s="13">
        <f>VLOOKUP(A532,'forecast data dump'!$A$1:$H$3450,8,FALSE)</f>
        <v>0</v>
      </c>
      <c r="H532" s="5" t="s">
        <v>3762</v>
      </c>
      <c r="I532" s="22">
        <f t="shared" si="120"/>
        <v>22000</v>
      </c>
      <c r="J532" s="5"/>
      <c r="K532" s="5"/>
      <c r="L532" s="33">
        <f t="shared" si="121"/>
        <v>26046</v>
      </c>
      <c r="M532" s="33">
        <f t="shared" si="122"/>
        <v>26046</v>
      </c>
      <c r="N532" s="22">
        <f t="shared" si="123"/>
        <v>0</v>
      </c>
    </row>
    <row r="533" spans="1:14" x14ac:dyDescent="0.3">
      <c r="A533" s="5" t="s">
        <v>3034</v>
      </c>
      <c r="B533" s="5" t="s">
        <v>3035</v>
      </c>
      <c r="C533" s="5">
        <v>8</v>
      </c>
      <c r="D533" s="6">
        <v>940</v>
      </c>
      <c r="E533" s="17">
        <f>VLOOKUP(A533,'forecast data dump'!$A$1:$H$3450,4,FALSE)</f>
        <v>44454</v>
      </c>
      <c r="F533" s="17">
        <f>VLOOKUP(A533,'forecast data dump'!$A$1:$H$3450,5,FALSE)</f>
        <v>44470</v>
      </c>
      <c r="G533" s="13">
        <f>VLOOKUP(A533,'forecast data dump'!$A$1:$H$3450,8,FALSE)</f>
        <v>0</v>
      </c>
      <c r="H533" s="5" t="s">
        <v>3745</v>
      </c>
      <c r="I533" s="22">
        <f t="shared" si="120"/>
        <v>8</v>
      </c>
      <c r="J533" s="5"/>
      <c r="K533" s="5"/>
      <c r="L533" s="33">
        <f t="shared" si="121"/>
        <v>940</v>
      </c>
      <c r="M533" s="33">
        <f t="shared" si="122"/>
        <v>940</v>
      </c>
      <c r="N533" s="22">
        <f t="shared" si="123"/>
        <v>0</v>
      </c>
    </row>
    <row r="534" spans="1:14" x14ac:dyDescent="0.3">
      <c r="A534" s="5" t="s">
        <v>3034</v>
      </c>
      <c r="B534" s="5" t="s">
        <v>3035</v>
      </c>
      <c r="C534" s="5">
        <v>8</v>
      </c>
      <c r="D534" s="6">
        <v>1042</v>
      </c>
      <c r="E534" s="17">
        <f>VLOOKUP(A534,'forecast data dump'!$A$1:$H$3450,4,FALSE)</f>
        <v>44454</v>
      </c>
      <c r="F534" s="17">
        <f>VLOOKUP(A534,'forecast data dump'!$A$1:$H$3450,5,FALSE)</f>
        <v>44470</v>
      </c>
      <c r="G534" s="13">
        <f>VLOOKUP(A534,'forecast data dump'!$A$1:$H$3450,8,FALSE)</f>
        <v>0</v>
      </c>
      <c r="H534" s="5" t="s">
        <v>3746</v>
      </c>
      <c r="I534" s="22">
        <f t="shared" si="120"/>
        <v>8</v>
      </c>
      <c r="J534" s="5"/>
      <c r="K534" s="5"/>
      <c r="L534" s="33">
        <f t="shared" si="121"/>
        <v>1042</v>
      </c>
      <c r="M534" s="33">
        <f t="shared" si="122"/>
        <v>1042</v>
      </c>
      <c r="N534" s="22">
        <f t="shared" si="123"/>
        <v>0</v>
      </c>
    </row>
    <row r="535" spans="1:14" x14ac:dyDescent="0.3">
      <c r="A535" s="5" t="s">
        <v>3036</v>
      </c>
      <c r="B535" s="5" t="s">
        <v>3037</v>
      </c>
      <c r="C535" s="5">
        <v>80</v>
      </c>
      <c r="D535" s="6">
        <v>9404</v>
      </c>
      <c r="E535" s="17">
        <f>VLOOKUP(A535,'forecast data dump'!$A$1:$H$3450,4,FALSE)</f>
        <v>44489</v>
      </c>
      <c r="F535" s="17">
        <f>VLOOKUP(A535,'forecast data dump'!$A$1:$H$3450,5,FALSE)</f>
        <v>44518</v>
      </c>
      <c r="G535" s="13">
        <f>VLOOKUP(A535,'forecast data dump'!$A$1:$H$3450,8,FALSE)</f>
        <v>0</v>
      </c>
      <c r="H535" s="5" t="s">
        <v>3745</v>
      </c>
      <c r="I535" s="22">
        <f t="shared" si="120"/>
        <v>80</v>
      </c>
      <c r="J535" s="5"/>
      <c r="K535" s="5"/>
      <c r="L535" s="33">
        <f t="shared" si="121"/>
        <v>9404</v>
      </c>
      <c r="M535" s="33">
        <f t="shared" si="122"/>
        <v>9404</v>
      </c>
      <c r="N535" s="22">
        <f t="shared" si="123"/>
        <v>0</v>
      </c>
    </row>
    <row r="536" spans="1:14" x14ac:dyDescent="0.3">
      <c r="A536" s="5" t="s">
        <v>3036</v>
      </c>
      <c r="B536" s="5" t="s">
        <v>3037</v>
      </c>
      <c r="C536" s="5">
        <v>80</v>
      </c>
      <c r="D536" s="6">
        <v>10424</v>
      </c>
      <c r="E536" s="17">
        <f>VLOOKUP(A536,'forecast data dump'!$A$1:$H$3450,4,FALSE)</f>
        <v>44489</v>
      </c>
      <c r="F536" s="17">
        <f>VLOOKUP(A536,'forecast data dump'!$A$1:$H$3450,5,FALSE)</f>
        <v>44518</v>
      </c>
      <c r="G536" s="13">
        <f>VLOOKUP(A536,'forecast data dump'!$A$1:$H$3450,8,FALSE)</f>
        <v>0</v>
      </c>
      <c r="H536" s="5" t="s">
        <v>3746</v>
      </c>
      <c r="I536" s="22">
        <f t="shared" si="120"/>
        <v>80</v>
      </c>
      <c r="J536" s="5"/>
      <c r="K536" s="5"/>
      <c r="L536" s="33">
        <f t="shared" si="121"/>
        <v>10424</v>
      </c>
      <c r="M536" s="33">
        <f t="shared" si="122"/>
        <v>10424</v>
      </c>
      <c r="N536" s="22">
        <f t="shared" si="123"/>
        <v>0</v>
      </c>
    </row>
    <row r="537" spans="1:14" x14ac:dyDescent="0.3">
      <c r="A537" s="5" t="s">
        <v>3038</v>
      </c>
      <c r="B537" s="5" t="s">
        <v>3039</v>
      </c>
      <c r="C537" s="5">
        <v>16</v>
      </c>
      <c r="D537" s="6">
        <v>1881</v>
      </c>
      <c r="E537" s="17">
        <f>VLOOKUP(A537,'forecast data dump'!$A$1:$H$3450,4,FALSE)</f>
        <v>44518</v>
      </c>
      <c r="F537" s="17">
        <f>VLOOKUP(A537,'forecast data dump'!$A$1:$H$3450,5,FALSE)</f>
        <v>44550</v>
      </c>
      <c r="G537" s="13">
        <f>VLOOKUP(A537,'forecast data dump'!$A$1:$H$3450,8,FALSE)</f>
        <v>0</v>
      </c>
      <c r="H537" s="5" t="s">
        <v>3745</v>
      </c>
      <c r="I537" s="22">
        <f t="shared" si="120"/>
        <v>16</v>
      </c>
      <c r="J537" s="5"/>
      <c r="K537" s="5"/>
      <c r="L537" s="33">
        <f t="shared" si="121"/>
        <v>1881</v>
      </c>
      <c r="M537" s="33">
        <f t="shared" si="122"/>
        <v>1881</v>
      </c>
      <c r="N537" s="22">
        <f t="shared" si="123"/>
        <v>0</v>
      </c>
    </row>
    <row r="538" spans="1:14" x14ac:dyDescent="0.3">
      <c r="A538" s="5" t="s">
        <v>3038</v>
      </c>
      <c r="B538" s="5" t="s">
        <v>3039</v>
      </c>
      <c r="C538" s="5">
        <v>16</v>
      </c>
      <c r="D538" s="6">
        <v>2085</v>
      </c>
      <c r="E538" s="17">
        <f>VLOOKUP(A538,'forecast data dump'!$A$1:$H$3450,4,FALSE)</f>
        <v>44518</v>
      </c>
      <c r="F538" s="17">
        <f>VLOOKUP(A538,'forecast data dump'!$A$1:$H$3450,5,FALSE)</f>
        <v>44550</v>
      </c>
      <c r="G538" s="13">
        <f>VLOOKUP(A538,'forecast data dump'!$A$1:$H$3450,8,FALSE)</f>
        <v>0</v>
      </c>
      <c r="H538" s="5" t="s">
        <v>3746</v>
      </c>
      <c r="I538" s="22">
        <f t="shared" si="120"/>
        <v>16</v>
      </c>
      <c r="J538" s="5"/>
      <c r="K538" s="5"/>
      <c r="L538" s="33">
        <f t="shared" si="121"/>
        <v>2085</v>
      </c>
      <c r="M538" s="33">
        <f t="shared" si="122"/>
        <v>2085</v>
      </c>
      <c r="N538" s="22">
        <f t="shared" si="123"/>
        <v>0</v>
      </c>
    </row>
    <row r="539" spans="1:14" x14ac:dyDescent="0.3">
      <c r="A539" s="5" t="s">
        <v>3040</v>
      </c>
      <c r="B539" s="5" t="s">
        <v>3041</v>
      </c>
      <c r="C539" s="5">
        <v>40</v>
      </c>
      <c r="D539" s="6">
        <v>4775</v>
      </c>
      <c r="E539" s="17">
        <f>VLOOKUP(A539,'forecast data dump'!$A$1:$H$3450,4,FALSE)</f>
        <v>44550</v>
      </c>
      <c r="F539" s="17">
        <f>VLOOKUP(A539,'forecast data dump'!$A$1:$H$3450,5,FALSE)</f>
        <v>44624</v>
      </c>
      <c r="G539" s="13">
        <f>VLOOKUP(A539,'forecast data dump'!$A$1:$H$3450,8,FALSE)</f>
        <v>0</v>
      </c>
      <c r="H539" s="5" t="s">
        <v>3745</v>
      </c>
      <c r="I539" s="22">
        <f t="shared" si="120"/>
        <v>40</v>
      </c>
      <c r="J539" s="5"/>
      <c r="K539" s="5"/>
      <c r="L539" s="33">
        <f t="shared" si="121"/>
        <v>4775</v>
      </c>
      <c r="M539" s="33">
        <f t="shared" si="122"/>
        <v>4775</v>
      </c>
      <c r="N539" s="22">
        <f t="shared" si="123"/>
        <v>0</v>
      </c>
    </row>
    <row r="540" spans="1:14" x14ac:dyDescent="0.3">
      <c r="A540" s="5" t="s">
        <v>3040</v>
      </c>
      <c r="B540" s="5" t="s">
        <v>3041</v>
      </c>
      <c r="C540" s="5">
        <v>40</v>
      </c>
      <c r="D540" s="6">
        <v>5294</v>
      </c>
      <c r="E540" s="17">
        <f>VLOOKUP(A540,'forecast data dump'!$A$1:$H$3450,4,FALSE)</f>
        <v>44550</v>
      </c>
      <c r="F540" s="17">
        <f>VLOOKUP(A540,'forecast data dump'!$A$1:$H$3450,5,FALSE)</f>
        <v>44624</v>
      </c>
      <c r="G540" s="13">
        <f>VLOOKUP(A540,'forecast data dump'!$A$1:$H$3450,8,FALSE)</f>
        <v>0</v>
      </c>
      <c r="H540" s="5" t="s">
        <v>3746</v>
      </c>
      <c r="I540" s="22">
        <f t="shared" si="120"/>
        <v>40</v>
      </c>
      <c r="J540" s="5"/>
      <c r="K540" s="5"/>
      <c r="L540" s="33">
        <f t="shared" si="121"/>
        <v>5294</v>
      </c>
      <c r="M540" s="33">
        <f t="shared" si="122"/>
        <v>5294</v>
      </c>
      <c r="N540" s="22">
        <f t="shared" si="123"/>
        <v>0</v>
      </c>
    </row>
    <row r="541" spans="1:14" x14ac:dyDescent="0.3">
      <c r="A541" s="5" t="s">
        <v>3042</v>
      </c>
      <c r="B541" s="5" t="s">
        <v>3043</v>
      </c>
      <c r="C541" s="5">
        <v>20</v>
      </c>
      <c r="D541" s="6">
        <v>2421</v>
      </c>
      <c r="E541" s="17">
        <f>VLOOKUP(A541,'forecast data dump'!$A$1:$H$3450,4,FALSE)</f>
        <v>44624</v>
      </c>
      <c r="F541" s="17">
        <f>VLOOKUP(A541,'forecast data dump'!$A$1:$H$3450,5,FALSE)</f>
        <v>44631</v>
      </c>
      <c r="G541" s="13">
        <f>VLOOKUP(A541,'forecast data dump'!$A$1:$H$3450,8,FALSE)</f>
        <v>0</v>
      </c>
      <c r="H541" s="5" t="s">
        <v>3741</v>
      </c>
      <c r="I541" s="22">
        <f t="shared" si="120"/>
        <v>20</v>
      </c>
      <c r="J541" s="5"/>
      <c r="K541" s="5"/>
      <c r="L541" s="33">
        <f t="shared" si="121"/>
        <v>2421</v>
      </c>
      <c r="M541" s="33">
        <f t="shared" si="122"/>
        <v>2421</v>
      </c>
      <c r="N541" s="22">
        <f t="shared" si="123"/>
        <v>0</v>
      </c>
    </row>
    <row r="542" spans="1:14" x14ac:dyDescent="0.3">
      <c r="A542" s="5" t="s">
        <v>3042</v>
      </c>
      <c r="B542" s="5" t="s">
        <v>3043</v>
      </c>
      <c r="C542" s="5">
        <v>4</v>
      </c>
      <c r="D542" s="6">
        <v>484</v>
      </c>
      <c r="E542" s="17">
        <f>VLOOKUP(A542,'forecast data dump'!$A$1:$H$3450,4,FALSE)</f>
        <v>44624</v>
      </c>
      <c r="F542" s="17">
        <f>VLOOKUP(A542,'forecast data dump'!$A$1:$H$3450,5,FALSE)</f>
        <v>44631</v>
      </c>
      <c r="G542" s="13">
        <f>VLOOKUP(A542,'forecast data dump'!$A$1:$H$3450,8,FALSE)</f>
        <v>0</v>
      </c>
      <c r="H542" s="5" t="s">
        <v>3745</v>
      </c>
      <c r="I542" s="22">
        <f t="shared" si="120"/>
        <v>4</v>
      </c>
      <c r="J542" s="5"/>
      <c r="K542" s="5"/>
      <c r="L542" s="33">
        <f t="shared" si="121"/>
        <v>484</v>
      </c>
      <c r="M542" s="33">
        <f t="shared" si="122"/>
        <v>484</v>
      </c>
      <c r="N542" s="22">
        <f t="shared" si="123"/>
        <v>0</v>
      </c>
    </row>
    <row r="543" spans="1:14" x14ac:dyDescent="0.3">
      <c r="A543" s="5" t="s">
        <v>3042</v>
      </c>
      <c r="B543" s="5" t="s">
        <v>3043</v>
      </c>
      <c r="C543" s="5">
        <v>4</v>
      </c>
      <c r="D543" s="6">
        <v>537</v>
      </c>
      <c r="E543" s="17">
        <f>VLOOKUP(A543,'forecast data dump'!$A$1:$H$3450,4,FALSE)</f>
        <v>44624</v>
      </c>
      <c r="F543" s="17">
        <f>VLOOKUP(A543,'forecast data dump'!$A$1:$H$3450,5,FALSE)</f>
        <v>44631</v>
      </c>
      <c r="G543" s="13">
        <f>VLOOKUP(A543,'forecast data dump'!$A$1:$H$3450,8,FALSE)</f>
        <v>0</v>
      </c>
      <c r="H543" s="5" t="s">
        <v>3746</v>
      </c>
      <c r="I543" s="22">
        <f t="shared" si="120"/>
        <v>4</v>
      </c>
      <c r="J543" s="5"/>
      <c r="K543" s="5"/>
      <c r="L543" s="33">
        <f t="shared" si="121"/>
        <v>537</v>
      </c>
      <c r="M543" s="33">
        <f t="shared" si="122"/>
        <v>537</v>
      </c>
      <c r="N543" s="22">
        <f t="shared" si="123"/>
        <v>0</v>
      </c>
    </row>
    <row r="544" spans="1:14" x14ac:dyDescent="0.3">
      <c r="A544" s="5" t="s">
        <v>3044</v>
      </c>
      <c r="B544" s="5" t="s">
        <v>3045</v>
      </c>
      <c r="C544" s="5">
        <v>80</v>
      </c>
      <c r="D544" s="6">
        <v>14607</v>
      </c>
      <c r="E544" s="17">
        <f>VLOOKUP(A544,'forecast data dump'!$A$1:$H$3450,4,FALSE)</f>
        <v>44631</v>
      </c>
      <c r="F544" s="17">
        <f>VLOOKUP(A544,'forecast data dump'!$A$1:$H$3450,5,FALSE)</f>
        <v>44718</v>
      </c>
      <c r="G544" s="13">
        <f>VLOOKUP(A544,'forecast data dump'!$A$1:$H$3450,8,FALSE)</f>
        <v>0</v>
      </c>
      <c r="H544" s="5" t="s">
        <v>3740</v>
      </c>
      <c r="I544" s="22">
        <f t="shared" si="120"/>
        <v>80</v>
      </c>
      <c r="J544" s="5"/>
      <c r="K544" s="5"/>
      <c r="L544" s="33">
        <f t="shared" si="121"/>
        <v>14607</v>
      </c>
      <c r="M544" s="33">
        <f t="shared" si="122"/>
        <v>14607</v>
      </c>
      <c r="N544" s="22">
        <f t="shared" si="123"/>
        <v>0</v>
      </c>
    </row>
    <row r="545" spans="1:14" x14ac:dyDescent="0.3">
      <c r="A545" s="5" t="s">
        <v>3044</v>
      </c>
      <c r="B545" s="5" t="s">
        <v>3045</v>
      </c>
      <c r="C545" s="5">
        <v>80</v>
      </c>
      <c r="D545" s="6">
        <v>10737</v>
      </c>
      <c r="E545" s="17">
        <f>VLOOKUP(A545,'forecast data dump'!$A$1:$H$3450,4,FALSE)</f>
        <v>44631</v>
      </c>
      <c r="F545" s="17">
        <f>VLOOKUP(A545,'forecast data dump'!$A$1:$H$3450,5,FALSE)</f>
        <v>44718</v>
      </c>
      <c r="G545" s="13">
        <f>VLOOKUP(A545,'forecast data dump'!$A$1:$H$3450,8,FALSE)</f>
        <v>0</v>
      </c>
      <c r="H545" s="5" t="s">
        <v>3746</v>
      </c>
      <c r="I545" s="22">
        <f t="shared" si="120"/>
        <v>80</v>
      </c>
      <c r="J545" s="5"/>
      <c r="K545" s="5"/>
      <c r="L545" s="33">
        <f t="shared" si="121"/>
        <v>10737</v>
      </c>
      <c r="M545" s="33">
        <f t="shared" si="122"/>
        <v>10737</v>
      </c>
      <c r="N545" s="22">
        <f t="shared" si="123"/>
        <v>0</v>
      </c>
    </row>
    <row r="546" spans="1:14" x14ac:dyDescent="0.3">
      <c r="A546" s="5" t="s">
        <v>3052</v>
      </c>
      <c r="B546" s="5" t="s">
        <v>3053</v>
      </c>
      <c r="C546" s="5">
        <v>104</v>
      </c>
      <c r="D546" s="6">
        <v>13552</v>
      </c>
      <c r="E546" s="17" t="str">
        <f>VLOOKUP(A546,'forecast data dump'!$A$1:$H$3450,4,FALSE)</f>
        <v>23-Oct-20 A</v>
      </c>
      <c r="F546" s="17">
        <f>VLOOKUP(A546,'forecast data dump'!$A$1:$H$3450,5,FALSE)</f>
        <v>44407</v>
      </c>
      <c r="G546" s="13">
        <f>VLOOKUP(A546,'forecast data dump'!$A$1:$H$3450,8,FALSE)</f>
        <v>0.3</v>
      </c>
      <c r="H546" s="5" t="s">
        <v>3746</v>
      </c>
      <c r="I546" s="22">
        <f t="shared" si="120"/>
        <v>72.8</v>
      </c>
      <c r="J546" s="5"/>
      <c r="K546" s="5"/>
      <c r="L546" s="33">
        <f t="shared" si="121"/>
        <v>9486.4</v>
      </c>
      <c r="M546" s="33">
        <f t="shared" si="122"/>
        <v>9486.4</v>
      </c>
      <c r="N546" s="22">
        <f t="shared" si="123"/>
        <v>0</v>
      </c>
    </row>
    <row r="547" spans="1:14" x14ac:dyDescent="0.3">
      <c r="A547" s="5" t="s">
        <v>3052</v>
      </c>
      <c r="B547" s="5" t="s">
        <v>3053</v>
      </c>
      <c r="C547" s="5">
        <v>104</v>
      </c>
      <c r="D547" s="6">
        <v>12225</v>
      </c>
      <c r="E547" s="17" t="str">
        <f>VLOOKUP(A547,'forecast data dump'!$A$1:$H$3450,4,FALSE)</f>
        <v>23-Oct-20 A</v>
      </c>
      <c r="F547" s="17">
        <f>VLOOKUP(A547,'forecast data dump'!$A$1:$H$3450,5,FALSE)</f>
        <v>44407</v>
      </c>
      <c r="G547" s="13">
        <f>VLOOKUP(A547,'forecast data dump'!$A$1:$H$3450,8,FALSE)</f>
        <v>0.3</v>
      </c>
      <c r="H547" s="5" t="s">
        <v>3745</v>
      </c>
      <c r="I547" s="22">
        <f t="shared" si="120"/>
        <v>72.8</v>
      </c>
      <c r="J547" s="5"/>
      <c r="K547" s="5"/>
      <c r="L547" s="33">
        <f t="shared" si="121"/>
        <v>8557.5</v>
      </c>
      <c r="M547" s="33">
        <f t="shared" si="122"/>
        <v>8557.5</v>
      </c>
      <c r="N547" s="22">
        <f t="shared" si="123"/>
        <v>0</v>
      </c>
    </row>
    <row r="548" spans="1:14" x14ac:dyDescent="0.3">
      <c r="A548" s="5" t="s">
        <v>3054</v>
      </c>
      <c r="B548" s="5" t="s">
        <v>3055</v>
      </c>
      <c r="C548" s="5">
        <v>100</v>
      </c>
      <c r="D548" s="6">
        <v>13030</v>
      </c>
      <c r="E548" s="17" t="str">
        <f>VLOOKUP(A548,'forecast data dump'!$A$1:$H$3450,4,FALSE)</f>
        <v>15-Jul-20 A</v>
      </c>
      <c r="F548" s="17">
        <f>VLOOKUP(A548,'forecast data dump'!$A$1:$H$3450,5,FALSE)</f>
        <v>44411</v>
      </c>
      <c r="G548" s="13">
        <f>VLOOKUP(A548,'forecast data dump'!$A$1:$H$3450,8,FALSE)</f>
        <v>0.35</v>
      </c>
      <c r="H548" s="5" t="s">
        <v>3746</v>
      </c>
      <c r="I548" s="22">
        <f t="shared" si="120"/>
        <v>65</v>
      </c>
      <c r="J548" s="5"/>
      <c r="K548" s="5"/>
      <c r="L548" s="33">
        <f t="shared" si="121"/>
        <v>8469.5</v>
      </c>
      <c r="M548" s="33">
        <f t="shared" si="122"/>
        <v>8469.5</v>
      </c>
      <c r="N548" s="22">
        <f t="shared" si="123"/>
        <v>0</v>
      </c>
    </row>
    <row r="549" spans="1:14" x14ac:dyDescent="0.3">
      <c r="A549" s="5" t="s">
        <v>3054</v>
      </c>
      <c r="B549" s="5" t="s">
        <v>3055</v>
      </c>
      <c r="C549" s="5">
        <v>200</v>
      </c>
      <c r="D549" s="6">
        <v>23509</v>
      </c>
      <c r="E549" s="17" t="str">
        <f>VLOOKUP(A549,'forecast data dump'!$A$1:$H$3450,4,FALSE)</f>
        <v>15-Jul-20 A</v>
      </c>
      <c r="F549" s="17">
        <f>VLOOKUP(A549,'forecast data dump'!$A$1:$H$3450,5,FALSE)</f>
        <v>44411</v>
      </c>
      <c r="G549" s="13">
        <f>VLOOKUP(A549,'forecast data dump'!$A$1:$H$3450,8,FALSE)</f>
        <v>0.35</v>
      </c>
      <c r="H549" s="5" t="s">
        <v>3745</v>
      </c>
      <c r="I549" s="22">
        <f t="shared" si="120"/>
        <v>130</v>
      </c>
      <c r="J549" s="5"/>
      <c r="K549" s="5"/>
      <c r="L549" s="33">
        <f t="shared" si="121"/>
        <v>15280.85</v>
      </c>
      <c r="M549" s="33">
        <f t="shared" si="122"/>
        <v>15280.85</v>
      </c>
      <c r="N549" s="22">
        <f t="shared" si="123"/>
        <v>0</v>
      </c>
    </row>
    <row r="550" spans="1:14" x14ac:dyDescent="0.3">
      <c r="A550" s="5" t="s">
        <v>3056</v>
      </c>
      <c r="B550" s="5" t="s">
        <v>3057</v>
      </c>
      <c r="C550" s="5">
        <v>120</v>
      </c>
      <c r="D550" s="6">
        <v>15637</v>
      </c>
      <c r="E550" s="17">
        <f>VLOOKUP(A550,'forecast data dump'!$A$1:$H$3450,4,FALSE)</f>
        <v>44411</v>
      </c>
      <c r="F550" s="17">
        <f>VLOOKUP(A550,'forecast data dump'!$A$1:$H$3450,5,FALSE)</f>
        <v>44454</v>
      </c>
      <c r="G550" s="13">
        <f>VLOOKUP(A550,'forecast data dump'!$A$1:$H$3450,8,FALSE)</f>
        <v>0</v>
      </c>
      <c r="H550" s="5" t="s">
        <v>3746</v>
      </c>
      <c r="I550" s="22">
        <f t="shared" si="120"/>
        <v>120</v>
      </c>
      <c r="J550" s="5"/>
      <c r="K550" s="5"/>
      <c r="L550" s="33">
        <f t="shared" si="121"/>
        <v>15637</v>
      </c>
      <c r="M550" s="33">
        <f t="shared" si="122"/>
        <v>15637</v>
      </c>
      <c r="N550" s="22">
        <f t="shared" si="123"/>
        <v>0</v>
      </c>
    </row>
    <row r="551" spans="1:14" x14ac:dyDescent="0.3">
      <c r="A551" s="5" t="s">
        <v>3056</v>
      </c>
      <c r="B551" s="5" t="s">
        <v>3057</v>
      </c>
      <c r="C551" s="5">
        <v>240</v>
      </c>
      <c r="D551" s="6">
        <v>28211</v>
      </c>
      <c r="E551" s="17">
        <f>VLOOKUP(A551,'forecast data dump'!$A$1:$H$3450,4,FALSE)</f>
        <v>44411</v>
      </c>
      <c r="F551" s="17">
        <f>VLOOKUP(A551,'forecast data dump'!$A$1:$H$3450,5,FALSE)</f>
        <v>44454</v>
      </c>
      <c r="G551" s="13">
        <f>VLOOKUP(A551,'forecast data dump'!$A$1:$H$3450,8,FALSE)</f>
        <v>0</v>
      </c>
      <c r="H551" s="5" t="s">
        <v>3745</v>
      </c>
      <c r="I551" s="22">
        <f t="shared" si="120"/>
        <v>240</v>
      </c>
      <c r="J551" s="5"/>
      <c r="K551" s="5"/>
      <c r="L551" s="33">
        <f t="shared" si="121"/>
        <v>28211</v>
      </c>
      <c r="M551" s="33">
        <f t="shared" si="122"/>
        <v>28211</v>
      </c>
      <c r="N551" s="22">
        <f t="shared" si="123"/>
        <v>0</v>
      </c>
    </row>
    <row r="552" spans="1:14" x14ac:dyDescent="0.3">
      <c r="A552" s="3" t="s">
        <v>7879</v>
      </c>
      <c r="B552" s="3"/>
      <c r="C552" s="3"/>
      <c r="D552" s="4"/>
      <c r="E552" s="15"/>
      <c r="F552" s="15"/>
      <c r="G552" s="11"/>
      <c r="H552" s="3"/>
      <c r="I552" s="20"/>
      <c r="J552" s="3"/>
      <c r="K552" s="3"/>
      <c r="L552" s="32"/>
      <c r="M552" s="32"/>
      <c r="N552" s="20"/>
    </row>
    <row r="553" spans="1:14" x14ac:dyDescent="0.3">
      <c r="A553" s="5" t="s">
        <v>3070</v>
      </c>
      <c r="B553" s="5" t="s">
        <v>3071</v>
      </c>
      <c r="C553" s="5">
        <v>24</v>
      </c>
      <c r="D553" s="6">
        <v>3640</v>
      </c>
      <c r="E553" s="17" t="str">
        <f>VLOOKUP(A553,'forecast data dump'!$A$1:$H$3450,4,FALSE)</f>
        <v>23-Oct-20 A</v>
      </c>
      <c r="F553" s="17">
        <f>VLOOKUP(A553,'forecast data dump'!$A$1:$H$3450,5,FALSE)</f>
        <v>44391</v>
      </c>
      <c r="G553" s="13">
        <f>VLOOKUP(A553,'forecast data dump'!$A$1:$H$3450,8,FALSE)</f>
        <v>0.4</v>
      </c>
      <c r="H553" s="5" t="s">
        <v>3733</v>
      </c>
      <c r="I553" s="22">
        <f t="shared" ref="I553:I576" si="124">C553*(1-G553)</f>
        <v>14.399999999999999</v>
      </c>
      <c r="J553" s="5"/>
      <c r="K553" s="5"/>
      <c r="L553" s="33">
        <f t="shared" ref="L553:L576" si="125">D553*(1-G553)</f>
        <v>2184</v>
      </c>
      <c r="M553" s="33">
        <f t="shared" ref="M553:M576" si="126">IF(J553="",L553,(D553/C553)*J553)</f>
        <v>2184</v>
      </c>
      <c r="N553" s="22">
        <f t="shared" ref="N553:N576" si="127">L553-M553</f>
        <v>0</v>
      </c>
    </row>
    <row r="554" spans="1:14" x14ac:dyDescent="0.3">
      <c r="A554" s="5" t="s">
        <v>3070</v>
      </c>
      <c r="B554" s="5" t="s">
        <v>3071</v>
      </c>
      <c r="C554" s="5">
        <v>96</v>
      </c>
      <c r="D554" s="6">
        <v>11284</v>
      </c>
      <c r="E554" s="17" t="str">
        <f>VLOOKUP(A554,'forecast data dump'!$A$1:$H$3450,4,FALSE)</f>
        <v>23-Oct-20 A</v>
      </c>
      <c r="F554" s="17">
        <f>VLOOKUP(A554,'forecast data dump'!$A$1:$H$3450,5,FALSE)</f>
        <v>44391</v>
      </c>
      <c r="G554" s="13">
        <f>VLOOKUP(A554,'forecast data dump'!$A$1:$H$3450,8,FALSE)</f>
        <v>0.4</v>
      </c>
      <c r="H554" s="5" t="s">
        <v>3745</v>
      </c>
      <c r="I554" s="22">
        <f t="shared" si="124"/>
        <v>57.599999999999994</v>
      </c>
      <c r="J554" s="5"/>
      <c r="K554" s="5"/>
      <c r="L554" s="33">
        <f t="shared" si="125"/>
        <v>6770.4</v>
      </c>
      <c r="M554" s="33">
        <f t="shared" si="126"/>
        <v>6770.4</v>
      </c>
      <c r="N554" s="22">
        <f t="shared" si="127"/>
        <v>0</v>
      </c>
    </row>
    <row r="555" spans="1:14" x14ac:dyDescent="0.3">
      <c r="A555" s="5" t="s">
        <v>3070</v>
      </c>
      <c r="B555" s="5" t="s">
        <v>3071</v>
      </c>
      <c r="C555" s="5">
        <v>24</v>
      </c>
      <c r="D555" s="6">
        <v>3127</v>
      </c>
      <c r="E555" s="17" t="str">
        <f>VLOOKUP(A555,'forecast data dump'!$A$1:$H$3450,4,FALSE)</f>
        <v>23-Oct-20 A</v>
      </c>
      <c r="F555" s="17">
        <f>VLOOKUP(A555,'forecast data dump'!$A$1:$H$3450,5,FALSE)</f>
        <v>44391</v>
      </c>
      <c r="G555" s="13">
        <f>VLOOKUP(A555,'forecast data dump'!$A$1:$H$3450,8,FALSE)</f>
        <v>0.4</v>
      </c>
      <c r="H555" s="5" t="s">
        <v>3746</v>
      </c>
      <c r="I555" s="22">
        <f t="shared" si="124"/>
        <v>14.399999999999999</v>
      </c>
      <c r="J555" s="5"/>
      <c r="K555" s="5"/>
      <c r="L555" s="33">
        <f t="shared" si="125"/>
        <v>1876.1999999999998</v>
      </c>
      <c r="M555" s="33">
        <f t="shared" si="126"/>
        <v>1876.1999999999998</v>
      </c>
      <c r="N555" s="22">
        <f t="shared" si="127"/>
        <v>0</v>
      </c>
    </row>
    <row r="556" spans="1:14" x14ac:dyDescent="0.3">
      <c r="A556" s="5" t="s">
        <v>3072</v>
      </c>
      <c r="B556" s="5" t="s">
        <v>3073</v>
      </c>
      <c r="C556" s="5">
        <v>8</v>
      </c>
      <c r="D556" s="6">
        <v>1213</v>
      </c>
      <c r="E556" s="17" t="str">
        <f>VLOOKUP(A556,'forecast data dump'!$A$1:$H$3450,4,FALSE)</f>
        <v>30-Apr-21 A</v>
      </c>
      <c r="F556" s="17">
        <f>VLOOKUP(A556,'forecast data dump'!$A$1:$H$3450,5,FALSE)</f>
        <v>44405</v>
      </c>
      <c r="G556" s="13">
        <f>VLOOKUP(A556,'forecast data dump'!$A$1:$H$3450,8,FALSE)</f>
        <v>0.6</v>
      </c>
      <c r="H556" s="5" t="s">
        <v>3763</v>
      </c>
      <c r="I556" s="22">
        <f t="shared" si="124"/>
        <v>3.2</v>
      </c>
      <c r="J556" s="5"/>
      <c r="K556" s="5"/>
      <c r="L556" s="33">
        <f t="shared" si="125"/>
        <v>485.20000000000005</v>
      </c>
      <c r="M556" s="33">
        <f t="shared" si="126"/>
        <v>485.20000000000005</v>
      </c>
      <c r="N556" s="22">
        <f t="shared" si="127"/>
        <v>0</v>
      </c>
    </row>
    <row r="557" spans="1:14" x14ac:dyDescent="0.3">
      <c r="A557" s="5" t="s">
        <v>3074</v>
      </c>
      <c r="B557" s="5" t="s">
        <v>3075</v>
      </c>
      <c r="C557" s="5">
        <v>8</v>
      </c>
      <c r="D557" s="6">
        <v>1213</v>
      </c>
      <c r="E557" s="17" t="str">
        <f>VLOOKUP(A557,'forecast data dump'!$A$1:$H$3450,4,FALSE)</f>
        <v>21-Jun-21 A</v>
      </c>
      <c r="F557" s="17">
        <f>VLOOKUP(A557,'forecast data dump'!$A$1:$H$3450,5,FALSE)</f>
        <v>44407</v>
      </c>
      <c r="G557" s="13">
        <f>VLOOKUP(A557,'forecast data dump'!$A$1:$H$3450,8,FALSE)</f>
        <v>0.25</v>
      </c>
      <c r="H557" s="5" t="s">
        <v>3733</v>
      </c>
      <c r="I557" s="22">
        <f t="shared" si="124"/>
        <v>6</v>
      </c>
      <c r="J557" s="5"/>
      <c r="K557" s="5"/>
      <c r="L557" s="33">
        <f t="shared" si="125"/>
        <v>909.75</v>
      </c>
      <c r="M557" s="33">
        <f t="shared" si="126"/>
        <v>909.75</v>
      </c>
      <c r="N557" s="22">
        <f t="shared" si="127"/>
        <v>0</v>
      </c>
    </row>
    <row r="558" spans="1:14" x14ac:dyDescent="0.3">
      <c r="A558" s="5" t="s">
        <v>3074</v>
      </c>
      <c r="B558" s="5" t="s">
        <v>3075</v>
      </c>
      <c r="C558" s="5">
        <v>32</v>
      </c>
      <c r="D558" s="6">
        <v>3761</v>
      </c>
      <c r="E558" s="17" t="str">
        <f>VLOOKUP(A558,'forecast data dump'!$A$1:$H$3450,4,FALSE)</f>
        <v>21-Jun-21 A</v>
      </c>
      <c r="F558" s="17">
        <f>VLOOKUP(A558,'forecast data dump'!$A$1:$H$3450,5,FALSE)</f>
        <v>44407</v>
      </c>
      <c r="G558" s="13">
        <f>VLOOKUP(A558,'forecast data dump'!$A$1:$H$3450,8,FALSE)</f>
        <v>0.25</v>
      </c>
      <c r="H558" s="5" t="s">
        <v>3745</v>
      </c>
      <c r="I558" s="22">
        <f t="shared" si="124"/>
        <v>24</v>
      </c>
      <c r="J558" s="5"/>
      <c r="K558" s="5"/>
      <c r="L558" s="33">
        <f t="shared" si="125"/>
        <v>2820.75</v>
      </c>
      <c r="M558" s="33">
        <f t="shared" si="126"/>
        <v>2820.75</v>
      </c>
      <c r="N558" s="22">
        <f t="shared" si="127"/>
        <v>0</v>
      </c>
    </row>
    <row r="559" spans="1:14" x14ac:dyDescent="0.3">
      <c r="A559" s="5" t="s">
        <v>3074</v>
      </c>
      <c r="B559" s="5" t="s">
        <v>3075</v>
      </c>
      <c r="C559" s="5">
        <v>8</v>
      </c>
      <c r="D559" s="6">
        <v>1042</v>
      </c>
      <c r="E559" s="17" t="str">
        <f>VLOOKUP(A559,'forecast data dump'!$A$1:$H$3450,4,FALSE)</f>
        <v>21-Jun-21 A</v>
      </c>
      <c r="F559" s="17">
        <f>VLOOKUP(A559,'forecast data dump'!$A$1:$H$3450,5,FALSE)</f>
        <v>44407</v>
      </c>
      <c r="G559" s="13">
        <f>VLOOKUP(A559,'forecast data dump'!$A$1:$H$3450,8,FALSE)</f>
        <v>0.25</v>
      </c>
      <c r="H559" s="5" t="s">
        <v>3746</v>
      </c>
      <c r="I559" s="22">
        <f t="shared" si="124"/>
        <v>6</v>
      </c>
      <c r="J559" s="5"/>
      <c r="K559" s="5"/>
      <c r="L559" s="33">
        <f t="shared" si="125"/>
        <v>781.5</v>
      </c>
      <c r="M559" s="33">
        <f t="shared" si="126"/>
        <v>781.5</v>
      </c>
      <c r="N559" s="22">
        <f t="shared" si="127"/>
        <v>0</v>
      </c>
    </row>
    <row r="560" spans="1:14" x14ac:dyDescent="0.3">
      <c r="A560" s="5" t="s">
        <v>3076</v>
      </c>
      <c r="B560" s="5" t="s">
        <v>3077</v>
      </c>
      <c r="C560" s="5">
        <v>16</v>
      </c>
      <c r="D560" s="6">
        <v>2427</v>
      </c>
      <c r="E560" s="17">
        <f>VLOOKUP(A560,'forecast data dump'!$A$1:$H$3450,4,FALSE)</f>
        <v>44410</v>
      </c>
      <c r="F560" s="17">
        <f>VLOOKUP(A560,'forecast data dump'!$A$1:$H$3450,5,FALSE)</f>
        <v>44466</v>
      </c>
      <c r="G560" s="13">
        <f>VLOOKUP(A560,'forecast data dump'!$A$1:$H$3450,8,FALSE)</f>
        <v>0</v>
      </c>
      <c r="H560" s="5" t="s">
        <v>3733</v>
      </c>
      <c r="I560" s="22">
        <f t="shared" si="124"/>
        <v>16</v>
      </c>
      <c r="J560" s="5"/>
      <c r="K560" s="5"/>
      <c r="L560" s="33">
        <f t="shared" si="125"/>
        <v>2427</v>
      </c>
      <c r="M560" s="33">
        <f t="shared" si="126"/>
        <v>2427</v>
      </c>
      <c r="N560" s="22">
        <f t="shared" si="127"/>
        <v>0</v>
      </c>
    </row>
    <row r="561" spans="1:14" x14ac:dyDescent="0.3">
      <c r="A561" s="5" t="s">
        <v>3076</v>
      </c>
      <c r="B561" s="5" t="s">
        <v>3077</v>
      </c>
      <c r="C561" s="5">
        <v>72</v>
      </c>
      <c r="D561" s="6">
        <v>8463</v>
      </c>
      <c r="E561" s="17">
        <f>VLOOKUP(A561,'forecast data dump'!$A$1:$H$3450,4,FALSE)</f>
        <v>44410</v>
      </c>
      <c r="F561" s="17">
        <f>VLOOKUP(A561,'forecast data dump'!$A$1:$H$3450,5,FALSE)</f>
        <v>44466</v>
      </c>
      <c r="G561" s="13">
        <f>VLOOKUP(A561,'forecast data dump'!$A$1:$H$3450,8,FALSE)</f>
        <v>0</v>
      </c>
      <c r="H561" s="5" t="s">
        <v>3745</v>
      </c>
      <c r="I561" s="22">
        <f t="shared" si="124"/>
        <v>72</v>
      </c>
      <c r="J561" s="5"/>
      <c r="K561" s="5"/>
      <c r="L561" s="33">
        <f t="shared" si="125"/>
        <v>8463</v>
      </c>
      <c r="M561" s="33">
        <f t="shared" si="126"/>
        <v>8463</v>
      </c>
      <c r="N561" s="22">
        <f t="shared" si="127"/>
        <v>0</v>
      </c>
    </row>
    <row r="562" spans="1:14" x14ac:dyDescent="0.3">
      <c r="A562" s="5" t="s">
        <v>3076</v>
      </c>
      <c r="B562" s="5" t="s">
        <v>3077</v>
      </c>
      <c r="C562" s="5">
        <v>16</v>
      </c>
      <c r="D562" s="6">
        <v>2085</v>
      </c>
      <c r="E562" s="17">
        <f>VLOOKUP(A562,'forecast data dump'!$A$1:$H$3450,4,FALSE)</f>
        <v>44410</v>
      </c>
      <c r="F562" s="17">
        <f>VLOOKUP(A562,'forecast data dump'!$A$1:$H$3450,5,FALSE)</f>
        <v>44466</v>
      </c>
      <c r="G562" s="13">
        <f>VLOOKUP(A562,'forecast data dump'!$A$1:$H$3450,8,FALSE)</f>
        <v>0</v>
      </c>
      <c r="H562" s="5" t="s">
        <v>3746</v>
      </c>
      <c r="I562" s="22">
        <f t="shared" si="124"/>
        <v>16</v>
      </c>
      <c r="J562" s="5"/>
      <c r="K562" s="5"/>
      <c r="L562" s="33">
        <f t="shared" si="125"/>
        <v>2085</v>
      </c>
      <c r="M562" s="33">
        <f t="shared" si="126"/>
        <v>2085</v>
      </c>
      <c r="N562" s="22">
        <f t="shared" si="127"/>
        <v>0</v>
      </c>
    </row>
    <row r="563" spans="1:14" x14ac:dyDescent="0.3">
      <c r="A563" s="5" t="s">
        <v>3078</v>
      </c>
      <c r="B563" s="5" t="s">
        <v>3079</v>
      </c>
      <c r="C563" s="5">
        <v>48</v>
      </c>
      <c r="D563" s="6">
        <v>7281</v>
      </c>
      <c r="E563" s="17">
        <f>VLOOKUP(A563,'forecast data dump'!$A$1:$H$3450,4,FALSE)</f>
        <v>44467</v>
      </c>
      <c r="F563" s="17">
        <f>VLOOKUP(A563,'forecast data dump'!$A$1:$H$3450,5,FALSE)</f>
        <v>44524</v>
      </c>
      <c r="G563" s="13">
        <f>VLOOKUP(A563,'forecast data dump'!$A$1:$H$3450,8,FALSE)</f>
        <v>0</v>
      </c>
      <c r="H563" s="5" t="s">
        <v>3733</v>
      </c>
      <c r="I563" s="22">
        <f t="shared" si="124"/>
        <v>48</v>
      </c>
      <c r="J563" s="5"/>
      <c r="K563" s="5"/>
      <c r="L563" s="33">
        <f t="shared" si="125"/>
        <v>7281</v>
      </c>
      <c r="M563" s="33">
        <f t="shared" si="126"/>
        <v>7281</v>
      </c>
      <c r="N563" s="22">
        <f t="shared" si="127"/>
        <v>0</v>
      </c>
    </row>
    <row r="564" spans="1:14" x14ac:dyDescent="0.3">
      <c r="A564" s="5" t="s">
        <v>3078</v>
      </c>
      <c r="B564" s="5" t="s">
        <v>3079</v>
      </c>
      <c r="C564" s="5">
        <v>144</v>
      </c>
      <c r="D564" s="6">
        <v>16927</v>
      </c>
      <c r="E564" s="17">
        <f>VLOOKUP(A564,'forecast data dump'!$A$1:$H$3450,4,FALSE)</f>
        <v>44467</v>
      </c>
      <c r="F564" s="17">
        <f>VLOOKUP(A564,'forecast data dump'!$A$1:$H$3450,5,FALSE)</f>
        <v>44524</v>
      </c>
      <c r="G564" s="13">
        <f>VLOOKUP(A564,'forecast data dump'!$A$1:$H$3450,8,FALSE)</f>
        <v>0</v>
      </c>
      <c r="H564" s="5" t="s">
        <v>3745</v>
      </c>
      <c r="I564" s="22">
        <f t="shared" si="124"/>
        <v>144</v>
      </c>
      <c r="J564" s="5"/>
      <c r="K564" s="5"/>
      <c r="L564" s="33">
        <f t="shared" si="125"/>
        <v>16927</v>
      </c>
      <c r="M564" s="33">
        <f t="shared" si="126"/>
        <v>16927</v>
      </c>
      <c r="N564" s="22">
        <f t="shared" si="127"/>
        <v>0</v>
      </c>
    </row>
    <row r="565" spans="1:14" x14ac:dyDescent="0.3">
      <c r="A565" s="5" t="s">
        <v>3078</v>
      </c>
      <c r="B565" s="5" t="s">
        <v>3079</v>
      </c>
      <c r="C565" s="5">
        <v>48</v>
      </c>
      <c r="D565" s="6">
        <v>6255</v>
      </c>
      <c r="E565" s="17">
        <f>VLOOKUP(A565,'forecast data dump'!$A$1:$H$3450,4,FALSE)</f>
        <v>44467</v>
      </c>
      <c r="F565" s="17">
        <f>VLOOKUP(A565,'forecast data dump'!$A$1:$H$3450,5,FALSE)</f>
        <v>44524</v>
      </c>
      <c r="G565" s="13">
        <f>VLOOKUP(A565,'forecast data dump'!$A$1:$H$3450,8,FALSE)</f>
        <v>0</v>
      </c>
      <c r="H565" s="5" t="s">
        <v>3746</v>
      </c>
      <c r="I565" s="22">
        <f t="shared" si="124"/>
        <v>48</v>
      </c>
      <c r="J565" s="5"/>
      <c r="K565" s="5"/>
      <c r="L565" s="33">
        <f t="shared" si="125"/>
        <v>6255</v>
      </c>
      <c r="M565" s="33">
        <f t="shared" si="126"/>
        <v>6255</v>
      </c>
      <c r="N565" s="22">
        <f t="shared" si="127"/>
        <v>0</v>
      </c>
    </row>
    <row r="566" spans="1:14" x14ac:dyDescent="0.3">
      <c r="A566" s="5" t="s">
        <v>3080</v>
      </c>
      <c r="B566" s="5" t="s">
        <v>3081</v>
      </c>
      <c r="C566" s="5">
        <v>48</v>
      </c>
      <c r="D566" s="6">
        <v>7496</v>
      </c>
      <c r="E566" s="17">
        <f>VLOOKUP(A566,'forecast data dump'!$A$1:$H$3450,4,FALSE)</f>
        <v>44529</v>
      </c>
      <c r="F566" s="17">
        <f>VLOOKUP(A566,'forecast data dump'!$A$1:$H$3450,5,FALSE)</f>
        <v>44601</v>
      </c>
      <c r="G566" s="13">
        <f>VLOOKUP(A566,'forecast data dump'!$A$1:$H$3450,8,FALSE)</f>
        <v>0</v>
      </c>
      <c r="H566" s="5" t="s">
        <v>3733</v>
      </c>
      <c r="I566" s="22">
        <f t="shared" si="124"/>
        <v>48</v>
      </c>
      <c r="J566" s="5"/>
      <c r="K566" s="5"/>
      <c r="L566" s="33">
        <f t="shared" si="125"/>
        <v>7496</v>
      </c>
      <c r="M566" s="33">
        <f t="shared" si="126"/>
        <v>7496</v>
      </c>
      <c r="N566" s="22">
        <f t="shared" si="127"/>
        <v>0</v>
      </c>
    </row>
    <row r="567" spans="1:14" x14ac:dyDescent="0.3">
      <c r="A567" s="5" t="s">
        <v>3080</v>
      </c>
      <c r="B567" s="5" t="s">
        <v>3081</v>
      </c>
      <c r="C567" s="5">
        <v>144</v>
      </c>
      <c r="D567" s="6">
        <v>17426</v>
      </c>
      <c r="E567" s="17">
        <f>VLOOKUP(A567,'forecast data dump'!$A$1:$H$3450,4,FALSE)</f>
        <v>44529</v>
      </c>
      <c r="F567" s="17">
        <f>VLOOKUP(A567,'forecast data dump'!$A$1:$H$3450,5,FALSE)</f>
        <v>44601</v>
      </c>
      <c r="G567" s="13">
        <f>VLOOKUP(A567,'forecast data dump'!$A$1:$H$3450,8,FALSE)</f>
        <v>0</v>
      </c>
      <c r="H567" s="5" t="s">
        <v>3745</v>
      </c>
      <c r="I567" s="22">
        <f t="shared" si="124"/>
        <v>144</v>
      </c>
      <c r="J567" s="5"/>
      <c r="K567" s="5"/>
      <c r="L567" s="33">
        <f t="shared" si="125"/>
        <v>17426</v>
      </c>
      <c r="M567" s="33">
        <f t="shared" si="126"/>
        <v>17426</v>
      </c>
      <c r="N567" s="22">
        <f t="shared" si="127"/>
        <v>0</v>
      </c>
    </row>
    <row r="568" spans="1:14" x14ac:dyDescent="0.3">
      <c r="A568" s="5" t="s">
        <v>3080</v>
      </c>
      <c r="B568" s="5" t="s">
        <v>3081</v>
      </c>
      <c r="C568" s="5">
        <v>48</v>
      </c>
      <c r="D568" s="6">
        <v>6439</v>
      </c>
      <c r="E568" s="17">
        <f>VLOOKUP(A568,'forecast data dump'!$A$1:$H$3450,4,FALSE)</f>
        <v>44529</v>
      </c>
      <c r="F568" s="17">
        <f>VLOOKUP(A568,'forecast data dump'!$A$1:$H$3450,5,FALSE)</f>
        <v>44601</v>
      </c>
      <c r="G568" s="13">
        <f>VLOOKUP(A568,'forecast data dump'!$A$1:$H$3450,8,FALSE)</f>
        <v>0</v>
      </c>
      <c r="H568" s="5" t="s">
        <v>3746</v>
      </c>
      <c r="I568" s="22">
        <f t="shared" si="124"/>
        <v>48</v>
      </c>
      <c r="J568" s="5"/>
      <c r="K568" s="5"/>
      <c r="L568" s="33">
        <f t="shared" si="125"/>
        <v>6439</v>
      </c>
      <c r="M568" s="33">
        <f t="shared" si="126"/>
        <v>6439</v>
      </c>
      <c r="N568" s="22">
        <f t="shared" si="127"/>
        <v>0</v>
      </c>
    </row>
    <row r="569" spans="1:14" x14ac:dyDescent="0.3">
      <c r="A569" s="5" t="s">
        <v>3082</v>
      </c>
      <c r="B569" s="5" t="s">
        <v>3083</v>
      </c>
      <c r="C569" s="5">
        <v>8</v>
      </c>
      <c r="D569" s="6">
        <v>1250</v>
      </c>
      <c r="E569" s="17">
        <f>VLOOKUP(A569,'forecast data dump'!$A$1:$H$3450,4,FALSE)</f>
        <v>44602</v>
      </c>
      <c r="F569" s="17">
        <f>VLOOKUP(A569,'forecast data dump'!$A$1:$H$3450,5,FALSE)</f>
        <v>44616</v>
      </c>
      <c r="G569" s="13">
        <f>VLOOKUP(A569,'forecast data dump'!$A$1:$H$3450,8,FALSE)</f>
        <v>0</v>
      </c>
      <c r="H569" s="5" t="s">
        <v>3733</v>
      </c>
      <c r="I569" s="22">
        <f t="shared" si="124"/>
        <v>8</v>
      </c>
      <c r="J569" s="5"/>
      <c r="K569" s="5"/>
      <c r="L569" s="33">
        <f t="shared" si="125"/>
        <v>1250</v>
      </c>
      <c r="M569" s="33">
        <f t="shared" si="126"/>
        <v>1250</v>
      </c>
      <c r="N569" s="22">
        <f t="shared" si="127"/>
        <v>0</v>
      </c>
    </row>
    <row r="570" spans="1:14" x14ac:dyDescent="0.3">
      <c r="A570" s="5" t="s">
        <v>3082</v>
      </c>
      <c r="B570" s="5" t="s">
        <v>3083</v>
      </c>
      <c r="C570" s="5">
        <v>40</v>
      </c>
      <c r="D570" s="6">
        <v>4843</v>
      </c>
      <c r="E570" s="17">
        <f>VLOOKUP(A570,'forecast data dump'!$A$1:$H$3450,4,FALSE)</f>
        <v>44602</v>
      </c>
      <c r="F570" s="17">
        <f>VLOOKUP(A570,'forecast data dump'!$A$1:$H$3450,5,FALSE)</f>
        <v>44616</v>
      </c>
      <c r="G570" s="13">
        <f>VLOOKUP(A570,'forecast data dump'!$A$1:$H$3450,8,FALSE)</f>
        <v>0</v>
      </c>
      <c r="H570" s="5" t="s">
        <v>3741</v>
      </c>
      <c r="I570" s="22">
        <f t="shared" si="124"/>
        <v>40</v>
      </c>
      <c r="J570" s="5"/>
      <c r="K570" s="5"/>
      <c r="L570" s="33">
        <f t="shared" si="125"/>
        <v>4843</v>
      </c>
      <c r="M570" s="33">
        <f t="shared" si="126"/>
        <v>4843</v>
      </c>
      <c r="N570" s="22">
        <f t="shared" si="127"/>
        <v>0</v>
      </c>
    </row>
    <row r="571" spans="1:14" x14ac:dyDescent="0.3">
      <c r="A571" s="5" t="s">
        <v>3082</v>
      </c>
      <c r="B571" s="5" t="s">
        <v>3083</v>
      </c>
      <c r="C571" s="5">
        <v>16</v>
      </c>
      <c r="D571" s="6">
        <v>1937</v>
      </c>
      <c r="E571" s="17">
        <f>VLOOKUP(A571,'forecast data dump'!$A$1:$H$3450,4,FALSE)</f>
        <v>44602</v>
      </c>
      <c r="F571" s="17">
        <f>VLOOKUP(A571,'forecast data dump'!$A$1:$H$3450,5,FALSE)</f>
        <v>44616</v>
      </c>
      <c r="G571" s="13">
        <f>VLOOKUP(A571,'forecast data dump'!$A$1:$H$3450,8,FALSE)</f>
        <v>0</v>
      </c>
      <c r="H571" s="5" t="s">
        <v>3745</v>
      </c>
      <c r="I571" s="22">
        <f t="shared" si="124"/>
        <v>16</v>
      </c>
      <c r="J571" s="5"/>
      <c r="K571" s="5"/>
      <c r="L571" s="33">
        <f t="shared" si="125"/>
        <v>1937</v>
      </c>
      <c r="M571" s="33">
        <f t="shared" si="126"/>
        <v>1937</v>
      </c>
      <c r="N571" s="22">
        <f t="shared" si="127"/>
        <v>0</v>
      </c>
    </row>
    <row r="572" spans="1:14" x14ac:dyDescent="0.3">
      <c r="A572" s="5" t="s">
        <v>3082</v>
      </c>
      <c r="B572" s="5" t="s">
        <v>3083</v>
      </c>
      <c r="C572" s="5">
        <v>8</v>
      </c>
      <c r="D572" s="6">
        <v>1074</v>
      </c>
      <c r="E572" s="17">
        <f>VLOOKUP(A572,'forecast data dump'!$A$1:$H$3450,4,FALSE)</f>
        <v>44602</v>
      </c>
      <c r="F572" s="17">
        <f>VLOOKUP(A572,'forecast data dump'!$A$1:$H$3450,5,FALSE)</f>
        <v>44616</v>
      </c>
      <c r="G572" s="13">
        <f>VLOOKUP(A572,'forecast data dump'!$A$1:$H$3450,8,FALSE)</f>
        <v>0</v>
      </c>
      <c r="H572" s="5" t="s">
        <v>3746</v>
      </c>
      <c r="I572" s="22">
        <f t="shared" si="124"/>
        <v>8</v>
      </c>
      <c r="J572" s="5"/>
      <c r="K572" s="5"/>
      <c r="L572" s="33">
        <f t="shared" si="125"/>
        <v>1074</v>
      </c>
      <c r="M572" s="33">
        <f t="shared" si="126"/>
        <v>1074</v>
      </c>
      <c r="N572" s="22">
        <f t="shared" si="127"/>
        <v>0</v>
      </c>
    </row>
    <row r="573" spans="1:14" x14ac:dyDescent="0.3">
      <c r="A573" s="5" t="s">
        <v>3084</v>
      </c>
      <c r="B573" s="5" t="s">
        <v>3085</v>
      </c>
      <c r="C573" s="5">
        <v>92000</v>
      </c>
      <c r="D573" s="6">
        <v>108883</v>
      </c>
      <c r="E573" s="17">
        <f>VLOOKUP(A573,'forecast data dump'!$A$1:$H$3450,4,FALSE)</f>
        <v>44529</v>
      </c>
      <c r="F573" s="17">
        <f>VLOOKUP(A573,'forecast data dump'!$A$1:$H$3450,5,FALSE)</f>
        <v>44601</v>
      </c>
      <c r="G573" s="13">
        <f>VLOOKUP(A573,'forecast data dump'!$A$1:$H$3450,8,FALSE)</f>
        <v>0</v>
      </c>
      <c r="H573" s="5" t="s">
        <v>3762</v>
      </c>
      <c r="I573" s="22">
        <f t="shared" si="124"/>
        <v>92000</v>
      </c>
      <c r="J573" s="5"/>
      <c r="K573" s="5"/>
      <c r="L573" s="33">
        <f t="shared" si="125"/>
        <v>108883</v>
      </c>
      <c r="M573" s="33">
        <f t="shared" si="126"/>
        <v>108883</v>
      </c>
      <c r="N573" s="22">
        <f t="shared" si="127"/>
        <v>0</v>
      </c>
    </row>
    <row r="574" spans="1:14" x14ac:dyDescent="0.3">
      <c r="A574" s="5" t="s">
        <v>3088</v>
      </c>
      <c r="B574" s="5" t="s">
        <v>3089</v>
      </c>
      <c r="C574" s="5">
        <v>8</v>
      </c>
      <c r="D574" s="6">
        <v>1213</v>
      </c>
      <c r="E574" s="17" t="str">
        <f>VLOOKUP(A574,'forecast data dump'!$A$1:$H$3450,4,FALSE)</f>
        <v>30-Apr-21 A</v>
      </c>
      <c r="F574" s="17">
        <f>VLOOKUP(A574,'forecast data dump'!$A$1:$H$3450,5,FALSE)</f>
        <v>44405</v>
      </c>
      <c r="G574" s="13">
        <f>VLOOKUP(A574,'forecast data dump'!$A$1:$H$3450,8,FALSE)</f>
        <v>0.85</v>
      </c>
      <c r="H574" s="5" t="s">
        <v>3733</v>
      </c>
      <c r="I574" s="22">
        <f t="shared" si="124"/>
        <v>1.2000000000000002</v>
      </c>
      <c r="J574" s="5"/>
      <c r="K574" s="5"/>
      <c r="L574" s="33">
        <f t="shared" si="125"/>
        <v>181.95000000000002</v>
      </c>
      <c r="M574" s="33">
        <f t="shared" si="126"/>
        <v>181.95000000000002</v>
      </c>
      <c r="N574" s="22">
        <f t="shared" si="127"/>
        <v>0</v>
      </c>
    </row>
    <row r="575" spans="1:14" x14ac:dyDescent="0.3">
      <c r="A575" s="5" t="s">
        <v>3088</v>
      </c>
      <c r="B575" s="5" t="s">
        <v>3089</v>
      </c>
      <c r="C575" s="5">
        <v>32</v>
      </c>
      <c r="D575" s="6">
        <v>3761</v>
      </c>
      <c r="E575" s="17" t="str">
        <f>VLOOKUP(A575,'forecast data dump'!$A$1:$H$3450,4,FALSE)</f>
        <v>30-Apr-21 A</v>
      </c>
      <c r="F575" s="17">
        <f>VLOOKUP(A575,'forecast data dump'!$A$1:$H$3450,5,FALSE)</f>
        <v>44405</v>
      </c>
      <c r="G575" s="13">
        <f>VLOOKUP(A575,'forecast data dump'!$A$1:$H$3450,8,FALSE)</f>
        <v>0.85</v>
      </c>
      <c r="H575" s="5" t="s">
        <v>3745</v>
      </c>
      <c r="I575" s="22">
        <f t="shared" si="124"/>
        <v>4.8000000000000007</v>
      </c>
      <c r="J575" s="5"/>
      <c r="K575" s="5"/>
      <c r="L575" s="33">
        <f t="shared" si="125"/>
        <v>564.15000000000009</v>
      </c>
      <c r="M575" s="33">
        <f t="shared" si="126"/>
        <v>564.15000000000009</v>
      </c>
      <c r="N575" s="22">
        <f t="shared" si="127"/>
        <v>0</v>
      </c>
    </row>
    <row r="576" spans="1:14" x14ac:dyDescent="0.3">
      <c r="A576" s="5" t="s">
        <v>3088</v>
      </c>
      <c r="B576" s="5" t="s">
        <v>3089</v>
      </c>
      <c r="C576" s="5">
        <v>8</v>
      </c>
      <c r="D576" s="6">
        <v>1042</v>
      </c>
      <c r="E576" s="17" t="str">
        <f>VLOOKUP(A576,'forecast data dump'!$A$1:$H$3450,4,FALSE)</f>
        <v>30-Apr-21 A</v>
      </c>
      <c r="F576" s="17">
        <f>VLOOKUP(A576,'forecast data dump'!$A$1:$H$3450,5,FALSE)</f>
        <v>44405</v>
      </c>
      <c r="G576" s="13">
        <f>VLOOKUP(A576,'forecast data dump'!$A$1:$H$3450,8,FALSE)</f>
        <v>0.85</v>
      </c>
      <c r="H576" s="5" t="s">
        <v>3746</v>
      </c>
      <c r="I576" s="22">
        <f t="shared" si="124"/>
        <v>1.2000000000000002</v>
      </c>
      <c r="J576" s="5"/>
      <c r="K576" s="5"/>
      <c r="L576" s="33">
        <f t="shared" si="125"/>
        <v>156.30000000000001</v>
      </c>
      <c r="M576" s="33">
        <f t="shared" si="126"/>
        <v>156.30000000000001</v>
      </c>
      <c r="N576" s="22">
        <f t="shared" si="127"/>
        <v>0</v>
      </c>
    </row>
    <row r="577" spans="1:14" x14ac:dyDescent="0.3">
      <c r="A577" s="3" t="s">
        <v>7880</v>
      </c>
      <c r="B577" s="3"/>
      <c r="C577" s="3"/>
      <c r="D577" s="4"/>
      <c r="E577" s="15"/>
      <c r="F577" s="15"/>
      <c r="G577" s="11"/>
      <c r="H577" s="3"/>
      <c r="I577" s="20"/>
      <c r="J577" s="3"/>
      <c r="K577" s="3"/>
      <c r="L577" s="32"/>
      <c r="M577" s="32"/>
      <c r="N577" s="20"/>
    </row>
    <row r="578" spans="1:14" x14ac:dyDescent="0.3">
      <c r="A578" s="5" t="s">
        <v>3106</v>
      </c>
      <c r="B578" s="5" t="s">
        <v>3107</v>
      </c>
      <c r="C578" s="5">
        <v>96</v>
      </c>
      <c r="D578" s="6">
        <v>14137</v>
      </c>
      <c r="E578" s="17" t="str">
        <f>VLOOKUP(A578,'forecast data dump'!$A$1:$H$3450,4,FALSE)</f>
        <v>22-Feb-21 A</v>
      </c>
      <c r="F578" s="17">
        <f>VLOOKUP(A578,'forecast data dump'!$A$1:$H$3450,5,FALSE)</f>
        <v>44392</v>
      </c>
      <c r="G578" s="13">
        <f>VLOOKUP(A578,'forecast data dump'!$A$1:$H$3450,8,FALSE)</f>
        <v>0.33</v>
      </c>
      <c r="H578" s="5" t="s">
        <v>3733</v>
      </c>
      <c r="I578" s="22">
        <f t="shared" ref="I578:I630" si="128">C578*(1-G578)</f>
        <v>64.319999999999993</v>
      </c>
      <c r="J578" s="5"/>
      <c r="K578" s="5"/>
      <c r="L578" s="33">
        <f t="shared" ref="L578:L630" si="129">D578*(1-G578)</f>
        <v>9471.7899999999991</v>
      </c>
      <c r="M578" s="33">
        <f t="shared" ref="M578:M630" si="130">IF(J578="",L578,(D578/C578)*J578)</f>
        <v>9471.7899999999991</v>
      </c>
      <c r="N578" s="22">
        <f t="shared" ref="N578:N630" si="131">L578-M578</f>
        <v>0</v>
      </c>
    </row>
    <row r="579" spans="1:14" x14ac:dyDescent="0.3">
      <c r="A579" s="5" t="s">
        <v>3106</v>
      </c>
      <c r="B579" s="5" t="s">
        <v>3107</v>
      </c>
      <c r="C579" s="5">
        <v>48</v>
      </c>
      <c r="D579" s="6">
        <v>5478</v>
      </c>
      <c r="E579" s="17" t="str">
        <f>VLOOKUP(A579,'forecast data dump'!$A$1:$H$3450,4,FALSE)</f>
        <v>22-Feb-21 A</v>
      </c>
      <c r="F579" s="17">
        <f>VLOOKUP(A579,'forecast data dump'!$A$1:$H$3450,5,FALSE)</f>
        <v>44392</v>
      </c>
      <c r="G579" s="13">
        <f>VLOOKUP(A579,'forecast data dump'!$A$1:$H$3450,8,FALSE)</f>
        <v>0.33</v>
      </c>
      <c r="H579" s="5" t="s">
        <v>3745</v>
      </c>
      <c r="I579" s="22">
        <f t="shared" si="128"/>
        <v>32.159999999999997</v>
      </c>
      <c r="J579" s="5"/>
      <c r="K579" s="5"/>
      <c r="L579" s="33">
        <f t="shared" si="129"/>
        <v>3670.2599999999998</v>
      </c>
      <c r="M579" s="33">
        <f t="shared" si="130"/>
        <v>3670.2599999999998</v>
      </c>
      <c r="N579" s="22">
        <f t="shared" si="131"/>
        <v>0</v>
      </c>
    </row>
    <row r="580" spans="1:14" x14ac:dyDescent="0.3">
      <c r="A580" s="5" t="s">
        <v>3106</v>
      </c>
      <c r="B580" s="5" t="s">
        <v>3107</v>
      </c>
      <c r="C580" s="5">
        <v>48</v>
      </c>
      <c r="D580" s="6">
        <v>5478</v>
      </c>
      <c r="E580" s="17" t="str">
        <f>VLOOKUP(A580,'forecast data dump'!$A$1:$H$3450,4,FALSE)</f>
        <v>22-Feb-21 A</v>
      </c>
      <c r="F580" s="17">
        <f>VLOOKUP(A580,'forecast data dump'!$A$1:$H$3450,5,FALSE)</f>
        <v>44392</v>
      </c>
      <c r="G580" s="13">
        <f>VLOOKUP(A580,'forecast data dump'!$A$1:$H$3450,8,FALSE)</f>
        <v>0.33</v>
      </c>
      <c r="H580" s="5" t="s">
        <v>3741</v>
      </c>
      <c r="I580" s="22">
        <f t="shared" si="128"/>
        <v>32.159999999999997</v>
      </c>
      <c r="J580" s="5"/>
      <c r="K580" s="5"/>
      <c r="L580" s="33">
        <f t="shared" si="129"/>
        <v>3670.2599999999998</v>
      </c>
      <c r="M580" s="33">
        <f t="shared" si="130"/>
        <v>3670.2599999999998</v>
      </c>
      <c r="N580" s="22">
        <f t="shared" si="131"/>
        <v>0</v>
      </c>
    </row>
    <row r="581" spans="1:14" x14ac:dyDescent="0.3">
      <c r="A581" s="5" t="s">
        <v>3108</v>
      </c>
      <c r="B581" s="5" t="s">
        <v>3109</v>
      </c>
      <c r="C581" s="5">
        <v>16</v>
      </c>
      <c r="D581" s="6">
        <v>2356</v>
      </c>
      <c r="E581" s="17" t="str">
        <f>VLOOKUP(A581,'forecast data dump'!$A$1:$H$3450,4,FALSE)</f>
        <v>08-Jun-21 A</v>
      </c>
      <c r="F581" s="17">
        <f>VLOOKUP(A581,'forecast data dump'!$A$1:$H$3450,5,FALSE)</f>
        <v>44439</v>
      </c>
      <c r="G581" s="13">
        <f>VLOOKUP(A581,'forecast data dump'!$A$1:$H$3450,8,FALSE)</f>
        <v>0.5</v>
      </c>
      <c r="H581" s="5" t="s">
        <v>3763</v>
      </c>
      <c r="I581" s="22">
        <f t="shared" si="128"/>
        <v>8</v>
      </c>
      <c r="J581" s="5"/>
      <c r="K581" s="5"/>
      <c r="L581" s="33">
        <f t="shared" si="129"/>
        <v>1178</v>
      </c>
      <c r="M581" s="33">
        <f t="shared" si="130"/>
        <v>1178</v>
      </c>
      <c r="N581" s="22">
        <f t="shared" si="131"/>
        <v>0</v>
      </c>
    </row>
    <row r="582" spans="1:14" x14ac:dyDescent="0.3">
      <c r="A582" s="5" t="s">
        <v>3110</v>
      </c>
      <c r="B582" s="5" t="s">
        <v>3111</v>
      </c>
      <c r="C582" s="5">
        <v>20</v>
      </c>
      <c r="D582" s="6">
        <v>3034</v>
      </c>
      <c r="E582" s="17">
        <f>VLOOKUP(A582,'forecast data dump'!$A$1:$H$3450,4,FALSE)</f>
        <v>44440</v>
      </c>
      <c r="F582" s="17">
        <f>VLOOKUP(A582,'forecast data dump'!$A$1:$H$3450,5,FALSE)</f>
        <v>44454</v>
      </c>
      <c r="G582" s="13">
        <f>VLOOKUP(A582,'forecast data dump'!$A$1:$H$3450,8,FALSE)</f>
        <v>0</v>
      </c>
      <c r="H582" s="5" t="s">
        <v>3733</v>
      </c>
      <c r="I582" s="22">
        <f t="shared" si="128"/>
        <v>20</v>
      </c>
      <c r="J582" s="5"/>
      <c r="K582" s="5"/>
      <c r="L582" s="33">
        <f t="shared" si="129"/>
        <v>3034</v>
      </c>
      <c r="M582" s="33">
        <f t="shared" si="130"/>
        <v>3034</v>
      </c>
      <c r="N582" s="22">
        <f t="shared" si="131"/>
        <v>0</v>
      </c>
    </row>
    <row r="583" spans="1:14" x14ac:dyDescent="0.3">
      <c r="A583" s="5" t="s">
        <v>3110</v>
      </c>
      <c r="B583" s="5" t="s">
        <v>3111</v>
      </c>
      <c r="C583" s="5">
        <v>16</v>
      </c>
      <c r="D583" s="6">
        <v>1881</v>
      </c>
      <c r="E583" s="17">
        <f>VLOOKUP(A583,'forecast data dump'!$A$1:$H$3450,4,FALSE)</f>
        <v>44440</v>
      </c>
      <c r="F583" s="17">
        <f>VLOOKUP(A583,'forecast data dump'!$A$1:$H$3450,5,FALSE)</f>
        <v>44454</v>
      </c>
      <c r="G583" s="13">
        <f>VLOOKUP(A583,'forecast data dump'!$A$1:$H$3450,8,FALSE)</f>
        <v>0</v>
      </c>
      <c r="H583" s="5" t="s">
        <v>3745</v>
      </c>
      <c r="I583" s="22">
        <f t="shared" si="128"/>
        <v>16</v>
      </c>
      <c r="J583" s="5"/>
      <c r="K583" s="5"/>
      <c r="L583" s="33">
        <f t="shared" si="129"/>
        <v>1881</v>
      </c>
      <c r="M583" s="33">
        <f t="shared" si="130"/>
        <v>1881</v>
      </c>
      <c r="N583" s="22">
        <f t="shared" si="131"/>
        <v>0</v>
      </c>
    </row>
    <row r="584" spans="1:14" x14ac:dyDescent="0.3">
      <c r="A584" s="5" t="s">
        <v>3110</v>
      </c>
      <c r="B584" s="5" t="s">
        <v>3111</v>
      </c>
      <c r="C584" s="5">
        <v>16</v>
      </c>
      <c r="D584" s="6">
        <v>1881</v>
      </c>
      <c r="E584" s="17">
        <f>VLOOKUP(A584,'forecast data dump'!$A$1:$H$3450,4,FALSE)</f>
        <v>44440</v>
      </c>
      <c r="F584" s="17">
        <f>VLOOKUP(A584,'forecast data dump'!$A$1:$H$3450,5,FALSE)</f>
        <v>44454</v>
      </c>
      <c r="G584" s="13">
        <f>VLOOKUP(A584,'forecast data dump'!$A$1:$H$3450,8,FALSE)</f>
        <v>0</v>
      </c>
      <c r="H584" s="5" t="s">
        <v>3741</v>
      </c>
      <c r="I584" s="22">
        <f t="shared" si="128"/>
        <v>16</v>
      </c>
      <c r="J584" s="5"/>
      <c r="K584" s="5"/>
      <c r="L584" s="33">
        <f t="shared" si="129"/>
        <v>1881</v>
      </c>
      <c r="M584" s="33">
        <f t="shared" si="130"/>
        <v>1881</v>
      </c>
      <c r="N584" s="22">
        <f t="shared" si="131"/>
        <v>0</v>
      </c>
    </row>
    <row r="585" spans="1:14" x14ac:dyDescent="0.3">
      <c r="A585" s="5" t="s">
        <v>3112</v>
      </c>
      <c r="B585" s="5" t="s">
        <v>3113</v>
      </c>
      <c r="C585" s="5">
        <v>32</v>
      </c>
      <c r="D585" s="6">
        <v>4854</v>
      </c>
      <c r="E585" s="17">
        <f>VLOOKUP(A585,'forecast data dump'!$A$1:$H$3450,4,FALSE)</f>
        <v>44455</v>
      </c>
      <c r="F585" s="17">
        <f>VLOOKUP(A585,'forecast data dump'!$A$1:$H$3450,5,FALSE)</f>
        <v>44530</v>
      </c>
      <c r="G585" s="13">
        <f>VLOOKUP(A585,'forecast data dump'!$A$1:$H$3450,8,FALSE)</f>
        <v>0</v>
      </c>
      <c r="H585" s="5" t="s">
        <v>3733</v>
      </c>
      <c r="I585" s="22">
        <f t="shared" si="128"/>
        <v>32</v>
      </c>
      <c r="J585" s="5"/>
      <c r="K585" s="5"/>
      <c r="L585" s="33">
        <f t="shared" si="129"/>
        <v>4854</v>
      </c>
      <c r="M585" s="33">
        <f t="shared" si="130"/>
        <v>4854</v>
      </c>
      <c r="N585" s="22">
        <f t="shared" si="131"/>
        <v>0</v>
      </c>
    </row>
    <row r="586" spans="1:14" x14ac:dyDescent="0.3">
      <c r="A586" s="5" t="s">
        <v>3112</v>
      </c>
      <c r="B586" s="5" t="s">
        <v>3113</v>
      </c>
      <c r="C586" s="5">
        <v>72</v>
      </c>
      <c r="D586" s="6">
        <v>8463</v>
      </c>
      <c r="E586" s="17">
        <f>VLOOKUP(A586,'forecast data dump'!$A$1:$H$3450,4,FALSE)</f>
        <v>44455</v>
      </c>
      <c r="F586" s="17">
        <f>VLOOKUP(A586,'forecast data dump'!$A$1:$H$3450,5,FALSE)</f>
        <v>44530</v>
      </c>
      <c r="G586" s="13">
        <f>VLOOKUP(A586,'forecast data dump'!$A$1:$H$3450,8,FALSE)</f>
        <v>0</v>
      </c>
      <c r="H586" s="5" t="s">
        <v>3745</v>
      </c>
      <c r="I586" s="22">
        <f t="shared" si="128"/>
        <v>72</v>
      </c>
      <c r="J586" s="5"/>
      <c r="K586" s="5"/>
      <c r="L586" s="33">
        <f t="shared" si="129"/>
        <v>8463</v>
      </c>
      <c r="M586" s="33">
        <f t="shared" si="130"/>
        <v>8463</v>
      </c>
      <c r="N586" s="22">
        <f t="shared" si="131"/>
        <v>0</v>
      </c>
    </row>
    <row r="587" spans="1:14" x14ac:dyDescent="0.3">
      <c r="A587" s="5" t="s">
        <v>3114</v>
      </c>
      <c r="B587" s="5" t="s">
        <v>3115</v>
      </c>
      <c r="C587" s="5">
        <v>24</v>
      </c>
      <c r="D587" s="6">
        <v>3640</v>
      </c>
      <c r="E587" s="17">
        <f>VLOOKUP(A587,'forecast data dump'!$A$1:$H$3450,4,FALSE)</f>
        <v>44531</v>
      </c>
      <c r="F587" s="17">
        <f>VLOOKUP(A587,'forecast data dump'!$A$1:$H$3450,5,FALSE)</f>
        <v>44574</v>
      </c>
      <c r="G587" s="13">
        <f>VLOOKUP(A587,'forecast data dump'!$A$1:$H$3450,8,FALSE)</f>
        <v>0</v>
      </c>
      <c r="H587" s="5" t="s">
        <v>3733</v>
      </c>
      <c r="I587" s="22">
        <f t="shared" si="128"/>
        <v>24</v>
      </c>
      <c r="J587" s="5"/>
      <c r="K587" s="5"/>
      <c r="L587" s="33">
        <f t="shared" si="129"/>
        <v>3640</v>
      </c>
      <c r="M587" s="33">
        <f t="shared" si="130"/>
        <v>3640</v>
      </c>
      <c r="N587" s="22">
        <f t="shared" si="131"/>
        <v>0</v>
      </c>
    </row>
    <row r="588" spans="1:14" x14ac:dyDescent="0.3">
      <c r="A588" s="5" t="s">
        <v>3114</v>
      </c>
      <c r="B588" s="5" t="s">
        <v>3115</v>
      </c>
      <c r="C588" s="5">
        <v>24</v>
      </c>
      <c r="D588" s="6">
        <v>2821</v>
      </c>
      <c r="E588" s="17">
        <f>VLOOKUP(A588,'forecast data dump'!$A$1:$H$3450,4,FALSE)</f>
        <v>44531</v>
      </c>
      <c r="F588" s="17">
        <f>VLOOKUP(A588,'forecast data dump'!$A$1:$H$3450,5,FALSE)</f>
        <v>44574</v>
      </c>
      <c r="G588" s="13">
        <f>VLOOKUP(A588,'forecast data dump'!$A$1:$H$3450,8,FALSE)</f>
        <v>0</v>
      </c>
      <c r="H588" s="5" t="s">
        <v>3745</v>
      </c>
      <c r="I588" s="22">
        <f t="shared" si="128"/>
        <v>24</v>
      </c>
      <c r="J588" s="5"/>
      <c r="K588" s="5"/>
      <c r="L588" s="33">
        <f t="shared" si="129"/>
        <v>2821</v>
      </c>
      <c r="M588" s="33">
        <f t="shared" si="130"/>
        <v>2821</v>
      </c>
      <c r="N588" s="22">
        <f t="shared" si="131"/>
        <v>0</v>
      </c>
    </row>
    <row r="589" spans="1:14" x14ac:dyDescent="0.3">
      <c r="A589" s="5" t="s">
        <v>3116</v>
      </c>
      <c r="B589" s="5" t="s">
        <v>3117</v>
      </c>
      <c r="C589" s="5">
        <v>96</v>
      </c>
      <c r="D589" s="6">
        <v>14882</v>
      </c>
      <c r="E589" s="17">
        <f>VLOOKUP(A589,'forecast data dump'!$A$1:$H$3450,4,FALSE)</f>
        <v>44575</v>
      </c>
      <c r="F589" s="17">
        <f>VLOOKUP(A589,'forecast data dump'!$A$1:$H$3450,5,FALSE)</f>
        <v>44704</v>
      </c>
      <c r="G589" s="13">
        <f>VLOOKUP(A589,'forecast data dump'!$A$1:$H$3450,8,FALSE)</f>
        <v>0</v>
      </c>
      <c r="H589" s="5" t="s">
        <v>3733</v>
      </c>
      <c r="I589" s="22">
        <f t="shared" si="128"/>
        <v>96</v>
      </c>
      <c r="J589" s="5"/>
      <c r="K589" s="5"/>
      <c r="L589" s="33">
        <f t="shared" si="129"/>
        <v>14882</v>
      </c>
      <c r="M589" s="33">
        <f t="shared" si="130"/>
        <v>14882</v>
      </c>
      <c r="N589" s="22">
        <f t="shared" si="131"/>
        <v>0</v>
      </c>
    </row>
    <row r="590" spans="1:14" x14ac:dyDescent="0.3">
      <c r="A590" s="5" t="s">
        <v>3116</v>
      </c>
      <c r="B590" s="5" t="s">
        <v>3117</v>
      </c>
      <c r="C590" s="5">
        <v>96</v>
      </c>
      <c r="D590" s="6">
        <v>11533</v>
      </c>
      <c r="E590" s="17">
        <f>VLOOKUP(A590,'forecast data dump'!$A$1:$H$3450,4,FALSE)</f>
        <v>44575</v>
      </c>
      <c r="F590" s="17">
        <f>VLOOKUP(A590,'forecast data dump'!$A$1:$H$3450,5,FALSE)</f>
        <v>44704</v>
      </c>
      <c r="G590" s="13">
        <f>VLOOKUP(A590,'forecast data dump'!$A$1:$H$3450,8,FALSE)</f>
        <v>0</v>
      </c>
      <c r="H590" s="5" t="s">
        <v>3745</v>
      </c>
      <c r="I590" s="22">
        <f t="shared" si="128"/>
        <v>96</v>
      </c>
      <c r="J590" s="5"/>
      <c r="K590" s="5"/>
      <c r="L590" s="33">
        <f t="shared" si="129"/>
        <v>11533</v>
      </c>
      <c r="M590" s="33">
        <f t="shared" si="130"/>
        <v>11533</v>
      </c>
      <c r="N590" s="22">
        <f t="shared" si="131"/>
        <v>0</v>
      </c>
    </row>
    <row r="591" spans="1:14" x14ac:dyDescent="0.3">
      <c r="A591" s="5" t="s">
        <v>3118</v>
      </c>
      <c r="B591" s="5" t="s">
        <v>3119</v>
      </c>
      <c r="C591" s="5">
        <v>16</v>
      </c>
      <c r="D591" s="6">
        <v>2500</v>
      </c>
      <c r="E591" s="17">
        <f>VLOOKUP(A591,'forecast data dump'!$A$1:$H$3450,4,FALSE)</f>
        <v>44705</v>
      </c>
      <c r="F591" s="17">
        <f>VLOOKUP(A591,'forecast data dump'!$A$1:$H$3450,5,FALSE)</f>
        <v>44733</v>
      </c>
      <c r="G591" s="13">
        <f>VLOOKUP(A591,'forecast data dump'!$A$1:$H$3450,8,FALSE)</f>
        <v>0</v>
      </c>
      <c r="H591" s="5" t="s">
        <v>3733</v>
      </c>
      <c r="I591" s="22">
        <f t="shared" si="128"/>
        <v>16</v>
      </c>
      <c r="J591" s="5"/>
      <c r="K591" s="5"/>
      <c r="L591" s="33">
        <f t="shared" si="129"/>
        <v>2500</v>
      </c>
      <c r="M591" s="33">
        <f t="shared" si="130"/>
        <v>2500</v>
      </c>
      <c r="N591" s="22">
        <f t="shared" si="131"/>
        <v>0</v>
      </c>
    </row>
    <row r="592" spans="1:14" x14ac:dyDescent="0.3">
      <c r="A592" s="5" t="s">
        <v>3118</v>
      </c>
      <c r="B592" s="5" t="s">
        <v>3119</v>
      </c>
      <c r="C592" s="5">
        <v>16</v>
      </c>
      <c r="D592" s="6">
        <v>1937</v>
      </c>
      <c r="E592" s="17">
        <f>VLOOKUP(A592,'forecast data dump'!$A$1:$H$3450,4,FALSE)</f>
        <v>44705</v>
      </c>
      <c r="F592" s="17">
        <f>VLOOKUP(A592,'forecast data dump'!$A$1:$H$3450,5,FALSE)</f>
        <v>44733</v>
      </c>
      <c r="G592" s="13">
        <f>VLOOKUP(A592,'forecast data dump'!$A$1:$H$3450,8,FALSE)</f>
        <v>0</v>
      </c>
      <c r="H592" s="5" t="s">
        <v>3745</v>
      </c>
      <c r="I592" s="22">
        <f t="shared" si="128"/>
        <v>16</v>
      </c>
      <c r="J592" s="5"/>
      <c r="K592" s="5"/>
      <c r="L592" s="33">
        <f t="shared" si="129"/>
        <v>1937</v>
      </c>
      <c r="M592" s="33">
        <f t="shared" si="130"/>
        <v>1937</v>
      </c>
      <c r="N592" s="22">
        <f t="shared" si="131"/>
        <v>0</v>
      </c>
    </row>
    <row r="593" spans="1:14" x14ac:dyDescent="0.3">
      <c r="A593" s="5" t="s">
        <v>3118</v>
      </c>
      <c r="B593" s="5" t="s">
        <v>3119</v>
      </c>
      <c r="C593" s="5">
        <v>8</v>
      </c>
      <c r="D593" s="6">
        <v>969</v>
      </c>
      <c r="E593" s="17">
        <f>VLOOKUP(A593,'forecast data dump'!$A$1:$H$3450,4,FALSE)</f>
        <v>44705</v>
      </c>
      <c r="F593" s="17">
        <f>VLOOKUP(A593,'forecast data dump'!$A$1:$H$3450,5,FALSE)</f>
        <v>44733</v>
      </c>
      <c r="G593" s="13">
        <f>VLOOKUP(A593,'forecast data dump'!$A$1:$H$3450,8,FALSE)</f>
        <v>0</v>
      </c>
      <c r="H593" s="5" t="s">
        <v>3741</v>
      </c>
      <c r="I593" s="22">
        <f t="shared" si="128"/>
        <v>8</v>
      </c>
      <c r="J593" s="5"/>
      <c r="K593" s="5"/>
      <c r="L593" s="33">
        <f t="shared" si="129"/>
        <v>969</v>
      </c>
      <c r="M593" s="33">
        <f t="shared" si="130"/>
        <v>969</v>
      </c>
      <c r="N593" s="22">
        <f t="shared" si="131"/>
        <v>0</v>
      </c>
    </row>
    <row r="594" spans="1:14" x14ac:dyDescent="0.3">
      <c r="A594" s="5" t="s">
        <v>3120</v>
      </c>
      <c r="B594" s="5" t="s">
        <v>3121</v>
      </c>
      <c r="C594" s="5">
        <v>53000</v>
      </c>
      <c r="D594" s="6">
        <v>62419</v>
      </c>
      <c r="E594" s="17">
        <f>VLOOKUP(A594,'forecast data dump'!$A$1:$H$3450,4,FALSE)</f>
        <v>44575</v>
      </c>
      <c r="F594" s="17">
        <f>VLOOKUP(A594,'forecast data dump'!$A$1:$H$3450,5,FALSE)</f>
        <v>44704</v>
      </c>
      <c r="G594" s="13">
        <f>VLOOKUP(A594,'forecast data dump'!$A$1:$H$3450,8,FALSE)</f>
        <v>0</v>
      </c>
      <c r="H594" s="5" t="s">
        <v>3762</v>
      </c>
      <c r="I594" s="22">
        <f t="shared" si="128"/>
        <v>53000</v>
      </c>
      <c r="J594" s="5"/>
      <c r="K594" s="5"/>
      <c r="L594" s="33">
        <f t="shared" si="129"/>
        <v>62419</v>
      </c>
      <c r="M594" s="33">
        <f t="shared" si="130"/>
        <v>62419</v>
      </c>
      <c r="N594" s="22">
        <f t="shared" si="131"/>
        <v>0</v>
      </c>
    </row>
    <row r="595" spans="1:14" x14ac:dyDescent="0.3">
      <c r="A595" s="5" t="s">
        <v>3126</v>
      </c>
      <c r="B595" s="5" t="s">
        <v>3127</v>
      </c>
      <c r="C595" s="5">
        <v>16</v>
      </c>
      <c r="D595" s="6">
        <v>2356</v>
      </c>
      <c r="E595" s="17" t="str">
        <f>VLOOKUP(A595,'forecast data dump'!$A$1:$H$3450,4,FALSE)</f>
        <v>15-Jun-21 A</v>
      </c>
      <c r="F595" s="17">
        <f>VLOOKUP(A595,'forecast data dump'!$A$1:$H$3450,5,FALSE)</f>
        <v>44439</v>
      </c>
      <c r="G595" s="13">
        <f>VLOOKUP(A595,'forecast data dump'!$A$1:$H$3450,8,FALSE)</f>
        <v>0.5</v>
      </c>
      <c r="H595" s="5" t="s">
        <v>3733</v>
      </c>
      <c r="I595" s="22">
        <f t="shared" si="128"/>
        <v>8</v>
      </c>
      <c r="J595" s="5"/>
      <c r="K595" s="5"/>
      <c r="L595" s="33">
        <f t="shared" si="129"/>
        <v>1178</v>
      </c>
      <c r="M595" s="33">
        <f t="shared" si="130"/>
        <v>1178</v>
      </c>
      <c r="N595" s="22">
        <f t="shared" si="131"/>
        <v>0</v>
      </c>
    </row>
    <row r="596" spans="1:14" x14ac:dyDescent="0.3">
      <c r="A596" s="5" t="s">
        <v>3126</v>
      </c>
      <c r="B596" s="5" t="s">
        <v>3127</v>
      </c>
      <c r="C596" s="5">
        <v>20</v>
      </c>
      <c r="D596" s="6">
        <v>2282</v>
      </c>
      <c r="E596" s="17" t="str">
        <f>VLOOKUP(A596,'forecast data dump'!$A$1:$H$3450,4,FALSE)</f>
        <v>15-Jun-21 A</v>
      </c>
      <c r="F596" s="17">
        <f>VLOOKUP(A596,'forecast data dump'!$A$1:$H$3450,5,FALSE)</f>
        <v>44439</v>
      </c>
      <c r="G596" s="13">
        <f>VLOOKUP(A596,'forecast data dump'!$A$1:$H$3450,8,FALSE)</f>
        <v>0.5</v>
      </c>
      <c r="H596" s="5" t="s">
        <v>3745</v>
      </c>
      <c r="I596" s="22">
        <f t="shared" si="128"/>
        <v>10</v>
      </c>
      <c r="J596" s="5"/>
      <c r="K596" s="5"/>
      <c r="L596" s="33">
        <f t="shared" si="129"/>
        <v>1141</v>
      </c>
      <c r="M596" s="33">
        <f t="shared" si="130"/>
        <v>1141</v>
      </c>
      <c r="N596" s="22">
        <f t="shared" si="131"/>
        <v>0</v>
      </c>
    </row>
    <row r="597" spans="1:14" x14ac:dyDescent="0.3">
      <c r="A597" s="5" t="s">
        <v>3126</v>
      </c>
      <c r="B597" s="5" t="s">
        <v>3127</v>
      </c>
      <c r="C597" s="5">
        <v>8</v>
      </c>
      <c r="D597" s="6">
        <v>913</v>
      </c>
      <c r="E597" s="17" t="str">
        <f>VLOOKUP(A597,'forecast data dump'!$A$1:$H$3450,4,FALSE)</f>
        <v>15-Jun-21 A</v>
      </c>
      <c r="F597" s="17">
        <f>VLOOKUP(A597,'forecast data dump'!$A$1:$H$3450,5,FALSE)</f>
        <v>44439</v>
      </c>
      <c r="G597" s="13">
        <f>VLOOKUP(A597,'forecast data dump'!$A$1:$H$3450,8,FALSE)</f>
        <v>0.5</v>
      </c>
      <c r="H597" s="5" t="s">
        <v>3741</v>
      </c>
      <c r="I597" s="22">
        <f t="shared" si="128"/>
        <v>4</v>
      </c>
      <c r="J597" s="5"/>
      <c r="K597" s="5"/>
      <c r="L597" s="33">
        <f t="shared" si="129"/>
        <v>456.5</v>
      </c>
      <c r="M597" s="33">
        <f t="shared" si="130"/>
        <v>456.5</v>
      </c>
      <c r="N597" s="22">
        <f t="shared" si="131"/>
        <v>0</v>
      </c>
    </row>
    <row r="598" spans="1:14" x14ac:dyDescent="0.3">
      <c r="A598" s="5" t="s">
        <v>3128</v>
      </c>
      <c r="B598" s="5" t="s">
        <v>3129</v>
      </c>
      <c r="C598" s="5">
        <v>8</v>
      </c>
      <c r="D598" s="6">
        <v>1178</v>
      </c>
      <c r="E598" s="17" t="str">
        <f>VLOOKUP(A598,'forecast data dump'!$A$1:$H$3450,4,FALSE)</f>
        <v>18-Mar-20 A</v>
      </c>
      <c r="F598" s="17">
        <f>VLOOKUP(A598,'forecast data dump'!$A$1:$H$3450,5,FALSE)</f>
        <v>44392</v>
      </c>
      <c r="G598" s="13">
        <f>VLOOKUP(A598,'forecast data dump'!$A$1:$H$3450,8,FALSE)</f>
        <v>0.4</v>
      </c>
      <c r="H598" s="5" t="s">
        <v>3744</v>
      </c>
      <c r="I598" s="22">
        <f t="shared" si="128"/>
        <v>4.8</v>
      </c>
      <c r="J598" s="5"/>
      <c r="K598" s="5"/>
      <c r="L598" s="33">
        <f t="shared" si="129"/>
        <v>706.8</v>
      </c>
      <c r="M598" s="33">
        <f t="shared" si="130"/>
        <v>706.8</v>
      </c>
      <c r="N598" s="22">
        <f t="shared" si="131"/>
        <v>0</v>
      </c>
    </row>
    <row r="599" spans="1:14" x14ac:dyDescent="0.3">
      <c r="A599" s="5" t="s">
        <v>3128</v>
      </c>
      <c r="B599" s="5" t="s">
        <v>3129</v>
      </c>
      <c r="C599" s="5">
        <v>24</v>
      </c>
      <c r="D599" s="6">
        <v>2739</v>
      </c>
      <c r="E599" s="17" t="str">
        <f>VLOOKUP(A599,'forecast data dump'!$A$1:$H$3450,4,FALSE)</f>
        <v>18-Mar-20 A</v>
      </c>
      <c r="F599" s="17">
        <f>VLOOKUP(A599,'forecast data dump'!$A$1:$H$3450,5,FALSE)</f>
        <v>44392</v>
      </c>
      <c r="G599" s="13">
        <f>VLOOKUP(A599,'forecast data dump'!$A$1:$H$3450,8,FALSE)</f>
        <v>0.4</v>
      </c>
      <c r="H599" s="5" t="s">
        <v>3745</v>
      </c>
      <c r="I599" s="22">
        <f t="shared" si="128"/>
        <v>14.399999999999999</v>
      </c>
      <c r="J599" s="5"/>
      <c r="K599" s="5"/>
      <c r="L599" s="33">
        <f t="shared" si="129"/>
        <v>1643.3999999999999</v>
      </c>
      <c r="M599" s="33">
        <f t="shared" si="130"/>
        <v>1643.3999999999999</v>
      </c>
      <c r="N599" s="22">
        <f t="shared" si="131"/>
        <v>0</v>
      </c>
    </row>
    <row r="600" spans="1:14" x14ac:dyDescent="0.3">
      <c r="A600" s="5" t="s">
        <v>3132</v>
      </c>
      <c r="B600" s="5" t="s">
        <v>3133</v>
      </c>
      <c r="C600" s="5">
        <v>8</v>
      </c>
      <c r="D600" s="6">
        <v>1178</v>
      </c>
      <c r="E600" s="17" t="str">
        <f>VLOOKUP(A600,'forecast data dump'!$A$1:$H$3450,4,FALSE)</f>
        <v>08-Dec-20 A</v>
      </c>
      <c r="F600" s="17">
        <f>VLOOKUP(A600,'forecast data dump'!$A$1:$H$3450,5,FALSE)</f>
        <v>44392</v>
      </c>
      <c r="G600" s="13">
        <f>VLOOKUP(A600,'forecast data dump'!$A$1:$H$3450,8,FALSE)</f>
        <v>0.75</v>
      </c>
      <c r="H600" s="5" t="s">
        <v>3744</v>
      </c>
      <c r="I600" s="22">
        <f t="shared" si="128"/>
        <v>2</v>
      </c>
      <c r="J600" s="5"/>
      <c r="K600" s="5"/>
      <c r="L600" s="33">
        <f t="shared" si="129"/>
        <v>294.5</v>
      </c>
      <c r="M600" s="33">
        <f t="shared" si="130"/>
        <v>294.5</v>
      </c>
      <c r="N600" s="22">
        <f t="shared" si="131"/>
        <v>0</v>
      </c>
    </row>
    <row r="601" spans="1:14" x14ac:dyDescent="0.3">
      <c r="A601" s="5" t="s">
        <v>3132</v>
      </c>
      <c r="B601" s="5" t="s">
        <v>3133</v>
      </c>
      <c r="C601" s="5">
        <v>24</v>
      </c>
      <c r="D601" s="6">
        <v>2739</v>
      </c>
      <c r="E601" s="17" t="str">
        <f>VLOOKUP(A601,'forecast data dump'!$A$1:$H$3450,4,FALSE)</f>
        <v>08-Dec-20 A</v>
      </c>
      <c r="F601" s="17">
        <f>VLOOKUP(A601,'forecast data dump'!$A$1:$H$3450,5,FALSE)</f>
        <v>44392</v>
      </c>
      <c r="G601" s="13">
        <f>VLOOKUP(A601,'forecast data dump'!$A$1:$H$3450,8,FALSE)</f>
        <v>0.75</v>
      </c>
      <c r="H601" s="5" t="s">
        <v>3745</v>
      </c>
      <c r="I601" s="22">
        <f t="shared" si="128"/>
        <v>6</v>
      </c>
      <c r="J601" s="5"/>
      <c r="K601" s="5"/>
      <c r="L601" s="33">
        <f t="shared" si="129"/>
        <v>684.75</v>
      </c>
      <c r="M601" s="33">
        <f t="shared" si="130"/>
        <v>684.75</v>
      </c>
      <c r="N601" s="22">
        <f t="shared" si="131"/>
        <v>0</v>
      </c>
    </row>
    <row r="602" spans="1:14" x14ac:dyDescent="0.3">
      <c r="A602" s="5" t="s">
        <v>3136</v>
      </c>
      <c r="B602" s="5" t="s">
        <v>3137</v>
      </c>
      <c r="C602" s="5">
        <v>8</v>
      </c>
      <c r="D602" s="6">
        <v>1178</v>
      </c>
      <c r="E602" s="17" t="str">
        <f>VLOOKUP(A602,'forecast data dump'!$A$1:$H$3450,4,FALSE)</f>
        <v>23-Feb-21 A</v>
      </c>
      <c r="F602" s="17">
        <f>VLOOKUP(A602,'forecast data dump'!$A$1:$H$3450,5,FALSE)</f>
        <v>44392</v>
      </c>
      <c r="G602" s="13">
        <f>VLOOKUP(A602,'forecast data dump'!$A$1:$H$3450,8,FALSE)</f>
        <v>0.5</v>
      </c>
      <c r="H602" s="5" t="s">
        <v>3744</v>
      </c>
      <c r="I602" s="22">
        <f t="shared" si="128"/>
        <v>4</v>
      </c>
      <c r="J602" s="5"/>
      <c r="K602" s="5"/>
      <c r="L602" s="33">
        <f t="shared" si="129"/>
        <v>589</v>
      </c>
      <c r="M602" s="33">
        <f t="shared" si="130"/>
        <v>589</v>
      </c>
      <c r="N602" s="22">
        <f t="shared" si="131"/>
        <v>0</v>
      </c>
    </row>
    <row r="603" spans="1:14" x14ac:dyDescent="0.3">
      <c r="A603" s="5" t="s">
        <v>3136</v>
      </c>
      <c r="B603" s="5" t="s">
        <v>3137</v>
      </c>
      <c r="C603" s="5">
        <v>24</v>
      </c>
      <c r="D603" s="6">
        <v>2739</v>
      </c>
      <c r="E603" s="17" t="str">
        <f>VLOOKUP(A603,'forecast data dump'!$A$1:$H$3450,4,FALSE)</f>
        <v>23-Feb-21 A</v>
      </c>
      <c r="F603" s="17">
        <f>VLOOKUP(A603,'forecast data dump'!$A$1:$H$3450,5,FALSE)</f>
        <v>44392</v>
      </c>
      <c r="G603" s="13">
        <f>VLOOKUP(A603,'forecast data dump'!$A$1:$H$3450,8,FALSE)</f>
        <v>0.5</v>
      </c>
      <c r="H603" s="5" t="s">
        <v>3745</v>
      </c>
      <c r="I603" s="22">
        <f t="shared" si="128"/>
        <v>12</v>
      </c>
      <c r="J603" s="5"/>
      <c r="K603" s="5"/>
      <c r="L603" s="33">
        <f t="shared" si="129"/>
        <v>1369.5</v>
      </c>
      <c r="M603" s="33">
        <f t="shared" si="130"/>
        <v>1369.5</v>
      </c>
      <c r="N603" s="22">
        <f t="shared" si="131"/>
        <v>0</v>
      </c>
    </row>
    <row r="604" spans="1:14" x14ac:dyDescent="0.3">
      <c r="A604" s="5" t="s">
        <v>3138</v>
      </c>
      <c r="B604" s="5" t="s">
        <v>3139</v>
      </c>
      <c r="C604" s="5">
        <v>8</v>
      </c>
      <c r="D604" s="6">
        <v>1178</v>
      </c>
      <c r="E604" s="17">
        <f>VLOOKUP(A604,'forecast data dump'!$A$1:$H$3450,4,FALSE)</f>
        <v>44378</v>
      </c>
      <c r="F604" s="17">
        <f>VLOOKUP(A604,'forecast data dump'!$A$1:$H$3450,5,FALSE)</f>
        <v>44385</v>
      </c>
      <c r="G604" s="13">
        <f>VLOOKUP(A604,'forecast data dump'!$A$1:$H$3450,8,FALSE)</f>
        <v>0</v>
      </c>
      <c r="H604" s="5" t="s">
        <v>3744</v>
      </c>
      <c r="I604" s="22">
        <f t="shared" si="128"/>
        <v>8</v>
      </c>
      <c r="J604" s="5"/>
      <c r="K604" s="5"/>
      <c r="L604" s="33">
        <f t="shared" si="129"/>
        <v>1178</v>
      </c>
      <c r="M604" s="33">
        <f t="shared" si="130"/>
        <v>1178</v>
      </c>
      <c r="N604" s="22">
        <f t="shared" si="131"/>
        <v>0</v>
      </c>
    </row>
    <row r="605" spans="1:14" x14ac:dyDescent="0.3">
      <c r="A605" s="5" t="s">
        <v>3138</v>
      </c>
      <c r="B605" s="5" t="s">
        <v>3139</v>
      </c>
      <c r="C605" s="5">
        <v>24</v>
      </c>
      <c r="D605" s="6">
        <v>2739</v>
      </c>
      <c r="E605" s="17">
        <f>VLOOKUP(A605,'forecast data dump'!$A$1:$H$3450,4,FALSE)</f>
        <v>44378</v>
      </c>
      <c r="F605" s="17">
        <f>VLOOKUP(A605,'forecast data dump'!$A$1:$H$3450,5,FALSE)</f>
        <v>44385</v>
      </c>
      <c r="G605" s="13">
        <f>VLOOKUP(A605,'forecast data dump'!$A$1:$H$3450,8,FALSE)</f>
        <v>0</v>
      </c>
      <c r="H605" s="5" t="s">
        <v>3745</v>
      </c>
      <c r="I605" s="22">
        <f t="shared" si="128"/>
        <v>24</v>
      </c>
      <c r="J605" s="5"/>
      <c r="K605" s="5"/>
      <c r="L605" s="33">
        <f t="shared" si="129"/>
        <v>2739</v>
      </c>
      <c r="M605" s="33">
        <f t="shared" si="130"/>
        <v>2739</v>
      </c>
      <c r="N605" s="22">
        <f t="shared" si="131"/>
        <v>0</v>
      </c>
    </row>
    <row r="606" spans="1:14" x14ac:dyDescent="0.3">
      <c r="A606" s="5" t="s">
        <v>3140</v>
      </c>
      <c r="B606" s="5" t="s">
        <v>3141</v>
      </c>
      <c r="C606" s="5">
        <v>8</v>
      </c>
      <c r="D606" s="6">
        <v>1199</v>
      </c>
      <c r="E606" s="17" t="str">
        <f>VLOOKUP(A606,'forecast data dump'!$A$1:$H$3450,4,FALSE)</f>
        <v>08-Dec-20 A</v>
      </c>
      <c r="F606" s="17">
        <f>VLOOKUP(A606,'forecast data dump'!$A$1:$H$3450,5,FALSE)</f>
        <v>44392</v>
      </c>
      <c r="G606" s="13">
        <f>VLOOKUP(A606,'forecast data dump'!$A$1:$H$3450,8,FALSE)</f>
        <v>0.2</v>
      </c>
      <c r="H606" s="5" t="s">
        <v>3744</v>
      </c>
      <c r="I606" s="22">
        <f t="shared" si="128"/>
        <v>6.4</v>
      </c>
      <c r="J606" s="5"/>
      <c r="K606" s="5"/>
      <c r="L606" s="33">
        <f t="shared" si="129"/>
        <v>959.2</v>
      </c>
      <c r="M606" s="33">
        <f t="shared" si="130"/>
        <v>959.2</v>
      </c>
      <c r="N606" s="22">
        <f t="shared" si="131"/>
        <v>0</v>
      </c>
    </row>
    <row r="607" spans="1:14" x14ac:dyDescent="0.3">
      <c r="A607" s="5" t="s">
        <v>3140</v>
      </c>
      <c r="B607" s="5" t="s">
        <v>3141</v>
      </c>
      <c r="C607" s="5">
        <v>24</v>
      </c>
      <c r="D607" s="6">
        <v>2788</v>
      </c>
      <c r="E607" s="17" t="str">
        <f>VLOOKUP(A607,'forecast data dump'!$A$1:$H$3450,4,FALSE)</f>
        <v>08-Dec-20 A</v>
      </c>
      <c r="F607" s="17">
        <f>VLOOKUP(A607,'forecast data dump'!$A$1:$H$3450,5,FALSE)</f>
        <v>44392</v>
      </c>
      <c r="G607" s="13">
        <f>VLOOKUP(A607,'forecast data dump'!$A$1:$H$3450,8,FALSE)</f>
        <v>0.2</v>
      </c>
      <c r="H607" s="5" t="s">
        <v>3745</v>
      </c>
      <c r="I607" s="22">
        <f t="shared" si="128"/>
        <v>19.200000000000003</v>
      </c>
      <c r="J607" s="5"/>
      <c r="K607" s="5"/>
      <c r="L607" s="33">
        <f t="shared" si="129"/>
        <v>2230.4</v>
      </c>
      <c r="M607" s="33">
        <f t="shared" si="130"/>
        <v>2230.4</v>
      </c>
      <c r="N607" s="22">
        <f t="shared" si="131"/>
        <v>0</v>
      </c>
    </row>
    <row r="608" spans="1:14" x14ac:dyDescent="0.3">
      <c r="A608" s="5" t="s">
        <v>3142</v>
      </c>
      <c r="B608" s="5" t="s">
        <v>3143</v>
      </c>
      <c r="C608" s="5">
        <v>8</v>
      </c>
      <c r="D608" s="6">
        <v>1213</v>
      </c>
      <c r="E608" s="17" t="str">
        <f>VLOOKUP(A608,'forecast data dump'!$A$1:$H$3450,4,FALSE)</f>
        <v>08-Dec-20 A</v>
      </c>
      <c r="F608" s="17">
        <f>VLOOKUP(A608,'forecast data dump'!$A$1:$H$3450,5,FALSE)</f>
        <v>44392</v>
      </c>
      <c r="G608" s="13">
        <f>VLOOKUP(A608,'forecast data dump'!$A$1:$H$3450,8,FALSE)</f>
        <v>0.6</v>
      </c>
      <c r="H608" s="5" t="s">
        <v>3744</v>
      </c>
      <c r="I608" s="22">
        <f t="shared" si="128"/>
        <v>3.2</v>
      </c>
      <c r="J608" s="5"/>
      <c r="K608" s="5"/>
      <c r="L608" s="33">
        <f t="shared" si="129"/>
        <v>485.20000000000005</v>
      </c>
      <c r="M608" s="33">
        <f t="shared" si="130"/>
        <v>485.20000000000005</v>
      </c>
      <c r="N608" s="22">
        <f t="shared" si="131"/>
        <v>0</v>
      </c>
    </row>
    <row r="609" spans="1:14" x14ac:dyDescent="0.3">
      <c r="A609" s="5" t="s">
        <v>3142</v>
      </c>
      <c r="B609" s="5" t="s">
        <v>3143</v>
      </c>
      <c r="C609" s="5">
        <v>24</v>
      </c>
      <c r="D609" s="6">
        <v>2821</v>
      </c>
      <c r="E609" s="17" t="str">
        <f>VLOOKUP(A609,'forecast data dump'!$A$1:$H$3450,4,FALSE)</f>
        <v>08-Dec-20 A</v>
      </c>
      <c r="F609" s="17">
        <f>VLOOKUP(A609,'forecast data dump'!$A$1:$H$3450,5,FALSE)</f>
        <v>44392</v>
      </c>
      <c r="G609" s="13">
        <f>VLOOKUP(A609,'forecast data dump'!$A$1:$H$3450,8,FALSE)</f>
        <v>0.6</v>
      </c>
      <c r="H609" s="5" t="s">
        <v>3745</v>
      </c>
      <c r="I609" s="22">
        <f t="shared" si="128"/>
        <v>9.6000000000000014</v>
      </c>
      <c r="J609" s="5"/>
      <c r="K609" s="5"/>
      <c r="L609" s="33">
        <f t="shared" si="129"/>
        <v>1128.4000000000001</v>
      </c>
      <c r="M609" s="33">
        <f t="shared" si="130"/>
        <v>1128.4000000000001</v>
      </c>
      <c r="N609" s="22">
        <f t="shared" si="131"/>
        <v>0</v>
      </c>
    </row>
    <row r="610" spans="1:14" x14ac:dyDescent="0.3">
      <c r="A610" s="5" t="s">
        <v>3144</v>
      </c>
      <c r="B610" s="5" t="s">
        <v>3145</v>
      </c>
      <c r="C610" s="5">
        <v>16</v>
      </c>
      <c r="D610" s="6">
        <v>2427</v>
      </c>
      <c r="E610" s="17" t="str">
        <f>VLOOKUP(A610,'forecast data dump'!$A$1:$H$3450,4,FALSE)</f>
        <v>14-Dec-20 A</v>
      </c>
      <c r="F610" s="17">
        <f>VLOOKUP(A610,'forecast data dump'!$A$1:$H$3450,5,FALSE)</f>
        <v>44392</v>
      </c>
      <c r="G610" s="13">
        <f>VLOOKUP(A610,'forecast data dump'!$A$1:$H$3450,8,FALSE)</f>
        <v>0.05</v>
      </c>
      <c r="H610" s="5" t="s">
        <v>3744</v>
      </c>
      <c r="I610" s="22">
        <f t="shared" si="128"/>
        <v>15.2</v>
      </c>
      <c r="J610" s="5"/>
      <c r="K610" s="5"/>
      <c r="L610" s="33">
        <f t="shared" si="129"/>
        <v>2305.65</v>
      </c>
      <c r="M610" s="33">
        <f t="shared" si="130"/>
        <v>2305.65</v>
      </c>
      <c r="N610" s="22">
        <f t="shared" si="131"/>
        <v>0</v>
      </c>
    </row>
    <row r="611" spans="1:14" x14ac:dyDescent="0.3">
      <c r="A611" s="5" t="s">
        <v>3144</v>
      </c>
      <c r="B611" s="5" t="s">
        <v>3145</v>
      </c>
      <c r="C611" s="5">
        <v>48</v>
      </c>
      <c r="D611" s="6">
        <v>5642</v>
      </c>
      <c r="E611" s="17" t="str">
        <f>VLOOKUP(A611,'forecast data dump'!$A$1:$H$3450,4,FALSE)</f>
        <v>14-Dec-20 A</v>
      </c>
      <c r="F611" s="17">
        <f>VLOOKUP(A611,'forecast data dump'!$A$1:$H$3450,5,FALSE)</f>
        <v>44392</v>
      </c>
      <c r="G611" s="13">
        <f>VLOOKUP(A611,'forecast data dump'!$A$1:$H$3450,8,FALSE)</f>
        <v>0.05</v>
      </c>
      <c r="H611" s="5" t="s">
        <v>3745</v>
      </c>
      <c r="I611" s="22">
        <f t="shared" si="128"/>
        <v>45.599999999999994</v>
      </c>
      <c r="J611" s="5"/>
      <c r="K611" s="5"/>
      <c r="L611" s="33">
        <f t="shared" si="129"/>
        <v>5359.9</v>
      </c>
      <c r="M611" s="33">
        <f t="shared" si="130"/>
        <v>5359.9</v>
      </c>
      <c r="N611" s="22">
        <f t="shared" si="131"/>
        <v>0</v>
      </c>
    </row>
    <row r="612" spans="1:14" x14ac:dyDescent="0.3">
      <c r="A612" s="5" t="s">
        <v>3148</v>
      </c>
      <c r="B612" s="5" t="s">
        <v>3149</v>
      </c>
      <c r="C612" s="5">
        <v>8</v>
      </c>
      <c r="D612" s="6">
        <v>1213</v>
      </c>
      <c r="E612" s="17" t="str">
        <f>VLOOKUP(A612,'forecast data dump'!$A$1:$H$3450,4,FALSE)</f>
        <v>18-Dec-20 A</v>
      </c>
      <c r="F612" s="17">
        <f>VLOOKUP(A612,'forecast data dump'!$A$1:$H$3450,5,FALSE)</f>
        <v>44396</v>
      </c>
      <c r="G612" s="13">
        <f>VLOOKUP(A612,'forecast data dump'!$A$1:$H$3450,8,FALSE)</f>
        <v>0.8</v>
      </c>
      <c r="H612" s="5" t="s">
        <v>3733</v>
      </c>
      <c r="I612" s="22">
        <f t="shared" si="128"/>
        <v>1.5999999999999996</v>
      </c>
      <c r="J612" s="5"/>
      <c r="K612" s="5"/>
      <c r="L612" s="33">
        <f t="shared" si="129"/>
        <v>242.59999999999994</v>
      </c>
      <c r="M612" s="33">
        <f t="shared" si="130"/>
        <v>242.59999999999994</v>
      </c>
      <c r="N612" s="22">
        <f t="shared" si="131"/>
        <v>0</v>
      </c>
    </row>
    <row r="613" spans="1:14" x14ac:dyDescent="0.3">
      <c r="A613" s="5" t="s">
        <v>3148</v>
      </c>
      <c r="B613" s="5" t="s">
        <v>3149</v>
      </c>
      <c r="C613" s="5">
        <v>16</v>
      </c>
      <c r="D613" s="6">
        <v>1881</v>
      </c>
      <c r="E613" s="17" t="str">
        <f>VLOOKUP(A613,'forecast data dump'!$A$1:$H$3450,4,FALSE)</f>
        <v>18-Dec-20 A</v>
      </c>
      <c r="F613" s="17">
        <f>VLOOKUP(A613,'forecast data dump'!$A$1:$H$3450,5,FALSE)</f>
        <v>44396</v>
      </c>
      <c r="G613" s="13">
        <f>VLOOKUP(A613,'forecast data dump'!$A$1:$H$3450,8,FALSE)</f>
        <v>0.8</v>
      </c>
      <c r="H613" s="5" t="s">
        <v>3745</v>
      </c>
      <c r="I613" s="22">
        <f t="shared" si="128"/>
        <v>3.1999999999999993</v>
      </c>
      <c r="J613" s="5"/>
      <c r="K613" s="5"/>
      <c r="L613" s="33">
        <f t="shared" si="129"/>
        <v>376.19999999999993</v>
      </c>
      <c r="M613" s="33">
        <f t="shared" si="130"/>
        <v>376.19999999999993</v>
      </c>
      <c r="N613" s="22">
        <f t="shared" si="131"/>
        <v>0</v>
      </c>
    </row>
    <row r="614" spans="1:14" x14ac:dyDescent="0.3">
      <c r="A614" s="5" t="s">
        <v>3150</v>
      </c>
      <c r="B614" s="5" t="s">
        <v>3151</v>
      </c>
      <c r="C614" s="5">
        <v>8</v>
      </c>
      <c r="D614" s="6">
        <v>1213</v>
      </c>
      <c r="E614" s="17" t="str">
        <f>VLOOKUP(A614,'forecast data dump'!$A$1:$H$3450,4,FALSE)</f>
        <v>15-Feb-21 A</v>
      </c>
      <c r="F614" s="17">
        <f>VLOOKUP(A614,'forecast data dump'!$A$1:$H$3450,5,FALSE)</f>
        <v>44396</v>
      </c>
      <c r="G614" s="13">
        <f>VLOOKUP(A614,'forecast data dump'!$A$1:$H$3450,8,FALSE)</f>
        <v>0.6</v>
      </c>
      <c r="H614" s="5" t="s">
        <v>3733</v>
      </c>
      <c r="I614" s="22">
        <f t="shared" si="128"/>
        <v>3.2</v>
      </c>
      <c r="J614" s="5"/>
      <c r="K614" s="5"/>
      <c r="L614" s="33">
        <f t="shared" si="129"/>
        <v>485.20000000000005</v>
      </c>
      <c r="M614" s="33">
        <f t="shared" si="130"/>
        <v>485.20000000000005</v>
      </c>
      <c r="N614" s="22">
        <f t="shared" si="131"/>
        <v>0</v>
      </c>
    </row>
    <row r="615" spans="1:14" x14ac:dyDescent="0.3">
      <c r="A615" s="5" t="s">
        <v>3150</v>
      </c>
      <c r="B615" s="5" t="s">
        <v>3151</v>
      </c>
      <c r="C615" s="5">
        <v>16</v>
      </c>
      <c r="D615" s="6">
        <v>1881</v>
      </c>
      <c r="E615" s="17" t="str">
        <f>VLOOKUP(A615,'forecast data dump'!$A$1:$H$3450,4,FALSE)</f>
        <v>15-Feb-21 A</v>
      </c>
      <c r="F615" s="17">
        <f>VLOOKUP(A615,'forecast data dump'!$A$1:$H$3450,5,FALSE)</f>
        <v>44396</v>
      </c>
      <c r="G615" s="13">
        <f>VLOOKUP(A615,'forecast data dump'!$A$1:$H$3450,8,FALSE)</f>
        <v>0.6</v>
      </c>
      <c r="H615" s="5" t="s">
        <v>3745</v>
      </c>
      <c r="I615" s="22">
        <f t="shared" si="128"/>
        <v>6.4</v>
      </c>
      <c r="J615" s="5"/>
      <c r="K615" s="5"/>
      <c r="L615" s="33">
        <f t="shared" si="129"/>
        <v>752.40000000000009</v>
      </c>
      <c r="M615" s="33">
        <f t="shared" si="130"/>
        <v>752.40000000000009</v>
      </c>
      <c r="N615" s="22">
        <f t="shared" si="131"/>
        <v>0</v>
      </c>
    </row>
    <row r="616" spans="1:14" x14ac:dyDescent="0.3">
      <c r="A616" s="5" t="s">
        <v>3152</v>
      </c>
      <c r="B616" s="5" t="s">
        <v>3153</v>
      </c>
      <c r="C616" s="5">
        <v>8</v>
      </c>
      <c r="D616" s="6">
        <v>1213</v>
      </c>
      <c r="E616" s="17" t="str">
        <f>VLOOKUP(A616,'forecast data dump'!$A$1:$H$3450,4,FALSE)</f>
        <v>18-Dec-20 A</v>
      </c>
      <c r="F616" s="17">
        <f>VLOOKUP(A616,'forecast data dump'!$A$1:$H$3450,5,FALSE)</f>
        <v>44396</v>
      </c>
      <c r="G616" s="13">
        <f>VLOOKUP(A616,'forecast data dump'!$A$1:$H$3450,8,FALSE)</f>
        <v>0.3</v>
      </c>
      <c r="H616" s="5" t="s">
        <v>3733</v>
      </c>
      <c r="I616" s="22">
        <f t="shared" si="128"/>
        <v>5.6</v>
      </c>
      <c r="J616" s="5"/>
      <c r="K616" s="5"/>
      <c r="L616" s="33">
        <f t="shared" si="129"/>
        <v>849.09999999999991</v>
      </c>
      <c r="M616" s="33">
        <f t="shared" si="130"/>
        <v>849.09999999999991</v>
      </c>
      <c r="N616" s="22">
        <f t="shared" si="131"/>
        <v>0</v>
      </c>
    </row>
    <row r="617" spans="1:14" x14ac:dyDescent="0.3">
      <c r="A617" s="5" t="s">
        <v>3152</v>
      </c>
      <c r="B617" s="5" t="s">
        <v>3153</v>
      </c>
      <c r="C617" s="5">
        <v>16</v>
      </c>
      <c r="D617" s="6">
        <v>1881</v>
      </c>
      <c r="E617" s="17" t="str">
        <f>VLOOKUP(A617,'forecast data dump'!$A$1:$H$3450,4,FALSE)</f>
        <v>18-Dec-20 A</v>
      </c>
      <c r="F617" s="17">
        <f>VLOOKUP(A617,'forecast data dump'!$A$1:$H$3450,5,FALSE)</f>
        <v>44396</v>
      </c>
      <c r="G617" s="13">
        <f>VLOOKUP(A617,'forecast data dump'!$A$1:$H$3450,8,FALSE)</f>
        <v>0.3</v>
      </c>
      <c r="H617" s="5" t="s">
        <v>3745</v>
      </c>
      <c r="I617" s="22">
        <f t="shared" si="128"/>
        <v>11.2</v>
      </c>
      <c r="J617" s="5"/>
      <c r="K617" s="5"/>
      <c r="L617" s="33">
        <f t="shared" si="129"/>
        <v>1316.6999999999998</v>
      </c>
      <c r="M617" s="33">
        <f t="shared" si="130"/>
        <v>1316.6999999999998</v>
      </c>
      <c r="N617" s="22">
        <f t="shared" si="131"/>
        <v>0</v>
      </c>
    </row>
    <row r="618" spans="1:14" x14ac:dyDescent="0.3">
      <c r="A618" s="5" t="s">
        <v>3154</v>
      </c>
      <c r="B618" s="5" t="s">
        <v>3155</v>
      </c>
      <c r="C618" s="5">
        <v>8</v>
      </c>
      <c r="D618" s="6">
        <v>1213</v>
      </c>
      <c r="E618" s="17" t="str">
        <f>VLOOKUP(A618,'forecast data dump'!$A$1:$H$3450,4,FALSE)</f>
        <v>18-Dec-20 A</v>
      </c>
      <c r="F618" s="17">
        <f>VLOOKUP(A618,'forecast data dump'!$A$1:$H$3450,5,FALSE)</f>
        <v>44396</v>
      </c>
      <c r="G618" s="13">
        <f>VLOOKUP(A618,'forecast data dump'!$A$1:$H$3450,8,FALSE)</f>
        <v>0.3</v>
      </c>
      <c r="H618" s="5" t="s">
        <v>3733</v>
      </c>
      <c r="I618" s="22">
        <f t="shared" si="128"/>
        <v>5.6</v>
      </c>
      <c r="J618" s="5"/>
      <c r="K618" s="5"/>
      <c r="L618" s="33">
        <f t="shared" si="129"/>
        <v>849.09999999999991</v>
      </c>
      <c r="M618" s="33">
        <f t="shared" si="130"/>
        <v>849.09999999999991</v>
      </c>
      <c r="N618" s="22">
        <f t="shared" si="131"/>
        <v>0</v>
      </c>
    </row>
    <row r="619" spans="1:14" x14ac:dyDescent="0.3">
      <c r="A619" s="5" t="s">
        <v>3154</v>
      </c>
      <c r="B619" s="5" t="s">
        <v>3155</v>
      </c>
      <c r="C619" s="5">
        <v>16</v>
      </c>
      <c r="D619" s="6">
        <v>1881</v>
      </c>
      <c r="E619" s="17" t="str">
        <f>VLOOKUP(A619,'forecast data dump'!$A$1:$H$3450,4,FALSE)</f>
        <v>18-Dec-20 A</v>
      </c>
      <c r="F619" s="17">
        <f>VLOOKUP(A619,'forecast data dump'!$A$1:$H$3450,5,FALSE)</f>
        <v>44396</v>
      </c>
      <c r="G619" s="13">
        <f>VLOOKUP(A619,'forecast data dump'!$A$1:$H$3450,8,FALSE)</f>
        <v>0.3</v>
      </c>
      <c r="H619" s="5" t="s">
        <v>3745</v>
      </c>
      <c r="I619" s="22">
        <f t="shared" si="128"/>
        <v>11.2</v>
      </c>
      <c r="J619" s="5"/>
      <c r="K619" s="5"/>
      <c r="L619" s="33">
        <f t="shared" si="129"/>
        <v>1316.6999999999998</v>
      </c>
      <c r="M619" s="33">
        <f t="shared" si="130"/>
        <v>1316.6999999999998</v>
      </c>
      <c r="N619" s="22">
        <f t="shared" si="131"/>
        <v>0</v>
      </c>
    </row>
    <row r="620" spans="1:14" x14ac:dyDescent="0.3">
      <c r="A620" s="5" t="s">
        <v>3156</v>
      </c>
      <c r="B620" s="5" t="s">
        <v>3157</v>
      </c>
      <c r="C620" s="5">
        <v>8</v>
      </c>
      <c r="D620" s="6">
        <v>1213</v>
      </c>
      <c r="E620" s="17" t="str">
        <f>VLOOKUP(A620,'forecast data dump'!$A$1:$H$3450,4,FALSE)</f>
        <v>22-Dec-20 A</v>
      </c>
      <c r="F620" s="17">
        <f>VLOOKUP(A620,'forecast data dump'!$A$1:$H$3450,5,FALSE)</f>
        <v>44396</v>
      </c>
      <c r="G620" s="13">
        <f>VLOOKUP(A620,'forecast data dump'!$A$1:$H$3450,8,FALSE)</f>
        <v>0.5</v>
      </c>
      <c r="H620" s="5" t="s">
        <v>3733</v>
      </c>
      <c r="I620" s="22">
        <f t="shared" si="128"/>
        <v>4</v>
      </c>
      <c r="J620" s="5"/>
      <c r="K620" s="5"/>
      <c r="L620" s="33">
        <f t="shared" si="129"/>
        <v>606.5</v>
      </c>
      <c r="M620" s="33">
        <f t="shared" si="130"/>
        <v>606.5</v>
      </c>
      <c r="N620" s="22">
        <f t="shared" si="131"/>
        <v>0</v>
      </c>
    </row>
    <row r="621" spans="1:14" x14ac:dyDescent="0.3">
      <c r="A621" s="5" t="s">
        <v>3156</v>
      </c>
      <c r="B621" s="5" t="s">
        <v>3157</v>
      </c>
      <c r="C621" s="5">
        <v>16</v>
      </c>
      <c r="D621" s="6">
        <v>1881</v>
      </c>
      <c r="E621" s="17" t="str">
        <f>VLOOKUP(A621,'forecast data dump'!$A$1:$H$3450,4,FALSE)</f>
        <v>22-Dec-20 A</v>
      </c>
      <c r="F621" s="17">
        <f>VLOOKUP(A621,'forecast data dump'!$A$1:$H$3450,5,FALSE)</f>
        <v>44396</v>
      </c>
      <c r="G621" s="13">
        <f>VLOOKUP(A621,'forecast data dump'!$A$1:$H$3450,8,FALSE)</f>
        <v>0.5</v>
      </c>
      <c r="H621" s="5" t="s">
        <v>3745</v>
      </c>
      <c r="I621" s="22">
        <f t="shared" si="128"/>
        <v>8</v>
      </c>
      <c r="J621" s="5"/>
      <c r="K621" s="5"/>
      <c r="L621" s="33">
        <f t="shared" si="129"/>
        <v>940.5</v>
      </c>
      <c r="M621" s="33">
        <f t="shared" si="130"/>
        <v>940.5</v>
      </c>
      <c r="N621" s="22">
        <f t="shared" si="131"/>
        <v>0</v>
      </c>
    </row>
    <row r="622" spans="1:14" x14ac:dyDescent="0.3">
      <c r="A622" s="5" t="s">
        <v>3158</v>
      </c>
      <c r="B622" s="5" t="s">
        <v>3159</v>
      </c>
      <c r="C622" s="5">
        <v>96</v>
      </c>
      <c r="D622" s="6">
        <v>14562</v>
      </c>
      <c r="E622" s="17" t="str">
        <f>VLOOKUP(A622,'forecast data dump'!$A$1:$H$3450,4,FALSE)</f>
        <v>15-Feb-21 A</v>
      </c>
      <c r="F622" s="17">
        <f>VLOOKUP(A622,'forecast data dump'!$A$1:$H$3450,5,FALSE)</f>
        <v>44463</v>
      </c>
      <c r="G622" s="13">
        <f>VLOOKUP(A622,'forecast data dump'!$A$1:$H$3450,8,FALSE)</f>
        <v>0.3</v>
      </c>
      <c r="H622" s="5" t="s">
        <v>3733</v>
      </c>
      <c r="I622" s="22">
        <f t="shared" si="128"/>
        <v>67.199999999999989</v>
      </c>
      <c r="J622" s="5"/>
      <c r="K622" s="5"/>
      <c r="L622" s="33">
        <f t="shared" si="129"/>
        <v>10193.4</v>
      </c>
      <c r="M622" s="33">
        <f t="shared" si="130"/>
        <v>10193.4</v>
      </c>
      <c r="N622" s="22">
        <f t="shared" si="131"/>
        <v>0</v>
      </c>
    </row>
    <row r="623" spans="1:14" x14ac:dyDescent="0.3">
      <c r="A623" s="5" t="s">
        <v>3158</v>
      </c>
      <c r="B623" s="5" t="s">
        <v>3159</v>
      </c>
      <c r="C623" s="5">
        <v>48</v>
      </c>
      <c r="D623" s="6">
        <v>5642</v>
      </c>
      <c r="E623" s="17" t="str">
        <f>VLOOKUP(A623,'forecast data dump'!$A$1:$H$3450,4,FALSE)</f>
        <v>15-Feb-21 A</v>
      </c>
      <c r="F623" s="17">
        <f>VLOOKUP(A623,'forecast data dump'!$A$1:$H$3450,5,FALSE)</f>
        <v>44463</v>
      </c>
      <c r="G623" s="13">
        <f>VLOOKUP(A623,'forecast data dump'!$A$1:$H$3450,8,FALSE)</f>
        <v>0.3</v>
      </c>
      <c r="H623" s="5" t="s">
        <v>3745</v>
      </c>
      <c r="I623" s="22">
        <f t="shared" si="128"/>
        <v>33.599999999999994</v>
      </c>
      <c r="J623" s="5"/>
      <c r="K623" s="5"/>
      <c r="L623" s="33">
        <f t="shared" si="129"/>
        <v>3949.3999999999996</v>
      </c>
      <c r="M623" s="33">
        <f t="shared" si="130"/>
        <v>3949.3999999999996</v>
      </c>
      <c r="N623" s="22">
        <f t="shared" si="131"/>
        <v>0</v>
      </c>
    </row>
    <row r="624" spans="1:14" x14ac:dyDescent="0.3">
      <c r="A624" s="5" t="s">
        <v>3158</v>
      </c>
      <c r="B624" s="5" t="s">
        <v>3159</v>
      </c>
      <c r="C624" s="5">
        <v>48</v>
      </c>
      <c r="D624" s="6">
        <v>5642</v>
      </c>
      <c r="E624" s="17" t="str">
        <f>VLOOKUP(A624,'forecast data dump'!$A$1:$H$3450,4,FALSE)</f>
        <v>15-Feb-21 A</v>
      </c>
      <c r="F624" s="17">
        <f>VLOOKUP(A624,'forecast data dump'!$A$1:$H$3450,5,FALSE)</f>
        <v>44463</v>
      </c>
      <c r="G624" s="13">
        <f>VLOOKUP(A624,'forecast data dump'!$A$1:$H$3450,8,FALSE)</f>
        <v>0.3</v>
      </c>
      <c r="H624" s="5" t="s">
        <v>3741</v>
      </c>
      <c r="I624" s="22">
        <f t="shared" si="128"/>
        <v>33.599999999999994</v>
      </c>
      <c r="J624" s="5"/>
      <c r="K624" s="5"/>
      <c r="L624" s="33">
        <f t="shared" si="129"/>
        <v>3949.3999999999996</v>
      </c>
      <c r="M624" s="33">
        <f t="shared" si="130"/>
        <v>3949.3999999999996</v>
      </c>
      <c r="N624" s="22">
        <f t="shared" si="131"/>
        <v>0</v>
      </c>
    </row>
    <row r="625" spans="1:14" x14ac:dyDescent="0.3">
      <c r="A625" s="5" t="s">
        <v>3160</v>
      </c>
      <c r="B625" s="5" t="s">
        <v>3161</v>
      </c>
      <c r="C625" s="5">
        <v>8</v>
      </c>
      <c r="D625" s="6">
        <v>1213</v>
      </c>
      <c r="E625" s="17">
        <f>VLOOKUP(A625,'forecast data dump'!$A$1:$H$3450,4,FALSE)</f>
        <v>44386</v>
      </c>
      <c r="F625" s="17">
        <f>VLOOKUP(A625,'forecast data dump'!$A$1:$H$3450,5,FALSE)</f>
        <v>44399</v>
      </c>
      <c r="G625" s="13">
        <f>VLOOKUP(A625,'forecast data dump'!$A$1:$H$3450,8,FALSE)</f>
        <v>0</v>
      </c>
      <c r="H625" s="5" t="s">
        <v>3733</v>
      </c>
      <c r="I625" s="22">
        <f t="shared" si="128"/>
        <v>8</v>
      </c>
      <c r="J625" s="5"/>
      <c r="K625" s="5"/>
      <c r="L625" s="33">
        <f t="shared" si="129"/>
        <v>1213</v>
      </c>
      <c r="M625" s="33">
        <f t="shared" si="130"/>
        <v>1213</v>
      </c>
      <c r="N625" s="22">
        <f t="shared" si="131"/>
        <v>0</v>
      </c>
    </row>
    <row r="626" spans="1:14" x14ac:dyDescent="0.3">
      <c r="A626" s="5" t="s">
        <v>3160</v>
      </c>
      <c r="B626" s="5" t="s">
        <v>3161</v>
      </c>
      <c r="C626" s="5">
        <v>16</v>
      </c>
      <c r="D626" s="6">
        <v>1881</v>
      </c>
      <c r="E626" s="17">
        <f>VLOOKUP(A626,'forecast data dump'!$A$1:$H$3450,4,FALSE)</f>
        <v>44386</v>
      </c>
      <c r="F626" s="17">
        <f>VLOOKUP(A626,'forecast data dump'!$A$1:$H$3450,5,FALSE)</f>
        <v>44399</v>
      </c>
      <c r="G626" s="13">
        <f>VLOOKUP(A626,'forecast data dump'!$A$1:$H$3450,8,FALSE)</f>
        <v>0</v>
      </c>
      <c r="H626" s="5" t="s">
        <v>3745</v>
      </c>
      <c r="I626" s="22">
        <f t="shared" si="128"/>
        <v>16</v>
      </c>
      <c r="J626" s="5"/>
      <c r="K626" s="5"/>
      <c r="L626" s="33">
        <f t="shared" si="129"/>
        <v>1881</v>
      </c>
      <c r="M626" s="33">
        <f t="shared" si="130"/>
        <v>1881</v>
      </c>
      <c r="N626" s="22">
        <f t="shared" si="131"/>
        <v>0</v>
      </c>
    </row>
    <row r="627" spans="1:14" x14ac:dyDescent="0.3">
      <c r="A627" s="5" t="s">
        <v>3162</v>
      </c>
      <c r="B627" s="5" t="s">
        <v>3163</v>
      </c>
      <c r="C627" s="5">
        <v>20</v>
      </c>
      <c r="D627" s="6">
        <v>3034</v>
      </c>
      <c r="E627" s="17">
        <f>VLOOKUP(A627,'forecast data dump'!$A$1:$H$3450,4,FALSE)</f>
        <v>44400</v>
      </c>
      <c r="F627" s="17">
        <f>VLOOKUP(A627,'forecast data dump'!$A$1:$H$3450,5,FALSE)</f>
        <v>44413</v>
      </c>
      <c r="G627" s="13">
        <f>VLOOKUP(A627,'forecast data dump'!$A$1:$H$3450,8,FALSE)</f>
        <v>0</v>
      </c>
      <c r="H627" s="5" t="s">
        <v>3733</v>
      </c>
      <c r="I627" s="22">
        <f t="shared" si="128"/>
        <v>20</v>
      </c>
      <c r="J627" s="5"/>
      <c r="K627" s="5"/>
      <c r="L627" s="33">
        <f t="shared" si="129"/>
        <v>3034</v>
      </c>
      <c r="M627" s="33">
        <f t="shared" si="130"/>
        <v>3034</v>
      </c>
      <c r="N627" s="22">
        <f t="shared" si="131"/>
        <v>0</v>
      </c>
    </row>
    <row r="628" spans="1:14" x14ac:dyDescent="0.3">
      <c r="A628" s="5" t="s">
        <v>3162</v>
      </c>
      <c r="B628" s="5" t="s">
        <v>3163</v>
      </c>
      <c r="C628" s="5">
        <v>8</v>
      </c>
      <c r="D628" s="6">
        <v>940</v>
      </c>
      <c r="E628" s="17">
        <f>VLOOKUP(A628,'forecast data dump'!$A$1:$H$3450,4,FALSE)</f>
        <v>44400</v>
      </c>
      <c r="F628" s="17">
        <f>VLOOKUP(A628,'forecast data dump'!$A$1:$H$3450,5,FALSE)</f>
        <v>44413</v>
      </c>
      <c r="G628" s="13">
        <f>VLOOKUP(A628,'forecast data dump'!$A$1:$H$3450,8,FALSE)</f>
        <v>0</v>
      </c>
      <c r="H628" s="5" t="s">
        <v>3745</v>
      </c>
      <c r="I628" s="22">
        <f t="shared" si="128"/>
        <v>8</v>
      </c>
      <c r="J628" s="5"/>
      <c r="K628" s="5"/>
      <c r="L628" s="33">
        <f t="shared" si="129"/>
        <v>940</v>
      </c>
      <c r="M628" s="33">
        <f t="shared" si="130"/>
        <v>940</v>
      </c>
      <c r="N628" s="22">
        <f t="shared" si="131"/>
        <v>0</v>
      </c>
    </row>
    <row r="629" spans="1:14" x14ac:dyDescent="0.3">
      <c r="A629" s="5" t="s">
        <v>3162</v>
      </c>
      <c r="B629" s="5" t="s">
        <v>3163</v>
      </c>
      <c r="C629" s="5">
        <v>8</v>
      </c>
      <c r="D629" s="6">
        <v>940</v>
      </c>
      <c r="E629" s="17">
        <f>VLOOKUP(A629,'forecast data dump'!$A$1:$H$3450,4,FALSE)</f>
        <v>44400</v>
      </c>
      <c r="F629" s="17">
        <f>VLOOKUP(A629,'forecast data dump'!$A$1:$H$3450,5,FALSE)</f>
        <v>44413</v>
      </c>
      <c r="G629" s="13">
        <f>VLOOKUP(A629,'forecast data dump'!$A$1:$H$3450,8,FALSE)</f>
        <v>0</v>
      </c>
      <c r="H629" s="5" t="s">
        <v>3741</v>
      </c>
      <c r="I629" s="22">
        <f t="shared" si="128"/>
        <v>8</v>
      </c>
      <c r="J629" s="5"/>
      <c r="K629" s="5"/>
      <c r="L629" s="33">
        <f t="shared" si="129"/>
        <v>940</v>
      </c>
      <c r="M629" s="33">
        <f t="shared" si="130"/>
        <v>940</v>
      </c>
      <c r="N629" s="22">
        <f t="shared" si="131"/>
        <v>0</v>
      </c>
    </row>
    <row r="630" spans="1:14" x14ac:dyDescent="0.3">
      <c r="A630" s="5" t="s">
        <v>3164</v>
      </c>
      <c r="B630" s="5" t="s">
        <v>3165</v>
      </c>
      <c r="C630" s="5">
        <v>32</v>
      </c>
      <c r="D630" s="6">
        <v>4854</v>
      </c>
      <c r="E630" s="17">
        <f>VLOOKUP(A630,'forecast data dump'!$A$1:$H$3450,4,FALSE)</f>
        <v>44414</v>
      </c>
      <c r="F630" s="17">
        <f>VLOOKUP(A630,'forecast data dump'!$A$1:$H$3450,5,FALSE)</f>
        <v>44546</v>
      </c>
      <c r="G630" s="13">
        <f>VLOOKUP(A630,'forecast data dump'!$A$1:$H$3450,8,FALSE)</f>
        <v>0</v>
      </c>
      <c r="H630" s="5" t="s">
        <v>3733</v>
      </c>
      <c r="I630" s="22">
        <f t="shared" si="128"/>
        <v>32</v>
      </c>
      <c r="J630" s="5"/>
      <c r="K630" s="5"/>
      <c r="L630" s="33">
        <f t="shared" si="129"/>
        <v>4854</v>
      </c>
      <c r="M630" s="33">
        <f t="shared" si="130"/>
        <v>4854</v>
      </c>
      <c r="N630" s="22">
        <f t="shared" si="131"/>
        <v>0</v>
      </c>
    </row>
    <row r="631" spans="1:14" x14ac:dyDescent="0.3">
      <c r="A631" s="5" t="s">
        <v>3164</v>
      </c>
      <c r="B631" s="5" t="s">
        <v>3165</v>
      </c>
      <c r="C631" s="5">
        <v>72</v>
      </c>
      <c r="D631" s="6">
        <v>8463</v>
      </c>
      <c r="E631" s="17">
        <f>VLOOKUP(A631,'forecast data dump'!$A$1:$H$3450,4,FALSE)</f>
        <v>44414</v>
      </c>
      <c r="F631" s="17">
        <f>VLOOKUP(A631,'forecast data dump'!$A$1:$H$3450,5,FALSE)</f>
        <v>44546</v>
      </c>
      <c r="G631" s="13">
        <f>VLOOKUP(A631,'forecast data dump'!$A$1:$H$3450,8,FALSE)</f>
        <v>0</v>
      </c>
      <c r="H631" s="5" t="s">
        <v>3745</v>
      </c>
      <c r="I631" s="22">
        <f t="shared" ref="I631:I642" si="132">C631*(1-G631)</f>
        <v>72</v>
      </c>
      <c r="J631" s="5"/>
      <c r="K631" s="5"/>
      <c r="L631" s="33">
        <f t="shared" ref="L631:L642" si="133">D631*(1-G631)</f>
        <v>8463</v>
      </c>
      <c r="M631" s="33">
        <f t="shared" ref="M631:M642" si="134">IF(J631="",L631,(D631/C631)*J631)</f>
        <v>8463</v>
      </c>
      <c r="N631" s="22">
        <f t="shared" ref="N631:N642" si="135">L631-M631</f>
        <v>0</v>
      </c>
    </row>
    <row r="632" spans="1:14" x14ac:dyDescent="0.3">
      <c r="A632" s="5" t="s">
        <v>3166</v>
      </c>
      <c r="B632" s="5" t="s">
        <v>3167</v>
      </c>
      <c r="C632" s="5">
        <v>24</v>
      </c>
      <c r="D632" s="6">
        <v>3648</v>
      </c>
      <c r="E632" s="17">
        <f>VLOOKUP(A632,'forecast data dump'!$A$1:$H$3450,4,FALSE)</f>
        <v>44547</v>
      </c>
      <c r="F632" s="17">
        <f>VLOOKUP(A632,'forecast data dump'!$A$1:$H$3450,5,FALSE)</f>
        <v>44593</v>
      </c>
      <c r="G632" s="13">
        <f>VLOOKUP(A632,'forecast data dump'!$A$1:$H$3450,8,FALSE)</f>
        <v>0</v>
      </c>
      <c r="H632" s="5" t="s">
        <v>3733</v>
      </c>
      <c r="I632" s="22">
        <f t="shared" si="132"/>
        <v>24</v>
      </c>
      <c r="J632" s="5"/>
      <c r="K632" s="5"/>
      <c r="L632" s="33">
        <f t="shared" si="133"/>
        <v>3648</v>
      </c>
      <c r="M632" s="33">
        <f t="shared" si="134"/>
        <v>3648</v>
      </c>
      <c r="N632" s="22">
        <f t="shared" si="135"/>
        <v>0</v>
      </c>
    </row>
    <row r="633" spans="1:14" x14ac:dyDescent="0.3">
      <c r="A633" s="5" t="s">
        <v>3166</v>
      </c>
      <c r="B633" s="5" t="s">
        <v>3167</v>
      </c>
      <c r="C633" s="5">
        <v>24</v>
      </c>
      <c r="D633" s="6">
        <v>2827</v>
      </c>
      <c r="E633" s="17">
        <f>VLOOKUP(A633,'forecast data dump'!$A$1:$H$3450,4,FALSE)</f>
        <v>44547</v>
      </c>
      <c r="F633" s="17">
        <f>VLOOKUP(A633,'forecast data dump'!$A$1:$H$3450,5,FALSE)</f>
        <v>44593</v>
      </c>
      <c r="G633" s="13">
        <f>VLOOKUP(A633,'forecast data dump'!$A$1:$H$3450,8,FALSE)</f>
        <v>0</v>
      </c>
      <c r="H633" s="5" t="s">
        <v>3745</v>
      </c>
      <c r="I633" s="22">
        <f t="shared" si="132"/>
        <v>24</v>
      </c>
      <c r="J633" s="5"/>
      <c r="K633" s="5"/>
      <c r="L633" s="33">
        <f t="shared" si="133"/>
        <v>2827</v>
      </c>
      <c r="M633" s="33">
        <f t="shared" si="134"/>
        <v>2827</v>
      </c>
      <c r="N633" s="22">
        <f t="shared" si="135"/>
        <v>0</v>
      </c>
    </row>
    <row r="634" spans="1:14" x14ac:dyDescent="0.3">
      <c r="A634" s="5" t="s">
        <v>3168</v>
      </c>
      <c r="B634" s="5" t="s">
        <v>3169</v>
      </c>
      <c r="C634" s="5">
        <v>96</v>
      </c>
      <c r="D634" s="6">
        <v>14998</v>
      </c>
      <c r="E634" s="17">
        <f>VLOOKUP(A634,'forecast data dump'!$A$1:$H$3450,4,FALSE)</f>
        <v>44594</v>
      </c>
      <c r="F634" s="17">
        <f>VLOOKUP(A634,'forecast data dump'!$A$1:$H$3450,5,FALSE)</f>
        <v>44764</v>
      </c>
      <c r="G634" s="13">
        <f>VLOOKUP(A634,'forecast data dump'!$A$1:$H$3450,8,FALSE)</f>
        <v>0</v>
      </c>
      <c r="H634" s="5" t="s">
        <v>3733</v>
      </c>
      <c r="I634" s="22">
        <f t="shared" si="132"/>
        <v>96</v>
      </c>
      <c r="J634" s="5"/>
      <c r="K634" s="5"/>
      <c r="L634" s="33">
        <f t="shared" si="133"/>
        <v>14998</v>
      </c>
      <c r="M634" s="33">
        <f t="shared" si="134"/>
        <v>14998</v>
      </c>
      <c r="N634" s="22">
        <f t="shared" si="135"/>
        <v>0</v>
      </c>
    </row>
    <row r="635" spans="1:14" x14ac:dyDescent="0.3">
      <c r="A635" s="5" t="s">
        <v>3168</v>
      </c>
      <c r="B635" s="5" t="s">
        <v>3169</v>
      </c>
      <c r="C635" s="5">
        <v>96</v>
      </c>
      <c r="D635" s="6">
        <v>11623</v>
      </c>
      <c r="E635" s="17">
        <f>VLOOKUP(A635,'forecast data dump'!$A$1:$H$3450,4,FALSE)</f>
        <v>44594</v>
      </c>
      <c r="F635" s="17">
        <f>VLOOKUP(A635,'forecast data dump'!$A$1:$H$3450,5,FALSE)</f>
        <v>44764</v>
      </c>
      <c r="G635" s="13">
        <f>VLOOKUP(A635,'forecast data dump'!$A$1:$H$3450,8,FALSE)</f>
        <v>0</v>
      </c>
      <c r="H635" s="5" t="s">
        <v>3745</v>
      </c>
      <c r="I635" s="22">
        <f t="shared" si="132"/>
        <v>96</v>
      </c>
      <c r="J635" s="5"/>
      <c r="K635" s="5"/>
      <c r="L635" s="33">
        <f t="shared" si="133"/>
        <v>11623</v>
      </c>
      <c r="M635" s="33">
        <f t="shared" si="134"/>
        <v>11623</v>
      </c>
      <c r="N635" s="22">
        <f t="shared" si="135"/>
        <v>0</v>
      </c>
    </row>
    <row r="636" spans="1:14" x14ac:dyDescent="0.3">
      <c r="A636" s="5" t="s">
        <v>3170</v>
      </c>
      <c r="B636" s="5" t="s">
        <v>3171</v>
      </c>
      <c r="C636" s="5">
        <v>54000</v>
      </c>
      <c r="D636" s="6">
        <v>63930</v>
      </c>
      <c r="E636" s="17">
        <f>VLOOKUP(A636,'forecast data dump'!$A$1:$H$3450,4,FALSE)</f>
        <v>44594</v>
      </c>
      <c r="F636" s="17">
        <f>VLOOKUP(A636,'forecast data dump'!$A$1:$H$3450,5,FALSE)</f>
        <v>44764</v>
      </c>
      <c r="G636" s="13">
        <f>VLOOKUP(A636,'forecast data dump'!$A$1:$H$3450,8,FALSE)</f>
        <v>0</v>
      </c>
      <c r="H636" s="5" t="s">
        <v>3762</v>
      </c>
      <c r="I636" s="22">
        <f t="shared" si="132"/>
        <v>54000</v>
      </c>
      <c r="J636" s="5"/>
      <c r="K636" s="5"/>
      <c r="L636" s="33">
        <f t="shared" si="133"/>
        <v>63930</v>
      </c>
      <c r="M636" s="33">
        <f t="shared" si="134"/>
        <v>63930</v>
      </c>
      <c r="N636" s="22">
        <f t="shared" si="135"/>
        <v>0</v>
      </c>
    </row>
    <row r="637" spans="1:14" x14ac:dyDescent="0.3">
      <c r="A637" s="5" t="s">
        <v>3172</v>
      </c>
      <c r="B637" s="5" t="s">
        <v>3173</v>
      </c>
      <c r="C637" s="5">
        <v>16</v>
      </c>
      <c r="D637" s="6">
        <v>2500</v>
      </c>
      <c r="E637" s="17">
        <f>VLOOKUP(A637,'forecast data dump'!$A$1:$H$3450,4,FALSE)</f>
        <v>44767</v>
      </c>
      <c r="F637" s="17">
        <f>VLOOKUP(A637,'forecast data dump'!$A$1:$H$3450,5,FALSE)</f>
        <v>44792</v>
      </c>
      <c r="G637" s="13">
        <f>VLOOKUP(A637,'forecast data dump'!$A$1:$H$3450,8,FALSE)</f>
        <v>0</v>
      </c>
      <c r="H637" s="5" t="s">
        <v>3733</v>
      </c>
      <c r="I637" s="22">
        <f t="shared" si="132"/>
        <v>16</v>
      </c>
      <c r="J637" s="5"/>
      <c r="K637" s="5"/>
      <c r="L637" s="33">
        <f t="shared" si="133"/>
        <v>2500</v>
      </c>
      <c r="M637" s="33">
        <f t="shared" si="134"/>
        <v>2500</v>
      </c>
      <c r="N637" s="22">
        <f t="shared" si="135"/>
        <v>0</v>
      </c>
    </row>
    <row r="638" spans="1:14" x14ac:dyDescent="0.3">
      <c r="A638" s="5" t="s">
        <v>3172</v>
      </c>
      <c r="B638" s="5" t="s">
        <v>3173</v>
      </c>
      <c r="C638" s="5">
        <v>16</v>
      </c>
      <c r="D638" s="6">
        <v>1937</v>
      </c>
      <c r="E638" s="17">
        <f>VLOOKUP(A638,'forecast data dump'!$A$1:$H$3450,4,FALSE)</f>
        <v>44767</v>
      </c>
      <c r="F638" s="17">
        <f>VLOOKUP(A638,'forecast data dump'!$A$1:$H$3450,5,FALSE)</f>
        <v>44792</v>
      </c>
      <c r="G638" s="13">
        <f>VLOOKUP(A638,'forecast data dump'!$A$1:$H$3450,8,FALSE)</f>
        <v>0</v>
      </c>
      <c r="H638" s="5" t="s">
        <v>3745</v>
      </c>
      <c r="I638" s="22">
        <f t="shared" si="132"/>
        <v>16</v>
      </c>
      <c r="J638" s="5"/>
      <c r="K638" s="5"/>
      <c r="L638" s="33">
        <f t="shared" si="133"/>
        <v>1937</v>
      </c>
      <c r="M638" s="33">
        <f t="shared" si="134"/>
        <v>1937</v>
      </c>
      <c r="N638" s="22">
        <f t="shared" si="135"/>
        <v>0</v>
      </c>
    </row>
    <row r="639" spans="1:14" x14ac:dyDescent="0.3">
      <c r="A639" s="5" t="s">
        <v>3172</v>
      </c>
      <c r="B639" s="5" t="s">
        <v>3173</v>
      </c>
      <c r="C639" s="5">
        <v>8</v>
      </c>
      <c r="D639" s="6">
        <v>969</v>
      </c>
      <c r="E639" s="17">
        <f>VLOOKUP(A639,'forecast data dump'!$A$1:$H$3450,4,FALSE)</f>
        <v>44767</v>
      </c>
      <c r="F639" s="17">
        <f>VLOOKUP(A639,'forecast data dump'!$A$1:$H$3450,5,FALSE)</f>
        <v>44792</v>
      </c>
      <c r="G639" s="13">
        <f>VLOOKUP(A639,'forecast data dump'!$A$1:$H$3450,8,FALSE)</f>
        <v>0</v>
      </c>
      <c r="H639" s="5" t="s">
        <v>3741</v>
      </c>
      <c r="I639" s="22">
        <f t="shared" si="132"/>
        <v>8</v>
      </c>
      <c r="J639" s="5"/>
      <c r="K639" s="5"/>
      <c r="L639" s="33">
        <f t="shared" si="133"/>
        <v>969</v>
      </c>
      <c r="M639" s="33">
        <f t="shared" si="134"/>
        <v>969</v>
      </c>
      <c r="N639" s="22">
        <f t="shared" si="135"/>
        <v>0</v>
      </c>
    </row>
    <row r="640" spans="1:14" x14ac:dyDescent="0.3">
      <c r="A640" s="5" t="s">
        <v>3174</v>
      </c>
      <c r="B640" s="5" t="s">
        <v>3175</v>
      </c>
      <c r="C640" s="5">
        <v>8</v>
      </c>
      <c r="D640" s="6">
        <v>1213</v>
      </c>
      <c r="E640" s="17" t="str">
        <f>VLOOKUP(A640,'forecast data dump'!$A$1:$H$3450,4,FALSE)</f>
        <v>15-Feb-21 A</v>
      </c>
      <c r="F640" s="17">
        <f>VLOOKUP(A640,'forecast data dump'!$A$1:$H$3450,5,FALSE)</f>
        <v>44396</v>
      </c>
      <c r="G640" s="13">
        <f>VLOOKUP(A640,'forecast data dump'!$A$1:$H$3450,8,FALSE)</f>
        <v>0.3</v>
      </c>
      <c r="H640" s="5" t="s">
        <v>3733</v>
      </c>
      <c r="I640" s="22">
        <f t="shared" si="132"/>
        <v>5.6</v>
      </c>
      <c r="J640" s="5"/>
      <c r="K640" s="5"/>
      <c r="L640" s="33">
        <f t="shared" si="133"/>
        <v>849.09999999999991</v>
      </c>
      <c r="M640" s="33">
        <f t="shared" si="134"/>
        <v>849.09999999999991</v>
      </c>
      <c r="N640" s="22">
        <f t="shared" si="135"/>
        <v>0</v>
      </c>
    </row>
    <row r="641" spans="1:14" x14ac:dyDescent="0.3">
      <c r="A641" s="5" t="s">
        <v>3174</v>
      </c>
      <c r="B641" s="5" t="s">
        <v>3175</v>
      </c>
      <c r="C641" s="5">
        <v>16</v>
      </c>
      <c r="D641" s="6">
        <v>1881</v>
      </c>
      <c r="E641" s="17" t="str">
        <f>VLOOKUP(A641,'forecast data dump'!$A$1:$H$3450,4,FALSE)</f>
        <v>15-Feb-21 A</v>
      </c>
      <c r="F641" s="17">
        <f>VLOOKUP(A641,'forecast data dump'!$A$1:$H$3450,5,FALSE)</f>
        <v>44396</v>
      </c>
      <c r="G641" s="13">
        <f>VLOOKUP(A641,'forecast data dump'!$A$1:$H$3450,8,FALSE)</f>
        <v>0.3</v>
      </c>
      <c r="H641" s="5" t="s">
        <v>3745</v>
      </c>
      <c r="I641" s="22">
        <f t="shared" si="132"/>
        <v>11.2</v>
      </c>
      <c r="J641" s="5"/>
      <c r="K641" s="5"/>
      <c r="L641" s="33">
        <f t="shared" si="133"/>
        <v>1316.6999999999998</v>
      </c>
      <c r="M641" s="33">
        <f t="shared" si="134"/>
        <v>1316.6999999999998</v>
      </c>
      <c r="N641" s="22">
        <f t="shared" si="135"/>
        <v>0</v>
      </c>
    </row>
    <row r="642" spans="1:14" x14ac:dyDescent="0.3">
      <c r="A642" s="5" t="s">
        <v>3176</v>
      </c>
      <c r="B642" s="5" t="s">
        <v>3177</v>
      </c>
      <c r="C642" s="5">
        <v>16</v>
      </c>
      <c r="D642" s="6">
        <v>2427</v>
      </c>
      <c r="E642" s="17" t="str">
        <f>VLOOKUP(A642,'forecast data dump'!$A$1:$H$3450,4,FALSE)</f>
        <v>01-Jul-21*</v>
      </c>
      <c r="F642" s="17">
        <f>VLOOKUP(A642,'forecast data dump'!$A$1:$H$3450,5,FALSE)</f>
        <v>44392</v>
      </c>
      <c r="G642" s="13">
        <f>VLOOKUP(A642,'forecast data dump'!$A$1:$H$3450,8,FALSE)</f>
        <v>0</v>
      </c>
      <c r="H642" s="5" t="s">
        <v>3744</v>
      </c>
      <c r="I642" s="22">
        <f t="shared" si="132"/>
        <v>16</v>
      </c>
      <c r="J642" s="5"/>
      <c r="K642" s="5"/>
      <c r="L642" s="33">
        <f t="shared" si="133"/>
        <v>2427</v>
      </c>
      <c r="M642" s="33">
        <f t="shared" si="134"/>
        <v>2427</v>
      </c>
      <c r="N642" s="22">
        <f t="shared" si="135"/>
        <v>0</v>
      </c>
    </row>
    <row r="643" spans="1:14" x14ac:dyDescent="0.3">
      <c r="A643" s="3" t="s">
        <v>7881</v>
      </c>
      <c r="B643" s="3"/>
      <c r="C643" s="3"/>
      <c r="D643" s="4"/>
      <c r="E643" s="15"/>
      <c r="F643" s="15"/>
      <c r="G643" s="11"/>
      <c r="H643" s="3"/>
      <c r="I643" s="20"/>
      <c r="J643" s="3"/>
      <c r="K643" s="3"/>
      <c r="L643" s="32"/>
      <c r="M643" s="32"/>
      <c r="N643" s="20"/>
    </row>
    <row r="644" spans="1:14" x14ac:dyDescent="0.3">
      <c r="A644" s="5" t="s">
        <v>2918</v>
      </c>
      <c r="B644" s="5" t="s">
        <v>2919</v>
      </c>
      <c r="C644" s="5">
        <v>12</v>
      </c>
      <c r="D644" s="6">
        <v>1820</v>
      </c>
      <c r="E644" s="17">
        <f>VLOOKUP(A644,'forecast data dump'!$A$1:$H$3450,4,FALSE)</f>
        <v>44410</v>
      </c>
      <c r="F644" s="17">
        <f>VLOOKUP(A644,'forecast data dump'!$A$1:$H$3450,5,FALSE)</f>
        <v>44442</v>
      </c>
      <c r="G644" s="13">
        <f>VLOOKUP(A644,'forecast data dump'!$A$1:$H$3450,8,FALSE)</f>
        <v>0</v>
      </c>
      <c r="H644" s="5" t="s">
        <v>3763</v>
      </c>
      <c r="I644" s="22">
        <f t="shared" ref="I644:I662" si="136">C644*(1-G644)</f>
        <v>12</v>
      </c>
      <c r="J644" s="5"/>
      <c r="K644" s="5"/>
      <c r="L644" s="33">
        <f t="shared" ref="L644:L662" si="137">D644*(1-G644)</f>
        <v>1820</v>
      </c>
      <c r="M644" s="33">
        <f t="shared" ref="M644:M662" si="138">IF(J644="",L644,(D644/C644)*J644)</f>
        <v>1820</v>
      </c>
      <c r="N644" s="22">
        <f t="shared" ref="N644:N662" si="139">L644-M644</f>
        <v>0</v>
      </c>
    </row>
    <row r="645" spans="1:14" x14ac:dyDescent="0.3">
      <c r="A645" s="5" t="s">
        <v>2920</v>
      </c>
      <c r="B645" s="5" t="s">
        <v>2921</v>
      </c>
      <c r="C645" s="5">
        <v>8</v>
      </c>
      <c r="D645" s="6">
        <v>1213</v>
      </c>
      <c r="E645" s="17">
        <f>VLOOKUP(A645,'forecast data dump'!$A$1:$H$3450,4,FALSE)</f>
        <v>44446</v>
      </c>
      <c r="F645" s="17">
        <f>VLOOKUP(A645,'forecast data dump'!$A$1:$H$3450,5,FALSE)</f>
        <v>44459</v>
      </c>
      <c r="G645" s="13">
        <f>VLOOKUP(A645,'forecast data dump'!$A$1:$H$3450,8,FALSE)</f>
        <v>0</v>
      </c>
      <c r="H645" s="5" t="s">
        <v>3763</v>
      </c>
      <c r="I645" s="22">
        <f t="shared" si="136"/>
        <v>8</v>
      </c>
      <c r="J645" s="5"/>
      <c r="K645" s="5"/>
      <c r="L645" s="33">
        <f t="shared" si="137"/>
        <v>1213</v>
      </c>
      <c r="M645" s="33">
        <f t="shared" si="138"/>
        <v>1213</v>
      </c>
      <c r="N645" s="22">
        <f t="shared" si="139"/>
        <v>0</v>
      </c>
    </row>
    <row r="646" spans="1:14" x14ac:dyDescent="0.3">
      <c r="A646" s="5" t="s">
        <v>2922</v>
      </c>
      <c r="B646" s="5" t="s">
        <v>2923</v>
      </c>
      <c r="C646" s="5">
        <v>8</v>
      </c>
      <c r="D646" s="6">
        <v>940</v>
      </c>
      <c r="E646" s="17">
        <f>VLOOKUP(A646,'forecast data dump'!$A$1:$H$3450,4,FALSE)</f>
        <v>44460</v>
      </c>
      <c r="F646" s="17">
        <f>VLOOKUP(A646,'forecast data dump'!$A$1:$H$3450,5,FALSE)</f>
        <v>44473</v>
      </c>
      <c r="G646" s="13">
        <f>VLOOKUP(A646,'forecast data dump'!$A$1:$H$3450,8,FALSE)</f>
        <v>0</v>
      </c>
      <c r="H646" s="5" t="s">
        <v>3745</v>
      </c>
      <c r="I646" s="22">
        <f t="shared" si="136"/>
        <v>8</v>
      </c>
      <c r="J646" s="5"/>
      <c r="K646" s="5"/>
      <c r="L646" s="33">
        <f t="shared" si="137"/>
        <v>940</v>
      </c>
      <c r="M646" s="33">
        <f t="shared" si="138"/>
        <v>940</v>
      </c>
      <c r="N646" s="22">
        <f t="shared" si="139"/>
        <v>0</v>
      </c>
    </row>
    <row r="647" spans="1:14" x14ac:dyDescent="0.3">
      <c r="A647" s="5" t="s">
        <v>2922</v>
      </c>
      <c r="B647" s="5" t="s">
        <v>2923</v>
      </c>
      <c r="C647" s="5">
        <v>16</v>
      </c>
      <c r="D647" s="6">
        <v>2427</v>
      </c>
      <c r="E647" s="17">
        <f>VLOOKUP(A647,'forecast data dump'!$A$1:$H$3450,4,FALSE)</f>
        <v>44460</v>
      </c>
      <c r="F647" s="17">
        <f>VLOOKUP(A647,'forecast data dump'!$A$1:$H$3450,5,FALSE)</f>
        <v>44473</v>
      </c>
      <c r="G647" s="13">
        <f>VLOOKUP(A647,'forecast data dump'!$A$1:$H$3450,8,FALSE)</f>
        <v>0</v>
      </c>
      <c r="H647" s="5" t="s">
        <v>3744</v>
      </c>
      <c r="I647" s="22">
        <f t="shared" si="136"/>
        <v>16</v>
      </c>
      <c r="J647" s="5"/>
      <c r="K647" s="5"/>
      <c r="L647" s="33">
        <f t="shared" si="137"/>
        <v>2427</v>
      </c>
      <c r="M647" s="33">
        <f t="shared" si="138"/>
        <v>2427</v>
      </c>
      <c r="N647" s="22">
        <f t="shared" si="139"/>
        <v>0</v>
      </c>
    </row>
    <row r="648" spans="1:14" x14ac:dyDescent="0.3">
      <c r="A648" s="5" t="s">
        <v>2924</v>
      </c>
      <c r="B648" s="5" t="s">
        <v>2925</v>
      </c>
      <c r="C648" s="5">
        <v>8</v>
      </c>
      <c r="D648" s="6">
        <v>940</v>
      </c>
      <c r="E648" s="17">
        <f>VLOOKUP(A648,'forecast data dump'!$A$1:$H$3450,4,FALSE)</f>
        <v>44474</v>
      </c>
      <c r="F648" s="17">
        <f>VLOOKUP(A648,'forecast data dump'!$A$1:$H$3450,5,FALSE)</f>
        <v>44488</v>
      </c>
      <c r="G648" s="13">
        <f>VLOOKUP(A648,'forecast data dump'!$A$1:$H$3450,8,FALSE)</f>
        <v>0</v>
      </c>
      <c r="H648" s="5" t="s">
        <v>3745</v>
      </c>
      <c r="I648" s="22">
        <f t="shared" si="136"/>
        <v>8</v>
      </c>
      <c r="J648" s="5"/>
      <c r="K648" s="5"/>
      <c r="L648" s="33">
        <f t="shared" si="137"/>
        <v>940</v>
      </c>
      <c r="M648" s="33">
        <f t="shared" si="138"/>
        <v>940</v>
      </c>
      <c r="N648" s="22">
        <f t="shared" si="139"/>
        <v>0</v>
      </c>
    </row>
    <row r="649" spans="1:14" x14ac:dyDescent="0.3">
      <c r="A649" s="5" t="s">
        <v>2924</v>
      </c>
      <c r="B649" s="5" t="s">
        <v>2925</v>
      </c>
      <c r="C649" s="5">
        <v>8</v>
      </c>
      <c r="D649" s="6">
        <v>1213</v>
      </c>
      <c r="E649" s="17">
        <f>VLOOKUP(A649,'forecast data dump'!$A$1:$H$3450,4,FALSE)</f>
        <v>44474</v>
      </c>
      <c r="F649" s="17">
        <f>VLOOKUP(A649,'forecast data dump'!$A$1:$H$3450,5,FALSE)</f>
        <v>44488</v>
      </c>
      <c r="G649" s="13">
        <f>VLOOKUP(A649,'forecast data dump'!$A$1:$H$3450,8,FALSE)</f>
        <v>0</v>
      </c>
      <c r="H649" s="5" t="s">
        <v>3744</v>
      </c>
      <c r="I649" s="22">
        <f t="shared" si="136"/>
        <v>8</v>
      </c>
      <c r="J649" s="5"/>
      <c r="K649" s="5"/>
      <c r="L649" s="33">
        <f t="shared" si="137"/>
        <v>1213</v>
      </c>
      <c r="M649" s="33">
        <f t="shared" si="138"/>
        <v>1213</v>
      </c>
      <c r="N649" s="22">
        <f t="shared" si="139"/>
        <v>0</v>
      </c>
    </row>
    <row r="650" spans="1:14" x14ac:dyDescent="0.3">
      <c r="A650" s="5" t="s">
        <v>2926</v>
      </c>
      <c r="B650" s="5" t="s">
        <v>2927</v>
      </c>
      <c r="C650" s="5">
        <v>24</v>
      </c>
      <c r="D650" s="6">
        <v>2821</v>
      </c>
      <c r="E650" s="17">
        <f>VLOOKUP(A650,'forecast data dump'!$A$1:$H$3450,4,FALSE)</f>
        <v>44489</v>
      </c>
      <c r="F650" s="17">
        <f>VLOOKUP(A650,'forecast data dump'!$A$1:$H$3450,5,FALSE)</f>
        <v>44533</v>
      </c>
      <c r="G650" s="13">
        <f>VLOOKUP(A650,'forecast data dump'!$A$1:$H$3450,8,FALSE)</f>
        <v>0</v>
      </c>
      <c r="H650" s="5" t="s">
        <v>3745</v>
      </c>
      <c r="I650" s="22">
        <f t="shared" si="136"/>
        <v>24</v>
      </c>
      <c r="J650" s="5"/>
      <c r="K650" s="5"/>
      <c r="L650" s="33">
        <f t="shared" si="137"/>
        <v>2821</v>
      </c>
      <c r="M650" s="33">
        <f t="shared" si="138"/>
        <v>2821</v>
      </c>
      <c r="N650" s="22">
        <f t="shared" si="139"/>
        <v>0</v>
      </c>
    </row>
    <row r="651" spans="1:14" x14ac:dyDescent="0.3">
      <c r="A651" s="5" t="s">
        <v>2926</v>
      </c>
      <c r="B651" s="5" t="s">
        <v>2927</v>
      </c>
      <c r="C651" s="5">
        <v>24</v>
      </c>
      <c r="D651" s="6">
        <v>3640</v>
      </c>
      <c r="E651" s="17">
        <f>VLOOKUP(A651,'forecast data dump'!$A$1:$H$3450,4,FALSE)</f>
        <v>44489</v>
      </c>
      <c r="F651" s="17">
        <f>VLOOKUP(A651,'forecast data dump'!$A$1:$H$3450,5,FALSE)</f>
        <v>44533</v>
      </c>
      <c r="G651" s="13">
        <f>VLOOKUP(A651,'forecast data dump'!$A$1:$H$3450,8,FALSE)</f>
        <v>0</v>
      </c>
      <c r="H651" s="5" t="s">
        <v>3744</v>
      </c>
      <c r="I651" s="22">
        <f t="shared" si="136"/>
        <v>24</v>
      </c>
      <c r="J651" s="5"/>
      <c r="K651" s="5"/>
      <c r="L651" s="33">
        <f t="shared" si="137"/>
        <v>3640</v>
      </c>
      <c r="M651" s="33">
        <f t="shared" si="138"/>
        <v>3640</v>
      </c>
      <c r="N651" s="22">
        <f t="shared" si="139"/>
        <v>0</v>
      </c>
    </row>
    <row r="652" spans="1:14" x14ac:dyDescent="0.3">
      <c r="A652" s="5" t="s">
        <v>2928</v>
      </c>
      <c r="B652" s="5" t="s">
        <v>2929</v>
      </c>
      <c r="C652" s="5">
        <v>48</v>
      </c>
      <c r="D652" s="6">
        <v>5780</v>
      </c>
      <c r="E652" s="17">
        <f>VLOOKUP(A652,'forecast data dump'!$A$1:$H$3450,4,FALSE)</f>
        <v>44536</v>
      </c>
      <c r="F652" s="17">
        <f>VLOOKUP(A652,'forecast data dump'!$A$1:$H$3450,5,FALSE)</f>
        <v>44623</v>
      </c>
      <c r="G652" s="13">
        <f>VLOOKUP(A652,'forecast data dump'!$A$1:$H$3450,8,FALSE)</f>
        <v>0</v>
      </c>
      <c r="H652" s="5" t="s">
        <v>3745</v>
      </c>
      <c r="I652" s="22">
        <f t="shared" si="136"/>
        <v>48</v>
      </c>
      <c r="J652" s="5"/>
      <c r="K652" s="5"/>
      <c r="L652" s="33">
        <f t="shared" si="137"/>
        <v>5780</v>
      </c>
      <c r="M652" s="33">
        <f t="shared" si="138"/>
        <v>5780</v>
      </c>
      <c r="N652" s="22">
        <f t="shared" si="139"/>
        <v>0</v>
      </c>
    </row>
    <row r="653" spans="1:14" x14ac:dyDescent="0.3">
      <c r="A653" s="5" t="s">
        <v>2928</v>
      </c>
      <c r="B653" s="5" t="s">
        <v>2929</v>
      </c>
      <c r="C653" s="5">
        <v>48</v>
      </c>
      <c r="D653" s="6">
        <v>7459</v>
      </c>
      <c r="E653" s="17">
        <f>VLOOKUP(A653,'forecast data dump'!$A$1:$H$3450,4,FALSE)</f>
        <v>44536</v>
      </c>
      <c r="F653" s="17">
        <f>VLOOKUP(A653,'forecast data dump'!$A$1:$H$3450,5,FALSE)</f>
        <v>44623</v>
      </c>
      <c r="G653" s="13">
        <f>VLOOKUP(A653,'forecast data dump'!$A$1:$H$3450,8,FALSE)</f>
        <v>0</v>
      </c>
      <c r="H653" s="5" t="s">
        <v>3744</v>
      </c>
      <c r="I653" s="22">
        <f t="shared" si="136"/>
        <v>48</v>
      </c>
      <c r="J653" s="5"/>
      <c r="K653" s="5"/>
      <c r="L653" s="33">
        <f t="shared" si="137"/>
        <v>7459</v>
      </c>
      <c r="M653" s="33">
        <f t="shared" si="138"/>
        <v>7459</v>
      </c>
      <c r="N653" s="22">
        <f t="shared" si="139"/>
        <v>0</v>
      </c>
    </row>
    <row r="654" spans="1:14" x14ac:dyDescent="0.3">
      <c r="A654" s="5" t="s">
        <v>2930</v>
      </c>
      <c r="B654" s="5" t="s">
        <v>2931</v>
      </c>
      <c r="C654" s="5">
        <v>4</v>
      </c>
      <c r="D654" s="6">
        <v>484</v>
      </c>
      <c r="E654" s="17">
        <f>VLOOKUP(A654,'forecast data dump'!$A$1:$H$3450,4,FALSE)</f>
        <v>44624</v>
      </c>
      <c r="F654" s="17">
        <f>VLOOKUP(A654,'forecast data dump'!$A$1:$H$3450,5,FALSE)</f>
        <v>44637</v>
      </c>
      <c r="G654" s="13">
        <f>VLOOKUP(A654,'forecast data dump'!$A$1:$H$3450,8,FALSE)</f>
        <v>0</v>
      </c>
      <c r="H654" s="5" t="s">
        <v>3745</v>
      </c>
      <c r="I654" s="22">
        <f t="shared" si="136"/>
        <v>4</v>
      </c>
      <c r="J654" s="5"/>
      <c r="K654" s="5"/>
      <c r="L654" s="33">
        <f t="shared" si="137"/>
        <v>484</v>
      </c>
      <c r="M654" s="33">
        <f t="shared" si="138"/>
        <v>484</v>
      </c>
      <c r="N654" s="22">
        <f t="shared" si="139"/>
        <v>0</v>
      </c>
    </row>
    <row r="655" spans="1:14" x14ac:dyDescent="0.3">
      <c r="A655" s="5" t="s">
        <v>2930</v>
      </c>
      <c r="B655" s="5" t="s">
        <v>2931</v>
      </c>
      <c r="C655" s="5">
        <v>4</v>
      </c>
      <c r="D655" s="6">
        <v>484</v>
      </c>
      <c r="E655" s="17">
        <f>VLOOKUP(A655,'forecast data dump'!$A$1:$H$3450,4,FALSE)</f>
        <v>44624</v>
      </c>
      <c r="F655" s="17">
        <f>VLOOKUP(A655,'forecast data dump'!$A$1:$H$3450,5,FALSE)</f>
        <v>44637</v>
      </c>
      <c r="G655" s="13">
        <f>VLOOKUP(A655,'forecast data dump'!$A$1:$H$3450,8,FALSE)</f>
        <v>0</v>
      </c>
      <c r="H655" s="5" t="s">
        <v>3741</v>
      </c>
      <c r="I655" s="22">
        <f t="shared" si="136"/>
        <v>4</v>
      </c>
      <c r="J655" s="5"/>
      <c r="K655" s="5"/>
      <c r="L655" s="33">
        <f t="shared" si="137"/>
        <v>484</v>
      </c>
      <c r="M655" s="33">
        <f t="shared" si="138"/>
        <v>484</v>
      </c>
      <c r="N655" s="22">
        <f t="shared" si="139"/>
        <v>0</v>
      </c>
    </row>
    <row r="656" spans="1:14" x14ac:dyDescent="0.3">
      <c r="A656" s="5" t="s">
        <v>2930</v>
      </c>
      <c r="B656" s="5" t="s">
        <v>2931</v>
      </c>
      <c r="C656" s="5">
        <v>8</v>
      </c>
      <c r="D656" s="6">
        <v>1250</v>
      </c>
      <c r="E656" s="17">
        <f>VLOOKUP(A656,'forecast data dump'!$A$1:$H$3450,4,FALSE)</f>
        <v>44624</v>
      </c>
      <c r="F656" s="17">
        <f>VLOOKUP(A656,'forecast data dump'!$A$1:$H$3450,5,FALSE)</f>
        <v>44637</v>
      </c>
      <c r="G656" s="13">
        <f>VLOOKUP(A656,'forecast data dump'!$A$1:$H$3450,8,FALSE)</f>
        <v>0</v>
      </c>
      <c r="H656" s="5" t="s">
        <v>3744</v>
      </c>
      <c r="I656" s="22">
        <f t="shared" si="136"/>
        <v>8</v>
      </c>
      <c r="J656" s="5"/>
      <c r="K656" s="5"/>
      <c r="L656" s="33">
        <f t="shared" si="137"/>
        <v>1250</v>
      </c>
      <c r="M656" s="33">
        <f t="shared" si="138"/>
        <v>1250</v>
      </c>
      <c r="N656" s="22">
        <f t="shared" si="139"/>
        <v>0</v>
      </c>
    </row>
    <row r="657" spans="1:14" x14ac:dyDescent="0.3">
      <c r="A657" s="5" t="s">
        <v>2930</v>
      </c>
      <c r="B657" s="5" t="s">
        <v>2931</v>
      </c>
      <c r="C657" s="5">
        <v>4</v>
      </c>
      <c r="D657" s="6">
        <v>484</v>
      </c>
      <c r="E657" s="17">
        <f>VLOOKUP(A657,'forecast data dump'!$A$1:$H$3450,4,FALSE)</f>
        <v>44624</v>
      </c>
      <c r="F657" s="17">
        <f>VLOOKUP(A657,'forecast data dump'!$A$1:$H$3450,5,FALSE)</f>
        <v>44637</v>
      </c>
      <c r="G657" s="13">
        <f>VLOOKUP(A657,'forecast data dump'!$A$1:$H$3450,8,FALSE)</f>
        <v>0</v>
      </c>
      <c r="H657" s="5" t="s">
        <v>3742</v>
      </c>
      <c r="I657" s="22">
        <f t="shared" si="136"/>
        <v>4</v>
      </c>
      <c r="J657" s="5"/>
      <c r="K657" s="5"/>
      <c r="L657" s="33">
        <f t="shared" si="137"/>
        <v>484</v>
      </c>
      <c r="M657" s="33">
        <f t="shared" si="138"/>
        <v>484</v>
      </c>
      <c r="N657" s="22">
        <f t="shared" si="139"/>
        <v>0</v>
      </c>
    </row>
    <row r="658" spans="1:14" x14ac:dyDescent="0.3">
      <c r="A658" s="5" t="s">
        <v>2932</v>
      </c>
      <c r="B658" s="5" t="s">
        <v>2933</v>
      </c>
      <c r="C658" s="5">
        <v>12000</v>
      </c>
      <c r="D658" s="6">
        <v>14156</v>
      </c>
      <c r="E658" s="17">
        <f>VLOOKUP(A658,'forecast data dump'!$A$1:$H$3450,4,FALSE)</f>
        <v>44536</v>
      </c>
      <c r="F658" s="17">
        <f>VLOOKUP(A658,'forecast data dump'!$A$1:$H$3450,5,FALSE)</f>
        <v>44623</v>
      </c>
      <c r="G658" s="13">
        <f>VLOOKUP(A658,'forecast data dump'!$A$1:$H$3450,8,FALSE)</f>
        <v>0</v>
      </c>
      <c r="H658" s="5" t="s">
        <v>3762</v>
      </c>
      <c r="I658" s="22">
        <f t="shared" si="136"/>
        <v>12000</v>
      </c>
      <c r="J658" s="5"/>
      <c r="K658" s="5"/>
      <c r="L658" s="33">
        <f t="shared" si="137"/>
        <v>14156</v>
      </c>
      <c r="M658" s="33">
        <f t="shared" si="138"/>
        <v>14156</v>
      </c>
      <c r="N658" s="22">
        <f t="shared" si="139"/>
        <v>0</v>
      </c>
    </row>
    <row r="659" spans="1:14" x14ac:dyDescent="0.3">
      <c r="A659" s="5" t="s">
        <v>2936</v>
      </c>
      <c r="B659" s="5" t="s">
        <v>2937</v>
      </c>
      <c r="C659" s="5">
        <v>24</v>
      </c>
      <c r="D659" s="6">
        <v>2821</v>
      </c>
      <c r="E659" s="17">
        <f>VLOOKUP(A659,'forecast data dump'!$A$1:$H$3450,4,FALSE)</f>
        <v>44410</v>
      </c>
      <c r="F659" s="17">
        <f>VLOOKUP(A659,'forecast data dump'!$A$1:$H$3450,5,FALSE)</f>
        <v>44442</v>
      </c>
      <c r="G659" s="13">
        <f>VLOOKUP(A659,'forecast data dump'!$A$1:$H$3450,8,FALSE)</f>
        <v>0</v>
      </c>
      <c r="H659" s="5" t="s">
        <v>3745</v>
      </c>
      <c r="I659" s="22">
        <f t="shared" si="136"/>
        <v>24</v>
      </c>
      <c r="J659" s="5"/>
      <c r="K659" s="5"/>
      <c r="L659" s="33">
        <f t="shared" si="137"/>
        <v>2821</v>
      </c>
      <c r="M659" s="33">
        <f t="shared" si="138"/>
        <v>2821</v>
      </c>
      <c r="N659" s="22">
        <f t="shared" si="139"/>
        <v>0</v>
      </c>
    </row>
    <row r="660" spans="1:14" x14ac:dyDescent="0.3">
      <c r="A660" s="5" t="s">
        <v>2936</v>
      </c>
      <c r="B660" s="5" t="s">
        <v>2937</v>
      </c>
      <c r="C660" s="5">
        <v>48</v>
      </c>
      <c r="D660" s="6">
        <v>7281</v>
      </c>
      <c r="E660" s="17">
        <f>VLOOKUP(A660,'forecast data dump'!$A$1:$H$3450,4,FALSE)</f>
        <v>44410</v>
      </c>
      <c r="F660" s="17">
        <f>VLOOKUP(A660,'forecast data dump'!$A$1:$H$3450,5,FALSE)</f>
        <v>44442</v>
      </c>
      <c r="G660" s="13">
        <f>VLOOKUP(A660,'forecast data dump'!$A$1:$H$3450,8,FALSE)</f>
        <v>0</v>
      </c>
      <c r="H660" s="5" t="s">
        <v>3744</v>
      </c>
      <c r="I660" s="22">
        <f t="shared" si="136"/>
        <v>48</v>
      </c>
      <c r="J660" s="5"/>
      <c r="K660" s="5"/>
      <c r="L660" s="33">
        <f t="shared" si="137"/>
        <v>7281</v>
      </c>
      <c r="M660" s="33">
        <f t="shared" si="138"/>
        <v>7281</v>
      </c>
      <c r="N660" s="22">
        <f t="shared" si="139"/>
        <v>0</v>
      </c>
    </row>
    <row r="661" spans="1:14" x14ac:dyDescent="0.3">
      <c r="A661" s="5" t="s">
        <v>2938</v>
      </c>
      <c r="B661" s="5" t="s">
        <v>2939</v>
      </c>
      <c r="C661" s="5">
        <v>8</v>
      </c>
      <c r="D661" s="6">
        <v>940</v>
      </c>
      <c r="E661" s="17">
        <f>VLOOKUP(A661,'forecast data dump'!$A$1:$H$3450,4,FALSE)</f>
        <v>44446</v>
      </c>
      <c r="F661" s="17">
        <f>VLOOKUP(A661,'forecast data dump'!$A$1:$H$3450,5,FALSE)</f>
        <v>44459</v>
      </c>
      <c r="G661" s="13">
        <f>VLOOKUP(A661,'forecast data dump'!$A$1:$H$3450,8,FALSE)</f>
        <v>0</v>
      </c>
      <c r="H661" s="5" t="s">
        <v>3745</v>
      </c>
      <c r="I661" s="22">
        <f t="shared" si="136"/>
        <v>8</v>
      </c>
      <c r="J661" s="5"/>
      <c r="K661" s="5"/>
      <c r="L661" s="33">
        <f t="shared" si="137"/>
        <v>940</v>
      </c>
      <c r="M661" s="33">
        <f t="shared" si="138"/>
        <v>940</v>
      </c>
      <c r="N661" s="22">
        <f t="shared" si="139"/>
        <v>0</v>
      </c>
    </row>
    <row r="662" spans="1:14" x14ac:dyDescent="0.3">
      <c r="A662" s="5" t="s">
        <v>2938</v>
      </c>
      <c r="B662" s="5" t="s">
        <v>2939</v>
      </c>
      <c r="C662" s="5">
        <v>16</v>
      </c>
      <c r="D662" s="6">
        <v>2427</v>
      </c>
      <c r="E662" s="17">
        <f>VLOOKUP(A662,'forecast data dump'!$A$1:$H$3450,4,FALSE)</f>
        <v>44446</v>
      </c>
      <c r="F662" s="17">
        <f>VLOOKUP(A662,'forecast data dump'!$A$1:$H$3450,5,FALSE)</f>
        <v>44459</v>
      </c>
      <c r="G662" s="13">
        <f>VLOOKUP(A662,'forecast data dump'!$A$1:$H$3450,8,FALSE)</f>
        <v>0</v>
      </c>
      <c r="H662" s="5" t="s">
        <v>3744</v>
      </c>
      <c r="I662" s="22">
        <f t="shared" si="136"/>
        <v>16</v>
      </c>
      <c r="J662" s="5"/>
      <c r="K662" s="5"/>
      <c r="L662" s="33">
        <f t="shared" si="137"/>
        <v>2427</v>
      </c>
      <c r="M662" s="33">
        <f t="shared" si="138"/>
        <v>2427</v>
      </c>
      <c r="N662" s="22">
        <f t="shared" si="139"/>
        <v>0</v>
      </c>
    </row>
    <row r="663" spans="1:14" x14ac:dyDescent="0.3">
      <c r="A663" s="3" t="s">
        <v>7882</v>
      </c>
      <c r="B663" s="3"/>
      <c r="C663" s="3"/>
      <c r="D663" s="4"/>
      <c r="E663" s="15"/>
      <c r="F663" s="15"/>
      <c r="G663" s="11"/>
      <c r="H663" s="3"/>
      <c r="I663" s="20"/>
      <c r="J663" s="3"/>
      <c r="K663" s="3"/>
      <c r="L663" s="32"/>
      <c r="M663" s="32"/>
      <c r="N663" s="20"/>
    </row>
    <row r="664" spans="1:14" x14ac:dyDescent="0.3">
      <c r="A664" s="5" t="s">
        <v>2942</v>
      </c>
      <c r="B664" s="5" t="s">
        <v>2943</v>
      </c>
      <c r="C664" s="5">
        <v>8</v>
      </c>
      <c r="D664" s="6">
        <v>1213</v>
      </c>
      <c r="E664" s="17" t="str">
        <f>VLOOKUP(A664,'forecast data dump'!$A$1:$H$3450,4,FALSE)</f>
        <v>01-Apr-21 A</v>
      </c>
      <c r="F664" s="17">
        <f>VLOOKUP(A664,'forecast data dump'!$A$1:$H$3450,5,FALSE)</f>
        <v>44497</v>
      </c>
      <c r="G664" s="13">
        <f>VLOOKUP(A664,'forecast data dump'!$A$1:$H$3450,8,FALSE)</f>
        <v>0.6</v>
      </c>
      <c r="H664" s="5" t="s">
        <v>3763</v>
      </c>
      <c r="I664" s="22">
        <f t="shared" ref="I664:I693" si="140">C664*(1-G664)</f>
        <v>3.2</v>
      </c>
      <c r="J664" s="5"/>
      <c r="K664" s="5"/>
      <c r="L664" s="33">
        <f t="shared" ref="L664:L693" si="141">D664*(1-G664)</f>
        <v>485.20000000000005</v>
      </c>
      <c r="M664" s="33">
        <f t="shared" ref="M664:M693" si="142">IF(J664="",L664,(D664/C664)*J664)</f>
        <v>485.20000000000005</v>
      </c>
      <c r="N664" s="22">
        <f t="shared" ref="N664:N693" si="143">L664-M664</f>
        <v>0</v>
      </c>
    </row>
    <row r="665" spans="1:14" x14ac:dyDescent="0.3">
      <c r="A665" s="5" t="s">
        <v>2944</v>
      </c>
      <c r="B665" s="5" t="s">
        <v>2945</v>
      </c>
      <c r="C665" s="5">
        <v>8</v>
      </c>
      <c r="D665" s="6">
        <v>1213</v>
      </c>
      <c r="E665" s="17">
        <f>VLOOKUP(A665,'forecast data dump'!$A$1:$H$3450,4,FALSE)</f>
        <v>44498</v>
      </c>
      <c r="F665" s="17">
        <f>VLOOKUP(A665,'forecast data dump'!$A$1:$H$3450,5,FALSE)</f>
        <v>44512</v>
      </c>
      <c r="G665" s="13">
        <f>VLOOKUP(A665,'forecast data dump'!$A$1:$H$3450,8,FALSE)</f>
        <v>0</v>
      </c>
      <c r="H665" s="5" t="s">
        <v>3763</v>
      </c>
      <c r="I665" s="22">
        <f t="shared" si="140"/>
        <v>8</v>
      </c>
      <c r="J665" s="5"/>
      <c r="K665" s="5"/>
      <c r="L665" s="33">
        <f t="shared" si="141"/>
        <v>1213</v>
      </c>
      <c r="M665" s="33">
        <f t="shared" si="142"/>
        <v>1213</v>
      </c>
      <c r="N665" s="22">
        <f t="shared" si="143"/>
        <v>0</v>
      </c>
    </row>
    <row r="666" spans="1:14" x14ac:dyDescent="0.3">
      <c r="A666" s="5" t="s">
        <v>2946</v>
      </c>
      <c r="B666" s="5" t="s">
        <v>2947</v>
      </c>
      <c r="C666" s="5">
        <v>8</v>
      </c>
      <c r="D666" s="6">
        <v>1213</v>
      </c>
      <c r="E666" s="17">
        <f>VLOOKUP(A666,'forecast data dump'!$A$1:$H$3450,4,FALSE)</f>
        <v>44515</v>
      </c>
      <c r="F666" s="17">
        <f>VLOOKUP(A666,'forecast data dump'!$A$1:$H$3450,5,FALSE)</f>
        <v>44530</v>
      </c>
      <c r="G666" s="13">
        <f>VLOOKUP(A666,'forecast data dump'!$A$1:$H$3450,8,FALSE)</f>
        <v>0</v>
      </c>
      <c r="H666" s="5" t="s">
        <v>3733</v>
      </c>
      <c r="I666" s="22">
        <f t="shared" si="140"/>
        <v>8</v>
      </c>
      <c r="J666" s="5"/>
      <c r="K666" s="5"/>
      <c r="L666" s="33">
        <f t="shared" si="141"/>
        <v>1213</v>
      </c>
      <c r="M666" s="33">
        <f t="shared" si="142"/>
        <v>1213</v>
      </c>
      <c r="N666" s="22">
        <f t="shared" si="143"/>
        <v>0</v>
      </c>
    </row>
    <row r="667" spans="1:14" x14ac:dyDescent="0.3">
      <c r="A667" s="5" t="s">
        <v>2946</v>
      </c>
      <c r="B667" s="5" t="s">
        <v>2947</v>
      </c>
      <c r="C667" s="5">
        <v>8</v>
      </c>
      <c r="D667" s="6">
        <v>940</v>
      </c>
      <c r="E667" s="17">
        <f>VLOOKUP(A667,'forecast data dump'!$A$1:$H$3450,4,FALSE)</f>
        <v>44515</v>
      </c>
      <c r="F667" s="17">
        <f>VLOOKUP(A667,'forecast data dump'!$A$1:$H$3450,5,FALSE)</f>
        <v>44530</v>
      </c>
      <c r="G667" s="13">
        <f>VLOOKUP(A667,'forecast data dump'!$A$1:$H$3450,8,FALSE)</f>
        <v>0</v>
      </c>
      <c r="H667" s="5" t="s">
        <v>3745</v>
      </c>
      <c r="I667" s="22">
        <f t="shared" si="140"/>
        <v>8</v>
      </c>
      <c r="J667" s="5"/>
      <c r="K667" s="5"/>
      <c r="L667" s="33">
        <f t="shared" si="141"/>
        <v>940</v>
      </c>
      <c r="M667" s="33">
        <f t="shared" si="142"/>
        <v>940</v>
      </c>
      <c r="N667" s="22">
        <f t="shared" si="143"/>
        <v>0</v>
      </c>
    </row>
    <row r="668" spans="1:14" x14ac:dyDescent="0.3">
      <c r="A668" s="5" t="s">
        <v>2948</v>
      </c>
      <c r="B668" s="5" t="s">
        <v>2949</v>
      </c>
      <c r="C668" s="5">
        <v>2</v>
      </c>
      <c r="D668" s="6">
        <v>303</v>
      </c>
      <c r="E668" s="17">
        <f>VLOOKUP(A668,'forecast data dump'!$A$1:$H$3450,4,FALSE)</f>
        <v>44531</v>
      </c>
      <c r="F668" s="17">
        <f>VLOOKUP(A668,'forecast data dump'!$A$1:$H$3450,5,FALSE)</f>
        <v>44574</v>
      </c>
      <c r="G668" s="13">
        <f>VLOOKUP(A668,'forecast data dump'!$A$1:$H$3450,8,FALSE)</f>
        <v>0</v>
      </c>
      <c r="H668" s="5" t="s">
        <v>3763</v>
      </c>
      <c r="I668" s="22">
        <f t="shared" si="140"/>
        <v>2</v>
      </c>
      <c r="J668" s="5"/>
      <c r="K668" s="5"/>
      <c r="L668" s="33">
        <f t="shared" si="141"/>
        <v>303</v>
      </c>
      <c r="M668" s="33">
        <f t="shared" si="142"/>
        <v>303</v>
      </c>
      <c r="N668" s="22">
        <f t="shared" si="143"/>
        <v>0</v>
      </c>
    </row>
    <row r="669" spans="1:14" x14ac:dyDescent="0.3">
      <c r="A669" s="5" t="s">
        <v>2950</v>
      </c>
      <c r="B669" s="5" t="s">
        <v>2951</v>
      </c>
      <c r="C669" s="5">
        <v>2</v>
      </c>
      <c r="D669" s="6">
        <v>303</v>
      </c>
      <c r="E669" s="17">
        <f>VLOOKUP(A669,'forecast data dump'!$A$1:$H$3450,4,FALSE)</f>
        <v>44575</v>
      </c>
      <c r="F669" s="17">
        <f>VLOOKUP(A669,'forecast data dump'!$A$1:$H$3450,5,FALSE)</f>
        <v>44620</v>
      </c>
      <c r="G669" s="13">
        <f>VLOOKUP(A669,'forecast data dump'!$A$1:$H$3450,8,FALSE)</f>
        <v>0</v>
      </c>
      <c r="H669" s="5" t="s">
        <v>3763</v>
      </c>
      <c r="I669" s="22">
        <f t="shared" si="140"/>
        <v>2</v>
      </c>
      <c r="J669" s="5"/>
      <c r="K669" s="5"/>
      <c r="L669" s="33">
        <f t="shared" si="141"/>
        <v>303</v>
      </c>
      <c r="M669" s="33">
        <f t="shared" si="142"/>
        <v>303</v>
      </c>
      <c r="N669" s="22">
        <f t="shared" si="143"/>
        <v>0</v>
      </c>
    </row>
    <row r="670" spans="1:14" x14ac:dyDescent="0.3">
      <c r="A670" s="5" t="s">
        <v>2952</v>
      </c>
      <c r="B670" s="5" t="s">
        <v>2953</v>
      </c>
      <c r="C670" s="5">
        <v>72</v>
      </c>
      <c r="D670" s="6">
        <v>11205</v>
      </c>
      <c r="E670" s="17">
        <f>VLOOKUP(A670,'forecast data dump'!$A$1:$H$3450,4,FALSE)</f>
        <v>44621</v>
      </c>
      <c r="F670" s="17">
        <f>VLOOKUP(A670,'forecast data dump'!$A$1:$H$3450,5,FALSE)</f>
        <v>44690</v>
      </c>
      <c r="G670" s="13">
        <f>VLOOKUP(A670,'forecast data dump'!$A$1:$H$3450,8,FALSE)</f>
        <v>0</v>
      </c>
      <c r="H670" s="5" t="s">
        <v>3733</v>
      </c>
      <c r="I670" s="22">
        <f t="shared" si="140"/>
        <v>72</v>
      </c>
      <c r="J670" s="5"/>
      <c r="K670" s="5"/>
      <c r="L670" s="33">
        <f t="shared" si="141"/>
        <v>11205</v>
      </c>
      <c r="M670" s="33">
        <f t="shared" si="142"/>
        <v>11205</v>
      </c>
      <c r="N670" s="22">
        <f t="shared" si="143"/>
        <v>0</v>
      </c>
    </row>
    <row r="671" spans="1:14" x14ac:dyDescent="0.3">
      <c r="A671" s="5" t="s">
        <v>2952</v>
      </c>
      <c r="B671" s="5" t="s">
        <v>2953</v>
      </c>
      <c r="C671" s="5">
        <v>72</v>
      </c>
      <c r="D671" s="6">
        <v>8683</v>
      </c>
      <c r="E671" s="17">
        <f>VLOOKUP(A671,'forecast data dump'!$A$1:$H$3450,4,FALSE)</f>
        <v>44621</v>
      </c>
      <c r="F671" s="17">
        <f>VLOOKUP(A671,'forecast data dump'!$A$1:$H$3450,5,FALSE)</f>
        <v>44690</v>
      </c>
      <c r="G671" s="13">
        <f>VLOOKUP(A671,'forecast data dump'!$A$1:$H$3450,8,FALSE)</f>
        <v>0</v>
      </c>
      <c r="H671" s="5" t="s">
        <v>3745</v>
      </c>
      <c r="I671" s="22">
        <f t="shared" si="140"/>
        <v>72</v>
      </c>
      <c r="J671" s="5"/>
      <c r="K671" s="5"/>
      <c r="L671" s="33">
        <f t="shared" si="141"/>
        <v>8683</v>
      </c>
      <c r="M671" s="33">
        <f t="shared" si="142"/>
        <v>8683</v>
      </c>
      <c r="N671" s="22">
        <f t="shared" si="143"/>
        <v>0</v>
      </c>
    </row>
    <row r="672" spans="1:14" x14ac:dyDescent="0.3">
      <c r="A672" s="5" t="s">
        <v>2952</v>
      </c>
      <c r="B672" s="5" t="s">
        <v>2953</v>
      </c>
      <c r="C672" s="5">
        <v>72</v>
      </c>
      <c r="D672" s="6">
        <v>8683</v>
      </c>
      <c r="E672" s="17">
        <f>VLOOKUP(A672,'forecast data dump'!$A$1:$H$3450,4,FALSE)</f>
        <v>44621</v>
      </c>
      <c r="F672" s="17">
        <f>VLOOKUP(A672,'forecast data dump'!$A$1:$H$3450,5,FALSE)</f>
        <v>44690</v>
      </c>
      <c r="G672" s="13">
        <f>VLOOKUP(A672,'forecast data dump'!$A$1:$H$3450,8,FALSE)</f>
        <v>0</v>
      </c>
      <c r="H672" s="5" t="s">
        <v>3741</v>
      </c>
      <c r="I672" s="22">
        <f t="shared" si="140"/>
        <v>72</v>
      </c>
      <c r="J672" s="5"/>
      <c r="K672" s="5"/>
      <c r="L672" s="33">
        <f t="shared" si="141"/>
        <v>8683</v>
      </c>
      <c r="M672" s="33">
        <f t="shared" si="142"/>
        <v>8683</v>
      </c>
      <c r="N672" s="22">
        <f t="shared" si="143"/>
        <v>0</v>
      </c>
    </row>
    <row r="673" spans="1:14" x14ac:dyDescent="0.3">
      <c r="A673" s="5" t="s">
        <v>2952</v>
      </c>
      <c r="B673" s="5" t="s">
        <v>2953</v>
      </c>
      <c r="C673" s="5">
        <v>72</v>
      </c>
      <c r="D673" s="6">
        <v>8683</v>
      </c>
      <c r="E673" s="17">
        <f>VLOOKUP(A673,'forecast data dump'!$A$1:$H$3450,4,FALSE)</f>
        <v>44621</v>
      </c>
      <c r="F673" s="17">
        <f>VLOOKUP(A673,'forecast data dump'!$A$1:$H$3450,5,FALSE)</f>
        <v>44690</v>
      </c>
      <c r="G673" s="13">
        <f>VLOOKUP(A673,'forecast data dump'!$A$1:$H$3450,8,FALSE)</f>
        <v>0</v>
      </c>
      <c r="H673" s="5" t="s">
        <v>3742</v>
      </c>
      <c r="I673" s="22">
        <f t="shared" si="140"/>
        <v>72</v>
      </c>
      <c r="J673" s="5"/>
      <c r="K673" s="5"/>
      <c r="L673" s="33">
        <f t="shared" si="141"/>
        <v>8683</v>
      </c>
      <c r="M673" s="33">
        <f t="shared" si="142"/>
        <v>8683</v>
      </c>
      <c r="N673" s="22">
        <f t="shared" si="143"/>
        <v>0</v>
      </c>
    </row>
    <row r="674" spans="1:14" x14ac:dyDescent="0.3">
      <c r="A674" s="5" t="s">
        <v>2954</v>
      </c>
      <c r="B674" s="5" t="s">
        <v>2955</v>
      </c>
      <c r="C674" s="5">
        <v>2</v>
      </c>
      <c r="D674" s="6">
        <v>312</v>
      </c>
      <c r="E674" s="17">
        <f>VLOOKUP(A674,'forecast data dump'!$A$1:$H$3450,4,FALSE)</f>
        <v>44691</v>
      </c>
      <c r="F674" s="17">
        <f>VLOOKUP(A674,'forecast data dump'!$A$1:$H$3450,5,FALSE)</f>
        <v>44704</v>
      </c>
      <c r="G674" s="13">
        <f>VLOOKUP(A674,'forecast data dump'!$A$1:$H$3450,8,FALSE)</f>
        <v>0</v>
      </c>
      <c r="H674" s="5" t="s">
        <v>3763</v>
      </c>
      <c r="I674" s="22">
        <f t="shared" si="140"/>
        <v>2</v>
      </c>
      <c r="J674" s="5"/>
      <c r="K674" s="5"/>
      <c r="L674" s="33">
        <f t="shared" si="141"/>
        <v>312</v>
      </c>
      <c r="M674" s="33">
        <f t="shared" si="142"/>
        <v>312</v>
      </c>
      <c r="N674" s="22">
        <f t="shared" si="143"/>
        <v>0</v>
      </c>
    </row>
    <row r="675" spans="1:14" x14ac:dyDescent="0.3">
      <c r="A675" s="5" t="s">
        <v>2956</v>
      </c>
      <c r="B675" s="5" t="s">
        <v>2957</v>
      </c>
      <c r="C675" s="5">
        <v>10000</v>
      </c>
      <c r="D675" s="6">
        <v>11808</v>
      </c>
      <c r="E675" s="17">
        <f>VLOOKUP(A675,'forecast data dump'!$A$1:$H$3450,4,FALSE)</f>
        <v>44621</v>
      </c>
      <c r="F675" s="17">
        <f>VLOOKUP(A675,'forecast data dump'!$A$1:$H$3450,5,FALSE)</f>
        <v>44690</v>
      </c>
      <c r="G675" s="13">
        <f>VLOOKUP(A675,'forecast data dump'!$A$1:$H$3450,8,FALSE)</f>
        <v>0</v>
      </c>
      <c r="H675" s="5" t="s">
        <v>3762</v>
      </c>
      <c r="I675" s="22">
        <f t="shared" si="140"/>
        <v>10000</v>
      </c>
      <c r="J675" s="5"/>
      <c r="K675" s="5"/>
      <c r="L675" s="33">
        <f t="shared" si="141"/>
        <v>11808</v>
      </c>
      <c r="M675" s="33">
        <f t="shared" si="142"/>
        <v>11808</v>
      </c>
      <c r="N675" s="22">
        <f t="shared" si="143"/>
        <v>0</v>
      </c>
    </row>
    <row r="676" spans="1:14" x14ac:dyDescent="0.3">
      <c r="A676" s="5" t="s">
        <v>2960</v>
      </c>
      <c r="B676" s="5" t="s">
        <v>2961</v>
      </c>
      <c r="C676" s="5">
        <v>24</v>
      </c>
      <c r="D676" s="6">
        <v>3640</v>
      </c>
      <c r="E676" s="17" t="str">
        <f>VLOOKUP(A676,'forecast data dump'!$A$1:$H$3450,4,FALSE)</f>
        <v>01-Apr-21 A</v>
      </c>
      <c r="F676" s="17">
        <f>VLOOKUP(A676,'forecast data dump'!$A$1:$H$3450,5,FALSE)</f>
        <v>44497</v>
      </c>
      <c r="G676" s="13">
        <f>VLOOKUP(A676,'forecast data dump'!$A$1:$H$3450,8,FALSE)</f>
        <v>0.6</v>
      </c>
      <c r="H676" s="5" t="s">
        <v>3733</v>
      </c>
      <c r="I676" s="22">
        <f t="shared" si="140"/>
        <v>9.6000000000000014</v>
      </c>
      <c r="J676" s="5"/>
      <c r="K676" s="5"/>
      <c r="L676" s="33">
        <f t="shared" si="141"/>
        <v>1456</v>
      </c>
      <c r="M676" s="33">
        <f t="shared" si="142"/>
        <v>1456</v>
      </c>
      <c r="N676" s="22">
        <f t="shared" si="143"/>
        <v>0</v>
      </c>
    </row>
    <row r="677" spans="1:14" x14ac:dyDescent="0.3">
      <c r="A677" s="5" t="s">
        <v>2960</v>
      </c>
      <c r="B677" s="5" t="s">
        <v>2961</v>
      </c>
      <c r="C677" s="5">
        <v>60</v>
      </c>
      <c r="D677" s="6">
        <v>7053</v>
      </c>
      <c r="E677" s="17" t="str">
        <f>VLOOKUP(A677,'forecast data dump'!$A$1:$H$3450,4,FALSE)</f>
        <v>01-Apr-21 A</v>
      </c>
      <c r="F677" s="17">
        <f>VLOOKUP(A677,'forecast data dump'!$A$1:$H$3450,5,FALSE)</f>
        <v>44497</v>
      </c>
      <c r="G677" s="13">
        <f>VLOOKUP(A677,'forecast data dump'!$A$1:$H$3450,8,FALSE)</f>
        <v>0.6</v>
      </c>
      <c r="H677" s="5" t="s">
        <v>3745</v>
      </c>
      <c r="I677" s="22">
        <f t="shared" si="140"/>
        <v>24</v>
      </c>
      <c r="J677" s="5"/>
      <c r="K677" s="5"/>
      <c r="L677" s="33">
        <f t="shared" si="141"/>
        <v>2821.2000000000003</v>
      </c>
      <c r="M677" s="33">
        <f t="shared" si="142"/>
        <v>2821.2000000000003</v>
      </c>
      <c r="N677" s="22">
        <f t="shared" si="143"/>
        <v>0</v>
      </c>
    </row>
    <row r="678" spans="1:14" x14ac:dyDescent="0.3">
      <c r="A678" s="5" t="s">
        <v>2960</v>
      </c>
      <c r="B678" s="5" t="s">
        <v>2961</v>
      </c>
      <c r="C678" s="5">
        <v>24</v>
      </c>
      <c r="D678" s="6">
        <v>2821</v>
      </c>
      <c r="E678" s="17" t="str">
        <f>VLOOKUP(A678,'forecast data dump'!$A$1:$H$3450,4,FALSE)</f>
        <v>01-Apr-21 A</v>
      </c>
      <c r="F678" s="17">
        <f>VLOOKUP(A678,'forecast data dump'!$A$1:$H$3450,5,FALSE)</f>
        <v>44497</v>
      </c>
      <c r="G678" s="13">
        <f>VLOOKUP(A678,'forecast data dump'!$A$1:$H$3450,8,FALSE)</f>
        <v>0.6</v>
      </c>
      <c r="H678" s="5" t="s">
        <v>3741</v>
      </c>
      <c r="I678" s="22">
        <f t="shared" si="140"/>
        <v>9.6000000000000014</v>
      </c>
      <c r="J678" s="5"/>
      <c r="K678" s="5"/>
      <c r="L678" s="33">
        <f t="shared" si="141"/>
        <v>1128.4000000000001</v>
      </c>
      <c r="M678" s="33">
        <f t="shared" si="142"/>
        <v>1128.4000000000001</v>
      </c>
      <c r="N678" s="22">
        <f t="shared" si="143"/>
        <v>0</v>
      </c>
    </row>
    <row r="679" spans="1:14" x14ac:dyDescent="0.3">
      <c r="A679" s="5" t="s">
        <v>2960</v>
      </c>
      <c r="B679" s="5" t="s">
        <v>2961</v>
      </c>
      <c r="C679" s="5">
        <v>24</v>
      </c>
      <c r="D679" s="6">
        <v>2821</v>
      </c>
      <c r="E679" s="17" t="str">
        <f>VLOOKUP(A679,'forecast data dump'!$A$1:$H$3450,4,FALSE)</f>
        <v>01-Apr-21 A</v>
      </c>
      <c r="F679" s="17">
        <f>VLOOKUP(A679,'forecast data dump'!$A$1:$H$3450,5,FALSE)</f>
        <v>44497</v>
      </c>
      <c r="G679" s="13">
        <f>VLOOKUP(A679,'forecast data dump'!$A$1:$H$3450,8,FALSE)</f>
        <v>0.6</v>
      </c>
      <c r="H679" s="5" t="s">
        <v>3742</v>
      </c>
      <c r="I679" s="22">
        <f t="shared" si="140"/>
        <v>9.6000000000000014</v>
      </c>
      <c r="J679" s="5"/>
      <c r="K679" s="5"/>
      <c r="L679" s="33">
        <f t="shared" si="141"/>
        <v>1128.4000000000001</v>
      </c>
      <c r="M679" s="33">
        <f t="shared" si="142"/>
        <v>1128.4000000000001</v>
      </c>
      <c r="N679" s="22">
        <f t="shared" si="143"/>
        <v>0</v>
      </c>
    </row>
    <row r="680" spans="1:14" x14ac:dyDescent="0.3">
      <c r="A680" s="5" t="s">
        <v>2962</v>
      </c>
      <c r="B680" s="5" t="s">
        <v>2963</v>
      </c>
      <c r="C680" s="5">
        <v>8</v>
      </c>
      <c r="D680" s="6">
        <v>1213</v>
      </c>
      <c r="E680" s="17">
        <f>VLOOKUP(A680,'forecast data dump'!$A$1:$H$3450,4,FALSE)</f>
        <v>44498</v>
      </c>
      <c r="F680" s="17">
        <f>VLOOKUP(A680,'forecast data dump'!$A$1:$H$3450,5,FALSE)</f>
        <v>44512</v>
      </c>
      <c r="G680" s="13">
        <f>VLOOKUP(A680,'forecast data dump'!$A$1:$H$3450,8,FALSE)</f>
        <v>0</v>
      </c>
      <c r="H680" s="5" t="s">
        <v>3733</v>
      </c>
      <c r="I680" s="22">
        <f t="shared" si="140"/>
        <v>8</v>
      </c>
      <c r="J680" s="5"/>
      <c r="K680" s="5"/>
      <c r="L680" s="33">
        <f t="shared" si="141"/>
        <v>1213</v>
      </c>
      <c r="M680" s="33">
        <f t="shared" si="142"/>
        <v>1213</v>
      </c>
      <c r="N680" s="22">
        <f t="shared" si="143"/>
        <v>0</v>
      </c>
    </row>
    <row r="681" spans="1:14" x14ac:dyDescent="0.3">
      <c r="A681" s="5" t="s">
        <v>2962</v>
      </c>
      <c r="B681" s="5" t="s">
        <v>2963</v>
      </c>
      <c r="C681" s="5">
        <v>8</v>
      </c>
      <c r="D681" s="6">
        <v>940</v>
      </c>
      <c r="E681" s="17">
        <f>VLOOKUP(A681,'forecast data dump'!$A$1:$H$3450,4,FALSE)</f>
        <v>44498</v>
      </c>
      <c r="F681" s="17">
        <f>VLOOKUP(A681,'forecast data dump'!$A$1:$H$3450,5,FALSE)</f>
        <v>44512</v>
      </c>
      <c r="G681" s="13">
        <f>VLOOKUP(A681,'forecast data dump'!$A$1:$H$3450,8,FALSE)</f>
        <v>0</v>
      </c>
      <c r="H681" s="5" t="s">
        <v>3745</v>
      </c>
      <c r="I681" s="22">
        <f t="shared" si="140"/>
        <v>8</v>
      </c>
      <c r="J681" s="5"/>
      <c r="K681" s="5"/>
      <c r="L681" s="33">
        <f t="shared" si="141"/>
        <v>940</v>
      </c>
      <c r="M681" s="33">
        <f t="shared" si="142"/>
        <v>940</v>
      </c>
      <c r="N681" s="22">
        <f t="shared" si="143"/>
        <v>0</v>
      </c>
    </row>
    <row r="682" spans="1:14" x14ac:dyDescent="0.3">
      <c r="A682" s="5" t="s">
        <v>2964</v>
      </c>
      <c r="B682" s="5" t="s">
        <v>2965</v>
      </c>
      <c r="C682" s="5">
        <v>24</v>
      </c>
      <c r="D682" s="6">
        <v>3640</v>
      </c>
      <c r="E682" s="17">
        <f>VLOOKUP(A682,'forecast data dump'!$A$1:$H$3450,4,FALSE)</f>
        <v>44531</v>
      </c>
      <c r="F682" s="17">
        <f>VLOOKUP(A682,'forecast data dump'!$A$1:$H$3450,5,FALSE)</f>
        <v>44574</v>
      </c>
      <c r="G682" s="13">
        <f>VLOOKUP(A682,'forecast data dump'!$A$1:$H$3450,8,FALSE)</f>
        <v>0</v>
      </c>
      <c r="H682" s="5" t="s">
        <v>3733</v>
      </c>
      <c r="I682" s="22">
        <f t="shared" si="140"/>
        <v>24</v>
      </c>
      <c r="J682" s="5"/>
      <c r="K682" s="5"/>
      <c r="L682" s="33">
        <f t="shared" si="141"/>
        <v>3640</v>
      </c>
      <c r="M682" s="33">
        <f t="shared" si="142"/>
        <v>3640</v>
      </c>
      <c r="N682" s="22">
        <f t="shared" si="143"/>
        <v>0</v>
      </c>
    </row>
    <row r="683" spans="1:14" x14ac:dyDescent="0.3">
      <c r="A683" s="5" t="s">
        <v>2964</v>
      </c>
      <c r="B683" s="5" t="s">
        <v>2965</v>
      </c>
      <c r="C683" s="5">
        <v>24</v>
      </c>
      <c r="D683" s="6">
        <v>2821</v>
      </c>
      <c r="E683" s="17">
        <f>VLOOKUP(A683,'forecast data dump'!$A$1:$H$3450,4,FALSE)</f>
        <v>44531</v>
      </c>
      <c r="F683" s="17">
        <f>VLOOKUP(A683,'forecast data dump'!$A$1:$H$3450,5,FALSE)</f>
        <v>44574</v>
      </c>
      <c r="G683" s="13">
        <f>VLOOKUP(A683,'forecast data dump'!$A$1:$H$3450,8,FALSE)</f>
        <v>0</v>
      </c>
      <c r="H683" s="5" t="s">
        <v>3745</v>
      </c>
      <c r="I683" s="22">
        <f t="shared" si="140"/>
        <v>24</v>
      </c>
      <c r="J683" s="5"/>
      <c r="K683" s="5"/>
      <c r="L683" s="33">
        <f t="shared" si="141"/>
        <v>2821</v>
      </c>
      <c r="M683" s="33">
        <f t="shared" si="142"/>
        <v>2821</v>
      </c>
      <c r="N683" s="22">
        <f t="shared" si="143"/>
        <v>0</v>
      </c>
    </row>
    <row r="684" spans="1:14" x14ac:dyDescent="0.3">
      <c r="A684" s="5" t="s">
        <v>2964</v>
      </c>
      <c r="B684" s="5" t="s">
        <v>2965</v>
      </c>
      <c r="C684" s="5">
        <v>24</v>
      </c>
      <c r="D684" s="6">
        <v>2821</v>
      </c>
      <c r="E684" s="17">
        <f>VLOOKUP(A684,'forecast data dump'!$A$1:$H$3450,4,FALSE)</f>
        <v>44531</v>
      </c>
      <c r="F684" s="17">
        <f>VLOOKUP(A684,'forecast data dump'!$A$1:$H$3450,5,FALSE)</f>
        <v>44574</v>
      </c>
      <c r="G684" s="13">
        <f>VLOOKUP(A684,'forecast data dump'!$A$1:$H$3450,8,FALSE)</f>
        <v>0</v>
      </c>
      <c r="H684" s="5" t="s">
        <v>3741</v>
      </c>
      <c r="I684" s="22">
        <f t="shared" si="140"/>
        <v>24</v>
      </c>
      <c r="J684" s="5"/>
      <c r="K684" s="5"/>
      <c r="L684" s="33">
        <f t="shared" si="141"/>
        <v>2821</v>
      </c>
      <c r="M684" s="33">
        <f t="shared" si="142"/>
        <v>2821</v>
      </c>
      <c r="N684" s="22">
        <f t="shared" si="143"/>
        <v>0</v>
      </c>
    </row>
    <row r="685" spans="1:14" x14ac:dyDescent="0.3">
      <c r="A685" s="5" t="s">
        <v>2964</v>
      </c>
      <c r="B685" s="5" t="s">
        <v>2965</v>
      </c>
      <c r="C685" s="5">
        <v>24</v>
      </c>
      <c r="D685" s="6">
        <v>2821</v>
      </c>
      <c r="E685" s="17">
        <f>VLOOKUP(A685,'forecast data dump'!$A$1:$H$3450,4,FALSE)</f>
        <v>44531</v>
      </c>
      <c r="F685" s="17">
        <f>VLOOKUP(A685,'forecast data dump'!$A$1:$H$3450,5,FALSE)</f>
        <v>44574</v>
      </c>
      <c r="G685" s="13">
        <f>VLOOKUP(A685,'forecast data dump'!$A$1:$H$3450,8,FALSE)</f>
        <v>0</v>
      </c>
      <c r="H685" s="5" t="s">
        <v>3742</v>
      </c>
      <c r="I685" s="22">
        <f t="shared" si="140"/>
        <v>24</v>
      </c>
      <c r="J685" s="5"/>
      <c r="K685" s="5"/>
      <c r="L685" s="33">
        <f t="shared" si="141"/>
        <v>2821</v>
      </c>
      <c r="M685" s="33">
        <f t="shared" si="142"/>
        <v>2821</v>
      </c>
      <c r="N685" s="22">
        <f t="shared" si="143"/>
        <v>0</v>
      </c>
    </row>
    <row r="686" spans="1:14" x14ac:dyDescent="0.3">
      <c r="A686" s="5" t="s">
        <v>2966</v>
      </c>
      <c r="B686" s="5" t="s">
        <v>2967</v>
      </c>
      <c r="C686" s="5">
        <v>24</v>
      </c>
      <c r="D686" s="6">
        <v>3640</v>
      </c>
      <c r="E686" s="17">
        <f>VLOOKUP(A686,'forecast data dump'!$A$1:$H$3450,4,FALSE)</f>
        <v>44575</v>
      </c>
      <c r="F686" s="17">
        <f>VLOOKUP(A686,'forecast data dump'!$A$1:$H$3450,5,FALSE)</f>
        <v>44620</v>
      </c>
      <c r="G686" s="13">
        <f>VLOOKUP(A686,'forecast data dump'!$A$1:$H$3450,8,FALSE)</f>
        <v>0</v>
      </c>
      <c r="H686" s="5" t="s">
        <v>3733</v>
      </c>
      <c r="I686" s="22">
        <f t="shared" si="140"/>
        <v>24</v>
      </c>
      <c r="J686" s="5"/>
      <c r="K686" s="5"/>
      <c r="L686" s="33">
        <f t="shared" si="141"/>
        <v>3640</v>
      </c>
      <c r="M686" s="33">
        <f t="shared" si="142"/>
        <v>3640</v>
      </c>
      <c r="N686" s="22">
        <f t="shared" si="143"/>
        <v>0</v>
      </c>
    </row>
    <row r="687" spans="1:14" x14ac:dyDescent="0.3">
      <c r="A687" s="5" t="s">
        <v>2966</v>
      </c>
      <c r="B687" s="5" t="s">
        <v>2967</v>
      </c>
      <c r="C687" s="5">
        <v>24</v>
      </c>
      <c r="D687" s="6">
        <v>2821</v>
      </c>
      <c r="E687" s="17">
        <f>VLOOKUP(A687,'forecast data dump'!$A$1:$H$3450,4,FALSE)</f>
        <v>44575</v>
      </c>
      <c r="F687" s="17">
        <f>VLOOKUP(A687,'forecast data dump'!$A$1:$H$3450,5,FALSE)</f>
        <v>44620</v>
      </c>
      <c r="G687" s="13">
        <f>VLOOKUP(A687,'forecast data dump'!$A$1:$H$3450,8,FALSE)</f>
        <v>0</v>
      </c>
      <c r="H687" s="5" t="s">
        <v>3745</v>
      </c>
      <c r="I687" s="22">
        <f t="shared" si="140"/>
        <v>24</v>
      </c>
      <c r="J687" s="5"/>
      <c r="K687" s="5"/>
      <c r="L687" s="33">
        <f t="shared" si="141"/>
        <v>2821</v>
      </c>
      <c r="M687" s="33">
        <f t="shared" si="142"/>
        <v>2821</v>
      </c>
      <c r="N687" s="22">
        <f t="shared" si="143"/>
        <v>0</v>
      </c>
    </row>
    <row r="688" spans="1:14" x14ac:dyDescent="0.3">
      <c r="A688" s="5" t="s">
        <v>2966</v>
      </c>
      <c r="B688" s="5" t="s">
        <v>2967</v>
      </c>
      <c r="C688" s="5">
        <v>24</v>
      </c>
      <c r="D688" s="6">
        <v>2821</v>
      </c>
      <c r="E688" s="17">
        <f>VLOOKUP(A688,'forecast data dump'!$A$1:$H$3450,4,FALSE)</f>
        <v>44575</v>
      </c>
      <c r="F688" s="17">
        <f>VLOOKUP(A688,'forecast data dump'!$A$1:$H$3450,5,FALSE)</f>
        <v>44620</v>
      </c>
      <c r="G688" s="13">
        <f>VLOOKUP(A688,'forecast data dump'!$A$1:$H$3450,8,FALSE)</f>
        <v>0</v>
      </c>
      <c r="H688" s="5" t="s">
        <v>3741</v>
      </c>
      <c r="I688" s="22">
        <f t="shared" si="140"/>
        <v>24</v>
      </c>
      <c r="J688" s="5"/>
      <c r="K688" s="5"/>
      <c r="L688" s="33">
        <f t="shared" si="141"/>
        <v>2821</v>
      </c>
      <c r="M688" s="33">
        <f t="shared" si="142"/>
        <v>2821</v>
      </c>
      <c r="N688" s="22">
        <f t="shared" si="143"/>
        <v>0</v>
      </c>
    </row>
    <row r="689" spans="1:14" x14ac:dyDescent="0.3">
      <c r="A689" s="5" t="s">
        <v>2966</v>
      </c>
      <c r="B689" s="5" t="s">
        <v>2967</v>
      </c>
      <c r="C689" s="5">
        <v>24</v>
      </c>
      <c r="D689" s="6">
        <v>2821</v>
      </c>
      <c r="E689" s="17">
        <f>VLOOKUP(A689,'forecast data dump'!$A$1:$H$3450,4,FALSE)</f>
        <v>44575</v>
      </c>
      <c r="F689" s="17">
        <f>VLOOKUP(A689,'forecast data dump'!$A$1:$H$3450,5,FALSE)</f>
        <v>44620</v>
      </c>
      <c r="G689" s="13">
        <f>VLOOKUP(A689,'forecast data dump'!$A$1:$H$3450,8,FALSE)</f>
        <v>0</v>
      </c>
      <c r="H689" s="5" t="s">
        <v>3742</v>
      </c>
      <c r="I689" s="22">
        <f t="shared" si="140"/>
        <v>24</v>
      </c>
      <c r="J689" s="5"/>
      <c r="K689" s="5"/>
      <c r="L689" s="33">
        <f t="shared" si="141"/>
        <v>2821</v>
      </c>
      <c r="M689" s="33">
        <f t="shared" si="142"/>
        <v>2821</v>
      </c>
      <c r="N689" s="22">
        <f t="shared" si="143"/>
        <v>0</v>
      </c>
    </row>
    <row r="690" spans="1:14" x14ac:dyDescent="0.3">
      <c r="A690" s="5" t="s">
        <v>2968</v>
      </c>
      <c r="B690" s="5" t="s">
        <v>2969</v>
      </c>
      <c r="C690" s="5">
        <v>8</v>
      </c>
      <c r="D690" s="6">
        <v>1250</v>
      </c>
      <c r="E690" s="17">
        <f>VLOOKUP(A690,'forecast data dump'!$A$1:$H$3450,4,FALSE)</f>
        <v>44691</v>
      </c>
      <c r="F690" s="17">
        <f>VLOOKUP(A690,'forecast data dump'!$A$1:$H$3450,5,FALSE)</f>
        <v>44704</v>
      </c>
      <c r="G690" s="13">
        <f>VLOOKUP(A690,'forecast data dump'!$A$1:$H$3450,8,FALSE)</f>
        <v>0</v>
      </c>
      <c r="H690" s="5" t="s">
        <v>3733</v>
      </c>
      <c r="I690" s="22">
        <f t="shared" si="140"/>
        <v>8</v>
      </c>
      <c r="J690" s="5"/>
      <c r="K690" s="5"/>
      <c r="L690" s="33">
        <f t="shared" si="141"/>
        <v>1250</v>
      </c>
      <c r="M690" s="33">
        <f t="shared" si="142"/>
        <v>1250</v>
      </c>
      <c r="N690" s="22">
        <f t="shared" si="143"/>
        <v>0</v>
      </c>
    </row>
    <row r="691" spans="1:14" x14ac:dyDescent="0.3">
      <c r="A691" s="5" t="s">
        <v>2968</v>
      </c>
      <c r="B691" s="5" t="s">
        <v>2969</v>
      </c>
      <c r="C691" s="5">
        <v>8</v>
      </c>
      <c r="D691" s="6">
        <v>969</v>
      </c>
      <c r="E691" s="17">
        <f>VLOOKUP(A691,'forecast data dump'!$A$1:$H$3450,4,FALSE)</f>
        <v>44691</v>
      </c>
      <c r="F691" s="17">
        <f>VLOOKUP(A691,'forecast data dump'!$A$1:$H$3450,5,FALSE)</f>
        <v>44704</v>
      </c>
      <c r="G691" s="13">
        <f>VLOOKUP(A691,'forecast data dump'!$A$1:$H$3450,8,FALSE)</f>
        <v>0</v>
      </c>
      <c r="H691" s="5" t="s">
        <v>3745</v>
      </c>
      <c r="I691" s="22">
        <f t="shared" si="140"/>
        <v>8</v>
      </c>
      <c r="J691" s="5"/>
      <c r="K691" s="5"/>
      <c r="L691" s="33">
        <f t="shared" si="141"/>
        <v>969</v>
      </c>
      <c r="M691" s="33">
        <f t="shared" si="142"/>
        <v>969</v>
      </c>
      <c r="N691" s="22">
        <f t="shared" si="143"/>
        <v>0</v>
      </c>
    </row>
    <row r="692" spans="1:14" x14ac:dyDescent="0.3">
      <c r="A692" s="5" t="s">
        <v>2968</v>
      </c>
      <c r="B692" s="5" t="s">
        <v>2969</v>
      </c>
      <c r="C692" s="5">
        <v>8</v>
      </c>
      <c r="D692" s="6">
        <v>969</v>
      </c>
      <c r="E692" s="17">
        <f>VLOOKUP(A692,'forecast data dump'!$A$1:$H$3450,4,FALSE)</f>
        <v>44691</v>
      </c>
      <c r="F692" s="17">
        <f>VLOOKUP(A692,'forecast data dump'!$A$1:$H$3450,5,FALSE)</f>
        <v>44704</v>
      </c>
      <c r="G692" s="13">
        <f>VLOOKUP(A692,'forecast data dump'!$A$1:$H$3450,8,FALSE)</f>
        <v>0</v>
      </c>
      <c r="H692" s="5" t="s">
        <v>3741</v>
      </c>
      <c r="I692" s="22">
        <f t="shared" si="140"/>
        <v>8</v>
      </c>
      <c r="J692" s="5"/>
      <c r="K692" s="5"/>
      <c r="L692" s="33">
        <f t="shared" si="141"/>
        <v>969</v>
      </c>
      <c r="M692" s="33">
        <f t="shared" si="142"/>
        <v>969</v>
      </c>
      <c r="N692" s="22">
        <f t="shared" si="143"/>
        <v>0</v>
      </c>
    </row>
    <row r="693" spans="1:14" x14ac:dyDescent="0.3">
      <c r="A693" s="5" t="s">
        <v>2968</v>
      </c>
      <c r="B693" s="5" t="s">
        <v>2969</v>
      </c>
      <c r="C693" s="5">
        <v>8</v>
      </c>
      <c r="D693" s="6">
        <v>969</v>
      </c>
      <c r="E693" s="17">
        <f>VLOOKUP(A693,'forecast data dump'!$A$1:$H$3450,4,FALSE)</f>
        <v>44691</v>
      </c>
      <c r="F693" s="17">
        <f>VLOOKUP(A693,'forecast data dump'!$A$1:$H$3450,5,FALSE)</f>
        <v>44704</v>
      </c>
      <c r="G693" s="13">
        <f>VLOOKUP(A693,'forecast data dump'!$A$1:$H$3450,8,FALSE)</f>
        <v>0</v>
      </c>
      <c r="H693" s="5" t="s">
        <v>3742</v>
      </c>
      <c r="I693" s="22">
        <f t="shared" si="140"/>
        <v>8</v>
      </c>
      <c r="J693" s="5"/>
      <c r="K693" s="5"/>
      <c r="L693" s="33">
        <f t="shared" si="141"/>
        <v>969</v>
      </c>
      <c r="M693" s="33">
        <f t="shared" si="142"/>
        <v>969</v>
      </c>
      <c r="N693" s="22">
        <f t="shared" si="143"/>
        <v>0</v>
      </c>
    </row>
    <row r="694" spans="1:14" x14ac:dyDescent="0.3">
      <c r="A694" s="3" t="s">
        <v>7883</v>
      </c>
      <c r="B694" s="3"/>
      <c r="C694" s="3"/>
      <c r="D694" s="4"/>
      <c r="E694" s="15"/>
      <c r="F694" s="15"/>
      <c r="G694" s="11"/>
      <c r="H694" s="3"/>
      <c r="I694" s="20"/>
      <c r="J694" s="3"/>
      <c r="K694" s="3"/>
      <c r="L694" s="32"/>
      <c r="M694" s="32"/>
      <c r="N694" s="20"/>
    </row>
    <row r="695" spans="1:14" x14ac:dyDescent="0.3">
      <c r="A695" s="5" t="s">
        <v>3180</v>
      </c>
      <c r="B695" s="5" t="s">
        <v>3181</v>
      </c>
      <c r="C695" s="5">
        <v>8</v>
      </c>
      <c r="D695" s="6">
        <v>961</v>
      </c>
      <c r="E695" s="17">
        <f>VLOOKUP(A695,'forecast data dump'!$A$1:$H$3450,4,FALSE)</f>
        <v>44378</v>
      </c>
      <c r="F695" s="17">
        <f>VLOOKUP(A695,'forecast data dump'!$A$1:$H$3450,5,FALSE)</f>
        <v>44434</v>
      </c>
      <c r="G695" s="13">
        <f>VLOOKUP(A695,'forecast data dump'!$A$1:$H$3450,8,FALSE)</f>
        <v>0</v>
      </c>
      <c r="H695" s="5" t="s">
        <v>3745</v>
      </c>
      <c r="I695" s="22">
        <f t="shared" ref="I695:I721" si="144">C695*(1-G695)</f>
        <v>8</v>
      </c>
      <c r="J695" s="5"/>
      <c r="K695" s="5"/>
      <c r="L695" s="33">
        <f t="shared" ref="L695:L721" si="145">D695*(1-G695)</f>
        <v>961</v>
      </c>
      <c r="M695" s="33">
        <f t="shared" ref="M695:M721" si="146">IF(J695="",L695,(D695/C695)*J695)</f>
        <v>961</v>
      </c>
      <c r="N695" s="22">
        <f t="shared" ref="N695:N721" si="147">L695-M695</f>
        <v>0</v>
      </c>
    </row>
    <row r="696" spans="1:14" x14ac:dyDescent="0.3">
      <c r="A696" s="5" t="s">
        <v>3180</v>
      </c>
      <c r="B696" s="5" t="s">
        <v>3181</v>
      </c>
      <c r="C696" s="5">
        <v>32</v>
      </c>
      <c r="D696" s="6">
        <v>4959</v>
      </c>
      <c r="E696" s="17">
        <f>VLOOKUP(A696,'forecast data dump'!$A$1:$H$3450,4,FALSE)</f>
        <v>44378</v>
      </c>
      <c r="F696" s="17">
        <f>VLOOKUP(A696,'forecast data dump'!$A$1:$H$3450,5,FALSE)</f>
        <v>44434</v>
      </c>
      <c r="G696" s="13">
        <f>VLOOKUP(A696,'forecast data dump'!$A$1:$H$3450,8,FALSE)</f>
        <v>0</v>
      </c>
      <c r="H696" s="5" t="s">
        <v>3744</v>
      </c>
      <c r="I696" s="22">
        <f t="shared" si="144"/>
        <v>32</v>
      </c>
      <c r="J696" s="5"/>
      <c r="K696" s="5"/>
      <c r="L696" s="33">
        <f t="shared" si="145"/>
        <v>4959</v>
      </c>
      <c r="M696" s="33">
        <f t="shared" si="146"/>
        <v>4959</v>
      </c>
      <c r="N696" s="22">
        <f t="shared" si="147"/>
        <v>0</v>
      </c>
    </row>
    <row r="697" spans="1:14" x14ac:dyDescent="0.3">
      <c r="A697" s="5" t="s">
        <v>3182</v>
      </c>
      <c r="B697" s="5" t="s">
        <v>3183</v>
      </c>
      <c r="C697" s="5">
        <v>8</v>
      </c>
      <c r="D697" s="6">
        <v>1461</v>
      </c>
      <c r="E697" s="17">
        <f>VLOOKUP(A697,'forecast data dump'!$A$1:$H$3450,4,FALSE)</f>
        <v>44435</v>
      </c>
      <c r="F697" s="17">
        <f>VLOOKUP(A697,'forecast data dump'!$A$1:$H$3450,5,FALSE)</f>
        <v>44449</v>
      </c>
      <c r="G697" s="13">
        <f>VLOOKUP(A697,'forecast data dump'!$A$1:$H$3450,8,FALSE)</f>
        <v>0</v>
      </c>
      <c r="H697" s="5" t="s">
        <v>3740</v>
      </c>
      <c r="I697" s="22">
        <f t="shared" si="144"/>
        <v>8</v>
      </c>
      <c r="J697" s="5"/>
      <c r="K697" s="5"/>
      <c r="L697" s="33">
        <f t="shared" si="145"/>
        <v>1461</v>
      </c>
      <c r="M697" s="33">
        <f t="shared" si="146"/>
        <v>1461</v>
      </c>
      <c r="N697" s="22">
        <f t="shared" si="147"/>
        <v>0</v>
      </c>
    </row>
    <row r="698" spans="1:14" x14ac:dyDescent="0.3">
      <c r="A698" s="5" t="s">
        <v>3182</v>
      </c>
      <c r="B698" s="5" t="s">
        <v>3183</v>
      </c>
      <c r="C698" s="5">
        <v>8</v>
      </c>
      <c r="D698" s="6">
        <v>1250</v>
      </c>
      <c r="E698" s="17">
        <f>VLOOKUP(A698,'forecast data dump'!$A$1:$H$3450,4,FALSE)</f>
        <v>44435</v>
      </c>
      <c r="F698" s="17">
        <f>VLOOKUP(A698,'forecast data dump'!$A$1:$H$3450,5,FALSE)</f>
        <v>44449</v>
      </c>
      <c r="G698" s="13">
        <f>VLOOKUP(A698,'forecast data dump'!$A$1:$H$3450,8,FALSE)</f>
        <v>0</v>
      </c>
      <c r="H698" s="5" t="s">
        <v>3744</v>
      </c>
      <c r="I698" s="22">
        <f t="shared" si="144"/>
        <v>8</v>
      </c>
      <c r="J698" s="5"/>
      <c r="K698" s="5"/>
      <c r="L698" s="33">
        <f t="shared" si="145"/>
        <v>1250</v>
      </c>
      <c r="M698" s="33">
        <f t="shared" si="146"/>
        <v>1250</v>
      </c>
      <c r="N698" s="22">
        <f t="shared" si="147"/>
        <v>0</v>
      </c>
    </row>
    <row r="699" spans="1:14" x14ac:dyDescent="0.3">
      <c r="A699" s="5" t="s">
        <v>3184</v>
      </c>
      <c r="B699" s="5" t="s">
        <v>3185</v>
      </c>
      <c r="C699" s="5">
        <v>8</v>
      </c>
      <c r="D699" s="6">
        <v>1461</v>
      </c>
      <c r="E699" s="17">
        <f>VLOOKUP(A699,'forecast data dump'!$A$1:$H$3450,4,FALSE)</f>
        <v>44452</v>
      </c>
      <c r="F699" s="17">
        <f>VLOOKUP(A699,'forecast data dump'!$A$1:$H$3450,5,FALSE)</f>
        <v>44463</v>
      </c>
      <c r="G699" s="13">
        <f>VLOOKUP(A699,'forecast data dump'!$A$1:$H$3450,8,FALSE)</f>
        <v>0</v>
      </c>
      <c r="H699" s="5" t="s">
        <v>3740</v>
      </c>
      <c r="I699" s="22">
        <f t="shared" si="144"/>
        <v>8</v>
      </c>
      <c r="J699" s="5"/>
      <c r="K699" s="5"/>
      <c r="L699" s="33">
        <f t="shared" si="145"/>
        <v>1461</v>
      </c>
      <c r="M699" s="33">
        <f t="shared" si="146"/>
        <v>1461</v>
      </c>
      <c r="N699" s="22">
        <f t="shared" si="147"/>
        <v>0</v>
      </c>
    </row>
    <row r="700" spans="1:14" x14ac:dyDescent="0.3">
      <c r="A700" s="5" t="s">
        <v>3184</v>
      </c>
      <c r="B700" s="5" t="s">
        <v>3185</v>
      </c>
      <c r="C700" s="5">
        <v>16</v>
      </c>
      <c r="D700" s="6">
        <v>1937</v>
      </c>
      <c r="E700" s="17">
        <f>VLOOKUP(A700,'forecast data dump'!$A$1:$H$3450,4,FALSE)</f>
        <v>44452</v>
      </c>
      <c r="F700" s="17">
        <f>VLOOKUP(A700,'forecast data dump'!$A$1:$H$3450,5,FALSE)</f>
        <v>44463</v>
      </c>
      <c r="G700" s="13">
        <f>VLOOKUP(A700,'forecast data dump'!$A$1:$H$3450,8,FALSE)</f>
        <v>0</v>
      </c>
      <c r="H700" s="5" t="s">
        <v>3745</v>
      </c>
      <c r="I700" s="22">
        <f t="shared" si="144"/>
        <v>16</v>
      </c>
      <c r="J700" s="5"/>
      <c r="K700" s="5"/>
      <c r="L700" s="33">
        <f t="shared" si="145"/>
        <v>1937</v>
      </c>
      <c r="M700" s="33">
        <f t="shared" si="146"/>
        <v>1937</v>
      </c>
      <c r="N700" s="22">
        <f t="shared" si="147"/>
        <v>0</v>
      </c>
    </row>
    <row r="701" spans="1:14" x14ac:dyDescent="0.3">
      <c r="A701" s="5" t="s">
        <v>3184</v>
      </c>
      <c r="B701" s="5" t="s">
        <v>3185</v>
      </c>
      <c r="C701" s="5">
        <v>8</v>
      </c>
      <c r="D701" s="6">
        <v>969</v>
      </c>
      <c r="E701" s="17">
        <f>VLOOKUP(A701,'forecast data dump'!$A$1:$H$3450,4,FALSE)</f>
        <v>44452</v>
      </c>
      <c r="F701" s="17">
        <f>VLOOKUP(A701,'forecast data dump'!$A$1:$H$3450,5,FALSE)</f>
        <v>44463</v>
      </c>
      <c r="G701" s="13">
        <f>VLOOKUP(A701,'forecast data dump'!$A$1:$H$3450,8,FALSE)</f>
        <v>0</v>
      </c>
      <c r="H701" s="5" t="s">
        <v>3741</v>
      </c>
      <c r="I701" s="22">
        <f t="shared" si="144"/>
        <v>8</v>
      </c>
      <c r="J701" s="5"/>
      <c r="K701" s="5"/>
      <c r="L701" s="33">
        <f t="shared" si="145"/>
        <v>969</v>
      </c>
      <c r="M701" s="33">
        <f t="shared" si="146"/>
        <v>969</v>
      </c>
      <c r="N701" s="22">
        <f t="shared" si="147"/>
        <v>0</v>
      </c>
    </row>
    <row r="702" spans="1:14" x14ac:dyDescent="0.3">
      <c r="A702" s="5" t="s">
        <v>3184</v>
      </c>
      <c r="B702" s="5" t="s">
        <v>3185</v>
      </c>
      <c r="C702" s="5">
        <v>8</v>
      </c>
      <c r="D702" s="6">
        <v>1250</v>
      </c>
      <c r="E702" s="17">
        <f>VLOOKUP(A702,'forecast data dump'!$A$1:$H$3450,4,FALSE)</f>
        <v>44452</v>
      </c>
      <c r="F702" s="17">
        <f>VLOOKUP(A702,'forecast data dump'!$A$1:$H$3450,5,FALSE)</f>
        <v>44463</v>
      </c>
      <c r="G702" s="13">
        <f>VLOOKUP(A702,'forecast data dump'!$A$1:$H$3450,8,FALSE)</f>
        <v>0</v>
      </c>
      <c r="H702" s="5" t="s">
        <v>3744</v>
      </c>
      <c r="I702" s="22">
        <f t="shared" si="144"/>
        <v>8</v>
      </c>
      <c r="J702" s="5"/>
      <c r="K702" s="5"/>
      <c r="L702" s="33">
        <f t="shared" si="145"/>
        <v>1250</v>
      </c>
      <c r="M702" s="33">
        <f t="shared" si="146"/>
        <v>1250</v>
      </c>
      <c r="N702" s="22">
        <f t="shared" si="147"/>
        <v>0</v>
      </c>
    </row>
    <row r="703" spans="1:14" x14ac:dyDescent="0.3">
      <c r="A703" s="5" t="s">
        <v>3184</v>
      </c>
      <c r="B703" s="5" t="s">
        <v>3185</v>
      </c>
      <c r="C703" s="5">
        <v>8</v>
      </c>
      <c r="D703" s="6">
        <v>969</v>
      </c>
      <c r="E703" s="17">
        <f>VLOOKUP(A703,'forecast data dump'!$A$1:$H$3450,4,FALSE)</f>
        <v>44452</v>
      </c>
      <c r="F703" s="17">
        <f>VLOOKUP(A703,'forecast data dump'!$A$1:$H$3450,5,FALSE)</f>
        <v>44463</v>
      </c>
      <c r="G703" s="13">
        <f>VLOOKUP(A703,'forecast data dump'!$A$1:$H$3450,8,FALSE)</f>
        <v>0</v>
      </c>
      <c r="H703" s="5" t="s">
        <v>3742</v>
      </c>
      <c r="I703" s="22">
        <f t="shared" si="144"/>
        <v>8</v>
      </c>
      <c r="J703" s="5"/>
      <c r="K703" s="5"/>
      <c r="L703" s="33">
        <f t="shared" si="145"/>
        <v>969</v>
      </c>
      <c r="M703" s="33">
        <f t="shared" si="146"/>
        <v>969</v>
      </c>
      <c r="N703" s="22">
        <f t="shared" si="147"/>
        <v>0</v>
      </c>
    </row>
    <row r="704" spans="1:14" x14ac:dyDescent="0.3">
      <c r="A704" s="5" t="s">
        <v>3186</v>
      </c>
      <c r="B704" s="5" t="s">
        <v>3187</v>
      </c>
      <c r="C704" s="5">
        <v>2</v>
      </c>
      <c r="D704" s="6">
        <v>312</v>
      </c>
      <c r="E704" s="17">
        <f>VLOOKUP(A704,'forecast data dump'!$A$1:$H$3450,4,FALSE)</f>
        <v>44466</v>
      </c>
      <c r="F704" s="17">
        <f>VLOOKUP(A704,'forecast data dump'!$A$1:$H$3450,5,FALSE)</f>
        <v>44508</v>
      </c>
      <c r="G704" s="13">
        <f>VLOOKUP(A704,'forecast data dump'!$A$1:$H$3450,8,FALSE)</f>
        <v>0</v>
      </c>
      <c r="H704" s="5" t="s">
        <v>3763</v>
      </c>
      <c r="I704" s="22">
        <f t="shared" si="144"/>
        <v>2</v>
      </c>
      <c r="J704" s="5"/>
      <c r="K704" s="5"/>
      <c r="L704" s="33">
        <f t="shared" si="145"/>
        <v>312</v>
      </c>
      <c r="M704" s="33">
        <f t="shared" si="146"/>
        <v>312</v>
      </c>
      <c r="N704" s="22">
        <f t="shared" si="147"/>
        <v>0</v>
      </c>
    </row>
    <row r="705" spans="1:14" x14ac:dyDescent="0.3">
      <c r="A705" s="5" t="s">
        <v>3188</v>
      </c>
      <c r="B705" s="5" t="s">
        <v>3189</v>
      </c>
      <c r="C705" s="5">
        <v>8</v>
      </c>
      <c r="D705" s="6">
        <v>969</v>
      </c>
      <c r="E705" s="17">
        <f>VLOOKUP(A705,'forecast data dump'!$A$1:$H$3450,4,FALSE)</f>
        <v>44509</v>
      </c>
      <c r="F705" s="17">
        <f>VLOOKUP(A705,'forecast data dump'!$A$1:$H$3450,5,FALSE)</f>
        <v>44539</v>
      </c>
      <c r="G705" s="13">
        <f>VLOOKUP(A705,'forecast data dump'!$A$1:$H$3450,8,FALSE)</f>
        <v>0</v>
      </c>
      <c r="H705" s="5" t="s">
        <v>3745</v>
      </c>
      <c r="I705" s="22">
        <f t="shared" si="144"/>
        <v>8</v>
      </c>
      <c r="J705" s="5"/>
      <c r="K705" s="5"/>
      <c r="L705" s="33">
        <f t="shared" si="145"/>
        <v>969</v>
      </c>
      <c r="M705" s="33">
        <f t="shared" si="146"/>
        <v>969</v>
      </c>
      <c r="N705" s="22">
        <f t="shared" si="147"/>
        <v>0</v>
      </c>
    </row>
    <row r="706" spans="1:14" x14ac:dyDescent="0.3">
      <c r="A706" s="5" t="s">
        <v>3188</v>
      </c>
      <c r="B706" s="5" t="s">
        <v>3189</v>
      </c>
      <c r="C706" s="5">
        <v>16</v>
      </c>
      <c r="D706" s="6">
        <v>1937</v>
      </c>
      <c r="E706" s="17">
        <f>VLOOKUP(A706,'forecast data dump'!$A$1:$H$3450,4,FALSE)</f>
        <v>44509</v>
      </c>
      <c r="F706" s="17">
        <f>VLOOKUP(A706,'forecast data dump'!$A$1:$H$3450,5,FALSE)</f>
        <v>44539</v>
      </c>
      <c r="G706" s="13">
        <f>VLOOKUP(A706,'forecast data dump'!$A$1:$H$3450,8,FALSE)</f>
        <v>0</v>
      </c>
      <c r="H706" s="5" t="s">
        <v>3741</v>
      </c>
      <c r="I706" s="22">
        <f t="shared" si="144"/>
        <v>16</v>
      </c>
      <c r="J706" s="5"/>
      <c r="K706" s="5"/>
      <c r="L706" s="33">
        <f t="shared" si="145"/>
        <v>1937</v>
      </c>
      <c r="M706" s="33">
        <f t="shared" si="146"/>
        <v>1937</v>
      </c>
      <c r="N706" s="22">
        <f t="shared" si="147"/>
        <v>0</v>
      </c>
    </row>
    <row r="707" spans="1:14" x14ac:dyDescent="0.3">
      <c r="A707" s="5" t="s">
        <v>3188</v>
      </c>
      <c r="B707" s="5" t="s">
        <v>3189</v>
      </c>
      <c r="C707" s="5">
        <v>16</v>
      </c>
      <c r="D707" s="6">
        <v>2500</v>
      </c>
      <c r="E707" s="17">
        <f>VLOOKUP(A707,'forecast data dump'!$A$1:$H$3450,4,FALSE)</f>
        <v>44509</v>
      </c>
      <c r="F707" s="17">
        <f>VLOOKUP(A707,'forecast data dump'!$A$1:$H$3450,5,FALSE)</f>
        <v>44539</v>
      </c>
      <c r="G707" s="13">
        <f>VLOOKUP(A707,'forecast data dump'!$A$1:$H$3450,8,FALSE)</f>
        <v>0</v>
      </c>
      <c r="H707" s="5" t="s">
        <v>3744</v>
      </c>
      <c r="I707" s="22">
        <f t="shared" si="144"/>
        <v>16</v>
      </c>
      <c r="J707" s="5"/>
      <c r="K707" s="5"/>
      <c r="L707" s="33">
        <f t="shared" si="145"/>
        <v>2500</v>
      </c>
      <c r="M707" s="33">
        <f t="shared" si="146"/>
        <v>2500</v>
      </c>
      <c r="N707" s="22">
        <f t="shared" si="147"/>
        <v>0</v>
      </c>
    </row>
    <row r="708" spans="1:14" x14ac:dyDescent="0.3">
      <c r="A708" s="5" t="s">
        <v>3188</v>
      </c>
      <c r="B708" s="5" t="s">
        <v>3189</v>
      </c>
      <c r="C708" s="5">
        <v>16</v>
      </c>
      <c r="D708" s="6">
        <v>1937</v>
      </c>
      <c r="E708" s="17">
        <f>VLOOKUP(A708,'forecast data dump'!$A$1:$H$3450,4,FALSE)</f>
        <v>44509</v>
      </c>
      <c r="F708" s="17">
        <f>VLOOKUP(A708,'forecast data dump'!$A$1:$H$3450,5,FALSE)</f>
        <v>44539</v>
      </c>
      <c r="G708" s="13">
        <f>VLOOKUP(A708,'forecast data dump'!$A$1:$H$3450,8,FALSE)</f>
        <v>0</v>
      </c>
      <c r="H708" s="5" t="s">
        <v>3742</v>
      </c>
      <c r="I708" s="22">
        <f t="shared" si="144"/>
        <v>16</v>
      </c>
      <c r="J708" s="5"/>
      <c r="K708" s="5"/>
      <c r="L708" s="33">
        <f t="shared" si="145"/>
        <v>1937</v>
      </c>
      <c r="M708" s="33">
        <f t="shared" si="146"/>
        <v>1937</v>
      </c>
      <c r="N708" s="22">
        <f t="shared" si="147"/>
        <v>0</v>
      </c>
    </row>
    <row r="709" spans="1:14" x14ac:dyDescent="0.3">
      <c r="A709" s="5" t="s">
        <v>3190</v>
      </c>
      <c r="B709" s="5" t="s">
        <v>3191</v>
      </c>
      <c r="C709" s="5">
        <v>24</v>
      </c>
      <c r="D709" s="6">
        <v>2906</v>
      </c>
      <c r="E709" s="17">
        <f>VLOOKUP(A709,'forecast data dump'!$A$1:$H$3450,4,FALSE)</f>
        <v>44540</v>
      </c>
      <c r="F709" s="17">
        <f>VLOOKUP(A709,'forecast data dump'!$A$1:$H$3450,5,FALSE)</f>
        <v>44629</v>
      </c>
      <c r="G709" s="13">
        <f>VLOOKUP(A709,'forecast data dump'!$A$1:$H$3450,8,FALSE)</f>
        <v>0</v>
      </c>
      <c r="H709" s="5" t="s">
        <v>3745</v>
      </c>
      <c r="I709" s="22">
        <f t="shared" si="144"/>
        <v>24</v>
      </c>
      <c r="J709" s="5"/>
      <c r="K709" s="5"/>
      <c r="L709" s="33">
        <f t="shared" si="145"/>
        <v>2906</v>
      </c>
      <c r="M709" s="33">
        <f t="shared" si="146"/>
        <v>2906</v>
      </c>
      <c r="N709" s="22">
        <f t="shared" si="147"/>
        <v>0</v>
      </c>
    </row>
    <row r="710" spans="1:14" x14ac:dyDescent="0.3">
      <c r="A710" s="5" t="s">
        <v>3190</v>
      </c>
      <c r="B710" s="5" t="s">
        <v>3191</v>
      </c>
      <c r="C710" s="5">
        <v>48</v>
      </c>
      <c r="D710" s="6">
        <v>5811</v>
      </c>
      <c r="E710" s="17">
        <f>VLOOKUP(A710,'forecast data dump'!$A$1:$H$3450,4,FALSE)</f>
        <v>44540</v>
      </c>
      <c r="F710" s="17">
        <f>VLOOKUP(A710,'forecast data dump'!$A$1:$H$3450,5,FALSE)</f>
        <v>44629</v>
      </c>
      <c r="G710" s="13">
        <f>VLOOKUP(A710,'forecast data dump'!$A$1:$H$3450,8,FALSE)</f>
        <v>0</v>
      </c>
      <c r="H710" s="5" t="s">
        <v>3741</v>
      </c>
      <c r="I710" s="22">
        <f t="shared" si="144"/>
        <v>48</v>
      </c>
      <c r="J710" s="5"/>
      <c r="K710" s="5"/>
      <c r="L710" s="33">
        <f t="shared" si="145"/>
        <v>5811</v>
      </c>
      <c r="M710" s="33">
        <f t="shared" si="146"/>
        <v>5811</v>
      </c>
      <c r="N710" s="22">
        <f t="shared" si="147"/>
        <v>0</v>
      </c>
    </row>
    <row r="711" spans="1:14" x14ac:dyDescent="0.3">
      <c r="A711" s="5" t="s">
        <v>3190</v>
      </c>
      <c r="B711" s="5" t="s">
        <v>3191</v>
      </c>
      <c r="C711" s="5">
        <v>48</v>
      </c>
      <c r="D711" s="6">
        <v>7499</v>
      </c>
      <c r="E711" s="17">
        <f>VLOOKUP(A711,'forecast data dump'!$A$1:$H$3450,4,FALSE)</f>
        <v>44540</v>
      </c>
      <c r="F711" s="17">
        <f>VLOOKUP(A711,'forecast data dump'!$A$1:$H$3450,5,FALSE)</f>
        <v>44629</v>
      </c>
      <c r="G711" s="13">
        <f>VLOOKUP(A711,'forecast data dump'!$A$1:$H$3450,8,FALSE)</f>
        <v>0</v>
      </c>
      <c r="H711" s="5" t="s">
        <v>3744</v>
      </c>
      <c r="I711" s="22">
        <f t="shared" si="144"/>
        <v>48</v>
      </c>
      <c r="J711" s="5"/>
      <c r="K711" s="5"/>
      <c r="L711" s="33">
        <f t="shared" si="145"/>
        <v>7499</v>
      </c>
      <c r="M711" s="33">
        <f t="shared" si="146"/>
        <v>7499</v>
      </c>
      <c r="N711" s="22">
        <f t="shared" si="147"/>
        <v>0</v>
      </c>
    </row>
    <row r="712" spans="1:14" x14ac:dyDescent="0.3">
      <c r="A712" s="5" t="s">
        <v>3190</v>
      </c>
      <c r="B712" s="5" t="s">
        <v>3191</v>
      </c>
      <c r="C712" s="5">
        <v>48</v>
      </c>
      <c r="D712" s="6">
        <v>5811</v>
      </c>
      <c r="E712" s="17">
        <f>VLOOKUP(A712,'forecast data dump'!$A$1:$H$3450,4,FALSE)</f>
        <v>44540</v>
      </c>
      <c r="F712" s="17">
        <f>VLOOKUP(A712,'forecast data dump'!$A$1:$H$3450,5,FALSE)</f>
        <v>44629</v>
      </c>
      <c r="G712" s="13">
        <f>VLOOKUP(A712,'forecast data dump'!$A$1:$H$3450,8,FALSE)</f>
        <v>0</v>
      </c>
      <c r="H712" s="5" t="s">
        <v>3742</v>
      </c>
      <c r="I712" s="22">
        <f t="shared" si="144"/>
        <v>48</v>
      </c>
      <c r="J712" s="5"/>
      <c r="K712" s="5"/>
      <c r="L712" s="33">
        <f t="shared" si="145"/>
        <v>5811</v>
      </c>
      <c r="M712" s="33">
        <f t="shared" si="146"/>
        <v>5811</v>
      </c>
      <c r="N712" s="22">
        <f t="shared" si="147"/>
        <v>0</v>
      </c>
    </row>
    <row r="713" spans="1:14" x14ac:dyDescent="0.3">
      <c r="A713" s="5" t="s">
        <v>3192</v>
      </c>
      <c r="B713" s="5" t="s">
        <v>3193</v>
      </c>
      <c r="C713" s="5">
        <v>8</v>
      </c>
      <c r="D713" s="6">
        <v>1461</v>
      </c>
      <c r="E713" s="17">
        <f>VLOOKUP(A713,'forecast data dump'!$A$1:$H$3450,4,FALSE)</f>
        <v>44686</v>
      </c>
      <c r="F713" s="17">
        <f>VLOOKUP(A713,'forecast data dump'!$A$1:$H$3450,5,FALSE)</f>
        <v>44699</v>
      </c>
      <c r="G713" s="13">
        <f>VLOOKUP(A713,'forecast data dump'!$A$1:$H$3450,8,FALSE)</f>
        <v>0</v>
      </c>
      <c r="H713" s="5" t="s">
        <v>3740</v>
      </c>
      <c r="I713" s="22">
        <f t="shared" si="144"/>
        <v>8</v>
      </c>
      <c r="J713" s="5"/>
      <c r="K713" s="5"/>
      <c r="L713" s="33">
        <f t="shared" si="145"/>
        <v>1461</v>
      </c>
      <c r="M713" s="33">
        <f t="shared" si="146"/>
        <v>1461</v>
      </c>
      <c r="N713" s="22">
        <f t="shared" si="147"/>
        <v>0</v>
      </c>
    </row>
    <row r="714" spans="1:14" x14ac:dyDescent="0.3">
      <c r="A714" s="5" t="s">
        <v>3192</v>
      </c>
      <c r="B714" s="5" t="s">
        <v>3193</v>
      </c>
      <c r="C714" s="5">
        <v>4</v>
      </c>
      <c r="D714" s="6">
        <v>484</v>
      </c>
      <c r="E714" s="17">
        <f>VLOOKUP(A714,'forecast data dump'!$A$1:$H$3450,4,FALSE)</f>
        <v>44686</v>
      </c>
      <c r="F714" s="17">
        <f>VLOOKUP(A714,'forecast data dump'!$A$1:$H$3450,5,FALSE)</f>
        <v>44699</v>
      </c>
      <c r="G714" s="13">
        <f>VLOOKUP(A714,'forecast data dump'!$A$1:$H$3450,8,FALSE)</f>
        <v>0</v>
      </c>
      <c r="H714" s="5" t="s">
        <v>3745</v>
      </c>
      <c r="I714" s="22">
        <f t="shared" si="144"/>
        <v>4</v>
      </c>
      <c r="J714" s="5"/>
      <c r="K714" s="5"/>
      <c r="L714" s="33">
        <f t="shared" si="145"/>
        <v>484</v>
      </c>
      <c r="M714" s="33">
        <f t="shared" si="146"/>
        <v>484</v>
      </c>
      <c r="N714" s="22">
        <f t="shared" si="147"/>
        <v>0</v>
      </c>
    </row>
    <row r="715" spans="1:14" x14ac:dyDescent="0.3">
      <c r="A715" s="5" t="s">
        <v>3192</v>
      </c>
      <c r="B715" s="5" t="s">
        <v>3193</v>
      </c>
      <c r="C715" s="5">
        <v>8</v>
      </c>
      <c r="D715" s="6">
        <v>969</v>
      </c>
      <c r="E715" s="17">
        <f>VLOOKUP(A715,'forecast data dump'!$A$1:$H$3450,4,FALSE)</f>
        <v>44686</v>
      </c>
      <c r="F715" s="17">
        <f>VLOOKUP(A715,'forecast data dump'!$A$1:$H$3450,5,FALSE)</f>
        <v>44699</v>
      </c>
      <c r="G715" s="13">
        <f>VLOOKUP(A715,'forecast data dump'!$A$1:$H$3450,8,FALSE)</f>
        <v>0</v>
      </c>
      <c r="H715" s="5" t="s">
        <v>3741</v>
      </c>
      <c r="I715" s="22">
        <f t="shared" si="144"/>
        <v>8</v>
      </c>
      <c r="J715" s="5"/>
      <c r="K715" s="5"/>
      <c r="L715" s="33">
        <f t="shared" si="145"/>
        <v>969</v>
      </c>
      <c r="M715" s="33">
        <f t="shared" si="146"/>
        <v>969</v>
      </c>
      <c r="N715" s="22">
        <f t="shared" si="147"/>
        <v>0</v>
      </c>
    </row>
    <row r="716" spans="1:14" x14ac:dyDescent="0.3">
      <c r="A716" s="5" t="s">
        <v>3192</v>
      </c>
      <c r="B716" s="5" t="s">
        <v>3193</v>
      </c>
      <c r="C716" s="5">
        <v>8</v>
      </c>
      <c r="D716" s="6">
        <v>1250</v>
      </c>
      <c r="E716" s="17">
        <f>VLOOKUP(A716,'forecast data dump'!$A$1:$H$3450,4,FALSE)</f>
        <v>44686</v>
      </c>
      <c r="F716" s="17">
        <f>VLOOKUP(A716,'forecast data dump'!$A$1:$H$3450,5,FALSE)</f>
        <v>44699</v>
      </c>
      <c r="G716" s="13">
        <f>VLOOKUP(A716,'forecast data dump'!$A$1:$H$3450,8,FALSE)</f>
        <v>0</v>
      </c>
      <c r="H716" s="5" t="s">
        <v>3744</v>
      </c>
      <c r="I716" s="22">
        <f t="shared" si="144"/>
        <v>8</v>
      </c>
      <c r="J716" s="5"/>
      <c r="K716" s="5"/>
      <c r="L716" s="33">
        <f t="shared" si="145"/>
        <v>1250</v>
      </c>
      <c r="M716" s="33">
        <f t="shared" si="146"/>
        <v>1250</v>
      </c>
      <c r="N716" s="22">
        <f t="shared" si="147"/>
        <v>0</v>
      </c>
    </row>
    <row r="717" spans="1:14" x14ac:dyDescent="0.3">
      <c r="A717" s="5" t="s">
        <v>3192</v>
      </c>
      <c r="B717" s="5" t="s">
        <v>3193</v>
      </c>
      <c r="C717" s="5">
        <v>8</v>
      </c>
      <c r="D717" s="6">
        <v>969</v>
      </c>
      <c r="E717" s="17">
        <f>VLOOKUP(A717,'forecast data dump'!$A$1:$H$3450,4,FALSE)</f>
        <v>44686</v>
      </c>
      <c r="F717" s="17">
        <f>VLOOKUP(A717,'forecast data dump'!$A$1:$H$3450,5,FALSE)</f>
        <v>44699</v>
      </c>
      <c r="G717" s="13">
        <f>VLOOKUP(A717,'forecast data dump'!$A$1:$H$3450,8,FALSE)</f>
        <v>0</v>
      </c>
      <c r="H717" s="5" t="s">
        <v>3742</v>
      </c>
      <c r="I717" s="22">
        <f t="shared" si="144"/>
        <v>8</v>
      </c>
      <c r="J717" s="5"/>
      <c r="K717" s="5"/>
      <c r="L717" s="33">
        <f t="shared" si="145"/>
        <v>969</v>
      </c>
      <c r="M717" s="33">
        <f t="shared" si="146"/>
        <v>969</v>
      </c>
      <c r="N717" s="22">
        <f t="shared" si="147"/>
        <v>0</v>
      </c>
    </row>
    <row r="718" spans="1:14" x14ac:dyDescent="0.3">
      <c r="A718" s="5" t="s">
        <v>3194</v>
      </c>
      <c r="B718" s="5" t="s">
        <v>3195</v>
      </c>
      <c r="C718" s="5">
        <v>20000</v>
      </c>
      <c r="D718" s="6">
        <v>23678</v>
      </c>
      <c r="E718" s="17">
        <f>VLOOKUP(A718,'forecast data dump'!$A$1:$H$3450,4,FALSE)</f>
        <v>44540</v>
      </c>
      <c r="F718" s="17">
        <f>VLOOKUP(A718,'forecast data dump'!$A$1:$H$3450,5,FALSE)</f>
        <v>44629</v>
      </c>
      <c r="G718" s="13">
        <f>VLOOKUP(A718,'forecast data dump'!$A$1:$H$3450,8,FALSE)</f>
        <v>0</v>
      </c>
      <c r="H718" s="5" t="s">
        <v>3762</v>
      </c>
      <c r="I718" s="22">
        <f t="shared" si="144"/>
        <v>20000</v>
      </c>
      <c r="J718" s="5"/>
      <c r="K718" s="5"/>
      <c r="L718" s="33">
        <f t="shared" si="145"/>
        <v>23678</v>
      </c>
      <c r="M718" s="33">
        <f t="shared" si="146"/>
        <v>23678</v>
      </c>
      <c r="N718" s="22">
        <f t="shared" si="147"/>
        <v>0</v>
      </c>
    </row>
    <row r="719" spans="1:14" x14ac:dyDescent="0.3">
      <c r="A719" s="5" t="s">
        <v>3198</v>
      </c>
      <c r="B719" s="5" t="s">
        <v>3199</v>
      </c>
      <c r="C719" s="5">
        <v>24</v>
      </c>
      <c r="D719" s="6">
        <v>2906</v>
      </c>
      <c r="E719" s="17">
        <f>VLOOKUP(A719,'forecast data dump'!$A$1:$H$3450,4,FALSE)</f>
        <v>44466</v>
      </c>
      <c r="F719" s="17">
        <f>VLOOKUP(A719,'forecast data dump'!$A$1:$H$3450,5,FALSE)</f>
        <v>44508</v>
      </c>
      <c r="G719" s="13">
        <f>VLOOKUP(A719,'forecast data dump'!$A$1:$H$3450,8,FALSE)</f>
        <v>0</v>
      </c>
      <c r="H719" s="5" t="s">
        <v>3741</v>
      </c>
      <c r="I719" s="22">
        <f t="shared" si="144"/>
        <v>24</v>
      </c>
      <c r="J719" s="5"/>
      <c r="K719" s="5"/>
      <c r="L719" s="33">
        <f t="shared" si="145"/>
        <v>2906</v>
      </c>
      <c r="M719" s="33">
        <f t="shared" si="146"/>
        <v>2906</v>
      </c>
      <c r="N719" s="22">
        <f t="shared" si="147"/>
        <v>0</v>
      </c>
    </row>
    <row r="720" spans="1:14" x14ac:dyDescent="0.3">
      <c r="A720" s="5" t="s">
        <v>3198</v>
      </c>
      <c r="B720" s="5" t="s">
        <v>3199</v>
      </c>
      <c r="C720" s="5">
        <v>24</v>
      </c>
      <c r="D720" s="6">
        <v>3750</v>
      </c>
      <c r="E720" s="17">
        <f>VLOOKUP(A720,'forecast data dump'!$A$1:$H$3450,4,FALSE)</f>
        <v>44466</v>
      </c>
      <c r="F720" s="17">
        <f>VLOOKUP(A720,'forecast data dump'!$A$1:$H$3450,5,FALSE)</f>
        <v>44508</v>
      </c>
      <c r="G720" s="13">
        <f>VLOOKUP(A720,'forecast data dump'!$A$1:$H$3450,8,FALSE)</f>
        <v>0</v>
      </c>
      <c r="H720" s="5" t="s">
        <v>3744</v>
      </c>
      <c r="I720" s="22">
        <f t="shared" si="144"/>
        <v>24</v>
      </c>
      <c r="J720" s="5"/>
      <c r="K720" s="5"/>
      <c r="L720" s="33">
        <f t="shared" si="145"/>
        <v>3750</v>
      </c>
      <c r="M720" s="33">
        <f t="shared" si="146"/>
        <v>3750</v>
      </c>
      <c r="N720" s="22">
        <f t="shared" si="147"/>
        <v>0</v>
      </c>
    </row>
    <row r="721" spans="1:14" x14ac:dyDescent="0.3">
      <c r="A721" s="5" t="s">
        <v>3198</v>
      </c>
      <c r="B721" s="5" t="s">
        <v>3199</v>
      </c>
      <c r="C721" s="5">
        <v>24</v>
      </c>
      <c r="D721" s="6">
        <v>2906</v>
      </c>
      <c r="E721" s="17">
        <f>VLOOKUP(A721,'forecast data dump'!$A$1:$H$3450,4,FALSE)</f>
        <v>44466</v>
      </c>
      <c r="F721" s="17">
        <f>VLOOKUP(A721,'forecast data dump'!$A$1:$H$3450,5,FALSE)</f>
        <v>44508</v>
      </c>
      <c r="G721" s="13">
        <f>VLOOKUP(A721,'forecast data dump'!$A$1:$H$3450,8,FALSE)</f>
        <v>0</v>
      </c>
      <c r="H721" s="5" t="s">
        <v>3742</v>
      </c>
      <c r="I721" s="22">
        <f t="shared" si="144"/>
        <v>24</v>
      </c>
      <c r="J721" s="5"/>
      <c r="K721" s="5"/>
      <c r="L721" s="33">
        <f t="shared" si="145"/>
        <v>2906</v>
      </c>
      <c r="M721" s="33">
        <f t="shared" si="146"/>
        <v>2906</v>
      </c>
      <c r="N721" s="22">
        <f t="shared" si="147"/>
        <v>0</v>
      </c>
    </row>
    <row r="722" spans="1:14" x14ac:dyDescent="0.3">
      <c r="A722" s="3" t="s">
        <v>7884</v>
      </c>
      <c r="B722" s="3"/>
      <c r="C722" s="3"/>
      <c r="D722" s="4"/>
      <c r="E722" s="15"/>
      <c r="F722" s="15"/>
      <c r="G722" s="11"/>
      <c r="H722" s="3"/>
      <c r="I722" s="20"/>
      <c r="J722" s="3"/>
      <c r="K722" s="3"/>
      <c r="L722" s="32"/>
      <c r="M722" s="32"/>
      <c r="N722" s="20"/>
    </row>
    <row r="723" spans="1:14" x14ac:dyDescent="0.3">
      <c r="A723" s="5" t="s">
        <v>3200</v>
      </c>
      <c r="B723" s="5" t="s">
        <v>3201</v>
      </c>
      <c r="C723" s="5">
        <v>4</v>
      </c>
      <c r="D723" s="6">
        <v>625</v>
      </c>
      <c r="E723" s="17">
        <f>VLOOKUP(A723,'forecast data dump'!$A$1:$H$3450,4,FALSE)</f>
        <v>44466</v>
      </c>
      <c r="F723" s="17">
        <f>VLOOKUP(A723,'forecast data dump'!$A$1:$H$3450,5,FALSE)</f>
        <v>44477</v>
      </c>
      <c r="G723" s="13">
        <f>VLOOKUP(A723,'forecast data dump'!$A$1:$H$3450,8,FALSE)</f>
        <v>0</v>
      </c>
      <c r="H723" s="5" t="s">
        <v>3763</v>
      </c>
      <c r="I723" s="22">
        <f t="shared" ref="I723:I757" si="148">C723*(1-G723)</f>
        <v>4</v>
      </c>
      <c r="J723" s="5"/>
      <c r="K723" s="5"/>
      <c r="L723" s="33">
        <f t="shared" ref="L723:L757" si="149">D723*(1-G723)</f>
        <v>625</v>
      </c>
      <c r="M723" s="33">
        <f t="shared" ref="M723:M757" si="150">IF(J723="",L723,(D723/C723)*J723)</f>
        <v>625</v>
      </c>
      <c r="N723" s="22">
        <f t="shared" ref="N723:N757" si="151">L723-M723</f>
        <v>0</v>
      </c>
    </row>
    <row r="724" spans="1:14" x14ac:dyDescent="0.3">
      <c r="A724" s="5" t="s">
        <v>3202</v>
      </c>
      <c r="B724" s="5" t="s">
        <v>3203</v>
      </c>
      <c r="C724" s="5">
        <v>2</v>
      </c>
      <c r="D724" s="6">
        <v>312</v>
      </c>
      <c r="E724" s="17">
        <f>VLOOKUP(A724,'forecast data dump'!$A$1:$H$3450,4,FALSE)</f>
        <v>44481</v>
      </c>
      <c r="F724" s="17">
        <f>VLOOKUP(A724,'forecast data dump'!$A$1:$H$3450,5,FALSE)</f>
        <v>44487</v>
      </c>
      <c r="G724" s="13">
        <f>VLOOKUP(A724,'forecast data dump'!$A$1:$H$3450,8,FALSE)</f>
        <v>0</v>
      </c>
      <c r="H724" s="5" t="s">
        <v>3763</v>
      </c>
      <c r="I724" s="22">
        <f t="shared" si="148"/>
        <v>2</v>
      </c>
      <c r="J724" s="5"/>
      <c r="K724" s="5"/>
      <c r="L724" s="33">
        <f t="shared" si="149"/>
        <v>312</v>
      </c>
      <c r="M724" s="33">
        <f t="shared" si="150"/>
        <v>312</v>
      </c>
      <c r="N724" s="22">
        <f t="shared" si="151"/>
        <v>0</v>
      </c>
    </row>
    <row r="725" spans="1:14" x14ac:dyDescent="0.3">
      <c r="A725" s="5" t="s">
        <v>3204</v>
      </c>
      <c r="B725" s="5" t="s">
        <v>3205</v>
      </c>
      <c r="C725" s="5">
        <v>4</v>
      </c>
      <c r="D725" s="6">
        <v>730</v>
      </c>
      <c r="E725" s="17">
        <f>VLOOKUP(A725,'forecast data dump'!$A$1:$H$3450,4,FALSE)</f>
        <v>44488</v>
      </c>
      <c r="F725" s="17">
        <f>VLOOKUP(A725,'forecast data dump'!$A$1:$H$3450,5,FALSE)</f>
        <v>44494</v>
      </c>
      <c r="G725" s="13">
        <f>VLOOKUP(A725,'forecast data dump'!$A$1:$H$3450,8,FALSE)</f>
        <v>0</v>
      </c>
      <c r="H725" s="5" t="s">
        <v>3740</v>
      </c>
      <c r="I725" s="22">
        <f t="shared" si="148"/>
        <v>4</v>
      </c>
      <c r="J725" s="5"/>
      <c r="K725" s="5"/>
      <c r="L725" s="33">
        <f t="shared" si="149"/>
        <v>730</v>
      </c>
      <c r="M725" s="33">
        <f t="shared" si="150"/>
        <v>730</v>
      </c>
      <c r="N725" s="22">
        <f t="shared" si="151"/>
        <v>0</v>
      </c>
    </row>
    <row r="726" spans="1:14" x14ac:dyDescent="0.3">
      <c r="A726" s="5" t="s">
        <v>3204</v>
      </c>
      <c r="B726" s="5" t="s">
        <v>3205</v>
      </c>
      <c r="C726" s="5">
        <v>4</v>
      </c>
      <c r="D726" s="6">
        <v>625</v>
      </c>
      <c r="E726" s="17">
        <f>VLOOKUP(A726,'forecast data dump'!$A$1:$H$3450,4,FALSE)</f>
        <v>44488</v>
      </c>
      <c r="F726" s="17">
        <f>VLOOKUP(A726,'forecast data dump'!$A$1:$H$3450,5,FALSE)</f>
        <v>44494</v>
      </c>
      <c r="G726" s="13">
        <f>VLOOKUP(A726,'forecast data dump'!$A$1:$H$3450,8,FALSE)</f>
        <v>0</v>
      </c>
      <c r="H726" s="5" t="s">
        <v>3744</v>
      </c>
      <c r="I726" s="22">
        <f t="shared" si="148"/>
        <v>4</v>
      </c>
      <c r="J726" s="5"/>
      <c r="K726" s="5"/>
      <c r="L726" s="33">
        <f t="shared" si="149"/>
        <v>625</v>
      </c>
      <c r="M726" s="33">
        <f t="shared" si="150"/>
        <v>625</v>
      </c>
      <c r="N726" s="22">
        <f t="shared" si="151"/>
        <v>0</v>
      </c>
    </row>
    <row r="727" spans="1:14" x14ac:dyDescent="0.3">
      <c r="A727" s="5" t="s">
        <v>3206</v>
      </c>
      <c r="B727" s="5" t="s">
        <v>3207</v>
      </c>
      <c r="C727" s="5">
        <v>8</v>
      </c>
      <c r="D727" s="6">
        <v>1461</v>
      </c>
      <c r="E727" s="17">
        <f>VLOOKUP(A727,'forecast data dump'!$A$1:$H$3450,4,FALSE)</f>
        <v>44495</v>
      </c>
      <c r="F727" s="17">
        <f>VLOOKUP(A727,'forecast data dump'!$A$1:$H$3450,5,FALSE)</f>
        <v>44508</v>
      </c>
      <c r="G727" s="13">
        <f>VLOOKUP(A727,'forecast data dump'!$A$1:$H$3450,8,FALSE)</f>
        <v>0</v>
      </c>
      <c r="H727" s="5" t="s">
        <v>3740</v>
      </c>
      <c r="I727" s="22">
        <f t="shared" si="148"/>
        <v>8</v>
      </c>
      <c r="J727" s="5"/>
      <c r="K727" s="5"/>
      <c r="L727" s="33">
        <f t="shared" si="149"/>
        <v>1461</v>
      </c>
      <c r="M727" s="33">
        <f t="shared" si="150"/>
        <v>1461</v>
      </c>
      <c r="N727" s="22">
        <f t="shared" si="151"/>
        <v>0</v>
      </c>
    </row>
    <row r="728" spans="1:14" x14ac:dyDescent="0.3">
      <c r="A728" s="5" t="s">
        <v>3206</v>
      </c>
      <c r="B728" s="5" t="s">
        <v>3207</v>
      </c>
      <c r="C728" s="5">
        <v>8</v>
      </c>
      <c r="D728" s="6">
        <v>969</v>
      </c>
      <c r="E728" s="17">
        <f>VLOOKUP(A728,'forecast data dump'!$A$1:$H$3450,4,FALSE)</f>
        <v>44495</v>
      </c>
      <c r="F728" s="17">
        <f>VLOOKUP(A728,'forecast data dump'!$A$1:$H$3450,5,FALSE)</f>
        <v>44508</v>
      </c>
      <c r="G728" s="13">
        <f>VLOOKUP(A728,'forecast data dump'!$A$1:$H$3450,8,FALSE)</f>
        <v>0</v>
      </c>
      <c r="H728" s="5" t="s">
        <v>3745</v>
      </c>
      <c r="I728" s="22">
        <f t="shared" si="148"/>
        <v>8</v>
      </c>
      <c r="J728" s="5"/>
      <c r="K728" s="5"/>
      <c r="L728" s="33">
        <f t="shared" si="149"/>
        <v>969</v>
      </c>
      <c r="M728" s="33">
        <f t="shared" si="150"/>
        <v>969</v>
      </c>
      <c r="N728" s="22">
        <f t="shared" si="151"/>
        <v>0</v>
      </c>
    </row>
    <row r="729" spans="1:14" x14ac:dyDescent="0.3">
      <c r="A729" s="5" t="s">
        <v>3206</v>
      </c>
      <c r="B729" s="5" t="s">
        <v>3207</v>
      </c>
      <c r="C729" s="5">
        <v>8</v>
      </c>
      <c r="D729" s="6">
        <v>969</v>
      </c>
      <c r="E729" s="17">
        <f>VLOOKUP(A729,'forecast data dump'!$A$1:$H$3450,4,FALSE)</f>
        <v>44495</v>
      </c>
      <c r="F729" s="17">
        <f>VLOOKUP(A729,'forecast data dump'!$A$1:$H$3450,5,FALSE)</f>
        <v>44508</v>
      </c>
      <c r="G729" s="13">
        <f>VLOOKUP(A729,'forecast data dump'!$A$1:$H$3450,8,FALSE)</f>
        <v>0</v>
      </c>
      <c r="H729" s="5" t="s">
        <v>3741</v>
      </c>
      <c r="I729" s="22">
        <f t="shared" si="148"/>
        <v>8</v>
      </c>
      <c r="J729" s="5"/>
      <c r="K729" s="5"/>
      <c r="L729" s="33">
        <f t="shared" si="149"/>
        <v>969</v>
      </c>
      <c r="M729" s="33">
        <f t="shared" si="150"/>
        <v>969</v>
      </c>
      <c r="N729" s="22">
        <f t="shared" si="151"/>
        <v>0</v>
      </c>
    </row>
    <row r="730" spans="1:14" x14ac:dyDescent="0.3">
      <c r="A730" s="5" t="s">
        <v>3206</v>
      </c>
      <c r="B730" s="5" t="s">
        <v>3207</v>
      </c>
      <c r="C730" s="5">
        <v>8</v>
      </c>
      <c r="D730" s="6">
        <v>1250</v>
      </c>
      <c r="E730" s="17">
        <f>VLOOKUP(A730,'forecast data dump'!$A$1:$H$3450,4,FALSE)</f>
        <v>44495</v>
      </c>
      <c r="F730" s="17">
        <f>VLOOKUP(A730,'forecast data dump'!$A$1:$H$3450,5,FALSE)</f>
        <v>44508</v>
      </c>
      <c r="G730" s="13">
        <f>VLOOKUP(A730,'forecast data dump'!$A$1:$H$3450,8,FALSE)</f>
        <v>0</v>
      </c>
      <c r="H730" s="5" t="s">
        <v>3744</v>
      </c>
      <c r="I730" s="22">
        <f t="shared" si="148"/>
        <v>8</v>
      </c>
      <c r="J730" s="5"/>
      <c r="K730" s="5"/>
      <c r="L730" s="33">
        <f t="shared" si="149"/>
        <v>1250</v>
      </c>
      <c r="M730" s="33">
        <f t="shared" si="150"/>
        <v>1250</v>
      </c>
      <c r="N730" s="22">
        <f t="shared" si="151"/>
        <v>0</v>
      </c>
    </row>
    <row r="731" spans="1:14" x14ac:dyDescent="0.3">
      <c r="A731" s="5" t="s">
        <v>3206</v>
      </c>
      <c r="B731" s="5" t="s">
        <v>3207</v>
      </c>
      <c r="C731" s="5">
        <v>8</v>
      </c>
      <c r="D731" s="6">
        <v>969</v>
      </c>
      <c r="E731" s="17">
        <f>VLOOKUP(A731,'forecast data dump'!$A$1:$H$3450,4,FALSE)</f>
        <v>44495</v>
      </c>
      <c r="F731" s="17">
        <f>VLOOKUP(A731,'forecast data dump'!$A$1:$H$3450,5,FALSE)</f>
        <v>44508</v>
      </c>
      <c r="G731" s="13">
        <f>VLOOKUP(A731,'forecast data dump'!$A$1:$H$3450,8,FALSE)</f>
        <v>0</v>
      </c>
      <c r="H731" s="5" t="s">
        <v>3742</v>
      </c>
      <c r="I731" s="22">
        <f t="shared" si="148"/>
        <v>8</v>
      </c>
      <c r="J731" s="5"/>
      <c r="K731" s="5"/>
      <c r="L731" s="33">
        <f t="shared" si="149"/>
        <v>969</v>
      </c>
      <c r="M731" s="33">
        <f t="shared" si="150"/>
        <v>969</v>
      </c>
      <c r="N731" s="22">
        <f t="shared" si="151"/>
        <v>0</v>
      </c>
    </row>
    <row r="732" spans="1:14" x14ac:dyDescent="0.3">
      <c r="A732" s="5" t="s">
        <v>3208</v>
      </c>
      <c r="B732" s="5" t="s">
        <v>3209</v>
      </c>
      <c r="C732" s="5">
        <v>2</v>
      </c>
      <c r="D732" s="6">
        <v>312</v>
      </c>
      <c r="E732" s="17">
        <f>VLOOKUP(A732,'forecast data dump'!$A$1:$H$3450,4,FALSE)</f>
        <v>44509</v>
      </c>
      <c r="F732" s="17">
        <f>VLOOKUP(A732,'forecast data dump'!$A$1:$H$3450,5,FALSE)</f>
        <v>44553</v>
      </c>
      <c r="G732" s="13">
        <f>VLOOKUP(A732,'forecast data dump'!$A$1:$H$3450,8,FALSE)</f>
        <v>0</v>
      </c>
      <c r="H732" s="5" t="s">
        <v>3763</v>
      </c>
      <c r="I732" s="22">
        <f t="shared" si="148"/>
        <v>2</v>
      </c>
      <c r="J732" s="5"/>
      <c r="K732" s="5"/>
      <c r="L732" s="33">
        <f t="shared" si="149"/>
        <v>312</v>
      </c>
      <c r="M732" s="33">
        <f t="shared" si="150"/>
        <v>312</v>
      </c>
      <c r="N732" s="22">
        <f t="shared" si="151"/>
        <v>0</v>
      </c>
    </row>
    <row r="733" spans="1:14" x14ac:dyDescent="0.3">
      <c r="A733" s="5" t="s">
        <v>3210</v>
      </c>
      <c r="B733" s="5" t="s">
        <v>3211</v>
      </c>
      <c r="C733" s="5">
        <v>8</v>
      </c>
      <c r="D733" s="6">
        <v>969</v>
      </c>
      <c r="E733" s="17">
        <f>VLOOKUP(A733,'forecast data dump'!$A$1:$H$3450,4,FALSE)</f>
        <v>44557</v>
      </c>
      <c r="F733" s="17">
        <f>VLOOKUP(A733,'forecast data dump'!$A$1:$H$3450,5,FALSE)</f>
        <v>44571</v>
      </c>
      <c r="G733" s="13">
        <f>VLOOKUP(A733,'forecast data dump'!$A$1:$H$3450,8,FALSE)</f>
        <v>0</v>
      </c>
      <c r="H733" s="5" t="s">
        <v>3745</v>
      </c>
      <c r="I733" s="22">
        <f t="shared" si="148"/>
        <v>8</v>
      </c>
      <c r="J733" s="5"/>
      <c r="K733" s="5"/>
      <c r="L733" s="33">
        <f t="shared" si="149"/>
        <v>969</v>
      </c>
      <c r="M733" s="33">
        <f t="shared" si="150"/>
        <v>969</v>
      </c>
      <c r="N733" s="22">
        <f t="shared" si="151"/>
        <v>0</v>
      </c>
    </row>
    <row r="734" spans="1:14" x14ac:dyDescent="0.3">
      <c r="A734" s="5" t="s">
        <v>3210</v>
      </c>
      <c r="B734" s="5" t="s">
        <v>3211</v>
      </c>
      <c r="C734" s="5">
        <v>8</v>
      </c>
      <c r="D734" s="6">
        <v>969</v>
      </c>
      <c r="E734" s="17">
        <f>VLOOKUP(A734,'forecast data dump'!$A$1:$H$3450,4,FALSE)</f>
        <v>44557</v>
      </c>
      <c r="F734" s="17">
        <f>VLOOKUP(A734,'forecast data dump'!$A$1:$H$3450,5,FALSE)</f>
        <v>44571</v>
      </c>
      <c r="G734" s="13">
        <f>VLOOKUP(A734,'forecast data dump'!$A$1:$H$3450,8,FALSE)</f>
        <v>0</v>
      </c>
      <c r="H734" s="5" t="s">
        <v>3741</v>
      </c>
      <c r="I734" s="22">
        <f t="shared" si="148"/>
        <v>8</v>
      </c>
      <c r="J734" s="5"/>
      <c r="K734" s="5"/>
      <c r="L734" s="33">
        <f t="shared" si="149"/>
        <v>969</v>
      </c>
      <c r="M734" s="33">
        <f t="shared" si="150"/>
        <v>969</v>
      </c>
      <c r="N734" s="22">
        <f t="shared" si="151"/>
        <v>0</v>
      </c>
    </row>
    <row r="735" spans="1:14" x14ac:dyDescent="0.3">
      <c r="A735" s="5" t="s">
        <v>3210</v>
      </c>
      <c r="B735" s="5" t="s">
        <v>3211</v>
      </c>
      <c r="C735" s="5">
        <v>8</v>
      </c>
      <c r="D735" s="6">
        <v>1250</v>
      </c>
      <c r="E735" s="17">
        <f>VLOOKUP(A735,'forecast data dump'!$A$1:$H$3450,4,FALSE)</f>
        <v>44557</v>
      </c>
      <c r="F735" s="17">
        <f>VLOOKUP(A735,'forecast data dump'!$A$1:$H$3450,5,FALSE)</f>
        <v>44571</v>
      </c>
      <c r="G735" s="13">
        <f>VLOOKUP(A735,'forecast data dump'!$A$1:$H$3450,8,FALSE)</f>
        <v>0</v>
      </c>
      <c r="H735" s="5" t="s">
        <v>3744</v>
      </c>
      <c r="I735" s="22">
        <f t="shared" si="148"/>
        <v>8</v>
      </c>
      <c r="J735" s="5"/>
      <c r="K735" s="5"/>
      <c r="L735" s="33">
        <f t="shared" si="149"/>
        <v>1250</v>
      </c>
      <c r="M735" s="33">
        <f t="shared" si="150"/>
        <v>1250</v>
      </c>
      <c r="N735" s="22">
        <f t="shared" si="151"/>
        <v>0</v>
      </c>
    </row>
    <row r="736" spans="1:14" x14ac:dyDescent="0.3">
      <c r="A736" s="5" t="s">
        <v>3210</v>
      </c>
      <c r="B736" s="5" t="s">
        <v>3211</v>
      </c>
      <c r="C736" s="5">
        <v>8</v>
      </c>
      <c r="D736" s="6">
        <v>969</v>
      </c>
      <c r="E736" s="17">
        <f>VLOOKUP(A736,'forecast data dump'!$A$1:$H$3450,4,FALSE)</f>
        <v>44557</v>
      </c>
      <c r="F736" s="17">
        <f>VLOOKUP(A736,'forecast data dump'!$A$1:$H$3450,5,FALSE)</f>
        <v>44571</v>
      </c>
      <c r="G736" s="13">
        <f>VLOOKUP(A736,'forecast data dump'!$A$1:$H$3450,8,FALSE)</f>
        <v>0</v>
      </c>
      <c r="H736" s="5" t="s">
        <v>3742</v>
      </c>
      <c r="I736" s="22">
        <f t="shared" si="148"/>
        <v>8</v>
      </c>
      <c r="J736" s="5"/>
      <c r="K736" s="5"/>
      <c r="L736" s="33">
        <f t="shared" si="149"/>
        <v>969</v>
      </c>
      <c r="M736" s="33">
        <f t="shared" si="150"/>
        <v>969</v>
      </c>
      <c r="N736" s="22">
        <f t="shared" si="151"/>
        <v>0</v>
      </c>
    </row>
    <row r="737" spans="1:14" x14ac:dyDescent="0.3">
      <c r="A737" s="5" t="s">
        <v>3212</v>
      </c>
      <c r="B737" s="5" t="s">
        <v>3213</v>
      </c>
      <c r="C737" s="5">
        <v>48</v>
      </c>
      <c r="D737" s="6">
        <v>5811</v>
      </c>
      <c r="E737" s="17">
        <f>VLOOKUP(A737,'forecast data dump'!$A$1:$H$3450,4,FALSE)</f>
        <v>44572</v>
      </c>
      <c r="F737" s="17">
        <f>VLOOKUP(A737,'forecast data dump'!$A$1:$H$3450,5,FALSE)</f>
        <v>44615</v>
      </c>
      <c r="G737" s="13">
        <f>VLOOKUP(A737,'forecast data dump'!$A$1:$H$3450,8,FALSE)</f>
        <v>0</v>
      </c>
      <c r="H737" s="5" t="s">
        <v>3745</v>
      </c>
      <c r="I737" s="22">
        <f t="shared" si="148"/>
        <v>48</v>
      </c>
      <c r="J737" s="5"/>
      <c r="K737" s="5"/>
      <c r="L737" s="33">
        <f t="shared" si="149"/>
        <v>5811</v>
      </c>
      <c r="M737" s="33">
        <f t="shared" si="150"/>
        <v>5811</v>
      </c>
      <c r="N737" s="22">
        <f t="shared" si="151"/>
        <v>0</v>
      </c>
    </row>
    <row r="738" spans="1:14" x14ac:dyDescent="0.3">
      <c r="A738" s="5" t="s">
        <v>3212</v>
      </c>
      <c r="B738" s="5" t="s">
        <v>3213</v>
      </c>
      <c r="C738" s="5">
        <v>24</v>
      </c>
      <c r="D738" s="6">
        <v>2906</v>
      </c>
      <c r="E738" s="17">
        <f>VLOOKUP(A738,'forecast data dump'!$A$1:$H$3450,4,FALSE)</f>
        <v>44572</v>
      </c>
      <c r="F738" s="17">
        <f>VLOOKUP(A738,'forecast data dump'!$A$1:$H$3450,5,FALSE)</f>
        <v>44615</v>
      </c>
      <c r="G738" s="13">
        <f>VLOOKUP(A738,'forecast data dump'!$A$1:$H$3450,8,FALSE)</f>
        <v>0</v>
      </c>
      <c r="H738" s="5" t="s">
        <v>3741</v>
      </c>
      <c r="I738" s="22">
        <f t="shared" si="148"/>
        <v>24</v>
      </c>
      <c r="J738" s="5"/>
      <c r="K738" s="5"/>
      <c r="L738" s="33">
        <f t="shared" si="149"/>
        <v>2906</v>
      </c>
      <c r="M738" s="33">
        <f t="shared" si="150"/>
        <v>2906</v>
      </c>
      <c r="N738" s="22">
        <f t="shared" si="151"/>
        <v>0</v>
      </c>
    </row>
    <row r="739" spans="1:14" x14ac:dyDescent="0.3">
      <c r="A739" s="5" t="s">
        <v>3212</v>
      </c>
      <c r="B739" s="5" t="s">
        <v>3213</v>
      </c>
      <c r="C739" s="5">
        <v>24</v>
      </c>
      <c r="D739" s="6">
        <v>3750</v>
      </c>
      <c r="E739" s="17">
        <f>VLOOKUP(A739,'forecast data dump'!$A$1:$H$3450,4,FALSE)</f>
        <v>44572</v>
      </c>
      <c r="F739" s="17">
        <f>VLOOKUP(A739,'forecast data dump'!$A$1:$H$3450,5,FALSE)</f>
        <v>44615</v>
      </c>
      <c r="G739" s="13">
        <f>VLOOKUP(A739,'forecast data dump'!$A$1:$H$3450,8,FALSE)</f>
        <v>0</v>
      </c>
      <c r="H739" s="5" t="s">
        <v>3744</v>
      </c>
      <c r="I739" s="22">
        <f t="shared" si="148"/>
        <v>24</v>
      </c>
      <c r="J739" s="5"/>
      <c r="K739" s="5"/>
      <c r="L739" s="33">
        <f t="shared" si="149"/>
        <v>3750</v>
      </c>
      <c r="M739" s="33">
        <f t="shared" si="150"/>
        <v>3750</v>
      </c>
      <c r="N739" s="22">
        <f t="shared" si="151"/>
        <v>0</v>
      </c>
    </row>
    <row r="740" spans="1:14" x14ac:dyDescent="0.3">
      <c r="A740" s="5" t="s">
        <v>3212</v>
      </c>
      <c r="B740" s="5" t="s">
        <v>3213</v>
      </c>
      <c r="C740" s="5">
        <v>24</v>
      </c>
      <c r="D740" s="6">
        <v>2906</v>
      </c>
      <c r="E740" s="17">
        <f>VLOOKUP(A740,'forecast data dump'!$A$1:$H$3450,4,FALSE)</f>
        <v>44572</v>
      </c>
      <c r="F740" s="17">
        <f>VLOOKUP(A740,'forecast data dump'!$A$1:$H$3450,5,FALSE)</f>
        <v>44615</v>
      </c>
      <c r="G740" s="13">
        <f>VLOOKUP(A740,'forecast data dump'!$A$1:$H$3450,8,FALSE)</f>
        <v>0</v>
      </c>
      <c r="H740" s="5" t="s">
        <v>3742</v>
      </c>
      <c r="I740" s="22">
        <f t="shared" si="148"/>
        <v>24</v>
      </c>
      <c r="J740" s="5"/>
      <c r="K740" s="5"/>
      <c r="L740" s="33">
        <f t="shared" si="149"/>
        <v>2906</v>
      </c>
      <c r="M740" s="33">
        <f t="shared" si="150"/>
        <v>2906</v>
      </c>
      <c r="N740" s="22">
        <f t="shared" si="151"/>
        <v>0</v>
      </c>
    </row>
    <row r="741" spans="1:14" x14ac:dyDescent="0.3">
      <c r="A741" s="5" t="s">
        <v>3214</v>
      </c>
      <c r="B741" s="5" t="s">
        <v>3215</v>
      </c>
      <c r="C741" s="5">
        <v>2</v>
      </c>
      <c r="D741" s="6">
        <v>312</v>
      </c>
      <c r="E741" s="17">
        <f>VLOOKUP(A741,'forecast data dump'!$A$1:$H$3450,4,FALSE)</f>
        <v>44617</v>
      </c>
      <c r="F741" s="17">
        <f>VLOOKUP(A741,'forecast data dump'!$A$1:$H$3450,5,FALSE)</f>
        <v>44630</v>
      </c>
      <c r="G741" s="13">
        <f>VLOOKUP(A741,'forecast data dump'!$A$1:$H$3450,8,FALSE)</f>
        <v>0</v>
      </c>
      <c r="H741" s="5" t="s">
        <v>3763</v>
      </c>
      <c r="I741" s="22">
        <f t="shared" si="148"/>
        <v>2</v>
      </c>
      <c r="J741" s="5"/>
      <c r="K741" s="5"/>
      <c r="L741" s="33">
        <f t="shared" si="149"/>
        <v>312</v>
      </c>
      <c r="M741" s="33">
        <f t="shared" si="150"/>
        <v>312</v>
      </c>
      <c r="N741" s="22">
        <f t="shared" si="151"/>
        <v>0</v>
      </c>
    </row>
    <row r="742" spans="1:14" x14ac:dyDescent="0.3">
      <c r="A742" s="5" t="s">
        <v>3216</v>
      </c>
      <c r="B742" s="5" t="s">
        <v>3217</v>
      </c>
      <c r="C742" s="5">
        <v>50000</v>
      </c>
      <c r="D742" s="6">
        <v>59195</v>
      </c>
      <c r="E742" s="17">
        <f>VLOOKUP(A742,'forecast data dump'!$A$1:$H$3450,4,FALSE)</f>
        <v>44573</v>
      </c>
      <c r="F742" s="17">
        <f>VLOOKUP(A742,'forecast data dump'!$A$1:$H$3450,5,FALSE)</f>
        <v>44616</v>
      </c>
      <c r="G742" s="13">
        <f>VLOOKUP(A742,'forecast data dump'!$A$1:$H$3450,8,FALSE)</f>
        <v>0</v>
      </c>
      <c r="H742" s="5" t="s">
        <v>3762</v>
      </c>
      <c r="I742" s="22">
        <f t="shared" si="148"/>
        <v>50000</v>
      </c>
      <c r="J742" s="5"/>
      <c r="K742" s="5"/>
      <c r="L742" s="33">
        <f t="shared" si="149"/>
        <v>59195</v>
      </c>
      <c r="M742" s="33">
        <f t="shared" si="150"/>
        <v>59195</v>
      </c>
      <c r="N742" s="22">
        <f t="shared" si="151"/>
        <v>0</v>
      </c>
    </row>
    <row r="743" spans="1:14" x14ac:dyDescent="0.3">
      <c r="A743" s="5" t="s">
        <v>3218</v>
      </c>
      <c r="B743" s="5" t="s">
        <v>3219</v>
      </c>
      <c r="C743" s="5">
        <v>8</v>
      </c>
      <c r="D743" s="6">
        <v>1461</v>
      </c>
      <c r="E743" s="17">
        <f>VLOOKUP(A743,'forecast data dump'!$A$1:$H$3450,4,FALSE)</f>
        <v>44466</v>
      </c>
      <c r="F743" s="17">
        <f>VLOOKUP(A743,'forecast data dump'!$A$1:$H$3450,5,FALSE)</f>
        <v>44477</v>
      </c>
      <c r="G743" s="13">
        <f>VLOOKUP(A743,'forecast data dump'!$A$1:$H$3450,8,FALSE)</f>
        <v>0</v>
      </c>
      <c r="H743" s="5" t="s">
        <v>3740</v>
      </c>
      <c r="I743" s="22">
        <f t="shared" si="148"/>
        <v>8</v>
      </c>
      <c r="J743" s="5"/>
      <c r="K743" s="5"/>
      <c r="L743" s="33">
        <f t="shared" si="149"/>
        <v>1461</v>
      </c>
      <c r="M743" s="33">
        <f t="shared" si="150"/>
        <v>1461</v>
      </c>
      <c r="N743" s="22">
        <f t="shared" si="151"/>
        <v>0</v>
      </c>
    </row>
    <row r="744" spans="1:14" x14ac:dyDescent="0.3">
      <c r="A744" s="5" t="s">
        <v>3218</v>
      </c>
      <c r="B744" s="5" t="s">
        <v>3219</v>
      </c>
      <c r="C744" s="5">
        <v>8</v>
      </c>
      <c r="D744" s="6">
        <v>969</v>
      </c>
      <c r="E744" s="17">
        <f>VLOOKUP(A744,'forecast data dump'!$A$1:$H$3450,4,FALSE)</f>
        <v>44466</v>
      </c>
      <c r="F744" s="17">
        <f>VLOOKUP(A744,'forecast data dump'!$A$1:$H$3450,5,FALSE)</f>
        <v>44477</v>
      </c>
      <c r="G744" s="13">
        <f>VLOOKUP(A744,'forecast data dump'!$A$1:$H$3450,8,FALSE)</f>
        <v>0</v>
      </c>
      <c r="H744" s="5" t="s">
        <v>3742</v>
      </c>
      <c r="I744" s="22">
        <f t="shared" si="148"/>
        <v>8</v>
      </c>
      <c r="J744" s="5"/>
      <c r="K744" s="5"/>
      <c r="L744" s="33">
        <f t="shared" si="149"/>
        <v>969</v>
      </c>
      <c r="M744" s="33">
        <f t="shared" si="150"/>
        <v>969</v>
      </c>
      <c r="N744" s="22">
        <f t="shared" si="151"/>
        <v>0</v>
      </c>
    </row>
    <row r="745" spans="1:14" x14ac:dyDescent="0.3">
      <c r="A745" s="5" t="s">
        <v>3218</v>
      </c>
      <c r="B745" s="5" t="s">
        <v>3219</v>
      </c>
      <c r="C745" s="5">
        <v>8</v>
      </c>
      <c r="D745" s="6">
        <v>969</v>
      </c>
      <c r="E745" s="17">
        <f>VLOOKUP(A745,'forecast data dump'!$A$1:$H$3450,4,FALSE)</f>
        <v>44466</v>
      </c>
      <c r="F745" s="17">
        <f>VLOOKUP(A745,'forecast data dump'!$A$1:$H$3450,5,FALSE)</f>
        <v>44477</v>
      </c>
      <c r="G745" s="13">
        <f>VLOOKUP(A745,'forecast data dump'!$A$1:$H$3450,8,FALSE)</f>
        <v>0</v>
      </c>
      <c r="H745" s="5" t="s">
        <v>3741</v>
      </c>
      <c r="I745" s="22">
        <f t="shared" si="148"/>
        <v>8</v>
      </c>
      <c r="J745" s="5"/>
      <c r="K745" s="5"/>
      <c r="L745" s="33">
        <f t="shared" si="149"/>
        <v>969</v>
      </c>
      <c r="M745" s="33">
        <f t="shared" si="150"/>
        <v>969</v>
      </c>
      <c r="N745" s="22">
        <f t="shared" si="151"/>
        <v>0</v>
      </c>
    </row>
    <row r="746" spans="1:14" x14ac:dyDescent="0.3">
      <c r="A746" s="5" t="s">
        <v>3218</v>
      </c>
      <c r="B746" s="5" t="s">
        <v>3219</v>
      </c>
      <c r="C746" s="5">
        <v>8</v>
      </c>
      <c r="D746" s="6">
        <v>969</v>
      </c>
      <c r="E746" s="17">
        <f>VLOOKUP(A746,'forecast data dump'!$A$1:$H$3450,4,FALSE)</f>
        <v>44466</v>
      </c>
      <c r="F746" s="17">
        <f>VLOOKUP(A746,'forecast data dump'!$A$1:$H$3450,5,FALSE)</f>
        <v>44477</v>
      </c>
      <c r="G746" s="13">
        <f>VLOOKUP(A746,'forecast data dump'!$A$1:$H$3450,8,FALSE)</f>
        <v>0</v>
      </c>
      <c r="H746" s="5" t="s">
        <v>3745</v>
      </c>
      <c r="I746" s="22">
        <f t="shared" si="148"/>
        <v>8</v>
      </c>
      <c r="J746" s="5"/>
      <c r="K746" s="5"/>
      <c r="L746" s="33">
        <f t="shared" si="149"/>
        <v>969</v>
      </c>
      <c r="M746" s="33">
        <f t="shared" si="150"/>
        <v>969</v>
      </c>
      <c r="N746" s="22">
        <f t="shared" si="151"/>
        <v>0</v>
      </c>
    </row>
    <row r="747" spans="1:14" x14ac:dyDescent="0.3">
      <c r="A747" s="5" t="s">
        <v>3218</v>
      </c>
      <c r="B747" s="5" t="s">
        <v>3219</v>
      </c>
      <c r="C747" s="5">
        <v>8</v>
      </c>
      <c r="D747" s="6">
        <v>1250</v>
      </c>
      <c r="E747" s="17">
        <f>VLOOKUP(A747,'forecast data dump'!$A$1:$H$3450,4,FALSE)</f>
        <v>44466</v>
      </c>
      <c r="F747" s="17">
        <f>VLOOKUP(A747,'forecast data dump'!$A$1:$H$3450,5,FALSE)</f>
        <v>44477</v>
      </c>
      <c r="G747" s="13">
        <f>VLOOKUP(A747,'forecast data dump'!$A$1:$H$3450,8,FALSE)</f>
        <v>0</v>
      </c>
      <c r="H747" s="5" t="s">
        <v>3744</v>
      </c>
      <c r="I747" s="22">
        <f t="shared" si="148"/>
        <v>8</v>
      </c>
      <c r="J747" s="5"/>
      <c r="K747" s="5"/>
      <c r="L747" s="33">
        <f t="shared" si="149"/>
        <v>1250</v>
      </c>
      <c r="M747" s="33">
        <f t="shared" si="150"/>
        <v>1250</v>
      </c>
      <c r="N747" s="22">
        <f t="shared" si="151"/>
        <v>0</v>
      </c>
    </row>
    <row r="748" spans="1:14" x14ac:dyDescent="0.3">
      <c r="A748" s="5" t="s">
        <v>3220</v>
      </c>
      <c r="B748" s="5" t="s">
        <v>3221</v>
      </c>
      <c r="C748" s="5">
        <v>8</v>
      </c>
      <c r="D748" s="6">
        <v>969</v>
      </c>
      <c r="E748" s="17">
        <f>VLOOKUP(A748,'forecast data dump'!$A$1:$H$3450,4,FALSE)</f>
        <v>44481</v>
      </c>
      <c r="F748" s="17">
        <f>VLOOKUP(A748,'forecast data dump'!$A$1:$H$3450,5,FALSE)</f>
        <v>44487</v>
      </c>
      <c r="G748" s="13">
        <f>VLOOKUP(A748,'forecast data dump'!$A$1:$H$3450,8,FALSE)</f>
        <v>0</v>
      </c>
      <c r="H748" s="5" t="s">
        <v>3745</v>
      </c>
      <c r="I748" s="22">
        <f t="shared" si="148"/>
        <v>8</v>
      </c>
      <c r="J748" s="5"/>
      <c r="K748" s="5"/>
      <c r="L748" s="33">
        <f t="shared" si="149"/>
        <v>969</v>
      </c>
      <c r="M748" s="33">
        <f t="shared" si="150"/>
        <v>969</v>
      </c>
      <c r="N748" s="22">
        <f t="shared" si="151"/>
        <v>0</v>
      </c>
    </row>
    <row r="749" spans="1:14" x14ac:dyDescent="0.3">
      <c r="A749" s="5" t="s">
        <v>3220</v>
      </c>
      <c r="B749" s="5" t="s">
        <v>3221</v>
      </c>
      <c r="C749" s="5">
        <v>4</v>
      </c>
      <c r="D749" s="6">
        <v>625</v>
      </c>
      <c r="E749" s="17">
        <f>VLOOKUP(A749,'forecast data dump'!$A$1:$H$3450,4,FALSE)</f>
        <v>44481</v>
      </c>
      <c r="F749" s="17">
        <f>VLOOKUP(A749,'forecast data dump'!$A$1:$H$3450,5,FALSE)</f>
        <v>44487</v>
      </c>
      <c r="G749" s="13">
        <f>VLOOKUP(A749,'forecast data dump'!$A$1:$H$3450,8,FALSE)</f>
        <v>0</v>
      </c>
      <c r="H749" s="5" t="s">
        <v>3744</v>
      </c>
      <c r="I749" s="22">
        <f t="shared" si="148"/>
        <v>4</v>
      </c>
      <c r="J749" s="5"/>
      <c r="K749" s="5"/>
      <c r="L749" s="33">
        <f t="shared" si="149"/>
        <v>625</v>
      </c>
      <c r="M749" s="33">
        <f t="shared" si="150"/>
        <v>625</v>
      </c>
      <c r="N749" s="22">
        <f t="shared" si="151"/>
        <v>0</v>
      </c>
    </row>
    <row r="750" spans="1:14" x14ac:dyDescent="0.3">
      <c r="A750" s="5" t="s">
        <v>3222</v>
      </c>
      <c r="B750" s="5" t="s">
        <v>3223</v>
      </c>
      <c r="C750" s="5">
        <v>24</v>
      </c>
      <c r="D750" s="6">
        <v>2906</v>
      </c>
      <c r="E750" s="17">
        <f>VLOOKUP(A750,'forecast data dump'!$A$1:$H$3450,4,FALSE)</f>
        <v>44509</v>
      </c>
      <c r="F750" s="17">
        <f>VLOOKUP(A750,'forecast data dump'!$A$1:$H$3450,5,FALSE)</f>
        <v>44553</v>
      </c>
      <c r="G750" s="13">
        <f>VLOOKUP(A750,'forecast data dump'!$A$1:$H$3450,8,FALSE)</f>
        <v>0</v>
      </c>
      <c r="H750" s="5" t="s">
        <v>3741</v>
      </c>
      <c r="I750" s="22">
        <f t="shared" si="148"/>
        <v>24</v>
      </c>
      <c r="J750" s="5"/>
      <c r="K750" s="5"/>
      <c r="L750" s="33">
        <f t="shared" si="149"/>
        <v>2906</v>
      </c>
      <c r="M750" s="33">
        <f t="shared" si="150"/>
        <v>2906</v>
      </c>
      <c r="N750" s="22">
        <f t="shared" si="151"/>
        <v>0</v>
      </c>
    </row>
    <row r="751" spans="1:14" x14ac:dyDescent="0.3">
      <c r="A751" s="5" t="s">
        <v>3222</v>
      </c>
      <c r="B751" s="5" t="s">
        <v>3223</v>
      </c>
      <c r="C751" s="5">
        <v>24</v>
      </c>
      <c r="D751" s="6">
        <v>3750</v>
      </c>
      <c r="E751" s="17">
        <f>VLOOKUP(A751,'forecast data dump'!$A$1:$H$3450,4,FALSE)</f>
        <v>44509</v>
      </c>
      <c r="F751" s="17">
        <f>VLOOKUP(A751,'forecast data dump'!$A$1:$H$3450,5,FALSE)</f>
        <v>44553</v>
      </c>
      <c r="G751" s="13">
        <f>VLOOKUP(A751,'forecast data dump'!$A$1:$H$3450,8,FALSE)</f>
        <v>0</v>
      </c>
      <c r="H751" s="5" t="s">
        <v>3744</v>
      </c>
      <c r="I751" s="22">
        <f t="shared" si="148"/>
        <v>24</v>
      </c>
      <c r="J751" s="5"/>
      <c r="K751" s="5"/>
      <c r="L751" s="33">
        <f t="shared" si="149"/>
        <v>3750</v>
      </c>
      <c r="M751" s="33">
        <f t="shared" si="150"/>
        <v>3750</v>
      </c>
      <c r="N751" s="22">
        <f t="shared" si="151"/>
        <v>0</v>
      </c>
    </row>
    <row r="752" spans="1:14" x14ac:dyDescent="0.3">
      <c r="A752" s="5" t="s">
        <v>3222</v>
      </c>
      <c r="B752" s="5" t="s">
        <v>3223</v>
      </c>
      <c r="C752" s="5">
        <v>24</v>
      </c>
      <c r="D752" s="6">
        <v>2906</v>
      </c>
      <c r="E752" s="17">
        <f>VLOOKUP(A752,'forecast data dump'!$A$1:$H$3450,4,FALSE)</f>
        <v>44509</v>
      </c>
      <c r="F752" s="17">
        <f>VLOOKUP(A752,'forecast data dump'!$A$1:$H$3450,5,FALSE)</f>
        <v>44553</v>
      </c>
      <c r="G752" s="13">
        <f>VLOOKUP(A752,'forecast data dump'!$A$1:$H$3450,8,FALSE)</f>
        <v>0</v>
      </c>
      <c r="H752" s="5" t="s">
        <v>3742</v>
      </c>
      <c r="I752" s="22">
        <f t="shared" si="148"/>
        <v>24</v>
      </c>
      <c r="J752" s="5"/>
      <c r="K752" s="5"/>
      <c r="L752" s="33">
        <f t="shared" si="149"/>
        <v>2906</v>
      </c>
      <c r="M752" s="33">
        <f t="shared" si="150"/>
        <v>2906</v>
      </c>
      <c r="N752" s="22">
        <f t="shared" si="151"/>
        <v>0</v>
      </c>
    </row>
    <row r="753" spans="1:14" x14ac:dyDescent="0.3">
      <c r="A753" s="5" t="s">
        <v>3224</v>
      </c>
      <c r="B753" s="5" t="s">
        <v>3225</v>
      </c>
      <c r="C753" s="5">
        <v>8</v>
      </c>
      <c r="D753" s="6">
        <v>1461</v>
      </c>
      <c r="E753" s="17">
        <f>VLOOKUP(A753,'forecast data dump'!$A$1:$H$3450,4,FALSE)</f>
        <v>44617</v>
      </c>
      <c r="F753" s="17">
        <f>VLOOKUP(A753,'forecast data dump'!$A$1:$H$3450,5,FALSE)</f>
        <v>44630</v>
      </c>
      <c r="G753" s="13">
        <f>VLOOKUP(A753,'forecast data dump'!$A$1:$H$3450,8,FALSE)</f>
        <v>0</v>
      </c>
      <c r="H753" s="5" t="s">
        <v>3740</v>
      </c>
      <c r="I753" s="22">
        <f t="shared" si="148"/>
        <v>8</v>
      </c>
      <c r="J753" s="5"/>
      <c r="K753" s="5"/>
      <c r="L753" s="33">
        <f t="shared" si="149"/>
        <v>1461</v>
      </c>
      <c r="M753" s="33">
        <f t="shared" si="150"/>
        <v>1461</v>
      </c>
      <c r="N753" s="22">
        <f t="shared" si="151"/>
        <v>0</v>
      </c>
    </row>
    <row r="754" spans="1:14" x14ac:dyDescent="0.3">
      <c r="A754" s="5" t="s">
        <v>3224</v>
      </c>
      <c r="B754" s="5" t="s">
        <v>3225</v>
      </c>
      <c r="C754" s="5">
        <v>4</v>
      </c>
      <c r="D754" s="6">
        <v>484</v>
      </c>
      <c r="E754" s="17">
        <f>VLOOKUP(A754,'forecast data dump'!$A$1:$H$3450,4,FALSE)</f>
        <v>44617</v>
      </c>
      <c r="F754" s="17">
        <f>VLOOKUP(A754,'forecast data dump'!$A$1:$H$3450,5,FALSE)</f>
        <v>44630</v>
      </c>
      <c r="G754" s="13">
        <f>VLOOKUP(A754,'forecast data dump'!$A$1:$H$3450,8,FALSE)</f>
        <v>0</v>
      </c>
      <c r="H754" s="5" t="s">
        <v>3745</v>
      </c>
      <c r="I754" s="22">
        <f t="shared" si="148"/>
        <v>4</v>
      </c>
      <c r="J754" s="5"/>
      <c r="K754" s="5"/>
      <c r="L754" s="33">
        <f t="shared" si="149"/>
        <v>484</v>
      </c>
      <c r="M754" s="33">
        <f t="shared" si="150"/>
        <v>484</v>
      </c>
      <c r="N754" s="22">
        <f t="shared" si="151"/>
        <v>0</v>
      </c>
    </row>
    <row r="755" spans="1:14" x14ac:dyDescent="0.3">
      <c r="A755" s="5" t="s">
        <v>3224</v>
      </c>
      <c r="B755" s="5" t="s">
        <v>3225</v>
      </c>
      <c r="C755" s="5">
        <v>8</v>
      </c>
      <c r="D755" s="6">
        <v>969</v>
      </c>
      <c r="E755" s="17">
        <f>VLOOKUP(A755,'forecast data dump'!$A$1:$H$3450,4,FALSE)</f>
        <v>44617</v>
      </c>
      <c r="F755" s="17">
        <f>VLOOKUP(A755,'forecast data dump'!$A$1:$H$3450,5,FALSE)</f>
        <v>44630</v>
      </c>
      <c r="G755" s="13">
        <f>VLOOKUP(A755,'forecast data dump'!$A$1:$H$3450,8,FALSE)</f>
        <v>0</v>
      </c>
      <c r="H755" s="5" t="s">
        <v>3741</v>
      </c>
      <c r="I755" s="22">
        <f t="shared" si="148"/>
        <v>8</v>
      </c>
      <c r="J755" s="5"/>
      <c r="K755" s="5"/>
      <c r="L755" s="33">
        <f t="shared" si="149"/>
        <v>969</v>
      </c>
      <c r="M755" s="33">
        <f t="shared" si="150"/>
        <v>969</v>
      </c>
      <c r="N755" s="22">
        <f t="shared" si="151"/>
        <v>0</v>
      </c>
    </row>
    <row r="756" spans="1:14" x14ac:dyDescent="0.3">
      <c r="A756" s="5" t="s">
        <v>3224</v>
      </c>
      <c r="B756" s="5" t="s">
        <v>3225</v>
      </c>
      <c r="C756" s="5">
        <v>8</v>
      </c>
      <c r="D756" s="6">
        <v>1250</v>
      </c>
      <c r="E756" s="17">
        <f>VLOOKUP(A756,'forecast data dump'!$A$1:$H$3450,4,FALSE)</f>
        <v>44617</v>
      </c>
      <c r="F756" s="17">
        <f>VLOOKUP(A756,'forecast data dump'!$A$1:$H$3450,5,FALSE)</f>
        <v>44630</v>
      </c>
      <c r="G756" s="13">
        <f>VLOOKUP(A756,'forecast data dump'!$A$1:$H$3450,8,FALSE)</f>
        <v>0</v>
      </c>
      <c r="H756" s="5" t="s">
        <v>3744</v>
      </c>
      <c r="I756" s="22">
        <f t="shared" si="148"/>
        <v>8</v>
      </c>
      <c r="J756" s="5"/>
      <c r="K756" s="5"/>
      <c r="L756" s="33">
        <f t="shared" si="149"/>
        <v>1250</v>
      </c>
      <c r="M756" s="33">
        <f t="shared" si="150"/>
        <v>1250</v>
      </c>
      <c r="N756" s="22">
        <f t="shared" si="151"/>
        <v>0</v>
      </c>
    </row>
    <row r="757" spans="1:14" x14ac:dyDescent="0.3">
      <c r="A757" s="5" t="s">
        <v>3224</v>
      </c>
      <c r="B757" s="5" t="s">
        <v>3225</v>
      </c>
      <c r="C757" s="5">
        <v>8</v>
      </c>
      <c r="D757" s="6">
        <v>969</v>
      </c>
      <c r="E757" s="17">
        <f>VLOOKUP(A757,'forecast data dump'!$A$1:$H$3450,4,FALSE)</f>
        <v>44617</v>
      </c>
      <c r="F757" s="17">
        <f>VLOOKUP(A757,'forecast data dump'!$A$1:$H$3450,5,FALSE)</f>
        <v>44630</v>
      </c>
      <c r="G757" s="13">
        <f>VLOOKUP(A757,'forecast data dump'!$A$1:$H$3450,8,FALSE)</f>
        <v>0</v>
      </c>
      <c r="H757" s="5" t="s">
        <v>3742</v>
      </c>
      <c r="I757" s="22">
        <f t="shared" si="148"/>
        <v>8</v>
      </c>
      <c r="J757" s="5"/>
      <c r="K757" s="5"/>
      <c r="L757" s="33">
        <f t="shared" si="149"/>
        <v>969</v>
      </c>
      <c r="M757" s="33">
        <f t="shared" si="150"/>
        <v>969</v>
      </c>
      <c r="N757" s="22">
        <f t="shared" si="151"/>
        <v>0</v>
      </c>
    </row>
    <row r="758" spans="1:14" x14ac:dyDescent="0.3">
      <c r="A758" s="3" t="s">
        <v>7885</v>
      </c>
      <c r="B758" s="3"/>
      <c r="C758" s="3"/>
      <c r="D758" s="4"/>
      <c r="E758" s="15"/>
      <c r="F758" s="15"/>
      <c r="G758" s="11"/>
      <c r="H758" s="3"/>
      <c r="I758" s="20"/>
      <c r="J758" s="3"/>
      <c r="K758" s="3"/>
      <c r="L758" s="32"/>
      <c r="M758" s="32"/>
      <c r="N758" s="20"/>
    </row>
    <row r="759" spans="1:14" x14ac:dyDescent="0.3">
      <c r="A759" s="5" t="s">
        <v>2904</v>
      </c>
      <c r="B759" s="5" t="s">
        <v>2905</v>
      </c>
      <c r="C759" s="5">
        <v>352</v>
      </c>
      <c r="D759" s="6">
        <v>37426</v>
      </c>
      <c r="E759" s="17">
        <f>VLOOKUP(A759,'forecast data dump'!$A$1:$H$3450,4,FALSE)</f>
        <v>44470</v>
      </c>
      <c r="F759" s="17">
        <f>VLOOKUP(A759,'forecast data dump'!$A$1:$H$3450,5,FALSE)</f>
        <v>44834</v>
      </c>
      <c r="G759" s="13">
        <f>VLOOKUP(A759,'forecast data dump'!$A$1:$H$3450,8,FALSE)</f>
        <v>0</v>
      </c>
      <c r="H759" s="5" t="s">
        <v>3757</v>
      </c>
      <c r="I759" s="22">
        <f>C759*(1-G759)</f>
        <v>352</v>
      </c>
      <c r="J759" s="5"/>
      <c r="K759" s="5"/>
      <c r="L759" s="33">
        <f>D759*(1-G759)</f>
        <v>37426</v>
      </c>
      <c r="M759" s="33">
        <f>IF(J759="",L759,(D759/C759)*J759)</f>
        <v>37426</v>
      </c>
      <c r="N759" s="22">
        <f>L759-M759</f>
        <v>0</v>
      </c>
    </row>
    <row r="760" spans="1:14" x14ac:dyDescent="0.3">
      <c r="A760" s="5" t="s">
        <v>2906</v>
      </c>
      <c r="B760" s="5" t="s">
        <v>2907</v>
      </c>
      <c r="C760" s="5">
        <v>113</v>
      </c>
      <c r="D760" s="6">
        <v>12375</v>
      </c>
      <c r="E760" s="17">
        <f>VLOOKUP(A760,'forecast data dump'!$A$1:$H$3450,4,FALSE)</f>
        <v>44837</v>
      </c>
      <c r="F760" s="17">
        <f>VLOOKUP(A760,'forecast data dump'!$A$1:$H$3450,5,FALSE)</f>
        <v>44841</v>
      </c>
      <c r="G760" s="13">
        <f>VLOOKUP(A760,'forecast data dump'!$A$1:$H$3450,8,FALSE)</f>
        <v>0</v>
      </c>
      <c r="H760" s="5" t="s">
        <v>3757</v>
      </c>
      <c r="I760" s="22">
        <f>C760*(1-G760)</f>
        <v>113</v>
      </c>
      <c r="J760" s="5"/>
      <c r="K760" s="5"/>
      <c r="L760" s="33">
        <f>D760*(1-G760)</f>
        <v>12375</v>
      </c>
      <c r="M760" s="33">
        <f>IF(J760="",L760,(D760/C760)*J760)</f>
        <v>12375</v>
      </c>
      <c r="N760" s="22">
        <f>L760-M760</f>
        <v>0</v>
      </c>
    </row>
    <row r="761" spans="1:14" x14ac:dyDescent="0.3">
      <c r="A761" s="3" t="s">
        <v>7886</v>
      </c>
      <c r="B761" s="3"/>
      <c r="C761" s="3"/>
      <c r="D761" s="4"/>
      <c r="E761" s="15"/>
      <c r="F761" s="15"/>
      <c r="G761" s="11"/>
      <c r="H761" s="3"/>
      <c r="I761" s="20"/>
      <c r="J761" s="3"/>
      <c r="K761" s="3"/>
      <c r="L761" s="32"/>
      <c r="M761" s="32"/>
      <c r="N761" s="20"/>
    </row>
    <row r="762" spans="1:14" x14ac:dyDescent="0.3">
      <c r="A762" s="5" t="s">
        <v>2864</v>
      </c>
      <c r="B762" s="5" t="s">
        <v>2865</v>
      </c>
      <c r="C762" s="5">
        <v>8</v>
      </c>
      <c r="D762" s="6">
        <v>965</v>
      </c>
      <c r="E762" s="17">
        <f>VLOOKUP(A762,'forecast data dump'!$A$1:$H$3450,4,FALSE)</f>
        <v>44378</v>
      </c>
      <c r="F762" s="17">
        <f>VLOOKUP(A762,'forecast data dump'!$A$1:$H$3450,5,FALSE)</f>
        <v>44671</v>
      </c>
      <c r="G762" s="13">
        <f>VLOOKUP(A762,'forecast data dump'!$A$1:$H$3450,8,FALSE)</f>
        <v>0</v>
      </c>
      <c r="H762" s="5" t="s">
        <v>3745</v>
      </c>
      <c r="I762" s="22">
        <f>C762*(1-G762)</f>
        <v>8</v>
      </c>
      <c r="J762" s="5"/>
      <c r="K762" s="5"/>
      <c r="L762" s="33">
        <f>D762*(1-G762)</f>
        <v>965</v>
      </c>
      <c r="M762" s="33">
        <f>IF(J762="",L762,(D762/C762)*J762)</f>
        <v>965</v>
      </c>
      <c r="N762" s="22">
        <f>L762-M762</f>
        <v>0</v>
      </c>
    </row>
    <row r="763" spans="1:14" x14ac:dyDescent="0.3">
      <c r="A763" s="5" t="s">
        <v>2880</v>
      </c>
      <c r="B763" s="5" t="s">
        <v>2881</v>
      </c>
      <c r="C763" s="5">
        <v>40</v>
      </c>
      <c r="D763" s="6">
        <v>4824</v>
      </c>
      <c r="E763" s="17">
        <f>VLOOKUP(A763,'forecast data dump'!$A$1:$H$3450,4,FALSE)</f>
        <v>44378</v>
      </c>
      <c r="F763" s="17">
        <f>VLOOKUP(A763,'forecast data dump'!$A$1:$H$3450,5,FALSE)</f>
        <v>44671</v>
      </c>
      <c r="G763" s="13">
        <f>VLOOKUP(A763,'forecast data dump'!$A$1:$H$3450,8,FALSE)</f>
        <v>0</v>
      </c>
      <c r="H763" s="5" t="s">
        <v>3759</v>
      </c>
      <c r="I763" s="22">
        <f>C763*(1-G763)</f>
        <v>40</v>
      </c>
      <c r="J763" s="5"/>
      <c r="K763" s="5"/>
      <c r="L763" s="33">
        <f>D763*(1-G763)</f>
        <v>4824</v>
      </c>
      <c r="M763" s="33">
        <f>IF(J763="",L763,(D763/C763)*J763)</f>
        <v>4824</v>
      </c>
      <c r="N763" s="22">
        <f>L763-M763</f>
        <v>0</v>
      </c>
    </row>
    <row r="764" spans="1:14" x14ac:dyDescent="0.3">
      <c r="A764" s="5" t="s">
        <v>2880</v>
      </c>
      <c r="B764" s="5" t="s">
        <v>2881</v>
      </c>
      <c r="C764" s="5">
        <v>16</v>
      </c>
      <c r="D764" s="6">
        <v>2490</v>
      </c>
      <c r="E764" s="17">
        <f>VLOOKUP(A764,'forecast data dump'!$A$1:$H$3450,4,FALSE)</f>
        <v>44378</v>
      </c>
      <c r="F764" s="17">
        <f>VLOOKUP(A764,'forecast data dump'!$A$1:$H$3450,5,FALSE)</f>
        <v>44671</v>
      </c>
      <c r="G764" s="13">
        <f>VLOOKUP(A764,'forecast data dump'!$A$1:$H$3450,8,FALSE)</f>
        <v>0</v>
      </c>
      <c r="H764" s="5" t="s">
        <v>3763</v>
      </c>
      <c r="I764" s="22">
        <f>C764*(1-G764)</f>
        <v>16</v>
      </c>
      <c r="J764" s="5"/>
      <c r="K764" s="5"/>
      <c r="L764" s="33">
        <f>D764*(1-G764)</f>
        <v>2490</v>
      </c>
      <c r="M764" s="33">
        <f>IF(J764="",L764,(D764/C764)*J764)</f>
        <v>2490</v>
      </c>
      <c r="N764" s="22">
        <f>L764-M764</f>
        <v>0</v>
      </c>
    </row>
    <row r="765" spans="1:14" x14ac:dyDescent="0.3">
      <c r="A765" s="5" t="s">
        <v>2882</v>
      </c>
      <c r="B765" s="5" t="s">
        <v>2883</v>
      </c>
      <c r="C765" s="5">
        <v>100000</v>
      </c>
      <c r="D765" s="6">
        <v>111561</v>
      </c>
      <c r="E765" s="17" t="str">
        <f>VLOOKUP(A765,'forecast data dump'!$A$1:$H$3450,4,FALSE)</f>
        <v>01-Jul-21*</v>
      </c>
      <c r="F765" s="17">
        <f>VLOOKUP(A765,'forecast data dump'!$A$1:$H$3450,5,FALSE)</f>
        <v>44757</v>
      </c>
      <c r="G765" s="13">
        <f>VLOOKUP(A765,'forecast data dump'!$A$1:$H$3450,8,FALSE)</f>
        <v>0</v>
      </c>
      <c r="H765" s="5" t="s">
        <v>3761</v>
      </c>
      <c r="I765" s="22">
        <f>C765*(1-G765)</f>
        <v>100000</v>
      </c>
      <c r="J765" s="5"/>
      <c r="K765" s="5"/>
      <c r="L765" s="33">
        <f>D765*(1-G765)</f>
        <v>111561</v>
      </c>
      <c r="M765" s="33">
        <f>IF(J765="",L765,(D765/C765)*J765)</f>
        <v>111561</v>
      </c>
      <c r="N765" s="22">
        <f>L765-M765</f>
        <v>0</v>
      </c>
    </row>
    <row r="766" spans="1:14" x14ac:dyDescent="0.3">
      <c r="A766" s="3" t="s">
        <v>7887</v>
      </c>
      <c r="B766" s="3"/>
      <c r="C766" s="3"/>
      <c r="D766" s="4"/>
      <c r="E766" s="15"/>
      <c r="F766" s="15"/>
      <c r="G766" s="11"/>
      <c r="H766" s="3"/>
      <c r="I766" s="20"/>
      <c r="J766" s="3"/>
      <c r="K766" s="3"/>
      <c r="L766" s="32"/>
      <c r="M766" s="32"/>
      <c r="N766" s="20"/>
    </row>
    <row r="767" spans="1:14" x14ac:dyDescent="0.3">
      <c r="A767" s="5" t="s">
        <v>2812</v>
      </c>
      <c r="B767" s="5" t="s">
        <v>2813</v>
      </c>
      <c r="C767" s="5">
        <v>8</v>
      </c>
      <c r="D767" s="6">
        <v>1076</v>
      </c>
      <c r="E767" s="17" t="str">
        <f>VLOOKUP(A767,'forecast data dump'!$A$1:$H$3450,4,FALSE)</f>
        <v>21-Dec-20 A</v>
      </c>
      <c r="F767" s="17">
        <f>VLOOKUP(A767,'forecast data dump'!$A$1:$H$3450,5,FALSE)</f>
        <v>44396</v>
      </c>
      <c r="G767" s="13">
        <f>VLOOKUP(A767,'forecast data dump'!$A$1:$H$3450,8,FALSE)</f>
        <v>0.5</v>
      </c>
      <c r="H767" s="5" t="s">
        <v>3765</v>
      </c>
      <c r="I767" s="22">
        <f t="shared" ref="I767:I788" si="152">C767*(1-G767)</f>
        <v>4</v>
      </c>
      <c r="J767" s="5"/>
      <c r="K767" s="5"/>
      <c r="L767" s="33">
        <f t="shared" ref="L767:L788" si="153">D767*(1-G767)</f>
        <v>538</v>
      </c>
      <c r="M767" s="33">
        <f t="shared" ref="M767:M788" si="154">IF(J767="",L767,(D767/C767)*J767)</f>
        <v>538</v>
      </c>
      <c r="N767" s="22">
        <f t="shared" ref="N767:N788" si="155">L767-M767</f>
        <v>0</v>
      </c>
    </row>
    <row r="768" spans="1:14" x14ac:dyDescent="0.3">
      <c r="A768" s="5" t="s">
        <v>2812</v>
      </c>
      <c r="B768" s="5" t="s">
        <v>2813</v>
      </c>
      <c r="C768" s="5">
        <v>32</v>
      </c>
      <c r="D768" s="6">
        <v>3303</v>
      </c>
      <c r="E768" s="17" t="str">
        <f>VLOOKUP(A768,'forecast data dump'!$A$1:$H$3450,4,FALSE)</f>
        <v>21-Dec-20 A</v>
      </c>
      <c r="F768" s="17">
        <f>VLOOKUP(A768,'forecast data dump'!$A$1:$H$3450,5,FALSE)</f>
        <v>44396</v>
      </c>
      <c r="G768" s="13">
        <f>VLOOKUP(A768,'forecast data dump'!$A$1:$H$3450,8,FALSE)</f>
        <v>0.5</v>
      </c>
      <c r="H768" s="5" t="s">
        <v>3757</v>
      </c>
      <c r="I768" s="22">
        <f t="shared" si="152"/>
        <v>16</v>
      </c>
      <c r="J768" s="5"/>
      <c r="K768" s="5"/>
      <c r="L768" s="33">
        <f t="shared" si="153"/>
        <v>1651.5</v>
      </c>
      <c r="M768" s="33">
        <f t="shared" si="154"/>
        <v>1651.5</v>
      </c>
      <c r="N768" s="22">
        <f t="shared" si="155"/>
        <v>0</v>
      </c>
    </row>
    <row r="769" spans="1:14" x14ac:dyDescent="0.3">
      <c r="A769" s="5" t="s">
        <v>2812</v>
      </c>
      <c r="B769" s="5" t="s">
        <v>2813</v>
      </c>
      <c r="C769" s="5">
        <v>8</v>
      </c>
      <c r="D769" s="6">
        <v>1213</v>
      </c>
      <c r="E769" s="17" t="str">
        <f>VLOOKUP(A769,'forecast data dump'!$A$1:$H$3450,4,FALSE)</f>
        <v>21-Dec-20 A</v>
      </c>
      <c r="F769" s="17">
        <f>VLOOKUP(A769,'forecast data dump'!$A$1:$H$3450,5,FALSE)</f>
        <v>44396</v>
      </c>
      <c r="G769" s="13">
        <f>VLOOKUP(A769,'forecast data dump'!$A$1:$H$3450,8,FALSE)</f>
        <v>0.5</v>
      </c>
      <c r="H769" s="5" t="s">
        <v>3763</v>
      </c>
      <c r="I769" s="22">
        <f t="shared" si="152"/>
        <v>4</v>
      </c>
      <c r="J769" s="5"/>
      <c r="K769" s="5"/>
      <c r="L769" s="33">
        <f t="shared" si="153"/>
        <v>606.5</v>
      </c>
      <c r="M769" s="33">
        <f t="shared" si="154"/>
        <v>606.5</v>
      </c>
      <c r="N769" s="22">
        <f t="shared" si="155"/>
        <v>0</v>
      </c>
    </row>
    <row r="770" spans="1:14" x14ac:dyDescent="0.3">
      <c r="A770" s="5" t="s">
        <v>2814</v>
      </c>
      <c r="B770" s="5" t="s">
        <v>2815</v>
      </c>
      <c r="C770" s="5">
        <v>4</v>
      </c>
      <c r="D770" s="6">
        <v>538</v>
      </c>
      <c r="E770" s="17">
        <f>VLOOKUP(A770,'forecast data dump'!$A$1:$H$3450,4,FALSE)</f>
        <v>44397</v>
      </c>
      <c r="F770" s="17">
        <f>VLOOKUP(A770,'forecast data dump'!$A$1:$H$3450,5,FALSE)</f>
        <v>44403</v>
      </c>
      <c r="G770" s="13">
        <f>VLOOKUP(A770,'forecast data dump'!$A$1:$H$3450,8,FALSE)</f>
        <v>0</v>
      </c>
      <c r="H770" s="5" t="s">
        <v>3765</v>
      </c>
      <c r="I770" s="22">
        <f t="shared" si="152"/>
        <v>4</v>
      </c>
      <c r="J770" s="5"/>
      <c r="K770" s="5"/>
      <c r="L770" s="33">
        <f t="shared" si="153"/>
        <v>538</v>
      </c>
      <c r="M770" s="33">
        <f t="shared" si="154"/>
        <v>538</v>
      </c>
      <c r="N770" s="22">
        <f t="shared" si="155"/>
        <v>0</v>
      </c>
    </row>
    <row r="771" spans="1:14" x14ac:dyDescent="0.3">
      <c r="A771" s="5" t="s">
        <v>2814</v>
      </c>
      <c r="B771" s="5" t="s">
        <v>2815</v>
      </c>
      <c r="C771" s="5">
        <v>8</v>
      </c>
      <c r="D771" s="6">
        <v>826</v>
      </c>
      <c r="E771" s="17">
        <f>VLOOKUP(A771,'forecast data dump'!$A$1:$H$3450,4,FALSE)</f>
        <v>44397</v>
      </c>
      <c r="F771" s="17">
        <f>VLOOKUP(A771,'forecast data dump'!$A$1:$H$3450,5,FALSE)</f>
        <v>44403</v>
      </c>
      <c r="G771" s="13">
        <f>VLOOKUP(A771,'forecast data dump'!$A$1:$H$3450,8,FALSE)</f>
        <v>0</v>
      </c>
      <c r="H771" s="5" t="s">
        <v>3757</v>
      </c>
      <c r="I771" s="22">
        <f t="shared" si="152"/>
        <v>8</v>
      </c>
      <c r="J771" s="5"/>
      <c r="K771" s="5"/>
      <c r="L771" s="33">
        <f t="shared" si="153"/>
        <v>826</v>
      </c>
      <c r="M771" s="33">
        <f t="shared" si="154"/>
        <v>826</v>
      </c>
      <c r="N771" s="22">
        <f t="shared" si="155"/>
        <v>0</v>
      </c>
    </row>
    <row r="772" spans="1:14" x14ac:dyDescent="0.3">
      <c r="A772" s="5" t="s">
        <v>2814</v>
      </c>
      <c r="B772" s="5" t="s">
        <v>2815</v>
      </c>
      <c r="C772" s="5">
        <v>4</v>
      </c>
      <c r="D772" s="6">
        <v>607</v>
      </c>
      <c r="E772" s="17">
        <f>VLOOKUP(A772,'forecast data dump'!$A$1:$H$3450,4,FALSE)</f>
        <v>44397</v>
      </c>
      <c r="F772" s="17">
        <f>VLOOKUP(A772,'forecast data dump'!$A$1:$H$3450,5,FALSE)</f>
        <v>44403</v>
      </c>
      <c r="G772" s="13">
        <f>VLOOKUP(A772,'forecast data dump'!$A$1:$H$3450,8,FALSE)</f>
        <v>0</v>
      </c>
      <c r="H772" s="5" t="s">
        <v>3763</v>
      </c>
      <c r="I772" s="22">
        <f t="shared" si="152"/>
        <v>4</v>
      </c>
      <c r="J772" s="5"/>
      <c r="K772" s="5"/>
      <c r="L772" s="33">
        <f t="shared" si="153"/>
        <v>607</v>
      </c>
      <c r="M772" s="33">
        <f t="shared" si="154"/>
        <v>607</v>
      </c>
      <c r="N772" s="22">
        <f t="shared" si="155"/>
        <v>0</v>
      </c>
    </row>
    <row r="773" spans="1:14" x14ac:dyDescent="0.3">
      <c r="A773" s="5" t="s">
        <v>2816</v>
      </c>
      <c r="B773" s="5" t="s">
        <v>2817</v>
      </c>
      <c r="C773" s="5">
        <v>8</v>
      </c>
      <c r="D773" s="6">
        <v>1076</v>
      </c>
      <c r="E773" s="17">
        <f>VLOOKUP(A773,'forecast data dump'!$A$1:$H$3450,4,FALSE)</f>
        <v>44404</v>
      </c>
      <c r="F773" s="17">
        <f>VLOOKUP(A773,'forecast data dump'!$A$1:$H$3450,5,FALSE)</f>
        <v>44417</v>
      </c>
      <c r="G773" s="13">
        <f>VLOOKUP(A773,'forecast data dump'!$A$1:$H$3450,8,FALSE)</f>
        <v>0</v>
      </c>
      <c r="H773" s="5" t="s">
        <v>3765</v>
      </c>
      <c r="I773" s="22">
        <f t="shared" si="152"/>
        <v>8</v>
      </c>
      <c r="J773" s="5"/>
      <c r="K773" s="5"/>
      <c r="L773" s="33">
        <f t="shared" si="153"/>
        <v>1076</v>
      </c>
      <c r="M773" s="33">
        <f t="shared" si="154"/>
        <v>1076</v>
      </c>
      <c r="N773" s="22">
        <f t="shared" si="155"/>
        <v>0</v>
      </c>
    </row>
    <row r="774" spans="1:14" x14ac:dyDescent="0.3">
      <c r="A774" s="5" t="s">
        <v>2816</v>
      </c>
      <c r="B774" s="5" t="s">
        <v>2817</v>
      </c>
      <c r="C774" s="5">
        <v>16</v>
      </c>
      <c r="D774" s="6">
        <v>1652</v>
      </c>
      <c r="E774" s="17">
        <f>VLOOKUP(A774,'forecast data dump'!$A$1:$H$3450,4,FALSE)</f>
        <v>44404</v>
      </c>
      <c r="F774" s="17">
        <f>VLOOKUP(A774,'forecast data dump'!$A$1:$H$3450,5,FALSE)</f>
        <v>44417</v>
      </c>
      <c r="G774" s="13">
        <f>VLOOKUP(A774,'forecast data dump'!$A$1:$H$3450,8,FALSE)</f>
        <v>0</v>
      </c>
      <c r="H774" s="5" t="s">
        <v>3757</v>
      </c>
      <c r="I774" s="22">
        <f t="shared" si="152"/>
        <v>16</v>
      </c>
      <c r="J774" s="5"/>
      <c r="K774" s="5"/>
      <c r="L774" s="33">
        <f t="shared" si="153"/>
        <v>1652</v>
      </c>
      <c r="M774" s="33">
        <f t="shared" si="154"/>
        <v>1652</v>
      </c>
      <c r="N774" s="22">
        <f t="shared" si="155"/>
        <v>0</v>
      </c>
    </row>
    <row r="775" spans="1:14" x14ac:dyDescent="0.3">
      <c r="A775" s="5" t="s">
        <v>2816</v>
      </c>
      <c r="B775" s="5" t="s">
        <v>2817</v>
      </c>
      <c r="C775" s="5">
        <v>8</v>
      </c>
      <c r="D775" s="6">
        <v>1213</v>
      </c>
      <c r="E775" s="17">
        <f>VLOOKUP(A775,'forecast data dump'!$A$1:$H$3450,4,FALSE)</f>
        <v>44404</v>
      </c>
      <c r="F775" s="17">
        <f>VLOOKUP(A775,'forecast data dump'!$A$1:$H$3450,5,FALSE)</f>
        <v>44417</v>
      </c>
      <c r="G775" s="13">
        <f>VLOOKUP(A775,'forecast data dump'!$A$1:$H$3450,8,FALSE)</f>
        <v>0</v>
      </c>
      <c r="H775" s="5" t="s">
        <v>3763</v>
      </c>
      <c r="I775" s="22">
        <f t="shared" si="152"/>
        <v>8</v>
      </c>
      <c r="J775" s="5"/>
      <c r="K775" s="5"/>
      <c r="L775" s="33">
        <f t="shared" si="153"/>
        <v>1213</v>
      </c>
      <c r="M775" s="33">
        <f t="shared" si="154"/>
        <v>1213</v>
      </c>
      <c r="N775" s="22">
        <f t="shared" si="155"/>
        <v>0</v>
      </c>
    </row>
    <row r="776" spans="1:14" x14ac:dyDescent="0.3">
      <c r="A776" s="5" t="s">
        <v>2818</v>
      </c>
      <c r="B776" s="5" t="s">
        <v>2819</v>
      </c>
      <c r="C776" s="5">
        <v>16</v>
      </c>
      <c r="D776" s="6">
        <v>2152</v>
      </c>
      <c r="E776" s="17">
        <f>VLOOKUP(A776,'forecast data dump'!$A$1:$H$3450,4,FALSE)</f>
        <v>44418</v>
      </c>
      <c r="F776" s="17">
        <f>VLOOKUP(A776,'forecast data dump'!$A$1:$H$3450,5,FALSE)</f>
        <v>44446</v>
      </c>
      <c r="G776" s="13">
        <f>VLOOKUP(A776,'forecast data dump'!$A$1:$H$3450,8,FALSE)</f>
        <v>0</v>
      </c>
      <c r="H776" s="5" t="s">
        <v>3765</v>
      </c>
      <c r="I776" s="22">
        <f t="shared" si="152"/>
        <v>16</v>
      </c>
      <c r="J776" s="5"/>
      <c r="K776" s="5"/>
      <c r="L776" s="33">
        <f t="shared" si="153"/>
        <v>2152</v>
      </c>
      <c r="M776" s="33">
        <f t="shared" si="154"/>
        <v>2152</v>
      </c>
      <c r="N776" s="22">
        <f t="shared" si="155"/>
        <v>0</v>
      </c>
    </row>
    <row r="777" spans="1:14" x14ac:dyDescent="0.3">
      <c r="A777" s="5" t="s">
        <v>2818</v>
      </c>
      <c r="B777" s="5" t="s">
        <v>2819</v>
      </c>
      <c r="C777" s="5">
        <v>32</v>
      </c>
      <c r="D777" s="6">
        <v>3303</v>
      </c>
      <c r="E777" s="17">
        <f>VLOOKUP(A777,'forecast data dump'!$A$1:$H$3450,4,FALSE)</f>
        <v>44418</v>
      </c>
      <c r="F777" s="17">
        <f>VLOOKUP(A777,'forecast data dump'!$A$1:$H$3450,5,FALSE)</f>
        <v>44446</v>
      </c>
      <c r="G777" s="13">
        <f>VLOOKUP(A777,'forecast data dump'!$A$1:$H$3450,8,FALSE)</f>
        <v>0</v>
      </c>
      <c r="H777" s="5" t="s">
        <v>3757</v>
      </c>
      <c r="I777" s="22">
        <f t="shared" si="152"/>
        <v>32</v>
      </c>
      <c r="J777" s="5"/>
      <c r="K777" s="5"/>
      <c r="L777" s="33">
        <f t="shared" si="153"/>
        <v>3303</v>
      </c>
      <c r="M777" s="33">
        <f t="shared" si="154"/>
        <v>3303</v>
      </c>
      <c r="N777" s="22">
        <f t="shared" si="155"/>
        <v>0</v>
      </c>
    </row>
    <row r="778" spans="1:14" x14ac:dyDescent="0.3">
      <c r="A778" s="5" t="s">
        <v>2818</v>
      </c>
      <c r="B778" s="5" t="s">
        <v>2819</v>
      </c>
      <c r="C778" s="5">
        <v>4</v>
      </c>
      <c r="D778" s="6">
        <v>607</v>
      </c>
      <c r="E778" s="17">
        <f>VLOOKUP(A778,'forecast data dump'!$A$1:$H$3450,4,FALSE)</f>
        <v>44418</v>
      </c>
      <c r="F778" s="17">
        <f>VLOOKUP(A778,'forecast data dump'!$A$1:$H$3450,5,FALSE)</f>
        <v>44446</v>
      </c>
      <c r="G778" s="13">
        <f>VLOOKUP(A778,'forecast data dump'!$A$1:$H$3450,8,FALSE)</f>
        <v>0</v>
      </c>
      <c r="H778" s="5" t="s">
        <v>3763</v>
      </c>
      <c r="I778" s="22">
        <f t="shared" si="152"/>
        <v>4</v>
      </c>
      <c r="J778" s="5"/>
      <c r="K778" s="5"/>
      <c r="L778" s="33">
        <f t="shared" si="153"/>
        <v>607</v>
      </c>
      <c r="M778" s="33">
        <f t="shared" si="154"/>
        <v>607</v>
      </c>
      <c r="N778" s="22">
        <f t="shared" si="155"/>
        <v>0</v>
      </c>
    </row>
    <row r="779" spans="1:14" x14ac:dyDescent="0.3">
      <c r="A779" s="5" t="s">
        <v>2820</v>
      </c>
      <c r="B779" s="5" t="s">
        <v>2821</v>
      </c>
      <c r="C779" s="5">
        <v>16</v>
      </c>
      <c r="D779" s="6">
        <v>2152</v>
      </c>
      <c r="E779" s="17">
        <f>VLOOKUP(A779,'forecast data dump'!$A$1:$H$3450,4,FALSE)</f>
        <v>44447</v>
      </c>
      <c r="F779" s="17">
        <f>VLOOKUP(A779,'forecast data dump'!$A$1:$H$3450,5,FALSE)</f>
        <v>44474</v>
      </c>
      <c r="G779" s="13">
        <f>VLOOKUP(A779,'forecast data dump'!$A$1:$H$3450,8,FALSE)</f>
        <v>0</v>
      </c>
      <c r="H779" s="5" t="s">
        <v>3765</v>
      </c>
      <c r="I779" s="22">
        <f t="shared" si="152"/>
        <v>16</v>
      </c>
      <c r="J779" s="5"/>
      <c r="K779" s="5"/>
      <c r="L779" s="33">
        <f t="shared" si="153"/>
        <v>2152</v>
      </c>
      <c r="M779" s="33">
        <f t="shared" si="154"/>
        <v>2152</v>
      </c>
      <c r="N779" s="22">
        <f t="shared" si="155"/>
        <v>0</v>
      </c>
    </row>
    <row r="780" spans="1:14" x14ac:dyDescent="0.3">
      <c r="A780" s="5" t="s">
        <v>2820</v>
      </c>
      <c r="B780" s="5" t="s">
        <v>2821</v>
      </c>
      <c r="C780" s="5">
        <v>32</v>
      </c>
      <c r="D780" s="6">
        <v>3303</v>
      </c>
      <c r="E780" s="17">
        <f>VLOOKUP(A780,'forecast data dump'!$A$1:$H$3450,4,FALSE)</f>
        <v>44447</v>
      </c>
      <c r="F780" s="17">
        <f>VLOOKUP(A780,'forecast data dump'!$A$1:$H$3450,5,FALSE)</f>
        <v>44474</v>
      </c>
      <c r="G780" s="13">
        <f>VLOOKUP(A780,'forecast data dump'!$A$1:$H$3450,8,FALSE)</f>
        <v>0</v>
      </c>
      <c r="H780" s="5" t="s">
        <v>3757</v>
      </c>
      <c r="I780" s="22">
        <f t="shared" si="152"/>
        <v>32</v>
      </c>
      <c r="J780" s="5"/>
      <c r="K780" s="5"/>
      <c r="L780" s="33">
        <f t="shared" si="153"/>
        <v>3303</v>
      </c>
      <c r="M780" s="33">
        <f t="shared" si="154"/>
        <v>3303</v>
      </c>
      <c r="N780" s="22">
        <f t="shared" si="155"/>
        <v>0</v>
      </c>
    </row>
    <row r="781" spans="1:14" x14ac:dyDescent="0.3">
      <c r="A781" s="5" t="s">
        <v>2820</v>
      </c>
      <c r="B781" s="5" t="s">
        <v>2821</v>
      </c>
      <c r="C781" s="5">
        <v>4</v>
      </c>
      <c r="D781" s="6">
        <v>607</v>
      </c>
      <c r="E781" s="17">
        <f>VLOOKUP(A781,'forecast data dump'!$A$1:$H$3450,4,FALSE)</f>
        <v>44447</v>
      </c>
      <c r="F781" s="17">
        <f>VLOOKUP(A781,'forecast data dump'!$A$1:$H$3450,5,FALSE)</f>
        <v>44474</v>
      </c>
      <c r="G781" s="13">
        <f>VLOOKUP(A781,'forecast data dump'!$A$1:$H$3450,8,FALSE)</f>
        <v>0</v>
      </c>
      <c r="H781" s="5" t="s">
        <v>3763</v>
      </c>
      <c r="I781" s="22">
        <f t="shared" si="152"/>
        <v>4</v>
      </c>
      <c r="J781" s="5"/>
      <c r="K781" s="5"/>
      <c r="L781" s="33">
        <f t="shared" si="153"/>
        <v>607</v>
      </c>
      <c r="M781" s="33">
        <f t="shared" si="154"/>
        <v>607</v>
      </c>
      <c r="N781" s="22">
        <f t="shared" si="155"/>
        <v>0</v>
      </c>
    </row>
    <row r="782" spans="1:14" x14ac:dyDescent="0.3">
      <c r="A782" s="5" t="s">
        <v>2822</v>
      </c>
      <c r="B782" s="5" t="s">
        <v>2823</v>
      </c>
      <c r="C782" s="5">
        <v>48</v>
      </c>
      <c r="D782" s="6">
        <v>6457</v>
      </c>
      <c r="E782" s="17">
        <f>VLOOKUP(A782,'forecast data dump'!$A$1:$H$3450,4,FALSE)</f>
        <v>44475</v>
      </c>
      <c r="F782" s="17">
        <f>VLOOKUP(A782,'forecast data dump'!$A$1:$H$3450,5,FALSE)</f>
        <v>44566</v>
      </c>
      <c r="G782" s="13">
        <f>VLOOKUP(A782,'forecast data dump'!$A$1:$H$3450,8,FALSE)</f>
        <v>0</v>
      </c>
      <c r="H782" s="5" t="s">
        <v>3765</v>
      </c>
      <c r="I782" s="22">
        <f t="shared" si="152"/>
        <v>48</v>
      </c>
      <c r="J782" s="5"/>
      <c r="K782" s="5"/>
      <c r="L782" s="33">
        <f t="shared" si="153"/>
        <v>6457</v>
      </c>
      <c r="M782" s="33">
        <f t="shared" si="154"/>
        <v>6457</v>
      </c>
      <c r="N782" s="22">
        <f t="shared" si="155"/>
        <v>0</v>
      </c>
    </row>
    <row r="783" spans="1:14" x14ac:dyDescent="0.3">
      <c r="A783" s="5" t="s">
        <v>2822</v>
      </c>
      <c r="B783" s="5" t="s">
        <v>2823</v>
      </c>
      <c r="C783" s="5">
        <v>96</v>
      </c>
      <c r="D783" s="6">
        <v>9910</v>
      </c>
      <c r="E783" s="17">
        <f>VLOOKUP(A783,'forecast data dump'!$A$1:$H$3450,4,FALSE)</f>
        <v>44475</v>
      </c>
      <c r="F783" s="17">
        <f>VLOOKUP(A783,'forecast data dump'!$A$1:$H$3450,5,FALSE)</f>
        <v>44566</v>
      </c>
      <c r="G783" s="13">
        <f>VLOOKUP(A783,'forecast data dump'!$A$1:$H$3450,8,FALSE)</f>
        <v>0</v>
      </c>
      <c r="H783" s="5" t="s">
        <v>3757</v>
      </c>
      <c r="I783" s="22">
        <f t="shared" si="152"/>
        <v>96</v>
      </c>
      <c r="J783" s="5"/>
      <c r="K783" s="5"/>
      <c r="L783" s="33">
        <f t="shared" si="153"/>
        <v>9910</v>
      </c>
      <c r="M783" s="33">
        <f t="shared" si="154"/>
        <v>9910</v>
      </c>
      <c r="N783" s="22">
        <f t="shared" si="155"/>
        <v>0</v>
      </c>
    </row>
    <row r="784" spans="1:14" x14ac:dyDescent="0.3">
      <c r="A784" s="5" t="s">
        <v>2824</v>
      </c>
      <c r="B784" s="5" t="s">
        <v>2825</v>
      </c>
      <c r="C784" s="5">
        <v>40</v>
      </c>
      <c r="D784" s="6">
        <v>4702</v>
      </c>
      <c r="E784" s="17">
        <f>VLOOKUP(A784,'forecast data dump'!$A$1:$H$3450,4,FALSE)</f>
        <v>44567</v>
      </c>
      <c r="F784" s="17">
        <f>VLOOKUP(A784,'forecast data dump'!$A$1:$H$3450,5,FALSE)</f>
        <v>44581</v>
      </c>
      <c r="G784" s="13">
        <f>VLOOKUP(A784,'forecast data dump'!$A$1:$H$3450,8,FALSE)</f>
        <v>0</v>
      </c>
      <c r="H784" s="5" t="s">
        <v>3759</v>
      </c>
      <c r="I784" s="22">
        <f t="shared" si="152"/>
        <v>40</v>
      </c>
      <c r="J784" s="5"/>
      <c r="K784" s="5"/>
      <c r="L784" s="33">
        <f t="shared" si="153"/>
        <v>4702</v>
      </c>
      <c r="M784" s="33">
        <f t="shared" si="154"/>
        <v>4702</v>
      </c>
      <c r="N784" s="22">
        <f t="shared" si="155"/>
        <v>0</v>
      </c>
    </row>
    <row r="785" spans="1:14" x14ac:dyDescent="0.3">
      <c r="A785" s="5" t="s">
        <v>2824</v>
      </c>
      <c r="B785" s="5" t="s">
        <v>2825</v>
      </c>
      <c r="C785" s="5">
        <v>8</v>
      </c>
      <c r="D785" s="6">
        <v>1076</v>
      </c>
      <c r="E785" s="17">
        <f>VLOOKUP(A785,'forecast data dump'!$A$1:$H$3450,4,FALSE)</f>
        <v>44567</v>
      </c>
      <c r="F785" s="17">
        <f>VLOOKUP(A785,'forecast data dump'!$A$1:$H$3450,5,FALSE)</f>
        <v>44581</v>
      </c>
      <c r="G785" s="13">
        <f>VLOOKUP(A785,'forecast data dump'!$A$1:$H$3450,8,FALSE)</f>
        <v>0</v>
      </c>
      <c r="H785" s="5" t="s">
        <v>3765</v>
      </c>
      <c r="I785" s="22">
        <f t="shared" si="152"/>
        <v>8</v>
      </c>
      <c r="J785" s="5"/>
      <c r="K785" s="5"/>
      <c r="L785" s="33">
        <f t="shared" si="153"/>
        <v>1076</v>
      </c>
      <c r="M785" s="33">
        <f t="shared" si="154"/>
        <v>1076</v>
      </c>
      <c r="N785" s="22">
        <f t="shared" si="155"/>
        <v>0</v>
      </c>
    </row>
    <row r="786" spans="1:14" x14ac:dyDescent="0.3">
      <c r="A786" s="5" t="s">
        <v>2824</v>
      </c>
      <c r="B786" s="5" t="s">
        <v>2825</v>
      </c>
      <c r="C786" s="5">
        <v>16</v>
      </c>
      <c r="D786" s="6">
        <v>1652</v>
      </c>
      <c r="E786" s="17">
        <f>VLOOKUP(A786,'forecast data dump'!$A$1:$H$3450,4,FALSE)</f>
        <v>44567</v>
      </c>
      <c r="F786" s="17">
        <f>VLOOKUP(A786,'forecast data dump'!$A$1:$H$3450,5,FALSE)</f>
        <v>44581</v>
      </c>
      <c r="G786" s="13">
        <f>VLOOKUP(A786,'forecast data dump'!$A$1:$H$3450,8,FALSE)</f>
        <v>0</v>
      </c>
      <c r="H786" s="5" t="s">
        <v>3757</v>
      </c>
      <c r="I786" s="22">
        <f t="shared" si="152"/>
        <v>16</v>
      </c>
      <c r="J786" s="5"/>
      <c r="K786" s="5"/>
      <c r="L786" s="33">
        <f t="shared" si="153"/>
        <v>1652</v>
      </c>
      <c r="M786" s="33">
        <f t="shared" si="154"/>
        <v>1652</v>
      </c>
      <c r="N786" s="22">
        <f t="shared" si="155"/>
        <v>0</v>
      </c>
    </row>
    <row r="787" spans="1:14" x14ac:dyDescent="0.3">
      <c r="A787" s="5" t="s">
        <v>2824</v>
      </c>
      <c r="B787" s="5" t="s">
        <v>2825</v>
      </c>
      <c r="C787" s="5">
        <v>2</v>
      </c>
      <c r="D787" s="6">
        <v>303</v>
      </c>
      <c r="E787" s="17">
        <f>VLOOKUP(A787,'forecast data dump'!$A$1:$H$3450,4,FALSE)</f>
        <v>44567</v>
      </c>
      <c r="F787" s="17">
        <f>VLOOKUP(A787,'forecast data dump'!$A$1:$H$3450,5,FALSE)</f>
        <v>44581</v>
      </c>
      <c r="G787" s="13">
        <f>VLOOKUP(A787,'forecast data dump'!$A$1:$H$3450,8,FALSE)</f>
        <v>0</v>
      </c>
      <c r="H787" s="5" t="s">
        <v>3763</v>
      </c>
      <c r="I787" s="22">
        <f t="shared" si="152"/>
        <v>2</v>
      </c>
      <c r="J787" s="5"/>
      <c r="K787" s="5"/>
      <c r="L787" s="33">
        <f t="shared" si="153"/>
        <v>303</v>
      </c>
      <c r="M787" s="33">
        <f t="shared" si="154"/>
        <v>303</v>
      </c>
      <c r="N787" s="22">
        <f t="shared" si="155"/>
        <v>0</v>
      </c>
    </row>
    <row r="788" spans="1:14" x14ac:dyDescent="0.3">
      <c r="A788" s="5" t="s">
        <v>2826</v>
      </c>
      <c r="B788" s="5" t="s">
        <v>2827</v>
      </c>
      <c r="C788" s="5">
        <v>35000</v>
      </c>
      <c r="D788" s="6">
        <v>40624</v>
      </c>
      <c r="E788" s="17">
        <f>VLOOKUP(A788,'forecast data dump'!$A$1:$H$3450,4,FALSE)</f>
        <v>44475</v>
      </c>
      <c r="F788" s="17">
        <f>VLOOKUP(A788,'forecast data dump'!$A$1:$H$3450,5,FALSE)</f>
        <v>44566</v>
      </c>
      <c r="G788" s="13">
        <f>VLOOKUP(A788,'forecast data dump'!$A$1:$H$3450,8,FALSE)</f>
        <v>0</v>
      </c>
      <c r="H788" s="5" t="s">
        <v>3762</v>
      </c>
      <c r="I788" s="22">
        <f t="shared" si="152"/>
        <v>35000</v>
      </c>
      <c r="J788" s="5"/>
      <c r="K788" s="5"/>
      <c r="L788" s="33">
        <f t="shared" si="153"/>
        <v>40624</v>
      </c>
      <c r="M788" s="33">
        <f t="shared" si="154"/>
        <v>40624</v>
      </c>
      <c r="N788" s="22">
        <f t="shared" si="155"/>
        <v>0</v>
      </c>
    </row>
    <row r="789" spans="1:14" x14ac:dyDescent="0.3">
      <c r="A789" s="3" t="s">
        <v>7888</v>
      </c>
      <c r="B789" s="3"/>
      <c r="C789" s="3"/>
      <c r="D789" s="4"/>
      <c r="E789" s="15"/>
      <c r="F789" s="15"/>
      <c r="G789" s="11"/>
      <c r="H789" s="3"/>
      <c r="I789" s="20"/>
      <c r="J789" s="3"/>
      <c r="K789" s="3"/>
      <c r="L789" s="32"/>
      <c r="M789" s="32"/>
      <c r="N789" s="20"/>
    </row>
    <row r="790" spans="1:14" x14ac:dyDescent="0.3">
      <c r="A790" s="5" t="s">
        <v>2828</v>
      </c>
      <c r="B790" s="5" t="s">
        <v>2829</v>
      </c>
      <c r="C790" s="5">
        <v>32</v>
      </c>
      <c r="D790" s="6">
        <v>4304</v>
      </c>
      <c r="E790" s="17" t="str">
        <f>VLOOKUP(A790,'forecast data dump'!$A$1:$H$3450,4,FALSE)</f>
        <v>21-Dec-20 A</v>
      </c>
      <c r="F790" s="17">
        <f>VLOOKUP(A790,'forecast data dump'!$A$1:$H$3450,5,FALSE)</f>
        <v>44396</v>
      </c>
      <c r="G790" s="13">
        <f>VLOOKUP(A790,'forecast data dump'!$A$1:$H$3450,8,FALSE)</f>
        <v>0.8</v>
      </c>
      <c r="H790" s="5" t="s">
        <v>3765</v>
      </c>
      <c r="I790" s="22">
        <f t="shared" ref="I790:I812" si="156">C790*(1-G790)</f>
        <v>6.3999999999999986</v>
      </c>
      <c r="J790" s="5"/>
      <c r="K790" s="5"/>
      <c r="L790" s="33">
        <f t="shared" ref="L790:L812" si="157">D790*(1-G790)</f>
        <v>860.79999999999984</v>
      </c>
      <c r="M790" s="33">
        <f t="shared" ref="M790:M812" si="158">IF(J790="",L790,(D790/C790)*J790)</f>
        <v>860.79999999999984</v>
      </c>
      <c r="N790" s="22">
        <f t="shared" ref="N790:N812" si="159">L790-M790</f>
        <v>0</v>
      </c>
    </row>
    <row r="791" spans="1:14" x14ac:dyDescent="0.3">
      <c r="A791" s="5" t="s">
        <v>2828</v>
      </c>
      <c r="B791" s="5" t="s">
        <v>2829</v>
      </c>
      <c r="C791" s="5">
        <v>64</v>
      </c>
      <c r="D791" s="6">
        <v>6606</v>
      </c>
      <c r="E791" s="17" t="str">
        <f>VLOOKUP(A791,'forecast data dump'!$A$1:$H$3450,4,FALSE)</f>
        <v>21-Dec-20 A</v>
      </c>
      <c r="F791" s="17">
        <f>VLOOKUP(A791,'forecast data dump'!$A$1:$H$3450,5,FALSE)</f>
        <v>44396</v>
      </c>
      <c r="G791" s="13">
        <f>VLOOKUP(A791,'forecast data dump'!$A$1:$H$3450,8,FALSE)</f>
        <v>0.8</v>
      </c>
      <c r="H791" s="5" t="s">
        <v>3757</v>
      </c>
      <c r="I791" s="22">
        <f t="shared" si="156"/>
        <v>12.799999999999997</v>
      </c>
      <c r="J791" s="5"/>
      <c r="K791" s="5"/>
      <c r="L791" s="33">
        <f t="shared" si="157"/>
        <v>1321.1999999999998</v>
      </c>
      <c r="M791" s="33">
        <f t="shared" si="158"/>
        <v>1321.1999999999998</v>
      </c>
      <c r="N791" s="22">
        <f t="shared" si="159"/>
        <v>0</v>
      </c>
    </row>
    <row r="792" spans="1:14" x14ac:dyDescent="0.3">
      <c r="A792" s="5" t="s">
        <v>2828</v>
      </c>
      <c r="B792" s="5" t="s">
        <v>2829</v>
      </c>
      <c r="C792" s="5">
        <v>4</v>
      </c>
      <c r="D792" s="6">
        <v>607</v>
      </c>
      <c r="E792" s="17" t="str">
        <f>VLOOKUP(A792,'forecast data dump'!$A$1:$H$3450,4,FALSE)</f>
        <v>21-Dec-20 A</v>
      </c>
      <c r="F792" s="17">
        <f>VLOOKUP(A792,'forecast data dump'!$A$1:$H$3450,5,FALSE)</f>
        <v>44396</v>
      </c>
      <c r="G792" s="13">
        <f>VLOOKUP(A792,'forecast data dump'!$A$1:$H$3450,8,FALSE)</f>
        <v>0.8</v>
      </c>
      <c r="H792" s="5" t="s">
        <v>3763</v>
      </c>
      <c r="I792" s="22">
        <f t="shared" si="156"/>
        <v>0.79999999999999982</v>
      </c>
      <c r="J792" s="5"/>
      <c r="K792" s="5"/>
      <c r="L792" s="33">
        <f t="shared" si="157"/>
        <v>121.39999999999998</v>
      </c>
      <c r="M792" s="33">
        <f t="shared" si="158"/>
        <v>121.39999999999998</v>
      </c>
      <c r="N792" s="22">
        <f t="shared" si="159"/>
        <v>0</v>
      </c>
    </row>
    <row r="793" spans="1:14" x14ac:dyDescent="0.3">
      <c r="A793" s="5" t="s">
        <v>2830</v>
      </c>
      <c r="B793" s="5" t="s">
        <v>2831</v>
      </c>
      <c r="C793" s="5">
        <v>8</v>
      </c>
      <c r="D793" s="6">
        <v>1076</v>
      </c>
      <c r="E793" s="17">
        <f>VLOOKUP(A793,'forecast data dump'!$A$1:$H$3450,4,FALSE)</f>
        <v>44397</v>
      </c>
      <c r="F793" s="17">
        <f>VLOOKUP(A793,'forecast data dump'!$A$1:$H$3450,5,FALSE)</f>
        <v>44410</v>
      </c>
      <c r="G793" s="13">
        <f>VLOOKUP(A793,'forecast data dump'!$A$1:$H$3450,8,FALSE)</f>
        <v>0</v>
      </c>
      <c r="H793" s="5" t="s">
        <v>3765</v>
      </c>
      <c r="I793" s="22">
        <f t="shared" si="156"/>
        <v>8</v>
      </c>
      <c r="J793" s="5"/>
      <c r="K793" s="5"/>
      <c r="L793" s="33">
        <f t="shared" si="157"/>
        <v>1076</v>
      </c>
      <c r="M793" s="33">
        <f t="shared" si="158"/>
        <v>1076</v>
      </c>
      <c r="N793" s="22">
        <f t="shared" si="159"/>
        <v>0</v>
      </c>
    </row>
    <row r="794" spans="1:14" x14ac:dyDescent="0.3">
      <c r="A794" s="5" t="s">
        <v>2830</v>
      </c>
      <c r="B794" s="5" t="s">
        <v>2831</v>
      </c>
      <c r="C794" s="5">
        <v>16</v>
      </c>
      <c r="D794" s="6">
        <v>1652</v>
      </c>
      <c r="E794" s="17">
        <f>VLOOKUP(A794,'forecast data dump'!$A$1:$H$3450,4,FALSE)</f>
        <v>44397</v>
      </c>
      <c r="F794" s="17">
        <f>VLOOKUP(A794,'forecast data dump'!$A$1:$H$3450,5,FALSE)</f>
        <v>44410</v>
      </c>
      <c r="G794" s="13">
        <f>VLOOKUP(A794,'forecast data dump'!$A$1:$H$3450,8,FALSE)</f>
        <v>0</v>
      </c>
      <c r="H794" s="5" t="s">
        <v>3757</v>
      </c>
      <c r="I794" s="22">
        <f t="shared" si="156"/>
        <v>16</v>
      </c>
      <c r="J794" s="5"/>
      <c r="K794" s="5"/>
      <c r="L794" s="33">
        <f t="shared" si="157"/>
        <v>1652</v>
      </c>
      <c r="M794" s="33">
        <f t="shared" si="158"/>
        <v>1652</v>
      </c>
      <c r="N794" s="22">
        <f t="shared" si="159"/>
        <v>0</v>
      </c>
    </row>
    <row r="795" spans="1:14" x14ac:dyDescent="0.3">
      <c r="A795" s="5" t="s">
        <v>2830</v>
      </c>
      <c r="B795" s="5" t="s">
        <v>2831</v>
      </c>
      <c r="C795" s="5">
        <v>4</v>
      </c>
      <c r="D795" s="6">
        <v>607</v>
      </c>
      <c r="E795" s="17">
        <f>VLOOKUP(A795,'forecast data dump'!$A$1:$H$3450,4,FALSE)</f>
        <v>44397</v>
      </c>
      <c r="F795" s="17">
        <f>VLOOKUP(A795,'forecast data dump'!$A$1:$H$3450,5,FALSE)</f>
        <v>44410</v>
      </c>
      <c r="G795" s="13">
        <f>VLOOKUP(A795,'forecast data dump'!$A$1:$H$3450,8,FALSE)</f>
        <v>0</v>
      </c>
      <c r="H795" s="5" t="s">
        <v>3763</v>
      </c>
      <c r="I795" s="22">
        <f t="shared" si="156"/>
        <v>4</v>
      </c>
      <c r="J795" s="5"/>
      <c r="K795" s="5"/>
      <c r="L795" s="33">
        <f t="shared" si="157"/>
        <v>607</v>
      </c>
      <c r="M795" s="33">
        <f t="shared" si="158"/>
        <v>607</v>
      </c>
      <c r="N795" s="22">
        <f t="shared" si="159"/>
        <v>0</v>
      </c>
    </row>
    <row r="796" spans="1:14" x14ac:dyDescent="0.3">
      <c r="A796" s="5" t="s">
        <v>2832</v>
      </c>
      <c r="B796" s="5" t="s">
        <v>2833</v>
      </c>
      <c r="C796" s="5">
        <v>8</v>
      </c>
      <c r="D796" s="6">
        <v>1076</v>
      </c>
      <c r="E796" s="17">
        <f>VLOOKUP(A796,'forecast data dump'!$A$1:$H$3450,4,FALSE)</f>
        <v>44411</v>
      </c>
      <c r="F796" s="17">
        <f>VLOOKUP(A796,'forecast data dump'!$A$1:$H$3450,5,FALSE)</f>
        <v>44424</v>
      </c>
      <c r="G796" s="13">
        <f>VLOOKUP(A796,'forecast data dump'!$A$1:$H$3450,8,FALSE)</f>
        <v>0</v>
      </c>
      <c r="H796" s="5" t="s">
        <v>3765</v>
      </c>
      <c r="I796" s="22">
        <f t="shared" si="156"/>
        <v>8</v>
      </c>
      <c r="J796" s="5"/>
      <c r="K796" s="5"/>
      <c r="L796" s="33">
        <f t="shared" si="157"/>
        <v>1076</v>
      </c>
      <c r="M796" s="33">
        <f t="shared" si="158"/>
        <v>1076</v>
      </c>
      <c r="N796" s="22">
        <f t="shared" si="159"/>
        <v>0</v>
      </c>
    </row>
    <row r="797" spans="1:14" x14ac:dyDescent="0.3">
      <c r="A797" s="5" t="s">
        <v>2832</v>
      </c>
      <c r="B797" s="5" t="s">
        <v>2833</v>
      </c>
      <c r="C797" s="5">
        <v>16</v>
      </c>
      <c r="D797" s="6">
        <v>1652</v>
      </c>
      <c r="E797" s="17">
        <f>VLOOKUP(A797,'forecast data dump'!$A$1:$H$3450,4,FALSE)</f>
        <v>44411</v>
      </c>
      <c r="F797" s="17">
        <f>VLOOKUP(A797,'forecast data dump'!$A$1:$H$3450,5,FALSE)</f>
        <v>44424</v>
      </c>
      <c r="G797" s="13">
        <f>VLOOKUP(A797,'forecast data dump'!$A$1:$H$3450,8,FALSE)</f>
        <v>0</v>
      </c>
      <c r="H797" s="5" t="s">
        <v>3757</v>
      </c>
      <c r="I797" s="22">
        <f t="shared" si="156"/>
        <v>16</v>
      </c>
      <c r="J797" s="5"/>
      <c r="K797" s="5"/>
      <c r="L797" s="33">
        <f t="shared" si="157"/>
        <v>1652</v>
      </c>
      <c r="M797" s="33">
        <f t="shared" si="158"/>
        <v>1652</v>
      </c>
      <c r="N797" s="22">
        <f t="shared" si="159"/>
        <v>0</v>
      </c>
    </row>
    <row r="798" spans="1:14" x14ac:dyDescent="0.3">
      <c r="A798" s="5" t="s">
        <v>2832</v>
      </c>
      <c r="B798" s="5" t="s">
        <v>2833</v>
      </c>
      <c r="C798" s="5">
        <v>2</v>
      </c>
      <c r="D798" s="6">
        <v>303</v>
      </c>
      <c r="E798" s="17">
        <f>VLOOKUP(A798,'forecast data dump'!$A$1:$H$3450,4,FALSE)</f>
        <v>44411</v>
      </c>
      <c r="F798" s="17">
        <f>VLOOKUP(A798,'forecast data dump'!$A$1:$H$3450,5,FALSE)</f>
        <v>44424</v>
      </c>
      <c r="G798" s="13">
        <f>VLOOKUP(A798,'forecast data dump'!$A$1:$H$3450,8,FALSE)</f>
        <v>0</v>
      </c>
      <c r="H798" s="5" t="s">
        <v>3763</v>
      </c>
      <c r="I798" s="22">
        <f t="shared" si="156"/>
        <v>2</v>
      </c>
      <c r="J798" s="5"/>
      <c r="K798" s="5"/>
      <c r="L798" s="33">
        <f t="shared" si="157"/>
        <v>303</v>
      </c>
      <c r="M798" s="33">
        <f t="shared" si="158"/>
        <v>303</v>
      </c>
      <c r="N798" s="22">
        <f t="shared" si="159"/>
        <v>0</v>
      </c>
    </row>
    <row r="799" spans="1:14" x14ac:dyDescent="0.3">
      <c r="A799" s="5" t="s">
        <v>2834</v>
      </c>
      <c r="B799" s="5" t="s">
        <v>2835</v>
      </c>
      <c r="C799" s="5">
        <v>16</v>
      </c>
      <c r="D799" s="6">
        <v>2152</v>
      </c>
      <c r="E799" s="17">
        <f>VLOOKUP(A799,'forecast data dump'!$A$1:$H$3450,4,FALSE)</f>
        <v>44425</v>
      </c>
      <c r="F799" s="17">
        <f>VLOOKUP(A799,'forecast data dump'!$A$1:$H$3450,5,FALSE)</f>
        <v>44453</v>
      </c>
      <c r="G799" s="13">
        <f>VLOOKUP(A799,'forecast data dump'!$A$1:$H$3450,8,FALSE)</f>
        <v>0</v>
      </c>
      <c r="H799" s="5" t="s">
        <v>3765</v>
      </c>
      <c r="I799" s="22">
        <f t="shared" si="156"/>
        <v>16</v>
      </c>
      <c r="J799" s="5"/>
      <c r="K799" s="5"/>
      <c r="L799" s="33">
        <f t="shared" si="157"/>
        <v>2152</v>
      </c>
      <c r="M799" s="33">
        <f t="shared" si="158"/>
        <v>2152</v>
      </c>
      <c r="N799" s="22">
        <f t="shared" si="159"/>
        <v>0</v>
      </c>
    </row>
    <row r="800" spans="1:14" x14ac:dyDescent="0.3">
      <c r="A800" s="5" t="s">
        <v>2834</v>
      </c>
      <c r="B800" s="5" t="s">
        <v>2835</v>
      </c>
      <c r="C800" s="5">
        <v>32</v>
      </c>
      <c r="D800" s="6">
        <v>3303</v>
      </c>
      <c r="E800" s="17">
        <f>VLOOKUP(A800,'forecast data dump'!$A$1:$H$3450,4,FALSE)</f>
        <v>44425</v>
      </c>
      <c r="F800" s="17">
        <f>VLOOKUP(A800,'forecast data dump'!$A$1:$H$3450,5,FALSE)</f>
        <v>44453</v>
      </c>
      <c r="G800" s="13">
        <f>VLOOKUP(A800,'forecast data dump'!$A$1:$H$3450,8,FALSE)</f>
        <v>0</v>
      </c>
      <c r="H800" s="5" t="s">
        <v>3757</v>
      </c>
      <c r="I800" s="22">
        <f t="shared" si="156"/>
        <v>32</v>
      </c>
      <c r="J800" s="5"/>
      <c r="K800" s="5"/>
      <c r="L800" s="33">
        <f t="shared" si="157"/>
        <v>3303</v>
      </c>
      <c r="M800" s="33">
        <f t="shared" si="158"/>
        <v>3303</v>
      </c>
      <c r="N800" s="22">
        <f t="shared" si="159"/>
        <v>0</v>
      </c>
    </row>
    <row r="801" spans="1:14" x14ac:dyDescent="0.3">
      <c r="A801" s="5" t="s">
        <v>2834</v>
      </c>
      <c r="B801" s="5" t="s">
        <v>2835</v>
      </c>
      <c r="C801" s="5">
        <v>4</v>
      </c>
      <c r="D801" s="6">
        <v>607</v>
      </c>
      <c r="E801" s="17">
        <f>VLOOKUP(A801,'forecast data dump'!$A$1:$H$3450,4,FALSE)</f>
        <v>44425</v>
      </c>
      <c r="F801" s="17">
        <f>VLOOKUP(A801,'forecast data dump'!$A$1:$H$3450,5,FALSE)</f>
        <v>44453</v>
      </c>
      <c r="G801" s="13">
        <f>VLOOKUP(A801,'forecast data dump'!$A$1:$H$3450,8,FALSE)</f>
        <v>0</v>
      </c>
      <c r="H801" s="5" t="s">
        <v>3763</v>
      </c>
      <c r="I801" s="22">
        <f t="shared" si="156"/>
        <v>4</v>
      </c>
      <c r="J801" s="5"/>
      <c r="K801" s="5"/>
      <c r="L801" s="33">
        <f t="shared" si="157"/>
        <v>607</v>
      </c>
      <c r="M801" s="33">
        <f t="shared" si="158"/>
        <v>607</v>
      </c>
      <c r="N801" s="22">
        <f t="shared" si="159"/>
        <v>0</v>
      </c>
    </row>
    <row r="802" spans="1:14" x14ac:dyDescent="0.3">
      <c r="A802" s="5" t="s">
        <v>2836</v>
      </c>
      <c r="B802" s="5" t="s">
        <v>2837</v>
      </c>
      <c r="C802" s="5">
        <v>16</v>
      </c>
      <c r="D802" s="6">
        <v>2152</v>
      </c>
      <c r="E802" s="17">
        <f>VLOOKUP(A802,'forecast data dump'!$A$1:$H$3450,4,FALSE)</f>
        <v>44454</v>
      </c>
      <c r="F802" s="17">
        <f>VLOOKUP(A802,'forecast data dump'!$A$1:$H$3450,5,FALSE)</f>
        <v>44482</v>
      </c>
      <c r="G802" s="13">
        <f>VLOOKUP(A802,'forecast data dump'!$A$1:$H$3450,8,FALSE)</f>
        <v>0</v>
      </c>
      <c r="H802" s="5" t="s">
        <v>3765</v>
      </c>
      <c r="I802" s="22">
        <f t="shared" si="156"/>
        <v>16</v>
      </c>
      <c r="J802" s="5"/>
      <c r="K802" s="5"/>
      <c r="L802" s="33">
        <f t="shared" si="157"/>
        <v>2152</v>
      </c>
      <c r="M802" s="33">
        <f t="shared" si="158"/>
        <v>2152</v>
      </c>
      <c r="N802" s="22">
        <f t="shared" si="159"/>
        <v>0</v>
      </c>
    </row>
    <row r="803" spans="1:14" x14ac:dyDescent="0.3">
      <c r="A803" s="5" t="s">
        <v>2836</v>
      </c>
      <c r="B803" s="5" t="s">
        <v>2837</v>
      </c>
      <c r="C803" s="5">
        <v>32</v>
      </c>
      <c r="D803" s="6">
        <v>3303</v>
      </c>
      <c r="E803" s="17">
        <f>VLOOKUP(A803,'forecast data dump'!$A$1:$H$3450,4,FALSE)</f>
        <v>44454</v>
      </c>
      <c r="F803" s="17">
        <f>VLOOKUP(A803,'forecast data dump'!$A$1:$H$3450,5,FALSE)</f>
        <v>44482</v>
      </c>
      <c r="G803" s="13">
        <f>VLOOKUP(A803,'forecast data dump'!$A$1:$H$3450,8,FALSE)</f>
        <v>0</v>
      </c>
      <c r="H803" s="5" t="s">
        <v>3757</v>
      </c>
      <c r="I803" s="22">
        <f t="shared" si="156"/>
        <v>32</v>
      </c>
      <c r="J803" s="5"/>
      <c r="K803" s="5"/>
      <c r="L803" s="33">
        <f t="shared" si="157"/>
        <v>3303</v>
      </c>
      <c r="M803" s="33">
        <f t="shared" si="158"/>
        <v>3303</v>
      </c>
      <c r="N803" s="22">
        <f t="shared" si="159"/>
        <v>0</v>
      </c>
    </row>
    <row r="804" spans="1:14" x14ac:dyDescent="0.3">
      <c r="A804" s="5" t="s">
        <v>2836</v>
      </c>
      <c r="B804" s="5" t="s">
        <v>2837</v>
      </c>
      <c r="C804" s="5">
        <v>4</v>
      </c>
      <c r="D804" s="6">
        <v>607</v>
      </c>
      <c r="E804" s="17">
        <f>VLOOKUP(A804,'forecast data dump'!$A$1:$H$3450,4,FALSE)</f>
        <v>44454</v>
      </c>
      <c r="F804" s="17">
        <f>VLOOKUP(A804,'forecast data dump'!$A$1:$H$3450,5,FALSE)</f>
        <v>44482</v>
      </c>
      <c r="G804" s="13">
        <f>VLOOKUP(A804,'forecast data dump'!$A$1:$H$3450,8,FALSE)</f>
        <v>0</v>
      </c>
      <c r="H804" s="5" t="s">
        <v>3763</v>
      </c>
      <c r="I804" s="22">
        <f t="shared" si="156"/>
        <v>4</v>
      </c>
      <c r="J804" s="5"/>
      <c r="K804" s="5"/>
      <c r="L804" s="33">
        <f t="shared" si="157"/>
        <v>607</v>
      </c>
      <c r="M804" s="33">
        <f t="shared" si="158"/>
        <v>607</v>
      </c>
      <c r="N804" s="22">
        <f t="shared" si="159"/>
        <v>0</v>
      </c>
    </row>
    <row r="805" spans="1:14" x14ac:dyDescent="0.3">
      <c r="A805" s="5" t="s">
        <v>2838</v>
      </c>
      <c r="B805" s="5" t="s">
        <v>2839</v>
      </c>
      <c r="C805" s="5">
        <v>40</v>
      </c>
      <c r="D805" s="6">
        <v>5526</v>
      </c>
      <c r="E805" s="17" t="str">
        <f>VLOOKUP(A805,'forecast data dump'!$A$1:$H$3450,4,FALSE)</f>
        <v>26-Apr-21 A</v>
      </c>
      <c r="F805" s="17">
        <f>VLOOKUP(A805,'forecast data dump'!$A$1:$H$3450,5,FALSE)</f>
        <v>44495</v>
      </c>
      <c r="G805" s="13">
        <f>VLOOKUP(A805,'forecast data dump'!$A$1:$H$3450,8,FALSE)</f>
        <v>0.5</v>
      </c>
      <c r="H805" s="5" t="s">
        <v>3765</v>
      </c>
      <c r="I805" s="22">
        <f t="shared" si="156"/>
        <v>20</v>
      </c>
      <c r="J805" s="5"/>
      <c r="K805" s="5"/>
      <c r="L805" s="33">
        <f t="shared" si="157"/>
        <v>2763</v>
      </c>
      <c r="M805" s="33">
        <f t="shared" si="158"/>
        <v>2763</v>
      </c>
      <c r="N805" s="22">
        <f t="shared" si="159"/>
        <v>0</v>
      </c>
    </row>
    <row r="806" spans="1:14" x14ac:dyDescent="0.3">
      <c r="A806" s="5" t="s">
        <v>2838</v>
      </c>
      <c r="B806" s="5" t="s">
        <v>2839</v>
      </c>
      <c r="C806" s="5">
        <v>80</v>
      </c>
      <c r="D806" s="6">
        <v>8481</v>
      </c>
      <c r="E806" s="17" t="str">
        <f>VLOOKUP(A806,'forecast data dump'!$A$1:$H$3450,4,FALSE)</f>
        <v>26-Apr-21 A</v>
      </c>
      <c r="F806" s="17">
        <f>VLOOKUP(A806,'forecast data dump'!$A$1:$H$3450,5,FALSE)</f>
        <v>44495</v>
      </c>
      <c r="G806" s="13">
        <f>VLOOKUP(A806,'forecast data dump'!$A$1:$H$3450,8,FALSE)</f>
        <v>0.5</v>
      </c>
      <c r="H806" s="5" t="s">
        <v>3757</v>
      </c>
      <c r="I806" s="22">
        <f t="shared" si="156"/>
        <v>40</v>
      </c>
      <c r="J806" s="5"/>
      <c r="K806" s="5"/>
      <c r="L806" s="33">
        <f t="shared" si="157"/>
        <v>4240.5</v>
      </c>
      <c r="M806" s="33">
        <f t="shared" si="158"/>
        <v>4240.5</v>
      </c>
      <c r="N806" s="22">
        <f t="shared" si="159"/>
        <v>0</v>
      </c>
    </row>
    <row r="807" spans="1:14" x14ac:dyDescent="0.3">
      <c r="A807" s="5" t="s">
        <v>2838</v>
      </c>
      <c r="B807" s="5" t="s">
        <v>2839</v>
      </c>
      <c r="C807" s="5">
        <v>2</v>
      </c>
      <c r="D807" s="6">
        <v>312</v>
      </c>
      <c r="E807" s="17" t="str">
        <f>VLOOKUP(A807,'forecast data dump'!$A$1:$H$3450,4,FALSE)</f>
        <v>26-Apr-21 A</v>
      </c>
      <c r="F807" s="17">
        <f>VLOOKUP(A807,'forecast data dump'!$A$1:$H$3450,5,FALSE)</f>
        <v>44495</v>
      </c>
      <c r="G807" s="13">
        <f>VLOOKUP(A807,'forecast data dump'!$A$1:$H$3450,8,FALSE)</f>
        <v>0.5</v>
      </c>
      <c r="H807" s="5" t="s">
        <v>3763</v>
      </c>
      <c r="I807" s="22">
        <f t="shared" si="156"/>
        <v>1</v>
      </c>
      <c r="J807" s="5"/>
      <c r="K807" s="5"/>
      <c r="L807" s="33">
        <f t="shared" si="157"/>
        <v>156</v>
      </c>
      <c r="M807" s="33">
        <f t="shared" si="158"/>
        <v>156</v>
      </c>
      <c r="N807" s="22">
        <f t="shared" si="159"/>
        <v>0</v>
      </c>
    </row>
    <row r="808" spans="1:14" x14ac:dyDescent="0.3">
      <c r="A808" s="5" t="s">
        <v>2840</v>
      </c>
      <c r="B808" s="5" t="s">
        <v>2841</v>
      </c>
      <c r="C808" s="5">
        <v>20</v>
      </c>
      <c r="D808" s="6">
        <v>2421</v>
      </c>
      <c r="E808" s="17">
        <f>VLOOKUP(A808,'forecast data dump'!$A$1:$H$3450,4,FALSE)</f>
        <v>44574</v>
      </c>
      <c r="F808" s="17">
        <f>VLOOKUP(A808,'forecast data dump'!$A$1:$H$3450,5,FALSE)</f>
        <v>44581</v>
      </c>
      <c r="G808" s="13">
        <f>VLOOKUP(A808,'forecast data dump'!$A$1:$H$3450,8,FALSE)</f>
        <v>0</v>
      </c>
      <c r="H808" s="5" t="s">
        <v>3759</v>
      </c>
      <c r="I808" s="22">
        <f t="shared" si="156"/>
        <v>20</v>
      </c>
      <c r="J808" s="5"/>
      <c r="K808" s="5"/>
      <c r="L808" s="33">
        <f t="shared" si="157"/>
        <v>2421</v>
      </c>
      <c r="M808" s="33">
        <f t="shared" si="158"/>
        <v>2421</v>
      </c>
      <c r="N808" s="22">
        <f t="shared" si="159"/>
        <v>0</v>
      </c>
    </row>
    <row r="809" spans="1:14" x14ac:dyDescent="0.3">
      <c r="A809" s="5" t="s">
        <v>2840</v>
      </c>
      <c r="B809" s="5" t="s">
        <v>2841</v>
      </c>
      <c r="C809" s="5">
        <v>4</v>
      </c>
      <c r="D809" s="6">
        <v>554</v>
      </c>
      <c r="E809" s="17">
        <f>VLOOKUP(A809,'forecast data dump'!$A$1:$H$3450,4,FALSE)</f>
        <v>44574</v>
      </c>
      <c r="F809" s="17">
        <f>VLOOKUP(A809,'forecast data dump'!$A$1:$H$3450,5,FALSE)</f>
        <v>44581</v>
      </c>
      <c r="G809" s="13">
        <f>VLOOKUP(A809,'forecast data dump'!$A$1:$H$3450,8,FALSE)</f>
        <v>0</v>
      </c>
      <c r="H809" s="5" t="s">
        <v>3765</v>
      </c>
      <c r="I809" s="22">
        <f t="shared" si="156"/>
        <v>4</v>
      </c>
      <c r="J809" s="5"/>
      <c r="K809" s="5"/>
      <c r="L809" s="33">
        <f t="shared" si="157"/>
        <v>554</v>
      </c>
      <c r="M809" s="33">
        <f t="shared" si="158"/>
        <v>554</v>
      </c>
      <c r="N809" s="22">
        <f t="shared" si="159"/>
        <v>0</v>
      </c>
    </row>
    <row r="810" spans="1:14" x14ac:dyDescent="0.3">
      <c r="A810" s="5" t="s">
        <v>2840</v>
      </c>
      <c r="B810" s="5" t="s">
        <v>2841</v>
      </c>
      <c r="C810" s="5">
        <v>8</v>
      </c>
      <c r="D810" s="6">
        <v>851</v>
      </c>
      <c r="E810" s="17">
        <f>VLOOKUP(A810,'forecast data dump'!$A$1:$H$3450,4,FALSE)</f>
        <v>44574</v>
      </c>
      <c r="F810" s="17">
        <f>VLOOKUP(A810,'forecast data dump'!$A$1:$H$3450,5,FALSE)</f>
        <v>44581</v>
      </c>
      <c r="G810" s="13">
        <f>VLOOKUP(A810,'forecast data dump'!$A$1:$H$3450,8,FALSE)</f>
        <v>0</v>
      </c>
      <c r="H810" s="5" t="s">
        <v>3757</v>
      </c>
      <c r="I810" s="22">
        <f t="shared" si="156"/>
        <v>8</v>
      </c>
      <c r="J810" s="5"/>
      <c r="K810" s="5"/>
      <c r="L810" s="33">
        <f t="shared" si="157"/>
        <v>851</v>
      </c>
      <c r="M810" s="33">
        <f t="shared" si="158"/>
        <v>851</v>
      </c>
      <c r="N810" s="22">
        <f t="shared" si="159"/>
        <v>0</v>
      </c>
    </row>
    <row r="811" spans="1:14" x14ac:dyDescent="0.3">
      <c r="A811" s="5" t="s">
        <v>2840</v>
      </c>
      <c r="B811" s="5" t="s">
        <v>2841</v>
      </c>
      <c r="C811" s="5">
        <v>4</v>
      </c>
      <c r="D811" s="6">
        <v>625</v>
      </c>
      <c r="E811" s="17">
        <f>VLOOKUP(A811,'forecast data dump'!$A$1:$H$3450,4,FALSE)</f>
        <v>44574</v>
      </c>
      <c r="F811" s="17">
        <f>VLOOKUP(A811,'forecast data dump'!$A$1:$H$3450,5,FALSE)</f>
        <v>44581</v>
      </c>
      <c r="G811" s="13">
        <f>VLOOKUP(A811,'forecast data dump'!$A$1:$H$3450,8,FALSE)</f>
        <v>0</v>
      </c>
      <c r="H811" s="5" t="s">
        <v>3763</v>
      </c>
      <c r="I811" s="22">
        <f t="shared" si="156"/>
        <v>4</v>
      </c>
      <c r="J811" s="5"/>
      <c r="K811" s="5"/>
      <c r="L811" s="33">
        <f t="shared" si="157"/>
        <v>625</v>
      </c>
      <c r="M811" s="33">
        <f t="shared" si="158"/>
        <v>625</v>
      </c>
      <c r="N811" s="22">
        <f t="shared" si="159"/>
        <v>0</v>
      </c>
    </row>
    <row r="812" spans="1:14" x14ac:dyDescent="0.3">
      <c r="A812" s="5" t="s">
        <v>2842</v>
      </c>
      <c r="B812" s="5" t="s">
        <v>2843</v>
      </c>
      <c r="C812" s="5">
        <v>65000</v>
      </c>
      <c r="D812" s="6">
        <v>76953</v>
      </c>
      <c r="E812" s="17" t="str">
        <f>VLOOKUP(A812,'forecast data dump'!$A$1:$H$3450,4,FALSE)</f>
        <v>26-Apr-21 A</v>
      </c>
      <c r="F812" s="17">
        <f>VLOOKUP(A812,'forecast data dump'!$A$1:$H$3450,5,FALSE)</f>
        <v>44573</v>
      </c>
      <c r="G812" s="13">
        <f>VLOOKUP(A812,'forecast data dump'!$A$1:$H$3450,8,FALSE)</f>
        <v>0.5</v>
      </c>
      <c r="H812" s="5" t="s">
        <v>3762</v>
      </c>
      <c r="I812" s="22">
        <f t="shared" si="156"/>
        <v>32500</v>
      </c>
      <c r="J812" s="5"/>
      <c r="K812" s="5"/>
      <c r="L812" s="33">
        <f t="shared" si="157"/>
        <v>38476.5</v>
      </c>
      <c r="M812" s="33">
        <f t="shared" si="158"/>
        <v>38476.5</v>
      </c>
      <c r="N812" s="22">
        <f t="shared" si="159"/>
        <v>0</v>
      </c>
    </row>
    <row r="813" spans="1:14" x14ac:dyDescent="0.3">
      <c r="A813" s="3" t="s">
        <v>7889</v>
      </c>
      <c r="B813" s="3"/>
      <c r="C813" s="3"/>
      <c r="D813" s="4"/>
      <c r="E813" s="15"/>
      <c r="F813" s="15"/>
      <c r="G813" s="11"/>
      <c r="H813" s="3"/>
      <c r="I813" s="20"/>
      <c r="J813" s="3"/>
      <c r="K813" s="3"/>
      <c r="L813" s="32"/>
      <c r="M813" s="32"/>
      <c r="N813" s="20"/>
    </row>
    <row r="814" spans="1:14" x14ac:dyDescent="0.3">
      <c r="A814" s="5" t="s">
        <v>2720</v>
      </c>
      <c r="B814" s="5" t="s">
        <v>2721</v>
      </c>
      <c r="C814" s="5">
        <v>3</v>
      </c>
      <c r="D814" s="6">
        <v>532</v>
      </c>
      <c r="E814" s="17" t="str">
        <f>VLOOKUP(A814,'forecast data dump'!$A$1:$H$3450,4,FALSE)</f>
        <v>14-Dec-20 A</v>
      </c>
      <c r="F814" s="17">
        <f>VLOOKUP(A814,'forecast data dump'!$A$1:$H$3450,5,FALSE)</f>
        <v>44407</v>
      </c>
      <c r="G814" s="13">
        <f>VLOOKUP(A814,'forecast data dump'!$A$1:$H$3450,8,FALSE)</f>
        <v>0.25</v>
      </c>
      <c r="H814" s="5" t="s">
        <v>3740</v>
      </c>
      <c r="I814" s="22">
        <f t="shared" ref="I814:I839" si="160">C814*(1-G814)</f>
        <v>2.25</v>
      </c>
      <c r="J814" s="5"/>
      <c r="K814" s="5"/>
      <c r="L814" s="33">
        <f t="shared" ref="L814:L839" si="161">D814*(1-G814)</f>
        <v>399</v>
      </c>
      <c r="M814" s="33">
        <f t="shared" ref="M814:M839" si="162">IF(J814="",L814,(D814/C814)*J814)</f>
        <v>399</v>
      </c>
      <c r="N814" s="22">
        <f t="shared" ref="N814:N839" si="163">L814-M814</f>
        <v>0</v>
      </c>
    </row>
    <row r="815" spans="1:14" x14ac:dyDescent="0.3">
      <c r="A815" s="5" t="s">
        <v>2722</v>
      </c>
      <c r="B815" s="5" t="s">
        <v>2723</v>
      </c>
      <c r="C815" s="5">
        <v>60</v>
      </c>
      <c r="D815" s="6">
        <v>8071</v>
      </c>
      <c r="E815" s="17">
        <f>VLOOKUP(A815,'forecast data dump'!$A$1:$H$3450,4,FALSE)</f>
        <v>44410</v>
      </c>
      <c r="F815" s="17">
        <f>VLOOKUP(A815,'forecast data dump'!$A$1:$H$3450,5,FALSE)</f>
        <v>44452</v>
      </c>
      <c r="G815" s="13">
        <f>VLOOKUP(A815,'forecast data dump'!$A$1:$H$3450,8,FALSE)</f>
        <v>0</v>
      </c>
      <c r="H815" s="5" t="s">
        <v>3765</v>
      </c>
      <c r="I815" s="22">
        <f t="shared" si="160"/>
        <v>60</v>
      </c>
      <c r="J815" s="5"/>
      <c r="K815" s="5"/>
      <c r="L815" s="33">
        <f t="shared" si="161"/>
        <v>8071</v>
      </c>
      <c r="M815" s="33">
        <f t="shared" si="162"/>
        <v>8071</v>
      </c>
      <c r="N815" s="22">
        <f t="shared" si="163"/>
        <v>0</v>
      </c>
    </row>
    <row r="816" spans="1:14" x14ac:dyDescent="0.3">
      <c r="A816" s="5" t="s">
        <v>2722</v>
      </c>
      <c r="B816" s="5" t="s">
        <v>2723</v>
      </c>
      <c r="C816" s="5">
        <v>96</v>
      </c>
      <c r="D816" s="6">
        <v>9910</v>
      </c>
      <c r="E816" s="17">
        <f>VLOOKUP(A816,'forecast data dump'!$A$1:$H$3450,4,FALSE)</f>
        <v>44410</v>
      </c>
      <c r="F816" s="17">
        <f>VLOOKUP(A816,'forecast data dump'!$A$1:$H$3450,5,FALSE)</f>
        <v>44452</v>
      </c>
      <c r="G816" s="13">
        <f>VLOOKUP(A816,'forecast data dump'!$A$1:$H$3450,8,FALSE)</f>
        <v>0</v>
      </c>
      <c r="H816" s="5" t="s">
        <v>3757</v>
      </c>
      <c r="I816" s="22">
        <f t="shared" si="160"/>
        <v>96</v>
      </c>
      <c r="J816" s="5"/>
      <c r="K816" s="5"/>
      <c r="L816" s="33">
        <f t="shared" si="161"/>
        <v>9910</v>
      </c>
      <c r="M816" s="33">
        <f t="shared" si="162"/>
        <v>9910</v>
      </c>
      <c r="N816" s="22">
        <f t="shared" si="163"/>
        <v>0</v>
      </c>
    </row>
    <row r="817" spans="1:14" x14ac:dyDescent="0.3">
      <c r="A817" s="5" t="s">
        <v>2722</v>
      </c>
      <c r="B817" s="5" t="s">
        <v>2723</v>
      </c>
      <c r="C817" s="5">
        <v>8</v>
      </c>
      <c r="D817" s="6">
        <v>1213</v>
      </c>
      <c r="E817" s="17">
        <f>VLOOKUP(A817,'forecast data dump'!$A$1:$H$3450,4,FALSE)</f>
        <v>44410</v>
      </c>
      <c r="F817" s="17">
        <f>VLOOKUP(A817,'forecast data dump'!$A$1:$H$3450,5,FALSE)</f>
        <v>44452</v>
      </c>
      <c r="G817" s="13">
        <f>VLOOKUP(A817,'forecast data dump'!$A$1:$H$3450,8,FALSE)</f>
        <v>0</v>
      </c>
      <c r="H817" s="5" t="s">
        <v>3763</v>
      </c>
      <c r="I817" s="22">
        <f t="shared" si="160"/>
        <v>8</v>
      </c>
      <c r="J817" s="5"/>
      <c r="K817" s="5"/>
      <c r="L817" s="33">
        <f t="shared" si="161"/>
        <v>1213</v>
      </c>
      <c r="M817" s="33">
        <f t="shared" si="162"/>
        <v>1213</v>
      </c>
      <c r="N817" s="22">
        <f t="shared" si="163"/>
        <v>0</v>
      </c>
    </row>
    <row r="818" spans="1:14" x14ac:dyDescent="0.3">
      <c r="A818" s="5" t="s">
        <v>2724</v>
      </c>
      <c r="B818" s="5" t="s">
        <v>2725</v>
      </c>
      <c r="C818" s="5">
        <v>8</v>
      </c>
      <c r="D818" s="6">
        <v>1076</v>
      </c>
      <c r="E818" s="17">
        <f>VLOOKUP(A818,'forecast data dump'!$A$1:$H$3450,4,FALSE)</f>
        <v>44453</v>
      </c>
      <c r="F818" s="17">
        <f>VLOOKUP(A818,'forecast data dump'!$A$1:$H$3450,5,FALSE)</f>
        <v>44466</v>
      </c>
      <c r="G818" s="13">
        <f>VLOOKUP(A818,'forecast data dump'!$A$1:$H$3450,8,FALSE)</f>
        <v>0</v>
      </c>
      <c r="H818" s="5" t="s">
        <v>3765</v>
      </c>
      <c r="I818" s="22">
        <f t="shared" si="160"/>
        <v>8</v>
      </c>
      <c r="J818" s="5"/>
      <c r="K818" s="5"/>
      <c r="L818" s="33">
        <f t="shared" si="161"/>
        <v>1076</v>
      </c>
      <c r="M818" s="33">
        <f t="shared" si="162"/>
        <v>1076</v>
      </c>
      <c r="N818" s="22">
        <f t="shared" si="163"/>
        <v>0</v>
      </c>
    </row>
    <row r="819" spans="1:14" x14ac:dyDescent="0.3">
      <c r="A819" s="5" t="s">
        <v>2724</v>
      </c>
      <c r="B819" s="5" t="s">
        <v>2725</v>
      </c>
      <c r="C819" s="5">
        <v>32</v>
      </c>
      <c r="D819" s="6">
        <v>3303</v>
      </c>
      <c r="E819" s="17">
        <f>VLOOKUP(A819,'forecast data dump'!$A$1:$H$3450,4,FALSE)</f>
        <v>44453</v>
      </c>
      <c r="F819" s="17">
        <f>VLOOKUP(A819,'forecast data dump'!$A$1:$H$3450,5,FALSE)</f>
        <v>44466</v>
      </c>
      <c r="G819" s="13">
        <f>VLOOKUP(A819,'forecast data dump'!$A$1:$H$3450,8,FALSE)</f>
        <v>0</v>
      </c>
      <c r="H819" s="5" t="s">
        <v>3757</v>
      </c>
      <c r="I819" s="22">
        <f t="shared" si="160"/>
        <v>32</v>
      </c>
      <c r="J819" s="5"/>
      <c r="K819" s="5"/>
      <c r="L819" s="33">
        <f t="shared" si="161"/>
        <v>3303</v>
      </c>
      <c r="M819" s="33">
        <f t="shared" si="162"/>
        <v>3303</v>
      </c>
      <c r="N819" s="22">
        <f t="shared" si="163"/>
        <v>0</v>
      </c>
    </row>
    <row r="820" spans="1:14" x14ac:dyDescent="0.3">
      <c r="A820" s="5" t="s">
        <v>2724</v>
      </c>
      <c r="B820" s="5" t="s">
        <v>2725</v>
      </c>
      <c r="C820" s="5">
        <v>8</v>
      </c>
      <c r="D820" s="6">
        <v>1213</v>
      </c>
      <c r="E820" s="17">
        <f>VLOOKUP(A820,'forecast data dump'!$A$1:$H$3450,4,FALSE)</f>
        <v>44453</v>
      </c>
      <c r="F820" s="17">
        <f>VLOOKUP(A820,'forecast data dump'!$A$1:$H$3450,5,FALSE)</f>
        <v>44466</v>
      </c>
      <c r="G820" s="13">
        <f>VLOOKUP(A820,'forecast data dump'!$A$1:$H$3450,8,FALSE)</f>
        <v>0</v>
      </c>
      <c r="H820" s="5" t="s">
        <v>3763</v>
      </c>
      <c r="I820" s="22">
        <f t="shared" si="160"/>
        <v>8</v>
      </c>
      <c r="J820" s="5"/>
      <c r="K820" s="5"/>
      <c r="L820" s="33">
        <f t="shared" si="161"/>
        <v>1213</v>
      </c>
      <c r="M820" s="33">
        <f t="shared" si="162"/>
        <v>1213</v>
      </c>
      <c r="N820" s="22">
        <f t="shared" si="163"/>
        <v>0</v>
      </c>
    </row>
    <row r="821" spans="1:14" x14ac:dyDescent="0.3">
      <c r="A821" s="5" t="s">
        <v>2726</v>
      </c>
      <c r="B821" s="5" t="s">
        <v>2727</v>
      </c>
      <c r="C821" s="5">
        <v>8</v>
      </c>
      <c r="D821" s="6">
        <v>1076</v>
      </c>
      <c r="E821" s="17">
        <f>VLOOKUP(A821,'forecast data dump'!$A$1:$H$3450,4,FALSE)</f>
        <v>44467</v>
      </c>
      <c r="F821" s="17">
        <f>VLOOKUP(A821,'forecast data dump'!$A$1:$H$3450,5,FALSE)</f>
        <v>44481</v>
      </c>
      <c r="G821" s="13">
        <f>VLOOKUP(A821,'forecast data dump'!$A$1:$H$3450,8,FALSE)</f>
        <v>0</v>
      </c>
      <c r="H821" s="5" t="s">
        <v>3765</v>
      </c>
      <c r="I821" s="22">
        <f t="shared" si="160"/>
        <v>8</v>
      </c>
      <c r="J821" s="5"/>
      <c r="K821" s="5"/>
      <c r="L821" s="33">
        <f t="shared" si="161"/>
        <v>1076</v>
      </c>
      <c r="M821" s="33">
        <f t="shared" si="162"/>
        <v>1076</v>
      </c>
      <c r="N821" s="22">
        <f t="shared" si="163"/>
        <v>0</v>
      </c>
    </row>
    <row r="822" spans="1:14" x14ac:dyDescent="0.3">
      <c r="A822" s="5" t="s">
        <v>2726</v>
      </c>
      <c r="B822" s="5" t="s">
        <v>2727</v>
      </c>
      <c r="C822" s="5">
        <v>32</v>
      </c>
      <c r="D822" s="6">
        <v>3303</v>
      </c>
      <c r="E822" s="17">
        <f>VLOOKUP(A822,'forecast data dump'!$A$1:$H$3450,4,FALSE)</f>
        <v>44467</v>
      </c>
      <c r="F822" s="17">
        <f>VLOOKUP(A822,'forecast data dump'!$A$1:$H$3450,5,FALSE)</f>
        <v>44481</v>
      </c>
      <c r="G822" s="13">
        <f>VLOOKUP(A822,'forecast data dump'!$A$1:$H$3450,8,FALSE)</f>
        <v>0</v>
      </c>
      <c r="H822" s="5" t="s">
        <v>3757</v>
      </c>
      <c r="I822" s="22">
        <f t="shared" si="160"/>
        <v>32</v>
      </c>
      <c r="J822" s="5"/>
      <c r="K822" s="5"/>
      <c r="L822" s="33">
        <f t="shared" si="161"/>
        <v>3303</v>
      </c>
      <c r="M822" s="33">
        <f t="shared" si="162"/>
        <v>3303</v>
      </c>
      <c r="N822" s="22">
        <f t="shared" si="163"/>
        <v>0</v>
      </c>
    </row>
    <row r="823" spans="1:14" x14ac:dyDescent="0.3">
      <c r="A823" s="5" t="s">
        <v>2726</v>
      </c>
      <c r="B823" s="5" t="s">
        <v>2727</v>
      </c>
      <c r="C823" s="5">
        <v>4</v>
      </c>
      <c r="D823" s="6">
        <v>607</v>
      </c>
      <c r="E823" s="17">
        <f>VLOOKUP(A823,'forecast data dump'!$A$1:$H$3450,4,FALSE)</f>
        <v>44467</v>
      </c>
      <c r="F823" s="17">
        <f>VLOOKUP(A823,'forecast data dump'!$A$1:$H$3450,5,FALSE)</f>
        <v>44481</v>
      </c>
      <c r="G823" s="13">
        <f>VLOOKUP(A823,'forecast data dump'!$A$1:$H$3450,8,FALSE)</f>
        <v>0</v>
      </c>
      <c r="H823" s="5" t="s">
        <v>3763</v>
      </c>
      <c r="I823" s="22">
        <f t="shared" si="160"/>
        <v>4</v>
      </c>
      <c r="J823" s="5"/>
      <c r="K823" s="5"/>
      <c r="L823" s="33">
        <f t="shared" si="161"/>
        <v>607</v>
      </c>
      <c r="M823" s="33">
        <f t="shared" si="162"/>
        <v>607</v>
      </c>
      <c r="N823" s="22">
        <f t="shared" si="163"/>
        <v>0</v>
      </c>
    </row>
    <row r="824" spans="1:14" x14ac:dyDescent="0.3">
      <c r="A824" s="5" t="s">
        <v>2728</v>
      </c>
      <c r="B824" s="5" t="s">
        <v>2729</v>
      </c>
      <c r="C824" s="5">
        <v>8</v>
      </c>
      <c r="D824" s="6">
        <v>1076</v>
      </c>
      <c r="E824" s="17">
        <f>VLOOKUP(A824,'forecast data dump'!$A$1:$H$3450,4,FALSE)</f>
        <v>44482</v>
      </c>
      <c r="F824" s="17">
        <f>VLOOKUP(A824,'forecast data dump'!$A$1:$H$3450,5,FALSE)</f>
        <v>44495</v>
      </c>
      <c r="G824" s="13">
        <f>VLOOKUP(A824,'forecast data dump'!$A$1:$H$3450,8,FALSE)</f>
        <v>0</v>
      </c>
      <c r="H824" s="5" t="s">
        <v>3765</v>
      </c>
      <c r="I824" s="22">
        <f t="shared" si="160"/>
        <v>8</v>
      </c>
      <c r="J824" s="5"/>
      <c r="K824" s="5"/>
      <c r="L824" s="33">
        <f t="shared" si="161"/>
        <v>1076</v>
      </c>
      <c r="M824" s="33">
        <f t="shared" si="162"/>
        <v>1076</v>
      </c>
      <c r="N824" s="22">
        <f t="shared" si="163"/>
        <v>0</v>
      </c>
    </row>
    <row r="825" spans="1:14" x14ac:dyDescent="0.3">
      <c r="A825" s="5" t="s">
        <v>2728</v>
      </c>
      <c r="B825" s="5" t="s">
        <v>2729</v>
      </c>
      <c r="C825" s="5">
        <v>16</v>
      </c>
      <c r="D825" s="6">
        <v>1652</v>
      </c>
      <c r="E825" s="17">
        <f>VLOOKUP(A825,'forecast data dump'!$A$1:$H$3450,4,FALSE)</f>
        <v>44482</v>
      </c>
      <c r="F825" s="17">
        <f>VLOOKUP(A825,'forecast data dump'!$A$1:$H$3450,5,FALSE)</f>
        <v>44495</v>
      </c>
      <c r="G825" s="13">
        <f>VLOOKUP(A825,'forecast data dump'!$A$1:$H$3450,8,FALSE)</f>
        <v>0</v>
      </c>
      <c r="H825" s="5" t="s">
        <v>3757</v>
      </c>
      <c r="I825" s="22">
        <f t="shared" si="160"/>
        <v>16</v>
      </c>
      <c r="J825" s="5"/>
      <c r="K825" s="5"/>
      <c r="L825" s="33">
        <f t="shared" si="161"/>
        <v>1652</v>
      </c>
      <c r="M825" s="33">
        <f t="shared" si="162"/>
        <v>1652</v>
      </c>
      <c r="N825" s="22">
        <f t="shared" si="163"/>
        <v>0</v>
      </c>
    </row>
    <row r="826" spans="1:14" x14ac:dyDescent="0.3">
      <c r="A826" s="5" t="s">
        <v>2728</v>
      </c>
      <c r="B826" s="5" t="s">
        <v>2729</v>
      </c>
      <c r="C826" s="5">
        <v>4</v>
      </c>
      <c r="D826" s="6">
        <v>607</v>
      </c>
      <c r="E826" s="17">
        <f>VLOOKUP(A826,'forecast data dump'!$A$1:$H$3450,4,FALSE)</f>
        <v>44482</v>
      </c>
      <c r="F826" s="17">
        <f>VLOOKUP(A826,'forecast data dump'!$A$1:$H$3450,5,FALSE)</f>
        <v>44495</v>
      </c>
      <c r="G826" s="13">
        <f>VLOOKUP(A826,'forecast data dump'!$A$1:$H$3450,8,FALSE)</f>
        <v>0</v>
      </c>
      <c r="H826" s="5" t="s">
        <v>3763</v>
      </c>
      <c r="I826" s="22">
        <f t="shared" si="160"/>
        <v>4</v>
      </c>
      <c r="J826" s="5"/>
      <c r="K826" s="5"/>
      <c r="L826" s="33">
        <f t="shared" si="161"/>
        <v>607</v>
      </c>
      <c r="M826" s="33">
        <f t="shared" si="162"/>
        <v>607</v>
      </c>
      <c r="N826" s="22">
        <f t="shared" si="163"/>
        <v>0</v>
      </c>
    </row>
    <row r="827" spans="1:14" x14ac:dyDescent="0.3">
      <c r="A827" s="5" t="s">
        <v>2730</v>
      </c>
      <c r="B827" s="5" t="s">
        <v>2731</v>
      </c>
      <c r="C827" s="5">
        <v>24</v>
      </c>
      <c r="D827" s="6">
        <v>3228</v>
      </c>
      <c r="E827" s="17">
        <f>VLOOKUP(A827,'forecast data dump'!$A$1:$H$3450,4,FALSE)</f>
        <v>44496</v>
      </c>
      <c r="F827" s="17">
        <f>VLOOKUP(A827,'forecast data dump'!$A$1:$H$3450,5,FALSE)</f>
        <v>44540</v>
      </c>
      <c r="G827" s="13">
        <f>VLOOKUP(A827,'forecast data dump'!$A$1:$H$3450,8,FALSE)</f>
        <v>0</v>
      </c>
      <c r="H827" s="5" t="s">
        <v>3765</v>
      </c>
      <c r="I827" s="22">
        <f t="shared" si="160"/>
        <v>24</v>
      </c>
      <c r="J827" s="5"/>
      <c r="K827" s="5"/>
      <c r="L827" s="33">
        <f t="shared" si="161"/>
        <v>3228</v>
      </c>
      <c r="M827" s="33">
        <f t="shared" si="162"/>
        <v>3228</v>
      </c>
      <c r="N827" s="22">
        <f t="shared" si="163"/>
        <v>0</v>
      </c>
    </row>
    <row r="828" spans="1:14" x14ac:dyDescent="0.3">
      <c r="A828" s="5" t="s">
        <v>2730</v>
      </c>
      <c r="B828" s="5" t="s">
        <v>2731</v>
      </c>
      <c r="C828" s="5">
        <v>48</v>
      </c>
      <c r="D828" s="6">
        <v>4955</v>
      </c>
      <c r="E828" s="17">
        <f>VLOOKUP(A828,'forecast data dump'!$A$1:$H$3450,4,FALSE)</f>
        <v>44496</v>
      </c>
      <c r="F828" s="17">
        <f>VLOOKUP(A828,'forecast data dump'!$A$1:$H$3450,5,FALSE)</f>
        <v>44540</v>
      </c>
      <c r="G828" s="13">
        <f>VLOOKUP(A828,'forecast data dump'!$A$1:$H$3450,8,FALSE)</f>
        <v>0</v>
      </c>
      <c r="H828" s="5" t="s">
        <v>3757</v>
      </c>
      <c r="I828" s="22">
        <f t="shared" si="160"/>
        <v>48</v>
      </c>
      <c r="J828" s="5"/>
      <c r="K828" s="5"/>
      <c r="L828" s="33">
        <f t="shared" si="161"/>
        <v>4955</v>
      </c>
      <c r="M828" s="33">
        <f t="shared" si="162"/>
        <v>4955</v>
      </c>
      <c r="N828" s="22">
        <f t="shared" si="163"/>
        <v>0</v>
      </c>
    </row>
    <row r="829" spans="1:14" x14ac:dyDescent="0.3">
      <c r="A829" s="5" t="s">
        <v>2730</v>
      </c>
      <c r="B829" s="5" t="s">
        <v>2731</v>
      </c>
      <c r="C829" s="5">
        <v>4</v>
      </c>
      <c r="D829" s="6">
        <v>607</v>
      </c>
      <c r="E829" s="17">
        <f>VLOOKUP(A829,'forecast data dump'!$A$1:$H$3450,4,FALSE)</f>
        <v>44496</v>
      </c>
      <c r="F829" s="17">
        <f>VLOOKUP(A829,'forecast data dump'!$A$1:$H$3450,5,FALSE)</f>
        <v>44540</v>
      </c>
      <c r="G829" s="13">
        <f>VLOOKUP(A829,'forecast data dump'!$A$1:$H$3450,8,FALSE)</f>
        <v>0</v>
      </c>
      <c r="H829" s="5" t="s">
        <v>3763</v>
      </c>
      <c r="I829" s="22">
        <f t="shared" si="160"/>
        <v>4</v>
      </c>
      <c r="J829" s="5"/>
      <c r="K829" s="5"/>
      <c r="L829" s="33">
        <f t="shared" si="161"/>
        <v>607</v>
      </c>
      <c r="M829" s="33">
        <f t="shared" si="162"/>
        <v>607</v>
      </c>
      <c r="N829" s="22">
        <f t="shared" si="163"/>
        <v>0</v>
      </c>
    </row>
    <row r="830" spans="1:14" x14ac:dyDescent="0.3">
      <c r="A830" s="5" t="s">
        <v>2732</v>
      </c>
      <c r="B830" s="5" t="s">
        <v>2733</v>
      </c>
      <c r="C830" s="5">
        <v>48</v>
      </c>
      <c r="D830" s="6">
        <v>6457</v>
      </c>
      <c r="E830" s="17">
        <f>VLOOKUP(A830,'forecast data dump'!$A$1:$H$3450,4,FALSE)</f>
        <v>44543</v>
      </c>
      <c r="F830" s="17">
        <f>VLOOKUP(A830,'forecast data dump'!$A$1:$H$3450,5,FALSE)</f>
        <v>44630</v>
      </c>
      <c r="G830" s="13">
        <f>VLOOKUP(A830,'forecast data dump'!$A$1:$H$3450,8,FALSE)</f>
        <v>0</v>
      </c>
      <c r="H830" s="5" t="s">
        <v>3765</v>
      </c>
      <c r="I830" s="22">
        <f t="shared" si="160"/>
        <v>48</v>
      </c>
      <c r="J830" s="5"/>
      <c r="K830" s="5"/>
      <c r="L830" s="33">
        <f t="shared" si="161"/>
        <v>6457</v>
      </c>
      <c r="M830" s="33">
        <f t="shared" si="162"/>
        <v>6457</v>
      </c>
      <c r="N830" s="22">
        <f t="shared" si="163"/>
        <v>0</v>
      </c>
    </row>
    <row r="831" spans="1:14" x14ac:dyDescent="0.3">
      <c r="A831" s="5" t="s">
        <v>2732</v>
      </c>
      <c r="B831" s="5" t="s">
        <v>2733</v>
      </c>
      <c r="C831" s="5">
        <v>96</v>
      </c>
      <c r="D831" s="6">
        <v>9910</v>
      </c>
      <c r="E831" s="17">
        <f>VLOOKUP(A831,'forecast data dump'!$A$1:$H$3450,4,FALSE)</f>
        <v>44543</v>
      </c>
      <c r="F831" s="17">
        <f>VLOOKUP(A831,'forecast data dump'!$A$1:$H$3450,5,FALSE)</f>
        <v>44630</v>
      </c>
      <c r="G831" s="13">
        <f>VLOOKUP(A831,'forecast data dump'!$A$1:$H$3450,8,FALSE)</f>
        <v>0</v>
      </c>
      <c r="H831" s="5" t="s">
        <v>3757</v>
      </c>
      <c r="I831" s="22">
        <f t="shared" si="160"/>
        <v>96</v>
      </c>
      <c r="J831" s="5"/>
      <c r="K831" s="5"/>
      <c r="L831" s="33">
        <f t="shared" si="161"/>
        <v>9910</v>
      </c>
      <c r="M831" s="33">
        <f t="shared" si="162"/>
        <v>9910</v>
      </c>
      <c r="N831" s="22">
        <f t="shared" si="163"/>
        <v>0</v>
      </c>
    </row>
    <row r="832" spans="1:14" x14ac:dyDescent="0.3">
      <c r="A832" s="5" t="s">
        <v>2732</v>
      </c>
      <c r="B832" s="5" t="s">
        <v>2733</v>
      </c>
      <c r="C832" s="5">
        <v>2</v>
      </c>
      <c r="D832" s="6">
        <v>303</v>
      </c>
      <c r="E832" s="17">
        <f>VLOOKUP(A832,'forecast data dump'!$A$1:$H$3450,4,FALSE)</f>
        <v>44543</v>
      </c>
      <c r="F832" s="17">
        <f>VLOOKUP(A832,'forecast data dump'!$A$1:$H$3450,5,FALSE)</f>
        <v>44630</v>
      </c>
      <c r="G832" s="13">
        <f>VLOOKUP(A832,'forecast data dump'!$A$1:$H$3450,8,FALSE)</f>
        <v>0</v>
      </c>
      <c r="H832" s="5" t="s">
        <v>3763</v>
      </c>
      <c r="I832" s="22">
        <f t="shared" si="160"/>
        <v>2</v>
      </c>
      <c r="J832" s="5"/>
      <c r="K832" s="5"/>
      <c r="L832" s="33">
        <f t="shared" si="161"/>
        <v>303</v>
      </c>
      <c r="M832" s="33">
        <f t="shared" si="162"/>
        <v>303</v>
      </c>
      <c r="N832" s="22">
        <f t="shared" si="163"/>
        <v>0</v>
      </c>
    </row>
    <row r="833" spans="1:14" x14ac:dyDescent="0.3">
      <c r="A833" s="5" t="s">
        <v>2734</v>
      </c>
      <c r="B833" s="5" t="s">
        <v>2735</v>
      </c>
      <c r="C833" s="5">
        <v>88</v>
      </c>
      <c r="D833" s="6">
        <v>11837</v>
      </c>
      <c r="E833" s="17">
        <f>VLOOKUP(A833,'forecast data dump'!$A$1:$H$3450,4,FALSE)</f>
        <v>44631</v>
      </c>
      <c r="F833" s="17">
        <f>VLOOKUP(A833,'forecast data dump'!$A$1:$H$3450,5,FALSE)</f>
        <v>44644</v>
      </c>
      <c r="G833" s="13">
        <f>VLOOKUP(A833,'forecast data dump'!$A$1:$H$3450,8,FALSE)</f>
        <v>0</v>
      </c>
      <c r="H833" s="5" t="s">
        <v>3765</v>
      </c>
      <c r="I833" s="22">
        <f t="shared" si="160"/>
        <v>88</v>
      </c>
      <c r="J833" s="5"/>
      <c r="K833" s="5"/>
      <c r="L833" s="33">
        <f t="shared" si="161"/>
        <v>11837</v>
      </c>
      <c r="M833" s="33">
        <f t="shared" si="162"/>
        <v>11837</v>
      </c>
      <c r="N833" s="22">
        <f t="shared" si="163"/>
        <v>0</v>
      </c>
    </row>
    <row r="834" spans="1:14" x14ac:dyDescent="0.3">
      <c r="A834" s="5" t="s">
        <v>2734</v>
      </c>
      <c r="B834" s="5" t="s">
        <v>2735</v>
      </c>
      <c r="C834" s="5">
        <v>16</v>
      </c>
      <c r="D834" s="6">
        <v>1652</v>
      </c>
      <c r="E834" s="17">
        <f>VLOOKUP(A834,'forecast data dump'!$A$1:$H$3450,4,FALSE)</f>
        <v>44631</v>
      </c>
      <c r="F834" s="17">
        <f>VLOOKUP(A834,'forecast data dump'!$A$1:$H$3450,5,FALSE)</f>
        <v>44644</v>
      </c>
      <c r="G834" s="13">
        <f>VLOOKUP(A834,'forecast data dump'!$A$1:$H$3450,8,FALSE)</f>
        <v>0</v>
      </c>
      <c r="H834" s="5" t="s">
        <v>3757</v>
      </c>
      <c r="I834" s="22">
        <f t="shared" si="160"/>
        <v>16</v>
      </c>
      <c r="J834" s="5"/>
      <c r="K834" s="5"/>
      <c r="L834" s="33">
        <f t="shared" si="161"/>
        <v>1652</v>
      </c>
      <c r="M834" s="33">
        <f t="shared" si="162"/>
        <v>1652</v>
      </c>
      <c r="N834" s="22">
        <f t="shared" si="163"/>
        <v>0</v>
      </c>
    </row>
    <row r="835" spans="1:14" x14ac:dyDescent="0.3">
      <c r="A835" s="5" t="s">
        <v>2734</v>
      </c>
      <c r="B835" s="5" t="s">
        <v>2735</v>
      </c>
      <c r="C835" s="5">
        <v>4</v>
      </c>
      <c r="D835" s="6">
        <v>607</v>
      </c>
      <c r="E835" s="17">
        <f>VLOOKUP(A835,'forecast data dump'!$A$1:$H$3450,4,FALSE)</f>
        <v>44631</v>
      </c>
      <c r="F835" s="17">
        <f>VLOOKUP(A835,'forecast data dump'!$A$1:$H$3450,5,FALSE)</f>
        <v>44644</v>
      </c>
      <c r="G835" s="13">
        <f>VLOOKUP(A835,'forecast data dump'!$A$1:$H$3450,8,FALSE)</f>
        <v>0</v>
      </c>
      <c r="H835" s="5" t="s">
        <v>3763</v>
      </c>
      <c r="I835" s="22">
        <f t="shared" si="160"/>
        <v>4</v>
      </c>
      <c r="J835" s="5"/>
      <c r="K835" s="5"/>
      <c r="L835" s="33">
        <f t="shared" si="161"/>
        <v>607</v>
      </c>
      <c r="M835" s="33">
        <f t="shared" si="162"/>
        <v>607</v>
      </c>
      <c r="N835" s="22">
        <f t="shared" si="163"/>
        <v>0</v>
      </c>
    </row>
    <row r="836" spans="1:14" x14ac:dyDescent="0.3">
      <c r="A836" s="5" t="s">
        <v>2736</v>
      </c>
      <c r="B836" s="5" t="s">
        <v>2737</v>
      </c>
      <c r="C836" s="5">
        <v>32000</v>
      </c>
      <c r="D836" s="6">
        <v>37142</v>
      </c>
      <c r="E836" s="17">
        <f>VLOOKUP(A836,'forecast data dump'!$A$1:$H$3450,4,FALSE)</f>
        <v>44543</v>
      </c>
      <c r="F836" s="17">
        <f>VLOOKUP(A836,'forecast data dump'!$A$1:$H$3450,5,FALSE)</f>
        <v>44630</v>
      </c>
      <c r="G836" s="13">
        <f>VLOOKUP(A836,'forecast data dump'!$A$1:$H$3450,8,FALSE)</f>
        <v>0</v>
      </c>
      <c r="H836" s="5" t="s">
        <v>3762</v>
      </c>
      <c r="I836" s="22">
        <f t="shared" si="160"/>
        <v>32000</v>
      </c>
      <c r="J836" s="5"/>
      <c r="K836" s="5"/>
      <c r="L836" s="33">
        <f t="shared" si="161"/>
        <v>37142</v>
      </c>
      <c r="M836" s="33">
        <f t="shared" si="162"/>
        <v>37142</v>
      </c>
      <c r="N836" s="22">
        <f t="shared" si="163"/>
        <v>0</v>
      </c>
    </row>
    <row r="837" spans="1:14" x14ac:dyDescent="0.3">
      <c r="A837" s="5" t="s">
        <v>2738</v>
      </c>
      <c r="B837" s="5" t="s">
        <v>2739</v>
      </c>
      <c r="C837" s="5">
        <v>72</v>
      </c>
      <c r="D837" s="6">
        <v>9685</v>
      </c>
      <c r="E837" s="17" t="str">
        <f>VLOOKUP(A837,'forecast data dump'!$A$1:$H$3450,4,FALSE)</f>
        <v>14-Dec-20 A</v>
      </c>
      <c r="F837" s="17">
        <f>VLOOKUP(A837,'forecast data dump'!$A$1:$H$3450,5,FALSE)</f>
        <v>44407</v>
      </c>
      <c r="G837" s="13">
        <f>VLOOKUP(A837,'forecast data dump'!$A$1:$H$3450,8,FALSE)</f>
        <v>0.25</v>
      </c>
      <c r="H837" s="5" t="s">
        <v>3765</v>
      </c>
      <c r="I837" s="22">
        <f t="shared" si="160"/>
        <v>54</v>
      </c>
      <c r="J837" s="5"/>
      <c r="K837" s="5"/>
      <c r="L837" s="33">
        <f t="shared" si="161"/>
        <v>7263.75</v>
      </c>
      <c r="M837" s="33">
        <f t="shared" si="162"/>
        <v>7263.75</v>
      </c>
      <c r="N837" s="22">
        <f t="shared" si="163"/>
        <v>0</v>
      </c>
    </row>
    <row r="838" spans="1:14" x14ac:dyDescent="0.3">
      <c r="A838" s="5" t="s">
        <v>2738</v>
      </c>
      <c r="B838" s="5" t="s">
        <v>2739</v>
      </c>
      <c r="C838" s="5">
        <v>96</v>
      </c>
      <c r="D838" s="6">
        <v>9910</v>
      </c>
      <c r="E838" s="17" t="str">
        <f>VLOOKUP(A838,'forecast data dump'!$A$1:$H$3450,4,FALSE)</f>
        <v>14-Dec-20 A</v>
      </c>
      <c r="F838" s="17">
        <f>VLOOKUP(A838,'forecast data dump'!$A$1:$H$3450,5,FALSE)</f>
        <v>44407</v>
      </c>
      <c r="G838" s="13">
        <f>VLOOKUP(A838,'forecast data dump'!$A$1:$H$3450,8,FALSE)</f>
        <v>0.25</v>
      </c>
      <c r="H838" s="5" t="s">
        <v>3757</v>
      </c>
      <c r="I838" s="22">
        <f t="shared" si="160"/>
        <v>72</v>
      </c>
      <c r="J838" s="5"/>
      <c r="K838" s="5"/>
      <c r="L838" s="33">
        <f t="shared" si="161"/>
        <v>7432.5</v>
      </c>
      <c r="M838" s="33">
        <f t="shared" si="162"/>
        <v>7432.5</v>
      </c>
      <c r="N838" s="22">
        <f t="shared" si="163"/>
        <v>0</v>
      </c>
    </row>
    <row r="839" spans="1:14" x14ac:dyDescent="0.3">
      <c r="A839" s="5" t="s">
        <v>2738</v>
      </c>
      <c r="B839" s="5" t="s">
        <v>2739</v>
      </c>
      <c r="C839" s="5">
        <v>10</v>
      </c>
      <c r="D839" s="6">
        <v>1517</v>
      </c>
      <c r="E839" s="17" t="str">
        <f>VLOOKUP(A839,'forecast data dump'!$A$1:$H$3450,4,FALSE)</f>
        <v>14-Dec-20 A</v>
      </c>
      <c r="F839" s="17">
        <f>VLOOKUP(A839,'forecast data dump'!$A$1:$H$3450,5,FALSE)</f>
        <v>44407</v>
      </c>
      <c r="G839" s="13">
        <f>VLOOKUP(A839,'forecast data dump'!$A$1:$H$3450,8,FALSE)</f>
        <v>0.25</v>
      </c>
      <c r="H839" s="5" t="s">
        <v>3763</v>
      </c>
      <c r="I839" s="22">
        <f t="shared" si="160"/>
        <v>7.5</v>
      </c>
      <c r="J839" s="5"/>
      <c r="K839" s="5"/>
      <c r="L839" s="33">
        <f t="shared" si="161"/>
        <v>1137.75</v>
      </c>
      <c r="M839" s="33">
        <f t="shared" si="162"/>
        <v>1137.75</v>
      </c>
      <c r="N839" s="22">
        <f t="shared" si="163"/>
        <v>0</v>
      </c>
    </row>
    <row r="840" spans="1:14" x14ac:dyDescent="0.3">
      <c r="A840" s="3" t="s">
        <v>7890</v>
      </c>
      <c r="B840" s="3"/>
      <c r="C840" s="3"/>
      <c r="D840" s="4"/>
      <c r="E840" s="15"/>
      <c r="F840" s="15"/>
      <c r="G840" s="11"/>
      <c r="H840" s="3"/>
      <c r="I840" s="20"/>
      <c r="J840" s="3"/>
      <c r="K840" s="3"/>
      <c r="L840" s="32"/>
      <c r="M840" s="32"/>
      <c r="N840" s="20"/>
    </row>
    <row r="841" spans="1:14" x14ac:dyDescent="0.3">
      <c r="A841" s="5" t="s">
        <v>2742</v>
      </c>
      <c r="B841" s="5" t="s">
        <v>2743</v>
      </c>
      <c r="C841" s="5">
        <v>24</v>
      </c>
      <c r="D841" s="6">
        <v>3228</v>
      </c>
      <c r="E841" s="17">
        <f>VLOOKUP(A841,'forecast data dump'!$A$1:$H$3450,4,FALSE)</f>
        <v>44378</v>
      </c>
      <c r="F841" s="17">
        <f>VLOOKUP(A841,'forecast data dump'!$A$1:$H$3450,5,FALSE)</f>
        <v>44420</v>
      </c>
      <c r="G841" s="13">
        <f>VLOOKUP(A841,'forecast data dump'!$A$1:$H$3450,8,FALSE)</f>
        <v>0</v>
      </c>
      <c r="H841" s="5" t="s">
        <v>3765</v>
      </c>
      <c r="I841" s="22">
        <f t="shared" ref="I841:I865" si="164">C841*(1-G841)</f>
        <v>24</v>
      </c>
      <c r="J841" s="5"/>
      <c r="K841" s="5"/>
      <c r="L841" s="33">
        <f t="shared" ref="L841:L865" si="165">D841*(1-G841)</f>
        <v>3228</v>
      </c>
      <c r="M841" s="33">
        <f t="shared" ref="M841:M865" si="166">IF(J841="",L841,(D841/C841)*J841)</f>
        <v>3228</v>
      </c>
      <c r="N841" s="22">
        <f t="shared" ref="N841:N865" si="167">L841-M841</f>
        <v>0</v>
      </c>
    </row>
    <row r="842" spans="1:14" x14ac:dyDescent="0.3">
      <c r="A842" s="5" t="s">
        <v>2742</v>
      </c>
      <c r="B842" s="5" t="s">
        <v>2743</v>
      </c>
      <c r="C842" s="5">
        <v>48</v>
      </c>
      <c r="D842" s="6">
        <v>4955</v>
      </c>
      <c r="E842" s="17">
        <f>VLOOKUP(A842,'forecast data dump'!$A$1:$H$3450,4,FALSE)</f>
        <v>44378</v>
      </c>
      <c r="F842" s="17">
        <f>VLOOKUP(A842,'forecast data dump'!$A$1:$H$3450,5,FALSE)</f>
        <v>44420</v>
      </c>
      <c r="G842" s="13">
        <f>VLOOKUP(A842,'forecast data dump'!$A$1:$H$3450,8,FALSE)</f>
        <v>0</v>
      </c>
      <c r="H842" s="5" t="s">
        <v>3757</v>
      </c>
      <c r="I842" s="22">
        <f t="shared" si="164"/>
        <v>48</v>
      </c>
      <c r="J842" s="5"/>
      <c r="K842" s="5"/>
      <c r="L842" s="33">
        <f t="shared" si="165"/>
        <v>4955</v>
      </c>
      <c r="M842" s="33">
        <f t="shared" si="166"/>
        <v>4955</v>
      </c>
      <c r="N842" s="22">
        <f t="shared" si="167"/>
        <v>0</v>
      </c>
    </row>
    <row r="843" spans="1:14" x14ac:dyDescent="0.3">
      <c r="A843" s="5" t="s">
        <v>2742</v>
      </c>
      <c r="B843" s="5" t="s">
        <v>2743</v>
      </c>
      <c r="C843" s="5">
        <v>20</v>
      </c>
      <c r="D843" s="6">
        <v>3034</v>
      </c>
      <c r="E843" s="17">
        <f>VLOOKUP(A843,'forecast data dump'!$A$1:$H$3450,4,FALSE)</f>
        <v>44378</v>
      </c>
      <c r="F843" s="17">
        <f>VLOOKUP(A843,'forecast data dump'!$A$1:$H$3450,5,FALSE)</f>
        <v>44420</v>
      </c>
      <c r="G843" s="13">
        <f>VLOOKUP(A843,'forecast data dump'!$A$1:$H$3450,8,FALSE)</f>
        <v>0</v>
      </c>
      <c r="H843" s="5" t="s">
        <v>3763</v>
      </c>
      <c r="I843" s="22">
        <f t="shared" si="164"/>
        <v>20</v>
      </c>
      <c r="J843" s="5"/>
      <c r="K843" s="5"/>
      <c r="L843" s="33">
        <f t="shared" si="165"/>
        <v>3034</v>
      </c>
      <c r="M843" s="33">
        <f t="shared" si="166"/>
        <v>3034</v>
      </c>
      <c r="N843" s="22">
        <f t="shared" si="167"/>
        <v>0</v>
      </c>
    </row>
    <row r="844" spans="1:14" x14ac:dyDescent="0.3">
      <c r="A844" s="5" t="s">
        <v>2744</v>
      </c>
      <c r="B844" s="5" t="s">
        <v>2745</v>
      </c>
      <c r="C844" s="5">
        <v>8</v>
      </c>
      <c r="D844" s="6">
        <v>1076</v>
      </c>
      <c r="E844" s="17">
        <f>VLOOKUP(A844,'forecast data dump'!$A$1:$H$3450,4,FALSE)</f>
        <v>44421</v>
      </c>
      <c r="F844" s="17">
        <f>VLOOKUP(A844,'forecast data dump'!$A$1:$H$3450,5,FALSE)</f>
        <v>44434</v>
      </c>
      <c r="G844" s="13">
        <f>VLOOKUP(A844,'forecast data dump'!$A$1:$H$3450,8,FALSE)</f>
        <v>0</v>
      </c>
      <c r="H844" s="5" t="s">
        <v>3765</v>
      </c>
      <c r="I844" s="22">
        <f t="shared" si="164"/>
        <v>8</v>
      </c>
      <c r="J844" s="5"/>
      <c r="K844" s="5"/>
      <c r="L844" s="33">
        <f t="shared" si="165"/>
        <v>1076</v>
      </c>
      <c r="M844" s="33">
        <f t="shared" si="166"/>
        <v>1076</v>
      </c>
      <c r="N844" s="22">
        <f t="shared" si="167"/>
        <v>0</v>
      </c>
    </row>
    <row r="845" spans="1:14" x14ac:dyDescent="0.3">
      <c r="A845" s="5" t="s">
        <v>2744</v>
      </c>
      <c r="B845" s="5" t="s">
        <v>2745</v>
      </c>
      <c r="C845" s="5">
        <v>16</v>
      </c>
      <c r="D845" s="6">
        <v>1652</v>
      </c>
      <c r="E845" s="17">
        <f>VLOOKUP(A845,'forecast data dump'!$A$1:$H$3450,4,FALSE)</f>
        <v>44421</v>
      </c>
      <c r="F845" s="17">
        <f>VLOOKUP(A845,'forecast data dump'!$A$1:$H$3450,5,FALSE)</f>
        <v>44434</v>
      </c>
      <c r="G845" s="13">
        <f>VLOOKUP(A845,'forecast data dump'!$A$1:$H$3450,8,FALSE)</f>
        <v>0</v>
      </c>
      <c r="H845" s="5" t="s">
        <v>3757</v>
      </c>
      <c r="I845" s="22">
        <f t="shared" si="164"/>
        <v>16</v>
      </c>
      <c r="J845" s="5"/>
      <c r="K845" s="5"/>
      <c r="L845" s="33">
        <f t="shared" si="165"/>
        <v>1652</v>
      </c>
      <c r="M845" s="33">
        <f t="shared" si="166"/>
        <v>1652</v>
      </c>
      <c r="N845" s="22">
        <f t="shared" si="167"/>
        <v>0</v>
      </c>
    </row>
    <row r="846" spans="1:14" x14ac:dyDescent="0.3">
      <c r="A846" s="5" t="s">
        <v>2744</v>
      </c>
      <c r="B846" s="5" t="s">
        <v>2745</v>
      </c>
      <c r="C846" s="5">
        <v>5</v>
      </c>
      <c r="D846" s="6">
        <v>758</v>
      </c>
      <c r="E846" s="17">
        <f>VLOOKUP(A846,'forecast data dump'!$A$1:$H$3450,4,FALSE)</f>
        <v>44421</v>
      </c>
      <c r="F846" s="17">
        <f>VLOOKUP(A846,'forecast data dump'!$A$1:$H$3450,5,FALSE)</f>
        <v>44434</v>
      </c>
      <c r="G846" s="13">
        <f>VLOOKUP(A846,'forecast data dump'!$A$1:$H$3450,8,FALSE)</f>
        <v>0</v>
      </c>
      <c r="H846" s="5" t="s">
        <v>3763</v>
      </c>
      <c r="I846" s="22">
        <f t="shared" si="164"/>
        <v>5</v>
      </c>
      <c r="J846" s="5"/>
      <c r="K846" s="5"/>
      <c r="L846" s="33">
        <f t="shared" si="165"/>
        <v>758</v>
      </c>
      <c r="M846" s="33">
        <f t="shared" si="166"/>
        <v>758</v>
      </c>
      <c r="N846" s="22">
        <f t="shared" si="167"/>
        <v>0</v>
      </c>
    </row>
    <row r="847" spans="1:14" x14ac:dyDescent="0.3">
      <c r="A847" s="5" t="s">
        <v>2746</v>
      </c>
      <c r="B847" s="5" t="s">
        <v>2747</v>
      </c>
      <c r="C847" s="5">
        <v>8</v>
      </c>
      <c r="D847" s="6">
        <v>1076</v>
      </c>
      <c r="E847" s="17">
        <f>VLOOKUP(A847,'forecast data dump'!$A$1:$H$3450,4,FALSE)</f>
        <v>44435</v>
      </c>
      <c r="F847" s="17">
        <f>VLOOKUP(A847,'forecast data dump'!$A$1:$H$3450,5,FALSE)</f>
        <v>44449</v>
      </c>
      <c r="G847" s="13">
        <f>VLOOKUP(A847,'forecast data dump'!$A$1:$H$3450,8,FALSE)</f>
        <v>0</v>
      </c>
      <c r="H847" s="5" t="s">
        <v>3765</v>
      </c>
      <c r="I847" s="22">
        <f t="shared" si="164"/>
        <v>8</v>
      </c>
      <c r="J847" s="5"/>
      <c r="K847" s="5"/>
      <c r="L847" s="33">
        <f t="shared" si="165"/>
        <v>1076</v>
      </c>
      <c r="M847" s="33">
        <f t="shared" si="166"/>
        <v>1076</v>
      </c>
      <c r="N847" s="22">
        <f t="shared" si="167"/>
        <v>0</v>
      </c>
    </row>
    <row r="848" spans="1:14" x14ac:dyDescent="0.3">
      <c r="A848" s="5" t="s">
        <v>2746</v>
      </c>
      <c r="B848" s="5" t="s">
        <v>2747</v>
      </c>
      <c r="C848" s="5">
        <v>16</v>
      </c>
      <c r="D848" s="6">
        <v>1652</v>
      </c>
      <c r="E848" s="17">
        <f>VLOOKUP(A848,'forecast data dump'!$A$1:$H$3450,4,FALSE)</f>
        <v>44435</v>
      </c>
      <c r="F848" s="17">
        <f>VLOOKUP(A848,'forecast data dump'!$A$1:$H$3450,5,FALSE)</f>
        <v>44449</v>
      </c>
      <c r="G848" s="13">
        <f>VLOOKUP(A848,'forecast data dump'!$A$1:$H$3450,8,FALSE)</f>
        <v>0</v>
      </c>
      <c r="H848" s="5" t="s">
        <v>3757</v>
      </c>
      <c r="I848" s="22">
        <f t="shared" si="164"/>
        <v>16</v>
      </c>
      <c r="J848" s="5"/>
      <c r="K848" s="5"/>
      <c r="L848" s="33">
        <f t="shared" si="165"/>
        <v>1652</v>
      </c>
      <c r="M848" s="33">
        <f t="shared" si="166"/>
        <v>1652</v>
      </c>
      <c r="N848" s="22">
        <f t="shared" si="167"/>
        <v>0</v>
      </c>
    </row>
    <row r="849" spans="1:14" x14ac:dyDescent="0.3">
      <c r="A849" s="5" t="s">
        <v>2746</v>
      </c>
      <c r="B849" s="5" t="s">
        <v>2747</v>
      </c>
      <c r="C849" s="5">
        <v>5</v>
      </c>
      <c r="D849" s="6">
        <v>758</v>
      </c>
      <c r="E849" s="17">
        <f>VLOOKUP(A849,'forecast data dump'!$A$1:$H$3450,4,FALSE)</f>
        <v>44435</v>
      </c>
      <c r="F849" s="17">
        <f>VLOOKUP(A849,'forecast data dump'!$A$1:$H$3450,5,FALSE)</f>
        <v>44449</v>
      </c>
      <c r="G849" s="13">
        <f>VLOOKUP(A849,'forecast data dump'!$A$1:$H$3450,8,FALSE)</f>
        <v>0</v>
      </c>
      <c r="H849" s="5" t="s">
        <v>3763</v>
      </c>
      <c r="I849" s="22">
        <f t="shared" si="164"/>
        <v>5</v>
      </c>
      <c r="J849" s="5"/>
      <c r="K849" s="5"/>
      <c r="L849" s="33">
        <f t="shared" si="165"/>
        <v>758</v>
      </c>
      <c r="M849" s="33">
        <f t="shared" si="166"/>
        <v>758</v>
      </c>
      <c r="N849" s="22">
        <f t="shared" si="167"/>
        <v>0</v>
      </c>
    </row>
    <row r="850" spans="1:14" x14ac:dyDescent="0.3">
      <c r="A850" s="5" t="s">
        <v>2748</v>
      </c>
      <c r="B850" s="5" t="s">
        <v>2749</v>
      </c>
      <c r="C850" s="5">
        <v>72</v>
      </c>
      <c r="D850" s="6">
        <v>9685</v>
      </c>
      <c r="E850" s="17">
        <f>VLOOKUP(A850,'forecast data dump'!$A$1:$H$3450,4,FALSE)</f>
        <v>44452</v>
      </c>
      <c r="F850" s="17">
        <f>VLOOKUP(A850,'forecast data dump'!$A$1:$H$3450,5,FALSE)</f>
        <v>44494</v>
      </c>
      <c r="G850" s="13">
        <f>VLOOKUP(A850,'forecast data dump'!$A$1:$H$3450,8,FALSE)</f>
        <v>0</v>
      </c>
      <c r="H850" s="5" t="s">
        <v>3765</v>
      </c>
      <c r="I850" s="22">
        <f t="shared" si="164"/>
        <v>72</v>
      </c>
      <c r="J850" s="5"/>
      <c r="K850" s="5"/>
      <c r="L850" s="33">
        <f t="shared" si="165"/>
        <v>9685</v>
      </c>
      <c r="M850" s="33">
        <f t="shared" si="166"/>
        <v>9685</v>
      </c>
      <c r="N850" s="22">
        <f t="shared" si="167"/>
        <v>0</v>
      </c>
    </row>
    <row r="851" spans="1:14" x14ac:dyDescent="0.3">
      <c r="A851" s="5" t="s">
        <v>2748</v>
      </c>
      <c r="B851" s="5" t="s">
        <v>2749</v>
      </c>
      <c r="C851" s="5">
        <v>48</v>
      </c>
      <c r="D851" s="6">
        <v>4955</v>
      </c>
      <c r="E851" s="17">
        <f>VLOOKUP(A851,'forecast data dump'!$A$1:$H$3450,4,FALSE)</f>
        <v>44452</v>
      </c>
      <c r="F851" s="17">
        <f>VLOOKUP(A851,'forecast data dump'!$A$1:$H$3450,5,FALSE)</f>
        <v>44494</v>
      </c>
      <c r="G851" s="13">
        <f>VLOOKUP(A851,'forecast data dump'!$A$1:$H$3450,8,FALSE)</f>
        <v>0</v>
      </c>
      <c r="H851" s="5" t="s">
        <v>3757</v>
      </c>
      <c r="I851" s="22">
        <f t="shared" si="164"/>
        <v>48</v>
      </c>
      <c r="J851" s="5"/>
      <c r="K851" s="5"/>
      <c r="L851" s="33">
        <f t="shared" si="165"/>
        <v>4955</v>
      </c>
      <c r="M851" s="33">
        <f t="shared" si="166"/>
        <v>4955</v>
      </c>
      <c r="N851" s="22">
        <f t="shared" si="167"/>
        <v>0</v>
      </c>
    </row>
    <row r="852" spans="1:14" x14ac:dyDescent="0.3">
      <c r="A852" s="5" t="s">
        <v>2748</v>
      </c>
      <c r="B852" s="5" t="s">
        <v>2749</v>
      </c>
      <c r="C852" s="5">
        <v>4</v>
      </c>
      <c r="D852" s="6">
        <v>607</v>
      </c>
      <c r="E852" s="17">
        <f>VLOOKUP(A852,'forecast data dump'!$A$1:$H$3450,4,FALSE)</f>
        <v>44452</v>
      </c>
      <c r="F852" s="17">
        <f>VLOOKUP(A852,'forecast data dump'!$A$1:$H$3450,5,FALSE)</f>
        <v>44494</v>
      </c>
      <c r="G852" s="13">
        <f>VLOOKUP(A852,'forecast data dump'!$A$1:$H$3450,8,FALSE)</f>
        <v>0</v>
      </c>
      <c r="H852" s="5" t="s">
        <v>3763</v>
      </c>
      <c r="I852" s="22">
        <f t="shared" si="164"/>
        <v>4</v>
      </c>
      <c r="J852" s="5"/>
      <c r="K852" s="5"/>
      <c r="L852" s="33">
        <f t="shared" si="165"/>
        <v>607</v>
      </c>
      <c r="M852" s="33">
        <f t="shared" si="166"/>
        <v>607</v>
      </c>
      <c r="N852" s="22">
        <f t="shared" si="167"/>
        <v>0</v>
      </c>
    </row>
    <row r="853" spans="1:14" x14ac:dyDescent="0.3">
      <c r="A853" s="5" t="s">
        <v>2750</v>
      </c>
      <c r="B853" s="5" t="s">
        <v>2751</v>
      </c>
      <c r="C853" s="5">
        <v>72</v>
      </c>
      <c r="D853" s="6">
        <v>9685</v>
      </c>
      <c r="E853" s="17">
        <f>VLOOKUP(A853,'forecast data dump'!$A$1:$H$3450,4,FALSE)</f>
        <v>44495</v>
      </c>
      <c r="F853" s="17">
        <f>VLOOKUP(A853,'forecast data dump'!$A$1:$H$3450,5,FALSE)</f>
        <v>44539</v>
      </c>
      <c r="G853" s="13">
        <f>VLOOKUP(A853,'forecast data dump'!$A$1:$H$3450,8,FALSE)</f>
        <v>0</v>
      </c>
      <c r="H853" s="5" t="s">
        <v>3765</v>
      </c>
      <c r="I853" s="22">
        <f t="shared" si="164"/>
        <v>72</v>
      </c>
      <c r="J853" s="5"/>
      <c r="K853" s="5"/>
      <c r="L853" s="33">
        <f t="shared" si="165"/>
        <v>9685</v>
      </c>
      <c r="M853" s="33">
        <f t="shared" si="166"/>
        <v>9685</v>
      </c>
      <c r="N853" s="22">
        <f t="shared" si="167"/>
        <v>0</v>
      </c>
    </row>
    <row r="854" spans="1:14" x14ac:dyDescent="0.3">
      <c r="A854" s="5" t="s">
        <v>2750</v>
      </c>
      <c r="B854" s="5" t="s">
        <v>2751</v>
      </c>
      <c r="C854" s="5">
        <v>48</v>
      </c>
      <c r="D854" s="6">
        <v>4955</v>
      </c>
      <c r="E854" s="17">
        <f>VLOOKUP(A854,'forecast data dump'!$A$1:$H$3450,4,FALSE)</f>
        <v>44495</v>
      </c>
      <c r="F854" s="17">
        <f>VLOOKUP(A854,'forecast data dump'!$A$1:$H$3450,5,FALSE)</f>
        <v>44539</v>
      </c>
      <c r="G854" s="13">
        <f>VLOOKUP(A854,'forecast data dump'!$A$1:$H$3450,8,FALSE)</f>
        <v>0</v>
      </c>
      <c r="H854" s="5" t="s">
        <v>3757</v>
      </c>
      <c r="I854" s="22">
        <f t="shared" si="164"/>
        <v>48</v>
      </c>
      <c r="J854" s="5"/>
      <c r="K854" s="5"/>
      <c r="L854" s="33">
        <f t="shared" si="165"/>
        <v>4955</v>
      </c>
      <c r="M854" s="33">
        <f t="shared" si="166"/>
        <v>4955</v>
      </c>
      <c r="N854" s="22">
        <f t="shared" si="167"/>
        <v>0</v>
      </c>
    </row>
    <row r="855" spans="1:14" x14ac:dyDescent="0.3">
      <c r="A855" s="5" t="s">
        <v>2750</v>
      </c>
      <c r="B855" s="5" t="s">
        <v>2751</v>
      </c>
      <c r="C855" s="5">
        <v>2</v>
      </c>
      <c r="D855" s="6">
        <v>303</v>
      </c>
      <c r="E855" s="17">
        <f>VLOOKUP(A855,'forecast data dump'!$A$1:$H$3450,4,FALSE)</f>
        <v>44495</v>
      </c>
      <c r="F855" s="17">
        <f>VLOOKUP(A855,'forecast data dump'!$A$1:$H$3450,5,FALSE)</f>
        <v>44539</v>
      </c>
      <c r="G855" s="13">
        <f>VLOOKUP(A855,'forecast data dump'!$A$1:$H$3450,8,FALSE)</f>
        <v>0</v>
      </c>
      <c r="H855" s="5" t="s">
        <v>3763</v>
      </c>
      <c r="I855" s="22">
        <f t="shared" si="164"/>
        <v>2</v>
      </c>
      <c r="J855" s="5"/>
      <c r="K855" s="5"/>
      <c r="L855" s="33">
        <f t="shared" si="165"/>
        <v>303</v>
      </c>
      <c r="M855" s="33">
        <f t="shared" si="166"/>
        <v>303</v>
      </c>
      <c r="N855" s="22">
        <f t="shared" si="167"/>
        <v>0</v>
      </c>
    </row>
    <row r="856" spans="1:14" x14ac:dyDescent="0.3">
      <c r="A856" s="5" t="s">
        <v>2752</v>
      </c>
      <c r="B856" s="5" t="s">
        <v>2753</v>
      </c>
      <c r="C856" s="5">
        <v>72</v>
      </c>
      <c r="D856" s="6">
        <v>9685</v>
      </c>
      <c r="E856" s="17">
        <f>VLOOKUP(A856,'forecast data dump'!$A$1:$H$3450,4,FALSE)</f>
        <v>44540</v>
      </c>
      <c r="F856" s="17">
        <f>VLOOKUP(A856,'forecast data dump'!$A$1:$H$3450,5,FALSE)</f>
        <v>44671</v>
      </c>
      <c r="G856" s="13">
        <f>VLOOKUP(A856,'forecast data dump'!$A$1:$H$3450,8,FALSE)</f>
        <v>0</v>
      </c>
      <c r="H856" s="5" t="s">
        <v>3765</v>
      </c>
      <c r="I856" s="22">
        <f t="shared" si="164"/>
        <v>72</v>
      </c>
      <c r="J856" s="5"/>
      <c r="K856" s="5"/>
      <c r="L856" s="33">
        <f t="shared" si="165"/>
        <v>9685</v>
      </c>
      <c r="M856" s="33">
        <f t="shared" si="166"/>
        <v>9685</v>
      </c>
      <c r="N856" s="22">
        <f t="shared" si="167"/>
        <v>0</v>
      </c>
    </row>
    <row r="857" spans="1:14" x14ac:dyDescent="0.3">
      <c r="A857" s="5" t="s">
        <v>2752</v>
      </c>
      <c r="B857" s="5" t="s">
        <v>2753</v>
      </c>
      <c r="C857" s="5">
        <v>144</v>
      </c>
      <c r="D857" s="6">
        <v>14865</v>
      </c>
      <c r="E857" s="17">
        <f>VLOOKUP(A857,'forecast data dump'!$A$1:$H$3450,4,FALSE)</f>
        <v>44540</v>
      </c>
      <c r="F857" s="17">
        <f>VLOOKUP(A857,'forecast data dump'!$A$1:$H$3450,5,FALSE)</f>
        <v>44671</v>
      </c>
      <c r="G857" s="13">
        <f>VLOOKUP(A857,'forecast data dump'!$A$1:$H$3450,8,FALSE)</f>
        <v>0</v>
      </c>
      <c r="H857" s="5" t="s">
        <v>3757</v>
      </c>
      <c r="I857" s="22">
        <f t="shared" si="164"/>
        <v>144</v>
      </c>
      <c r="J857" s="5"/>
      <c r="K857" s="5"/>
      <c r="L857" s="33">
        <f t="shared" si="165"/>
        <v>14865</v>
      </c>
      <c r="M857" s="33">
        <f t="shared" si="166"/>
        <v>14865</v>
      </c>
      <c r="N857" s="22">
        <f t="shared" si="167"/>
        <v>0</v>
      </c>
    </row>
    <row r="858" spans="1:14" x14ac:dyDescent="0.3">
      <c r="A858" s="5" t="s">
        <v>2752</v>
      </c>
      <c r="B858" s="5" t="s">
        <v>2753</v>
      </c>
      <c r="C858" s="5">
        <v>8</v>
      </c>
      <c r="D858" s="6">
        <v>1213</v>
      </c>
      <c r="E858" s="17">
        <f>VLOOKUP(A858,'forecast data dump'!$A$1:$H$3450,4,FALSE)</f>
        <v>44540</v>
      </c>
      <c r="F858" s="17">
        <f>VLOOKUP(A858,'forecast data dump'!$A$1:$H$3450,5,FALSE)</f>
        <v>44671</v>
      </c>
      <c r="G858" s="13">
        <f>VLOOKUP(A858,'forecast data dump'!$A$1:$H$3450,8,FALSE)</f>
        <v>0</v>
      </c>
      <c r="H858" s="5" t="s">
        <v>3763</v>
      </c>
      <c r="I858" s="22">
        <f t="shared" si="164"/>
        <v>8</v>
      </c>
      <c r="J858" s="5"/>
      <c r="K858" s="5"/>
      <c r="L858" s="33">
        <f t="shared" si="165"/>
        <v>1213</v>
      </c>
      <c r="M858" s="33">
        <f t="shared" si="166"/>
        <v>1213</v>
      </c>
      <c r="N858" s="22">
        <f t="shared" si="167"/>
        <v>0</v>
      </c>
    </row>
    <row r="859" spans="1:14" x14ac:dyDescent="0.3">
      <c r="A859" s="5" t="s">
        <v>2754</v>
      </c>
      <c r="B859" s="5" t="s">
        <v>2755</v>
      </c>
      <c r="C859" s="5">
        <v>24</v>
      </c>
      <c r="D859" s="6">
        <v>3228</v>
      </c>
      <c r="E859" s="17">
        <f>VLOOKUP(A859,'forecast data dump'!$A$1:$H$3450,4,FALSE)</f>
        <v>44672</v>
      </c>
      <c r="F859" s="17">
        <f>VLOOKUP(A859,'forecast data dump'!$A$1:$H$3450,5,FALSE)</f>
        <v>44685</v>
      </c>
      <c r="G859" s="13">
        <f>VLOOKUP(A859,'forecast data dump'!$A$1:$H$3450,8,FALSE)</f>
        <v>0</v>
      </c>
      <c r="H859" s="5" t="s">
        <v>3765</v>
      </c>
      <c r="I859" s="22">
        <f t="shared" si="164"/>
        <v>24</v>
      </c>
      <c r="J859" s="5"/>
      <c r="K859" s="5"/>
      <c r="L859" s="33">
        <f t="shared" si="165"/>
        <v>3228</v>
      </c>
      <c r="M859" s="33">
        <f t="shared" si="166"/>
        <v>3228</v>
      </c>
      <c r="N859" s="22">
        <f t="shared" si="167"/>
        <v>0</v>
      </c>
    </row>
    <row r="860" spans="1:14" x14ac:dyDescent="0.3">
      <c r="A860" s="5" t="s">
        <v>2754</v>
      </c>
      <c r="B860" s="5" t="s">
        <v>2755</v>
      </c>
      <c r="C860" s="5">
        <v>16</v>
      </c>
      <c r="D860" s="6">
        <v>1652</v>
      </c>
      <c r="E860" s="17">
        <f>VLOOKUP(A860,'forecast data dump'!$A$1:$H$3450,4,FALSE)</f>
        <v>44672</v>
      </c>
      <c r="F860" s="17">
        <f>VLOOKUP(A860,'forecast data dump'!$A$1:$H$3450,5,FALSE)</f>
        <v>44685</v>
      </c>
      <c r="G860" s="13">
        <f>VLOOKUP(A860,'forecast data dump'!$A$1:$H$3450,8,FALSE)</f>
        <v>0</v>
      </c>
      <c r="H860" s="5" t="s">
        <v>3757</v>
      </c>
      <c r="I860" s="22">
        <f t="shared" si="164"/>
        <v>16</v>
      </c>
      <c r="J860" s="5"/>
      <c r="K860" s="5"/>
      <c r="L860" s="33">
        <f t="shared" si="165"/>
        <v>1652</v>
      </c>
      <c r="M860" s="33">
        <f t="shared" si="166"/>
        <v>1652</v>
      </c>
      <c r="N860" s="22">
        <f t="shared" si="167"/>
        <v>0</v>
      </c>
    </row>
    <row r="861" spans="1:14" x14ac:dyDescent="0.3">
      <c r="A861" s="5" t="s">
        <v>2756</v>
      </c>
      <c r="B861" s="5" t="s">
        <v>2757</v>
      </c>
      <c r="C861" s="5">
        <v>10000</v>
      </c>
      <c r="D861" s="6">
        <v>11607</v>
      </c>
      <c r="E861" s="17">
        <f>VLOOKUP(A861,'forecast data dump'!$A$1:$H$3450,4,FALSE)</f>
        <v>44540</v>
      </c>
      <c r="F861" s="17">
        <f>VLOOKUP(A861,'forecast data dump'!$A$1:$H$3450,5,FALSE)</f>
        <v>44671</v>
      </c>
      <c r="G861" s="13">
        <f>VLOOKUP(A861,'forecast data dump'!$A$1:$H$3450,8,FALSE)</f>
        <v>0</v>
      </c>
      <c r="H861" s="5" t="s">
        <v>3762</v>
      </c>
      <c r="I861" s="22">
        <f t="shared" si="164"/>
        <v>10000</v>
      </c>
      <c r="J861" s="5"/>
      <c r="K861" s="5"/>
      <c r="L861" s="33">
        <f t="shared" si="165"/>
        <v>11607</v>
      </c>
      <c r="M861" s="33">
        <f t="shared" si="166"/>
        <v>11607</v>
      </c>
      <c r="N861" s="22">
        <f t="shared" si="167"/>
        <v>0</v>
      </c>
    </row>
    <row r="862" spans="1:14" x14ac:dyDescent="0.3">
      <c r="A862" s="5" t="s">
        <v>2782</v>
      </c>
      <c r="B862" s="5" t="s">
        <v>2783</v>
      </c>
      <c r="C862" s="5">
        <v>108</v>
      </c>
      <c r="D862" s="6">
        <v>13663</v>
      </c>
      <c r="E862" s="17">
        <f>VLOOKUP(A862,'forecast data dump'!$A$1:$H$3450,4,FALSE)</f>
        <v>44439</v>
      </c>
      <c r="F862" s="17">
        <f>VLOOKUP(A862,'forecast data dump'!$A$1:$H$3450,5,FALSE)</f>
        <v>44481</v>
      </c>
      <c r="G862" s="13">
        <f>VLOOKUP(A862,'forecast data dump'!$A$1:$H$3450,8,FALSE)</f>
        <v>0</v>
      </c>
      <c r="H862" s="5" t="s">
        <v>3758</v>
      </c>
      <c r="I862" s="22">
        <f t="shared" si="164"/>
        <v>108</v>
      </c>
      <c r="J862" s="5"/>
      <c r="K862" s="5"/>
      <c r="L862" s="33">
        <f t="shared" si="165"/>
        <v>13663</v>
      </c>
      <c r="M862" s="33">
        <f t="shared" si="166"/>
        <v>13663</v>
      </c>
      <c r="N862" s="22">
        <f t="shared" si="167"/>
        <v>0</v>
      </c>
    </row>
    <row r="863" spans="1:14" x14ac:dyDescent="0.3">
      <c r="A863" s="5" t="s">
        <v>2782</v>
      </c>
      <c r="B863" s="5" t="s">
        <v>2783</v>
      </c>
      <c r="C863" s="5">
        <v>24</v>
      </c>
      <c r="D863" s="6">
        <v>3534</v>
      </c>
      <c r="E863" s="17">
        <f>VLOOKUP(A863,'forecast data dump'!$A$1:$H$3450,4,FALSE)</f>
        <v>44439</v>
      </c>
      <c r="F863" s="17">
        <f>VLOOKUP(A863,'forecast data dump'!$A$1:$H$3450,5,FALSE)</f>
        <v>44481</v>
      </c>
      <c r="G863" s="13">
        <f>VLOOKUP(A863,'forecast data dump'!$A$1:$H$3450,8,FALSE)</f>
        <v>0</v>
      </c>
      <c r="H863" s="5" t="s">
        <v>3763</v>
      </c>
      <c r="I863" s="22">
        <f t="shared" si="164"/>
        <v>24</v>
      </c>
      <c r="J863" s="5"/>
      <c r="K863" s="5"/>
      <c r="L863" s="33">
        <f t="shared" si="165"/>
        <v>3534</v>
      </c>
      <c r="M863" s="33">
        <f t="shared" si="166"/>
        <v>3534</v>
      </c>
      <c r="N863" s="22">
        <f t="shared" si="167"/>
        <v>0</v>
      </c>
    </row>
    <row r="864" spans="1:14" x14ac:dyDescent="0.3">
      <c r="A864" s="5" t="s">
        <v>2788</v>
      </c>
      <c r="B864" s="5" t="s">
        <v>2789</v>
      </c>
      <c r="C864" s="5">
        <v>16</v>
      </c>
      <c r="D864" s="6">
        <v>2024</v>
      </c>
      <c r="E864" s="17">
        <f>VLOOKUP(A864,'forecast data dump'!$A$1:$H$3450,4,FALSE)</f>
        <v>44482</v>
      </c>
      <c r="F864" s="17">
        <f>VLOOKUP(A864,'forecast data dump'!$A$1:$H$3450,5,FALSE)</f>
        <v>44488</v>
      </c>
      <c r="G864" s="13">
        <f>VLOOKUP(A864,'forecast data dump'!$A$1:$H$3450,8,FALSE)</f>
        <v>0</v>
      </c>
      <c r="H864" s="5" t="s">
        <v>3758</v>
      </c>
      <c r="I864" s="22">
        <f t="shared" si="164"/>
        <v>16</v>
      </c>
      <c r="J864" s="5"/>
      <c r="K864" s="5"/>
      <c r="L864" s="33">
        <f t="shared" si="165"/>
        <v>2024</v>
      </c>
      <c r="M864" s="33">
        <f t="shared" si="166"/>
        <v>2024</v>
      </c>
      <c r="N864" s="22">
        <f t="shared" si="167"/>
        <v>0</v>
      </c>
    </row>
    <row r="865" spans="1:14" x14ac:dyDescent="0.3">
      <c r="A865" s="5" t="s">
        <v>2788</v>
      </c>
      <c r="B865" s="5" t="s">
        <v>2789</v>
      </c>
      <c r="C865" s="5">
        <v>8</v>
      </c>
      <c r="D865" s="6">
        <v>1178</v>
      </c>
      <c r="E865" s="17">
        <f>VLOOKUP(A865,'forecast data dump'!$A$1:$H$3450,4,FALSE)</f>
        <v>44482</v>
      </c>
      <c r="F865" s="17">
        <f>VLOOKUP(A865,'forecast data dump'!$A$1:$H$3450,5,FALSE)</f>
        <v>44488</v>
      </c>
      <c r="G865" s="13">
        <f>VLOOKUP(A865,'forecast data dump'!$A$1:$H$3450,8,FALSE)</f>
        <v>0</v>
      </c>
      <c r="H865" s="5" t="s">
        <v>3763</v>
      </c>
      <c r="I865" s="22">
        <f t="shared" si="164"/>
        <v>8</v>
      </c>
      <c r="J865" s="5"/>
      <c r="K865" s="5"/>
      <c r="L865" s="33">
        <f t="shared" si="165"/>
        <v>1178</v>
      </c>
      <c r="M865" s="33">
        <f t="shared" si="166"/>
        <v>1178</v>
      </c>
      <c r="N865" s="22">
        <f t="shared" si="167"/>
        <v>0</v>
      </c>
    </row>
    <row r="866" spans="1:14" x14ac:dyDescent="0.3">
      <c r="A866" s="5" t="s">
        <v>2802</v>
      </c>
      <c r="B866" s="5" t="s">
        <v>2803</v>
      </c>
      <c r="C866" s="5">
        <v>140000</v>
      </c>
      <c r="D866" s="6">
        <v>162496</v>
      </c>
      <c r="E866" s="17">
        <f>VLOOKUP(A866,'forecast data dump'!$A$1:$H$3450,4,FALSE)</f>
        <v>44482</v>
      </c>
      <c r="F866" s="17">
        <f>VLOOKUP(A866,'forecast data dump'!$A$1:$H$3450,5,FALSE)</f>
        <v>44488</v>
      </c>
      <c r="G866" s="13">
        <f>VLOOKUP(A866,'forecast data dump'!$A$1:$H$3450,8,FALSE)</f>
        <v>0</v>
      </c>
      <c r="H866" s="5" t="s">
        <v>3762</v>
      </c>
      <c r="I866" s="22">
        <f>C866*(1-G866)</f>
        <v>140000</v>
      </c>
      <c r="J866" s="5"/>
      <c r="K866" s="5"/>
      <c r="L866" s="33">
        <f>D866*(1-G866)</f>
        <v>162496</v>
      </c>
      <c r="M866" s="33">
        <f>IF(J866="",L866,(D866/C866)*J866)</f>
        <v>162496</v>
      </c>
      <c r="N866" s="22">
        <f>L866-M866</f>
        <v>0</v>
      </c>
    </row>
    <row r="867" spans="1:14" x14ac:dyDescent="0.3">
      <c r="A867" s="5" t="s">
        <v>2808</v>
      </c>
      <c r="B867" s="5" t="s">
        <v>2809</v>
      </c>
      <c r="C867" s="5">
        <v>550000</v>
      </c>
      <c r="D867" s="6">
        <v>613587</v>
      </c>
      <c r="E867" s="17">
        <f>VLOOKUP(A867,'forecast data dump'!$A$1:$H$3450,4,FALSE)</f>
        <v>44551</v>
      </c>
      <c r="F867" s="17">
        <f>VLOOKUP(A867,'forecast data dump'!$A$1:$H$3450,5,FALSE)</f>
        <v>44551</v>
      </c>
      <c r="G867" s="13">
        <f>VLOOKUP(A867,'forecast data dump'!$A$1:$H$3450,8,FALSE)</f>
        <v>0</v>
      </c>
      <c r="H867" s="5" t="s">
        <v>3761</v>
      </c>
      <c r="I867" s="22">
        <f>C867*(1-G867)</f>
        <v>550000</v>
      </c>
      <c r="J867" s="5"/>
      <c r="K867" s="5"/>
      <c r="L867" s="33">
        <f>D867*(1-G867)</f>
        <v>613587</v>
      </c>
      <c r="M867" s="33">
        <f>IF(J867="",L867,(D867/C867)*J867)</f>
        <v>613587</v>
      </c>
      <c r="N867" s="22">
        <f>L867-M867</f>
        <v>0</v>
      </c>
    </row>
    <row r="868" spans="1:14" x14ac:dyDescent="0.3">
      <c r="A868" s="3" t="s">
        <v>7891</v>
      </c>
      <c r="B868" s="3"/>
      <c r="C868" s="3"/>
      <c r="D868" s="4"/>
      <c r="E868" s="15"/>
      <c r="F868" s="15"/>
      <c r="G868" s="11"/>
      <c r="H868" s="3"/>
      <c r="I868" s="20"/>
      <c r="J868" s="3"/>
      <c r="K868" s="3"/>
      <c r="L868" s="32"/>
      <c r="M868" s="32"/>
      <c r="N868" s="20"/>
    </row>
    <row r="869" spans="1:14" x14ac:dyDescent="0.3">
      <c r="A869" s="5" t="s">
        <v>2124</v>
      </c>
      <c r="B869" s="5" t="s">
        <v>2125</v>
      </c>
      <c r="C869" s="5">
        <v>32</v>
      </c>
      <c r="D869" s="6">
        <v>4961</v>
      </c>
      <c r="E869" s="17">
        <f>VLOOKUP(A869,'forecast data dump'!$A$1:$H$3450,4,FALSE)</f>
        <v>44615</v>
      </c>
      <c r="F869" s="17">
        <f>VLOOKUP(A869,'forecast data dump'!$A$1:$H$3450,5,FALSE)</f>
        <v>44642</v>
      </c>
      <c r="G869" s="13">
        <f>VLOOKUP(A869,'forecast data dump'!$A$1:$H$3450,8,FALSE)</f>
        <v>0</v>
      </c>
      <c r="H869" s="5" t="s">
        <v>3763</v>
      </c>
      <c r="I869" s="22">
        <f t="shared" ref="I869:I926" si="168">C869*(1-G869)</f>
        <v>32</v>
      </c>
      <c r="J869" s="5"/>
      <c r="K869" s="5"/>
      <c r="L869" s="33">
        <f t="shared" ref="L869:L926" si="169">D869*(1-G869)</f>
        <v>4961</v>
      </c>
      <c r="M869" s="33">
        <f t="shared" ref="M869:M926" si="170">IF(J869="",L869,(D869/C869)*J869)</f>
        <v>4961</v>
      </c>
      <c r="N869" s="22">
        <f t="shared" ref="N869:N926" si="171">L869-M869</f>
        <v>0</v>
      </c>
    </row>
    <row r="870" spans="1:14" x14ac:dyDescent="0.3">
      <c r="A870" s="5" t="s">
        <v>2128</v>
      </c>
      <c r="B870" s="5" t="s">
        <v>2129</v>
      </c>
      <c r="C870" s="5">
        <v>20</v>
      </c>
      <c r="D870" s="6">
        <v>3125</v>
      </c>
      <c r="E870" s="17">
        <f>VLOOKUP(A870,'forecast data dump'!$A$1:$H$3450,4,FALSE)</f>
        <v>44774</v>
      </c>
      <c r="F870" s="17">
        <f>VLOOKUP(A870,'forecast data dump'!$A$1:$H$3450,5,FALSE)</f>
        <v>44782</v>
      </c>
      <c r="G870" s="13">
        <f>VLOOKUP(A870,'forecast data dump'!$A$1:$H$3450,8,FALSE)</f>
        <v>0</v>
      </c>
      <c r="H870" s="5" t="s">
        <v>3733</v>
      </c>
      <c r="I870" s="22">
        <f t="shared" si="168"/>
        <v>20</v>
      </c>
      <c r="J870" s="5"/>
      <c r="K870" s="5"/>
      <c r="L870" s="33">
        <f t="shared" si="169"/>
        <v>3125</v>
      </c>
      <c r="M870" s="33">
        <f t="shared" si="170"/>
        <v>3125</v>
      </c>
      <c r="N870" s="22">
        <f t="shared" si="171"/>
        <v>0</v>
      </c>
    </row>
    <row r="871" spans="1:14" x14ac:dyDescent="0.3">
      <c r="A871" s="5" t="s">
        <v>2128</v>
      </c>
      <c r="B871" s="5" t="s">
        <v>2129</v>
      </c>
      <c r="C871" s="5">
        <v>40</v>
      </c>
      <c r="D871" s="6">
        <v>4843</v>
      </c>
      <c r="E871" s="17">
        <f>VLOOKUP(A871,'forecast data dump'!$A$1:$H$3450,4,FALSE)</f>
        <v>44774</v>
      </c>
      <c r="F871" s="17">
        <f>VLOOKUP(A871,'forecast data dump'!$A$1:$H$3450,5,FALSE)</f>
        <v>44782</v>
      </c>
      <c r="G871" s="13">
        <f>VLOOKUP(A871,'forecast data dump'!$A$1:$H$3450,8,FALSE)</f>
        <v>0</v>
      </c>
      <c r="H871" s="5" t="s">
        <v>3741</v>
      </c>
      <c r="I871" s="22">
        <f t="shared" si="168"/>
        <v>40</v>
      </c>
      <c r="J871" s="5"/>
      <c r="K871" s="5"/>
      <c r="L871" s="33">
        <f t="shared" si="169"/>
        <v>4843</v>
      </c>
      <c r="M871" s="33">
        <f t="shared" si="170"/>
        <v>4843</v>
      </c>
      <c r="N871" s="22">
        <f t="shared" si="171"/>
        <v>0</v>
      </c>
    </row>
    <row r="872" spans="1:14" x14ac:dyDescent="0.3">
      <c r="A872" s="5" t="s">
        <v>2128</v>
      </c>
      <c r="B872" s="5" t="s">
        <v>2129</v>
      </c>
      <c r="C872" s="5">
        <v>16</v>
      </c>
      <c r="D872" s="6">
        <v>1937</v>
      </c>
      <c r="E872" s="17">
        <f>VLOOKUP(A872,'forecast data dump'!$A$1:$H$3450,4,FALSE)</f>
        <v>44774</v>
      </c>
      <c r="F872" s="17">
        <f>VLOOKUP(A872,'forecast data dump'!$A$1:$H$3450,5,FALSE)</f>
        <v>44782</v>
      </c>
      <c r="G872" s="13">
        <f>VLOOKUP(A872,'forecast data dump'!$A$1:$H$3450,8,FALSE)</f>
        <v>0</v>
      </c>
      <c r="H872" s="5" t="s">
        <v>3745</v>
      </c>
      <c r="I872" s="22">
        <f t="shared" si="168"/>
        <v>16</v>
      </c>
      <c r="J872" s="5"/>
      <c r="K872" s="5"/>
      <c r="L872" s="33">
        <f t="shared" si="169"/>
        <v>1937</v>
      </c>
      <c r="M872" s="33">
        <f t="shared" si="170"/>
        <v>1937</v>
      </c>
      <c r="N872" s="22">
        <f t="shared" si="171"/>
        <v>0</v>
      </c>
    </row>
    <row r="873" spans="1:14" x14ac:dyDescent="0.3">
      <c r="A873" s="5" t="s">
        <v>2130</v>
      </c>
      <c r="B873" s="5" t="s">
        <v>2131</v>
      </c>
      <c r="C873" s="5">
        <v>40</v>
      </c>
      <c r="D873" s="6">
        <v>4702</v>
      </c>
      <c r="E873" s="17">
        <f>VLOOKUP(A873,'forecast data dump'!$A$1:$H$3450,4,FALSE)</f>
        <v>44582</v>
      </c>
      <c r="F873" s="17">
        <f>VLOOKUP(A873,'forecast data dump'!$A$1:$H$3450,5,FALSE)</f>
        <v>44595</v>
      </c>
      <c r="G873" s="13">
        <f>VLOOKUP(A873,'forecast data dump'!$A$1:$H$3450,8,FALSE)</f>
        <v>0</v>
      </c>
      <c r="H873" s="5" t="s">
        <v>3759</v>
      </c>
      <c r="I873" s="22">
        <f t="shared" si="168"/>
        <v>40</v>
      </c>
      <c r="J873" s="5"/>
      <c r="K873" s="5"/>
      <c r="L873" s="33">
        <f t="shared" si="169"/>
        <v>4702</v>
      </c>
      <c r="M873" s="33">
        <f t="shared" si="170"/>
        <v>4702</v>
      </c>
      <c r="N873" s="22">
        <f t="shared" si="171"/>
        <v>0</v>
      </c>
    </row>
    <row r="874" spans="1:14" x14ac:dyDescent="0.3">
      <c r="A874" s="5" t="s">
        <v>2130</v>
      </c>
      <c r="B874" s="5" t="s">
        <v>2131</v>
      </c>
      <c r="C874" s="5">
        <v>64</v>
      </c>
      <c r="D874" s="6">
        <v>8245</v>
      </c>
      <c r="E874" s="17">
        <f>VLOOKUP(A874,'forecast data dump'!$A$1:$H$3450,4,FALSE)</f>
        <v>44582</v>
      </c>
      <c r="F874" s="17">
        <f>VLOOKUP(A874,'forecast data dump'!$A$1:$H$3450,5,FALSE)</f>
        <v>44595</v>
      </c>
      <c r="G874" s="13">
        <f>VLOOKUP(A874,'forecast data dump'!$A$1:$H$3450,8,FALSE)</f>
        <v>0</v>
      </c>
      <c r="H874" s="5" t="s">
        <v>3752</v>
      </c>
      <c r="I874" s="22">
        <f t="shared" si="168"/>
        <v>64</v>
      </c>
      <c r="J874" s="5"/>
      <c r="K874" s="5"/>
      <c r="L874" s="33">
        <f t="shared" si="169"/>
        <v>8245</v>
      </c>
      <c r="M874" s="33">
        <f t="shared" si="170"/>
        <v>8245</v>
      </c>
      <c r="N874" s="22">
        <f t="shared" si="171"/>
        <v>0</v>
      </c>
    </row>
    <row r="875" spans="1:14" x14ac:dyDescent="0.3">
      <c r="A875" s="5" t="s">
        <v>2130</v>
      </c>
      <c r="B875" s="5" t="s">
        <v>2131</v>
      </c>
      <c r="C875" s="5">
        <v>40</v>
      </c>
      <c r="D875" s="6">
        <v>4129</v>
      </c>
      <c r="E875" s="17">
        <f>VLOOKUP(A875,'forecast data dump'!$A$1:$H$3450,4,FALSE)</f>
        <v>44582</v>
      </c>
      <c r="F875" s="17">
        <f>VLOOKUP(A875,'forecast data dump'!$A$1:$H$3450,5,FALSE)</f>
        <v>44595</v>
      </c>
      <c r="G875" s="13">
        <f>VLOOKUP(A875,'forecast data dump'!$A$1:$H$3450,8,FALSE)</f>
        <v>0</v>
      </c>
      <c r="H875" s="5" t="s">
        <v>3757</v>
      </c>
      <c r="I875" s="22">
        <f t="shared" si="168"/>
        <v>40</v>
      </c>
      <c r="J875" s="5"/>
      <c r="K875" s="5"/>
      <c r="L875" s="33">
        <f t="shared" si="169"/>
        <v>4129</v>
      </c>
      <c r="M875" s="33">
        <f t="shared" si="170"/>
        <v>4129</v>
      </c>
      <c r="N875" s="22">
        <f t="shared" si="171"/>
        <v>0</v>
      </c>
    </row>
    <row r="876" spans="1:14" x14ac:dyDescent="0.3">
      <c r="A876" s="5" t="s">
        <v>2130</v>
      </c>
      <c r="B876" s="5" t="s">
        <v>2131</v>
      </c>
      <c r="C876" s="5">
        <v>40</v>
      </c>
      <c r="D876" s="6">
        <v>6067</v>
      </c>
      <c r="E876" s="17">
        <f>VLOOKUP(A876,'forecast data dump'!$A$1:$H$3450,4,FALSE)</f>
        <v>44582</v>
      </c>
      <c r="F876" s="17">
        <f>VLOOKUP(A876,'forecast data dump'!$A$1:$H$3450,5,FALSE)</f>
        <v>44595</v>
      </c>
      <c r="G876" s="13">
        <f>VLOOKUP(A876,'forecast data dump'!$A$1:$H$3450,8,FALSE)</f>
        <v>0</v>
      </c>
      <c r="H876" s="5" t="s">
        <v>3763</v>
      </c>
      <c r="I876" s="22">
        <f t="shared" si="168"/>
        <v>40</v>
      </c>
      <c r="J876" s="5"/>
      <c r="K876" s="5"/>
      <c r="L876" s="33">
        <f t="shared" si="169"/>
        <v>6067</v>
      </c>
      <c r="M876" s="33">
        <f t="shared" si="170"/>
        <v>6067</v>
      </c>
      <c r="N876" s="22">
        <f t="shared" si="171"/>
        <v>0</v>
      </c>
    </row>
    <row r="877" spans="1:14" x14ac:dyDescent="0.3">
      <c r="A877" s="5" t="s">
        <v>2132</v>
      </c>
      <c r="B877" s="5" t="s">
        <v>2133</v>
      </c>
      <c r="C877" s="5">
        <v>80</v>
      </c>
      <c r="D877" s="6">
        <v>9686</v>
      </c>
      <c r="E877" s="17">
        <f>VLOOKUP(A877,'forecast data dump'!$A$1:$H$3450,4,FALSE)</f>
        <v>44582</v>
      </c>
      <c r="F877" s="17">
        <f>VLOOKUP(A877,'forecast data dump'!$A$1:$H$3450,5,FALSE)</f>
        <v>44609</v>
      </c>
      <c r="G877" s="13">
        <f>VLOOKUP(A877,'forecast data dump'!$A$1:$H$3450,8,FALSE)</f>
        <v>0</v>
      </c>
      <c r="H877" s="5" t="s">
        <v>3759</v>
      </c>
      <c r="I877" s="22">
        <f t="shared" si="168"/>
        <v>80</v>
      </c>
      <c r="J877" s="5"/>
      <c r="K877" s="5"/>
      <c r="L877" s="33">
        <f t="shared" si="169"/>
        <v>9686</v>
      </c>
      <c r="M877" s="33">
        <f t="shared" si="170"/>
        <v>9686</v>
      </c>
      <c r="N877" s="22">
        <f t="shared" si="171"/>
        <v>0</v>
      </c>
    </row>
    <row r="878" spans="1:14" x14ac:dyDescent="0.3">
      <c r="A878" s="5" t="s">
        <v>2132</v>
      </c>
      <c r="B878" s="5" t="s">
        <v>2133</v>
      </c>
      <c r="C878" s="5">
        <v>80</v>
      </c>
      <c r="D878" s="6">
        <v>10615</v>
      </c>
      <c r="E878" s="17">
        <f>VLOOKUP(A878,'forecast data dump'!$A$1:$H$3450,4,FALSE)</f>
        <v>44582</v>
      </c>
      <c r="F878" s="17">
        <f>VLOOKUP(A878,'forecast data dump'!$A$1:$H$3450,5,FALSE)</f>
        <v>44609</v>
      </c>
      <c r="G878" s="13">
        <f>VLOOKUP(A878,'forecast data dump'!$A$1:$H$3450,8,FALSE)</f>
        <v>0</v>
      </c>
      <c r="H878" s="5" t="s">
        <v>3752</v>
      </c>
      <c r="I878" s="22">
        <f t="shared" si="168"/>
        <v>80</v>
      </c>
      <c r="J878" s="5"/>
      <c r="K878" s="5"/>
      <c r="L878" s="33">
        <f t="shared" si="169"/>
        <v>10615</v>
      </c>
      <c r="M878" s="33">
        <f t="shared" si="170"/>
        <v>10615</v>
      </c>
      <c r="N878" s="22">
        <f t="shared" si="171"/>
        <v>0</v>
      </c>
    </row>
    <row r="879" spans="1:14" x14ac:dyDescent="0.3">
      <c r="A879" s="5" t="s">
        <v>2132</v>
      </c>
      <c r="B879" s="5" t="s">
        <v>2133</v>
      </c>
      <c r="C879" s="5">
        <v>20</v>
      </c>
      <c r="D879" s="6">
        <v>2126</v>
      </c>
      <c r="E879" s="17">
        <f>VLOOKUP(A879,'forecast data dump'!$A$1:$H$3450,4,FALSE)</f>
        <v>44582</v>
      </c>
      <c r="F879" s="17">
        <f>VLOOKUP(A879,'forecast data dump'!$A$1:$H$3450,5,FALSE)</f>
        <v>44609</v>
      </c>
      <c r="G879" s="13">
        <f>VLOOKUP(A879,'forecast data dump'!$A$1:$H$3450,8,FALSE)</f>
        <v>0</v>
      </c>
      <c r="H879" s="5" t="s">
        <v>3757</v>
      </c>
      <c r="I879" s="22">
        <f t="shared" si="168"/>
        <v>20</v>
      </c>
      <c r="J879" s="5"/>
      <c r="K879" s="5"/>
      <c r="L879" s="33">
        <f t="shared" si="169"/>
        <v>2126</v>
      </c>
      <c r="M879" s="33">
        <f t="shared" si="170"/>
        <v>2126</v>
      </c>
      <c r="N879" s="22">
        <f t="shared" si="171"/>
        <v>0</v>
      </c>
    </row>
    <row r="880" spans="1:14" x14ac:dyDescent="0.3">
      <c r="A880" s="5" t="s">
        <v>2132</v>
      </c>
      <c r="B880" s="5" t="s">
        <v>2133</v>
      </c>
      <c r="C880" s="5">
        <v>8</v>
      </c>
      <c r="D880" s="6">
        <v>1250</v>
      </c>
      <c r="E880" s="17">
        <f>VLOOKUP(A880,'forecast data dump'!$A$1:$H$3450,4,FALSE)</f>
        <v>44582</v>
      </c>
      <c r="F880" s="17">
        <f>VLOOKUP(A880,'forecast data dump'!$A$1:$H$3450,5,FALSE)</f>
        <v>44609</v>
      </c>
      <c r="G880" s="13">
        <f>VLOOKUP(A880,'forecast data dump'!$A$1:$H$3450,8,FALSE)</f>
        <v>0</v>
      </c>
      <c r="H880" s="5" t="s">
        <v>3763</v>
      </c>
      <c r="I880" s="22">
        <f t="shared" si="168"/>
        <v>8</v>
      </c>
      <c r="J880" s="5"/>
      <c r="K880" s="5"/>
      <c r="L880" s="33">
        <f t="shared" si="169"/>
        <v>1250</v>
      </c>
      <c r="M880" s="33">
        <f t="shared" si="170"/>
        <v>1250</v>
      </c>
      <c r="N880" s="22">
        <f t="shared" si="171"/>
        <v>0</v>
      </c>
    </row>
    <row r="881" spans="1:14" x14ac:dyDescent="0.3">
      <c r="A881" s="5" t="s">
        <v>2134</v>
      </c>
      <c r="B881" s="5" t="s">
        <v>2135</v>
      </c>
      <c r="C881" s="5">
        <v>80</v>
      </c>
      <c r="D881" s="6">
        <v>9686</v>
      </c>
      <c r="E881" s="17">
        <f>VLOOKUP(A881,'forecast data dump'!$A$1:$H$3450,4,FALSE)</f>
        <v>44638</v>
      </c>
      <c r="F881" s="17">
        <f>VLOOKUP(A881,'forecast data dump'!$A$1:$H$3450,5,FALSE)</f>
        <v>44665</v>
      </c>
      <c r="G881" s="13">
        <f>VLOOKUP(A881,'forecast data dump'!$A$1:$H$3450,8,FALSE)</f>
        <v>0</v>
      </c>
      <c r="H881" s="5" t="s">
        <v>3742</v>
      </c>
      <c r="I881" s="22">
        <f t="shared" si="168"/>
        <v>80</v>
      </c>
      <c r="J881" s="5"/>
      <c r="K881" s="5"/>
      <c r="L881" s="33">
        <f t="shared" si="169"/>
        <v>9686</v>
      </c>
      <c r="M881" s="33">
        <f t="shared" si="170"/>
        <v>9686</v>
      </c>
      <c r="N881" s="22">
        <f t="shared" si="171"/>
        <v>0</v>
      </c>
    </row>
    <row r="882" spans="1:14" x14ac:dyDescent="0.3">
      <c r="A882" s="5" t="s">
        <v>2134</v>
      </c>
      <c r="B882" s="5" t="s">
        <v>2135</v>
      </c>
      <c r="C882" s="5">
        <v>40</v>
      </c>
      <c r="D882" s="6">
        <v>4843</v>
      </c>
      <c r="E882" s="17">
        <f>VLOOKUP(A882,'forecast data dump'!$A$1:$H$3450,4,FALSE)</f>
        <v>44638</v>
      </c>
      <c r="F882" s="17">
        <f>VLOOKUP(A882,'forecast data dump'!$A$1:$H$3450,5,FALSE)</f>
        <v>44665</v>
      </c>
      <c r="G882" s="13">
        <f>VLOOKUP(A882,'forecast data dump'!$A$1:$H$3450,8,FALSE)</f>
        <v>0</v>
      </c>
      <c r="H882" s="5" t="s">
        <v>3741</v>
      </c>
      <c r="I882" s="22">
        <f t="shared" si="168"/>
        <v>40</v>
      </c>
      <c r="J882" s="5"/>
      <c r="K882" s="5"/>
      <c r="L882" s="33">
        <f t="shared" si="169"/>
        <v>4843</v>
      </c>
      <c r="M882" s="33">
        <f t="shared" si="170"/>
        <v>4843</v>
      </c>
      <c r="N882" s="22">
        <f t="shared" si="171"/>
        <v>0</v>
      </c>
    </row>
    <row r="883" spans="1:14" x14ac:dyDescent="0.3">
      <c r="A883" s="5" t="s">
        <v>2134</v>
      </c>
      <c r="B883" s="5" t="s">
        <v>2135</v>
      </c>
      <c r="C883" s="5">
        <v>20</v>
      </c>
      <c r="D883" s="6">
        <v>3125</v>
      </c>
      <c r="E883" s="17">
        <f>VLOOKUP(A883,'forecast data dump'!$A$1:$H$3450,4,FALSE)</f>
        <v>44638</v>
      </c>
      <c r="F883" s="17">
        <f>VLOOKUP(A883,'forecast data dump'!$A$1:$H$3450,5,FALSE)</f>
        <v>44665</v>
      </c>
      <c r="G883" s="13">
        <f>VLOOKUP(A883,'forecast data dump'!$A$1:$H$3450,8,FALSE)</f>
        <v>0</v>
      </c>
      <c r="H883" s="5" t="s">
        <v>3744</v>
      </c>
      <c r="I883" s="22">
        <f t="shared" si="168"/>
        <v>20</v>
      </c>
      <c r="J883" s="5"/>
      <c r="K883" s="5"/>
      <c r="L883" s="33">
        <f t="shared" si="169"/>
        <v>3125</v>
      </c>
      <c r="M883" s="33">
        <f t="shared" si="170"/>
        <v>3125</v>
      </c>
      <c r="N883" s="22">
        <f t="shared" si="171"/>
        <v>0</v>
      </c>
    </row>
    <row r="884" spans="1:14" x14ac:dyDescent="0.3">
      <c r="A884" s="5" t="s">
        <v>2134</v>
      </c>
      <c r="B884" s="5" t="s">
        <v>2135</v>
      </c>
      <c r="C884" s="5">
        <v>20</v>
      </c>
      <c r="D884" s="6">
        <v>3125</v>
      </c>
      <c r="E884" s="17">
        <f>VLOOKUP(A884,'forecast data dump'!$A$1:$H$3450,4,FALSE)</f>
        <v>44638</v>
      </c>
      <c r="F884" s="17">
        <f>VLOOKUP(A884,'forecast data dump'!$A$1:$H$3450,5,FALSE)</f>
        <v>44665</v>
      </c>
      <c r="G884" s="13">
        <f>VLOOKUP(A884,'forecast data dump'!$A$1:$H$3450,8,FALSE)</f>
        <v>0</v>
      </c>
      <c r="H884" s="5" t="s">
        <v>3733</v>
      </c>
      <c r="I884" s="22">
        <f t="shared" si="168"/>
        <v>20</v>
      </c>
      <c r="J884" s="5"/>
      <c r="K884" s="5"/>
      <c r="L884" s="33">
        <f t="shared" si="169"/>
        <v>3125</v>
      </c>
      <c r="M884" s="33">
        <f t="shared" si="170"/>
        <v>3125</v>
      </c>
      <c r="N884" s="22">
        <f t="shared" si="171"/>
        <v>0</v>
      </c>
    </row>
    <row r="885" spans="1:14" x14ac:dyDescent="0.3">
      <c r="A885" s="5" t="s">
        <v>2136</v>
      </c>
      <c r="B885" s="5" t="s">
        <v>2137</v>
      </c>
      <c r="C885" s="5">
        <v>40</v>
      </c>
      <c r="D885" s="6">
        <v>4253</v>
      </c>
      <c r="E885" s="17">
        <f>VLOOKUP(A885,'forecast data dump'!$A$1:$H$3450,4,FALSE)</f>
        <v>44718</v>
      </c>
      <c r="F885" s="17">
        <f>VLOOKUP(A885,'forecast data dump'!$A$1:$H$3450,5,FALSE)</f>
        <v>44747</v>
      </c>
      <c r="G885" s="13">
        <f>VLOOKUP(A885,'forecast data dump'!$A$1:$H$3450,8,FALSE)</f>
        <v>0</v>
      </c>
      <c r="H885" s="5" t="s">
        <v>3757</v>
      </c>
      <c r="I885" s="22">
        <f t="shared" si="168"/>
        <v>40</v>
      </c>
      <c r="J885" s="5"/>
      <c r="K885" s="5"/>
      <c r="L885" s="33">
        <f t="shared" si="169"/>
        <v>4253</v>
      </c>
      <c r="M885" s="33">
        <f t="shared" si="170"/>
        <v>4253</v>
      </c>
      <c r="N885" s="22">
        <f t="shared" si="171"/>
        <v>0</v>
      </c>
    </row>
    <row r="886" spans="1:14" x14ac:dyDescent="0.3">
      <c r="A886" s="5" t="s">
        <v>2138</v>
      </c>
      <c r="B886" s="5" t="s">
        <v>2139</v>
      </c>
      <c r="C886" s="5">
        <v>120</v>
      </c>
      <c r="D886" s="6">
        <v>18748</v>
      </c>
      <c r="E886" s="17">
        <f>VLOOKUP(A886,'forecast data dump'!$A$1:$H$3450,4,FALSE)</f>
        <v>44617</v>
      </c>
      <c r="F886" s="17">
        <f>VLOOKUP(A886,'forecast data dump'!$A$1:$H$3450,5,FALSE)</f>
        <v>44700</v>
      </c>
      <c r="G886" s="13">
        <f>VLOOKUP(A886,'forecast data dump'!$A$1:$H$3450,8,FALSE)</f>
        <v>0</v>
      </c>
      <c r="H886" s="5" t="s">
        <v>3733</v>
      </c>
      <c r="I886" s="22">
        <f t="shared" si="168"/>
        <v>120</v>
      </c>
      <c r="J886" s="5"/>
      <c r="K886" s="5"/>
      <c r="L886" s="33">
        <f t="shared" si="169"/>
        <v>18748</v>
      </c>
      <c r="M886" s="33">
        <f t="shared" si="170"/>
        <v>18748</v>
      </c>
      <c r="N886" s="22">
        <f t="shared" si="171"/>
        <v>0</v>
      </c>
    </row>
    <row r="887" spans="1:14" x14ac:dyDescent="0.3">
      <c r="A887" s="5" t="s">
        <v>2138</v>
      </c>
      <c r="B887" s="5" t="s">
        <v>2139</v>
      </c>
      <c r="C887" s="5">
        <v>280</v>
      </c>
      <c r="D887" s="6">
        <v>33900</v>
      </c>
      <c r="E887" s="17">
        <f>VLOOKUP(A887,'forecast data dump'!$A$1:$H$3450,4,FALSE)</f>
        <v>44617</v>
      </c>
      <c r="F887" s="17">
        <f>VLOOKUP(A887,'forecast data dump'!$A$1:$H$3450,5,FALSE)</f>
        <v>44700</v>
      </c>
      <c r="G887" s="13">
        <f>VLOOKUP(A887,'forecast data dump'!$A$1:$H$3450,8,FALSE)</f>
        <v>0</v>
      </c>
      <c r="H887" s="5" t="s">
        <v>3742</v>
      </c>
      <c r="I887" s="22">
        <f t="shared" si="168"/>
        <v>280</v>
      </c>
      <c r="J887" s="5"/>
      <c r="K887" s="5"/>
      <c r="L887" s="33">
        <f t="shared" si="169"/>
        <v>33900</v>
      </c>
      <c r="M887" s="33">
        <f t="shared" si="170"/>
        <v>33900</v>
      </c>
      <c r="N887" s="22">
        <f t="shared" si="171"/>
        <v>0</v>
      </c>
    </row>
    <row r="888" spans="1:14" x14ac:dyDescent="0.3">
      <c r="A888" s="5" t="s">
        <v>2138</v>
      </c>
      <c r="B888" s="5" t="s">
        <v>2139</v>
      </c>
      <c r="C888" s="5">
        <v>280</v>
      </c>
      <c r="D888" s="6">
        <v>33900</v>
      </c>
      <c r="E888" s="17">
        <f>VLOOKUP(A888,'forecast data dump'!$A$1:$H$3450,4,FALSE)</f>
        <v>44617</v>
      </c>
      <c r="F888" s="17">
        <f>VLOOKUP(A888,'forecast data dump'!$A$1:$H$3450,5,FALSE)</f>
        <v>44700</v>
      </c>
      <c r="G888" s="13">
        <f>VLOOKUP(A888,'forecast data dump'!$A$1:$H$3450,8,FALSE)</f>
        <v>0</v>
      </c>
      <c r="H888" s="5" t="s">
        <v>3741</v>
      </c>
      <c r="I888" s="22">
        <f t="shared" si="168"/>
        <v>280</v>
      </c>
      <c r="J888" s="5"/>
      <c r="K888" s="5"/>
      <c r="L888" s="33">
        <f t="shared" si="169"/>
        <v>33900</v>
      </c>
      <c r="M888" s="33">
        <f t="shared" si="170"/>
        <v>33900</v>
      </c>
      <c r="N888" s="22">
        <f t="shared" si="171"/>
        <v>0</v>
      </c>
    </row>
    <row r="889" spans="1:14" x14ac:dyDescent="0.3">
      <c r="A889" s="5" t="s">
        <v>2138</v>
      </c>
      <c r="B889" s="5" t="s">
        <v>2139</v>
      </c>
      <c r="C889" s="5">
        <v>48</v>
      </c>
      <c r="D889" s="6">
        <v>5811</v>
      </c>
      <c r="E889" s="17">
        <f>VLOOKUP(A889,'forecast data dump'!$A$1:$H$3450,4,FALSE)</f>
        <v>44617</v>
      </c>
      <c r="F889" s="17">
        <f>VLOOKUP(A889,'forecast data dump'!$A$1:$H$3450,5,FALSE)</f>
        <v>44700</v>
      </c>
      <c r="G889" s="13">
        <f>VLOOKUP(A889,'forecast data dump'!$A$1:$H$3450,8,FALSE)</f>
        <v>0</v>
      </c>
      <c r="H889" s="5" t="s">
        <v>3745</v>
      </c>
      <c r="I889" s="22">
        <f t="shared" si="168"/>
        <v>48</v>
      </c>
      <c r="J889" s="5"/>
      <c r="K889" s="5"/>
      <c r="L889" s="33">
        <f t="shared" si="169"/>
        <v>5811</v>
      </c>
      <c r="M889" s="33">
        <f t="shared" si="170"/>
        <v>5811</v>
      </c>
      <c r="N889" s="22">
        <f t="shared" si="171"/>
        <v>0</v>
      </c>
    </row>
    <row r="890" spans="1:14" x14ac:dyDescent="0.3">
      <c r="A890" s="5" t="s">
        <v>2138</v>
      </c>
      <c r="B890" s="5" t="s">
        <v>2139</v>
      </c>
      <c r="C890" s="5">
        <v>120</v>
      </c>
      <c r="D890" s="6">
        <v>18748</v>
      </c>
      <c r="E890" s="17">
        <f>VLOOKUP(A890,'forecast data dump'!$A$1:$H$3450,4,FALSE)</f>
        <v>44617</v>
      </c>
      <c r="F890" s="17">
        <f>VLOOKUP(A890,'forecast data dump'!$A$1:$H$3450,5,FALSE)</f>
        <v>44700</v>
      </c>
      <c r="G890" s="13">
        <f>VLOOKUP(A890,'forecast data dump'!$A$1:$H$3450,8,FALSE)</f>
        <v>0</v>
      </c>
      <c r="H890" s="5" t="s">
        <v>3744</v>
      </c>
      <c r="I890" s="22">
        <f t="shared" si="168"/>
        <v>120</v>
      </c>
      <c r="J890" s="5"/>
      <c r="K890" s="5"/>
      <c r="L890" s="33">
        <f t="shared" si="169"/>
        <v>18748</v>
      </c>
      <c r="M890" s="33">
        <f t="shared" si="170"/>
        <v>18748</v>
      </c>
      <c r="N890" s="22">
        <f t="shared" si="171"/>
        <v>0</v>
      </c>
    </row>
    <row r="891" spans="1:14" x14ac:dyDescent="0.3">
      <c r="A891" s="5" t="s">
        <v>2140</v>
      </c>
      <c r="B891" s="5" t="s">
        <v>2141</v>
      </c>
      <c r="C891" s="5">
        <v>120</v>
      </c>
      <c r="D891" s="6">
        <v>18748</v>
      </c>
      <c r="E891" s="17">
        <f>VLOOKUP(A891,'forecast data dump'!$A$1:$H$3450,4,FALSE)</f>
        <v>44734</v>
      </c>
      <c r="F891" s="17">
        <f>VLOOKUP(A891,'forecast data dump'!$A$1:$H$3450,5,FALSE)</f>
        <v>44790</v>
      </c>
      <c r="G891" s="13">
        <f>VLOOKUP(A891,'forecast data dump'!$A$1:$H$3450,8,FALSE)</f>
        <v>0</v>
      </c>
      <c r="H891" s="5" t="s">
        <v>3733</v>
      </c>
      <c r="I891" s="22">
        <f t="shared" si="168"/>
        <v>120</v>
      </c>
      <c r="J891" s="5"/>
      <c r="K891" s="5"/>
      <c r="L891" s="33">
        <f t="shared" si="169"/>
        <v>18748</v>
      </c>
      <c r="M891" s="33">
        <f t="shared" si="170"/>
        <v>18748</v>
      </c>
      <c r="N891" s="22">
        <f t="shared" si="171"/>
        <v>0</v>
      </c>
    </row>
    <row r="892" spans="1:14" x14ac:dyDescent="0.3">
      <c r="A892" s="5" t="s">
        <v>2140</v>
      </c>
      <c r="B892" s="5" t="s">
        <v>2141</v>
      </c>
      <c r="C892" s="5">
        <v>720</v>
      </c>
      <c r="D892" s="6">
        <v>87172</v>
      </c>
      <c r="E892" s="17">
        <f>VLOOKUP(A892,'forecast data dump'!$A$1:$H$3450,4,FALSE)</f>
        <v>44734</v>
      </c>
      <c r="F892" s="17">
        <f>VLOOKUP(A892,'forecast data dump'!$A$1:$H$3450,5,FALSE)</f>
        <v>44790</v>
      </c>
      <c r="G892" s="13">
        <f>VLOOKUP(A892,'forecast data dump'!$A$1:$H$3450,8,FALSE)</f>
        <v>0</v>
      </c>
      <c r="H892" s="5" t="s">
        <v>3741</v>
      </c>
      <c r="I892" s="22">
        <f t="shared" si="168"/>
        <v>720</v>
      </c>
      <c r="J892" s="5"/>
      <c r="K892" s="5"/>
      <c r="L892" s="33">
        <f t="shared" si="169"/>
        <v>87172</v>
      </c>
      <c r="M892" s="33">
        <f t="shared" si="170"/>
        <v>87172</v>
      </c>
      <c r="N892" s="22">
        <f t="shared" si="171"/>
        <v>0</v>
      </c>
    </row>
    <row r="893" spans="1:14" x14ac:dyDescent="0.3">
      <c r="A893" s="5" t="s">
        <v>2140</v>
      </c>
      <c r="B893" s="5" t="s">
        <v>2141</v>
      </c>
      <c r="C893" s="5">
        <v>96</v>
      </c>
      <c r="D893" s="6">
        <v>11623</v>
      </c>
      <c r="E893" s="17">
        <f>VLOOKUP(A893,'forecast data dump'!$A$1:$H$3450,4,FALSE)</f>
        <v>44734</v>
      </c>
      <c r="F893" s="17">
        <f>VLOOKUP(A893,'forecast data dump'!$A$1:$H$3450,5,FALSE)</f>
        <v>44790</v>
      </c>
      <c r="G893" s="13">
        <f>VLOOKUP(A893,'forecast data dump'!$A$1:$H$3450,8,FALSE)</f>
        <v>0</v>
      </c>
      <c r="H893" s="5" t="s">
        <v>3745</v>
      </c>
      <c r="I893" s="22">
        <f t="shared" si="168"/>
        <v>96</v>
      </c>
      <c r="J893" s="5"/>
      <c r="K893" s="5"/>
      <c r="L893" s="33">
        <f t="shared" si="169"/>
        <v>11623</v>
      </c>
      <c r="M893" s="33">
        <f t="shared" si="170"/>
        <v>11623</v>
      </c>
      <c r="N893" s="22">
        <f t="shared" si="171"/>
        <v>0</v>
      </c>
    </row>
    <row r="894" spans="1:14" x14ac:dyDescent="0.3">
      <c r="A894" s="5" t="s">
        <v>2142</v>
      </c>
      <c r="B894" s="5" t="s">
        <v>2143</v>
      </c>
      <c r="C894" s="5">
        <v>80</v>
      </c>
      <c r="D894" s="6">
        <v>12499</v>
      </c>
      <c r="E894" s="17">
        <f>VLOOKUP(A894,'forecast data dump'!$A$1:$H$3450,4,FALSE)</f>
        <v>44705</v>
      </c>
      <c r="F894" s="17">
        <f>VLOOKUP(A894,'forecast data dump'!$A$1:$H$3450,5,FALSE)</f>
        <v>44755</v>
      </c>
      <c r="G894" s="13">
        <f>VLOOKUP(A894,'forecast data dump'!$A$1:$H$3450,8,FALSE)</f>
        <v>0</v>
      </c>
      <c r="H894" s="5" t="s">
        <v>3733</v>
      </c>
      <c r="I894" s="22">
        <f t="shared" si="168"/>
        <v>80</v>
      </c>
      <c r="J894" s="5"/>
      <c r="K894" s="5"/>
      <c r="L894" s="33">
        <f t="shared" si="169"/>
        <v>12499</v>
      </c>
      <c r="M894" s="33">
        <f t="shared" si="170"/>
        <v>12499</v>
      </c>
      <c r="N894" s="22">
        <f t="shared" si="171"/>
        <v>0</v>
      </c>
    </row>
    <row r="895" spans="1:14" x14ac:dyDescent="0.3">
      <c r="A895" s="5" t="s">
        <v>2142</v>
      </c>
      <c r="B895" s="5" t="s">
        <v>2143</v>
      </c>
      <c r="C895" s="5">
        <v>160</v>
      </c>
      <c r="D895" s="6">
        <v>19372</v>
      </c>
      <c r="E895" s="17">
        <f>VLOOKUP(A895,'forecast data dump'!$A$1:$H$3450,4,FALSE)</f>
        <v>44705</v>
      </c>
      <c r="F895" s="17">
        <f>VLOOKUP(A895,'forecast data dump'!$A$1:$H$3450,5,FALSE)</f>
        <v>44755</v>
      </c>
      <c r="G895" s="13">
        <f>VLOOKUP(A895,'forecast data dump'!$A$1:$H$3450,8,FALSE)</f>
        <v>0</v>
      </c>
      <c r="H895" s="5" t="s">
        <v>3742</v>
      </c>
      <c r="I895" s="22">
        <f t="shared" si="168"/>
        <v>160</v>
      </c>
      <c r="J895" s="5"/>
      <c r="K895" s="5"/>
      <c r="L895" s="33">
        <f t="shared" si="169"/>
        <v>19372</v>
      </c>
      <c r="M895" s="33">
        <f t="shared" si="170"/>
        <v>19372</v>
      </c>
      <c r="N895" s="22">
        <f t="shared" si="171"/>
        <v>0</v>
      </c>
    </row>
    <row r="896" spans="1:14" x14ac:dyDescent="0.3">
      <c r="A896" s="5" t="s">
        <v>2142</v>
      </c>
      <c r="B896" s="5" t="s">
        <v>2143</v>
      </c>
      <c r="C896" s="5">
        <v>160</v>
      </c>
      <c r="D896" s="6">
        <v>19372</v>
      </c>
      <c r="E896" s="17">
        <f>VLOOKUP(A896,'forecast data dump'!$A$1:$H$3450,4,FALSE)</f>
        <v>44705</v>
      </c>
      <c r="F896" s="17">
        <f>VLOOKUP(A896,'forecast data dump'!$A$1:$H$3450,5,FALSE)</f>
        <v>44755</v>
      </c>
      <c r="G896" s="13">
        <f>VLOOKUP(A896,'forecast data dump'!$A$1:$H$3450,8,FALSE)</f>
        <v>0</v>
      </c>
      <c r="H896" s="5" t="s">
        <v>3741</v>
      </c>
      <c r="I896" s="22">
        <f t="shared" si="168"/>
        <v>160</v>
      </c>
      <c r="J896" s="5"/>
      <c r="K896" s="5"/>
      <c r="L896" s="33">
        <f t="shared" si="169"/>
        <v>19372</v>
      </c>
      <c r="M896" s="33">
        <f t="shared" si="170"/>
        <v>19372</v>
      </c>
      <c r="N896" s="22">
        <f t="shared" si="171"/>
        <v>0</v>
      </c>
    </row>
    <row r="897" spans="1:14" x14ac:dyDescent="0.3">
      <c r="A897" s="5" t="s">
        <v>2142</v>
      </c>
      <c r="B897" s="5" t="s">
        <v>2143</v>
      </c>
      <c r="C897" s="5">
        <v>40</v>
      </c>
      <c r="D897" s="6">
        <v>4843</v>
      </c>
      <c r="E897" s="17">
        <f>VLOOKUP(A897,'forecast data dump'!$A$1:$H$3450,4,FALSE)</f>
        <v>44705</v>
      </c>
      <c r="F897" s="17">
        <f>VLOOKUP(A897,'forecast data dump'!$A$1:$H$3450,5,FALSE)</f>
        <v>44755</v>
      </c>
      <c r="G897" s="13">
        <f>VLOOKUP(A897,'forecast data dump'!$A$1:$H$3450,8,FALSE)</f>
        <v>0</v>
      </c>
      <c r="H897" s="5" t="s">
        <v>3745</v>
      </c>
      <c r="I897" s="22">
        <f t="shared" si="168"/>
        <v>40</v>
      </c>
      <c r="J897" s="5"/>
      <c r="K897" s="5"/>
      <c r="L897" s="33">
        <f t="shared" si="169"/>
        <v>4843</v>
      </c>
      <c r="M897" s="33">
        <f t="shared" si="170"/>
        <v>4843</v>
      </c>
      <c r="N897" s="22">
        <f t="shared" si="171"/>
        <v>0</v>
      </c>
    </row>
    <row r="898" spans="1:14" x14ac:dyDescent="0.3">
      <c r="A898" s="5" t="s">
        <v>2142</v>
      </c>
      <c r="B898" s="5" t="s">
        <v>2143</v>
      </c>
      <c r="C898" s="5">
        <v>80</v>
      </c>
      <c r="D898" s="6">
        <v>12499</v>
      </c>
      <c r="E898" s="17">
        <f>VLOOKUP(A898,'forecast data dump'!$A$1:$H$3450,4,FALSE)</f>
        <v>44705</v>
      </c>
      <c r="F898" s="17">
        <f>VLOOKUP(A898,'forecast data dump'!$A$1:$H$3450,5,FALSE)</f>
        <v>44755</v>
      </c>
      <c r="G898" s="13">
        <f>VLOOKUP(A898,'forecast data dump'!$A$1:$H$3450,8,FALSE)</f>
        <v>0</v>
      </c>
      <c r="H898" s="5" t="s">
        <v>3744</v>
      </c>
      <c r="I898" s="22">
        <f t="shared" si="168"/>
        <v>80</v>
      </c>
      <c r="J898" s="5"/>
      <c r="K898" s="5"/>
      <c r="L898" s="33">
        <f t="shared" si="169"/>
        <v>12499</v>
      </c>
      <c r="M898" s="33">
        <f t="shared" si="170"/>
        <v>12499</v>
      </c>
      <c r="N898" s="22">
        <f t="shared" si="171"/>
        <v>0</v>
      </c>
    </row>
    <row r="899" spans="1:14" x14ac:dyDescent="0.3">
      <c r="A899" s="5" t="s">
        <v>2144</v>
      </c>
      <c r="B899" s="5" t="s">
        <v>2145</v>
      </c>
      <c r="C899" s="5">
        <v>500</v>
      </c>
      <c r="D899" s="6">
        <v>589</v>
      </c>
      <c r="E899" s="17">
        <f>VLOOKUP(A899,'forecast data dump'!$A$1:$H$3450,4,FALSE)</f>
        <v>44615</v>
      </c>
      <c r="F899" s="17">
        <f>VLOOKUP(A899,'forecast data dump'!$A$1:$H$3450,5,FALSE)</f>
        <v>44642</v>
      </c>
      <c r="G899" s="13">
        <f>VLOOKUP(A899,'forecast data dump'!$A$1:$H$3450,8,FALSE)</f>
        <v>0</v>
      </c>
      <c r="H899" s="5" t="s">
        <v>3762</v>
      </c>
      <c r="I899" s="22">
        <f t="shared" si="168"/>
        <v>500</v>
      </c>
      <c r="J899" s="5"/>
      <c r="K899" s="5"/>
      <c r="L899" s="33">
        <f t="shared" si="169"/>
        <v>589</v>
      </c>
      <c r="M899" s="33">
        <f t="shared" si="170"/>
        <v>589</v>
      </c>
      <c r="N899" s="22">
        <f t="shared" si="171"/>
        <v>0</v>
      </c>
    </row>
    <row r="900" spans="1:14" x14ac:dyDescent="0.3">
      <c r="A900" s="5" t="s">
        <v>2148</v>
      </c>
      <c r="B900" s="5" t="s">
        <v>2149</v>
      </c>
      <c r="C900" s="5">
        <v>500</v>
      </c>
      <c r="D900" s="6">
        <v>592</v>
      </c>
      <c r="E900" s="17">
        <f>VLOOKUP(A900,'forecast data dump'!$A$1:$H$3450,4,FALSE)</f>
        <v>44774</v>
      </c>
      <c r="F900" s="17">
        <f>VLOOKUP(A900,'forecast data dump'!$A$1:$H$3450,5,FALSE)</f>
        <v>44782</v>
      </c>
      <c r="G900" s="13">
        <f>VLOOKUP(A900,'forecast data dump'!$A$1:$H$3450,8,FALSE)</f>
        <v>0</v>
      </c>
      <c r="H900" s="5" t="s">
        <v>3762</v>
      </c>
      <c r="I900" s="22">
        <f t="shared" si="168"/>
        <v>500</v>
      </c>
      <c r="J900" s="5"/>
      <c r="K900" s="5"/>
      <c r="L900" s="33">
        <f t="shared" si="169"/>
        <v>592</v>
      </c>
      <c r="M900" s="33">
        <f t="shared" si="170"/>
        <v>592</v>
      </c>
      <c r="N900" s="22">
        <f t="shared" si="171"/>
        <v>0</v>
      </c>
    </row>
    <row r="901" spans="1:14" x14ac:dyDescent="0.3">
      <c r="A901" s="5" t="s">
        <v>2150</v>
      </c>
      <c r="B901" s="5" t="s">
        <v>2151</v>
      </c>
      <c r="C901" s="5">
        <v>500</v>
      </c>
      <c r="D901" s="6">
        <v>580</v>
      </c>
      <c r="E901" s="17">
        <f>VLOOKUP(A901,'forecast data dump'!$A$1:$H$3450,4,FALSE)</f>
        <v>44582</v>
      </c>
      <c r="F901" s="17">
        <f>VLOOKUP(A901,'forecast data dump'!$A$1:$H$3450,5,FALSE)</f>
        <v>44595</v>
      </c>
      <c r="G901" s="13">
        <f>VLOOKUP(A901,'forecast data dump'!$A$1:$H$3450,8,FALSE)</f>
        <v>0</v>
      </c>
      <c r="H901" s="5" t="s">
        <v>3762</v>
      </c>
      <c r="I901" s="22">
        <f t="shared" si="168"/>
        <v>500</v>
      </c>
      <c r="J901" s="5"/>
      <c r="K901" s="5"/>
      <c r="L901" s="33">
        <f t="shared" si="169"/>
        <v>580</v>
      </c>
      <c r="M901" s="33">
        <f t="shared" si="170"/>
        <v>580</v>
      </c>
      <c r="N901" s="22">
        <f t="shared" si="171"/>
        <v>0</v>
      </c>
    </row>
    <row r="902" spans="1:14" x14ac:dyDescent="0.3">
      <c r="A902" s="5" t="s">
        <v>2152</v>
      </c>
      <c r="B902" s="5" t="s">
        <v>2153</v>
      </c>
      <c r="C902" s="5">
        <v>500</v>
      </c>
      <c r="D902" s="6">
        <v>592</v>
      </c>
      <c r="E902" s="17">
        <f>VLOOKUP(A902,'forecast data dump'!$A$1:$H$3450,4,FALSE)</f>
        <v>44582</v>
      </c>
      <c r="F902" s="17">
        <f>VLOOKUP(A902,'forecast data dump'!$A$1:$H$3450,5,FALSE)</f>
        <v>44609</v>
      </c>
      <c r="G902" s="13">
        <f>VLOOKUP(A902,'forecast data dump'!$A$1:$H$3450,8,FALSE)</f>
        <v>0</v>
      </c>
      <c r="H902" s="5" t="s">
        <v>3762</v>
      </c>
      <c r="I902" s="22">
        <f t="shared" si="168"/>
        <v>500</v>
      </c>
      <c r="J902" s="5"/>
      <c r="K902" s="5"/>
      <c r="L902" s="33">
        <f t="shared" si="169"/>
        <v>592</v>
      </c>
      <c r="M902" s="33">
        <f t="shared" si="170"/>
        <v>592</v>
      </c>
      <c r="N902" s="22">
        <f t="shared" si="171"/>
        <v>0</v>
      </c>
    </row>
    <row r="903" spans="1:14" x14ac:dyDescent="0.3">
      <c r="A903" s="5" t="s">
        <v>2154</v>
      </c>
      <c r="B903" s="5" t="s">
        <v>2155</v>
      </c>
      <c r="C903" s="5">
        <v>500</v>
      </c>
      <c r="D903" s="6">
        <v>592</v>
      </c>
      <c r="E903" s="17">
        <f>VLOOKUP(A903,'forecast data dump'!$A$1:$H$3450,4,FALSE)</f>
        <v>44638</v>
      </c>
      <c r="F903" s="17">
        <f>VLOOKUP(A903,'forecast data dump'!$A$1:$H$3450,5,FALSE)</f>
        <v>44665</v>
      </c>
      <c r="G903" s="13">
        <f>VLOOKUP(A903,'forecast data dump'!$A$1:$H$3450,8,FALSE)</f>
        <v>0</v>
      </c>
      <c r="H903" s="5" t="s">
        <v>3762</v>
      </c>
      <c r="I903" s="22">
        <f t="shared" si="168"/>
        <v>500</v>
      </c>
      <c r="J903" s="5"/>
      <c r="K903" s="5"/>
      <c r="L903" s="33">
        <f t="shared" si="169"/>
        <v>592</v>
      </c>
      <c r="M903" s="33">
        <f t="shared" si="170"/>
        <v>592</v>
      </c>
      <c r="N903" s="22">
        <f t="shared" si="171"/>
        <v>0</v>
      </c>
    </row>
    <row r="904" spans="1:14" x14ac:dyDescent="0.3">
      <c r="A904" s="5" t="s">
        <v>2156</v>
      </c>
      <c r="B904" s="5" t="s">
        <v>2157</v>
      </c>
      <c r="C904" s="5">
        <v>500</v>
      </c>
      <c r="D904" s="6">
        <v>592</v>
      </c>
      <c r="E904" s="17">
        <f>VLOOKUP(A904,'forecast data dump'!$A$1:$H$3450,4,FALSE)</f>
        <v>44718</v>
      </c>
      <c r="F904" s="17">
        <f>VLOOKUP(A904,'forecast data dump'!$A$1:$H$3450,5,FALSE)</f>
        <v>44747</v>
      </c>
      <c r="G904" s="13">
        <f>VLOOKUP(A904,'forecast data dump'!$A$1:$H$3450,8,FALSE)</f>
        <v>0</v>
      </c>
      <c r="H904" s="5" t="s">
        <v>3762</v>
      </c>
      <c r="I904" s="22">
        <f t="shared" si="168"/>
        <v>500</v>
      </c>
      <c r="J904" s="5"/>
      <c r="K904" s="5"/>
      <c r="L904" s="33">
        <f t="shared" si="169"/>
        <v>592</v>
      </c>
      <c r="M904" s="33">
        <f t="shared" si="170"/>
        <v>592</v>
      </c>
      <c r="N904" s="22">
        <f t="shared" si="171"/>
        <v>0</v>
      </c>
    </row>
    <row r="905" spans="1:14" x14ac:dyDescent="0.3">
      <c r="A905" s="5" t="s">
        <v>2158</v>
      </c>
      <c r="B905" s="5" t="s">
        <v>2159</v>
      </c>
      <c r="C905" s="5">
        <v>500</v>
      </c>
      <c r="D905" s="6">
        <v>592</v>
      </c>
      <c r="E905" s="17">
        <f>VLOOKUP(A905,'forecast data dump'!$A$1:$H$3450,4,FALSE)</f>
        <v>44617</v>
      </c>
      <c r="F905" s="17">
        <f>VLOOKUP(A905,'forecast data dump'!$A$1:$H$3450,5,FALSE)</f>
        <v>44700</v>
      </c>
      <c r="G905" s="13">
        <f>VLOOKUP(A905,'forecast data dump'!$A$1:$H$3450,8,FALSE)</f>
        <v>0</v>
      </c>
      <c r="H905" s="5" t="s">
        <v>3762</v>
      </c>
      <c r="I905" s="22">
        <f t="shared" si="168"/>
        <v>500</v>
      </c>
      <c r="J905" s="5"/>
      <c r="K905" s="5"/>
      <c r="L905" s="33">
        <f t="shared" si="169"/>
        <v>592</v>
      </c>
      <c r="M905" s="33">
        <f t="shared" si="170"/>
        <v>592</v>
      </c>
      <c r="N905" s="22">
        <f t="shared" si="171"/>
        <v>0</v>
      </c>
    </row>
    <row r="906" spans="1:14" x14ac:dyDescent="0.3">
      <c r="A906" s="5" t="s">
        <v>2160</v>
      </c>
      <c r="B906" s="5" t="s">
        <v>2161</v>
      </c>
      <c r="C906" s="5">
        <v>500</v>
      </c>
      <c r="D906" s="6">
        <v>592</v>
      </c>
      <c r="E906" s="17">
        <f>VLOOKUP(A906,'forecast data dump'!$A$1:$H$3450,4,FALSE)</f>
        <v>44734</v>
      </c>
      <c r="F906" s="17">
        <f>VLOOKUP(A906,'forecast data dump'!$A$1:$H$3450,5,FALSE)</f>
        <v>44790</v>
      </c>
      <c r="G906" s="13">
        <f>VLOOKUP(A906,'forecast data dump'!$A$1:$H$3450,8,FALSE)</f>
        <v>0</v>
      </c>
      <c r="H906" s="5" t="s">
        <v>3762</v>
      </c>
      <c r="I906" s="22">
        <f t="shared" si="168"/>
        <v>500</v>
      </c>
      <c r="J906" s="5"/>
      <c r="K906" s="5"/>
      <c r="L906" s="33">
        <f t="shared" si="169"/>
        <v>592</v>
      </c>
      <c r="M906" s="33">
        <f t="shared" si="170"/>
        <v>592</v>
      </c>
      <c r="N906" s="22">
        <f t="shared" si="171"/>
        <v>0</v>
      </c>
    </row>
    <row r="907" spans="1:14" x14ac:dyDescent="0.3">
      <c r="A907" s="5" t="s">
        <v>2162</v>
      </c>
      <c r="B907" s="5" t="s">
        <v>2163</v>
      </c>
      <c r="C907" s="5">
        <v>500</v>
      </c>
      <c r="D907" s="6">
        <v>592</v>
      </c>
      <c r="E907" s="17">
        <f>VLOOKUP(A907,'forecast data dump'!$A$1:$H$3450,4,FALSE)</f>
        <v>44705</v>
      </c>
      <c r="F907" s="17">
        <f>VLOOKUP(A907,'forecast data dump'!$A$1:$H$3450,5,FALSE)</f>
        <v>44755</v>
      </c>
      <c r="G907" s="13">
        <f>VLOOKUP(A907,'forecast data dump'!$A$1:$H$3450,8,FALSE)</f>
        <v>0</v>
      </c>
      <c r="H907" s="5" t="s">
        <v>3762</v>
      </c>
      <c r="I907" s="22">
        <f t="shared" si="168"/>
        <v>500</v>
      </c>
      <c r="J907" s="5"/>
      <c r="K907" s="5"/>
      <c r="L907" s="33">
        <f t="shared" si="169"/>
        <v>592</v>
      </c>
      <c r="M907" s="33">
        <f t="shared" si="170"/>
        <v>592</v>
      </c>
      <c r="N907" s="22">
        <f t="shared" si="171"/>
        <v>0</v>
      </c>
    </row>
    <row r="908" spans="1:14" x14ac:dyDescent="0.3">
      <c r="A908" s="5" t="s">
        <v>2164</v>
      </c>
      <c r="B908" s="5" t="s">
        <v>2165</v>
      </c>
      <c r="C908" s="5">
        <v>80</v>
      </c>
      <c r="D908" s="6">
        <v>9404</v>
      </c>
      <c r="E908" s="17">
        <f>VLOOKUP(A908,'forecast data dump'!$A$1:$H$3450,4,FALSE)</f>
        <v>44645</v>
      </c>
      <c r="F908" s="17">
        <f>VLOOKUP(A908,'forecast data dump'!$A$1:$H$3450,5,FALSE)</f>
        <v>44672</v>
      </c>
      <c r="G908" s="13">
        <f>VLOOKUP(A908,'forecast data dump'!$A$1:$H$3450,8,FALSE)</f>
        <v>0</v>
      </c>
      <c r="H908" s="5" t="s">
        <v>3759</v>
      </c>
      <c r="I908" s="22">
        <f t="shared" si="168"/>
        <v>80</v>
      </c>
      <c r="J908" s="5"/>
      <c r="K908" s="5"/>
      <c r="L908" s="33">
        <f t="shared" si="169"/>
        <v>9404</v>
      </c>
      <c r="M908" s="33">
        <f t="shared" si="170"/>
        <v>9404</v>
      </c>
      <c r="N908" s="22">
        <f t="shared" si="171"/>
        <v>0</v>
      </c>
    </row>
    <row r="909" spans="1:14" x14ac:dyDescent="0.3">
      <c r="A909" s="5" t="s">
        <v>2164</v>
      </c>
      <c r="B909" s="5" t="s">
        <v>2165</v>
      </c>
      <c r="C909" s="5">
        <v>16</v>
      </c>
      <c r="D909" s="6">
        <v>2427</v>
      </c>
      <c r="E909" s="17">
        <f>VLOOKUP(A909,'forecast data dump'!$A$1:$H$3450,4,FALSE)</f>
        <v>44645</v>
      </c>
      <c r="F909" s="17">
        <f>VLOOKUP(A909,'forecast data dump'!$A$1:$H$3450,5,FALSE)</f>
        <v>44672</v>
      </c>
      <c r="G909" s="13">
        <f>VLOOKUP(A909,'forecast data dump'!$A$1:$H$3450,8,FALSE)</f>
        <v>0</v>
      </c>
      <c r="H909" s="5" t="s">
        <v>3763</v>
      </c>
      <c r="I909" s="22">
        <f t="shared" si="168"/>
        <v>16</v>
      </c>
      <c r="J909" s="5"/>
      <c r="K909" s="5"/>
      <c r="L909" s="33">
        <f t="shared" si="169"/>
        <v>2427</v>
      </c>
      <c r="M909" s="33">
        <f t="shared" si="170"/>
        <v>2427</v>
      </c>
      <c r="N909" s="22">
        <f t="shared" si="171"/>
        <v>0</v>
      </c>
    </row>
    <row r="910" spans="1:14" x14ac:dyDescent="0.3">
      <c r="A910" s="5" t="s">
        <v>2164</v>
      </c>
      <c r="B910" s="5" t="s">
        <v>2165</v>
      </c>
      <c r="C910" s="5">
        <v>40</v>
      </c>
      <c r="D910" s="6">
        <v>4129</v>
      </c>
      <c r="E910" s="17">
        <f>VLOOKUP(A910,'forecast data dump'!$A$1:$H$3450,4,FALSE)</f>
        <v>44645</v>
      </c>
      <c r="F910" s="17">
        <f>VLOOKUP(A910,'forecast data dump'!$A$1:$H$3450,5,FALSE)</f>
        <v>44672</v>
      </c>
      <c r="G910" s="13">
        <f>VLOOKUP(A910,'forecast data dump'!$A$1:$H$3450,8,FALSE)</f>
        <v>0</v>
      </c>
      <c r="H910" s="5" t="s">
        <v>3757</v>
      </c>
      <c r="I910" s="22">
        <f t="shared" si="168"/>
        <v>40</v>
      </c>
      <c r="J910" s="5"/>
      <c r="K910" s="5"/>
      <c r="L910" s="33">
        <f t="shared" si="169"/>
        <v>4129</v>
      </c>
      <c r="M910" s="33">
        <f t="shared" si="170"/>
        <v>4129</v>
      </c>
      <c r="N910" s="22">
        <f t="shared" si="171"/>
        <v>0</v>
      </c>
    </row>
    <row r="911" spans="1:14" x14ac:dyDescent="0.3">
      <c r="A911" s="5" t="s">
        <v>2164</v>
      </c>
      <c r="B911" s="5" t="s">
        <v>2165</v>
      </c>
      <c r="C911" s="5">
        <v>24</v>
      </c>
      <c r="D911" s="6">
        <v>3092</v>
      </c>
      <c r="E911" s="17">
        <f>VLOOKUP(A911,'forecast data dump'!$A$1:$H$3450,4,FALSE)</f>
        <v>44645</v>
      </c>
      <c r="F911" s="17">
        <f>VLOOKUP(A911,'forecast data dump'!$A$1:$H$3450,5,FALSE)</f>
        <v>44672</v>
      </c>
      <c r="G911" s="13">
        <f>VLOOKUP(A911,'forecast data dump'!$A$1:$H$3450,8,FALSE)</f>
        <v>0</v>
      </c>
      <c r="H911" s="5" t="s">
        <v>3752</v>
      </c>
      <c r="I911" s="22">
        <f t="shared" si="168"/>
        <v>24</v>
      </c>
      <c r="J911" s="5"/>
      <c r="K911" s="5"/>
      <c r="L911" s="33">
        <f t="shared" si="169"/>
        <v>3092</v>
      </c>
      <c r="M911" s="33">
        <f t="shared" si="170"/>
        <v>3092</v>
      </c>
      <c r="N911" s="22">
        <f t="shared" si="171"/>
        <v>0</v>
      </c>
    </row>
    <row r="912" spans="1:14" x14ac:dyDescent="0.3">
      <c r="A912" s="5" t="s">
        <v>2166</v>
      </c>
      <c r="B912" s="5" t="s">
        <v>2167</v>
      </c>
      <c r="C912" s="5">
        <v>32</v>
      </c>
      <c r="D912" s="6">
        <v>4999</v>
      </c>
      <c r="E912" s="17">
        <f>VLOOKUP(A912,'forecast data dump'!$A$1:$H$3450,4,FALSE)</f>
        <v>44643</v>
      </c>
      <c r="F912" s="17">
        <f>VLOOKUP(A912,'forecast data dump'!$A$1:$H$3450,5,FALSE)</f>
        <v>44670</v>
      </c>
      <c r="G912" s="13">
        <f>VLOOKUP(A912,'forecast data dump'!$A$1:$H$3450,8,FALSE)</f>
        <v>0</v>
      </c>
      <c r="H912" s="5" t="s">
        <v>3763</v>
      </c>
      <c r="I912" s="22">
        <f t="shared" si="168"/>
        <v>32</v>
      </c>
      <c r="J912" s="5"/>
      <c r="K912" s="5"/>
      <c r="L912" s="33">
        <f t="shared" si="169"/>
        <v>4999</v>
      </c>
      <c r="M912" s="33">
        <f t="shared" si="170"/>
        <v>4999</v>
      </c>
      <c r="N912" s="22">
        <f t="shared" si="171"/>
        <v>0</v>
      </c>
    </row>
    <row r="913" spans="1:14" x14ac:dyDescent="0.3">
      <c r="A913" s="5" t="s">
        <v>2166</v>
      </c>
      <c r="B913" s="5" t="s">
        <v>2167</v>
      </c>
      <c r="C913" s="5">
        <v>4</v>
      </c>
      <c r="D913" s="6">
        <v>819</v>
      </c>
      <c r="E913" s="17">
        <f>VLOOKUP(A913,'forecast data dump'!$A$1:$H$3450,4,FALSE)</f>
        <v>44643</v>
      </c>
      <c r="F913" s="17">
        <f>VLOOKUP(A913,'forecast data dump'!$A$1:$H$3450,5,FALSE)</f>
        <v>44670</v>
      </c>
      <c r="G913" s="13">
        <f>VLOOKUP(A913,'forecast data dump'!$A$1:$H$3450,8,FALSE)</f>
        <v>0</v>
      </c>
      <c r="H913" s="5" t="s">
        <v>3755</v>
      </c>
      <c r="I913" s="22">
        <f t="shared" si="168"/>
        <v>4</v>
      </c>
      <c r="J913" s="5"/>
      <c r="K913" s="5"/>
      <c r="L913" s="33">
        <f t="shared" si="169"/>
        <v>819</v>
      </c>
      <c r="M913" s="33">
        <f t="shared" si="170"/>
        <v>819</v>
      </c>
      <c r="N913" s="22">
        <f t="shared" si="171"/>
        <v>0</v>
      </c>
    </row>
    <row r="914" spans="1:14" x14ac:dyDescent="0.3">
      <c r="A914" s="5" t="s">
        <v>2168</v>
      </c>
      <c r="B914" s="5" t="s">
        <v>2169</v>
      </c>
      <c r="C914" s="5">
        <v>120</v>
      </c>
      <c r="D914" s="6">
        <v>18748</v>
      </c>
      <c r="E914" s="17">
        <f>VLOOKUP(A914,'forecast data dump'!$A$1:$H$3450,4,FALSE)</f>
        <v>44701</v>
      </c>
      <c r="F914" s="17">
        <f>VLOOKUP(A914,'forecast data dump'!$A$1:$H$3450,5,FALSE)</f>
        <v>44788</v>
      </c>
      <c r="G914" s="13">
        <f>VLOOKUP(A914,'forecast data dump'!$A$1:$H$3450,8,FALSE)</f>
        <v>0</v>
      </c>
      <c r="H914" s="5" t="s">
        <v>3733</v>
      </c>
      <c r="I914" s="22">
        <f t="shared" si="168"/>
        <v>120</v>
      </c>
      <c r="J914" s="5"/>
      <c r="K914" s="5"/>
      <c r="L914" s="33">
        <f t="shared" si="169"/>
        <v>18748</v>
      </c>
      <c r="M914" s="33">
        <f t="shared" si="170"/>
        <v>18748</v>
      </c>
      <c r="N914" s="22">
        <f t="shared" si="171"/>
        <v>0</v>
      </c>
    </row>
    <row r="915" spans="1:14" x14ac:dyDescent="0.3">
      <c r="A915" s="5" t="s">
        <v>2168</v>
      </c>
      <c r="B915" s="5" t="s">
        <v>2169</v>
      </c>
      <c r="C915" s="5">
        <v>280</v>
      </c>
      <c r="D915" s="6">
        <v>33900</v>
      </c>
      <c r="E915" s="17">
        <f>VLOOKUP(A915,'forecast data dump'!$A$1:$H$3450,4,FALSE)</f>
        <v>44701</v>
      </c>
      <c r="F915" s="17">
        <f>VLOOKUP(A915,'forecast data dump'!$A$1:$H$3450,5,FALSE)</f>
        <v>44788</v>
      </c>
      <c r="G915" s="13">
        <f>VLOOKUP(A915,'forecast data dump'!$A$1:$H$3450,8,FALSE)</f>
        <v>0</v>
      </c>
      <c r="H915" s="5" t="s">
        <v>3742</v>
      </c>
      <c r="I915" s="22">
        <f t="shared" si="168"/>
        <v>280</v>
      </c>
      <c r="J915" s="5"/>
      <c r="K915" s="5"/>
      <c r="L915" s="33">
        <f t="shared" si="169"/>
        <v>33900</v>
      </c>
      <c r="M915" s="33">
        <f t="shared" si="170"/>
        <v>33900</v>
      </c>
      <c r="N915" s="22">
        <f t="shared" si="171"/>
        <v>0</v>
      </c>
    </row>
    <row r="916" spans="1:14" x14ac:dyDescent="0.3">
      <c r="A916" s="5" t="s">
        <v>2168</v>
      </c>
      <c r="B916" s="5" t="s">
        <v>2169</v>
      </c>
      <c r="C916" s="5">
        <v>280</v>
      </c>
      <c r="D916" s="6">
        <v>33900</v>
      </c>
      <c r="E916" s="17">
        <f>VLOOKUP(A916,'forecast data dump'!$A$1:$H$3450,4,FALSE)</f>
        <v>44701</v>
      </c>
      <c r="F916" s="17">
        <f>VLOOKUP(A916,'forecast data dump'!$A$1:$H$3450,5,FALSE)</f>
        <v>44788</v>
      </c>
      <c r="G916" s="13">
        <f>VLOOKUP(A916,'forecast data dump'!$A$1:$H$3450,8,FALSE)</f>
        <v>0</v>
      </c>
      <c r="H916" s="5" t="s">
        <v>3741</v>
      </c>
      <c r="I916" s="22">
        <f t="shared" si="168"/>
        <v>280</v>
      </c>
      <c r="J916" s="5"/>
      <c r="K916" s="5"/>
      <c r="L916" s="33">
        <f t="shared" si="169"/>
        <v>33900</v>
      </c>
      <c r="M916" s="33">
        <f t="shared" si="170"/>
        <v>33900</v>
      </c>
      <c r="N916" s="22">
        <f t="shared" si="171"/>
        <v>0</v>
      </c>
    </row>
    <row r="917" spans="1:14" x14ac:dyDescent="0.3">
      <c r="A917" s="5" t="s">
        <v>2168</v>
      </c>
      <c r="B917" s="5" t="s">
        <v>2169</v>
      </c>
      <c r="C917" s="5">
        <v>48</v>
      </c>
      <c r="D917" s="6">
        <v>5811</v>
      </c>
      <c r="E917" s="17">
        <f>VLOOKUP(A917,'forecast data dump'!$A$1:$H$3450,4,FALSE)</f>
        <v>44701</v>
      </c>
      <c r="F917" s="17">
        <f>VLOOKUP(A917,'forecast data dump'!$A$1:$H$3450,5,FALSE)</f>
        <v>44788</v>
      </c>
      <c r="G917" s="13">
        <f>VLOOKUP(A917,'forecast data dump'!$A$1:$H$3450,8,FALSE)</f>
        <v>0</v>
      </c>
      <c r="H917" s="5" t="s">
        <v>3745</v>
      </c>
      <c r="I917" s="22">
        <f t="shared" si="168"/>
        <v>48</v>
      </c>
      <c r="J917" s="5"/>
      <c r="K917" s="5"/>
      <c r="L917" s="33">
        <f t="shared" si="169"/>
        <v>5811</v>
      </c>
      <c r="M917" s="33">
        <f t="shared" si="170"/>
        <v>5811</v>
      </c>
      <c r="N917" s="22">
        <f t="shared" si="171"/>
        <v>0</v>
      </c>
    </row>
    <row r="918" spans="1:14" x14ac:dyDescent="0.3">
      <c r="A918" s="5" t="s">
        <v>2168</v>
      </c>
      <c r="B918" s="5" t="s">
        <v>2169</v>
      </c>
      <c r="C918" s="5">
        <v>120</v>
      </c>
      <c r="D918" s="6">
        <v>18748</v>
      </c>
      <c r="E918" s="17">
        <f>VLOOKUP(A918,'forecast data dump'!$A$1:$H$3450,4,FALSE)</f>
        <v>44701</v>
      </c>
      <c r="F918" s="17">
        <f>VLOOKUP(A918,'forecast data dump'!$A$1:$H$3450,5,FALSE)</f>
        <v>44788</v>
      </c>
      <c r="G918" s="13">
        <f>VLOOKUP(A918,'forecast data dump'!$A$1:$H$3450,8,FALSE)</f>
        <v>0</v>
      </c>
      <c r="H918" s="5" t="s">
        <v>3744</v>
      </c>
      <c r="I918" s="22">
        <f t="shared" si="168"/>
        <v>120</v>
      </c>
      <c r="J918" s="5"/>
      <c r="K918" s="5"/>
      <c r="L918" s="33">
        <f t="shared" si="169"/>
        <v>18748</v>
      </c>
      <c r="M918" s="33">
        <f t="shared" si="170"/>
        <v>18748</v>
      </c>
      <c r="N918" s="22">
        <f t="shared" si="171"/>
        <v>0</v>
      </c>
    </row>
    <row r="919" spans="1:14" x14ac:dyDescent="0.3">
      <c r="A919" s="5" t="s">
        <v>2170</v>
      </c>
      <c r="B919" s="5" t="s">
        <v>2171</v>
      </c>
      <c r="C919" s="5">
        <v>80</v>
      </c>
      <c r="D919" s="6">
        <v>9686</v>
      </c>
      <c r="E919" s="17">
        <f>VLOOKUP(A919,'forecast data dump'!$A$1:$H$3450,4,FALSE)</f>
        <v>44565</v>
      </c>
      <c r="F919" s="17">
        <f>VLOOKUP(A919,'forecast data dump'!$A$1:$H$3450,5,FALSE)</f>
        <v>44593</v>
      </c>
      <c r="G919" s="13">
        <f>VLOOKUP(A919,'forecast data dump'!$A$1:$H$3450,8,FALSE)</f>
        <v>0</v>
      </c>
      <c r="H919" s="5" t="s">
        <v>3741</v>
      </c>
      <c r="I919" s="22">
        <f t="shared" si="168"/>
        <v>80</v>
      </c>
      <c r="J919" s="5"/>
      <c r="K919" s="5"/>
      <c r="L919" s="33">
        <f t="shared" si="169"/>
        <v>9686</v>
      </c>
      <c r="M919" s="33">
        <f t="shared" si="170"/>
        <v>9686</v>
      </c>
      <c r="N919" s="22">
        <f t="shared" si="171"/>
        <v>0</v>
      </c>
    </row>
    <row r="920" spans="1:14" x14ac:dyDescent="0.3">
      <c r="A920" s="5" t="s">
        <v>2170</v>
      </c>
      <c r="B920" s="5" t="s">
        <v>2171</v>
      </c>
      <c r="C920" s="5">
        <v>16</v>
      </c>
      <c r="D920" s="6">
        <v>1937</v>
      </c>
      <c r="E920" s="17">
        <f>VLOOKUP(A920,'forecast data dump'!$A$1:$H$3450,4,FALSE)</f>
        <v>44565</v>
      </c>
      <c r="F920" s="17">
        <f>VLOOKUP(A920,'forecast data dump'!$A$1:$H$3450,5,FALSE)</f>
        <v>44593</v>
      </c>
      <c r="G920" s="13">
        <f>VLOOKUP(A920,'forecast data dump'!$A$1:$H$3450,8,FALSE)</f>
        <v>0</v>
      </c>
      <c r="H920" s="5" t="s">
        <v>3745</v>
      </c>
      <c r="I920" s="22">
        <f t="shared" si="168"/>
        <v>16</v>
      </c>
      <c r="J920" s="5"/>
      <c r="K920" s="5"/>
      <c r="L920" s="33">
        <f t="shared" si="169"/>
        <v>1937</v>
      </c>
      <c r="M920" s="33">
        <f t="shared" si="170"/>
        <v>1937</v>
      </c>
      <c r="N920" s="22">
        <f t="shared" si="171"/>
        <v>0</v>
      </c>
    </row>
    <row r="921" spans="1:14" x14ac:dyDescent="0.3">
      <c r="A921" s="5" t="s">
        <v>2170</v>
      </c>
      <c r="B921" s="5" t="s">
        <v>2171</v>
      </c>
      <c r="C921" s="5">
        <v>32</v>
      </c>
      <c r="D921" s="6">
        <v>4246</v>
      </c>
      <c r="E921" s="17">
        <f>VLOOKUP(A921,'forecast data dump'!$A$1:$H$3450,4,FALSE)</f>
        <v>44565</v>
      </c>
      <c r="F921" s="17">
        <f>VLOOKUP(A921,'forecast data dump'!$A$1:$H$3450,5,FALSE)</f>
        <v>44593</v>
      </c>
      <c r="G921" s="13">
        <f>VLOOKUP(A921,'forecast data dump'!$A$1:$H$3450,8,FALSE)</f>
        <v>0</v>
      </c>
      <c r="H921" s="5" t="s">
        <v>3752</v>
      </c>
      <c r="I921" s="22">
        <f t="shared" si="168"/>
        <v>32</v>
      </c>
      <c r="J921" s="5"/>
      <c r="K921" s="5"/>
      <c r="L921" s="33">
        <f t="shared" si="169"/>
        <v>4246</v>
      </c>
      <c r="M921" s="33">
        <f t="shared" si="170"/>
        <v>4246</v>
      </c>
      <c r="N921" s="22">
        <f t="shared" si="171"/>
        <v>0</v>
      </c>
    </row>
    <row r="922" spans="1:14" x14ac:dyDescent="0.3">
      <c r="A922" s="5" t="s">
        <v>2170</v>
      </c>
      <c r="B922" s="5" t="s">
        <v>2171</v>
      </c>
      <c r="C922" s="5">
        <v>20</v>
      </c>
      <c r="D922" s="6">
        <v>3125</v>
      </c>
      <c r="E922" s="17">
        <f>VLOOKUP(A922,'forecast data dump'!$A$1:$H$3450,4,FALSE)</f>
        <v>44565</v>
      </c>
      <c r="F922" s="17">
        <f>VLOOKUP(A922,'forecast data dump'!$A$1:$H$3450,5,FALSE)</f>
        <v>44593</v>
      </c>
      <c r="G922" s="13">
        <f>VLOOKUP(A922,'forecast data dump'!$A$1:$H$3450,8,FALSE)</f>
        <v>0</v>
      </c>
      <c r="H922" s="5" t="s">
        <v>3744</v>
      </c>
      <c r="I922" s="22">
        <f t="shared" si="168"/>
        <v>20</v>
      </c>
      <c r="J922" s="5"/>
      <c r="K922" s="5"/>
      <c r="L922" s="33">
        <f t="shared" si="169"/>
        <v>3125</v>
      </c>
      <c r="M922" s="33">
        <f t="shared" si="170"/>
        <v>3125</v>
      </c>
      <c r="N922" s="22">
        <f t="shared" si="171"/>
        <v>0</v>
      </c>
    </row>
    <row r="923" spans="1:14" x14ac:dyDescent="0.3">
      <c r="A923" s="5" t="s">
        <v>2172</v>
      </c>
      <c r="B923" s="5" t="s">
        <v>2173</v>
      </c>
      <c r="C923" s="5">
        <v>500</v>
      </c>
      <c r="D923" s="6">
        <v>580</v>
      </c>
      <c r="E923" s="17">
        <f>VLOOKUP(A923,'forecast data dump'!$A$1:$H$3450,4,FALSE)</f>
        <v>44645</v>
      </c>
      <c r="F923" s="17">
        <f>VLOOKUP(A923,'forecast data dump'!$A$1:$H$3450,5,FALSE)</f>
        <v>44672</v>
      </c>
      <c r="G923" s="13">
        <f>VLOOKUP(A923,'forecast data dump'!$A$1:$H$3450,8,FALSE)</f>
        <v>0</v>
      </c>
      <c r="H923" s="5" t="s">
        <v>3762</v>
      </c>
      <c r="I923" s="22">
        <f t="shared" si="168"/>
        <v>500</v>
      </c>
      <c r="J923" s="5"/>
      <c r="K923" s="5"/>
      <c r="L923" s="33">
        <f t="shared" si="169"/>
        <v>580</v>
      </c>
      <c r="M923" s="33">
        <f t="shared" si="170"/>
        <v>580</v>
      </c>
      <c r="N923" s="22">
        <f t="shared" si="171"/>
        <v>0</v>
      </c>
    </row>
    <row r="924" spans="1:14" x14ac:dyDescent="0.3">
      <c r="A924" s="5" t="s">
        <v>2174</v>
      </c>
      <c r="B924" s="5" t="s">
        <v>2175</v>
      </c>
      <c r="C924" s="5">
        <v>500</v>
      </c>
      <c r="D924" s="6">
        <v>592</v>
      </c>
      <c r="E924" s="17">
        <f>VLOOKUP(A924,'forecast data dump'!$A$1:$H$3450,4,FALSE)</f>
        <v>44643</v>
      </c>
      <c r="F924" s="17">
        <f>VLOOKUP(A924,'forecast data dump'!$A$1:$H$3450,5,FALSE)</f>
        <v>44670</v>
      </c>
      <c r="G924" s="13">
        <f>VLOOKUP(A924,'forecast data dump'!$A$1:$H$3450,8,FALSE)</f>
        <v>0</v>
      </c>
      <c r="H924" s="5" t="s">
        <v>3762</v>
      </c>
      <c r="I924" s="22">
        <f t="shared" si="168"/>
        <v>500</v>
      </c>
      <c r="J924" s="5"/>
      <c r="K924" s="5"/>
      <c r="L924" s="33">
        <f t="shared" si="169"/>
        <v>592</v>
      </c>
      <c r="M924" s="33">
        <f t="shared" si="170"/>
        <v>592</v>
      </c>
      <c r="N924" s="22">
        <f t="shared" si="171"/>
        <v>0</v>
      </c>
    </row>
    <row r="925" spans="1:14" x14ac:dyDescent="0.3">
      <c r="A925" s="5" t="s">
        <v>2176</v>
      </c>
      <c r="B925" s="5" t="s">
        <v>2177</v>
      </c>
      <c r="C925" s="5">
        <v>500</v>
      </c>
      <c r="D925" s="6">
        <v>592</v>
      </c>
      <c r="E925" s="17">
        <f>VLOOKUP(A925,'forecast data dump'!$A$1:$H$3450,4,FALSE)</f>
        <v>44565</v>
      </c>
      <c r="F925" s="17">
        <f>VLOOKUP(A925,'forecast data dump'!$A$1:$H$3450,5,FALSE)</f>
        <v>44593</v>
      </c>
      <c r="G925" s="13">
        <f>VLOOKUP(A925,'forecast data dump'!$A$1:$H$3450,8,FALSE)</f>
        <v>0</v>
      </c>
      <c r="H925" s="5" t="s">
        <v>3762</v>
      </c>
      <c r="I925" s="22">
        <f t="shared" si="168"/>
        <v>500</v>
      </c>
      <c r="J925" s="5"/>
      <c r="K925" s="5"/>
      <c r="L925" s="33">
        <f t="shared" si="169"/>
        <v>592</v>
      </c>
      <c r="M925" s="33">
        <f t="shared" si="170"/>
        <v>592</v>
      </c>
      <c r="N925" s="22">
        <f t="shared" si="171"/>
        <v>0</v>
      </c>
    </row>
    <row r="926" spans="1:14" x14ac:dyDescent="0.3">
      <c r="A926" s="5" t="s">
        <v>2178</v>
      </c>
      <c r="B926" s="5" t="s">
        <v>2179</v>
      </c>
      <c r="C926" s="5">
        <v>500</v>
      </c>
      <c r="D926" s="6">
        <v>592</v>
      </c>
      <c r="E926" s="17">
        <f>VLOOKUP(A926,'forecast data dump'!$A$1:$H$3450,4,FALSE)</f>
        <v>44701</v>
      </c>
      <c r="F926" s="17">
        <f>VLOOKUP(A926,'forecast data dump'!$A$1:$H$3450,5,FALSE)</f>
        <v>44788</v>
      </c>
      <c r="G926" s="13">
        <f>VLOOKUP(A926,'forecast data dump'!$A$1:$H$3450,8,FALSE)</f>
        <v>0</v>
      </c>
      <c r="H926" s="5" t="s">
        <v>3762</v>
      </c>
      <c r="I926" s="22">
        <f t="shared" si="168"/>
        <v>500</v>
      </c>
      <c r="J926" s="5"/>
      <c r="K926" s="5"/>
      <c r="L926" s="33">
        <f t="shared" si="169"/>
        <v>592</v>
      </c>
      <c r="M926" s="33">
        <f t="shared" si="170"/>
        <v>592</v>
      </c>
      <c r="N926" s="22">
        <f t="shared" si="171"/>
        <v>0</v>
      </c>
    </row>
    <row r="927" spans="1:14" x14ac:dyDescent="0.3">
      <c r="A927" s="5" t="s">
        <v>2182</v>
      </c>
      <c r="B927" s="5" t="s">
        <v>2183</v>
      </c>
      <c r="C927" s="5">
        <v>80</v>
      </c>
      <c r="D927" s="6">
        <v>9686</v>
      </c>
      <c r="E927" s="17">
        <f>VLOOKUP(A927,'forecast data dump'!$A$1:$H$3450,4,FALSE)</f>
        <v>44774</v>
      </c>
      <c r="F927" s="17">
        <f>VLOOKUP(A927,'forecast data dump'!$A$1:$H$3450,5,FALSE)</f>
        <v>44782</v>
      </c>
      <c r="G927" s="13">
        <f>VLOOKUP(A927,'forecast data dump'!$A$1:$H$3450,8,FALSE)</f>
        <v>0</v>
      </c>
      <c r="H927" s="5" t="s">
        <v>3759</v>
      </c>
      <c r="I927" s="22">
        <f t="shared" ref="I927:I944" si="172">C927*(1-G927)</f>
        <v>80</v>
      </c>
      <c r="J927" s="5"/>
      <c r="K927" s="5"/>
      <c r="L927" s="33">
        <f t="shared" ref="L927:L944" si="173">D927*(1-G927)</f>
        <v>9686</v>
      </c>
      <c r="M927" s="33">
        <f t="shared" ref="M927:M944" si="174">IF(J927="",L927,(D927/C927)*J927)</f>
        <v>9686</v>
      </c>
      <c r="N927" s="22">
        <f t="shared" ref="N927:N944" si="175">L927-M927</f>
        <v>0</v>
      </c>
    </row>
    <row r="928" spans="1:14" x14ac:dyDescent="0.3">
      <c r="A928" s="5" t="s">
        <v>2182</v>
      </c>
      <c r="B928" s="5" t="s">
        <v>2183</v>
      </c>
      <c r="C928" s="5">
        <v>80</v>
      </c>
      <c r="D928" s="6">
        <v>8506</v>
      </c>
      <c r="E928" s="17">
        <f>VLOOKUP(A928,'forecast data dump'!$A$1:$H$3450,4,FALSE)</f>
        <v>44774</v>
      </c>
      <c r="F928" s="17">
        <f>VLOOKUP(A928,'forecast data dump'!$A$1:$H$3450,5,FALSE)</f>
        <v>44782</v>
      </c>
      <c r="G928" s="13">
        <f>VLOOKUP(A928,'forecast data dump'!$A$1:$H$3450,8,FALSE)</f>
        <v>0</v>
      </c>
      <c r="H928" s="5" t="s">
        <v>3757</v>
      </c>
      <c r="I928" s="22">
        <f t="shared" si="172"/>
        <v>80</v>
      </c>
      <c r="J928" s="5"/>
      <c r="K928" s="5"/>
      <c r="L928" s="33">
        <f t="shared" si="173"/>
        <v>8506</v>
      </c>
      <c r="M928" s="33">
        <f t="shared" si="174"/>
        <v>8506</v>
      </c>
      <c r="N928" s="22">
        <f t="shared" si="175"/>
        <v>0</v>
      </c>
    </row>
    <row r="929" spans="1:14" x14ac:dyDescent="0.3">
      <c r="A929" s="5" t="s">
        <v>2182</v>
      </c>
      <c r="B929" s="5" t="s">
        <v>2183</v>
      </c>
      <c r="C929" s="5">
        <v>24</v>
      </c>
      <c r="D929" s="6">
        <v>2906</v>
      </c>
      <c r="E929" s="17">
        <f>VLOOKUP(A929,'forecast data dump'!$A$1:$H$3450,4,FALSE)</f>
        <v>44774</v>
      </c>
      <c r="F929" s="17">
        <f>VLOOKUP(A929,'forecast data dump'!$A$1:$H$3450,5,FALSE)</f>
        <v>44782</v>
      </c>
      <c r="G929" s="13">
        <f>VLOOKUP(A929,'forecast data dump'!$A$1:$H$3450,8,FALSE)</f>
        <v>0</v>
      </c>
      <c r="H929" s="5" t="s">
        <v>3759</v>
      </c>
      <c r="I929" s="22">
        <f t="shared" si="172"/>
        <v>24</v>
      </c>
      <c r="J929" s="5"/>
      <c r="K929" s="5"/>
      <c r="L929" s="33">
        <f t="shared" si="173"/>
        <v>2906</v>
      </c>
      <c r="M929" s="33">
        <f t="shared" si="174"/>
        <v>2906</v>
      </c>
      <c r="N929" s="22">
        <f t="shared" si="175"/>
        <v>0</v>
      </c>
    </row>
    <row r="930" spans="1:14" x14ac:dyDescent="0.3">
      <c r="A930" s="5" t="s">
        <v>2182</v>
      </c>
      <c r="B930" s="5" t="s">
        <v>2183</v>
      </c>
      <c r="C930" s="5">
        <v>40</v>
      </c>
      <c r="D930" s="6">
        <v>6249</v>
      </c>
      <c r="E930" s="17">
        <f>VLOOKUP(A930,'forecast data dump'!$A$1:$H$3450,4,FALSE)</f>
        <v>44774</v>
      </c>
      <c r="F930" s="17">
        <f>VLOOKUP(A930,'forecast data dump'!$A$1:$H$3450,5,FALSE)</f>
        <v>44782</v>
      </c>
      <c r="G930" s="13">
        <f>VLOOKUP(A930,'forecast data dump'!$A$1:$H$3450,8,FALSE)</f>
        <v>0</v>
      </c>
      <c r="H930" s="5" t="s">
        <v>3763</v>
      </c>
      <c r="I930" s="22">
        <f t="shared" si="172"/>
        <v>40</v>
      </c>
      <c r="J930" s="5"/>
      <c r="K930" s="5"/>
      <c r="L930" s="33">
        <f t="shared" si="173"/>
        <v>6249</v>
      </c>
      <c r="M930" s="33">
        <f t="shared" si="174"/>
        <v>6249</v>
      </c>
      <c r="N930" s="22">
        <f t="shared" si="175"/>
        <v>0</v>
      </c>
    </row>
    <row r="931" spans="1:14" x14ac:dyDescent="0.3">
      <c r="A931" s="5" t="s">
        <v>2184</v>
      </c>
      <c r="B931" s="5" t="s">
        <v>2185</v>
      </c>
      <c r="C931" s="5">
        <v>160</v>
      </c>
      <c r="D931" s="6">
        <v>19372</v>
      </c>
      <c r="E931" s="17">
        <f>VLOOKUP(A931,'forecast data dump'!$A$1:$H$3450,4,FALSE)</f>
        <v>44705</v>
      </c>
      <c r="F931" s="17">
        <f>VLOOKUP(A931,'forecast data dump'!$A$1:$H$3450,5,FALSE)</f>
        <v>44755</v>
      </c>
      <c r="G931" s="13">
        <f>VLOOKUP(A931,'forecast data dump'!$A$1:$H$3450,8,FALSE)</f>
        <v>0</v>
      </c>
      <c r="H931" s="5" t="s">
        <v>3759</v>
      </c>
      <c r="I931" s="22">
        <f t="shared" si="172"/>
        <v>160</v>
      </c>
      <c r="J931" s="5"/>
      <c r="K931" s="5"/>
      <c r="L931" s="33">
        <f t="shared" si="173"/>
        <v>19372</v>
      </c>
      <c r="M931" s="33">
        <f t="shared" si="174"/>
        <v>19372</v>
      </c>
      <c r="N931" s="22">
        <f t="shared" si="175"/>
        <v>0</v>
      </c>
    </row>
    <row r="932" spans="1:14" x14ac:dyDescent="0.3">
      <c r="A932" s="5" t="s">
        <v>2184</v>
      </c>
      <c r="B932" s="5" t="s">
        <v>2185</v>
      </c>
      <c r="C932" s="5">
        <v>160</v>
      </c>
      <c r="D932" s="6">
        <v>21230</v>
      </c>
      <c r="E932" s="17">
        <f>VLOOKUP(A932,'forecast data dump'!$A$1:$H$3450,4,FALSE)</f>
        <v>44705</v>
      </c>
      <c r="F932" s="17">
        <f>VLOOKUP(A932,'forecast data dump'!$A$1:$H$3450,5,FALSE)</f>
        <v>44755</v>
      </c>
      <c r="G932" s="13">
        <f>VLOOKUP(A932,'forecast data dump'!$A$1:$H$3450,8,FALSE)</f>
        <v>0</v>
      </c>
      <c r="H932" s="5" t="s">
        <v>3752</v>
      </c>
      <c r="I932" s="22">
        <f t="shared" si="172"/>
        <v>160</v>
      </c>
      <c r="J932" s="5"/>
      <c r="K932" s="5"/>
      <c r="L932" s="33">
        <f t="shared" si="173"/>
        <v>21230</v>
      </c>
      <c r="M932" s="33">
        <f t="shared" si="174"/>
        <v>21230</v>
      </c>
      <c r="N932" s="22">
        <f t="shared" si="175"/>
        <v>0</v>
      </c>
    </row>
    <row r="933" spans="1:14" x14ac:dyDescent="0.3">
      <c r="A933" s="5" t="s">
        <v>2184</v>
      </c>
      <c r="B933" s="5" t="s">
        <v>2185</v>
      </c>
      <c r="C933" s="5">
        <v>20</v>
      </c>
      <c r="D933" s="6">
        <v>2126</v>
      </c>
      <c r="E933" s="17">
        <f>VLOOKUP(A933,'forecast data dump'!$A$1:$H$3450,4,FALSE)</f>
        <v>44705</v>
      </c>
      <c r="F933" s="17">
        <f>VLOOKUP(A933,'forecast data dump'!$A$1:$H$3450,5,FALSE)</f>
        <v>44755</v>
      </c>
      <c r="G933" s="13">
        <f>VLOOKUP(A933,'forecast data dump'!$A$1:$H$3450,8,FALSE)</f>
        <v>0</v>
      </c>
      <c r="H933" s="5" t="s">
        <v>3757</v>
      </c>
      <c r="I933" s="22">
        <f t="shared" si="172"/>
        <v>20</v>
      </c>
      <c r="J933" s="5"/>
      <c r="K933" s="5"/>
      <c r="L933" s="33">
        <f t="shared" si="173"/>
        <v>2126</v>
      </c>
      <c r="M933" s="33">
        <f t="shared" si="174"/>
        <v>2126</v>
      </c>
      <c r="N933" s="22">
        <f t="shared" si="175"/>
        <v>0</v>
      </c>
    </row>
    <row r="934" spans="1:14" x14ac:dyDescent="0.3">
      <c r="A934" s="5" t="s">
        <v>2184</v>
      </c>
      <c r="B934" s="5" t="s">
        <v>2185</v>
      </c>
      <c r="C934" s="5">
        <v>8</v>
      </c>
      <c r="D934" s="6">
        <v>1250</v>
      </c>
      <c r="E934" s="17">
        <f>VLOOKUP(A934,'forecast data dump'!$A$1:$H$3450,4,FALSE)</f>
        <v>44705</v>
      </c>
      <c r="F934" s="17">
        <f>VLOOKUP(A934,'forecast data dump'!$A$1:$H$3450,5,FALSE)</f>
        <v>44755</v>
      </c>
      <c r="G934" s="13">
        <f>VLOOKUP(A934,'forecast data dump'!$A$1:$H$3450,8,FALSE)</f>
        <v>0</v>
      </c>
      <c r="H934" s="5" t="s">
        <v>3763</v>
      </c>
      <c r="I934" s="22">
        <f t="shared" si="172"/>
        <v>8</v>
      </c>
      <c r="J934" s="5"/>
      <c r="K934" s="5"/>
      <c r="L934" s="33">
        <f t="shared" si="173"/>
        <v>1250</v>
      </c>
      <c r="M934" s="33">
        <f t="shared" si="174"/>
        <v>1250</v>
      </c>
      <c r="N934" s="22">
        <f t="shared" si="175"/>
        <v>0</v>
      </c>
    </row>
    <row r="935" spans="1:14" x14ac:dyDescent="0.3">
      <c r="A935" s="5" t="s">
        <v>2186</v>
      </c>
      <c r="B935" s="5" t="s">
        <v>2187</v>
      </c>
      <c r="C935" s="5">
        <v>32</v>
      </c>
      <c r="D935" s="6">
        <v>3874</v>
      </c>
      <c r="E935" s="17">
        <f>VLOOKUP(A935,'forecast data dump'!$A$1:$H$3450,4,FALSE)</f>
        <v>44718</v>
      </c>
      <c r="F935" s="17">
        <f>VLOOKUP(A935,'forecast data dump'!$A$1:$H$3450,5,FALSE)</f>
        <v>44747</v>
      </c>
      <c r="G935" s="13">
        <f>VLOOKUP(A935,'forecast data dump'!$A$1:$H$3450,8,FALSE)</f>
        <v>0</v>
      </c>
      <c r="H935" s="5" t="s">
        <v>3745</v>
      </c>
      <c r="I935" s="22">
        <f t="shared" si="172"/>
        <v>32</v>
      </c>
      <c r="J935" s="5"/>
      <c r="K935" s="5"/>
      <c r="L935" s="33">
        <f t="shared" si="173"/>
        <v>3874</v>
      </c>
      <c r="M935" s="33">
        <f t="shared" si="174"/>
        <v>3874</v>
      </c>
      <c r="N935" s="22">
        <f t="shared" si="175"/>
        <v>0</v>
      </c>
    </row>
    <row r="936" spans="1:14" x14ac:dyDescent="0.3">
      <c r="A936" s="5" t="s">
        <v>2186</v>
      </c>
      <c r="B936" s="5" t="s">
        <v>2187</v>
      </c>
      <c r="C936" s="5">
        <v>200</v>
      </c>
      <c r="D936" s="6">
        <v>26538</v>
      </c>
      <c r="E936" s="17">
        <f>VLOOKUP(A936,'forecast data dump'!$A$1:$H$3450,4,FALSE)</f>
        <v>44718</v>
      </c>
      <c r="F936" s="17">
        <f>VLOOKUP(A936,'forecast data dump'!$A$1:$H$3450,5,FALSE)</f>
        <v>44747</v>
      </c>
      <c r="G936" s="13">
        <f>VLOOKUP(A936,'forecast data dump'!$A$1:$H$3450,8,FALSE)</f>
        <v>0</v>
      </c>
      <c r="H936" s="5" t="s">
        <v>3752</v>
      </c>
      <c r="I936" s="22">
        <f t="shared" si="172"/>
        <v>200</v>
      </c>
      <c r="J936" s="5"/>
      <c r="K936" s="5"/>
      <c r="L936" s="33">
        <f t="shared" si="173"/>
        <v>26538</v>
      </c>
      <c r="M936" s="33">
        <f t="shared" si="174"/>
        <v>26538</v>
      </c>
      <c r="N936" s="22">
        <f t="shared" si="175"/>
        <v>0</v>
      </c>
    </row>
    <row r="937" spans="1:14" x14ac:dyDescent="0.3">
      <c r="A937" s="5" t="s">
        <v>2186</v>
      </c>
      <c r="B937" s="5" t="s">
        <v>2187</v>
      </c>
      <c r="C937" s="5">
        <v>80</v>
      </c>
      <c r="D937" s="6">
        <v>12499</v>
      </c>
      <c r="E937" s="17">
        <f>VLOOKUP(A937,'forecast data dump'!$A$1:$H$3450,4,FALSE)</f>
        <v>44718</v>
      </c>
      <c r="F937" s="17">
        <f>VLOOKUP(A937,'forecast data dump'!$A$1:$H$3450,5,FALSE)</f>
        <v>44747</v>
      </c>
      <c r="G937" s="13">
        <f>VLOOKUP(A937,'forecast data dump'!$A$1:$H$3450,8,FALSE)</f>
        <v>0</v>
      </c>
      <c r="H937" s="5" t="s">
        <v>3744</v>
      </c>
      <c r="I937" s="22">
        <f t="shared" si="172"/>
        <v>80</v>
      </c>
      <c r="J937" s="5"/>
      <c r="K937" s="5"/>
      <c r="L937" s="33">
        <f t="shared" si="173"/>
        <v>12499</v>
      </c>
      <c r="M937" s="33">
        <f t="shared" si="174"/>
        <v>12499</v>
      </c>
      <c r="N937" s="22">
        <f t="shared" si="175"/>
        <v>0</v>
      </c>
    </row>
    <row r="938" spans="1:14" x14ac:dyDescent="0.3">
      <c r="A938" s="5" t="s">
        <v>2186</v>
      </c>
      <c r="B938" s="5" t="s">
        <v>2187</v>
      </c>
      <c r="C938" s="5">
        <v>200</v>
      </c>
      <c r="D938" s="6">
        <v>24214</v>
      </c>
      <c r="E938" s="17">
        <f>VLOOKUP(A938,'forecast data dump'!$A$1:$H$3450,4,FALSE)</f>
        <v>44718</v>
      </c>
      <c r="F938" s="17">
        <f>VLOOKUP(A938,'forecast data dump'!$A$1:$H$3450,5,FALSE)</f>
        <v>44747</v>
      </c>
      <c r="G938" s="13">
        <f>VLOOKUP(A938,'forecast data dump'!$A$1:$H$3450,8,FALSE)</f>
        <v>0</v>
      </c>
      <c r="H938" s="5" t="s">
        <v>3742</v>
      </c>
      <c r="I938" s="22">
        <f t="shared" si="172"/>
        <v>200</v>
      </c>
      <c r="J938" s="5"/>
      <c r="K938" s="5"/>
      <c r="L938" s="33">
        <f t="shared" si="173"/>
        <v>24214</v>
      </c>
      <c r="M938" s="33">
        <f t="shared" si="174"/>
        <v>24214</v>
      </c>
      <c r="N938" s="22">
        <f t="shared" si="175"/>
        <v>0</v>
      </c>
    </row>
    <row r="939" spans="1:14" x14ac:dyDescent="0.3">
      <c r="A939" s="5" t="s">
        <v>2186</v>
      </c>
      <c r="B939" s="5" t="s">
        <v>2187</v>
      </c>
      <c r="C939" s="5">
        <v>200</v>
      </c>
      <c r="D939" s="6">
        <v>24214</v>
      </c>
      <c r="E939" s="17">
        <f>VLOOKUP(A939,'forecast data dump'!$A$1:$H$3450,4,FALSE)</f>
        <v>44718</v>
      </c>
      <c r="F939" s="17">
        <f>VLOOKUP(A939,'forecast data dump'!$A$1:$H$3450,5,FALSE)</f>
        <v>44747</v>
      </c>
      <c r="G939" s="13">
        <f>VLOOKUP(A939,'forecast data dump'!$A$1:$H$3450,8,FALSE)</f>
        <v>0</v>
      </c>
      <c r="H939" s="5" t="s">
        <v>3741</v>
      </c>
      <c r="I939" s="22">
        <f t="shared" si="172"/>
        <v>200</v>
      </c>
      <c r="J939" s="5"/>
      <c r="K939" s="5"/>
      <c r="L939" s="33">
        <f t="shared" si="173"/>
        <v>24214</v>
      </c>
      <c r="M939" s="33">
        <f t="shared" si="174"/>
        <v>24214</v>
      </c>
      <c r="N939" s="22">
        <f t="shared" si="175"/>
        <v>0</v>
      </c>
    </row>
    <row r="940" spans="1:14" x14ac:dyDescent="0.3">
      <c r="A940" s="5" t="s">
        <v>2188</v>
      </c>
      <c r="B940" s="5" t="s">
        <v>2189</v>
      </c>
      <c r="C940" s="5">
        <v>160</v>
      </c>
      <c r="D940" s="6">
        <v>21065</v>
      </c>
      <c r="E940" s="17">
        <f>VLOOKUP(A940,'forecast data dump'!$A$1:$H$3450,4,FALSE)</f>
        <v>44615</v>
      </c>
      <c r="F940" s="17">
        <f>VLOOKUP(A940,'forecast data dump'!$A$1:$H$3450,5,FALSE)</f>
        <v>44642</v>
      </c>
      <c r="G940" s="13">
        <f>VLOOKUP(A940,'forecast data dump'!$A$1:$H$3450,8,FALSE)</f>
        <v>0</v>
      </c>
      <c r="H940" s="5" t="s">
        <v>3752</v>
      </c>
      <c r="I940" s="22">
        <f t="shared" si="172"/>
        <v>160</v>
      </c>
      <c r="J940" s="5"/>
      <c r="K940" s="5"/>
      <c r="L940" s="33">
        <f t="shared" si="173"/>
        <v>21065</v>
      </c>
      <c r="M940" s="33">
        <f t="shared" si="174"/>
        <v>21065</v>
      </c>
      <c r="N940" s="22">
        <f t="shared" si="175"/>
        <v>0</v>
      </c>
    </row>
    <row r="941" spans="1:14" x14ac:dyDescent="0.3">
      <c r="A941" s="5" t="s">
        <v>2188</v>
      </c>
      <c r="B941" s="5" t="s">
        <v>2189</v>
      </c>
      <c r="C941" s="5">
        <v>40</v>
      </c>
      <c r="D941" s="6">
        <v>6201</v>
      </c>
      <c r="E941" s="17">
        <f>VLOOKUP(A941,'forecast data dump'!$A$1:$H$3450,4,FALSE)</f>
        <v>44615</v>
      </c>
      <c r="F941" s="17">
        <f>VLOOKUP(A941,'forecast data dump'!$A$1:$H$3450,5,FALSE)</f>
        <v>44642</v>
      </c>
      <c r="G941" s="13">
        <f>VLOOKUP(A941,'forecast data dump'!$A$1:$H$3450,8,FALSE)</f>
        <v>0</v>
      </c>
      <c r="H941" s="5" t="s">
        <v>3744</v>
      </c>
      <c r="I941" s="22">
        <f t="shared" si="172"/>
        <v>40</v>
      </c>
      <c r="J941" s="5"/>
      <c r="K941" s="5"/>
      <c r="L941" s="33">
        <f t="shared" si="173"/>
        <v>6201</v>
      </c>
      <c r="M941" s="33">
        <f t="shared" si="174"/>
        <v>6201</v>
      </c>
      <c r="N941" s="22">
        <f t="shared" si="175"/>
        <v>0</v>
      </c>
    </row>
    <row r="942" spans="1:14" x14ac:dyDescent="0.3">
      <c r="A942" s="5" t="s">
        <v>2188</v>
      </c>
      <c r="B942" s="5" t="s">
        <v>2189</v>
      </c>
      <c r="C942" s="5">
        <v>4</v>
      </c>
      <c r="D942" s="6">
        <v>813</v>
      </c>
      <c r="E942" s="17">
        <f>VLOOKUP(A942,'forecast data dump'!$A$1:$H$3450,4,FALSE)</f>
        <v>44615</v>
      </c>
      <c r="F942" s="17">
        <f>VLOOKUP(A942,'forecast data dump'!$A$1:$H$3450,5,FALSE)</f>
        <v>44642</v>
      </c>
      <c r="G942" s="13">
        <f>VLOOKUP(A942,'forecast data dump'!$A$1:$H$3450,8,FALSE)</f>
        <v>0</v>
      </c>
      <c r="H942" s="5" t="s">
        <v>3755</v>
      </c>
      <c r="I942" s="22">
        <f t="shared" si="172"/>
        <v>4</v>
      </c>
      <c r="J942" s="5"/>
      <c r="K942" s="5"/>
      <c r="L942" s="33">
        <f t="shared" si="173"/>
        <v>813</v>
      </c>
      <c r="M942" s="33">
        <f t="shared" si="174"/>
        <v>813</v>
      </c>
      <c r="N942" s="22">
        <f t="shared" si="175"/>
        <v>0</v>
      </c>
    </row>
    <row r="943" spans="1:14" x14ac:dyDescent="0.3">
      <c r="A943" s="5" t="s">
        <v>2190</v>
      </c>
      <c r="B943" s="5" t="s">
        <v>2191</v>
      </c>
      <c r="C943" s="5">
        <v>80</v>
      </c>
      <c r="D943" s="6">
        <v>10615</v>
      </c>
      <c r="E943" s="17">
        <f>VLOOKUP(A943,'forecast data dump'!$A$1:$H$3450,4,FALSE)</f>
        <v>44643</v>
      </c>
      <c r="F943" s="17">
        <f>VLOOKUP(A943,'forecast data dump'!$A$1:$H$3450,5,FALSE)</f>
        <v>44670</v>
      </c>
      <c r="G943" s="13">
        <f>VLOOKUP(A943,'forecast data dump'!$A$1:$H$3450,8,FALSE)</f>
        <v>0</v>
      </c>
      <c r="H943" s="5" t="s">
        <v>3752</v>
      </c>
      <c r="I943" s="22">
        <f t="shared" si="172"/>
        <v>80</v>
      </c>
      <c r="J943" s="5"/>
      <c r="K943" s="5"/>
      <c r="L943" s="33">
        <f t="shared" si="173"/>
        <v>10615</v>
      </c>
      <c r="M943" s="33">
        <f t="shared" si="174"/>
        <v>10615</v>
      </c>
      <c r="N943" s="22">
        <f t="shared" si="175"/>
        <v>0</v>
      </c>
    </row>
    <row r="944" spans="1:14" x14ac:dyDescent="0.3">
      <c r="A944" s="5" t="s">
        <v>2190</v>
      </c>
      <c r="B944" s="5" t="s">
        <v>2191</v>
      </c>
      <c r="C944" s="5">
        <v>40</v>
      </c>
      <c r="D944" s="6">
        <v>6249</v>
      </c>
      <c r="E944" s="17">
        <f>VLOOKUP(A944,'forecast data dump'!$A$1:$H$3450,4,FALSE)</f>
        <v>44643</v>
      </c>
      <c r="F944" s="17">
        <f>VLOOKUP(A944,'forecast data dump'!$A$1:$H$3450,5,FALSE)</f>
        <v>44670</v>
      </c>
      <c r="G944" s="13">
        <f>VLOOKUP(A944,'forecast data dump'!$A$1:$H$3450,8,FALSE)</f>
        <v>0</v>
      </c>
      <c r="H944" s="5" t="s">
        <v>3744</v>
      </c>
      <c r="I944" s="22">
        <f t="shared" si="172"/>
        <v>40</v>
      </c>
      <c r="J944" s="5"/>
      <c r="K944" s="5"/>
      <c r="L944" s="33">
        <f t="shared" si="173"/>
        <v>6249</v>
      </c>
      <c r="M944" s="33">
        <f t="shared" si="174"/>
        <v>6249</v>
      </c>
      <c r="N944" s="22">
        <f t="shared" si="175"/>
        <v>0</v>
      </c>
    </row>
    <row r="945" spans="1:14" x14ac:dyDescent="0.3">
      <c r="A945" s="3" t="s">
        <v>7892</v>
      </c>
      <c r="B945" s="3"/>
      <c r="C945" s="3"/>
      <c r="D945" s="4"/>
      <c r="E945" s="15"/>
      <c r="F945" s="15"/>
      <c r="G945" s="11"/>
      <c r="H945" s="3"/>
      <c r="I945" s="20"/>
      <c r="J945" s="3"/>
      <c r="K945" s="3"/>
      <c r="L945" s="32"/>
      <c r="M945" s="32"/>
      <c r="N945" s="20"/>
    </row>
    <row r="946" spans="1:14" x14ac:dyDescent="0.3">
      <c r="A946" s="5" t="s">
        <v>2307</v>
      </c>
      <c r="B946" s="5" t="s">
        <v>2308</v>
      </c>
      <c r="C946" s="5">
        <v>4</v>
      </c>
      <c r="D946" s="6">
        <v>607</v>
      </c>
      <c r="E946" s="17">
        <f>VLOOKUP(A946,'forecast data dump'!$A$1:$H$3450,4,FALSE)</f>
        <v>44446</v>
      </c>
      <c r="F946" s="17">
        <f>VLOOKUP(A946,'forecast data dump'!$A$1:$H$3450,5,FALSE)</f>
        <v>44459</v>
      </c>
      <c r="G946" s="13">
        <f>VLOOKUP(A946,'forecast data dump'!$A$1:$H$3450,8,FALSE)</f>
        <v>0</v>
      </c>
      <c r="H946" s="5" t="s">
        <v>3763</v>
      </c>
      <c r="I946" s="22">
        <f t="shared" ref="I946:I964" si="176">C946*(1-G946)</f>
        <v>4</v>
      </c>
      <c r="J946" s="5"/>
      <c r="K946" s="5"/>
      <c r="L946" s="33">
        <f t="shared" ref="L946:L964" si="177">D946*(1-G946)</f>
        <v>607</v>
      </c>
      <c r="M946" s="33">
        <f t="shared" ref="M946:M964" si="178">IF(J946="",L946,(D946/C946)*J946)</f>
        <v>607</v>
      </c>
      <c r="N946" s="22">
        <f t="shared" ref="N946:N964" si="179">L946-M946</f>
        <v>0</v>
      </c>
    </row>
    <row r="947" spans="1:14" x14ac:dyDescent="0.3">
      <c r="A947" s="5" t="s">
        <v>2309</v>
      </c>
      <c r="B947" s="5" t="s">
        <v>2310</v>
      </c>
      <c r="C947" s="5">
        <v>16</v>
      </c>
      <c r="D947" s="6">
        <v>2500</v>
      </c>
      <c r="E947" s="17">
        <f>VLOOKUP(A947,'forecast data dump'!$A$1:$H$3450,4,FALSE)</f>
        <v>44545</v>
      </c>
      <c r="F947" s="17">
        <f>VLOOKUP(A947,'forecast data dump'!$A$1:$H$3450,5,FALSE)</f>
        <v>44564</v>
      </c>
      <c r="G947" s="13">
        <f>VLOOKUP(A947,'forecast data dump'!$A$1:$H$3450,8,FALSE)</f>
        <v>0</v>
      </c>
      <c r="H947" s="5" t="s">
        <v>3733</v>
      </c>
      <c r="I947" s="22">
        <f t="shared" si="176"/>
        <v>16</v>
      </c>
      <c r="J947" s="5"/>
      <c r="K947" s="5"/>
      <c r="L947" s="33">
        <f t="shared" si="177"/>
        <v>2500</v>
      </c>
      <c r="M947" s="33">
        <f t="shared" si="178"/>
        <v>2500</v>
      </c>
      <c r="N947" s="22">
        <f t="shared" si="179"/>
        <v>0</v>
      </c>
    </row>
    <row r="948" spans="1:14" x14ac:dyDescent="0.3">
      <c r="A948" s="5" t="s">
        <v>2309</v>
      </c>
      <c r="B948" s="5" t="s">
        <v>2310</v>
      </c>
      <c r="C948" s="5">
        <v>240</v>
      </c>
      <c r="D948" s="6">
        <v>29057</v>
      </c>
      <c r="E948" s="17">
        <f>VLOOKUP(A948,'forecast data dump'!$A$1:$H$3450,4,FALSE)</f>
        <v>44545</v>
      </c>
      <c r="F948" s="17">
        <f>VLOOKUP(A948,'forecast data dump'!$A$1:$H$3450,5,FALSE)</f>
        <v>44564</v>
      </c>
      <c r="G948" s="13">
        <f>VLOOKUP(A948,'forecast data dump'!$A$1:$H$3450,8,FALSE)</f>
        <v>0</v>
      </c>
      <c r="H948" s="5" t="s">
        <v>3741</v>
      </c>
      <c r="I948" s="22">
        <f t="shared" si="176"/>
        <v>240</v>
      </c>
      <c r="J948" s="5"/>
      <c r="K948" s="5"/>
      <c r="L948" s="33">
        <f t="shared" si="177"/>
        <v>29057</v>
      </c>
      <c r="M948" s="33">
        <f t="shared" si="178"/>
        <v>29057</v>
      </c>
      <c r="N948" s="22">
        <f t="shared" si="179"/>
        <v>0</v>
      </c>
    </row>
    <row r="949" spans="1:14" x14ac:dyDescent="0.3">
      <c r="A949" s="5" t="s">
        <v>2309</v>
      </c>
      <c r="B949" s="5" t="s">
        <v>2310</v>
      </c>
      <c r="C949" s="5">
        <v>16</v>
      </c>
      <c r="D949" s="6">
        <v>1937</v>
      </c>
      <c r="E949" s="17">
        <f>VLOOKUP(A949,'forecast data dump'!$A$1:$H$3450,4,FALSE)</f>
        <v>44545</v>
      </c>
      <c r="F949" s="17">
        <f>VLOOKUP(A949,'forecast data dump'!$A$1:$H$3450,5,FALSE)</f>
        <v>44564</v>
      </c>
      <c r="G949" s="13">
        <f>VLOOKUP(A949,'forecast data dump'!$A$1:$H$3450,8,FALSE)</f>
        <v>0</v>
      </c>
      <c r="H949" s="5" t="s">
        <v>3745</v>
      </c>
      <c r="I949" s="22">
        <f t="shared" si="176"/>
        <v>16</v>
      </c>
      <c r="J949" s="5"/>
      <c r="K949" s="5"/>
      <c r="L949" s="33">
        <f t="shared" si="177"/>
        <v>1937</v>
      </c>
      <c r="M949" s="33">
        <f t="shared" si="178"/>
        <v>1937</v>
      </c>
      <c r="N949" s="22">
        <f t="shared" si="179"/>
        <v>0</v>
      </c>
    </row>
    <row r="950" spans="1:14" x14ac:dyDescent="0.3">
      <c r="A950" s="5" t="s">
        <v>2311</v>
      </c>
      <c r="B950" s="5" t="s">
        <v>2312</v>
      </c>
      <c r="C950" s="5">
        <v>8</v>
      </c>
      <c r="D950" s="6">
        <v>1250</v>
      </c>
      <c r="E950" s="17">
        <f>VLOOKUP(A950,'forecast data dump'!$A$1:$H$3450,4,FALSE)</f>
        <v>44629</v>
      </c>
      <c r="F950" s="17">
        <f>VLOOKUP(A950,'forecast data dump'!$A$1:$H$3450,5,FALSE)</f>
        <v>44642</v>
      </c>
      <c r="G950" s="13">
        <f>VLOOKUP(A950,'forecast data dump'!$A$1:$H$3450,8,FALSE)</f>
        <v>0</v>
      </c>
      <c r="H950" s="5" t="s">
        <v>3733</v>
      </c>
      <c r="I950" s="22">
        <f t="shared" si="176"/>
        <v>8</v>
      </c>
      <c r="J950" s="5"/>
      <c r="K950" s="5"/>
      <c r="L950" s="33">
        <f t="shared" si="177"/>
        <v>1250</v>
      </c>
      <c r="M950" s="33">
        <f t="shared" si="178"/>
        <v>1250</v>
      </c>
      <c r="N950" s="22">
        <f t="shared" si="179"/>
        <v>0</v>
      </c>
    </row>
    <row r="951" spans="1:14" x14ac:dyDescent="0.3">
      <c r="A951" s="5" t="s">
        <v>2311</v>
      </c>
      <c r="B951" s="5" t="s">
        <v>2312</v>
      </c>
      <c r="C951" s="5">
        <v>64</v>
      </c>
      <c r="D951" s="6">
        <v>7749</v>
      </c>
      <c r="E951" s="17">
        <f>VLOOKUP(A951,'forecast data dump'!$A$1:$H$3450,4,FALSE)</f>
        <v>44629</v>
      </c>
      <c r="F951" s="17">
        <f>VLOOKUP(A951,'forecast data dump'!$A$1:$H$3450,5,FALSE)</f>
        <v>44642</v>
      </c>
      <c r="G951" s="13">
        <f>VLOOKUP(A951,'forecast data dump'!$A$1:$H$3450,8,FALSE)</f>
        <v>0</v>
      </c>
      <c r="H951" s="5" t="s">
        <v>3741</v>
      </c>
      <c r="I951" s="22">
        <f t="shared" si="176"/>
        <v>64</v>
      </c>
      <c r="J951" s="5"/>
      <c r="K951" s="5"/>
      <c r="L951" s="33">
        <f t="shared" si="177"/>
        <v>7749</v>
      </c>
      <c r="M951" s="33">
        <f t="shared" si="178"/>
        <v>7749</v>
      </c>
      <c r="N951" s="22">
        <f t="shared" si="179"/>
        <v>0</v>
      </c>
    </row>
    <row r="952" spans="1:14" x14ac:dyDescent="0.3">
      <c r="A952" s="5" t="s">
        <v>2311</v>
      </c>
      <c r="B952" s="5" t="s">
        <v>2312</v>
      </c>
      <c r="C952" s="5">
        <v>8</v>
      </c>
      <c r="D952" s="6">
        <v>969</v>
      </c>
      <c r="E952" s="17">
        <f>VLOOKUP(A952,'forecast data dump'!$A$1:$H$3450,4,FALSE)</f>
        <v>44629</v>
      </c>
      <c r="F952" s="17">
        <f>VLOOKUP(A952,'forecast data dump'!$A$1:$H$3450,5,FALSE)</f>
        <v>44642</v>
      </c>
      <c r="G952" s="13">
        <f>VLOOKUP(A952,'forecast data dump'!$A$1:$H$3450,8,FALSE)</f>
        <v>0</v>
      </c>
      <c r="H952" s="5" t="s">
        <v>3745</v>
      </c>
      <c r="I952" s="22">
        <f t="shared" si="176"/>
        <v>8</v>
      </c>
      <c r="J952" s="5"/>
      <c r="K952" s="5"/>
      <c r="L952" s="33">
        <f t="shared" si="177"/>
        <v>969</v>
      </c>
      <c r="M952" s="33">
        <f t="shared" si="178"/>
        <v>969</v>
      </c>
      <c r="N952" s="22">
        <f t="shared" si="179"/>
        <v>0</v>
      </c>
    </row>
    <row r="953" spans="1:14" x14ac:dyDescent="0.3">
      <c r="A953" s="5" t="s">
        <v>2319</v>
      </c>
      <c r="B953" s="5" t="s">
        <v>2320</v>
      </c>
      <c r="C953" s="5">
        <v>3000</v>
      </c>
      <c r="D953" s="6">
        <v>3482</v>
      </c>
      <c r="E953" s="17">
        <f>VLOOKUP(A953,'forecast data dump'!$A$1:$H$3450,4,FALSE)</f>
        <v>44446</v>
      </c>
      <c r="F953" s="17">
        <f>VLOOKUP(A953,'forecast data dump'!$A$1:$H$3450,5,FALSE)</f>
        <v>44459</v>
      </c>
      <c r="G953" s="13">
        <f>VLOOKUP(A953,'forecast data dump'!$A$1:$H$3450,8,FALSE)</f>
        <v>0</v>
      </c>
      <c r="H953" s="5" t="s">
        <v>3762</v>
      </c>
      <c r="I953" s="22">
        <f t="shared" si="176"/>
        <v>3000</v>
      </c>
      <c r="J953" s="5"/>
      <c r="K953" s="5"/>
      <c r="L953" s="33">
        <f t="shared" si="177"/>
        <v>3482</v>
      </c>
      <c r="M953" s="33">
        <f t="shared" si="178"/>
        <v>3482</v>
      </c>
      <c r="N953" s="22">
        <f t="shared" si="179"/>
        <v>0</v>
      </c>
    </row>
    <row r="954" spans="1:14" x14ac:dyDescent="0.3">
      <c r="A954" s="5" t="s">
        <v>2321</v>
      </c>
      <c r="B954" s="5" t="s">
        <v>2322</v>
      </c>
      <c r="C954" s="5">
        <v>1000</v>
      </c>
      <c r="D954" s="6">
        <v>1184</v>
      </c>
      <c r="E954" s="17">
        <f>VLOOKUP(A954,'forecast data dump'!$A$1:$H$3450,4,FALSE)</f>
        <v>44545</v>
      </c>
      <c r="F954" s="17">
        <f>VLOOKUP(A954,'forecast data dump'!$A$1:$H$3450,5,FALSE)</f>
        <v>44564</v>
      </c>
      <c r="G954" s="13">
        <f>VLOOKUP(A954,'forecast data dump'!$A$1:$H$3450,8,FALSE)</f>
        <v>0</v>
      </c>
      <c r="H954" s="5" t="s">
        <v>3762</v>
      </c>
      <c r="I954" s="22">
        <f t="shared" si="176"/>
        <v>1000</v>
      </c>
      <c r="J954" s="5"/>
      <c r="K954" s="5"/>
      <c r="L954" s="33">
        <f t="shared" si="177"/>
        <v>1184</v>
      </c>
      <c r="M954" s="33">
        <f t="shared" si="178"/>
        <v>1184</v>
      </c>
      <c r="N954" s="22">
        <f t="shared" si="179"/>
        <v>0</v>
      </c>
    </row>
    <row r="955" spans="1:14" x14ac:dyDescent="0.3">
      <c r="A955" s="5" t="s">
        <v>2323</v>
      </c>
      <c r="B955" s="5" t="s">
        <v>2324</v>
      </c>
      <c r="C955" s="5">
        <v>3000</v>
      </c>
      <c r="D955" s="6">
        <v>3552</v>
      </c>
      <c r="E955" s="17">
        <f>VLOOKUP(A955,'forecast data dump'!$A$1:$H$3450,4,FALSE)</f>
        <v>44629</v>
      </c>
      <c r="F955" s="17">
        <f>VLOOKUP(A955,'forecast data dump'!$A$1:$H$3450,5,FALSE)</f>
        <v>44642</v>
      </c>
      <c r="G955" s="13">
        <f>VLOOKUP(A955,'forecast data dump'!$A$1:$H$3450,8,FALSE)</f>
        <v>0</v>
      </c>
      <c r="H955" s="5" t="s">
        <v>3762</v>
      </c>
      <c r="I955" s="22">
        <f t="shared" si="176"/>
        <v>3000</v>
      </c>
      <c r="J955" s="5"/>
      <c r="K955" s="5"/>
      <c r="L955" s="33">
        <f t="shared" si="177"/>
        <v>3552</v>
      </c>
      <c r="M955" s="33">
        <f t="shared" si="178"/>
        <v>3552</v>
      </c>
      <c r="N955" s="22">
        <f t="shared" si="179"/>
        <v>0</v>
      </c>
    </row>
    <row r="956" spans="1:14" x14ac:dyDescent="0.3">
      <c r="A956" s="5" t="s">
        <v>2339</v>
      </c>
      <c r="B956" s="5" t="s">
        <v>2340</v>
      </c>
      <c r="C956" s="5">
        <v>176</v>
      </c>
      <c r="D956" s="6">
        <v>27497</v>
      </c>
      <c r="E956" s="17">
        <f>VLOOKUP(A956,'forecast data dump'!$A$1:$H$3450,4,FALSE)</f>
        <v>44545</v>
      </c>
      <c r="F956" s="17">
        <f>VLOOKUP(A956,'forecast data dump'!$A$1:$H$3450,5,FALSE)</f>
        <v>44564</v>
      </c>
      <c r="G956" s="13">
        <f>VLOOKUP(A956,'forecast data dump'!$A$1:$H$3450,8,FALSE)</f>
        <v>0</v>
      </c>
      <c r="H956" s="5" t="s">
        <v>3763</v>
      </c>
      <c r="I956" s="22">
        <f t="shared" si="176"/>
        <v>176</v>
      </c>
      <c r="J956" s="5"/>
      <c r="K956" s="5"/>
      <c r="L956" s="33">
        <f t="shared" si="177"/>
        <v>27497</v>
      </c>
      <c r="M956" s="33">
        <f t="shared" si="178"/>
        <v>27497</v>
      </c>
      <c r="N956" s="22">
        <f t="shared" si="179"/>
        <v>0</v>
      </c>
    </row>
    <row r="957" spans="1:14" x14ac:dyDescent="0.3">
      <c r="A957" s="5" t="s">
        <v>2339</v>
      </c>
      <c r="B957" s="5" t="s">
        <v>2340</v>
      </c>
      <c r="C957" s="5">
        <v>72</v>
      </c>
      <c r="D957" s="6">
        <v>8717</v>
      </c>
      <c r="E957" s="17">
        <f>VLOOKUP(A957,'forecast data dump'!$A$1:$H$3450,4,FALSE)</f>
        <v>44545</v>
      </c>
      <c r="F957" s="17">
        <f>VLOOKUP(A957,'forecast data dump'!$A$1:$H$3450,5,FALSE)</f>
        <v>44564</v>
      </c>
      <c r="G957" s="13">
        <f>VLOOKUP(A957,'forecast data dump'!$A$1:$H$3450,8,FALSE)</f>
        <v>0</v>
      </c>
      <c r="H957" s="5" t="s">
        <v>3759</v>
      </c>
      <c r="I957" s="22">
        <f t="shared" si="176"/>
        <v>72</v>
      </c>
      <c r="J957" s="5"/>
      <c r="K957" s="5"/>
      <c r="L957" s="33">
        <f t="shared" si="177"/>
        <v>8717</v>
      </c>
      <c r="M957" s="33">
        <f t="shared" si="178"/>
        <v>8717</v>
      </c>
      <c r="N957" s="22">
        <f t="shared" si="179"/>
        <v>0</v>
      </c>
    </row>
    <row r="958" spans="1:14" x14ac:dyDescent="0.3">
      <c r="A958" s="5" t="s">
        <v>2339</v>
      </c>
      <c r="B958" s="5" t="s">
        <v>2340</v>
      </c>
      <c r="C958" s="5">
        <v>80</v>
      </c>
      <c r="D958" s="6">
        <v>11084</v>
      </c>
      <c r="E958" s="17">
        <f>VLOOKUP(A958,'forecast data dump'!$A$1:$H$3450,4,FALSE)</f>
        <v>44545</v>
      </c>
      <c r="F958" s="17">
        <f>VLOOKUP(A958,'forecast data dump'!$A$1:$H$3450,5,FALSE)</f>
        <v>44564</v>
      </c>
      <c r="G958" s="13">
        <f>VLOOKUP(A958,'forecast data dump'!$A$1:$H$3450,8,FALSE)</f>
        <v>0</v>
      </c>
      <c r="H958" s="5" t="s">
        <v>3765</v>
      </c>
      <c r="I958" s="22">
        <f t="shared" si="176"/>
        <v>80</v>
      </c>
      <c r="J958" s="5"/>
      <c r="K958" s="5"/>
      <c r="L958" s="33">
        <f t="shared" si="177"/>
        <v>11084</v>
      </c>
      <c r="M958" s="33">
        <f t="shared" si="178"/>
        <v>11084</v>
      </c>
      <c r="N958" s="22">
        <f t="shared" si="179"/>
        <v>0</v>
      </c>
    </row>
    <row r="959" spans="1:14" x14ac:dyDescent="0.3">
      <c r="A959" s="5" t="s">
        <v>2341</v>
      </c>
      <c r="B959" s="5" t="s">
        <v>2342</v>
      </c>
      <c r="C959" s="5">
        <v>136</v>
      </c>
      <c r="D959" s="6">
        <v>21248</v>
      </c>
      <c r="E959" s="17">
        <f>VLOOKUP(A959,'forecast data dump'!$A$1:$H$3450,4,FALSE)</f>
        <v>44629</v>
      </c>
      <c r="F959" s="17">
        <f>VLOOKUP(A959,'forecast data dump'!$A$1:$H$3450,5,FALSE)</f>
        <v>44642</v>
      </c>
      <c r="G959" s="13">
        <f>VLOOKUP(A959,'forecast data dump'!$A$1:$H$3450,8,FALSE)</f>
        <v>0</v>
      </c>
      <c r="H959" s="5" t="s">
        <v>3763</v>
      </c>
      <c r="I959" s="22">
        <f t="shared" si="176"/>
        <v>136</v>
      </c>
      <c r="J959" s="5"/>
      <c r="K959" s="5"/>
      <c r="L959" s="33">
        <f t="shared" si="177"/>
        <v>21248</v>
      </c>
      <c r="M959" s="33">
        <f t="shared" si="178"/>
        <v>21248</v>
      </c>
      <c r="N959" s="22">
        <f t="shared" si="179"/>
        <v>0</v>
      </c>
    </row>
    <row r="960" spans="1:14" x14ac:dyDescent="0.3">
      <c r="A960" s="5" t="s">
        <v>2341</v>
      </c>
      <c r="B960" s="5" t="s">
        <v>2342</v>
      </c>
      <c r="C960" s="5">
        <v>120</v>
      </c>
      <c r="D960" s="6">
        <v>15923</v>
      </c>
      <c r="E960" s="17">
        <f>VLOOKUP(A960,'forecast data dump'!$A$1:$H$3450,4,FALSE)</f>
        <v>44629</v>
      </c>
      <c r="F960" s="17">
        <f>VLOOKUP(A960,'forecast data dump'!$A$1:$H$3450,5,FALSE)</f>
        <v>44642</v>
      </c>
      <c r="G960" s="13">
        <f>VLOOKUP(A960,'forecast data dump'!$A$1:$H$3450,8,FALSE)</f>
        <v>0</v>
      </c>
      <c r="H960" s="5" t="s">
        <v>3752</v>
      </c>
      <c r="I960" s="22">
        <f t="shared" si="176"/>
        <v>120</v>
      </c>
      <c r="J960" s="5"/>
      <c r="K960" s="5"/>
      <c r="L960" s="33">
        <f t="shared" si="177"/>
        <v>15923</v>
      </c>
      <c r="M960" s="33">
        <f t="shared" si="178"/>
        <v>15923</v>
      </c>
      <c r="N960" s="22">
        <f t="shared" si="179"/>
        <v>0</v>
      </c>
    </row>
    <row r="961" spans="1:14" x14ac:dyDescent="0.3">
      <c r="A961" s="5" t="s">
        <v>2341</v>
      </c>
      <c r="B961" s="5" t="s">
        <v>2342</v>
      </c>
      <c r="C961" s="5">
        <v>80</v>
      </c>
      <c r="D961" s="6">
        <v>11084</v>
      </c>
      <c r="E961" s="17">
        <f>VLOOKUP(A961,'forecast data dump'!$A$1:$H$3450,4,FALSE)</f>
        <v>44629</v>
      </c>
      <c r="F961" s="17">
        <f>VLOOKUP(A961,'forecast data dump'!$A$1:$H$3450,5,FALSE)</f>
        <v>44642</v>
      </c>
      <c r="G961" s="13">
        <f>VLOOKUP(A961,'forecast data dump'!$A$1:$H$3450,8,FALSE)</f>
        <v>0</v>
      </c>
      <c r="H961" s="5" t="s">
        <v>3765</v>
      </c>
      <c r="I961" s="22">
        <f t="shared" si="176"/>
        <v>80</v>
      </c>
      <c r="J961" s="5"/>
      <c r="K961" s="5"/>
      <c r="L961" s="33">
        <f t="shared" si="177"/>
        <v>11084</v>
      </c>
      <c r="M961" s="33">
        <f t="shared" si="178"/>
        <v>11084</v>
      </c>
      <c r="N961" s="22">
        <f t="shared" si="179"/>
        <v>0</v>
      </c>
    </row>
    <row r="962" spans="1:14" x14ac:dyDescent="0.3">
      <c r="A962" s="5" t="s">
        <v>2343</v>
      </c>
      <c r="B962" s="5" t="s">
        <v>2344</v>
      </c>
      <c r="C962" s="5">
        <v>10</v>
      </c>
      <c r="D962" s="6">
        <v>1517</v>
      </c>
      <c r="E962" s="17">
        <f>VLOOKUP(A962,'forecast data dump'!$A$1:$H$3450,4,FALSE)</f>
        <v>44446</v>
      </c>
      <c r="F962" s="17">
        <f>VLOOKUP(A962,'forecast data dump'!$A$1:$H$3450,5,FALSE)</f>
        <v>44459</v>
      </c>
      <c r="G962" s="13">
        <f>VLOOKUP(A962,'forecast data dump'!$A$1:$H$3450,8,FALSE)</f>
        <v>0</v>
      </c>
      <c r="H962" s="5" t="s">
        <v>3733</v>
      </c>
      <c r="I962" s="22">
        <f t="shared" si="176"/>
        <v>10</v>
      </c>
      <c r="J962" s="5"/>
      <c r="K962" s="5"/>
      <c r="L962" s="33">
        <f t="shared" si="177"/>
        <v>1517</v>
      </c>
      <c r="M962" s="33">
        <f t="shared" si="178"/>
        <v>1517</v>
      </c>
      <c r="N962" s="22">
        <f t="shared" si="179"/>
        <v>0</v>
      </c>
    </row>
    <row r="963" spans="1:14" x14ac:dyDescent="0.3">
      <c r="A963" s="5" t="s">
        <v>2343</v>
      </c>
      <c r="B963" s="5" t="s">
        <v>2344</v>
      </c>
      <c r="C963" s="5">
        <v>160</v>
      </c>
      <c r="D963" s="6">
        <v>18807</v>
      </c>
      <c r="E963" s="17">
        <f>VLOOKUP(A963,'forecast data dump'!$A$1:$H$3450,4,FALSE)</f>
        <v>44446</v>
      </c>
      <c r="F963" s="17">
        <f>VLOOKUP(A963,'forecast data dump'!$A$1:$H$3450,5,FALSE)</f>
        <v>44459</v>
      </c>
      <c r="G963" s="13">
        <f>VLOOKUP(A963,'forecast data dump'!$A$1:$H$3450,8,FALSE)</f>
        <v>0</v>
      </c>
      <c r="H963" s="5" t="s">
        <v>3741</v>
      </c>
      <c r="I963" s="22">
        <f t="shared" si="176"/>
        <v>160</v>
      </c>
      <c r="J963" s="5"/>
      <c r="K963" s="5"/>
      <c r="L963" s="33">
        <f t="shared" si="177"/>
        <v>18807</v>
      </c>
      <c r="M963" s="33">
        <f t="shared" si="178"/>
        <v>18807</v>
      </c>
      <c r="N963" s="22">
        <f t="shared" si="179"/>
        <v>0</v>
      </c>
    </row>
    <row r="964" spans="1:14" x14ac:dyDescent="0.3">
      <c r="A964" s="5" t="s">
        <v>2343</v>
      </c>
      <c r="B964" s="5" t="s">
        <v>2344</v>
      </c>
      <c r="C964" s="5">
        <v>8</v>
      </c>
      <c r="D964" s="6">
        <v>940</v>
      </c>
      <c r="E964" s="17">
        <f>VLOOKUP(A964,'forecast data dump'!$A$1:$H$3450,4,FALSE)</f>
        <v>44446</v>
      </c>
      <c r="F964" s="17">
        <f>VLOOKUP(A964,'forecast data dump'!$A$1:$H$3450,5,FALSE)</f>
        <v>44459</v>
      </c>
      <c r="G964" s="13">
        <f>VLOOKUP(A964,'forecast data dump'!$A$1:$H$3450,8,FALSE)</f>
        <v>0</v>
      </c>
      <c r="H964" s="5" t="s">
        <v>3745</v>
      </c>
      <c r="I964" s="22">
        <f t="shared" si="176"/>
        <v>8</v>
      </c>
      <c r="J964" s="5"/>
      <c r="K964" s="5"/>
      <c r="L964" s="33">
        <f t="shared" si="177"/>
        <v>940</v>
      </c>
      <c r="M964" s="33">
        <f t="shared" si="178"/>
        <v>940</v>
      </c>
      <c r="N964" s="22">
        <f t="shared" si="179"/>
        <v>0</v>
      </c>
    </row>
    <row r="965" spans="1:14" x14ac:dyDescent="0.3">
      <c r="A965" s="3" t="s">
        <v>7893</v>
      </c>
      <c r="B965" s="3"/>
      <c r="C965" s="3"/>
      <c r="D965" s="4"/>
      <c r="E965" s="15"/>
      <c r="F965" s="15"/>
      <c r="G965" s="11"/>
      <c r="H965" s="3"/>
      <c r="I965" s="20"/>
      <c r="J965" s="3"/>
      <c r="K965" s="3"/>
      <c r="L965" s="32"/>
      <c r="M965" s="32"/>
      <c r="N965" s="20"/>
    </row>
    <row r="966" spans="1:14" x14ac:dyDescent="0.3">
      <c r="A966" s="5" t="s">
        <v>2355</v>
      </c>
      <c r="B966" s="5" t="s">
        <v>2356</v>
      </c>
      <c r="C966" s="5">
        <v>600</v>
      </c>
      <c r="D966" s="6">
        <v>80708</v>
      </c>
      <c r="E966" s="17" t="str">
        <f>VLOOKUP(A966,'forecast data dump'!$A$1:$H$3450,4,FALSE)</f>
        <v>21-Jun-21 A</v>
      </c>
      <c r="F966" s="17">
        <f>VLOOKUP(A966,'forecast data dump'!$A$1:$H$3450,5,FALSE)</f>
        <v>44442</v>
      </c>
      <c r="G966" s="13">
        <f>VLOOKUP(A966,'forecast data dump'!$A$1:$H$3450,8,FALSE)</f>
        <v>0.08</v>
      </c>
      <c r="H966" s="5" t="s">
        <v>3765</v>
      </c>
      <c r="I966" s="22">
        <f t="shared" ref="I966:I1003" si="180">C966*(1-G966)</f>
        <v>552</v>
      </c>
      <c r="J966" s="5"/>
      <c r="K966" s="5"/>
      <c r="L966" s="33">
        <f t="shared" ref="L966:L1003" si="181">D966*(1-G966)</f>
        <v>74251.360000000001</v>
      </c>
      <c r="M966" s="33">
        <f t="shared" ref="M966:M1003" si="182">IF(J966="",L966,(D966/C966)*J966)</f>
        <v>74251.360000000001</v>
      </c>
      <c r="N966" s="22">
        <f t="shared" ref="N966:N1003" si="183">L966-M966</f>
        <v>0</v>
      </c>
    </row>
    <row r="967" spans="1:14" x14ac:dyDescent="0.3">
      <c r="A967" s="5" t="s">
        <v>2355</v>
      </c>
      <c r="B967" s="5" t="s">
        <v>2356</v>
      </c>
      <c r="C967" s="5">
        <v>20</v>
      </c>
      <c r="D967" s="6">
        <v>2065</v>
      </c>
      <c r="E967" s="17" t="str">
        <f>VLOOKUP(A967,'forecast data dump'!$A$1:$H$3450,4,FALSE)</f>
        <v>21-Jun-21 A</v>
      </c>
      <c r="F967" s="17">
        <f>VLOOKUP(A967,'forecast data dump'!$A$1:$H$3450,5,FALSE)</f>
        <v>44442</v>
      </c>
      <c r="G967" s="13">
        <f>VLOOKUP(A967,'forecast data dump'!$A$1:$H$3450,8,FALSE)</f>
        <v>0.08</v>
      </c>
      <c r="H967" s="5" t="s">
        <v>3757</v>
      </c>
      <c r="I967" s="22">
        <f t="shared" si="180"/>
        <v>18.400000000000002</v>
      </c>
      <c r="J967" s="5"/>
      <c r="K967" s="5"/>
      <c r="L967" s="33">
        <f t="shared" si="181"/>
        <v>1899.8000000000002</v>
      </c>
      <c r="M967" s="33">
        <f t="shared" si="182"/>
        <v>1899.8000000000002</v>
      </c>
      <c r="N967" s="22">
        <f t="shared" si="183"/>
        <v>0</v>
      </c>
    </row>
    <row r="968" spans="1:14" x14ac:dyDescent="0.3">
      <c r="A968" s="5" t="s">
        <v>2355</v>
      </c>
      <c r="B968" s="5" t="s">
        <v>2356</v>
      </c>
      <c r="C968" s="5">
        <v>8</v>
      </c>
      <c r="D968" s="6">
        <v>1213</v>
      </c>
      <c r="E968" s="17" t="str">
        <f>VLOOKUP(A968,'forecast data dump'!$A$1:$H$3450,4,FALSE)</f>
        <v>21-Jun-21 A</v>
      </c>
      <c r="F968" s="17">
        <f>VLOOKUP(A968,'forecast data dump'!$A$1:$H$3450,5,FALSE)</f>
        <v>44442</v>
      </c>
      <c r="G968" s="13">
        <f>VLOOKUP(A968,'forecast data dump'!$A$1:$H$3450,8,FALSE)</f>
        <v>0.08</v>
      </c>
      <c r="H968" s="5" t="s">
        <v>3763</v>
      </c>
      <c r="I968" s="22">
        <f t="shared" si="180"/>
        <v>7.36</v>
      </c>
      <c r="J968" s="5"/>
      <c r="K968" s="5"/>
      <c r="L968" s="33">
        <f t="shared" si="181"/>
        <v>1115.96</v>
      </c>
      <c r="M968" s="33">
        <f t="shared" si="182"/>
        <v>1115.96</v>
      </c>
      <c r="N968" s="22">
        <f t="shared" si="183"/>
        <v>0</v>
      </c>
    </row>
    <row r="969" spans="1:14" x14ac:dyDescent="0.3">
      <c r="A969" s="5" t="s">
        <v>2357</v>
      </c>
      <c r="B969" s="5" t="s">
        <v>2358</v>
      </c>
      <c r="C969" s="5">
        <v>8</v>
      </c>
      <c r="D969" s="6">
        <v>851</v>
      </c>
      <c r="E969" s="17">
        <f>VLOOKUP(A969,'forecast data dump'!$A$1:$H$3450,4,FALSE)</f>
        <v>44488</v>
      </c>
      <c r="F969" s="17">
        <f>VLOOKUP(A969,'forecast data dump'!$A$1:$H$3450,5,FALSE)</f>
        <v>44501</v>
      </c>
      <c r="G969" s="13">
        <f>VLOOKUP(A969,'forecast data dump'!$A$1:$H$3450,8,FALSE)</f>
        <v>0</v>
      </c>
      <c r="H969" s="5" t="s">
        <v>3757</v>
      </c>
      <c r="I969" s="22">
        <f t="shared" si="180"/>
        <v>8</v>
      </c>
      <c r="J969" s="5"/>
      <c r="K969" s="5"/>
      <c r="L969" s="33">
        <f t="shared" si="181"/>
        <v>851</v>
      </c>
      <c r="M969" s="33">
        <f t="shared" si="182"/>
        <v>851</v>
      </c>
      <c r="N969" s="22">
        <f t="shared" si="183"/>
        <v>0</v>
      </c>
    </row>
    <row r="970" spans="1:14" x14ac:dyDescent="0.3">
      <c r="A970" s="5" t="s">
        <v>2359</v>
      </c>
      <c r="B970" s="5" t="s">
        <v>2360</v>
      </c>
      <c r="C970" s="5">
        <v>480</v>
      </c>
      <c r="D970" s="6">
        <v>66503</v>
      </c>
      <c r="E970" s="17">
        <f>VLOOKUP(A970,'forecast data dump'!$A$1:$H$3450,4,FALSE)</f>
        <v>44495</v>
      </c>
      <c r="F970" s="17">
        <f>VLOOKUP(A970,'forecast data dump'!$A$1:$H$3450,5,FALSE)</f>
        <v>44523</v>
      </c>
      <c r="G970" s="13">
        <f>VLOOKUP(A970,'forecast data dump'!$A$1:$H$3450,8,FALSE)</f>
        <v>0</v>
      </c>
      <c r="H970" s="5" t="s">
        <v>3765</v>
      </c>
      <c r="I970" s="22">
        <f t="shared" si="180"/>
        <v>480</v>
      </c>
      <c r="J970" s="5"/>
      <c r="K970" s="5"/>
      <c r="L970" s="33">
        <f t="shared" si="181"/>
        <v>66503</v>
      </c>
      <c r="M970" s="33">
        <f t="shared" si="182"/>
        <v>66503</v>
      </c>
      <c r="N970" s="22">
        <f t="shared" si="183"/>
        <v>0</v>
      </c>
    </row>
    <row r="971" spans="1:14" x14ac:dyDescent="0.3">
      <c r="A971" s="5" t="s">
        <v>2359</v>
      </c>
      <c r="B971" s="5" t="s">
        <v>2360</v>
      </c>
      <c r="C971" s="5">
        <v>20</v>
      </c>
      <c r="D971" s="6">
        <v>2126</v>
      </c>
      <c r="E971" s="17">
        <f>VLOOKUP(A971,'forecast data dump'!$A$1:$H$3450,4,FALSE)</f>
        <v>44495</v>
      </c>
      <c r="F971" s="17">
        <f>VLOOKUP(A971,'forecast data dump'!$A$1:$H$3450,5,FALSE)</f>
        <v>44523</v>
      </c>
      <c r="G971" s="13">
        <f>VLOOKUP(A971,'forecast data dump'!$A$1:$H$3450,8,FALSE)</f>
        <v>0</v>
      </c>
      <c r="H971" s="5" t="s">
        <v>3757</v>
      </c>
      <c r="I971" s="22">
        <f t="shared" si="180"/>
        <v>20</v>
      </c>
      <c r="J971" s="5"/>
      <c r="K971" s="5"/>
      <c r="L971" s="33">
        <f t="shared" si="181"/>
        <v>2126</v>
      </c>
      <c r="M971" s="33">
        <f t="shared" si="182"/>
        <v>2126</v>
      </c>
      <c r="N971" s="22">
        <f t="shared" si="183"/>
        <v>0</v>
      </c>
    </row>
    <row r="972" spans="1:14" x14ac:dyDescent="0.3">
      <c r="A972" s="5" t="s">
        <v>2359</v>
      </c>
      <c r="B972" s="5" t="s">
        <v>2360</v>
      </c>
      <c r="C972" s="5">
        <v>8</v>
      </c>
      <c r="D972" s="6">
        <v>1250</v>
      </c>
      <c r="E972" s="17">
        <f>VLOOKUP(A972,'forecast data dump'!$A$1:$H$3450,4,FALSE)</f>
        <v>44495</v>
      </c>
      <c r="F972" s="17">
        <f>VLOOKUP(A972,'forecast data dump'!$A$1:$H$3450,5,FALSE)</f>
        <v>44523</v>
      </c>
      <c r="G972" s="13">
        <f>VLOOKUP(A972,'forecast data dump'!$A$1:$H$3450,8,FALSE)</f>
        <v>0</v>
      </c>
      <c r="H972" s="5" t="s">
        <v>3763</v>
      </c>
      <c r="I972" s="22">
        <f t="shared" si="180"/>
        <v>8</v>
      </c>
      <c r="J972" s="5"/>
      <c r="K972" s="5"/>
      <c r="L972" s="33">
        <f t="shared" si="181"/>
        <v>1250</v>
      </c>
      <c r="M972" s="33">
        <f t="shared" si="182"/>
        <v>1250</v>
      </c>
      <c r="N972" s="22">
        <f t="shared" si="183"/>
        <v>0</v>
      </c>
    </row>
    <row r="973" spans="1:14" x14ac:dyDescent="0.3">
      <c r="A973" s="5" t="s">
        <v>2361</v>
      </c>
      <c r="B973" s="5" t="s">
        <v>2362</v>
      </c>
      <c r="C973" s="5">
        <v>4</v>
      </c>
      <c r="D973" s="6">
        <v>484</v>
      </c>
      <c r="E973" s="17">
        <f>VLOOKUP(A973,'forecast data dump'!$A$1:$H$3450,4,FALSE)</f>
        <v>44524</v>
      </c>
      <c r="F973" s="17">
        <f>VLOOKUP(A973,'forecast data dump'!$A$1:$H$3450,5,FALSE)</f>
        <v>44532</v>
      </c>
      <c r="G973" s="13">
        <f>VLOOKUP(A973,'forecast data dump'!$A$1:$H$3450,8,FALSE)</f>
        <v>0</v>
      </c>
      <c r="H973" s="5" t="s">
        <v>3745</v>
      </c>
      <c r="I973" s="22">
        <f t="shared" si="180"/>
        <v>4</v>
      </c>
      <c r="J973" s="5"/>
      <c r="K973" s="5"/>
      <c r="L973" s="33">
        <f t="shared" si="181"/>
        <v>484</v>
      </c>
      <c r="M973" s="33">
        <f t="shared" si="182"/>
        <v>484</v>
      </c>
      <c r="N973" s="22">
        <f t="shared" si="183"/>
        <v>0</v>
      </c>
    </row>
    <row r="974" spans="1:14" x14ac:dyDescent="0.3">
      <c r="A974" s="5" t="s">
        <v>2361</v>
      </c>
      <c r="B974" s="5" t="s">
        <v>2362</v>
      </c>
      <c r="C974" s="5">
        <v>20</v>
      </c>
      <c r="D974" s="6">
        <v>2421</v>
      </c>
      <c r="E974" s="17">
        <f>VLOOKUP(A974,'forecast data dump'!$A$1:$H$3450,4,FALSE)</f>
        <v>44524</v>
      </c>
      <c r="F974" s="17">
        <f>VLOOKUP(A974,'forecast data dump'!$A$1:$H$3450,5,FALSE)</f>
        <v>44532</v>
      </c>
      <c r="G974" s="13">
        <f>VLOOKUP(A974,'forecast data dump'!$A$1:$H$3450,8,FALSE)</f>
        <v>0</v>
      </c>
      <c r="H974" s="5" t="s">
        <v>3741</v>
      </c>
      <c r="I974" s="22">
        <f t="shared" si="180"/>
        <v>20</v>
      </c>
      <c r="J974" s="5"/>
      <c r="K974" s="5"/>
      <c r="L974" s="33">
        <f t="shared" si="181"/>
        <v>2421</v>
      </c>
      <c r="M974" s="33">
        <f t="shared" si="182"/>
        <v>2421</v>
      </c>
      <c r="N974" s="22">
        <f t="shared" si="183"/>
        <v>0</v>
      </c>
    </row>
    <row r="975" spans="1:14" x14ac:dyDescent="0.3">
      <c r="A975" s="5" t="s">
        <v>2363</v>
      </c>
      <c r="B975" s="5" t="s">
        <v>2364</v>
      </c>
      <c r="C975" s="5">
        <v>80</v>
      </c>
      <c r="D975" s="6">
        <v>9686</v>
      </c>
      <c r="E975" s="17">
        <f>VLOOKUP(A975,'forecast data dump'!$A$1:$H$3450,4,FALSE)</f>
        <v>44533</v>
      </c>
      <c r="F975" s="17">
        <f>VLOOKUP(A975,'forecast data dump'!$A$1:$H$3450,5,FALSE)</f>
        <v>44564</v>
      </c>
      <c r="G975" s="13">
        <f>VLOOKUP(A975,'forecast data dump'!$A$1:$H$3450,8,FALSE)</f>
        <v>0</v>
      </c>
      <c r="H975" s="5" t="s">
        <v>3741</v>
      </c>
      <c r="I975" s="22">
        <f t="shared" si="180"/>
        <v>80</v>
      </c>
      <c r="J975" s="5"/>
      <c r="K975" s="5"/>
      <c r="L975" s="33">
        <f t="shared" si="181"/>
        <v>9686</v>
      </c>
      <c r="M975" s="33">
        <f t="shared" si="182"/>
        <v>9686</v>
      </c>
      <c r="N975" s="22">
        <f t="shared" si="183"/>
        <v>0</v>
      </c>
    </row>
    <row r="976" spans="1:14" x14ac:dyDescent="0.3">
      <c r="A976" s="5" t="s">
        <v>2363</v>
      </c>
      <c r="B976" s="5" t="s">
        <v>2364</v>
      </c>
      <c r="C976" s="5">
        <v>160</v>
      </c>
      <c r="D976" s="6">
        <v>19372</v>
      </c>
      <c r="E976" s="17">
        <f>VLOOKUP(A976,'forecast data dump'!$A$1:$H$3450,4,FALSE)</f>
        <v>44533</v>
      </c>
      <c r="F976" s="17">
        <f>VLOOKUP(A976,'forecast data dump'!$A$1:$H$3450,5,FALSE)</f>
        <v>44564</v>
      </c>
      <c r="G976" s="13">
        <f>VLOOKUP(A976,'forecast data dump'!$A$1:$H$3450,8,FALSE)</f>
        <v>0</v>
      </c>
      <c r="H976" s="5" t="s">
        <v>3742</v>
      </c>
      <c r="I976" s="22">
        <f t="shared" si="180"/>
        <v>160</v>
      </c>
      <c r="J976" s="5"/>
      <c r="K976" s="5"/>
      <c r="L976" s="33">
        <f t="shared" si="181"/>
        <v>19372</v>
      </c>
      <c r="M976" s="33">
        <f t="shared" si="182"/>
        <v>19372</v>
      </c>
      <c r="N976" s="22">
        <f t="shared" si="183"/>
        <v>0</v>
      </c>
    </row>
    <row r="977" spans="1:14" x14ac:dyDescent="0.3">
      <c r="A977" s="5" t="s">
        <v>2363</v>
      </c>
      <c r="B977" s="5" t="s">
        <v>2364</v>
      </c>
      <c r="C977" s="5">
        <v>80</v>
      </c>
      <c r="D977" s="6">
        <v>12499</v>
      </c>
      <c r="E977" s="17">
        <f>VLOOKUP(A977,'forecast data dump'!$A$1:$H$3450,4,FALSE)</f>
        <v>44533</v>
      </c>
      <c r="F977" s="17">
        <f>VLOOKUP(A977,'forecast data dump'!$A$1:$H$3450,5,FALSE)</f>
        <v>44564</v>
      </c>
      <c r="G977" s="13">
        <f>VLOOKUP(A977,'forecast data dump'!$A$1:$H$3450,8,FALSE)</f>
        <v>0</v>
      </c>
      <c r="H977" s="5" t="s">
        <v>3744</v>
      </c>
      <c r="I977" s="22">
        <f t="shared" si="180"/>
        <v>80</v>
      </c>
      <c r="J977" s="5"/>
      <c r="K977" s="5"/>
      <c r="L977" s="33">
        <f t="shared" si="181"/>
        <v>12499</v>
      </c>
      <c r="M977" s="33">
        <f t="shared" si="182"/>
        <v>12499</v>
      </c>
      <c r="N977" s="22">
        <f t="shared" si="183"/>
        <v>0</v>
      </c>
    </row>
    <row r="978" spans="1:14" x14ac:dyDescent="0.3">
      <c r="A978" s="5" t="s">
        <v>2365</v>
      </c>
      <c r="B978" s="5" t="s">
        <v>2366</v>
      </c>
      <c r="C978" s="5">
        <v>8</v>
      </c>
      <c r="D978" s="6">
        <v>1250</v>
      </c>
      <c r="E978" s="17">
        <f>VLOOKUP(A978,'forecast data dump'!$A$1:$H$3450,4,FALSE)</f>
        <v>44565</v>
      </c>
      <c r="F978" s="17">
        <f>VLOOKUP(A978,'forecast data dump'!$A$1:$H$3450,5,FALSE)</f>
        <v>44579</v>
      </c>
      <c r="G978" s="13">
        <f>VLOOKUP(A978,'forecast data dump'!$A$1:$H$3450,8,FALSE)</f>
        <v>0</v>
      </c>
      <c r="H978" s="5" t="s">
        <v>3733</v>
      </c>
      <c r="I978" s="22">
        <f t="shared" si="180"/>
        <v>8</v>
      </c>
      <c r="J978" s="5"/>
      <c r="K978" s="5"/>
      <c r="L978" s="33">
        <f t="shared" si="181"/>
        <v>1250</v>
      </c>
      <c r="M978" s="33">
        <f t="shared" si="182"/>
        <v>1250</v>
      </c>
      <c r="N978" s="22">
        <f t="shared" si="183"/>
        <v>0</v>
      </c>
    </row>
    <row r="979" spans="1:14" x14ac:dyDescent="0.3">
      <c r="A979" s="5" t="s">
        <v>2365</v>
      </c>
      <c r="B979" s="5" t="s">
        <v>2366</v>
      </c>
      <c r="C979" s="5">
        <v>8</v>
      </c>
      <c r="D979" s="6">
        <v>969</v>
      </c>
      <c r="E979" s="17">
        <f>VLOOKUP(A979,'forecast data dump'!$A$1:$H$3450,4,FALSE)</f>
        <v>44565</v>
      </c>
      <c r="F979" s="17">
        <f>VLOOKUP(A979,'forecast data dump'!$A$1:$H$3450,5,FALSE)</f>
        <v>44579</v>
      </c>
      <c r="G979" s="13">
        <f>VLOOKUP(A979,'forecast data dump'!$A$1:$H$3450,8,FALSE)</f>
        <v>0</v>
      </c>
      <c r="H979" s="5" t="s">
        <v>3745</v>
      </c>
      <c r="I979" s="22">
        <f t="shared" si="180"/>
        <v>8</v>
      </c>
      <c r="J979" s="5"/>
      <c r="K979" s="5"/>
      <c r="L979" s="33">
        <f t="shared" si="181"/>
        <v>969</v>
      </c>
      <c r="M979" s="33">
        <f t="shared" si="182"/>
        <v>969</v>
      </c>
      <c r="N979" s="22">
        <f t="shared" si="183"/>
        <v>0</v>
      </c>
    </row>
    <row r="980" spans="1:14" x14ac:dyDescent="0.3">
      <c r="A980" s="5" t="s">
        <v>2365</v>
      </c>
      <c r="B980" s="5" t="s">
        <v>2366</v>
      </c>
      <c r="C980" s="5">
        <v>8</v>
      </c>
      <c r="D980" s="6">
        <v>969</v>
      </c>
      <c r="E980" s="17">
        <f>VLOOKUP(A980,'forecast data dump'!$A$1:$H$3450,4,FALSE)</f>
        <v>44565</v>
      </c>
      <c r="F980" s="17">
        <f>VLOOKUP(A980,'forecast data dump'!$A$1:$H$3450,5,FALSE)</f>
        <v>44579</v>
      </c>
      <c r="G980" s="13">
        <f>VLOOKUP(A980,'forecast data dump'!$A$1:$H$3450,8,FALSE)</f>
        <v>0</v>
      </c>
      <c r="H980" s="5" t="s">
        <v>3741</v>
      </c>
      <c r="I980" s="22">
        <f t="shared" si="180"/>
        <v>8</v>
      </c>
      <c r="J980" s="5"/>
      <c r="K980" s="5"/>
      <c r="L980" s="33">
        <f t="shared" si="181"/>
        <v>969</v>
      </c>
      <c r="M980" s="33">
        <f t="shared" si="182"/>
        <v>969</v>
      </c>
      <c r="N980" s="22">
        <f t="shared" si="183"/>
        <v>0</v>
      </c>
    </row>
    <row r="981" spans="1:14" x14ac:dyDescent="0.3">
      <c r="A981" s="5" t="s">
        <v>2365</v>
      </c>
      <c r="B981" s="5" t="s">
        <v>2366</v>
      </c>
      <c r="C981" s="5">
        <v>8</v>
      </c>
      <c r="D981" s="6">
        <v>969</v>
      </c>
      <c r="E981" s="17">
        <f>VLOOKUP(A981,'forecast data dump'!$A$1:$H$3450,4,FALSE)</f>
        <v>44565</v>
      </c>
      <c r="F981" s="17">
        <f>VLOOKUP(A981,'forecast data dump'!$A$1:$H$3450,5,FALSE)</f>
        <v>44579</v>
      </c>
      <c r="G981" s="13">
        <f>VLOOKUP(A981,'forecast data dump'!$A$1:$H$3450,8,FALSE)</f>
        <v>0</v>
      </c>
      <c r="H981" s="5" t="s">
        <v>3742</v>
      </c>
      <c r="I981" s="22">
        <f t="shared" si="180"/>
        <v>8</v>
      </c>
      <c r="J981" s="5"/>
      <c r="K981" s="5"/>
      <c r="L981" s="33">
        <f t="shared" si="181"/>
        <v>969</v>
      </c>
      <c r="M981" s="33">
        <f t="shared" si="182"/>
        <v>969</v>
      </c>
      <c r="N981" s="22">
        <f t="shared" si="183"/>
        <v>0</v>
      </c>
    </row>
    <row r="982" spans="1:14" x14ac:dyDescent="0.3">
      <c r="A982" s="5" t="s">
        <v>2367</v>
      </c>
      <c r="B982" s="5" t="s">
        <v>2368</v>
      </c>
      <c r="C982" s="5">
        <v>8</v>
      </c>
      <c r="D982" s="6">
        <v>1250</v>
      </c>
      <c r="E982" s="17">
        <f>VLOOKUP(A982,'forecast data dump'!$A$1:$H$3450,4,FALSE)</f>
        <v>44580</v>
      </c>
      <c r="F982" s="17">
        <f>VLOOKUP(A982,'forecast data dump'!$A$1:$H$3450,5,FALSE)</f>
        <v>44593</v>
      </c>
      <c r="G982" s="13">
        <f>VLOOKUP(A982,'forecast data dump'!$A$1:$H$3450,8,FALSE)</f>
        <v>0</v>
      </c>
      <c r="H982" s="5" t="s">
        <v>3733</v>
      </c>
      <c r="I982" s="22">
        <f t="shared" si="180"/>
        <v>8</v>
      </c>
      <c r="J982" s="5"/>
      <c r="K982" s="5"/>
      <c r="L982" s="33">
        <f t="shared" si="181"/>
        <v>1250</v>
      </c>
      <c r="M982" s="33">
        <f t="shared" si="182"/>
        <v>1250</v>
      </c>
      <c r="N982" s="22">
        <f t="shared" si="183"/>
        <v>0</v>
      </c>
    </row>
    <row r="983" spans="1:14" x14ac:dyDescent="0.3">
      <c r="A983" s="5" t="s">
        <v>2367</v>
      </c>
      <c r="B983" s="5" t="s">
        <v>2368</v>
      </c>
      <c r="C983" s="5">
        <v>8</v>
      </c>
      <c r="D983" s="6">
        <v>969</v>
      </c>
      <c r="E983" s="17">
        <f>VLOOKUP(A983,'forecast data dump'!$A$1:$H$3450,4,FALSE)</f>
        <v>44580</v>
      </c>
      <c r="F983" s="17">
        <f>VLOOKUP(A983,'forecast data dump'!$A$1:$H$3450,5,FALSE)</f>
        <v>44593</v>
      </c>
      <c r="G983" s="13">
        <f>VLOOKUP(A983,'forecast data dump'!$A$1:$H$3450,8,FALSE)</f>
        <v>0</v>
      </c>
      <c r="H983" s="5" t="s">
        <v>3745</v>
      </c>
      <c r="I983" s="22">
        <f t="shared" si="180"/>
        <v>8</v>
      </c>
      <c r="J983" s="5"/>
      <c r="K983" s="5"/>
      <c r="L983" s="33">
        <f t="shared" si="181"/>
        <v>969</v>
      </c>
      <c r="M983" s="33">
        <f t="shared" si="182"/>
        <v>969</v>
      </c>
      <c r="N983" s="22">
        <f t="shared" si="183"/>
        <v>0</v>
      </c>
    </row>
    <row r="984" spans="1:14" x14ac:dyDescent="0.3">
      <c r="A984" s="5" t="s">
        <v>2367</v>
      </c>
      <c r="B984" s="5" t="s">
        <v>2368</v>
      </c>
      <c r="C984" s="5">
        <v>8</v>
      </c>
      <c r="D984" s="6">
        <v>969</v>
      </c>
      <c r="E984" s="17">
        <f>VLOOKUP(A984,'forecast data dump'!$A$1:$H$3450,4,FALSE)</f>
        <v>44580</v>
      </c>
      <c r="F984" s="17">
        <f>VLOOKUP(A984,'forecast data dump'!$A$1:$H$3450,5,FALSE)</f>
        <v>44593</v>
      </c>
      <c r="G984" s="13">
        <f>VLOOKUP(A984,'forecast data dump'!$A$1:$H$3450,8,FALSE)</f>
        <v>0</v>
      </c>
      <c r="H984" s="5" t="s">
        <v>3741</v>
      </c>
      <c r="I984" s="22">
        <f t="shared" si="180"/>
        <v>8</v>
      </c>
      <c r="J984" s="5"/>
      <c r="K984" s="5"/>
      <c r="L984" s="33">
        <f t="shared" si="181"/>
        <v>969</v>
      </c>
      <c r="M984" s="33">
        <f t="shared" si="182"/>
        <v>969</v>
      </c>
      <c r="N984" s="22">
        <f t="shared" si="183"/>
        <v>0</v>
      </c>
    </row>
    <row r="985" spans="1:14" x14ac:dyDescent="0.3">
      <c r="A985" s="5" t="s">
        <v>2367</v>
      </c>
      <c r="B985" s="5" t="s">
        <v>2368</v>
      </c>
      <c r="C985" s="5">
        <v>8</v>
      </c>
      <c r="D985" s="6">
        <v>969</v>
      </c>
      <c r="E985" s="17">
        <f>VLOOKUP(A985,'forecast data dump'!$A$1:$H$3450,4,FALSE)</f>
        <v>44580</v>
      </c>
      <c r="F985" s="17">
        <f>VLOOKUP(A985,'forecast data dump'!$A$1:$H$3450,5,FALSE)</f>
        <v>44593</v>
      </c>
      <c r="G985" s="13">
        <f>VLOOKUP(A985,'forecast data dump'!$A$1:$H$3450,8,FALSE)</f>
        <v>0</v>
      </c>
      <c r="H985" s="5" t="s">
        <v>3742</v>
      </c>
      <c r="I985" s="22">
        <f t="shared" si="180"/>
        <v>8</v>
      </c>
      <c r="J985" s="5"/>
      <c r="K985" s="5"/>
      <c r="L985" s="33">
        <f t="shared" si="181"/>
        <v>969</v>
      </c>
      <c r="M985" s="33">
        <f t="shared" si="182"/>
        <v>969</v>
      </c>
      <c r="N985" s="22">
        <f t="shared" si="183"/>
        <v>0</v>
      </c>
    </row>
    <row r="986" spans="1:14" x14ac:dyDescent="0.3">
      <c r="A986" s="5" t="s">
        <v>2369</v>
      </c>
      <c r="B986" s="5" t="s">
        <v>2370</v>
      </c>
      <c r="C986" s="5">
        <v>32</v>
      </c>
      <c r="D986" s="6">
        <v>4999</v>
      </c>
      <c r="E986" s="17">
        <f>VLOOKUP(A986,'forecast data dump'!$A$1:$H$3450,4,FALSE)</f>
        <v>44594</v>
      </c>
      <c r="F986" s="17">
        <f>VLOOKUP(A986,'forecast data dump'!$A$1:$H$3450,5,FALSE)</f>
        <v>44622</v>
      </c>
      <c r="G986" s="13">
        <f>VLOOKUP(A986,'forecast data dump'!$A$1:$H$3450,8,FALSE)</f>
        <v>0</v>
      </c>
      <c r="H986" s="5" t="s">
        <v>3733</v>
      </c>
      <c r="I986" s="22">
        <f t="shared" si="180"/>
        <v>32</v>
      </c>
      <c r="J986" s="5"/>
      <c r="K986" s="5"/>
      <c r="L986" s="33">
        <f t="shared" si="181"/>
        <v>4999</v>
      </c>
      <c r="M986" s="33">
        <f t="shared" si="182"/>
        <v>4999</v>
      </c>
      <c r="N986" s="22">
        <f t="shared" si="183"/>
        <v>0</v>
      </c>
    </row>
    <row r="987" spans="1:14" x14ac:dyDescent="0.3">
      <c r="A987" s="5" t="s">
        <v>2369</v>
      </c>
      <c r="B987" s="5" t="s">
        <v>2370</v>
      </c>
      <c r="C987" s="5">
        <v>160</v>
      </c>
      <c r="D987" s="6">
        <v>29214</v>
      </c>
      <c r="E987" s="17">
        <f>VLOOKUP(A987,'forecast data dump'!$A$1:$H$3450,4,FALSE)</f>
        <v>44594</v>
      </c>
      <c r="F987" s="17">
        <f>VLOOKUP(A987,'forecast data dump'!$A$1:$H$3450,5,FALSE)</f>
        <v>44622</v>
      </c>
      <c r="G987" s="13">
        <f>VLOOKUP(A987,'forecast data dump'!$A$1:$H$3450,8,FALSE)</f>
        <v>0</v>
      </c>
      <c r="H987" s="5" t="s">
        <v>3740</v>
      </c>
      <c r="I987" s="22">
        <f t="shared" si="180"/>
        <v>160</v>
      </c>
      <c r="J987" s="5"/>
      <c r="K987" s="5"/>
      <c r="L987" s="33">
        <f t="shared" si="181"/>
        <v>29214</v>
      </c>
      <c r="M987" s="33">
        <f t="shared" si="182"/>
        <v>29214</v>
      </c>
      <c r="N987" s="22">
        <f t="shared" si="183"/>
        <v>0</v>
      </c>
    </row>
    <row r="988" spans="1:14" x14ac:dyDescent="0.3">
      <c r="A988" s="5" t="s">
        <v>2369</v>
      </c>
      <c r="B988" s="5" t="s">
        <v>2370</v>
      </c>
      <c r="C988" s="5">
        <v>32</v>
      </c>
      <c r="D988" s="6">
        <v>3874</v>
      </c>
      <c r="E988" s="17">
        <f>VLOOKUP(A988,'forecast data dump'!$A$1:$H$3450,4,FALSE)</f>
        <v>44594</v>
      </c>
      <c r="F988" s="17">
        <f>VLOOKUP(A988,'forecast data dump'!$A$1:$H$3450,5,FALSE)</f>
        <v>44622</v>
      </c>
      <c r="G988" s="13">
        <f>VLOOKUP(A988,'forecast data dump'!$A$1:$H$3450,8,FALSE)</f>
        <v>0</v>
      </c>
      <c r="H988" s="5" t="s">
        <v>3745</v>
      </c>
      <c r="I988" s="22">
        <f t="shared" si="180"/>
        <v>32</v>
      </c>
      <c r="J988" s="5"/>
      <c r="K988" s="5"/>
      <c r="L988" s="33">
        <f t="shared" si="181"/>
        <v>3874</v>
      </c>
      <c r="M988" s="33">
        <f t="shared" si="182"/>
        <v>3874</v>
      </c>
      <c r="N988" s="22">
        <f t="shared" si="183"/>
        <v>0</v>
      </c>
    </row>
    <row r="989" spans="1:14" x14ac:dyDescent="0.3">
      <c r="A989" s="5" t="s">
        <v>2369</v>
      </c>
      <c r="B989" s="5" t="s">
        <v>2370</v>
      </c>
      <c r="C989" s="5">
        <v>320</v>
      </c>
      <c r="D989" s="6">
        <v>38743</v>
      </c>
      <c r="E989" s="17">
        <f>VLOOKUP(A989,'forecast data dump'!$A$1:$H$3450,4,FALSE)</f>
        <v>44594</v>
      </c>
      <c r="F989" s="17">
        <f>VLOOKUP(A989,'forecast data dump'!$A$1:$H$3450,5,FALSE)</f>
        <v>44622</v>
      </c>
      <c r="G989" s="13">
        <f>VLOOKUP(A989,'forecast data dump'!$A$1:$H$3450,8,FALSE)</f>
        <v>0</v>
      </c>
      <c r="H989" s="5" t="s">
        <v>3741</v>
      </c>
      <c r="I989" s="22">
        <f t="shared" si="180"/>
        <v>320</v>
      </c>
      <c r="J989" s="5"/>
      <c r="K989" s="5"/>
      <c r="L989" s="33">
        <f t="shared" si="181"/>
        <v>38743</v>
      </c>
      <c r="M989" s="33">
        <f t="shared" si="182"/>
        <v>38743</v>
      </c>
      <c r="N989" s="22">
        <f t="shared" si="183"/>
        <v>0</v>
      </c>
    </row>
    <row r="990" spans="1:14" x14ac:dyDescent="0.3">
      <c r="A990" s="5" t="s">
        <v>2369</v>
      </c>
      <c r="B990" s="5" t="s">
        <v>2370</v>
      </c>
      <c r="C990" s="5">
        <v>160</v>
      </c>
      <c r="D990" s="6">
        <v>24997</v>
      </c>
      <c r="E990" s="17">
        <f>VLOOKUP(A990,'forecast data dump'!$A$1:$H$3450,4,FALSE)</f>
        <v>44594</v>
      </c>
      <c r="F990" s="17">
        <f>VLOOKUP(A990,'forecast data dump'!$A$1:$H$3450,5,FALSE)</f>
        <v>44622</v>
      </c>
      <c r="G990" s="13">
        <f>VLOOKUP(A990,'forecast data dump'!$A$1:$H$3450,8,FALSE)</f>
        <v>0</v>
      </c>
      <c r="H990" s="5" t="s">
        <v>3744</v>
      </c>
      <c r="I990" s="22">
        <f t="shared" si="180"/>
        <v>160</v>
      </c>
      <c r="J990" s="5"/>
      <c r="K990" s="5"/>
      <c r="L990" s="33">
        <f t="shared" si="181"/>
        <v>24997</v>
      </c>
      <c r="M990" s="33">
        <f t="shared" si="182"/>
        <v>24997</v>
      </c>
      <c r="N990" s="22">
        <f t="shared" si="183"/>
        <v>0</v>
      </c>
    </row>
    <row r="991" spans="1:14" x14ac:dyDescent="0.3">
      <c r="A991" s="5" t="s">
        <v>2369</v>
      </c>
      <c r="B991" s="5" t="s">
        <v>2370</v>
      </c>
      <c r="C991" s="5">
        <v>320</v>
      </c>
      <c r="D991" s="6">
        <v>38743</v>
      </c>
      <c r="E991" s="17">
        <f>VLOOKUP(A991,'forecast data dump'!$A$1:$H$3450,4,FALSE)</f>
        <v>44594</v>
      </c>
      <c r="F991" s="17">
        <f>VLOOKUP(A991,'forecast data dump'!$A$1:$H$3450,5,FALSE)</f>
        <v>44622</v>
      </c>
      <c r="G991" s="13">
        <f>VLOOKUP(A991,'forecast data dump'!$A$1:$H$3450,8,FALSE)</f>
        <v>0</v>
      </c>
      <c r="H991" s="5" t="s">
        <v>3742</v>
      </c>
      <c r="I991" s="22">
        <f t="shared" si="180"/>
        <v>320</v>
      </c>
      <c r="J991" s="5"/>
      <c r="K991" s="5"/>
      <c r="L991" s="33">
        <f t="shared" si="181"/>
        <v>38743</v>
      </c>
      <c r="M991" s="33">
        <f t="shared" si="182"/>
        <v>38743</v>
      </c>
      <c r="N991" s="22">
        <f t="shared" si="183"/>
        <v>0</v>
      </c>
    </row>
    <row r="992" spans="1:14" x14ac:dyDescent="0.3">
      <c r="A992" s="5" t="s">
        <v>2375</v>
      </c>
      <c r="B992" s="5" t="s">
        <v>2376</v>
      </c>
      <c r="C992" s="5">
        <v>500</v>
      </c>
      <c r="D992" s="6">
        <v>580</v>
      </c>
      <c r="E992" s="17" t="str">
        <f>VLOOKUP(A992,'forecast data dump'!$A$1:$H$3450,4,FALSE)</f>
        <v>21-Jun-21 A</v>
      </c>
      <c r="F992" s="17">
        <f>VLOOKUP(A992,'forecast data dump'!$A$1:$H$3450,5,FALSE)</f>
        <v>44442</v>
      </c>
      <c r="G992" s="13">
        <f>VLOOKUP(A992,'forecast data dump'!$A$1:$H$3450,8,FALSE)</f>
        <v>0.08</v>
      </c>
      <c r="H992" s="5" t="s">
        <v>3762</v>
      </c>
      <c r="I992" s="22">
        <f t="shared" si="180"/>
        <v>460</v>
      </c>
      <c r="J992" s="5"/>
      <c r="K992" s="5"/>
      <c r="L992" s="33">
        <f t="shared" si="181"/>
        <v>533.6</v>
      </c>
      <c r="M992" s="33">
        <f t="shared" si="182"/>
        <v>533.6</v>
      </c>
      <c r="N992" s="22">
        <f t="shared" si="183"/>
        <v>0</v>
      </c>
    </row>
    <row r="993" spans="1:14" x14ac:dyDescent="0.3">
      <c r="A993" s="5" t="s">
        <v>2377</v>
      </c>
      <c r="B993" s="5" t="s">
        <v>2378</v>
      </c>
      <c r="C993" s="5">
        <v>500</v>
      </c>
      <c r="D993" s="6">
        <v>592</v>
      </c>
      <c r="E993" s="17">
        <f>VLOOKUP(A993,'forecast data dump'!$A$1:$H$3450,4,FALSE)</f>
        <v>44488</v>
      </c>
      <c r="F993" s="17">
        <f>VLOOKUP(A993,'forecast data dump'!$A$1:$H$3450,5,FALSE)</f>
        <v>44501</v>
      </c>
      <c r="G993" s="13">
        <f>VLOOKUP(A993,'forecast data dump'!$A$1:$H$3450,8,FALSE)</f>
        <v>0</v>
      </c>
      <c r="H993" s="5" t="s">
        <v>3762</v>
      </c>
      <c r="I993" s="22">
        <f t="shared" si="180"/>
        <v>500</v>
      </c>
      <c r="J993" s="5"/>
      <c r="K993" s="5"/>
      <c r="L993" s="33">
        <f t="shared" si="181"/>
        <v>592</v>
      </c>
      <c r="M993" s="33">
        <f t="shared" si="182"/>
        <v>592</v>
      </c>
      <c r="N993" s="22">
        <f t="shared" si="183"/>
        <v>0</v>
      </c>
    </row>
    <row r="994" spans="1:14" x14ac:dyDescent="0.3">
      <c r="A994" s="5" t="s">
        <v>2379</v>
      </c>
      <c r="B994" s="5" t="s">
        <v>2380</v>
      </c>
      <c r="C994" s="5">
        <v>500</v>
      </c>
      <c r="D994" s="6">
        <v>592</v>
      </c>
      <c r="E994" s="17">
        <f>VLOOKUP(A994,'forecast data dump'!$A$1:$H$3450,4,FALSE)</f>
        <v>44495</v>
      </c>
      <c r="F994" s="17">
        <f>VLOOKUP(A994,'forecast data dump'!$A$1:$H$3450,5,FALSE)</f>
        <v>44523</v>
      </c>
      <c r="G994" s="13">
        <f>VLOOKUP(A994,'forecast data dump'!$A$1:$H$3450,8,FALSE)</f>
        <v>0</v>
      </c>
      <c r="H994" s="5" t="s">
        <v>3762</v>
      </c>
      <c r="I994" s="22">
        <f t="shared" si="180"/>
        <v>500</v>
      </c>
      <c r="J994" s="5"/>
      <c r="K994" s="5"/>
      <c r="L994" s="33">
        <f t="shared" si="181"/>
        <v>592</v>
      </c>
      <c r="M994" s="33">
        <f t="shared" si="182"/>
        <v>592</v>
      </c>
      <c r="N994" s="22">
        <f t="shared" si="183"/>
        <v>0</v>
      </c>
    </row>
    <row r="995" spans="1:14" x14ac:dyDescent="0.3">
      <c r="A995" s="5" t="s">
        <v>2381</v>
      </c>
      <c r="B995" s="5" t="s">
        <v>2382</v>
      </c>
      <c r="C995" s="5">
        <v>500</v>
      </c>
      <c r="D995" s="6">
        <v>592</v>
      </c>
      <c r="E995" s="17">
        <f>VLOOKUP(A995,'forecast data dump'!$A$1:$H$3450,4,FALSE)</f>
        <v>44524</v>
      </c>
      <c r="F995" s="17">
        <f>VLOOKUP(A995,'forecast data dump'!$A$1:$H$3450,5,FALSE)</f>
        <v>44532</v>
      </c>
      <c r="G995" s="13">
        <f>VLOOKUP(A995,'forecast data dump'!$A$1:$H$3450,8,FALSE)</f>
        <v>0</v>
      </c>
      <c r="H995" s="5" t="s">
        <v>3762</v>
      </c>
      <c r="I995" s="22">
        <f t="shared" si="180"/>
        <v>500</v>
      </c>
      <c r="J995" s="5"/>
      <c r="K995" s="5"/>
      <c r="L995" s="33">
        <f t="shared" si="181"/>
        <v>592</v>
      </c>
      <c r="M995" s="33">
        <f t="shared" si="182"/>
        <v>592</v>
      </c>
      <c r="N995" s="22">
        <f t="shared" si="183"/>
        <v>0</v>
      </c>
    </row>
    <row r="996" spans="1:14" x14ac:dyDescent="0.3">
      <c r="A996" s="5" t="s">
        <v>2383</v>
      </c>
      <c r="B996" s="5" t="s">
        <v>2384</v>
      </c>
      <c r="C996" s="5">
        <v>500</v>
      </c>
      <c r="D996" s="6">
        <v>592</v>
      </c>
      <c r="E996" s="17">
        <f>VLOOKUP(A996,'forecast data dump'!$A$1:$H$3450,4,FALSE)</f>
        <v>44533</v>
      </c>
      <c r="F996" s="17">
        <f>VLOOKUP(A996,'forecast data dump'!$A$1:$H$3450,5,FALSE)</f>
        <v>44564</v>
      </c>
      <c r="G996" s="13">
        <f>VLOOKUP(A996,'forecast data dump'!$A$1:$H$3450,8,FALSE)</f>
        <v>0</v>
      </c>
      <c r="H996" s="5" t="s">
        <v>3762</v>
      </c>
      <c r="I996" s="22">
        <f t="shared" si="180"/>
        <v>500</v>
      </c>
      <c r="J996" s="5"/>
      <c r="K996" s="5"/>
      <c r="L996" s="33">
        <f t="shared" si="181"/>
        <v>592</v>
      </c>
      <c r="M996" s="33">
        <f t="shared" si="182"/>
        <v>592</v>
      </c>
      <c r="N996" s="22">
        <f t="shared" si="183"/>
        <v>0</v>
      </c>
    </row>
    <row r="997" spans="1:14" x14ac:dyDescent="0.3">
      <c r="A997" s="5" t="s">
        <v>2385</v>
      </c>
      <c r="B997" s="5" t="s">
        <v>2386</v>
      </c>
      <c r="C997" s="5">
        <v>500</v>
      </c>
      <c r="D997" s="6">
        <v>592</v>
      </c>
      <c r="E997" s="17">
        <f>VLOOKUP(A997,'forecast data dump'!$A$1:$H$3450,4,FALSE)</f>
        <v>44594</v>
      </c>
      <c r="F997" s="17">
        <f>VLOOKUP(A997,'forecast data dump'!$A$1:$H$3450,5,FALSE)</f>
        <v>44622</v>
      </c>
      <c r="G997" s="13">
        <f>VLOOKUP(A997,'forecast data dump'!$A$1:$H$3450,8,FALSE)</f>
        <v>0</v>
      </c>
      <c r="H997" s="5" t="s">
        <v>3762</v>
      </c>
      <c r="I997" s="22">
        <f t="shared" si="180"/>
        <v>500</v>
      </c>
      <c r="J997" s="5"/>
      <c r="K997" s="5"/>
      <c r="L997" s="33">
        <f t="shared" si="181"/>
        <v>592</v>
      </c>
      <c r="M997" s="33">
        <f t="shared" si="182"/>
        <v>592</v>
      </c>
      <c r="N997" s="22">
        <f t="shared" si="183"/>
        <v>0</v>
      </c>
    </row>
    <row r="998" spans="1:14" x14ac:dyDescent="0.3">
      <c r="A998" s="5" t="s">
        <v>2389</v>
      </c>
      <c r="B998" s="5" t="s">
        <v>2370</v>
      </c>
      <c r="C998" s="5">
        <v>640</v>
      </c>
      <c r="D998" s="6">
        <v>0</v>
      </c>
      <c r="E998" s="17">
        <f>VLOOKUP(A998,'forecast data dump'!$A$1:$H$3450,4,FALSE)</f>
        <v>44594</v>
      </c>
      <c r="F998" s="17">
        <f>VLOOKUP(A998,'forecast data dump'!$A$1:$H$3450,5,FALSE)</f>
        <v>44622</v>
      </c>
      <c r="G998" s="13">
        <f>VLOOKUP(A998,'forecast data dump'!$A$1:$H$3450,8,FALSE)</f>
        <v>0</v>
      </c>
      <c r="H998" s="5" t="s">
        <v>3766</v>
      </c>
      <c r="I998" s="22">
        <f t="shared" si="180"/>
        <v>640</v>
      </c>
      <c r="J998" s="5"/>
      <c r="K998" s="5"/>
      <c r="L998" s="33">
        <f t="shared" si="181"/>
        <v>0</v>
      </c>
      <c r="M998" s="33">
        <f t="shared" si="182"/>
        <v>0</v>
      </c>
      <c r="N998" s="22">
        <f t="shared" si="183"/>
        <v>0</v>
      </c>
    </row>
    <row r="999" spans="1:14" x14ac:dyDescent="0.3">
      <c r="A999" s="5" t="s">
        <v>2390</v>
      </c>
      <c r="B999" s="5" t="s">
        <v>2391</v>
      </c>
      <c r="C999" s="5">
        <v>80</v>
      </c>
      <c r="D999" s="6">
        <v>10615</v>
      </c>
      <c r="E999" s="17">
        <f>VLOOKUP(A999,'forecast data dump'!$A$1:$H$3450,4,FALSE)</f>
        <v>44524</v>
      </c>
      <c r="F999" s="17">
        <f>VLOOKUP(A999,'forecast data dump'!$A$1:$H$3450,5,FALSE)</f>
        <v>44532</v>
      </c>
      <c r="G999" s="13">
        <f>VLOOKUP(A999,'forecast data dump'!$A$1:$H$3450,8,FALSE)</f>
        <v>0</v>
      </c>
      <c r="H999" s="5" t="s">
        <v>3752</v>
      </c>
      <c r="I999" s="22">
        <f t="shared" si="180"/>
        <v>80</v>
      </c>
      <c r="J999" s="5"/>
      <c r="K999" s="5"/>
      <c r="L999" s="33">
        <f t="shared" si="181"/>
        <v>10615</v>
      </c>
      <c r="M999" s="33">
        <f t="shared" si="182"/>
        <v>10615</v>
      </c>
      <c r="N999" s="22">
        <f t="shared" si="183"/>
        <v>0</v>
      </c>
    </row>
    <row r="1000" spans="1:14" x14ac:dyDescent="0.3">
      <c r="A1000" s="5" t="s">
        <v>2390</v>
      </c>
      <c r="B1000" s="5" t="s">
        <v>2391</v>
      </c>
      <c r="C1000" s="5">
        <v>60</v>
      </c>
      <c r="D1000" s="6">
        <v>7264</v>
      </c>
      <c r="E1000" s="17">
        <f>VLOOKUP(A1000,'forecast data dump'!$A$1:$H$3450,4,FALSE)</f>
        <v>44524</v>
      </c>
      <c r="F1000" s="17">
        <f>VLOOKUP(A1000,'forecast data dump'!$A$1:$H$3450,5,FALSE)</f>
        <v>44532</v>
      </c>
      <c r="G1000" s="13">
        <f>VLOOKUP(A1000,'forecast data dump'!$A$1:$H$3450,8,FALSE)</f>
        <v>0</v>
      </c>
      <c r="H1000" s="5" t="s">
        <v>3759</v>
      </c>
      <c r="I1000" s="22">
        <f t="shared" si="180"/>
        <v>60</v>
      </c>
      <c r="J1000" s="5"/>
      <c r="K1000" s="5"/>
      <c r="L1000" s="33">
        <f t="shared" si="181"/>
        <v>7264</v>
      </c>
      <c r="M1000" s="33">
        <f t="shared" si="182"/>
        <v>7264</v>
      </c>
      <c r="N1000" s="22">
        <f t="shared" si="183"/>
        <v>0</v>
      </c>
    </row>
    <row r="1001" spans="1:14" x14ac:dyDescent="0.3">
      <c r="A1001" s="5" t="s">
        <v>2392</v>
      </c>
      <c r="B1001" s="5" t="s">
        <v>2393</v>
      </c>
      <c r="C1001" s="5">
        <v>40</v>
      </c>
      <c r="D1001" s="6">
        <v>4758</v>
      </c>
      <c r="E1001" s="17">
        <f>VLOOKUP(A1001,'forecast data dump'!$A$1:$H$3450,4,FALSE)</f>
        <v>44481</v>
      </c>
      <c r="F1001" s="17">
        <f>VLOOKUP(A1001,'forecast data dump'!$A$1:$H$3450,5,FALSE)</f>
        <v>44487</v>
      </c>
      <c r="G1001" s="13">
        <f>VLOOKUP(A1001,'forecast data dump'!$A$1:$H$3450,8,FALSE)</f>
        <v>0</v>
      </c>
      <c r="H1001" s="5" t="s">
        <v>3741</v>
      </c>
      <c r="I1001" s="22">
        <f t="shared" si="180"/>
        <v>40</v>
      </c>
      <c r="J1001" s="5"/>
      <c r="K1001" s="5"/>
      <c r="L1001" s="33">
        <f t="shared" si="181"/>
        <v>4758</v>
      </c>
      <c r="M1001" s="33">
        <f t="shared" si="182"/>
        <v>4758</v>
      </c>
      <c r="N1001" s="22">
        <f t="shared" si="183"/>
        <v>0</v>
      </c>
    </row>
    <row r="1002" spans="1:14" x14ac:dyDescent="0.3">
      <c r="A1002" s="5" t="s">
        <v>2392</v>
      </c>
      <c r="B1002" s="5" t="s">
        <v>2393</v>
      </c>
      <c r="C1002" s="5">
        <v>40</v>
      </c>
      <c r="D1002" s="6">
        <v>6140</v>
      </c>
      <c r="E1002" s="17">
        <f>VLOOKUP(A1002,'forecast data dump'!$A$1:$H$3450,4,FALSE)</f>
        <v>44481</v>
      </c>
      <c r="F1002" s="17">
        <f>VLOOKUP(A1002,'forecast data dump'!$A$1:$H$3450,5,FALSE)</f>
        <v>44487</v>
      </c>
      <c r="G1002" s="13">
        <f>VLOOKUP(A1002,'forecast data dump'!$A$1:$H$3450,8,FALSE)</f>
        <v>0</v>
      </c>
      <c r="H1002" s="5" t="s">
        <v>3733</v>
      </c>
      <c r="I1002" s="22">
        <f t="shared" si="180"/>
        <v>40</v>
      </c>
      <c r="J1002" s="5"/>
      <c r="K1002" s="5"/>
      <c r="L1002" s="33">
        <f t="shared" si="181"/>
        <v>6140</v>
      </c>
      <c r="M1002" s="33">
        <f t="shared" si="182"/>
        <v>6140</v>
      </c>
      <c r="N1002" s="22">
        <f t="shared" si="183"/>
        <v>0</v>
      </c>
    </row>
    <row r="1003" spans="1:14" x14ac:dyDescent="0.3">
      <c r="A1003" s="5" t="s">
        <v>2400</v>
      </c>
      <c r="B1003" s="5" t="s">
        <v>2401</v>
      </c>
      <c r="C1003" s="5">
        <v>64</v>
      </c>
      <c r="D1003" s="6">
        <v>9708</v>
      </c>
      <c r="E1003" s="17" t="str">
        <f>VLOOKUP(A1003,'forecast data dump'!$A$1:$H$3450,4,FALSE)</f>
        <v>21-Jun-21 A</v>
      </c>
      <c r="F1003" s="17">
        <f>VLOOKUP(A1003,'forecast data dump'!$A$1:$H$3450,5,FALSE)</f>
        <v>44442</v>
      </c>
      <c r="G1003" s="13">
        <f>VLOOKUP(A1003,'forecast data dump'!$A$1:$H$3450,8,FALSE)</f>
        <v>0.08</v>
      </c>
      <c r="H1003" s="5" t="s">
        <v>3733</v>
      </c>
      <c r="I1003" s="22">
        <f t="shared" si="180"/>
        <v>58.88</v>
      </c>
      <c r="J1003" s="5"/>
      <c r="K1003" s="5"/>
      <c r="L1003" s="33">
        <f t="shared" si="181"/>
        <v>8931.36</v>
      </c>
      <c r="M1003" s="33">
        <f t="shared" si="182"/>
        <v>8931.36</v>
      </c>
      <c r="N1003" s="22">
        <f t="shared" si="183"/>
        <v>0</v>
      </c>
    </row>
    <row r="1004" spans="1:14" x14ac:dyDescent="0.3">
      <c r="A1004" s="5" t="s">
        <v>2400</v>
      </c>
      <c r="B1004" s="5" t="s">
        <v>2401</v>
      </c>
      <c r="C1004" s="5">
        <v>48</v>
      </c>
      <c r="D1004" s="6">
        <v>5642</v>
      </c>
      <c r="E1004" s="17" t="str">
        <f>VLOOKUP(A1004,'forecast data dump'!$A$1:$H$3450,4,FALSE)</f>
        <v>21-Jun-21 A</v>
      </c>
      <c r="F1004" s="17">
        <f>VLOOKUP(A1004,'forecast data dump'!$A$1:$H$3450,5,FALSE)</f>
        <v>44442</v>
      </c>
      <c r="G1004" s="13">
        <f>VLOOKUP(A1004,'forecast data dump'!$A$1:$H$3450,8,FALSE)</f>
        <v>0.08</v>
      </c>
      <c r="H1004" s="5" t="s">
        <v>3745</v>
      </c>
      <c r="I1004" s="22">
        <f t="shared" ref="I1004:I1014" si="184">C1004*(1-G1004)</f>
        <v>44.160000000000004</v>
      </c>
      <c r="J1004" s="5"/>
      <c r="K1004" s="5"/>
      <c r="L1004" s="33">
        <f t="shared" ref="L1004:L1014" si="185">D1004*(1-G1004)</f>
        <v>5190.6400000000003</v>
      </c>
      <c r="M1004" s="33">
        <f t="shared" ref="M1004:M1014" si="186">IF(J1004="",L1004,(D1004/C1004)*J1004)</f>
        <v>5190.6400000000003</v>
      </c>
      <c r="N1004" s="22">
        <f t="shared" ref="N1004:N1014" si="187">L1004-M1004</f>
        <v>0</v>
      </c>
    </row>
    <row r="1005" spans="1:14" x14ac:dyDescent="0.3">
      <c r="A1005" s="5" t="s">
        <v>2400</v>
      </c>
      <c r="B1005" s="5" t="s">
        <v>2401</v>
      </c>
      <c r="C1005" s="5">
        <v>512</v>
      </c>
      <c r="D1005" s="6">
        <v>60183</v>
      </c>
      <c r="E1005" s="17" t="str">
        <f>VLOOKUP(A1005,'forecast data dump'!$A$1:$H$3450,4,FALSE)</f>
        <v>21-Jun-21 A</v>
      </c>
      <c r="F1005" s="17">
        <f>VLOOKUP(A1005,'forecast data dump'!$A$1:$H$3450,5,FALSE)</f>
        <v>44442</v>
      </c>
      <c r="G1005" s="13">
        <f>VLOOKUP(A1005,'forecast data dump'!$A$1:$H$3450,8,FALSE)</f>
        <v>0.08</v>
      </c>
      <c r="H1005" s="5" t="s">
        <v>3741</v>
      </c>
      <c r="I1005" s="22">
        <f t="shared" si="184"/>
        <v>471.04</v>
      </c>
      <c r="J1005" s="5"/>
      <c r="K1005" s="5"/>
      <c r="L1005" s="33">
        <f t="shared" si="185"/>
        <v>55368.36</v>
      </c>
      <c r="M1005" s="33">
        <f t="shared" si="186"/>
        <v>55368.36</v>
      </c>
      <c r="N1005" s="22">
        <f t="shared" si="187"/>
        <v>0</v>
      </c>
    </row>
    <row r="1006" spans="1:14" x14ac:dyDescent="0.3">
      <c r="A1006" s="5" t="s">
        <v>2400</v>
      </c>
      <c r="B1006" s="5" t="s">
        <v>2401</v>
      </c>
      <c r="C1006" s="5">
        <v>600</v>
      </c>
      <c r="D1006" s="6">
        <v>77294</v>
      </c>
      <c r="E1006" s="17" t="str">
        <f>VLOOKUP(A1006,'forecast data dump'!$A$1:$H$3450,4,FALSE)</f>
        <v>21-Jun-21 A</v>
      </c>
      <c r="F1006" s="17">
        <f>VLOOKUP(A1006,'forecast data dump'!$A$1:$H$3450,5,FALSE)</f>
        <v>44442</v>
      </c>
      <c r="G1006" s="13">
        <f>VLOOKUP(A1006,'forecast data dump'!$A$1:$H$3450,8,FALSE)</f>
        <v>0.08</v>
      </c>
      <c r="H1006" s="5" t="s">
        <v>3752</v>
      </c>
      <c r="I1006" s="22">
        <f t="shared" si="184"/>
        <v>552</v>
      </c>
      <c r="J1006" s="5"/>
      <c r="K1006" s="5"/>
      <c r="L1006" s="33">
        <f t="shared" si="185"/>
        <v>71110.48</v>
      </c>
      <c r="M1006" s="33">
        <f t="shared" si="186"/>
        <v>71110.48</v>
      </c>
      <c r="N1006" s="22">
        <f t="shared" si="187"/>
        <v>0</v>
      </c>
    </row>
    <row r="1007" spans="1:14" x14ac:dyDescent="0.3">
      <c r="A1007" s="5" t="s">
        <v>2402</v>
      </c>
      <c r="B1007" s="5" t="s">
        <v>2403</v>
      </c>
      <c r="C1007" s="5">
        <v>8</v>
      </c>
      <c r="D1007" s="6">
        <v>1250</v>
      </c>
      <c r="E1007" s="17">
        <f>VLOOKUP(A1007,'forecast data dump'!$A$1:$H$3450,4,FALSE)</f>
        <v>44488</v>
      </c>
      <c r="F1007" s="17">
        <f>VLOOKUP(A1007,'forecast data dump'!$A$1:$H$3450,5,FALSE)</f>
        <v>44501</v>
      </c>
      <c r="G1007" s="13">
        <f>VLOOKUP(A1007,'forecast data dump'!$A$1:$H$3450,8,FALSE)</f>
        <v>0</v>
      </c>
      <c r="H1007" s="5" t="s">
        <v>3733</v>
      </c>
      <c r="I1007" s="22">
        <f t="shared" si="184"/>
        <v>8</v>
      </c>
      <c r="J1007" s="5"/>
      <c r="K1007" s="5"/>
      <c r="L1007" s="33">
        <f t="shared" si="185"/>
        <v>1250</v>
      </c>
      <c r="M1007" s="33">
        <f t="shared" si="186"/>
        <v>1250</v>
      </c>
      <c r="N1007" s="22">
        <f t="shared" si="187"/>
        <v>0</v>
      </c>
    </row>
    <row r="1008" spans="1:14" x14ac:dyDescent="0.3">
      <c r="A1008" s="5" t="s">
        <v>2402</v>
      </c>
      <c r="B1008" s="5" t="s">
        <v>2403</v>
      </c>
      <c r="C1008" s="5">
        <v>256</v>
      </c>
      <c r="D1008" s="6">
        <v>33968</v>
      </c>
      <c r="E1008" s="17">
        <f>VLOOKUP(A1008,'forecast data dump'!$A$1:$H$3450,4,FALSE)</f>
        <v>44488</v>
      </c>
      <c r="F1008" s="17">
        <f>VLOOKUP(A1008,'forecast data dump'!$A$1:$H$3450,5,FALSE)</f>
        <v>44501</v>
      </c>
      <c r="G1008" s="13">
        <f>VLOOKUP(A1008,'forecast data dump'!$A$1:$H$3450,8,FALSE)</f>
        <v>0</v>
      </c>
      <c r="H1008" s="5" t="s">
        <v>3752</v>
      </c>
      <c r="I1008" s="22">
        <f t="shared" si="184"/>
        <v>256</v>
      </c>
      <c r="J1008" s="5"/>
      <c r="K1008" s="5"/>
      <c r="L1008" s="33">
        <f t="shared" si="185"/>
        <v>33968</v>
      </c>
      <c r="M1008" s="33">
        <f t="shared" si="186"/>
        <v>33968</v>
      </c>
      <c r="N1008" s="22">
        <f t="shared" si="187"/>
        <v>0</v>
      </c>
    </row>
    <row r="1009" spans="1:14" x14ac:dyDescent="0.3">
      <c r="A1009" s="5" t="s">
        <v>2402</v>
      </c>
      <c r="B1009" s="5" t="s">
        <v>2403</v>
      </c>
      <c r="C1009" s="5">
        <v>8</v>
      </c>
      <c r="D1009" s="6">
        <v>969</v>
      </c>
      <c r="E1009" s="17">
        <f>VLOOKUP(A1009,'forecast data dump'!$A$1:$H$3450,4,FALSE)</f>
        <v>44488</v>
      </c>
      <c r="F1009" s="17">
        <f>VLOOKUP(A1009,'forecast data dump'!$A$1:$H$3450,5,FALSE)</f>
        <v>44501</v>
      </c>
      <c r="G1009" s="13">
        <f>VLOOKUP(A1009,'forecast data dump'!$A$1:$H$3450,8,FALSE)</f>
        <v>0</v>
      </c>
      <c r="H1009" s="5" t="s">
        <v>3745</v>
      </c>
      <c r="I1009" s="22">
        <f t="shared" si="184"/>
        <v>8</v>
      </c>
      <c r="J1009" s="5"/>
      <c r="K1009" s="5"/>
      <c r="L1009" s="33">
        <f t="shared" si="185"/>
        <v>969</v>
      </c>
      <c r="M1009" s="33">
        <f t="shared" si="186"/>
        <v>969</v>
      </c>
      <c r="N1009" s="22">
        <f t="shared" si="187"/>
        <v>0</v>
      </c>
    </row>
    <row r="1010" spans="1:14" x14ac:dyDescent="0.3">
      <c r="A1010" s="5" t="s">
        <v>2402</v>
      </c>
      <c r="B1010" s="5" t="s">
        <v>2403</v>
      </c>
      <c r="C1010" s="5">
        <v>128</v>
      </c>
      <c r="D1010" s="6">
        <v>15497</v>
      </c>
      <c r="E1010" s="17">
        <f>VLOOKUP(A1010,'forecast data dump'!$A$1:$H$3450,4,FALSE)</f>
        <v>44488</v>
      </c>
      <c r="F1010" s="17">
        <f>VLOOKUP(A1010,'forecast data dump'!$A$1:$H$3450,5,FALSE)</f>
        <v>44501</v>
      </c>
      <c r="G1010" s="13">
        <f>VLOOKUP(A1010,'forecast data dump'!$A$1:$H$3450,8,FALSE)</f>
        <v>0</v>
      </c>
      <c r="H1010" s="5" t="s">
        <v>3741</v>
      </c>
      <c r="I1010" s="22">
        <f t="shared" si="184"/>
        <v>128</v>
      </c>
      <c r="J1010" s="5"/>
      <c r="K1010" s="5"/>
      <c r="L1010" s="33">
        <f t="shared" si="185"/>
        <v>15497</v>
      </c>
      <c r="M1010" s="33">
        <f t="shared" si="186"/>
        <v>15497</v>
      </c>
      <c r="N1010" s="22">
        <f t="shared" si="187"/>
        <v>0</v>
      </c>
    </row>
    <row r="1011" spans="1:14" x14ac:dyDescent="0.3">
      <c r="A1011" s="5" t="s">
        <v>2404</v>
      </c>
      <c r="B1011" s="5" t="s">
        <v>2405</v>
      </c>
      <c r="C1011" s="5">
        <v>64</v>
      </c>
      <c r="D1011" s="6">
        <v>9999</v>
      </c>
      <c r="E1011" s="17">
        <f>VLOOKUP(A1011,'forecast data dump'!$A$1:$H$3450,4,FALSE)</f>
        <v>44495</v>
      </c>
      <c r="F1011" s="17">
        <f>VLOOKUP(A1011,'forecast data dump'!$A$1:$H$3450,5,FALSE)</f>
        <v>44523</v>
      </c>
      <c r="G1011" s="13">
        <f>VLOOKUP(A1011,'forecast data dump'!$A$1:$H$3450,8,FALSE)</f>
        <v>0</v>
      </c>
      <c r="H1011" s="5" t="s">
        <v>3733</v>
      </c>
      <c r="I1011" s="22">
        <f t="shared" si="184"/>
        <v>64</v>
      </c>
      <c r="J1011" s="5"/>
      <c r="K1011" s="5"/>
      <c r="L1011" s="33">
        <f t="shared" si="185"/>
        <v>9999</v>
      </c>
      <c r="M1011" s="33">
        <f t="shared" si="186"/>
        <v>9999</v>
      </c>
      <c r="N1011" s="22">
        <f t="shared" si="187"/>
        <v>0</v>
      </c>
    </row>
    <row r="1012" spans="1:14" x14ac:dyDescent="0.3">
      <c r="A1012" s="5" t="s">
        <v>2404</v>
      </c>
      <c r="B1012" s="5" t="s">
        <v>2405</v>
      </c>
      <c r="C1012" s="5">
        <v>64</v>
      </c>
      <c r="D1012" s="6">
        <v>7749</v>
      </c>
      <c r="E1012" s="17">
        <f>VLOOKUP(A1012,'forecast data dump'!$A$1:$H$3450,4,FALSE)</f>
        <v>44495</v>
      </c>
      <c r="F1012" s="17">
        <f>VLOOKUP(A1012,'forecast data dump'!$A$1:$H$3450,5,FALSE)</f>
        <v>44523</v>
      </c>
      <c r="G1012" s="13">
        <f>VLOOKUP(A1012,'forecast data dump'!$A$1:$H$3450,8,FALSE)</f>
        <v>0</v>
      </c>
      <c r="H1012" s="5" t="s">
        <v>3745</v>
      </c>
      <c r="I1012" s="22">
        <f t="shared" si="184"/>
        <v>64</v>
      </c>
      <c r="J1012" s="5"/>
      <c r="K1012" s="5"/>
      <c r="L1012" s="33">
        <f t="shared" si="185"/>
        <v>7749</v>
      </c>
      <c r="M1012" s="33">
        <f t="shared" si="186"/>
        <v>7749</v>
      </c>
      <c r="N1012" s="22">
        <f t="shared" si="187"/>
        <v>0</v>
      </c>
    </row>
    <row r="1013" spans="1:14" x14ac:dyDescent="0.3">
      <c r="A1013" s="5" t="s">
        <v>2404</v>
      </c>
      <c r="B1013" s="5" t="s">
        <v>2405</v>
      </c>
      <c r="C1013" s="5">
        <v>512</v>
      </c>
      <c r="D1013" s="6">
        <v>61989</v>
      </c>
      <c r="E1013" s="17">
        <f>VLOOKUP(A1013,'forecast data dump'!$A$1:$H$3450,4,FALSE)</f>
        <v>44495</v>
      </c>
      <c r="F1013" s="17">
        <f>VLOOKUP(A1013,'forecast data dump'!$A$1:$H$3450,5,FALSE)</f>
        <v>44523</v>
      </c>
      <c r="G1013" s="13">
        <f>VLOOKUP(A1013,'forecast data dump'!$A$1:$H$3450,8,FALSE)</f>
        <v>0</v>
      </c>
      <c r="H1013" s="5" t="s">
        <v>3741</v>
      </c>
      <c r="I1013" s="22">
        <f t="shared" si="184"/>
        <v>512</v>
      </c>
      <c r="J1013" s="5"/>
      <c r="K1013" s="5"/>
      <c r="L1013" s="33">
        <f t="shared" si="185"/>
        <v>61989</v>
      </c>
      <c r="M1013" s="33">
        <f t="shared" si="186"/>
        <v>61989</v>
      </c>
      <c r="N1013" s="22">
        <f t="shared" si="187"/>
        <v>0</v>
      </c>
    </row>
    <row r="1014" spans="1:14" x14ac:dyDescent="0.3">
      <c r="A1014" s="5" t="s">
        <v>2404</v>
      </c>
      <c r="B1014" s="5" t="s">
        <v>2405</v>
      </c>
      <c r="C1014" s="5">
        <v>480</v>
      </c>
      <c r="D1014" s="6">
        <v>63690</v>
      </c>
      <c r="E1014" s="17">
        <f>VLOOKUP(A1014,'forecast data dump'!$A$1:$H$3450,4,FALSE)</f>
        <v>44495</v>
      </c>
      <c r="F1014" s="17">
        <f>VLOOKUP(A1014,'forecast data dump'!$A$1:$H$3450,5,FALSE)</f>
        <v>44523</v>
      </c>
      <c r="G1014" s="13">
        <f>VLOOKUP(A1014,'forecast data dump'!$A$1:$H$3450,8,FALSE)</f>
        <v>0</v>
      </c>
      <c r="H1014" s="5" t="s">
        <v>3752</v>
      </c>
      <c r="I1014" s="22">
        <f t="shared" si="184"/>
        <v>480</v>
      </c>
      <c r="J1014" s="5"/>
      <c r="K1014" s="5"/>
      <c r="L1014" s="33">
        <f t="shared" si="185"/>
        <v>63690</v>
      </c>
      <c r="M1014" s="33">
        <f t="shared" si="186"/>
        <v>63690</v>
      </c>
      <c r="N1014" s="22">
        <f t="shared" si="187"/>
        <v>0</v>
      </c>
    </row>
    <row r="1015" spans="1:14" x14ac:dyDescent="0.3">
      <c r="A1015" s="3" t="s">
        <v>7894</v>
      </c>
      <c r="B1015" s="3"/>
      <c r="C1015" s="3"/>
      <c r="D1015" s="4"/>
      <c r="E1015" s="15"/>
      <c r="F1015" s="15"/>
      <c r="G1015" s="11"/>
      <c r="H1015" s="3"/>
      <c r="I1015" s="20"/>
      <c r="J1015" s="3"/>
      <c r="K1015" s="3"/>
      <c r="L1015" s="32"/>
      <c r="M1015" s="32"/>
      <c r="N1015" s="20"/>
    </row>
    <row r="1016" spans="1:14" x14ac:dyDescent="0.3">
      <c r="A1016" s="5" t="s">
        <v>2654</v>
      </c>
      <c r="B1016" s="5" t="s">
        <v>2655</v>
      </c>
      <c r="C1016" s="5">
        <v>10</v>
      </c>
      <c r="D1016" s="6">
        <v>1517</v>
      </c>
      <c r="E1016" s="17" t="str">
        <f>VLOOKUP(A1016,'forecast data dump'!$A$1:$H$3450,4,FALSE)</f>
        <v>17-Mar-21 A</v>
      </c>
      <c r="F1016" s="17">
        <f>VLOOKUP(A1016,'forecast data dump'!$A$1:$H$3450,5,FALSE)</f>
        <v>44406</v>
      </c>
      <c r="G1016" s="13">
        <f>VLOOKUP(A1016,'forecast data dump'!$A$1:$H$3450,8,FALSE)</f>
        <v>0.75</v>
      </c>
      <c r="H1016" s="5" t="s">
        <v>3763</v>
      </c>
      <c r="I1016" s="22">
        <f t="shared" ref="I1016:I1064" si="188">C1016*(1-G1016)</f>
        <v>2.5</v>
      </c>
      <c r="J1016" s="5"/>
      <c r="K1016" s="5"/>
      <c r="L1016" s="33">
        <f t="shared" ref="L1016:L1064" si="189">D1016*(1-G1016)</f>
        <v>379.25</v>
      </c>
      <c r="M1016" s="33">
        <f t="shared" ref="M1016:M1064" si="190">IF(J1016="",L1016,(D1016/C1016)*J1016)</f>
        <v>379.25</v>
      </c>
      <c r="N1016" s="22">
        <f t="shared" ref="N1016:N1064" si="191">L1016-M1016</f>
        <v>0</v>
      </c>
    </row>
    <row r="1017" spans="1:14" x14ac:dyDescent="0.3">
      <c r="A1017" s="5" t="s">
        <v>2662</v>
      </c>
      <c r="B1017" s="5" t="s">
        <v>2663</v>
      </c>
      <c r="C1017" s="5">
        <v>16</v>
      </c>
      <c r="D1017" s="6">
        <v>2427</v>
      </c>
      <c r="E1017" s="17">
        <f>VLOOKUP(A1017,'forecast data dump'!$A$1:$H$3450,4,FALSE)</f>
        <v>44460</v>
      </c>
      <c r="F1017" s="17">
        <f>VLOOKUP(A1017,'forecast data dump'!$A$1:$H$3450,5,FALSE)</f>
        <v>44461</v>
      </c>
      <c r="G1017" s="13">
        <f>VLOOKUP(A1017,'forecast data dump'!$A$1:$H$3450,8,FALSE)</f>
        <v>0</v>
      </c>
      <c r="H1017" s="5" t="s">
        <v>3733</v>
      </c>
      <c r="I1017" s="22">
        <f t="shared" si="188"/>
        <v>16</v>
      </c>
      <c r="J1017" s="5"/>
      <c r="K1017" s="5"/>
      <c r="L1017" s="33">
        <f t="shared" si="189"/>
        <v>2427</v>
      </c>
      <c r="M1017" s="33">
        <f t="shared" si="190"/>
        <v>2427</v>
      </c>
      <c r="N1017" s="22">
        <f t="shared" si="191"/>
        <v>0</v>
      </c>
    </row>
    <row r="1018" spans="1:14" x14ac:dyDescent="0.3">
      <c r="A1018" s="5" t="s">
        <v>2662</v>
      </c>
      <c r="B1018" s="5" t="s">
        <v>2663</v>
      </c>
      <c r="C1018" s="5">
        <v>4</v>
      </c>
      <c r="D1018" s="6">
        <v>470</v>
      </c>
      <c r="E1018" s="17">
        <f>VLOOKUP(A1018,'forecast data dump'!$A$1:$H$3450,4,FALSE)</f>
        <v>44460</v>
      </c>
      <c r="F1018" s="17">
        <f>VLOOKUP(A1018,'forecast data dump'!$A$1:$H$3450,5,FALSE)</f>
        <v>44461</v>
      </c>
      <c r="G1018" s="13">
        <f>VLOOKUP(A1018,'forecast data dump'!$A$1:$H$3450,8,FALSE)</f>
        <v>0</v>
      </c>
      <c r="H1018" s="5" t="s">
        <v>3745</v>
      </c>
      <c r="I1018" s="22">
        <f t="shared" si="188"/>
        <v>4</v>
      </c>
      <c r="J1018" s="5"/>
      <c r="K1018" s="5"/>
      <c r="L1018" s="33">
        <f t="shared" si="189"/>
        <v>470</v>
      </c>
      <c r="M1018" s="33">
        <f t="shared" si="190"/>
        <v>470</v>
      </c>
      <c r="N1018" s="22">
        <f t="shared" si="191"/>
        <v>0</v>
      </c>
    </row>
    <row r="1019" spans="1:14" x14ac:dyDescent="0.3">
      <c r="A1019" s="5" t="s">
        <v>2662</v>
      </c>
      <c r="B1019" s="5" t="s">
        <v>2663</v>
      </c>
      <c r="C1019" s="5">
        <v>32</v>
      </c>
      <c r="D1019" s="6">
        <v>3761</v>
      </c>
      <c r="E1019" s="17">
        <f>VLOOKUP(A1019,'forecast data dump'!$A$1:$H$3450,4,FALSE)</f>
        <v>44460</v>
      </c>
      <c r="F1019" s="17">
        <f>VLOOKUP(A1019,'forecast data dump'!$A$1:$H$3450,5,FALSE)</f>
        <v>44461</v>
      </c>
      <c r="G1019" s="13">
        <f>VLOOKUP(A1019,'forecast data dump'!$A$1:$H$3450,8,FALSE)</f>
        <v>0</v>
      </c>
      <c r="H1019" s="5" t="s">
        <v>3741</v>
      </c>
      <c r="I1019" s="22">
        <f t="shared" si="188"/>
        <v>32</v>
      </c>
      <c r="J1019" s="5"/>
      <c r="K1019" s="5"/>
      <c r="L1019" s="33">
        <f t="shared" si="189"/>
        <v>3761</v>
      </c>
      <c r="M1019" s="33">
        <f t="shared" si="190"/>
        <v>3761</v>
      </c>
      <c r="N1019" s="22">
        <f t="shared" si="191"/>
        <v>0</v>
      </c>
    </row>
    <row r="1020" spans="1:14" x14ac:dyDescent="0.3">
      <c r="A1020" s="5" t="s">
        <v>2664</v>
      </c>
      <c r="B1020" s="5" t="s">
        <v>2665</v>
      </c>
      <c r="C1020" s="5">
        <v>16</v>
      </c>
      <c r="D1020" s="6">
        <v>2427</v>
      </c>
      <c r="E1020" s="17">
        <f>VLOOKUP(A1020,'forecast data dump'!$A$1:$H$3450,4,FALSE)</f>
        <v>44462</v>
      </c>
      <c r="F1020" s="17">
        <f>VLOOKUP(A1020,'forecast data dump'!$A$1:$H$3450,5,FALSE)</f>
        <v>44463</v>
      </c>
      <c r="G1020" s="13">
        <f>VLOOKUP(A1020,'forecast data dump'!$A$1:$H$3450,8,FALSE)</f>
        <v>0</v>
      </c>
      <c r="H1020" s="5" t="s">
        <v>3733</v>
      </c>
      <c r="I1020" s="22">
        <f t="shared" si="188"/>
        <v>16</v>
      </c>
      <c r="J1020" s="5"/>
      <c r="K1020" s="5"/>
      <c r="L1020" s="33">
        <f t="shared" si="189"/>
        <v>2427</v>
      </c>
      <c r="M1020" s="33">
        <f t="shared" si="190"/>
        <v>2427</v>
      </c>
      <c r="N1020" s="22">
        <f t="shared" si="191"/>
        <v>0</v>
      </c>
    </row>
    <row r="1021" spans="1:14" x14ac:dyDescent="0.3">
      <c r="A1021" s="5" t="s">
        <v>2664</v>
      </c>
      <c r="B1021" s="5" t="s">
        <v>2665</v>
      </c>
      <c r="C1021" s="5">
        <v>2</v>
      </c>
      <c r="D1021" s="6">
        <v>235</v>
      </c>
      <c r="E1021" s="17">
        <f>VLOOKUP(A1021,'forecast data dump'!$A$1:$H$3450,4,FALSE)</f>
        <v>44462</v>
      </c>
      <c r="F1021" s="17">
        <f>VLOOKUP(A1021,'forecast data dump'!$A$1:$H$3450,5,FALSE)</f>
        <v>44463</v>
      </c>
      <c r="G1021" s="13">
        <f>VLOOKUP(A1021,'forecast data dump'!$A$1:$H$3450,8,FALSE)</f>
        <v>0</v>
      </c>
      <c r="H1021" s="5" t="s">
        <v>3745</v>
      </c>
      <c r="I1021" s="22">
        <f t="shared" si="188"/>
        <v>2</v>
      </c>
      <c r="J1021" s="5"/>
      <c r="K1021" s="5"/>
      <c r="L1021" s="33">
        <f t="shared" si="189"/>
        <v>235</v>
      </c>
      <c r="M1021" s="33">
        <f t="shared" si="190"/>
        <v>235</v>
      </c>
      <c r="N1021" s="22">
        <f t="shared" si="191"/>
        <v>0</v>
      </c>
    </row>
    <row r="1022" spans="1:14" x14ac:dyDescent="0.3">
      <c r="A1022" s="5" t="s">
        <v>2664</v>
      </c>
      <c r="B1022" s="5" t="s">
        <v>2665</v>
      </c>
      <c r="C1022" s="5">
        <v>32</v>
      </c>
      <c r="D1022" s="6">
        <v>3761</v>
      </c>
      <c r="E1022" s="17">
        <f>VLOOKUP(A1022,'forecast data dump'!$A$1:$H$3450,4,FALSE)</f>
        <v>44462</v>
      </c>
      <c r="F1022" s="17">
        <f>VLOOKUP(A1022,'forecast data dump'!$A$1:$H$3450,5,FALSE)</f>
        <v>44463</v>
      </c>
      <c r="G1022" s="13">
        <f>VLOOKUP(A1022,'forecast data dump'!$A$1:$H$3450,8,FALSE)</f>
        <v>0</v>
      </c>
      <c r="H1022" s="5" t="s">
        <v>3741</v>
      </c>
      <c r="I1022" s="22">
        <f t="shared" si="188"/>
        <v>32</v>
      </c>
      <c r="J1022" s="5"/>
      <c r="K1022" s="5"/>
      <c r="L1022" s="33">
        <f t="shared" si="189"/>
        <v>3761</v>
      </c>
      <c r="M1022" s="33">
        <f t="shared" si="190"/>
        <v>3761</v>
      </c>
      <c r="N1022" s="22">
        <f t="shared" si="191"/>
        <v>0</v>
      </c>
    </row>
    <row r="1023" spans="1:14" x14ac:dyDescent="0.3">
      <c r="A1023" s="5" t="s">
        <v>2666</v>
      </c>
      <c r="B1023" s="5" t="s">
        <v>2667</v>
      </c>
      <c r="C1023" s="5">
        <v>80</v>
      </c>
      <c r="D1023" s="6">
        <v>9404</v>
      </c>
      <c r="E1023" s="17">
        <f>VLOOKUP(A1023,'forecast data dump'!$A$1:$H$3450,4,FALSE)</f>
        <v>44466</v>
      </c>
      <c r="F1023" s="17">
        <f>VLOOKUP(A1023,'forecast data dump'!$A$1:$H$3450,5,FALSE)</f>
        <v>44477</v>
      </c>
      <c r="G1023" s="13">
        <f>VLOOKUP(A1023,'forecast data dump'!$A$1:$H$3450,8,FALSE)</f>
        <v>0</v>
      </c>
      <c r="H1023" s="5" t="s">
        <v>3741</v>
      </c>
      <c r="I1023" s="22">
        <f t="shared" si="188"/>
        <v>80</v>
      </c>
      <c r="J1023" s="5"/>
      <c r="K1023" s="5"/>
      <c r="L1023" s="33">
        <f t="shared" si="189"/>
        <v>9404</v>
      </c>
      <c r="M1023" s="33">
        <f t="shared" si="190"/>
        <v>9404</v>
      </c>
      <c r="N1023" s="22">
        <f t="shared" si="191"/>
        <v>0</v>
      </c>
    </row>
    <row r="1024" spans="1:14" x14ac:dyDescent="0.3">
      <c r="A1024" s="5" t="s">
        <v>2668</v>
      </c>
      <c r="B1024" s="5" t="s">
        <v>2669</v>
      </c>
      <c r="C1024" s="5">
        <v>16</v>
      </c>
      <c r="D1024" s="6">
        <v>2489</v>
      </c>
      <c r="E1024" s="17">
        <f>VLOOKUP(A1024,'forecast data dump'!$A$1:$H$3450,4,FALSE)</f>
        <v>44481</v>
      </c>
      <c r="F1024" s="17">
        <f>VLOOKUP(A1024,'forecast data dump'!$A$1:$H$3450,5,FALSE)</f>
        <v>44508</v>
      </c>
      <c r="G1024" s="13">
        <f>VLOOKUP(A1024,'forecast data dump'!$A$1:$H$3450,8,FALSE)</f>
        <v>0</v>
      </c>
      <c r="H1024" s="5" t="s">
        <v>3733</v>
      </c>
      <c r="I1024" s="22">
        <f t="shared" si="188"/>
        <v>16</v>
      </c>
      <c r="J1024" s="5"/>
      <c r="K1024" s="5"/>
      <c r="L1024" s="33">
        <f t="shared" si="189"/>
        <v>2489</v>
      </c>
      <c r="M1024" s="33">
        <f t="shared" si="190"/>
        <v>2489</v>
      </c>
      <c r="N1024" s="22">
        <f t="shared" si="191"/>
        <v>0</v>
      </c>
    </row>
    <row r="1025" spans="1:14" x14ac:dyDescent="0.3">
      <c r="A1025" s="5" t="s">
        <v>2668</v>
      </c>
      <c r="B1025" s="5" t="s">
        <v>2669</v>
      </c>
      <c r="C1025" s="5">
        <v>16</v>
      </c>
      <c r="D1025" s="6">
        <v>1929</v>
      </c>
      <c r="E1025" s="17">
        <f>VLOOKUP(A1025,'forecast data dump'!$A$1:$H$3450,4,FALSE)</f>
        <v>44481</v>
      </c>
      <c r="F1025" s="17">
        <f>VLOOKUP(A1025,'forecast data dump'!$A$1:$H$3450,5,FALSE)</f>
        <v>44508</v>
      </c>
      <c r="G1025" s="13">
        <f>VLOOKUP(A1025,'forecast data dump'!$A$1:$H$3450,8,FALSE)</f>
        <v>0</v>
      </c>
      <c r="H1025" s="5" t="s">
        <v>3745</v>
      </c>
      <c r="I1025" s="22">
        <f t="shared" si="188"/>
        <v>16</v>
      </c>
      <c r="J1025" s="5"/>
      <c r="K1025" s="5"/>
      <c r="L1025" s="33">
        <f t="shared" si="189"/>
        <v>1929</v>
      </c>
      <c r="M1025" s="33">
        <f t="shared" si="190"/>
        <v>1929</v>
      </c>
      <c r="N1025" s="22">
        <f t="shared" si="191"/>
        <v>0</v>
      </c>
    </row>
    <row r="1026" spans="1:14" x14ac:dyDescent="0.3">
      <c r="A1026" s="5" t="s">
        <v>2668</v>
      </c>
      <c r="B1026" s="5" t="s">
        <v>2669</v>
      </c>
      <c r="C1026" s="5">
        <v>16</v>
      </c>
      <c r="D1026" s="6">
        <v>1929</v>
      </c>
      <c r="E1026" s="17">
        <f>VLOOKUP(A1026,'forecast data dump'!$A$1:$H$3450,4,FALSE)</f>
        <v>44481</v>
      </c>
      <c r="F1026" s="17">
        <f>VLOOKUP(A1026,'forecast data dump'!$A$1:$H$3450,5,FALSE)</f>
        <v>44508</v>
      </c>
      <c r="G1026" s="13">
        <f>VLOOKUP(A1026,'forecast data dump'!$A$1:$H$3450,8,FALSE)</f>
        <v>0</v>
      </c>
      <c r="H1026" s="5" t="s">
        <v>3741</v>
      </c>
      <c r="I1026" s="22">
        <f t="shared" si="188"/>
        <v>16</v>
      </c>
      <c r="J1026" s="5"/>
      <c r="K1026" s="5"/>
      <c r="L1026" s="33">
        <f t="shared" si="189"/>
        <v>1929</v>
      </c>
      <c r="M1026" s="33">
        <f t="shared" si="190"/>
        <v>1929</v>
      </c>
      <c r="N1026" s="22">
        <f t="shared" si="191"/>
        <v>0</v>
      </c>
    </row>
    <row r="1027" spans="1:14" x14ac:dyDescent="0.3">
      <c r="A1027" s="5" t="s">
        <v>2670</v>
      </c>
      <c r="B1027" s="5" t="s">
        <v>2671</v>
      </c>
      <c r="C1027" s="5">
        <v>16</v>
      </c>
      <c r="D1027" s="6">
        <v>2500</v>
      </c>
      <c r="E1027" s="17">
        <f>VLOOKUP(A1027,'forecast data dump'!$A$1:$H$3450,4,FALSE)</f>
        <v>44509</v>
      </c>
      <c r="F1027" s="17">
        <f>VLOOKUP(A1027,'forecast data dump'!$A$1:$H$3450,5,FALSE)</f>
        <v>44539</v>
      </c>
      <c r="G1027" s="13">
        <f>VLOOKUP(A1027,'forecast data dump'!$A$1:$H$3450,8,FALSE)</f>
        <v>0</v>
      </c>
      <c r="H1027" s="5" t="s">
        <v>3733</v>
      </c>
      <c r="I1027" s="22">
        <f t="shared" si="188"/>
        <v>16</v>
      </c>
      <c r="J1027" s="5"/>
      <c r="K1027" s="5"/>
      <c r="L1027" s="33">
        <f t="shared" si="189"/>
        <v>2500</v>
      </c>
      <c r="M1027" s="33">
        <f t="shared" si="190"/>
        <v>2500</v>
      </c>
      <c r="N1027" s="22">
        <f t="shared" si="191"/>
        <v>0</v>
      </c>
    </row>
    <row r="1028" spans="1:14" x14ac:dyDescent="0.3">
      <c r="A1028" s="5" t="s">
        <v>2670</v>
      </c>
      <c r="B1028" s="5" t="s">
        <v>2671</v>
      </c>
      <c r="C1028" s="5">
        <v>16</v>
      </c>
      <c r="D1028" s="6">
        <v>1937</v>
      </c>
      <c r="E1028" s="17">
        <f>VLOOKUP(A1028,'forecast data dump'!$A$1:$H$3450,4,FALSE)</f>
        <v>44509</v>
      </c>
      <c r="F1028" s="17">
        <f>VLOOKUP(A1028,'forecast data dump'!$A$1:$H$3450,5,FALSE)</f>
        <v>44539</v>
      </c>
      <c r="G1028" s="13">
        <f>VLOOKUP(A1028,'forecast data dump'!$A$1:$H$3450,8,FALSE)</f>
        <v>0</v>
      </c>
      <c r="H1028" s="5" t="s">
        <v>3745</v>
      </c>
      <c r="I1028" s="22">
        <f t="shared" si="188"/>
        <v>16</v>
      </c>
      <c r="J1028" s="5"/>
      <c r="K1028" s="5"/>
      <c r="L1028" s="33">
        <f t="shared" si="189"/>
        <v>1937</v>
      </c>
      <c r="M1028" s="33">
        <f t="shared" si="190"/>
        <v>1937</v>
      </c>
      <c r="N1028" s="22">
        <f t="shared" si="191"/>
        <v>0</v>
      </c>
    </row>
    <row r="1029" spans="1:14" x14ac:dyDescent="0.3">
      <c r="A1029" s="5" t="s">
        <v>2670</v>
      </c>
      <c r="B1029" s="5" t="s">
        <v>2671</v>
      </c>
      <c r="C1029" s="5">
        <v>160</v>
      </c>
      <c r="D1029" s="6">
        <v>19372</v>
      </c>
      <c r="E1029" s="17">
        <f>VLOOKUP(A1029,'forecast data dump'!$A$1:$H$3450,4,FALSE)</f>
        <v>44509</v>
      </c>
      <c r="F1029" s="17">
        <f>VLOOKUP(A1029,'forecast data dump'!$A$1:$H$3450,5,FALSE)</f>
        <v>44539</v>
      </c>
      <c r="G1029" s="13">
        <f>VLOOKUP(A1029,'forecast data dump'!$A$1:$H$3450,8,FALSE)</f>
        <v>0</v>
      </c>
      <c r="H1029" s="5" t="s">
        <v>3742</v>
      </c>
      <c r="I1029" s="22">
        <f t="shared" si="188"/>
        <v>160</v>
      </c>
      <c r="J1029" s="5"/>
      <c r="K1029" s="5"/>
      <c r="L1029" s="33">
        <f t="shared" si="189"/>
        <v>19372</v>
      </c>
      <c r="M1029" s="33">
        <f t="shared" si="190"/>
        <v>19372</v>
      </c>
      <c r="N1029" s="22">
        <f t="shared" si="191"/>
        <v>0</v>
      </c>
    </row>
    <row r="1030" spans="1:14" x14ac:dyDescent="0.3">
      <c r="A1030" s="5" t="s">
        <v>2672</v>
      </c>
      <c r="B1030" s="5" t="s">
        <v>2673</v>
      </c>
      <c r="C1030" s="5">
        <v>8</v>
      </c>
      <c r="D1030" s="6">
        <v>1250</v>
      </c>
      <c r="E1030" s="17">
        <f>VLOOKUP(A1030,'forecast data dump'!$A$1:$H$3450,4,FALSE)</f>
        <v>44540</v>
      </c>
      <c r="F1030" s="17">
        <f>VLOOKUP(A1030,'forecast data dump'!$A$1:$H$3450,5,FALSE)</f>
        <v>44553</v>
      </c>
      <c r="G1030" s="13">
        <f>VLOOKUP(A1030,'forecast data dump'!$A$1:$H$3450,8,FALSE)</f>
        <v>0</v>
      </c>
      <c r="H1030" s="5" t="s">
        <v>3733</v>
      </c>
      <c r="I1030" s="22">
        <f t="shared" si="188"/>
        <v>8</v>
      </c>
      <c r="J1030" s="5"/>
      <c r="K1030" s="5"/>
      <c r="L1030" s="33">
        <f t="shared" si="189"/>
        <v>1250</v>
      </c>
      <c r="M1030" s="33">
        <f t="shared" si="190"/>
        <v>1250</v>
      </c>
      <c r="N1030" s="22">
        <f t="shared" si="191"/>
        <v>0</v>
      </c>
    </row>
    <row r="1031" spans="1:14" x14ac:dyDescent="0.3">
      <c r="A1031" s="5" t="s">
        <v>2672</v>
      </c>
      <c r="B1031" s="5" t="s">
        <v>2673</v>
      </c>
      <c r="C1031" s="5">
        <v>8</v>
      </c>
      <c r="D1031" s="6">
        <v>969</v>
      </c>
      <c r="E1031" s="17">
        <f>VLOOKUP(A1031,'forecast data dump'!$A$1:$H$3450,4,FALSE)</f>
        <v>44540</v>
      </c>
      <c r="F1031" s="17">
        <f>VLOOKUP(A1031,'forecast data dump'!$A$1:$H$3450,5,FALSE)</f>
        <v>44553</v>
      </c>
      <c r="G1031" s="13">
        <f>VLOOKUP(A1031,'forecast data dump'!$A$1:$H$3450,8,FALSE)</f>
        <v>0</v>
      </c>
      <c r="H1031" s="5" t="s">
        <v>3745</v>
      </c>
      <c r="I1031" s="22">
        <f t="shared" si="188"/>
        <v>8</v>
      </c>
      <c r="J1031" s="5"/>
      <c r="K1031" s="5"/>
      <c r="L1031" s="33">
        <f t="shared" si="189"/>
        <v>969</v>
      </c>
      <c r="M1031" s="33">
        <f t="shared" si="190"/>
        <v>969</v>
      </c>
      <c r="N1031" s="22">
        <f t="shared" si="191"/>
        <v>0</v>
      </c>
    </row>
    <row r="1032" spans="1:14" x14ac:dyDescent="0.3">
      <c r="A1032" s="5" t="s">
        <v>2672</v>
      </c>
      <c r="B1032" s="5" t="s">
        <v>2673</v>
      </c>
      <c r="C1032" s="5">
        <v>8</v>
      </c>
      <c r="D1032" s="6">
        <v>969</v>
      </c>
      <c r="E1032" s="17">
        <f>VLOOKUP(A1032,'forecast data dump'!$A$1:$H$3450,4,FALSE)</f>
        <v>44540</v>
      </c>
      <c r="F1032" s="17">
        <f>VLOOKUP(A1032,'forecast data dump'!$A$1:$H$3450,5,FALSE)</f>
        <v>44553</v>
      </c>
      <c r="G1032" s="13">
        <f>VLOOKUP(A1032,'forecast data dump'!$A$1:$H$3450,8,FALSE)</f>
        <v>0</v>
      </c>
      <c r="H1032" s="5" t="s">
        <v>3741</v>
      </c>
      <c r="I1032" s="22">
        <f t="shared" si="188"/>
        <v>8</v>
      </c>
      <c r="J1032" s="5"/>
      <c r="K1032" s="5"/>
      <c r="L1032" s="33">
        <f t="shared" si="189"/>
        <v>969</v>
      </c>
      <c r="M1032" s="33">
        <f t="shared" si="190"/>
        <v>969</v>
      </c>
      <c r="N1032" s="22">
        <f t="shared" si="191"/>
        <v>0</v>
      </c>
    </row>
    <row r="1033" spans="1:14" x14ac:dyDescent="0.3">
      <c r="A1033" s="5" t="s">
        <v>2674</v>
      </c>
      <c r="B1033" s="5" t="s">
        <v>2675</v>
      </c>
      <c r="C1033" s="5">
        <v>8</v>
      </c>
      <c r="D1033" s="6">
        <v>1250</v>
      </c>
      <c r="E1033" s="17">
        <f>VLOOKUP(A1033,'forecast data dump'!$A$1:$H$3450,4,FALSE)</f>
        <v>44557</v>
      </c>
      <c r="F1033" s="17">
        <f>VLOOKUP(A1033,'forecast data dump'!$A$1:$H$3450,5,FALSE)</f>
        <v>44571</v>
      </c>
      <c r="G1033" s="13">
        <f>VLOOKUP(A1033,'forecast data dump'!$A$1:$H$3450,8,FALSE)</f>
        <v>0</v>
      </c>
      <c r="H1033" s="5" t="s">
        <v>3733</v>
      </c>
      <c r="I1033" s="22">
        <f t="shared" si="188"/>
        <v>8</v>
      </c>
      <c r="J1033" s="5"/>
      <c r="K1033" s="5"/>
      <c r="L1033" s="33">
        <f t="shared" si="189"/>
        <v>1250</v>
      </c>
      <c r="M1033" s="33">
        <f t="shared" si="190"/>
        <v>1250</v>
      </c>
      <c r="N1033" s="22">
        <f t="shared" si="191"/>
        <v>0</v>
      </c>
    </row>
    <row r="1034" spans="1:14" x14ac:dyDescent="0.3">
      <c r="A1034" s="5" t="s">
        <v>2674</v>
      </c>
      <c r="B1034" s="5" t="s">
        <v>2675</v>
      </c>
      <c r="C1034" s="5">
        <v>8</v>
      </c>
      <c r="D1034" s="6">
        <v>969</v>
      </c>
      <c r="E1034" s="17">
        <f>VLOOKUP(A1034,'forecast data dump'!$A$1:$H$3450,4,FALSE)</f>
        <v>44557</v>
      </c>
      <c r="F1034" s="17">
        <f>VLOOKUP(A1034,'forecast data dump'!$A$1:$H$3450,5,FALSE)</f>
        <v>44571</v>
      </c>
      <c r="G1034" s="13">
        <f>VLOOKUP(A1034,'forecast data dump'!$A$1:$H$3450,8,FALSE)</f>
        <v>0</v>
      </c>
      <c r="H1034" s="5" t="s">
        <v>3745</v>
      </c>
      <c r="I1034" s="22">
        <f t="shared" si="188"/>
        <v>8</v>
      </c>
      <c r="J1034" s="5"/>
      <c r="K1034" s="5"/>
      <c r="L1034" s="33">
        <f t="shared" si="189"/>
        <v>969</v>
      </c>
      <c r="M1034" s="33">
        <f t="shared" si="190"/>
        <v>969</v>
      </c>
      <c r="N1034" s="22">
        <f t="shared" si="191"/>
        <v>0</v>
      </c>
    </row>
    <row r="1035" spans="1:14" x14ac:dyDescent="0.3">
      <c r="A1035" s="5" t="s">
        <v>2674</v>
      </c>
      <c r="B1035" s="5" t="s">
        <v>2675</v>
      </c>
      <c r="C1035" s="5">
        <v>8</v>
      </c>
      <c r="D1035" s="6">
        <v>969</v>
      </c>
      <c r="E1035" s="17">
        <f>VLOOKUP(A1035,'forecast data dump'!$A$1:$H$3450,4,FALSE)</f>
        <v>44557</v>
      </c>
      <c r="F1035" s="17">
        <f>VLOOKUP(A1035,'forecast data dump'!$A$1:$H$3450,5,FALSE)</f>
        <v>44571</v>
      </c>
      <c r="G1035" s="13">
        <f>VLOOKUP(A1035,'forecast data dump'!$A$1:$H$3450,8,FALSE)</f>
        <v>0</v>
      </c>
      <c r="H1035" s="5" t="s">
        <v>3741</v>
      </c>
      <c r="I1035" s="22">
        <f t="shared" si="188"/>
        <v>8</v>
      </c>
      <c r="J1035" s="5"/>
      <c r="K1035" s="5"/>
      <c r="L1035" s="33">
        <f t="shared" si="189"/>
        <v>969</v>
      </c>
      <c r="M1035" s="33">
        <f t="shared" si="190"/>
        <v>969</v>
      </c>
      <c r="N1035" s="22">
        <f t="shared" si="191"/>
        <v>0</v>
      </c>
    </row>
    <row r="1036" spans="1:14" x14ac:dyDescent="0.3">
      <c r="A1036" s="5" t="s">
        <v>2676</v>
      </c>
      <c r="B1036" s="5" t="s">
        <v>2677</v>
      </c>
      <c r="C1036" s="5">
        <v>30000</v>
      </c>
      <c r="D1036" s="6">
        <v>34821</v>
      </c>
      <c r="E1036" s="17" t="str">
        <f>VLOOKUP(A1036,'forecast data dump'!$A$1:$H$3450,4,FALSE)</f>
        <v>17-Mar-21 A</v>
      </c>
      <c r="F1036" s="17">
        <f>VLOOKUP(A1036,'forecast data dump'!$A$1:$H$3450,5,FALSE)</f>
        <v>44406</v>
      </c>
      <c r="G1036" s="13">
        <f>VLOOKUP(A1036,'forecast data dump'!$A$1:$H$3450,8,FALSE)</f>
        <v>0.75</v>
      </c>
      <c r="H1036" s="5" t="s">
        <v>3762</v>
      </c>
      <c r="I1036" s="22">
        <f t="shared" si="188"/>
        <v>7500</v>
      </c>
      <c r="J1036" s="5"/>
      <c r="K1036" s="5"/>
      <c r="L1036" s="33">
        <f t="shared" si="189"/>
        <v>8705.25</v>
      </c>
      <c r="M1036" s="33">
        <f t="shared" si="190"/>
        <v>8705.25</v>
      </c>
      <c r="N1036" s="22">
        <f t="shared" si="191"/>
        <v>0</v>
      </c>
    </row>
    <row r="1037" spans="1:14" x14ac:dyDescent="0.3">
      <c r="A1037" s="5" t="s">
        <v>2678</v>
      </c>
      <c r="B1037" s="5" t="s">
        <v>2679</v>
      </c>
      <c r="C1037" s="5">
        <v>1500</v>
      </c>
      <c r="D1037" s="6">
        <v>1741</v>
      </c>
      <c r="E1037" s="17">
        <f>VLOOKUP(A1037,'forecast data dump'!$A$1:$H$3450,4,FALSE)</f>
        <v>44460</v>
      </c>
      <c r="F1037" s="17">
        <f>VLOOKUP(A1037,'forecast data dump'!$A$1:$H$3450,5,FALSE)</f>
        <v>44461</v>
      </c>
      <c r="G1037" s="13">
        <f>VLOOKUP(A1037,'forecast data dump'!$A$1:$H$3450,8,FALSE)</f>
        <v>0</v>
      </c>
      <c r="H1037" s="5" t="s">
        <v>3762</v>
      </c>
      <c r="I1037" s="22">
        <f t="shared" si="188"/>
        <v>1500</v>
      </c>
      <c r="J1037" s="5"/>
      <c r="K1037" s="5"/>
      <c r="L1037" s="33">
        <f t="shared" si="189"/>
        <v>1741</v>
      </c>
      <c r="M1037" s="33">
        <f t="shared" si="190"/>
        <v>1741</v>
      </c>
      <c r="N1037" s="22">
        <f t="shared" si="191"/>
        <v>0</v>
      </c>
    </row>
    <row r="1038" spans="1:14" x14ac:dyDescent="0.3">
      <c r="A1038" s="5" t="s">
        <v>2680</v>
      </c>
      <c r="B1038" s="5" t="s">
        <v>2681</v>
      </c>
      <c r="C1038" s="5">
        <v>1500</v>
      </c>
      <c r="D1038" s="6">
        <v>1741</v>
      </c>
      <c r="E1038" s="17">
        <f>VLOOKUP(A1038,'forecast data dump'!$A$1:$H$3450,4,FALSE)</f>
        <v>44462</v>
      </c>
      <c r="F1038" s="17">
        <f>VLOOKUP(A1038,'forecast data dump'!$A$1:$H$3450,5,FALSE)</f>
        <v>44463</v>
      </c>
      <c r="G1038" s="13">
        <f>VLOOKUP(A1038,'forecast data dump'!$A$1:$H$3450,8,FALSE)</f>
        <v>0</v>
      </c>
      <c r="H1038" s="5" t="s">
        <v>3762</v>
      </c>
      <c r="I1038" s="22">
        <f t="shared" si="188"/>
        <v>1500</v>
      </c>
      <c r="J1038" s="5"/>
      <c r="K1038" s="5"/>
      <c r="L1038" s="33">
        <f t="shared" si="189"/>
        <v>1741</v>
      </c>
      <c r="M1038" s="33">
        <f t="shared" si="190"/>
        <v>1741</v>
      </c>
      <c r="N1038" s="22">
        <f t="shared" si="191"/>
        <v>0</v>
      </c>
    </row>
    <row r="1039" spans="1:14" x14ac:dyDescent="0.3">
      <c r="A1039" s="5" t="s">
        <v>2682</v>
      </c>
      <c r="B1039" s="5" t="s">
        <v>2683</v>
      </c>
      <c r="C1039" s="5">
        <v>3500</v>
      </c>
      <c r="D1039" s="6">
        <v>4062</v>
      </c>
      <c r="E1039" s="17">
        <f>VLOOKUP(A1039,'forecast data dump'!$A$1:$H$3450,4,FALSE)</f>
        <v>44466</v>
      </c>
      <c r="F1039" s="17">
        <f>VLOOKUP(A1039,'forecast data dump'!$A$1:$H$3450,5,FALSE)</f>
        <v>44477</v>
      </c>
      <c r="G1039" s="13">
        <f>VLOOKUP(A1039,'forecast data dump'!$A$1:$H$3450,8,FALSE)</f>
        <v>0</v>
      </c>
      <c r="H1039" s="5" t="s">
        <v>3762</v>
      </c>
      <c r="I1039" s="22">
        <f t="shared" si="188"/>
        <v>3500</v>
      </c>
      <c r="J1039" s="5"/>
      <c r="K1039" s="5"/>
      <c r="L1039" s="33">
        <f t="shared" si="189"/>
        <v>4062</v>
      </c>
      <c r="M1039" s="33">
        <f t="shared" si="190"/>
        <v>4062</v>
      </c>
      <c r="N1039" s="22">
        <f t="shared" si="191"/>
        <v>0</v>
      </c>
    </row>
    <row r="1040" spans="1:14" x14ac:dyDescent="0.3">
      <c r="A1040" s="5" t="s">
        <v>2684</v>
      </c>
      <c r="B1040" s="5" t="s">
        <v>2685</v>
      </c>
      <c r="C1040" s="5">
        <v>3500</v>
      </c>
      <c r="D1040" s="6">
        <v>4131</v>
      </c>
      <c r="E1040" s="17">
        <f>VLOOKUP(A1040,'forecast data dump'!$A$1:$H$3450,4,FALSE)</f>
        <v>44481</v>
      </c>
      <c r="F1040" s="17">
        <f>VLOOKUP(A1040,'forecast data dump'!$A$1:$H$3450,5,FALSE)</f>
        <v>44508</v>
      </c>
      <c r="G1040" s="13">
        <f>VLOOKUP(A1040,'forecast data dump'!$A$1:$H$3450,8,FALSE)</f>
        <v>0</v>
      </c>
      <c r="H1040" s="5" t="s">
        <v>3762</v>
      </c>
      <c r="I1040" s="22">
        <f t="shared" si="188"/>
        <v>3500</v>
      </c>
      <c r="J1040" s="5"/>
      <c r="K1040" s="5"/>
      <c r="L1040" s="33">
        <f t="shared" si="189"/>
        <v>4131</v>
      </c>
      <c r="M1040" s="33">
        <f t="shared" si="190"/>
        <v>4131</v>
      </c>
      <c r="N1040" s="22">
        <f t="shared" si="191"/>
        <v>0</v>
      </c>
    </row>
    <row r="1041" spans="1:14" x14ac:dyDescent="0.3">
      <c r="A1041" s="5" t="s">
        <v>2686</v>
      </c>
      <c r="B1041" s="5" t="s">
        <v>2687</v>
      </c>
      <c r="C1041" s="5">
        <v>3500</v>
      </c>
      <c r="D1041" s="6">
        <v>4144</v>
      </c>
      <c r="E1041" s="17">
        <f>VLOOKUP(A1041,'forecast data dump'!$A$1:$H$3450,4,FALSE)</f>
        <v>44509</v>
      </c>
      <c r="F1041" s="17">
        <f>VLOOKUP(A1041,'forecast data dump'!$A$1:$H$3450,5,FALSE)</f>
        <v>44539</v>
      </c>
      <c r="G1041" s="13">
        <f>VLOOKUP(A1041,'forecast data dump'!$A$1:$H$3450,8,FALSE)</f>
        <v>0</v>
      </c>
      <c r="H1041" s="5" t="s">
        <v>3762</v>
      </c>
      <c r="I1041" s="22">
        <f t="shared" si="188"/>
        <v>3500</v>
      </c>
      <c r="J1041" s="5"/>
      <c r="K1041" s="5"/>
      <c r="L1041" s="33">
        <f t="shared" si="189"/>
        <v>4144</v>
      </c>
      <c r="M1041" s="33">
        <f t="shared" si="190"/>
        <v>4144</v>
      </c>
      <c r="N1041" s="22">
        <f t="shared" si="191"/>
        <v>0</v>
      </c>
    </row>
    <row r="1042" spans="1:14" x14ac:dyDescent="0.3">
      <c r="A1042" s="5" t="s">
        <v>2688</v>
      </c>
      <c r="B1042" s="5" t="s">
        <v>2689</v>
      </c>
      <c r="C1042" s="5">
        <v>64</v>
      </c>
      <c r="D1042" s="6">
        <v>8245</v>
      </c>
      <c r="E1042" s="17">
        <f>VLOOKUP(A1042,'forecast data dump'!$A$1:$H$3450,4,FALSE)</f>
        <v>44460</v>
      </c>
      <c r="F1042" s="17">
        <f>VLOOKUP(A1042,'forecast data dump'!$A$1:$H$3450,5,FALSE)</f>
        <v>44461</v>
      </c>
      <c r="G1042" s="13">
        <f>VLOOKUP(A1042,'forecast data dump'!$A$1:$H$3450,8,FALSE)</f>
        <v>0</v>
      </c>
      <c r="H1042" s="5" t="s">
        <v>3752</v>
      </c>
      <c r="I1042" s="22">
        <f t="shared" si="188"/>
        <v>64</v>
      </c>
      <c r="J1042" s="5"/>
      <c r="K1042" s="5"/>
      <c r="L1042" s="33">
        <f t="shared" si="189"/>
        <v>8245</v>
      </c>
      <c r="M1042" s="33">
        <f t="shared" si="190"/>
        <v>8245</v>
      </c>
      <c r="N1042" s="22">
        <f t="shared" si="191"/>
        <v>0</v>
      </c>
    </row>
    <row r="1043" spans="1:14" x14ac:dyDescent="0.3">
      <c r="A1043" s="5" t="s">
        <v>2688</v>
      </c>
      <c r="B1043" s="5" t="s">
        <v>2689</v>
      </c>
      <c r="C1043" s="5">
        <v>16</v>
      </c>
      <c r="D1043" s="6">
        <v>2427</v>
      </c>
      <c r="E1043" s="17">
        <f>VLOOKUP(A1043,'forecast data dump'!$A$1:$H$3450,4,FALSE)</f>
        <v>44460</v>
      </c>
      <c r="F1043" s="17">
        <f>VLOOKUP(A1043,'forecast data dump'!$A$1:$H$3450,5,FALSE)</f>
        <v>44461</v>
      </c>
      <c r="G1043" s="13">
        <f>VLOOKUP(A1043,'forecast data dump'!$A$1:$H$3450,8,FALSE)</f>
        <v>0</v>
      </c>
      <c r="H1043" s="5" t="s">
        <v>3763</v>
      </c>
      <c r="I1043" s="22">
        <f t="shared" si="188"/>
        <v>16</v>
      </c>
      <c r="J1043" s="5"/>
      <c r="K1043" s="5"/>
      <c r="L1043" s="33">
        <f t="shared" si="189"/>
        <v>2427</v>
      </c>
      <c r="M1043" s="33">
        <f t="shared" si="190"/>
        <v>2427</v>
      </c>
      <c r="N1043" s="22">
        <f t="shared" si="191"/>
        <v>0</v>
      </c>
    </row>
    <row r="1044" spans="1:14" x14ac:dyDescent="0.3">
      <c r="A1044" s="5" t="s">
        <v>2688</v>
      </c>
      <c r="B1044" s="5" t="s">
        <v>2689</v>
      </c>
      <c r="C1044" s="5">
        <v>16</v>
      </c>
      <c r="D1044" s="6">
        <v>2427</v>
      </c>
      <c r="E1044" s="17">
        <f>VLOOKUP(A1044,'forecast data dump'!$A$1:$H$3450,4,FALSE)</f>
        <v>44460</v>
      </c>
      <c r="F1044" s="17">
        <f>VLOOKUP(A1044,'forecast data dump'!$A$1:$H$3450,5,FALSE)</f>
        <v>44461</v>
      </c>
      <c r="G1044" s="13">
        <f>VLOOKUP(A1044,'forecast data dump'!$A$1:$H$3450,8,FALSE)</f>
        <v>0</v>
      </c>
      <c r="H1044" s="5" t="s">
        <v>3763</v>
      </c>
      <c r="I1044" s="22">
        <f t="shared" si="188"/>
        <v>16</v>
      </c>
      <c r="J1044" s="5"/>
      <c r="K1044" s="5"/>
      <c r="L1044" s="33">
        <f t="shared" si="189"/>
        <v>2427</v>
      </c>
      <c r="M1044" s="33">
        <f t="shared" si="190"/>
        <v>2427</v>
      </c>
      <c r="N1044" s="22">
        <f t="shared" si="191"/>
        <v>0</v>
      </c>
    </row>
    <row r="1045" spans="1:14" x14ac:dyDescent="0.3">
      <c r="A1045" s="5" t="s">
        <v>2690</v>
      </c>
      <c r="B1045" s="5" t="s">
        <v>2691</v>
      </c>
      <c r="C1045" s="5">
        <v>64</v>
      </c>
      <c r="D1045" s="6">
        <v>8245</v>
      </c>
      <c r="E1045" s="17">
        <f>VLOOKUP(A1045,'forecast data dump'!$A$1:$H$3450,4,FALSE)</f>
        <v>44462</v>
      </c>
      <c r="F1045" s="17">
        <f>VLOOKUP(A1045,'forecast data dump'!$A$1:$H$3450,5,FALSE)</f>
        <v>44463</v>
      </c>
      <c r="G1045" s="13">
        <f>VLOOKUP(A1045,'forecast data dump'!$A$1:$H$3450,8,FALSE)</f>
        <v>0</v>
      </c>
      <c r="H1045" s="5" t="s">
        <v>3752</v>
      </c>
      <c r="I1045" s="22">
        <f t="shared" si="188"/>
        <v>64</v>
      </c>
      <c r="J1045" s="5"/>
      <c r="K1045" s="5"/>
      <c r="L1045" s="33">
        <f t="shared" si="189"/>
        <v>8245</v>
      </c>
      <c r="M1045" s="33">
        <f t="shared" si="190"/>
        <v>8245</v>
      </c>
      <c r="N1045" s="22">
        <f t="shared" si="191"/>
        <v>0</v>
      </c>
    </row>
    <row r="1046" spans="1:14" x14ac:dyDescent="0.3">
      <c r="A1046" s="5" t="s">
        <v>2690</v>
      </c>
      <c r="B1046" s="5" t="s">
        <v>2691</v>
      </c>
      <c r="C1046" s="5">
        <v>16</v>
      </c>
      <c r="D1046" s="6">
        <v>2427</v>
      </c>
      <c r="E1046" s="17">
        <f>VLOOKUP(A1046,'forecast data dump'!$A$1:$H$3450,4,FALSE)</f>
        <v>44462</v>
      </c>
      <c r="F1046" s="17">
        <f>VLOOKUP(A1046,'forecast data dump'!$A$1:$H$3450,5,FALSE)</f>
        <v>44463</v>
      </c>
      <c r="G1046" s="13">
        <f>VLOOKUP(A1046,'forecast data dump'!$A$1:$H$3450,8,FALSE)</f>
        <v>0</v>
      </c>
      <c r="H1046" s="5" t="s">
        <v>3763</v>
      </c>
      <c r="I1046" s="22">
        <f t="shared" si="188"/>
        <v>16</v>
      </c>
      <c r="J1046" s="5"/>
      <c r="K1046" s="5"/>
      <c r="L1046" s="33">
        <f t="shared" si="189"/>
        <v>2427</v>
      </c>
      <c r="M1046" s="33">
        <f t="shared" si="190"/>
        <v>2427</v>
      </c>
      <c r="N1046" s="22">
        <f t="shared" si="191"/>
        <v>0</v>
      </c>
    </row>
    <row r="1047" spans="1:14" x14ac:dyDescent="0.3">
      <c r="A1047" s="5" t="s">
        <v>2690</v>
      </c>
      <c r="B1047" s="5" t="s">
        <v>2691</v>
      </c>
      <c r="C1047" s="5">
        <v>16</v>
      </c>
      <c r="D1047" s="6">
        <v>2427</v>
      </c>
      <c r="E1047" s="17">
        <f>VLOOKUP(A1047,'forecast data dump'!$A$1:$H$3450,4,FALSE)</f>
        <v>44462</v>
      </c>
      <c r="F1047" s="17">
        <f>VLOOKUP(A1047,'forecast data dump'!$A$1:$H$3450,5,FALSE)</f>
        <v>44463</v>
      </c>
      <c r="G1047" s="13">
        <f>VLOOKUP(A1047,'forecast data dump'!$A$1:$H$3450,8,FALSE)</f>
        <v>0</v>
      </c>
      <c r="H1047" s="5" t="s">
        <v>3763</v>
      </c>
      <c r="I1047" s="22">
        <f t="shared" si="188"/>
        <v>16</v>
      </c>
      <c r="J1047" s="5"/>
      <c r="K1047" s="5"/>
      <c r="L1047" s="33">
        <f t="shared" si="189"/>
        <v>2427</v>
      </c>
      <c r="M1047" s="33">
        <f t="shared" si="190"/>
        <v>2427</v>
      </c>
      <c r="N1047" s="22">
        <f t="shared" si="191"/>
        <v>0</v>
      </c>
    </row>
    <row r="1048" spans="1:14" x14ac:dyDescent="0.3">
      <c r="A1048" s="5" t="s">
        <v>2692</v>
      </c>
      <c r="B1048" s="5" t="s">
        <v>2693</v>
      </c>
      <c r="C1048" s="5">
        <v>160</v>
      </c>
      <c r="D1048" s="6">
        <v>20612</v>
      </c>
      <c r="E1048" s="17">
        <f>VLOOKUP(A1048,'forecast data dump'!$A$1:$H$3450,4,FALSE)</f>
        <v>44466</v>
      </c>
      <c r="F1048" s="17">
        <f>VLOOKUP(A1048,'forecast data dump'!$A$1:$H$3450,5,FALSE)</f>
        <v>44477</v>
      </c>
      <c r="G1048" s="13">
        <f>VLOOKUP(A1048,'forecast data dump'!$A$1:$H$3450,8,FALSE)</f>
        <v>0</v>
      </c>
      <c r="H1048" s="5" t="s">
        <v>3752</v>
      </c>
      <c r="I1048" s="22">
        <f t="shared" si="188"/>
        <v>160</v>
      </c>
      <c r="J1048" s="5"/>
      <c r="K1048" s="5"/>
      <c r="L1048" s="33">
        <f t="shared" si="189"/>
        <v>20612</v>
      </c>
      <c r="M1048" s="33">
        <f t="shared" si="190"/>
        <v>20612</v>
      </c>
      <c r="N1048" s="22">
        <f t="shared" si="191"/>
        <v>0</v>
      </c>
    </row>
    <row r="1049" spans="1:14" x14ac:dyDescent="0.3">
      <c r="A1049" s="5" t="s">
        <v>2692</v>
      </c>
      <c r="B1049" s="5" t="s">
        <v>2693</v>
      </c>
      <c r="C1049" s="5">
        <v>240</v>
      </c>
      <c r="D1049" s="6">
        <v>28211</v>
      </c>
      <c r="E1049" s="17">
        <f>VLOOKUP(A1049,'forecast data dump'!$A$1:$H$3450,4,FALSE)</f>
        <v>44466</v>
      </c>
      <c r="F1049" s="17">
        <f>VLOOKUP(A1049,'forecast data dump'!$A$1:$H$3450,5,FALSE)</f>
        <v>44477</v>
      </c>
      <c r="G1049" s="13">
        <f>VLOOKUP(A1049,'forecast data dump'!$A$1:$H$3450,8,FALSE)</f>
        <v>0</v>
      </c>
      <c r="H1049" s="5" t="s">
        <v>3759</v>
      </c>
      <c r="I1049" s="22">
        <f t="shared" si="188"/>
        <v>240</v>
      </c>
      <c r="J1049" s="5"/>
      <c r="K1049" s="5"/>
      <c r="L1049" s="33">
        <f t="shared" si="189"/>
        <v>28211</v>
      </c>
      <c r="M1049" s="33">
        <f t="shared" si="190"/>
        <v>28211</v>
      </c>
      <c r="N1049" s="22">
        <f t="shared" si="191"/>
        <v>0</v>
      </c>
    </row>
    <row r="1050" spans="1:14" x14ac:dyDescent="0.3">
      <c r="A1050" s="5" t="s">
        <v>2694</v>
      </c>
      <c r="B1050" s="5" t="s">
        <v>2695</v>
      </c>
      <c r="C1050" s="5">
        <v>320</v>
      </c>
      <c r="D1050" s="6">
        <v>38574</v>
      </c>
      <c r="E1050" s="17">
        <f>VLOOKUP(A1050,'forecast data dump'!$A$1:$H$3450,4,FALSE)</f>
        <v>44481</v>
      </c>
      <c r="F1050" s="17">
        <f>VLOOKUP(A1050,'forecast data dump'!$A$1:$H$3450,5,FALSE)</f>
        <v>44508</v>
      </c>
      <c r="G1050" s="13">
        <f>VLOOKUP(A1050,'forecast data dump'!$A$1:$H$3450,8,FALSE)</f>
        <v>0</v>
      </c>
      <c r="H1050" s="5" t="s">
        <v>3759</v>
      </c>
      <c r="I1050" s="22">
        <f t="shared" si="188"/>
        <v>320</v>
      </c>
      <c r="J1050" s="5"/>
      <c r="K1050" s="5"/>
      <c r="L1050" s="33">
        <f t="shared" si="189"/>
        <v>38574</v>
      </c>
      <c r="M1050" s="33">
        <f t="shared" si="190"/>
        <v>38574</v>
      </c>
      <c r="N1050" s="22">
        <f t="shared" si="191"/>
        <v>0</v>
      </c>
    </row>
    <row r="1051" spans="1:14" x14ac:dyDescent="0.3">
      <c r="A1051" s="5" t="s">
        <v>2694</v>
      </c>
      <c r="B1051" s="5" t="s">
        <v>2695</v>
      </c>
      <c r="C1051" s="5">
        <v>16</v>
      </c>
      <c r="D1051" s="6">
        <v>3262</v>
      </c>
      <c r="E1051" s="17">
        <f>VLOOKUP(A1051,'forecast data dump'!$A$1:$H$3450,4,FALSE)</f>
        <v>44481</v>
      </c>
      <c r="F1051" s="17">
        <f>VLOOKUP(A1051,'forecast data dump'!$A$1:$H$3450,5,FALSE)</f>
        <v>44508</v>
      </c>
      <c r="G1051" s="13">
        <f>VLOOKUP(A1051,'forecast data dump'!$A$1:$H$3450,8,FALSE)</f>
        <v>0</v>
      </c>
      <c r="H1051" s="5" t="s">
        <v>3755</v>
      </c>
      <c r="I1051" s="22">
        <f t="shared" si="188"/>
        <v>16</v>
      </c>
      <c r="J1051" s="5"/>
      <c r="K1051" s="5"/>
      <c r="L1051" s="33">
        <f t="shared" si="189"/>
        <v>3262</v>
      </c>
      <c r="M1051" s="33">
        <f t="shared" si="190"/>
        <v>3262</v>
      </c>
      <c r="N1051" s="22">
        <f t="shared" si="191"/>
        <v>0</v>
      </c>
    </row>
    <row r="1052" spans="1:14" x14ac:dyDescent="0.3">
      <c r="A1052" s="5" t="s">
        <v>2694</v>
      </c>
      <c r="B1052" s="5" t="s">
        <v>2695</v>
      </c>
      <c r="C1052" s="5">
        <v>40</v>
      </c>
      <c r="D1052" s="6">
        <v>6222</v>
      </c>
      <c r="E1052" s="17">
        <f>VLOOKUP(A1052,'forecast data dump'!$A$1:$H$3450,4,FALSE)</f>
        <v>44481</v>
      </c>
      <c r="F1052" s="17">
        <f>VLOOKUP(A1052,'forecast data dump'!$A$1:$H$3450,5,FALSE)</f>
        <v>44508</v>
      </c>
      <c r="G1052" s="13">
        <f>VLOOKUP(A1052,'forecast data dump'!$A$1:$H$3450,8,FALSE)</f>
        <v>0</v>
      </c>
      <c r="H1052" s="5" t="s">
        <v>3763</v>
      </c>
      <c r="I1052" s="22">
        <f t="shared" si="188"/>
        <v>40</v>
      </c>
      <c r="J1052" s="5"/>
      <c r="K1052" s="5"/>
      <c r="L1052" s="33">
        <f t="shared" si="189"/>
        <v>6222</v>
      </c>
      <c r="M1052" s="33">
        <f t="shared" si="190"/>
        <v>6222</v>
      </c>
      <c r="N1052" s="22">
        <f t="shared" si="191"/>
        <v>0</v>
      </c>
    </row>
    <row r="1053" spans="1:14" x14ac:dyDescent="0.3">
      <c r="A1053" s="5" t="s">
        <v>2696</v>
      </c>
      <c r="B1053" s="5" t="s">
        <v>2697</v>
      </c>
      <c r="C1053" s="5">
        <v>160</v>
      </c>
      <c r="D1053" s="6">
        <v>19372</v>
      </c>
      <c r="E1053" s="17">
        <f>VLOOKUP(A1053,'forecast data dump'!$A$1:$H$3450,4,FALSE)</f>
        <v>44509</v>
      </c>
      <c r="F1053" s="17">
        <f>VLOOKUP(A1053,'forecast data dump'!$A$1:$H$3450,5,FALSE)</f>
        <v>44539</v>
      </c>
      <c r="G1053" s="13">
        <f>VLOOKUP(A1053,'forecast data dump'!$A$1:$H$3450,8,FALSE)</f>
        <v>0</v>
      </c>
      <c r="H1053" s="5" t="s">
        <v>3759</v>
      </c>
      <c r="I1053" s="22">
        <f t="shared" si="188"/>
        <v>160</v>
      </c>
      <c r="J1053" s="5"/>
      <c r="K1053" s="5"/>
      <c r="L1053" s="33">
        <f t="shared" si="189"/>
        <v>19372</v>
      </c>
      <c r="M1053" s="33">
        <f t="shared" si="190"/>
        <v>19372</v>
      </c>
      <c r="N1053" s="22">
        <f t="shared" si="191"/>
        <v>0</v>
      </c>
    </row>
    <row r="1054" spans="1:14" x14ac:dyDescent="0.3">
      <c r="A1054" s="5" t="s">
        <v>2696</v>
      </c>
      <c r="B1054" s="5" t="s">
        <v>2697</v>
      </c>
      <c r="C1054" s="5">
        <v>16</v>
      </c>
      <c r="D1054" s="6">
        <v>3276</v>
      </c>
      <c r="E1054" s="17">
        <f>VLOOKUP(A1054,'forecast data dump'!$A$1:$H$3450,4,FALSE)</f>
        <v>44509</v>
      </c>
      <c r="F1054" s="17">
        <f>VLOOKUP(A1054,'forecast data dump'!$A$1:$H$3450,5,FALSE)</f>
        <v>44539</v>
      </c>
      <c r="G1054" s="13">
        <f>VLOOKUP(A1054,'forecast data dump'!$A$1:$H$3450,8,FALSE)</f>
        <v>0</v>
      </c>
      <c r="H1054" s="5" t="s">
        <v>3755</v>
      </c>
      <c r="I1054" s="22">
        <f t="shared" si="188"/>
        <v>16</v>
      </c>
      <c r="J1054" s="5"/>
      <c r="K1054" s="5"/>
      <c r="L1054" s="33">
        <f t="shared" si="189"/>
        <v>3276</v>
      </c>
      <c r="M1054" s="33">
        <f t="shared" si="190"/>
        <v>3276</v>
      </c>
      <c r="N1054" s="22">
        <f t="shared" si="191"/>
        <v>0</v>
      </c>
    </row>
    <row r="1055" spans="1:14" x14ac:dyDescent="0.3">
      <c r="A1055" s="5" t="s">
        <v>2696</v>
      </c>
      <c r="B1055" s="5" t="s">
        <v>2697</v>
      </c>
      <c r="C1055" s="5">
        <v>40</v>
      </c>
      <c r="D1055" s="6">
        <v>6249</v>
      </c>
      <c r="E1055" s="17">
        <f>VLOOKUP(A1055,'forecast data dump'!$A$1:$H$3450,4,FALSE)</f>
        <v>44509</v>
      </c>
      <c r="F1055" s="17">
        <f>VLOOKUP(A1055,'forecast data dump'!$A$1:$H$3450,5,FALSE)</f>
        <v>44539</v>
      </c>
      <c r="G1055" s="13">
        <f>VLOOKUP(A1055,'forecast data dump'!$A$1:$H$3450,8,FALSE)</f>
        <v>0</v>
      </c>
      <c r="H1055" s="5" t="s">
        <v>3763</v>
      </c>
      <c r="I1055" s="22">
        <f t="shared" si="188"/>
        <v>40</v>
      </c>
      <c r="J1055" s="5"/>
      <c r="K1055" s="5"/>
      <c r="L1055" s="33">
        <f t="shared" si="189"/>
        <v>6249</v>
      </c>
      <c r="M1055" s="33">
        <f t="shared" si="190"/>
        <v>6249</v>
      </c>
      <c r="N1055" s="22">
        <f t="shared" si="191"/>
        <v>0</v>
      </c>
    </row>
    <row r="1056" spans="1:14" x14ac:dyDescent="0.3">
      <c r="A1056" s="5" t="s">
        <v>2698</v>
      </c>
      <c r="B1056" s="5" t="s">
        <v>2699</v>
      </c>
      <c r="C1056" s="5">
        <v>8</v>
      </c>
      <c r="D1056" s="6">
        <v>969</v>
      </c>
      <c r="E1056" s="17">
        <f>VLOOKUP(A1056,'forecast data dump'!$A$1:$H$3450,4,FALSE)</f>
        <v>44540</v>
      </c>
      <c r="F1056" s="17">
        <f>VLOOKUP(A1056,'forecast data dump'!$A$1:$H$3450,5,FALSE)</f>
        <v>44553</v>
      </c>
      <c r="G1056" s="13">
        <f>VLOOKUP(A1056,'forecast data dump'!$A$1:$H$3450,8,FALSE)</f>
        <v>0</v>
      </c>
      <c r="H1056" s="5" t="s">
        <v>3759</v>
      </c>
      <c r="I1056" s="22">
        <f t="shared" si="188"/>
        <v>8</v>
      </c>
      <c r="J1056" s="5"/>
      <c r="K1056" s="5"/>
      <c r="L1056" s="33">
        <f t="shared" si="189"/>
        <v>969</v>
      </c>
      <c r="M1056" s="33">
        <f t="shared" si="190"/>
        <v>969</v>
      </c>
      <c r="N1056" s="22">
        <f t="shared" si="191"/>
        <v>0</v>
      </c>
    </row>
    <row r="1057" spans="1:14" x14ac:dyDescent="0.3">
      <c r="A1057" s="5" t="s">
        <v>2698</v>
      </c>
      <c r="B1057" s="5" t="s">
        <v>2699</v>
      </c>
      <c r="C1057" s="5">
        <v>8</v>
      </c>
      <c r="D1057" s="6">
        <v>1638</v>
      </c>
      <c r="E1057" s="17">
        <f>VLOOKUP(A1057,'forecast data dump'!$A$1:$H$3450,4,FALSE)</f>
        <v>44540</v>
      </c>
      <c r="F1057" s="17">
        <f>VLOOKUP(A1057,'forecast data dump'!$A$1:$H$3450,5,FALSE)</f>
        <v>44553</v>
      </c>
      <c r="G1057" s="13">
        <f>VLOOKUP(A1057,'forecast data dump'!$A$1:$H$3450,8,FALSE)</f>
        <v>0</v>
      </c>
      <c r="H1057" s="5" t="s">
        <v>3755</v>
      </c>
      <c r="I1057" s="22">
        <f t="shared" si="188"/>
        <v>8</v>
      </c>
      <c r="J1057" s="5"/>
      <c r="K1057" s="5"/>
      <c r="L1057" s="33">
        <f t="shared" si="189"/>
        <v>1638</v>
      </c>
      <c r="M1057" s="33">
        <f t="shared" si="190"/>
        <v>1638</v>
      </c>
      <c r="N1057" s="22">
        <f t="shared" si="191"/>
        <v>0</v>
      </c>
    </row>
    <row r="1058" spans="1:14" x14ac:dyDescent="0.3">
      <c r="A1058" s="5" t="s">
        <v>2698</v>
      </c>
      <c r="B1058" s="5" t="s">
        <v>2699</v>
      </c>
      <c r="C1058" s="5">
        <v>8</v>
      </c>
      <c r="D1058" s="6">
        <v>1250</v>
      </c>
      <c r="E1058" s="17">
        <f>VLOOKUP(A1058,'forecast data dump'!$A$1:$H$3450,4,FALSE)</f>
        <v>44540</v>
      </c>
      <c r="F1058" s="17">
        <f>VLOOKUP(A1058,'forecast data dump'!$A$1:$H$3450,5,FALSE)</f>
        <v>44553</v>
      </c>
      <c r="G1058" s="13">
        <f>VLOOKUP(A1058,'forecast data dump'!$A$1:$H$3450,8,FALSE)</f>
        <v>0</v>
      </c>
      <c r="H1058" s="5" t="s">
        <v>3763</v>
      </c>
      <c r="I1058" s="22">
        <f t="shared" si="188"/>
        <v>8</v>
      </c>
      <c r="J1058" s="5"/>
      <c r="K1058" s="5"/>
      <c r="L1058" s="33">
        <f t="shared" si="189"/>
        <v>1250</v>
      </c>
      <c r="M1058" s="33">
        <f t="shared" si="190"/>
        <v>1250</v>
      </c>
      <c r="N1058" s="22">
        <f t="shared" si="191"/>
        <v>0</v>
      </c>
    </row>
    <row r="1059" spans="1:14" x14ac:dyDescent="0.3">
      <c r="A1059" s="5" t="s">
        <v>2700</v>
      </c>
      <c r="B1059" s="5" t="s">
        <v>2701</v>
      </c>
      <c r="C1059" s="5">
        <v>8</v>
      </c>
      <c r="D1059" s="6">
        <v>969</v>
      </c>
      <c r="E1059" s="17">
        <f>VLOOKUP(A1059,'forecast data dump'!$A$1:$H$3450,4,FALSE)</f>
        <v>44557</v>
      </c>
      <c r="F1059" s="17">
        <f>VLOOKUP(A1059,'forecast data dump'!$A$1:$H$3450,5,FALSE)</f>
        <v>44571</v>
      </c>
      <c r="G1059" s="13">
        <f>VLOOKUP(A1059,'forecast data dump'!$A$1:$H$3450,8,FALSE)</f>
        <v>0</v>
      </c>
      <c r="H1059" s="5" t="s">
        <v>3759</v>
      </c>
      <c r="I1059" s="22">
        <f t="shared" si="188"/>
        <v>8</v>
      </c>
      <c r="J1059" s="5"/>
      <c r="K1059" s="5"/>
      <c r="L1059" s="33">
        <f t="shared" si="189"/>
        <v>969</v>
      </c>
      <c r="M1059" s="33">
        <f t="shared" si="190"/>
        <v>969</v>
      </c>
      <c r="N1059" s="22">
        <f t="shared" si="191"/>
        <v>0</v>
      </c>
    </row>
    <row r="1060" spans="1:14" x14ac:dyDescent="0.3">
      <c r="A1060" s="5" t="s">
        <v>2700</v>
      </c>
      <c r="B1060" s="5" t="s">
        <v>2701</v>
      </c>
      <c r="C1060" s="5">
        <v>8</v>
      </c>
      <c r="D1060" s="6">
        <v>1638</v>
      </c>
      <c r="E1060" s="17">
        <f>VLOOKUP(A1060,'forecast data dump'!$A$1:$H$3450,4,FALSE)</f>
        <v>44557</v>
      </c>
      <c r="F1060" s="17">
        <f>VLOOKUP(A1060,'forecast data dump'!$A$1:$H$3450,5,FALSE)</f>
        <v>44571</v>
      </c>
      <c r="G1060" s="13">
        <f>VLOOKUP(A1060,'forecast data dump'!$A$1:$H$3450,8,FALSE)</f>
        <v>0</v>
      </c>
      <c r="H1060" s="5" t="s">
        <v>3755</v>
      </c>
      <c r="I1060" s="22">
        <f t="shared" si="188"/>
        <v>8</v>
      </c>
      <c r="J1060" s="5"/>
      <c r="K1060" s="5"/>
      <c r="L1060" s="33">
        <f t="shared" si="189"/>
        <v>1638</v>
      </c>
      <c r="M1060" s="33">
        <f t="shared" si="190"/>
        <v>1638</v>
      </c>
      <c r="N1060" s="22">
        <f t="shared" si="191"/>
        <v>0</v>
      </c>
    </row>
    <row r="1061" spans="1:14" x14ac:dyDescent="0.3">
      <c r="A1061" s="5" t="s">
        <v>2700</v>
      </c>
      <c r="B1061" s="5" t="s">
        <v>2701</v>
      </c>
      <c r="C1061" s="5">
        <v>8</v>
      </c>
      <c r="D1061" s="6">
        <v>1250</v>
      </c>
      <c r="E1061" s="17">
        <f>VLOOKUP(A1061,'forecast data dump'!$A$1:$H$3450,4,FALSE)</f>
        <v>44557</v>
      </c>
      <c r="F1061" s="17">
        <f>VLOOKUP(A1061,'forecast data dump'!$A$1:$H$3450,5,FALSE)</f>
        <v>44571</v>
      </c>
      <c r="G1061" s="13">
        <f>VLOOKUP(A1061,'forecast data dump'!$A$1:$H$3450,8,FALSE)</f>
        <v>0</v>
      </c>
      <c r="H1061" s="5" t="s">
        <v>3763</v>
      </c>
      <c r="I1061" s="22">
        <f t="shared" si="188"/>
        <v>8</v>
      </c>
      <c r="J1061" s="5"/>
      <c r="K1061" s="5"/>
      <c r="L1061" s="33">
        <f t="shared" si="189"/>
        <v>1250</v>
      </c>
      <c r="M1061" s="33">
        <f t="shared" si="190"/>
        <v>1250</v>
      </c>
      <c r="N1061" s="22">
        <f t="shared" si="191"/>
        <v>0</v>
      </c>
    </row>
    <row r="1062" spans="1:14" x14ac:dyDescent="0.3">
      <c r="A1062" s="5" t="s">
        <v>2704</v>
      </c>
      <c r="B1062" s="5" t="s">
        <v>2705</v>
      </c>
      <c r="C1062" s="5">
        <v>30</v>
      </c>
      <c r="D1062" s="6">
        <v>4550</v>
      </c>
      <c r="E1062" s="17" t="str">
        <f>VLOOKUP(A1062,'forecast data dump'!$A$1:$H$3450,4,FALSE)</f>
        <v>17-Mar-21 A</v>
      </c>
      <c r="F1062" s="17">
        <f>VLOOKUP(A1062,'forecast data dump'!$A$1:$H$3450,5,FALSE)</f>
        <v>44406</v>
      </c>
      <c r="G1062" s="13">
        <f>VLOOKUP(A1062,'forecast data dump'!$A$1:$H$3450,8,FALSE)</f>
        <v>0.75</v>
      </c>
      <c r="H1062" s="5" t="s">
        <v>3733</v>
      </c>
      <c r="I1062" s="22">
        <f t="shared" si="188"/>
        <v>7.5</v>
      </c>
      <c r="J1062" s="5"/>
      <c r="K1062" s="5"/>
      <c r="L1062" s="33">
        <f t="shared" si="189"/>
        <v>1137.5</v>
      </c>
      <c r="M1062" s="33">
        <f t="shared" si="190"/>
        <v>1137.5</v>
      </c>
      <c r="N1062" s="22">
        <f t="shared" si="191"/>
        <v>0</v>
      </c>
    </row>
    <row r="1063" spans="1:14" x14ac:dyDescent="0.3">
      <c r="A1063" s="5" t="s">
        <v>2704</v>
      </c>
      <c r="B1063" s="5" t="s">
        <v>2705</v>
      </c>
      <c r="C1063" s="5">
        <v>10</v>
      </c>
      <c r="D1063" s="6">
        <v>1175</v>
      </c>
      <c r="E1063" s="17" t="str">
        <f>VLOOKUP(A1063,'forecast data dump'!$A$1:$H$3450,4,FALSE)</f>
        <v>17-Mar-21 A</v>
      </c>
      <c r="F1063" s="17">
        <f>VLOOKUP(A1063,'forecast data dump'!$A$1:$H$3450,5,FALSE)</f>
        <v>44406</v>
      </c>
      <c r="G1063" s="13">
        <f>VLOOKUP(A1063,'forecast data dump'!$A$1:$H$3450,8,FALSE)</f>
        <v>0.75</v>
      </c>
      <c r="H1063" s="5" t="s">
        <v>3741</v>
      </c>
      <c r="I1063" s="22">
        <f t="shared" si="188"/>
        <v>2.5</v>
      </c>
      <c r="J1063" s="5"/>
      <c r="K1063" s="5"/>
      <c r="L1063" s="33">
        <f t="shared" si="189"/>
        <v>293.75</v>
      </c>
      <c r="M1063" s="33">
        <f t="shared" si="190"/>
        <v>293.75</v>
      </c>
      <c r="N1063" s="22">
        <f t="shared" si="191"/>
        <v>0</v>
      </c>
    </row>
    <row r="1064" spans="1:14" x14ac:dyDescent="0.3">
      <c r="A1064" s="5" t="s">
        <v>2704</v>
      </c>
      <c r="B1064" s="5" t="s">
        <v>2705</v>
      </c>
      <c r="C1064" s="5">
        <v>10</v>
      </c>
      <c r="D1064" s="6">
        <v>1175</v>
      </c>
      <c r="E1064" s="17" t="str">
        <f>VLOOKUP(A1064,'forecast data dump'!$A$1:$H$3450,4,FALSE)</f>
        <v>17-Mar-21 A</v>
      </c>
      <c r="F1064" s="17">
        <f>VLOOKUP(A1064,'forecast data dump'!$A$1:$H$3450,5,FALSE)</f>
        <v>44406</v>
      </c>
      <c r="G1064" s="13">
        <f>VLOOKUP(A1064,'forecast data dump'!$A$1:$H$3450,8,FALSE)</f>
        <v>0.75</v>
      </c>
      <c r="H1064" s="5" t="s">
        <v>3745</v>
      </c>
      <c r="I1064" s="22">
        <f t="shared" si="188"/>
        <v>2.5</v>
      </c>
      <c r="J1064" s="5"/>
      <c r="K1064" s="5"/>
      <c r="L1064" s="33">
        <f t="shared" si="189"/>
        <v>293.75</v>
      </c>
      <c r="M1064" s="33">
        <f t="shared" si="190"/>
        <v>293.75</v>
      </c>
      <c r="N1064" s="22">
        <f t="shared" si="191"/>
        <v>0</v>
      </c>
    </row>
    <row r="1065" spans="1:14" x14ac:dyDescent="0.3">
      <c r="A1065" s="3" t="s">
        <v>7895</v>
      </c>
      <c r="B1065" s="3"/>
      <c r="C1065" s="3"/>
      <c r="D1065" s="4"/>
      <c r="E1065" s="15"/>
      <c r="F1065" s="15"/>
      <c r="G1065" s="11"/>
      <c r="H1065" s="3"/>
      <c r="I1065" s="20"/>
      <c r="J1065" s="3"/>
      <c r="K1065" s="3"/>
      <c r="L1065" s="32"/>
      <c r="M1065" s="32"/>
      <c r="N1065" s="20"/>
    </row>
    <row r="1066" spans="1:14" x14ac:dyDescent="0.3">
      <c r="A1066" s="5" t="s">
        <v>2447</v>
      </c>
      <c r="B1066" s="5" t="s">
        <v>2448</v>
      </c>
      <c r="C1066" s="5">
        <v>120</v>
      </c>
      <c r="D1066" s="6">
        <v>17672</v>
      </c>
      <c r="E1066" s="17">
        <f>VLOOKUP(A1066,'forecast data dump'!$A$1:$H$3450,4,FALSE)</f>
        <v>44398</v>
      </c>
      <c r="F1066" s="17">
        <f>VLOOKUP(A1066,'forecast data dump'!$A$1:$H$3450,5,FALSE)</f>
        <v>44483</v>
      </c>
      <c r="G1066" s="13">
        <f>VLOOKUP(A1066,'forecast data dump'!$A$1:$H$3450,8,FALSE)</f>
        <v>0</v>
      </c>
      <c r="H1066" s="5" t="s">
        <v>3733</v>
      </c>
      <c r="I1066" s="22">
        <f t="shared" ref="I1066:I1123" si="192">C1066*(1-G1066)</f>
        <v>120</v>
      </c>
      <c r="J1066" s="5"/>
      <c r="K1066" s="5"/>
      <c r="L1066" s="33">
        <f t="shared" ref="L1066:L1123" si="193">D1066*(1-G1066)</f>
        <v>17672</v>
      </c>
      <c r="M1066" s="33">
        <f t="shared" ref="M1066:M1123" si="194">IF(J1066="",L1066,(D1066/C1066)*J1066)</f>
        <v>17672</v>
      </c>
      <c r="N1066" s="22">
        <f t="shared" ref="N1066:N1123" si="195">L1066-M1066</f>
        <v>0</v>
      </c>
    </row>
    <row r="1067" spans="1:14" x14ac:dyDescent="0.3">
      <c r="A1067" s="5" t="s">
        <v>2447</v>
      </c>
      <c r="B1067" s="5" t="s">
        <v>2448</v>
      </c>
      <c r="C1067" s="5">
        <v>40</v>
      </c>
      <c r="D1067" s="6">
        <v>4565</v>
      </c>
      <c r="E1067" s="17">
        <f>VLOOKUP(A1067,'forecast data dump'!$A$1:$H$3450,4,FALSE)</f>
        <v>44398</v>
      </c>
      <c r="F1067" s="17">
        <f>VLOOKUP(A1067,'forecast data dump'!$A$1:$H$3450,5,FALSE)</f>
        <v>44483</v>
      </c>
      <c r="G1067" s="13">
        <f>VLOOKUP(A1067,'forecast data dump'!$A$1:$H$3450,8,FALSE)</f>
        <v>0</v>
      </c>
      <c r="H1067" s="5" t="s">
        <v>3745</v>
      </c>
      <c r="I1067" s="22">
        <f t="shared" si="192"/>
        <v>40</v>
      </c>
      <c r="J1067" s="5"/>
      <c r="K1067" s="5"/>
      <c r="L1067" s="33">
        <f t="shared" si="193"/>
        <v>4565</v>
      </c>
      <c r="M1067" s="33">
        <f t="shared" si="194"/>
        <v>4565</v>
      </c>
      <c r="N1067" s="22">
        <f t="shared" si="195"/>
        <v>0</v>
      </c>
    </row>
    <row r="1068" spans="1:14" x14ac:dyDescent="0.3">
      <c r="A1068" s="5" t="s">
        <v>2449</v>
      </c>
      <c r="B1068" s="5" t="s">
        <v>2450</v>
      </c>
      <c r="C1068" s="5">
        <v>80</v>
      </c>
      <c r="D1068" s="6">
        <v>12046</v>
      </c>
      <c r="E1068" s="17" t="str">
        <f>VLOOKUP(A1068,'forecast data dump'!$A$1:$H$3450,4,FALSE)</f>
        <v>08-Feb-21 A</v>
      </c>
      <c r="F1068" s="17">
        <f>VLOOKUP(A1068,'forecast data dump'!$A$1:$H$3450,5,FALSE)</f>
        <v>44512</v>
      </c>
      <c r="G1068" s="13">
        <f>VLOOKUP(A1068,'forecast data dump'!$A$1:$H$3450,8,FALSE)</f>
        <v>0.75</v>
      </c>
      <c r="H1068" s="5" t="s">
        <v>3733</v>
      </c>
      <c r="I1068" s="22">
        <f t="shared" si="192"/>
        <v>20</v>
      </c>
      <c r="J1068" s="5"/>
      <c r="K1068" s="5"/>
      <c r="L1068" s="33">
        <f t="shared" si="193"/>
        <v>3011.5</v>
      </c>
      <c r="M1068" s="33">
        <f t="shared" si="194"/>
        <v>3011.5</v>
      </c>
      <c r="N1068" s="22">
        <f t="shared" si="195"/>
        <v>0</v>
      </c>
    </row>
    <row r="1069" spans="1:14" x14ac:dyDescent="0.3">
      <c r="A1069" s="5" t="s">
        <v>2449</v>
      </c>
      <c r="B1069" s="5" t="s">
        <v>2450</v>
      </c>
      <c r="C1069" s="5">
        <v>40</v>
      </c>
      <c r="D1069" s="6">
        <v>4668</v>
      </c>
      <c r="E1069" s="17" t="str">
        <f>VLOOKUP(A1069,'forecast data dump'!$A$1:$H$3450,4,FALSE)</f>
        <v>08-Feb-21 A</v>
      </c>
      <c r="F1069" s="17">
        <f>VLOOKUP(A1069,'forecast data dump'!$A$1:$H$3450,5,FALSE)</f>
        <v>44512</v>
      </c>
      <c r="G1069" s="13">
        <f>VLOOKUP(A1069,'forecast data dump'!$A$1:$H$3450,8,FALSE)</f>
        <v>0.75</v>
      </c>
      <c r="H1069" s="5" t="s">
        <v>3745</v>
      </c>
      <c r="I1069" s="22">
        <f t="shared" si="192"/>
        <v>10</v>
      </c>
      <c r="J1069" s="5"/>
      <c r="K1069" s="5"/>
      <c r="L1069" s="33">
        <f t="shared" si="193"/>
        <v>1167</v>
      </c>
      <c r="M1069" s="33">
        <f t="shared" si="194"/>
        <v>1167</v>
      </c>
      <c r="N1069" s="22">
        <f t="shared" si="195"/>
        <v>0</v>
      </c>
    </row>
    <row r="1070" spans="1:14" x14ac:dyDescent="0.3">
      <c r="A1070" s="5" t="s">
        <v>2451</v>
      </c>
      <c r="B1070" s="5" t="s">
        <v>2452</v>
      </c>
      <c r="C1070" s="5">
        <v>8</v>
      </c>
      <c r="D1070" s="6">
        <v>1213</v>
      </c>
      <c r="E1070" s="17" t="str">
        <f>VLOOKUP(A1070,'forecast data dump'!$A$1:$H$3450,4,FALSE)</f>
        <v>15-Jun-21 A</v>
      </c>
      <c r="F1070" s="17">
        <f>VLOOKUP(A1070,'forecast data dump'!$A$1:$H$3450,5,FALSE)</f>
        <v>44530</v>
      </c>
      <c r="G1070" s="13">
        <f>VLOOKUP(A1070,'forecast data dump'!$A$1:$H$3450,8,FALSE)</f>
        <v>0.25</v>
      </c>
      <c r="H1070" s="5" t="s">
        <v>3733</v>
      </c>
      <c r="I1070" s="22">
        <f t="shared" si="192"/>
        <v>6</v>
      </c>
      <c r="J1070" s="5"/>
      <c r="K1070" s="5"/>
      <c r="L1070" s="33">
        <f t="shared" si="193"/>
        <v>909.75</v>
      </c>
      <c r="M1070" s="33">
        <f t="shared" si="194"/>
        <v>909.75</v>
      </c>
      <c r="N1070" s="22">
        <f t="shared" si="195"/>
        <v>0</v>
      </c>
    </row>
    <row r="1071" spans="1:14" x14ac:dyDescent="0.3">
      <c r="A1071" s="5" t="s">
        <v>2451</v>
      </c>
      <c r="B1071" s="5" t="s">
        <v>2452</v>
      </c>
      <c r="C1071" s="5">
        <v>8</v>
      </c>
      <c r="D1071" s="6">
        <v>940</v>
      </c>
      <c r="E1071" s="17" t="str">
        <f>VLOOKUP(A1071,'forecast data dump'!$A$1:$H$3450,4,FALSE)</f>
        <v>15-Jun-21 A</v>
      </c>
      <c r="F1071" s="17">
        <f>VLOOKUP(A1071,'forecast data dump'!$A$1:$H$3450,5,FALSE)</f>
        <v>44530</v>
      </c>
      <c r="G1071" s="13">
        <f>VLOOKUP(A1071,'forecast data dump'!$A$1:$H$3450,8,FALSE)</f>
        <v>0.25</v>
      </c>
      <c r="H1071" s="5" t="s">
        <v>3741</v>
      </c>
      <c r="I1071" s="22">
        <f t="shared" si="192"/>
        <v>6</v>
      </c>
      <c r="J1071" s="5"/>
      <c r="K1071" s="5"/>
      <c r="L1071" s="33">
        <f t="shared" si="193"/>
        <v>705</v>
      </c>
      <c r="M1071" s="33">
        <f t="shared" si="194"/>
        <v>705</v>
      </c>
      <c r="N1071" s="22">
        <f t="shared" si="195"/>
        <v>0</v>
      </c>
    </row>
    <row r="1072" spans="1:14" x14ac:dyDescent="0.3">
      <c r="A1072" s="5" t="s">
        <v>2451</v>
      </c>
      <c r="B1072" s="5" t="s">
        <v>2452</v>
      </c>
      <c r="C1072" s="5">
        <v>8</v>
      </c>
      <c r="D1072" s="6">
        <v>940</v>
      </c>
      <c r="E1072" s="17" t="str">
        <f>VLOOKUP(A1072,'forecast data dump'!$A$1:$H$3450,4,FALSE)</f>
        <v>15-Jun-21 A</v>
      </c>
      <c r="F1072" s="17">
        <f>VLOOKUP(A1072,'forecast data dump'!$A$1:$H$3450,5,FALSE)</f>
        <v>44530</v>
      </c>
      <c r="G1072" s="13">
        <f>VLOOKUP(A1072,'forecast data dump'!$A$1:$H$3450,8,FALSE)</f>
        <v>0.25</v>
      </c>
      <c r="H1072" s="5" t="s">
        <v>3745</v>
      </c>
      <c r="I1072" s="22">
        <f t="shared" si="192"/>
        <v>6</v>
      </c>
      <c r="J1072" s="5"/>
      <c r="K1072" s="5"/>
      <c r="L1072" s="33">
        <f t="shared" si="193"/>
        <v>705</v>
      </c>
      <c r="M1072" s="33">
        <f t="shared" si="194"/>
        <v>705</v>
      </c>
      <c r="N1072" s="22">
        <f t="shared" si="195"/>
        <v>0</v>
      </c>
    </row>
    <row r="1073" spans="1:14" x14ac:dyDescent="0.3">
      <c r="A1073" s="5" t="s">
        <v>2453</v>
      </c>
      <c r="B1073" s="5" t="s">
        <v>2454</v>
      </c>
      <c r="C1073" s="5">
        <v>8</v>
      </c>
      <c r="D1073" s="6">
        <v>1213</v>
      </c>
      <c r="E1073" s="17">
        <f>VLOOKUP(A1073,'forecast data dump'!$A$1:$H$3450,4,FALSE)</f>
        <v>44531</v>
      </c>
      <c r="F1073" s="17">
        <f>VLOOKUP(A1073,'forecast data dump'!$A$1:$H$3450,5,FALSE)</f>
        <v>44544</v>
      </c>
      <c r="G1073" s="13">
        <f>VLOOKUP(A1073,'forecast data dump'!$A$1:$H$3450,8,FALSE)</f>
        <v>0</v>
      </c>
      <c r="H1073" s="5" t="s">
        <v>3733</v>
      </c>
      <c r="I1073" s="22">
        <f t="shared" si="192"/>
        <v>8</v>
      </c>
      <c r="J1073" s="5"/>
      <c r="K1073" s="5"/>
      <c r="L1073" s="33">
        <f t="shared" si="193"/>
        <v>1213</v>
      </c>
      <c r="M1073" s="33">
        <f t="shared" si="194"/>
        <v>1213</v>
      </c>
      <c r="N1073" s="22">
        <f t="shared" si="195"/>
        <v>0</v>
      </c>
    </row>
    <row r="1074" spans="1:14" x14ac:dyDescent="0.3">
      <c r="A1074" s="5" t="s">
        <v>2453</v>
      </c>
      <c r="B1074" s="5" t="s">
        <v>2454</v>
      </c>
      <c r="C1074" s="5">
        <v>8</v>
      </c>
      <c r="D1074" s="6">
        <v>940</v>
      </c>
      <c r="E1074" s="17">
        <f>VLOOKUP(A1074,'forecast data dump'!$A$1:$H$3450,4,FALSE)</f>
        <v>44531</v>
      </c>
      <c r="F1074" s="17">
        <f>VLOOKUP(A1074,'forecast data dump'!$A$1:$H$3450,5,FALSE)</f>
        <v>44544</v>
      </c>
      <c r="G1074" s="13">
        <f>VLOOKUP(A1074,'forecast data dump'!$A$1:$H$3450,8,FALSE)</f>
        <v>0</v>
      </c>
      <c r="H1074" s="5" t="s">
        <v>3741</v>
      </c>
      <c r="I1074" s="22">
        <f t="shared" si="192"/>
        <v>8</v>
      </c>
      <c r="J1074" s="5"/>
      <c r="K1074" s="5"/>
      <c r="L1074" s="33">
        <f t="shared" si="193"/>
        <v>940</v>
      </c>
      <c r="M1074" s="33">
        <f t="shared" si="194"/>
        <v>940</v>
      </c>
      <c r="N1074" s="22">
        <f t="shared" si="195"/>
        <v>0</v>
      </c>
    </row>
    <row r="1075" spans="1:14" x14ac:dyDescent="0.3">
      <c r="A1075" s="5" t="s">
        <v>2453</v>
      </c>
      <c r="B1075" s="5" t="s">
        <v>2454</v>
      </c>
      <c r="C1075" s="5">
        <v>8</v>
      </c>
      <c r="D1075" s="6">
        <v>940</v>
      </c>
      <c r="E1075" s="17">
        <f>VLOOKUP(A1075,'forecast data dump'!$A$1:$H$3450,4,FALSE)</f>
        <v>44531</v>
      </c>
      <c r="F1075" s="17">
        <f>VLOOKUP(A1075,'forecast data dump'!$A$1:$H$3450,5,FALSE)</f>
        <v>44544</v>
      </c>
      <c r="G1075" s="13">
        <f>VLOOKUP(A1075,'forecast data dump'!$A$1:$H$3450,8,FALSE)</f>
        <v>0</v>
      </c>
      <c r="H1075" s="5" t="s">
        <v>3745</v>
      </c>
      <c r="I1075" s="22">
        <f t="shared" si="192"/>
        <v>8</v>
      </c>
      <c r="J1075" s="5"/>
      <c r="K1075" s="5"/>
      <c r="L1075" s="33">
        <f t="shared" si="193"/>
        <v>940</v>
      </c>
      <c r="M1075" s="33">
        <f t="shared" si="194"/>
        <v>940</v>
      </c>
      <c r="N1075" s="22">
        <f t="shared" si="195"/>
        <v>0</v>
      </c>
    </row>
    <row r="1076" spans="1:14" x14ac:dyDescent="0.3">
      <c r="A1076" s="5" t="s">
        <v>2457</v>
      </c>
      <c r="B1076" s="5" t="s">
        <v>2458</v>
      </c>
      <c r="C1076" s="5">
        <v>4</v>
      </c>
      <c r="D1076" s="6">
        <v>607</v>
      </c>
      <c r="E1076" s="17">
        <f>VLOOKUP(A1076,'forecast data dump'!$A$1:$H$3450,4,FALSE)</f>
        <v>44545</v>
      </c>
      <c r="F1076" s="17">
        <f>VLOOKUP(A1076,'forecast data dump'!$A$1:$H$3450,5,FALSE)</f>
        <v>44550</v>
      </c>
      <c r="G1076" s="13">
        <f>VLOOKUP(A1076,'forecast data dump'!$A$1:$H$3450,8,FALSE)</f>
        <v>0</v>
      </c>
      <c r="H1076" s="5" t="s">
        <v>3733</v>
      </c>
      <c r="I1076" s="22">
        <f t="shared" si="192"/>
        <v>4</v>
      </c>
      <c r="J1076" s="5"/>
      <c r="K1076" s="5"/>
      <c r="L1076" s="33">
        <f t="shared" si="193"/>
        <v>607</v>
      </c>
      <c r="M1076" s="33">
        <f t="shared" si="194"/>
        <v>607</v>
      </c>
      <c r="N1076" s="22">
        <f t="shared" si="195"/>
        <v>0</v>
      </c>
    </row>
    <row r="1077" spans="1:14" x14ac:dyDescent="0.3">
      <c r="A1077" s="5" t="s">
        <v>2457</v>
      </c>
      <c r="B1077" s="5" t="s">
        <v>2458</v>
      </c>
      <c r="C1077" s="5">
        <v>4</v>
      </c>
      <c r="D1077" s="6">
        <v>470</v>
      </c>
      <c r="E1077" s="17">
        <f>VLOOKUP(A1077,'forecast data dump'!$A$1:$H$3450,4,FALSE)</f>
        <v>44545</v>
      </c>
      <c r="F1077" s="17">
        <f>VLOOKUP(A1077,'forecast data dump'!$A$1:$H$3450,5,FALSE)</f>
        <v>44550</v>
      </c>
      <c r="G1077" s="13">
        <f>VLOOKUP(A1077,'forecast data dump'!$A$1:$H$3450,8,FALSE)</f>
        <v>0</v>
      </c>
      <c r="H1077" s="5" t="s">
        <v>3745</v>
      </c>
      <c r="I1077" s="22">
        <f t="shared" si="192"/>
        <v>4</v>
      </c>
      <c r="J1077" s="5"/>
      <c r="K1077" s="5"/>
      <c r="L1077" s="33">
        <f t="shared" si="193"/>
        <v>470</v>
      </c>
      <c r="M1077" s="33">
        <f t="shared" si="194"/>
        <v>470</v>
      </c>
      <c r="N1077" s="22">
        <f t="shared" si="195"/>
        <v>0</v>
      </c>
    </row>
    <row r="1078" spans="1:14" x14ac:dyDescent="0.3">
      <c r="A1078" s="5" t="s">
        <v>2457</v>
      </c>
      <c r="B1078" s="5" t="s">
        <v>2458</v>
      </c>
      <c r="C1078" s="5">
        <v>80</v>
      </c>
      <c r="D1078" s="6">
        <v>9404</v>
      </c>
      <c r="E1078" s="17">
        <f>VLOOKUP(A1078,'forecast data dump'!$A$1:$H$3450,4,FALSE)</f>
        <v>44545</v>
      </c>
      <c r="F1078" s="17">
        <f>VLOOKUP(A1078,'forecast data dump'!$A$1:$H$3450,5,FALSE)</f>
        <v>44550</v>
      </c>
      <c r="G1078" s="13">
        <f>VLOOKUP(A1078,'forecast data dump'!$A$1:$H$3450,8,FALSE)</f>
        <v>0</v>
      </c>
      <c r="H1078" s="5" t="s">
        <v>3741</v>
      </c>
      <c r="I1078" s="22">
        <f t="shared" si="192"/>
        <v>80</v>
      </c>
      <c r="J1078" s="5"/>
      <c r="K1078" s="5"/>
      <c r="L1078" s="33">
        <f t="shared" si="193"/>
        <v>9404</v>
      </c>
      <c r="M1078" s="33">
        <f t="shared" si="194"/>
        <v>9404</v>
      </c>
      <c r="N1078" s="22">
        <f t="shared" si="195"/>
        <v>0</v>
      </c>
    </row>
    <row r="1079" spans="1:14" x14ac:dyDescent="0.3">
      <c r="A1079" s="5" t="s">
        <v>2459</v>
      </c>
      <c r="B1079" s="5" t="s">
        <v>2460</v>
      </c>
      <c r="C1079" s="5">
        <v>64</v>
      </c>
      <c r="D1079" s="6">
        <v>9708</v>
      </c>
      <c r="E1079" s="17">
        <f>VLOOKUP(A1079,'forecast data dump'!$A$1:$H$3450,4,FALSE)</f>
        <v>44551</v>
      </c>
      <c r="F1079" s="17">
        <f>VLOOKUP(A1079,'forecast data dump'!$A$1:$H$3450,5,FALSE)</f>
        <v>44557</v>
      </c>
      <c r="G1079" s="13">
        <f>VLOOKUP(A1079,'forecast data dump'!$A$1:$H$3450,8,FALSE)</f>
        <v>0</v>
      </c>
      <c r="H1079" s="5" t="s">
        <v>3733</v>
      </c>
      <c r="I1079" s="22">
        <f t="shared" si="192"/>
        <v>64</v>
      </c>
      <c r="J1079" s="5"/>
      <c r="K1079" s="5"/>
      <c r="L1079" s="33">
        <f t="shared" si="193"/>
        <v>9708</v>
      </c>
      <c r="M1079" s="33">
        <f t="shared" si="194"/>
        <v>9708</v>
      </c>
      <c r="N1079" s="22">
        <f t="shared" si="195"/>
        <v>0</v>
      </c>
    </row>
    <row r="1080" spans="1:14" x14ac:dyDescent="0.3">
      <c r="A1080" s="5" t="s">
        <v>2459</v>
      </c>
      <c r="B1080" s="5" t="s">
        <v>2460</v>
      </c>
      <c r="C1080" s="5">
        <v>64</v>
      </c>
      <c r="D1080" s="6">
        <v>7523</v>
      </c>
      <c r="E1080" s="17">
        <f>VLOOKUP(A1080,'forecast data dump'!$A$1:$H$3450,4,FALSE)</f>
        <v>44551</v>
      </c>
      <c r="F1080" s="17">
        <f>VLOOKUP(A1080,'forecast data dump'!$A$1:$H$3450,5,FALSE)</f>
        <v>44557</v>
      </c>
      <c r="G1080" s="13">
        <f>VLOOKUP(A1080,'forecast data dump'!$A$1:$H$3450,8,FALSE)</f>
        <v>0</v>
      </c>
      <c r="H1080" s="5" t="s">
        <v>3745</v>
      </c>
      <c r="I1080" s="22">
        <f t="shared" si="192"/>
        <v>64</v>
      </c>
      <c r="J1080" s="5"/>
      <c r="K1080" s="5"/>
      <c r="L1080" s="33">
        <f t="shared" si="193"/>
        <v>7523</v>
      </c>
      <c r="M1080" s="33">
        <f t="shared" si="194"/>
        <v>7523</v>
      </c>
      <c r="N1080" s="22">
        <f t="shared" si="195"/>
        <v>0</v>
      </c>
    </row>
    <row r="1081" spans="1:14" x14ac:dyDescent="0.3">
      <c r="A1081" s="5" t="s">
        <v>2459</v>
      </c>
      <c r="B1081" s="5" t="s">
        <v>2460</v>
      </c>
      <c r="C1081" s="5">
        <v>512</v>
      </c>
      <c r="D1081" s="6">
        <v>60183</v>
      </c>
      <c r="E1081" s="17">
        <f>VLOOKUP(A1081,'forecast data dump'!$A$1:$H$3450,4,FALSE)</f>
        <v>44551</v>
      </c>
      <c r="F1081" s="17">
        <f>VLOOKUP(A1081,'forecast data dump'!$A$1:$H$3450,5,FALSE)</f>
        <v>44557</v>
      </c>
      <c r="G1081" s="13">
        <f>VLOOKUP(A1081,'forecast data dump'!$A$1:$H$3450,8,FALSE)</f>
        <v>0</v>
      </c>
      <c r="H1081" s="5" t="s">
        <v>3741</v>
      </c>
      <c r="I1081" s="22">
        <f t="shared" si="192"/>
        <v>512</v>
      </c>
      <c r="J1081" s="5"/>
      <c r="K1081" s="5"/>
      <c r="L1081" s="33">
        <f t="shared" si="193"/>
        <v>60183</v>
      </c>
      <c r="M1081" s="33">
        <f t="shared" si="194"/>
        <v>60183</v>
      </c>
      <c r="N1081" s="22">
        <f t="shared" si="195"/>
        <v>0</v>
      </c>
    </row>
    <row r="1082" spans="1:14" x14ac:dyDescent="0.3">
      <c r="A1082" s="5" t="s">
        <v>2461</v>
      </c>
      <c r="B1082" s="5" t="s">
        <v>2462</v>
      </c>
      <c r="C1082" s="5">
        <v>8</v>
      </c>
      <c r="D1082" s="6">
        <v>1250</v>
      </c>
      <c r="E1082" s="17">
        <f>VLOOKUP(A1082,'forecast data dump'!$A$1:$H$3450,4,FALSE)</f>
        <v>44558</v>
      </c>
      <c r="F1082" s="17">
        <f>VLOOKUP(A1082,'forecast data dump'!$A$1:$H$3450,5,FALSE)</f>
        <v>44559</v>
      </c>
      <c r="G1082" s="13">
        <f>VLOOKUP(A1082,'forecast data dump'!$A$1:$H$3450,8,FALSE)</f>
        <v>0</v>
      </c>
      <c r="H1082" s="5" t="s">
        <v>3733</v>
      </c>
      <c r="I1082" s="22">
        <f t="shared" si="192"/>
        <v>8</v>
      </c>
      <c r="J1082" s="5"/>
      <c r="K1082" s="5"/>
      <c r="L1082" s="33">
        <f t="shared" si="193"/>
        <v>1250</v>
      </c>
      <c r="M1082" s="33">
        <f t="shared" si="194"/>
        <v>1250</v>
      </c>
      <c r="N1082" s="22">
        <f t="shared" si="195"/>
        <v>0</v>
      </c>
    </row>
    <row r="1083" spans="1:14" x14ac:dyDescent="0.3">
      <c r="A1083" s="5" t="s">
        <v>2461</v>
      </c>
      <c r="B1083" s="5" t="s">
        <v>2462</v>
      </c>
      <c r="C1083" s="5">
        <v>2</v>
      </c>
      <c r="D1083" s="6">
        <v>242</v>
      </c>
      <c r="E1083" s="17">
        <f>VLOOKUP(A1083,'forecast data dump'!$A$1:$H$3450,4,FALSE)</f>
        <v>44558</v>
      </c>
      <c r="F1083" s="17">
        <f>VLOOKUP(A1083,'forecast data dump'!$A$1:$H$3450,5,FALSE)</f>
        <v>44559</v>
      </c>
      <c r="G1083" s="13">
        <f>VLOOKUP(A1083,'forecast data dump'!$A$1:$H$3450,8,FALSE)</f>
        <v>0</v>
      </c>
      <c r="H1083" s="5" t="s">
        <v>3745</v>
      </c>
      <c r="I1083" s="22">
        <f t="shared" si="192"/>
        <v>2</v>
      </c>
      <c r="J1083" s="5"/>
      <c r="K1083" s="5"/>
      <c r="L1083" s="33">
        <f t="shared" si="193"/>
        <v>242</v>
      </c>
      <c r="M1083" s="33">
        <f t="shared" si="194"/>
        <v>242</v>
      </c>
      <c r="N1083" s="22">
        <f t="shared" si="195"/>
        <v>0</v>
      </c>
    </row>
    <row r="1084" spans="1:14" x14ac:dyDescent="0.3">
      <c r="A1084" s="5" t="s">
        <v>2461</v>
      </c>
      <c r="B1084" s="5" t="s">
        <v>2462</v>
      </c>
      <c r="C1084" s="5">
        <v>32</v>
      </c>
      <c r="D1084" s="6">
        <v>3874</v>
      </c>
      <c r="E1084" s="17">
        <f>VLOOKUP(A1084,'forecast data dump'!$A$1:$H$3450,4,FALSE)</f>
        <v>44558</v>
      </c>
      <c r="F1084" s="17">
        <f>VLOOKUP(A1084,'forecast data dump'!$A$1:$H$3450,5,FALSE)</f>
        <v>44559</v>
      </c>
      <c r="G1084" s="13">
        <f>VLOOKUP(A1084,'forecast data dump'!$A$1:$H$3450,8,FALSE)</f>
        <v>0</v>
      </c>
      <c r="H1084" s="5" t="s">
        <v>3741</v>
      </c>
      <c r="I1084" s="22">
        <f t="shared" si="192"/>
        <v>32</v>
      </c>
      <c r="J1084" s="5"/>
      <c r="K1084" s="5"/>
      <c r="L1084" s="33">
        <f t="shared" si="193"/>
        <v>3874</v>
      </c>
      <c r="M1084" s="33">
        <f t="shared" si="194"/>
        <v>3874</v>
      </c>
      <c r="N1084" s="22">
        <f t="shared" si="195"/>
        <v>0</v>
      </c>
    </row>
    <row r="1085" spans="1:14" x14ac:dyDescent="0.3">
      <c r="A1085" s="5" t="s">
        <v>2463</v>
      </c>
      <c r="B1085" s="5" t="s">
        <v>2464</v>
      </c>
      <c r="C1085" s="5">
        <v>120</v>
      </c>
      <c r="D1085" s="6">
        <v>16626</v>
      </c>
      <c r="E1085" s="17">
        <f>VLOOKUP(A1085,'forecast data dump'!$A$1:$H$3450,4,FALSE)</f>
        <v>44560</v>
      </c>
      <c r="F1085" s="17">
        <f>VLOOKUP(A1085,'forecast data dump'!$A$1:$H$3450,5,FALSE)</f>
        <v>44564</v>
      </c>
      <c r="G1085" s="13">
        <f>VLOOKUP(A1085,'forecast data dump'!$A$1:$H$3450,8,FALSE)</f>
        <v>0</v>
      </c>
      <c r="H1085" s="5" t="s">
        <v>3765</v>
      </c>
      <c r="I1085" s="22">
        <f t="shared" si="192"/>
        <v>120</v>
      </c>
      <c r="J1085" s="5"/>
      <c r="K1085" s="5"/>
      <c r="L1085" s="33">
        <f t="shared" si="193"/>
        <v>16626</v>
      </c>
      <c r="M1085" s="33">
        <f t="shared" si="194"/>
        <v>16626</v>
      </c>
      <c r="N1085" s="22">
        <f t="shared" si="195"/>
        <v>0</v>
      </c>
    </row>
    <row r="1086" spans="1:14" x14ac:dyDescent="0.3">
      <c r="A1086" s="5" t="s">
        <v>2463</v>
      </c>
      <c r="B1086" s="5" t="s">
        <v>2464</v>
      </c>
      <c r="C1086" s="5">
        <v>4</v>
      </c>
      <c r="D1086" s="6">
        <v>625</v>
      </c>
      <c r="E1086" s="17">
        <f>VLOOKUP(A1086,'forecast data dump'!$A$1:$H$3450,4,FALSE)</f>
        <v>44560</v>
      </c>
      <c r="F1086" s="17">
        <f>VLOOKUP(A1086,'forecast data dump'!$A$1:$H$3450,5,FALSE)</f>
        <v>44564</v>
      </c>
      <c r="G1086" s="13">
        <f>VLOOKUP(A1086,'forecast data dump'!$A$1:$H$3450,8,FALSE)</f>
        <v>0</v>
      </c>
      <c r="H1086" s="5" t="s">
        <v>3763</v>
      </c>
      <c r="I1086" s="22">
        <f t="shared" si="192"/>
        <v>4</v>
      </c>
      <c r="J1086" s="5"/>
      <c r="K1086" s="5"/>
      <c r="L1086" s="33">
        <f t="shared" si="193"/>
        <v>625</v>
      </c>
      <c r="M1086" s="33">
        <f t="shared" si="194"/>
        <v>625</v>
      </c>
      <c r="N1086" s="22">
        <f t="shared" si="195"/>
        <v>0</v>
      </c>
    </row>
    <row r="1087" spans="1:14" x14ac:dyDescent="0.3">
      <c r="A1087" s="5" t="s">
        <v>2465</v>
      </c>
      <c r="B1087" s="5" t="s">
        <v>2466</v>
      </c>
      <c r="C1087" s="5">
        <v>8</v>
      </c>
      <c r="D1087" s="6">
        <v>1250</v>
      </c>
      <c r="E1087" s="17">
        <f>VLOOKUP(A1087,'forecast data dump'!$A$1:$H$3450,4,FALSE)</f>
        <v>44565</v>
      </c>
      <c r="F1087" s="17">
        <f>VLOOKUP(A1087,'forecast data dump'!$A$1:$H$3450,5,FALSE)</f>
        <v>44566</v>
      </c>
      <c r="G1087" s="13">
        <f>VLOOKUP(A1087,'forecast data dump'!$A$1:$H$3450,8,FALSE)</f>
        <v>0</v>
      </c>
      <c r="H1087" s="5" t="s">
        <v>3733</v>
      </c>
      <c r="I1087" s="22">
        <f t="shared" si="192"/>
        <v>8</v>
      </c>
      <c r="J1087" s="5"/>
      <c r="K1087" s="5"/>
      <c r="L1087" s="33">
        <f t="shared" si="193"/>
        <v>1250</v>
      </c>
      <c r="M1087" s="33">
        <f t="shared" si="194"/>
        <v>1250</v>
      </c>
      <c r="N1087" s="22">
        <f t="shared" si="195"/>
        <v>0</v>
      </c>
    </row>
    <row r="1088" spans="1:14" x14ac:dyDescent="0.3">
      <c r="A1088" s="5" t="s">
        <v>2465</v>
      </c>
      <c r="B1088" s="5" t="s">
        <v>2466</v>
      </c>
      <c r="C1088" s="5">
        <v>2</v>
      </c>
      <c r="D1088" s="6">
        <v>242</v>
      </c>
      <c r="E1088" s="17">
        <f>VLOOKUP(A1088,'forecast data dump'!$A$1:$H$3450,4,FALSE)</f>
        <v>44565</v>
      </c>
      <c r="F1088" s="17">
        <f>VLOOKUP(A1088,'forecast data dump'!$A$1:$H$3450,5,FALSE)</f>
        <v>44566</v>
      </c>
      <c r="G1088" s="13">
        <f>VLOOKUP(A1088,'forecast data dump'!$A$1:$H$3450,8,FALSE)</f>
        <v>0</v>
      </c>
      <c r="H1088" s="5" t="s">
        <v>3745</v>
      </c>
      <c r="I1088" s="22">
        <f t="shared" si="192"/>
        <v>2</v>
      </c>
      <c r="J1088" s="5"/>
      <c r="K1088" s="5"/>
      <c r="L1088" s="33">
        <f t="shared" si="193"/>
        <v>242</v>
      </c>
      <c r="M1088" s="33">
        <f t="shared" si="194"/>
        <v>242</v>
      </c>
      <c r="N1088" s="22">
        <f t="shared" si="195"/>
        <v>0</v>
      </c>
    </row>
    <row r="1089" spans="1:14" x14ac:dyDescent="0.3">
      <c r="A1089" s="5" t="s">
        <v>2465</v>
      </c>
      <c r="B1089" s="5" t="s">
        <v>2466</v>
      </c>
      <c r="C1089" s="5">
        <v>32</v>
      </c>
      <c r="D1089" s="6">
        <v>3874</v>
      </c>
      <c r="E1089" s="17">
        <f>VLOOKUP(A1089,'forecast data dump'!$A$1:$H$3450,4,FALSE)</f>
        <v>44565</v>
      </c>
      <c r="F1089" s="17">
        <f>VLOOKUP(A1089,'forecast data dump'!$A$1:$H$3450,5,FALSE)</f>
        <v>44566</v>
      </c>
      <c r="G1089" s="13">
        <f>VLOOKUP(A1089,'forecast data dump'!$A$1:$H$3450,8,FALSE)</f>
        <v>0</v>
      </c>
      <c r="H1089" s="5" t="s">
        <v>3741</v>
      </c>
      <c r="I1089" s="22">
        <f t="shared" si="192"/>
        <v>32</v>
      </c>
      <c r="J1089" s="5"/>
      <c r="K1089" s="5"/>
      <c r="L1089" s="33">
        <f t="shared" si="193"/>
        <v>3874</v>
      </c>
      <c r="M1089" s="33">
        <f t="shared" si="194"/>
        <v>3874</v>
      </c>
      <c r="N1089" s="22">
        <f t="shared" si="195"/>
        <v>0</v>
      </c>
    </row>
    <row r="1090" spans="1:14" x14ac:dyDescent="0.3">
      <c r="A1090" s="5" t="s">
        <v>2467</v>
      </c>
      <c r="B1090" s="5" t="s">
        <v>2468</v>
      </c>
      <c r="C1090" s="5">
        <v>4</v>
      </c>
      <c r="D1090" s="6">
        <v>484</v>
      </c>
      <c r="E1090" s="17">
        <f>VLOOKUP(A1090,'forecast data dump'!$A$1:$H$3450,4,FALSE)</f>
        <v>44567</v>
      </c>
      <c r="F1090" s="17">
        <f>VLOOKUP(A1090,'forecast data dump'!$A$1:$H$3450,5,FALSE)</f>
        <v>44573</v>
      </c>
      <c r="G1090" s="13">
        <f>VLOOKUP(A1090,'forecast data dump'!$A$1:$H$3450,8,FALSE)</f>
        <v>0</v>
      </c>
      <c r="H1090" s="5" t="s">
        <v>3745</v>
      </c>
      <c r="I1090" s="22">
        <f t="shared" si="192"/>
        <v>4</v>
      </c>
      <c r="J1090" s="5"/>
      <c r="K1090" s="5"/>
      <c r="L1090" s="33">
        <f t="shared" si="193"/>
        <v>484</v>
      </c>
      <c r="M1090" s="33">
        <f t="shared" si="194"/>
        <v>484</v>
      </c>
      <c r="N1090" s="22">
        <f t="shared" si="195"/>
        <v>0</v>
      </c>
    </row>
    <row r="1091" spans="1:14" x14ac:dyDescent="0.3">
      <c r="A1091" s="5" t="s">
        <v>2467</v>
      </c>
      <c r="B1091" s="5" t="s">
        <v>2468</v>
      </c>
      <c r="C1091" s="5">
        <v>20</v>
      </c>
      <c r="D1091" s="6">
        <v>2421</v>
      </c>
      <c r="E1091" s="17">
        <f>VLOOKUP(A1091,'forecast data dump'!$A$1:$H$3450,4,FALSE)</f>
        <v>44567</v>
      </c>
      <c r="F1091" s="17">
        <f>VLOOKUP(A1091,'forecast data dump'!$A$1:$H$3450,5,FALSE)</f>
        <v>44573</v>
      </c>
      <c r="G1091" s="13">
        <f>VLOOKUP(A1091,'forecast data dump'!$A$1:$H$3450,8,FALSE)</f>
        <v>0</v>
      </c>
      <c r="H1091" s="5" t="s">
        <v>3741</v>
      </c>
      <c r="I1091" s="22">
        <f t="shared" si="192"/>
        <v>20</v>
      </c>
      <c r="J1091" s="5"/>
      <c r="K1091" s="5"/>
      <c r="L1091" s="33">
        <f t="shared" si="193"/>
        <v>2421</v>
      </c>
      <c r="M1091" s="33">
        <f t="shared" si="194"/>
        <v>2421</v>
      </c>
      <c r="N1091" s="22">
        <f t="shared" si="195"/>
        <v>0</v>
      </c>
    </row>
    <row r="1092" spans="1:14" x14ac:dyDescent="0.3">
      <c r="A1092" s="5" t="s">
        <v>2469</v>
      </c>
      <c r="B1092" s="5" t="s">
        <v>2470</v>
      </c>
      <c r="C1092" s="5">
        <v>80</v>
      </c>
      <c r="D1092" s="6">
        <v>9686</v>
      </c>
      <c r="E1092" s="17">
        <f>VLOOKUP(A1092,'forecast data dump'!$A$1:$H$3450,4,FALSE)</f>
        <v>44574</v>
      </c>
      <c r="F1092" s="17">
        <f>VLOOKUP(A1092,'forecast data dump'!$A$1:$H$3450,5,FALSE)</f>
        <v>44602</v>
      </c>
      <c r="G1092" s="13">
        <f>VLOOKUP(A1092,'forecast data dump'!$A$1:$H$3450,8,FALSE)</f>
        <v>0</v>
      </c>
      <c r="H1092" s="5" t="s">
        <v>3741</v>
      </c>
      <c r="I1092" s="22">
        <f t="shared" si="192"/>
        <v>80</v>
      </c>
      <c r="J1092" s="5"/>
      <c r="K1092" s="5"/>
      <c r="L1092" s="33">
        <f t="shared" si="193"/>
        <v>9686</v>
      </c>
      <c r="M1092" s="33">
        <f t="shared" si="194"/>
        <v>9686</v>
      </c>
      <c r="N1092" s="22">
        <f t="shared" si="195"/>
        <v>0</v>
      </c>
    </row>
    <row r="1093" spans="1:14" x14ac:dyDescent="0.3">
      <c r="A1093" s="5" t="s">
        <v>2469</v>
      </c>
      <c r="B1093" s="5" t="s">
        <v>2470</v>
      </c>
      <c r="C1093" s="5">
        <v>160</v>
      </c>
      <c r="D1093" s="6">
        <v>19372</v>
      </c>
      <c r="E1093" s="17">
        <f>VLOOKUP(A1093,'forecast data dump'!$A$1:$H$3450,4,FALSE)</f>
        <v>44574</v>
      </c>
      <c r="F1093" s="17">
        <f>VLOOKUP(A1093,'forecast data dump'!$A$1:$H$3450,5,FALSE)</f>
        <v>44602</v>
      </c>
      <c r="G1093" s="13">
        <f>VLOOKUP(A1093,'forecast data dump'!$A$1:$H$3450,8,FALSE)</f>
        <v>0</v>
      </c>
      <c r="H1093" s="5" t="s">
        <v>3742</v>
      </c>
      <c r="I1093" s="22">
        <f t="shared" si="192"/>
        <v>160</v>
      </c>
      <c r="J1093" s="5"/>
      <c r="K1093" s="5"/>
      <c r="L1093" s="33">
        <f t="shared" si="193"/>
        <v>19372</v>
      </c>
      <c r="M1093" s="33">
        <f t="shared" si="194"/>
        <v>19372</v>
      </c>
      <c r="N1093" s="22">
        <f t="shared" si="195"/>
        <v>0</v>
      </c>
    </row>
    <row r="1094" spans="1:14" x14ac:dyDescent="0.3">
      <c r="A1094" s="5" t="s">
        <v>2469</v>
      </c>
      <c r="B1094" s="5" t="s">
        <v>2470</v>
      </c>
      <c r="C1094" s="5">
        <v>80</v>
      </c>
      <c r="D1094" s="6">
        <v>12499</v>
      </c>
      <c r="E1094" s="17">
        <f>VLOOKUP(A1094,'forecast data dump'!$A$1:$H$3450,4,FALSE)</f>
        <v>44574</v>
      </c>
      <c r="F1094" s="17">
        <f>VLOOKUP(A1094,'forecast data dump'!$A$1:$H$3450,5,FALSE)</f>
        <v>44602</v>
      </c>
      <c r="G1094" s="13">
        <f>VLOOKUP(A1094,'forecast data dump'!$A$1:$H$3450,8,FALSE)</f>
        <v>0</v>
      </c>
      <c r="H1094" s="5" t="s">
        <v>3744</v>
      </c>
      <c r="I1094" s="22">
        <f t="shared" si="192"/>
        <v>80</v>
      </c>
      <c r="J1094" s="5"/>
      <c r="K1094" s="5"/>
      <c r="L1094" s="33">
        <f t="shared" si="193"/>
        <v>12499</v>
      </c>
      <c r="M1094" s="33">
        <f t="shared" si="194"/>
        <v>12499</v>
      </c>
      <c r="N1094" s="22">
        <f t="shared" si="195"/>
        <v>0</v>
      </c>
    </row>
    <row r="1095" spans="1:14" x14ac:dyDescent="0.3">
      <c r="A1095" s="5" t="s">
        <v>2471</v>
      </c>
      <c r="B1095" s="5" t="s">
        <v>2472</v>
      </c>
      <c r="C1095" s="5">
        <v>8</v>
      </c>
      <c r="D1095" s="6">
        <v>1250</v>
      </c>
      <c r="E1095" s="17">
        <f>VLOOKUP(A1095,'forecast data dump'!$A$1:$H$3450,4,FALSE)</f>
        <v>44603</v>
      </c>
      <c r="F1095" s="17">
        <f>VLOOKUP(A1095,'forecast data dump'!$A$1:$H$3450,5,FALSE)</f>
        <v>44617</v>
      </c>
      <c r="G1095" s="13">
        <f>VLOOKUP(A1095,'forecast data dump'!$A$1:$H$3450,8,FALSE)</f>
        <v>0</v>
      </c>
      <c r="H1095" s="5" t="s">
        <v>3744</v>
      </c>
      <c r="I1095" s="22">
        <f t="shared" si="192"/>
        <v>8</v>
      </c>
      <c r="J1095" s="5"/>
      <c r="K1095" s="5"/>
      <c r="L1095" s="33">
        <f t="shared" si="193"/>
        <v>1250</v>
      </c>
      <c r="M1095" s="33">
        <f t="shared" si="194"/>
        <v>1250</v>
      </c>
      <c r="N1095" s="22">
        <f t="shared" si="195"/>
        <v>0</v>
      </c>
    </row>
    <row r="1096" spans="1:14" x14ac:dyDescent="0.3">
      <c r="A1096" s="5" t="s">
        <v>2471</v>
      </c>
      <c r="B1096" s="5" t="s">
        <v>2472</v>
      </c>
      <c r="C1096" s="5">
        <v>8</v>
      </c>
      <c r="D1096" s="6">
        <v>1250</v>
      </c>
      <c r="E1096" s="17">
        <f>VLOOKUP(A1096,'forecast data dump'!$A$1:$H$3450,4,FALSE)</f>
        <v>44603</v>
      </c>
      <c r="F1096" s="17">
        <f>VLOOKUP(A1096,'forecast data dump'!$A$1:$H$3450,5,FALSE)</f>
        <v>44617</v>
      </c>
      <c r="G1096" s="13">
        <f>VLOOKUP(A1096,'forecast data dump'!$A$1:$H$3450,8,FALSE)</f>
        <v>0</v>
      </c>
      <c r="H1096" s="5" t="s">
        <v>3733</v>
      </c>
      <c r="I1096" s="22">
        <f t="shared" si="192"/>
        <v>8</v>
      </c>
      <c r="J1096" s="5"/>
      <c r="K1096" s="5"/>
      <c r="L1096" s="33">
        <f t="shared" si="193"/>
        <v>1250</v>
      </c>
      <c r="M1096" s="33">
        <f t="shared" si="194"/>
        <v>1250</v>
      </c>
      <c r="N1096" s="22">
        <f t="shared" si="195"/>
        <v>0</v>
      </c>
    </row>
    <row r="1097" spans="1:14" x14ac:dyDescent="0.3">
      <c r="A1097" s="5" t="s">
        <v>2471</v>
      </c>
      <c r="B1097" s="5" t="s">
        <v>2472</v>
      </c>
      <c r="C1097" s="5">
        <v>8</v>
      </c>
      <c r="D1097" s="6">
        <v>969</v>
      </c>
      <c r="E1097" s="17">
        <f>VLOOKUP(A1097,'forecast data dump'!$A$1:$H$3450,4,FALSE)</f>
        <v>44603</v>
      </c>
      <c r="F1097" s="17">
        <f>VLOOKUP(A1097,'forecast data dump'!$A$1:$H$3450,5,FALSE)</f>
        <v>44617</v>
      </c>
      <c r="G1097" s="13">
        <f>VLOOKUP(A1097,'forecast data dump'!$A$1:$H$3450,8,FALSE)</f>
        <v>0</v>
      </c>
      <c r="H1097" s="5" t="s">
        <v>3742</v>
      </c>
      <c r="I1097" s="22">
        <f t="shared" si="192"/>
        <v>8</v>
      </c>
      <c r="J1097" s="5"/>
      <c r="K1097" s="5"/>
      <c r="L1097" s="33">
        <f t="shared" si="193"/>
        <v>969</v>
      </c>
      <c r="M1097" s="33">
        <f t="shared" si="194"/>
        <v>969</v>
      </c>
      <c r="N1097" s="22">
        <f t="shared" si="195"/>
        <v>0</v>
      </c>
    </row>
    <row r="1098" spans="1:14" x14ac:dyDescent="0.3">
      <c r="A1098" s="5" t="s">
        <v>2471</v>
      </c>
      <c r="B1098" s="5" t="s">
        <v>2472</v>
      </c>
      <c r="C1098" s="5">
        <v>8</v>
      </c>
      <c r="D1098" s="6">
        <v>969</v>
      </c>
      <c r="E1098" s="17">
        <f>VLOOKUP(A1098,'forecast data dump'!$A$1:$H$3450,4,FALSE)</f>
        <v>44603</v>
      </c>
      <c r="F1098" s="17">
        <f>VLOOKUP(A1098,'forecast data dump'!$A$1:$H$3450,5,FALSE)</f>
        <v>44617</v>
      </c>
      <c r="G1098" s="13">
        <f>VLOOKUP(A1098,'forecast data dump'!$A$1:$H$3450,8,FALSE)</f>
        <v>0</v>
      </c>
      <c r="H1098" s="5" t="s">
        <v>3745</v>
      </c>
      <c r="I1098" s="22">
        <f t="shared" si="192"/>
        <v>8</v>
      </c>
      <c r="J1098" s="5"/>
      <c r="K1098" s="5"/>
      <c r="L1098" s="33">
        <f t="shared" si="193"/>
        <v>969</v>
      </c>
      <c r="M1098" s="33">
        <f t="shared" si="194"/>
        <v>969</v>
      </c>
      <c r="N1098" s="22">
        <f t="shared" si="195"/>
        <v>0</v>
      </c>
    </row>
    <row r="1099" spans="1:14" x14ac:dyDescent="0.3">
      <c r="A1099" s="5" t="s">
        <v>2471</v>
      </c>
      <c r="B1099" s="5" t="s">
        <v>2472</v>
      </c>
      <c r="C1099" s="5">
        <v>8</v>
      </c>
      <c r="D1099" s="6">
        <v>969</v>
      </c>
      <c r="E1099" s="17">
        <f>VLOOKUP(A1099,'forecast data dump'!$A$1:$H$3450,4,FALSE)</f>
        <v>44603</v>
      </c>
      <c r="F1099" s="17">
        <f>VLOOKUP(A1099,'forecast data dump'!$A$1:$H$3450,5,FALSE)</f>
        <v>44617</v>
      </c>
      <c r="G1099" s="13">
        <f>VLOOKUP(A1099,'forecast data dump'!$A$1:$H$3450,8,FALSE)</f>
        <v>0</v>
      </c>
      <c r="H1099" s="5" t="s">
        <v>3741</v>
      </c>
      <c r="I1099" s="22">
        <f t="shared" si="192"/>
        <v>8</v>
      </c>
      <c r="J1099" s="5"/>
      <c r="K1099" s="5"/>
      <c r="L1099" s="33">
        <f t="shared" si="193"/>
        <v>969</v>
      </c>
      <c r="M1099" s="33">
        <f t="shared" si="194"/>
        <v>969</v>
      </c>
      <c r="N1099" s="22">
        <f t="shared" si="195"/>
        <v>0</v>
      </c>
    </row>
    <row r="1100" spans="1:14" x14ac:dyDescent="0.3">
      <c r="A1100" s="5" t="s">
        <v>2473</v>
      </c>
      <c r="B1100" s="5" t="s">
        <v>2474</v>
      </c>
      <c r="C1100" s="5">
        <v>8</v>
      </c>
      <c r="D1100" s="6">
        <v>1250</v>
      </c>
      <c r="E1100" s="17">
        <f>VLOOKUP(A1100,'forecast data dump'!$A$1:$H$3450,4,FALSE)</f>
        <v>44620</v>
      </c>
      <c r="F1100" s="17">
        <f>VLOOKUP(A1100,'forecast data dump'!$A$1:$H$3450,5,FALSE)</f>
        <v>44631</v>
      </c>
      <c r="G1100" s="13">
        <f>VLOOKUP(A1100,'forecast data dump'!$A$1:$H$3450,8,FALSE)</f>
        <v>0</v>
      </c>
      <c r="H1100" s="5" t="s">
        <v>3744</v>
      </c>
      <c r="I1100" s="22">
        <f t="shared" si="192"/>
        <v>8</v>
      </c>
      <c r="J1100" s="5"/>
      <c r="K1100" s="5"/>
      <c r="L1100" s="33">
        <f t="shared" si="193"/>
        <v>1250</v>
      </c>
      <c r="M1100" s="33">
        <f t="shared" si="194"/>
        <v>1250</v>
      </c>
      <c r="N1100" s="22">
        <f t="shared" si="195"/>
        <v>0</v>
      </c>
    </row>
    <row r="1101" spans="1:14" x14ac:dyDescent="0.3">
      <c r="A1101" s="5" t="s">
        <v>2473</v>
      </c>
      <c r="B1101" s="5" t="s">
        <v>2474</v>
      </c>
      <c r="C1101" s="5">
        <v>8</v>
      </c>
      <c r="D1101" s="6">
        <v>1250</v>
      </c>
      <c r="E1101" s="17">
        <f>VLOOKUP(A1101,'forecast data dump'!$A$1:$H$3450,4,FALSE)</f>
        <v>44620</v>
      </c>
      <c r="F1101" s="17">
        <f>VLOOKUP(A1101,'forecast data dump'!$A$1:$H$3450,5,FALSE)</f>
        <v>44631</v>
      </c>
      <c r="G1101" s="13">
        <f>VLOOKUP(A1101,'forecast data dump'!$A$1:$H$3450,8,FALSE)</f>
        <v>0</v>
      </c>
      <c r="H1101" s="5" t="s">
        <v>3733</v>
      </c>
      <c r="I1101" s="22">
        <f t="shared" si="192"/>
        <v>8</v>
      </c>
      <c r="J1101" s="5"/>
      <c r="K1101" s="5"/>
      <c r="L1101" s="33">
        <f t="shared" si="193"/>
        <v>1250</v>
      </c>
      <c r="M1101" s="33">
        <f t="shared" si="194"/>
        <v>1250</v>
      </c>
      <c r="N1101" s="22">
        <f t="shared" si="195"/>
        <v>0</v>
      </c>
    </row>
    <row r="1102" spans="1:14" x14ac:dyDescent="0.3">
      <c r="A1102" s="5" t="s">
        <v>2473</v>
      </c>
      <c r="B1102" s="5" t="s">
        <v>2474</v>
      </c>
      <c r="C1102" s="5">
        <v>8</v>
      </c>
      <c r="D1102" s="6">
        <v>969</v>
      </c>
      <c r="E1102" s="17">
        <f>VLOOKUP(A1102,'forecast data dump'!$A$1:$H$3450,4,FALSE)</f>
        <v>44620</v>
      </c>
      <c r="F1102" s="17">
        <f>VLOOKUP(A1102,'forecast data dump'!$A$1:$H$3450,5,FALSE)</f>
        <v>44631</v>
      </c>
      <c r="G1102" s="13">
        <f>VLOOKUP(A1102,'forecast data dump'!$A$1:$H$3450,8,FALSE)</f>
        <v>0</v>
      </c>
      <c r="H1102" s="5" t="s">
        <v>3742</v>
      </c>
      <c r="I1102" s="22">
        <f t="shared" si="192"/>
        <v>8</v>
      </c>
      <c r="J1102" s="5"/>
      <c r="K1102" s="5"/>
      <c r="L1102" s="33">
        <f t="shared" si="193"/>
        <v>969</v>
      </c>
      <c r="M1102" s="33">
        <f t="shared" si="194"/>
        <v>969</v>
      </c>
      <c r="N1102" s="22">
        <f t="shared" si="195"/>
        <v>0</v>
      </c>
    </row>
    <row r="1103" spans="1:14" x14ac:dyDescent="0.3">
      <c r="A1103" s="5" t="s">
        <v>2473</v>
      </c>
      <c r="B1103" s="5" t="s">
        <v>2474</v>
      </c>
      <c r="C1103" s="5">
        <v>8</v>
      </c>
      <c r="D1103" s="6">
        <v>969</v>
      </c>
      <c r="E1103" s="17">
        <f>VLOOKUP(A1103,'forecast data dump'!$A$1:$H$3450,4,FALSE)</f>
        <v>44620</v>
      </c>
      <c r="F1103" s="17">
        <f>VLOOKUP(A1103,'forecast data dump'!$A$1:$H$3450,5,FALSE)</f>
        <v>44631</v>
      </c>
      <c r="G1103" s="13">
        <f>VLOOKUP(A1103,'forecast data dump'!$A$1:$H$3450,8,FALSE)</f>
        <v>0</v>
      </c>
      <c r="H1103" s="5" t="s">
        <v>3745</v>
      </c>
      <c r="I1103" s="22">
        <f t="shared" si="192"/>
        <v>8</v>
      </c>
      <c r="J1103" s="5"/>
      <c r="K1103" s="5"/>
      <c r="L1103" s="33">
        <f t="shared" si="193"/>
        <v>969</v>
      </c>
      <c r="M1103" s="33">
        <f t="shared" si="194"/>
        <v>969</v>
      </c>
      <c r="N1103" s="22">
        <f t="shared" si="195"/>
        <v>0</v>
      </c>
    </row>
    <row r="1104" spans="1:14" x14ac:dyDescent="0.3">
      <c r="A1104" s="5" t="s">
        <v>2473</v>
      </c>
      <c r="B1104" s="5" t="s">
        <v>2474</v>
      </c>
      <c r="C1104" s="5">
        <v>8</v>
      </c>
      <c r="D1104" s="6">
        <v>969</v>
      </c>
      <c r="E1104" s="17">
        <f>VLOOKUP(A1104,'forecast data dump'!$A$1:$H$3450,4,FALSE)</f>
        <v>44620</v>
      </c>
      <c r="F1104" s="17">
        <f>VLOOKUP(A1104,'forecast data dump'!$A$1:$H$3450,5,FALSE)</f>
        <v>44631</v>
      </c>
      <c r="G1104" s="13">
        <f>VLOOKUP(A1104,'forecast data dump'!$A$1:$H$3450,8,FALSE)</f>
        <v>0</v>
      </c>
      <c r="H1104" s="5" t="s">
        <v>3741</v>
      </c>
      <c r="I1104" s="22">
        <f t="shared" si="192"/>
        <v>8</v>
      </c>
      <c r="J1104" s="5"/>
      <c r="K1104" s="5"/>
      <c r="L1104" s="33">
        <f t="shared" si="193"/>
        <v>969</v>
      </c>
      <c r="M1104" s="33">
        <f t="shared" si="194"/>
        <v>969</v>
      </c>
      <c r="N1104" s="22">
        <f t="shared" si="195"/>
        <v>0</v>
      </c>
    </row>
    <row r="1105" spans="1:14" x14ac:dyDescent="0.3">
      <c r="A1105" s="5" t="s">
        <v>2475</v>
      </c>
      <c r="B1105" s="5" t="s">
        <v>2476</v>
      </c>
      <c r="C1105" s="5">
        <v>320</v>
      </c>
      <c r="D1105" s="6">
        <v>58428</v>
      </c>
      <c r="E1105" s="17">
        <f>VLOOKUP(A1105,'forecast data dump'!$A$1:$H$3450,4,FALSE)</f>
        <v>44634</v>
      </c>
      <c r="F1105" s="17">
        <f>VLOOKUP(A1105,'forecast data dump'!$A$1:$H$3450,5,FALSE)</f>
        <v>44638</v>
      </c>
      <c r="G1105" s="13">
        <f>VLOOKUP(A1105,'forecast data dump'!$A$1:$H$3450,8,FALSE)</f>
        <v>0</v>
      </c>
      <c r="H1105" s="5" t="s">
        <v>3740</v>
      </c>
      <c r="I1105" s="22">
        <f t="shared" si="192"/>
        <v>320</v>
      </c>
      <c r="J1105" s="5"/>
      <c r="K1105" s="5"/>
      <c r="L1105" s="33">
        <f t="shared" si="193"/>
        <v>58428</v>
      </c>
      <c r="M1105" s="33">
        <f t="shared" si="194"/>
        <v>58428</v>
      </c>
      <c r="N1105" s="22">
        <f t="shared" si="195"/>
        <v>0</v>
      </c>
    </row>
    <row r="1106" spans="1:14" x14ac:dyDescent="0.3">
      <c r="A1106" s="5" t="s">
        <v>2475</v>
      </c>
      <c r="B1106" s="5" t="s">
        <v>2476</v>
      </c>
      <c r="C1106" s="5">
        <v>160</v>
      </c>
      <c r="D1106" s="6">
        <v>24997</v>
      </c>
      <c r="E1106" s="17">
        <f>VLOOKUP(A1106,'forecast data dump'!$A$1:$H$3450,4,FALSE)</f>
        <v>44634</v>
      </c>
      <c r="F1106" s="17">
        <f>VLOOKUP(A1106,'forecast data dump'!$A$1:$H$3450,5,FALSE)</f>
        <v>44638</v>
      </c>
      <c r="G1106" s="13">
        <f>VLOOKUP(A1106,'forecast data dump'!$A$1:$H$3450,8,FALSE)</f>
        <v>0</v>
      </c>
      <c r="H1106" s="5" t="s">
        <v>3744</v>
      </c>
      <c r="I1106" s="22">
        <f t="shared" si="192"/>
        <v>160</v>
      </c>
      <c r="J1106" s="5"/>
      <c r="K1106" s="5"/>
      <c r="L1106" s="33">
        <f t="shared" si="193"/>
        <v>24997</v>
      </c>
      <c r="M1106" s="33">
        <f t="shared" si="194"/>
        <v>24997</v>
      </c>
      <c r="N1106" s="22">
        <f t="shared" si="195"/>
        <v>0</v>
      </c>
    </row>
    <row r="1107" spans="1:14" x14ac:dyDescent="0.3">
      <c r="A1107" s="5" t="s">
        <v>2475</v>
      </c>
      <c r="B1107" s="5" t="s">
        <v>2476</v>
      </c>
      <c r="C1107" s="5">
        <v>160</v>
      </c>
      <c r="D1107" s="6">
        <v>19372</v>
      </c>
      <c r="E1107" s="17">
        <f>VLOOKUP(A1107,'forecast data dump'!$A$1:$H$3450,4,FALSE)</f>
        <v>44634</v>
      </c>
      <c r="F1107" s="17">
        <f>VLOOKUP(A1107,'forecast data dump'!$A$1:$H$3450,5,FALSE)</f>
        <v>44638</v>
      </c>
      <c r="G1107" s="13">
        <f>VLOOKUP(A1107,'forecast data dump'!$A$1:$H$3450,8,FALSE)</f>
        <v>0</v>
      </c>
      <c r="H1107" s="5" t="s">
        <v>3742</v>
      </c>
      <c r="I1107" s="22">
        <f t="shared" si="192"/>
        <v>160</v>
      </c>
      <c r="J1107" s="5"/>
      <c r="K1107" s="5"/>
      <c r="L1107" s="33">
        <f t="shared" si="193"/>
        <v>19372</v>
      </c>
      <c r="M1107" s="33">
        <f t="shared" si="194"/>
        <v>19372</v>
      </c>
      <c r="N1107" s="22">
        <f t="shared" si="195"/>
        <v>0</v>
      </c>
    </row>
    <row r="1108" spans="1:14" x14ac:dyDescent="0.3">
      <c r="A1108" s="5" t="s">
        <v>2475</v>
      </c>
      <c r="B1108" s="5" t="s">
        <v>2476</v>
      </c>
      <c r="C1108" s="5">
        <v>32</v>
      </c>
      <c r="D1108" s="6">
        <v>3874</v>
      </c>
      <c r="E1108" s="17">
        <f>VLOOKUP(A1108,'forecast data dump'!$A$1:$H$3450,4,FALSE)</f>
        <v>44634</v>
      </c>
      <c r="F1108" s="17">
        <f>VLOOKUP(A1108,'forecast data dump'!$A$1:$H$3450,5,FALSE)</f>
        <v>44638</v>
      </c>
      <c r="G1108" s="13">
        <f>VLOOKUP(A1108,'forecast data dump'!$A$1:$H$3450,8,FALSE)</f>
        <v>0</v>
      </c>
      <c r="H1108" s="5" t="s">
        <v>3741</v>
      </c>
      <c r="I1108" s="22">
        <f t="shared" si="192"/>
        <v>32</v>
      </c>
      <c r="J1108" s="5"/>
      <c r="K1108" s="5"/>
      <c r="L1108" s="33">
        <f t="shared" si="193"/>
        <v>3874</v>
      </c>
      <c r="M1108" s="33">
        <f t="shared" si="194"/>
        <v>3874</v>
      </c>
      <c r="N1108" s="22">
        <f t="shared" si="195"/>
        <v>0</v>
      </c>
    </row>
    <row r="1109" spans="1:14" x14ac:dyDescent="0.3">
      <c r="A1109" s="5" t="s">
        <v>2477</v>
      </c>
      <c r="B1109" s="5" t="s">
        <v>2478</v>
      </c>
      <c r="C1109" s="5">
        <v>80000</v>
      </c>
      <c r="D1109" s="6">
        <v>91034</v>
      </c>
      <c r="E1109" s="17" t="str">
        <f>VLOOKUP(A1109,'forecast data dump'!$A$1:$H$3450,4,FALSE)</f>
        <v>21-Jul-21*</v>
      </c>
      <c r="F1109" s="17">
        <f>VLOOKUP(A1109,'forecast data dump'!$A$1:$H$3450,5,FALSE)</f>
        <v>44483</v>
      </c>
      <c r="G1109" s="13">
        <f>VLOOKUP(A1109,'forecast data dump'!$A$1:$H$3450,8,FALSE)</f>
        <v>0</v>
      </c>
      <c r="H1109" s="5" t="s">
        <v>3762</v>
      </c>
      <c r="I1109" s="22">
        <f t="shared" si="192"/>
        <v>80000</v>
      </c>
      <c r="J1109" s="5"/>
      <c r="K1109" s="5"/>
      <c r="L1109" s="33">
        <f t="shared" si="193"/>
        <v>91034</v>
      </c>
      <c r="M1109" s="33">
        <f t="shared" si="194"/>
        <v>91034</v>
      </c>
      <c r="N1109" s="22">
        <f t="shared" si="195"/>
        <v>0</v>
      </c>
    </row>
    <row r="1110" spans="1:14" x14ac:dyDescent="0.3">
      <c r="A1110" s="5" t="s">
        <v>2481</v>
      </c>
      <c r="B1110" s="5" t="s">
        <v>2482</v>
      </c>
      <c r="C1110" s="5">
        <v>500</v>
      </c>
      <c r="D1110" s="6">
        <v>580</v>
      </c>
      <c r="E1110" s="17">
        <f>VLOOKUP(A1110,'forecast data dump'!$A$1:$H$3450,4,FALSE)</f>
        <v>44545</v>
      </c>
      <c r="F1110" s="17">
        <f>VLOOKUP(A1110,'forecast data dump'!$A$1:$H$3450,5,FALSE)</f>
        <v>44550</v>
      </c>
      <c r="G1110" s="13">
        <f>VLOOKUP(A1110,'forecast data dump'!$A$1:$H$3450,8,FALSE)</f>
        <v>0</v>
      </c>
      <c r="H1110" s="5" t="s">
        <v>3762</v>
      </c>
      <c r="I1110" s="22">
        <f t="shared" si="192"/>
        <v>500</v>
      </c>
      <c r="J1110" s="5"/>
      <c r="K1110" s="5"/>
      <c r="L1110" s="33">
        <f t="shared" si="193"/>
        <v>580</v>
      </c>
      <c r="M1110" s="33">
        <f t="shared" si="194"/>
        <v>580</v>
      </c>
      <c r="N1110" s="22">
        <f t="shared" si="195"/>
        <v>0</v>
      </c>
    </row>
    <row r="1111" spans="1:14" x14ac:dyDescent="0.3">
      <c r="A1111" s="5" t="s">
        <v>2483</v>
      </c>
      <c r="B1111" s="5" t="s">
        <v>2484</v>
      </c>
      <c r="C1111" s="5">
        <v>500</v>
      </c>
      <c r="D1111" s="6">
        <v>580</v>
      </c>
      <c r="E1111" s="17">
        <f>VLOOKUP(A1111,'forecast data dump'!$A$1:$H$3450,4,FALSE)</f>
        <v>44551</v>
      </c>
      <c r="F1111" s="17">
        <f>VLOOKUP(A1111,'forecast data dump'!$A$1:$H$3450,5,FALSE)</f>
        <v>44557</v>
      </c>
      <c r="G1111" s="13">
        <f>VLOOKUP(A1111,'forecast data dump'!$A$1:$H$3450,8,FALSE)</f>
        <v>0</v>
      </c>
      <c r="H1111" s="5" t="s">
        <v>3762</v>
      </c>
      <c r="I1111" s="22">
        <f t="shared" si="192"/>
        <v>500</v>
      </c>
      <c r="J1111" s="5"/>
      <c r="K1111" s="5"/>
      <c r="L1111" s="33">
        <f t="shared" si="193"/>
        <v>580</v>
      </c>
      <c r="M1111" s="33">
        <f t="shared" si="194"/>
        <v>580</v>
      </c>
      <c r="N1111" s="22">
        <f t="shared" si="195"/>
        <v>0</v>
      </c>
    </row>
    <row r="1112" spans="1:14" x14ac:dyDescent="0.3">
      <c r="A1112" s="5" t="s">
        <v>2485</v>
      </c>
      <c r="B1112" s="5" t="s">
        <v>2486</v>
      </c>
      <c r="C1112" s="5">
        <v>500</v>
      </c>
      <c r="D1112" s="6">
        <v>592</v>
      </c>
      <c r="E1112" s="17">
        <f>VLOOKUP(A1112,'forecast data dump'!$A$1:$H$3450,4,FALSE)</f>
        <v>44558</v>
      </c>
      <c r="F1112" s="17">
        <f>VLOOKUP(A1112,'forecast data dump'!$A$1:$H$3450,5,FALSE)</f>
        <v>44559</v>
      </c>
      <c r="G1112" s="13">
        <f>VLOOKUP(A1112,'forecast data dump'!$A$1:$H$3450,8,FALSE)</f>
        <v>0</v>
      </c>
      <c r="H1112" s="5" t="s">
        <v>3762</v>
      </c>
      <c r="I1112" s="22">
        <f t="shared" si="192"/>
        <v>500</v>
      </c>
      <c r="J1112" s="5"/>
      <c r="K1112" s="5"/>
      <c r="L1112" s="33">
        <f t="shared" si="193"/>
        <v>592</v>
      </c>
      <c r="M1112" s="33">
        <f t="shared" si="194"/>
        <v>592</v>
      </c>
      <c r="N1112" s="22">
        <f t="shared" si="195"/>
        <v>0</v>
      </c>
    </row>
    <row r="1113" spans="1:14" x14ac:dyDescent="0.3">
      <c r="A1113" s="5" t="s">
        <v>2487</v>
      </c>
      <c r="B1113" s="5" t="s">
        <v>2488</v>
      </c>
      <c r="C1113" s="5">
        <v>500</v>
      </c>
      <c r="D1113" s="6">
        <v>592</v>
      </c>
      <c r="E1113" s="17">
        <f>VLOOKUP(A1113,'forecast data dump'!$A$1:$H$3450,4,FALSE)</f>
        <v>44560</v>
      </c>
      <c r="F1113" s="17">
        <f>VLOOKUP(A1113,'forecast data dump'!$A$1:$H$3450,5,FALSE)</f>
        <v>44564</v>
      </c>
      <c r="G1113" s="13">
        <f>VLOOKUP(A1113,'forecast data dump'!$A$1:$H$3450,8,FALSE)</f>
        <v>0</v>
      </c>
      <c r="H1113" s="5" t="s">
        <v>3762</v>
      </c>
      <c r="I1113" s="22">
        <f t="shared" si="192"/>
        <v>500</v>
      </c>
      <c r="J1113" s="5"/>
      <c r="K1113" s="5"/>
      <c r="L1113" s="33">
        <f t="shared" si="193"/>
        <v>592</v>
      </c>
      <c r="M1113" s="33">
        <f t="shared" si="194"/>
        <v>592</v>
      </c>
      <c r="N1113" s="22">
        <f t="shared" si="195"/>
        <v>0</v>
      </c>
    </row>
    <row r="1114" spans="1:14" x14ac:dyDescent="0.3">
      <c r="A1114" s="5" t="s">
        <v>2489</v>
      </c>
      <c r="B1114" s="5" t="s">
        <v>2490</v>
      </c>
      <c r="C1114" s="5">
        <v>500</v>
      </c>
      <c r="D1114" s="6">
        <v>592</v>
      </c>
      <c r="E1114" s="17">
        <f>VLOOKUP(A1114,'forecast data dump'!$A$1:$H$3450,4,FALSE)</f>
        <v>44565</v>
      </c>
      <c r="F1114" s="17">
        <f>VLOOKUP(A1114,'forecast data dump'!$A$1:$H$3450,5,FALSE)</f>
        <v>44566</v>
      </c>
      <c r="G1114" s="13">
        <f>VLOOKUP(A1114,'forecast data dump'!$A$1:$H$3450,8,FALSE)</f>
        <v>0</v>
      </c>
      <c r="H1114" s="5" t="s">
        <v>3762</v>
      </c>
      <c r="I1114" s="22">
        <f t="shared" si="192"/>
        <v>500</v>
      </c>
      <c r="J1114" s="5"/>
      <c r="K1114" s="5"/>
      <c r="L1114" s="33">
        <f t="shared" si="193"/>
        <v>592</v>
      </c>
      <c r="M1114" s="33">
        <f t="shared" si="194"/>
        <v>592</v>
      </c>
      <c r="N1114" s="22">
        <f t="shared" si="195"/>
        <v>0</v>
      </c>
    </row>
    <row r="1115" spans="1:14" x14ac:dyDescent="0.3">
      <c r="A1115" s="5" t="s">
        <v>2491</v>
      </c>
      <c r="B1115" s="5" t="s">
        <v>2492</v>
      </c>
      <c r="C1115" s="5">
        <v>500</v>
      </c>
      <c r="D1115" s="6">
        <v>592</v>
      </c>
      <c r="E1115" s="17">
        <f>VLOOKUP(A1115,'forecast data dump'!$A$1:$H$3450,4,FALSE)</f>
        <v>44567</v>
      </c>
      <c r="F1115" s="17">
        <f>VLOOKUP(A1115,'forecast data dump'!$A$1:$H$3450,5,FALSE)</f>
        <v>44573</v>
      </c>
      <c r="G1115" s="13">
        <f>VLOOKUP(A1115,'forecast data dump'!$A$1:$H$3450,8,FALSE)</f>
        <v>0</v>
      </c>
      <c r="H1115" s="5" t="s">
        <v>3762</v>
      </c>
      <c r="I1115" s="22">
        <f t="shared" si="192"/>
        <v>500</v>
      </c>
      <c r="J1115" s="5"/>
      <c r="K1115" s="5"/>
      <c r="L1115" s="33">
        <f t="shared" si="193"/>
        <v>592</v>
      </c>
      <c r="M1115" s="33">
        <f t="shared" si="194"/>
        <v>592</v>
      </c>
      <c r="N1115" s="22">
        <f t="shared" si="195"/>
        <v>0</v>
      </c>
    </row>
    <row r="1116" spans="1:14" x14ac:dyDescent="0.3">
      <c r="A1116" s="5" t="s">
        <v>2493</v>
      </c>
      <c r="B1116" s="5" t="s">
        <v>2494</v>
      </c>
      <c r="C1116" s="5">
        <v>500</v>
      </c>
      <c r="D1116" s="6">
        <v>592</v>
      </c>
      <c r="E1116" s="17">
        <f>VLOOKUP(A1116,'forecast data dump'!$A$1:$H$3450,4,FALSE)</f>
        <v>44574</v>
      </c>
      <c r="F1116" s="17">
        <f>VLOOKUP(A1116,'forecast data dump'!$A$1:$H$3450,5,FALSE)</f>
        <v>44602</v>
      </c>
      <c r="G1116" s="13">
        <f>VLOOKUP(A1116,'forecast data dump'!$A$1:$H$3450,8,FALSE)</f>
        <v>0</v>
      </c>
      <c r="H1116" s="5" t="s">
        <v>3762</v>
      </c>
      <c r="I1116" s="22">
        <f t="shared" si="192"/>
        <v>500</v>
      </c>
      <c r="J1116" s="5"/>
      <c r="K1116" s="5"/>
      <c r="L1116" s="33">
        <f t="shared" si="193"/>
        <v>592</v>
      </c>
      <c r="M1116" s="33">
        <f t="shared" si="194"/>
        <v>592</v>
      </c>
      <c r="N1116" s="22">
        <f t="shared" si="195"/>
        <v>0</v>
      </c>
    </row>
    <row r="1117" spans="1:14" x14ac:dyDescent="0.3">
      <c r="A1117" s="5" t="s">
        <v>2495</v>
      </c>
      <c r="B1117" s="5" t="s">
        <v>2496</v>
      </c>
      <c r="C1117" s="5">
        <v>500</v>
      </c>
      <c r="D1117" s="6">
        <v>592</v>
      </c>
      <c r="E1117" s="17">
        <f>VLOOKUP(A1117,'forecast data dump'!$A$1:$H$3450,4,FALSE)</f>
        <v>44634</v>
      </c>
      <c r="F1117" s="17">
        <f>VLOOKUP(A1117,'forecast data dump'!$A$1:$H$3450,5,FALSE)</f>
        <v>44638</v>
      </c>
      <c r="G1117" s="13">
        <f>VLOOKUP(A1117,'forecast data dump'!$A$1:$H$3450,8,FALSE)</f>
        <v>0</v>
      </c>
      <c r="H1117" s="5" t="s">
        <v>3762</v>
      </c>
      <c r="I1117" s="22">
        <f t="shared" si="192"/>
        <v>500</v>
      </c>
      <c r="J1117" s="5"/>
      <c r="K1117" s="5"/>
      <c r="L1117" s="33">
        <f t="shared" si="193"/>
        <v>592</v>
      </c>
      <c r="M1117" s="33">
        <f t="shared" si="194"/>
        <v>592</v>
      </c>
      <c r="N1117" s="22">
        <f t="shared" si="195"/>
        <v>0</v>
      </c>
    </row>
    <row r="1118" spans="1:14" x14ac:dyDescent="0.3">
      <c r="A1118" s="5" t="s">
        <v>2497</v>
      </c>
      <c r="B1118" s="5" t="s">
        <v>2498</v>
      </c>
      <c r="C1118" s="5">
        <v>60</v>
      </c>
      <c r="D1118" s="6">
        <v>8836</v>
      </c>
      <c r="E1118" s="17" t="str">
        <f>VLOOKUP(A1118,'forecast data dump'!$A$1:$H$3450,4,FALSE)</f>
        <v>01-Oct-19 A</v>
      </c>
      <c r="F1118" s="17">
        <f>VLOOKUP(A1118,'forecast data dump'!$A$1:$H$3450,5,FALSE)</f>
        <v>44397</v>
      </c>
      <c r="G1118" s="13">
        <f>VLOOKUP(A1118,'forecast data dump'!$A$1:$H$3450,8,FALSE)</f>
        <v>0.95</v>
      </c>
      <c r="H1118" s="5" t="s">
        <v>3733</v>
      </c>
      <c r="I1118" s="22">
        <f t="shared" si="192"/>
        <v>3.0000000000000027</v>
      </c>
      <c r="J1118" s="5"/>
      <c r="K1118" s="5"/>
      <c r="L1118" s="33">
        <f t="shared" si="193"/>
        <v>441.80000000000041</v>
      </c>
      <c r="M1118" s="33">
        <f t="shared" si="194"/>
        <v>441.80000000000041</v>
      </c>
      <c r="N1118" s="22">
        <f t="shared" si="195"/>
        <v>0</v>
      </c>
    </row>
    <row r="1119" spans="1:14" x14ac:dyDescent="0.3">
      <c r="A1119" s="5" t="s">
        <v>2497</v>
      </c>
      <c r="B1119" s="5" t="s">
        <v>2498</v>
      </c>
      <c r="C1119" s="5">
        <v>120</v>
      </c>
      <c r="D1119" s="6">
        <v>13695</v>
      </c>
      <c r="E1119" s="17" t="str">
        <f>VLOOKUP(A1119,'forecast data dump'!$A$1:$H$3450,4,FALSE)</f>
        <v>01-Oct-19 A</v>
      </c>
      <c r="F1119" s="17">
        <f>VLOOKUP(A1119,'forecast data dump'!$A$1:$H$3450,5,FALSE)</f>
        <v>44397</v>
      </c>
      <c r="G1119" s="13">
        <f>VLOOKUP(A1119,'forecast data dump'!$A$1:$H$3450,8,FALSE)</f>
        <v>0.95</v>
      </c>
      <c r="H1119" s="5" t="s">
        <v>3745</v>
      </c>
      <c r="I1119" s="22">
        <f t="shared" si="192"/>
        <v>6.0000000000000053</v>
      </c>
      <c r="J1119" s="5"/>
      <c r="K1119" s="5"/>
      <c r="L1119" s="33">
        <f t="shared" si="193"/>
        <v>684.75000000000057</v>
      </c>
      <c r="M1119" s="33">
        <f t="shared" si="194"/>
        <v>684.75000000000057</v>
      </c>
      <c r="N1119" s="22">
        <f t="shared" si="195"/>
        <v>0</v>
      </c>
    </row>
    <row r="1120" spans="1:14" x14ac:dyDescent="0.3">
      <c r="A1120" s="5" t="s">
        <v>2500</v>
      </c>
      <c r="B1120" s="5" t="s">
        <v>2501</v>
      </c>
      <c r="C1120" s="5">
        <v>80</v>
      </c>
      <c r="D1120" s="6">
        <v>10615</v>
      </c>
      <c r="E1120" s="17">
        <f>VLOOKUP(A1120,'forecast data dump'!$A$1:$H$3450,4,FALSE)</f>
        <v>44567</v>
      </c>
      <c r="F1120" s="17">
        <f>VLOOKUP(A1120,'forecast data dump'!$A$1:$H$3450,5,FALSE)</f>
        <v>44573</v>
      </c>
      <c r="G1120" s="13">
        <f>VLOOKUP(A1120,'forecast data dump'!$A$1:$H$3450,8,FALSE)</f>
        <v>0</v>
      </c>
      <c r="H1120" s="5" t="s">
        <v>3752</v>
      </c>
      <c r="I1120" s="22">
        <f t="shared" si="192"/>
        <v>80</v>
      </c>
      <c r="J1120" s="5"/>
      <c r="K1120" s="5"/>
      <c r="L1120" s="33">
        <f t="shared" si="193"/>
        <v>10615</v>
      </c>
      <c r="M1120" s="33">
        <f t="shared" si="194"/>
        <v>10615</v>
      </c>
      <c r="N1120" s="22">
        <f t="shared" si="195"/>
        <v>0</v>
      </c>
    </row>
    <row r="1121" spans="1:14" x14ac:dyDescent="0.3">
      <c r="A1121" s="5" t="s">
        <v>2500</v>
      </c>
      <c r="B1121" s="5" t="s">
        <v>2501</v>
      </c>
      <c r="C1121" s="5">
        <v>60</v>
      </c>
      <c r="D1121" s="6">
        <v>7264</v>
      </c>
      <c r="E1121" s="17">
        <f>VLOOKUP(A1121,'forecast data dump'!$A$1:$H$3450,4,FALSE)</f>
        <v>44567</v>
      </c>
      <c r="F1121" s="17">
        <f>VLOOKUP(A1121,'forecast data dump'!$A$1:$H$3450,5,FALSE)</f>
        <v>44573</v>
      </c>
      <c r="G1121" s="13">
        <f>VLOOKUP(A1121,'forecast data dump'!$A$1:$H$3450,8,FALSE)</f>
        <v>0</v>
      </c>
      <c r="H1121" s="5" t="s">
        <v>3759</v>
      </c>
      <c r="I1121" s="22">
        <f t="shared" si="192"/>
        <v>60</v>
      </c>
      <c r="J1121" s="5"/>
      <c r="K1121" s="5"/>
      <c r="L1121" s="33">
        <f t="shared" si="193"/>
        <v>7264</v>
      </c>
      <c r="M1121" s="33">
        <f t="shared" si="194"/>
        <v>7264</v>
      </c>
      <c r="N1121" s="22">
        <f t="shared" si="195"/>
        <v>0</v>
      </c>
    </row>
    <row r="1122" spans="1:14" x14ac:dyDescent="0.3">
      <c r="A1122" s="5" t="s">
        <v>2500</v>
      </c>
      <c r="B1122" s="5" t="s">
        <v>2501</v>
      </c>
      <c r="C1122" s="5">
        <v>60</v>
      </c>
      <c r="D1122" s="6">
        <v>8313</v>
      </c>
      <c r="E1122" s="17">
        <f>VLOOKUP(A1122,'forecast data dump'!$A$1:$H$3450,4,FALSE)</f>
        <v>44567</v>
      </c>
      <c r="F1122" s="17">
        <f>VLOOKUP(A1122,'forecast data dump'!$A$1:$H$3450,5,FALSE)</f>
        <v>44573</v>
      </c>
      <c r="G1122" s="13">
        <f>VLOOKUP(A1122,'forecast data dump'!$A$1:$H$3450,8,FALSE)</f>
        <v>0</v>
      </c>
      <c r="H1122" s="5" t="s">
        <v>3765</v>
      </c>
      <c r="I1122" s="22">
        <f t="shared" si="192"/>
        <v>60</v>
      </c>
      <c r="J1122" s="5"/>
      <c r="K1122" s="5"/>
      <c r="L1122" s="33">
        <f t="shared" si="193"/>
        <v>8313</v>
      </c>
      <c r="M1122" s="33">
        <f t="shared" si="194"/>
        <v>8313</v>
      </c>
      <c r="N1122" s="22">
        <f t="shared" si="195"/>
        <v>0</v>
      </c>
    </row>
    <row r="1123" spans="1:14" x14ac:dyDescent="0.3">
      <c r="A1123" s="5" t="s">
        <v>2504</v>
      </c>
      <c r="B1123" s="5" t="s">
        <v>2505</v>
      </c>
      <c r="C1123" s="5">
        <v>8</v>
      </c>
      <c r="D1123" s="6">
        <v>1250</v>
      </c>
      <c r="E1123" s="17">
        <f>VLOOKUP(A1123,'forecast data dump'!$A$1:$H$3450,4,FALSE)</f>
        <v>44560</v>
      </c>
      <c r="F1123" s="17">
        <f>VLOOKUP(A1123,'forecast data dump'!$A$1:$H$3450,5,FALSE)</f>
        <v>44564</v>
      </c>
      <c r="G1123" s="13">
        <f>VLOOKUP(A1123,'forecast data dump'!$A$1:$H$3450,8,FALSE)</f>
        <v>0</v>
      </c>
      <c r="H1123" s="5" t="s">
        <v>3733</v>
      </c>
      <c r="I1123" s="22">
        <f t="shared" si="192"/>
        <v>8</v>
      </c>
      <c r="J1123" s="5"/>
      <c r="K1123" s="5"/>
      <c r="L1123" s="33">
        <f t="shared" si="193"/>
        <v>1250</v>
      </c>
      <c r="M1123" s="33">
        <f t="shared" si="194"/>
        <v>1250</v>
      </c>
      <c r="N1123" s="22">
        <f t="shared" si="195"/>
        <v>0</v>
      </c>
    </row>
    <row r="1124" spans="1:14" x14ac:dyDescent="0.3">
      <c r="A1124" s="5" t="s">
        <v>2504</v>
      </c>
      <c r="B1124" s="5" t="s">
        <v>2505</v>
      </c>
      <c r="C1124" s="5">
        <v>2</v>
      </c>
      <c r="D1124" s="6">
        <v>242</v>
      </c>
      <c r="E1124" s="17">
        <f>VLOOKUP(A1124,'forecast data dump'!$A$1:$H$3450,4,FALSE)</f>
        <v>44560</v>
      </c>
      <c r="F1124" s="17">
        <f>VLOOKUP(A1124,'forecast data dump'!$A$1:$H$3450,5,FALSE)</f>
        <v>44564</v>
      </c>
      <c r="G1124" s="13">
        <f>VLOOKUP(A1124,'forecast data dump'!$A$1:$H$3450,8,FALSE)</f>
        <v>0</v>
      </c>
      <c r="H1124" s="5" t="s">
        <v>3745</v>
      </c>
      <c r="I1124" s="22">
        <f>C1124*(1-G1124)</f>
        <v>2</v>
      </c>
      <c r="J1124" s="5"/>
      <c r="K1124" s="5"/>
      <c r="L1124" s="33">
        <f>D1124*(1-G1124)</f>
        <v>242</v>
      </c>
      <c r="M1124" s="33">
        <f>IF(J1124="",L1124,(D1124/C1124)*J1124)</f>
        <v>242</v>
      </c>
      <c r="N1124" s="22">
        <f>L1124-M1124</f>
        <v>0</v>
      </c>
    </row>
    <row r="1125" spans="1:14" x14ac:dyDescent="0.3">
      <c r="A1125" s="5" t="s">
        <v>2504</v>
      </c>
      <c r="B1125" s="5" t="s">
        <v>2505</v>
      </c>
      <c r="C1125" s="5">
        <v>32</v>
      </c>
      <c r="D1125" s="6">
        <v>3874</v>
      </c>
      <c r="E1125" s="17">
        <f>VLOOKUP(A1125,'forecast data dump'!$A$1:$H$3450,4,FALSE)</f>
        <v>44560</v>
      </c>
      <c r="F1125" s="17">
        <f>VLOOKUP(A1125,'forecast data dump'!$A$1:$H$3450,5,FALSE)</f>
        <v>44564</v>
      </c>
      <c r="G1125" s="13">
        <f>VLOOKUP(A1125,'forecast data dump'!$A$1:$H$3450,8,FALSE)</f>
        <v>0</v>
      </c>
      <c r="H1125" s="5" t="s">
        <v>3741</v>
      </c>
      <c r="I1125" s="22">
        <f>C1125*(1-G1125)</f>
        <v>32</v>
      </c>
      <c r="J1125" s="5"/>
      <c r="K1125" s="5"/>
      <c r="L1125" s="33">
        <f>D1125*(1-G1125)</f>
        <v>3874</v>
      </c>
      <c r="M1125" s="33">
        <f>IF(J1125="",L1125,(D1125/C1125)*J1125)</f>
        <v>3874</v>
      </c>
      <c r="N1125" s="22">
        <f>L1125-M1125</f>
        <v>0</v>
      </c>
    </row>
    <row r="1126" spans="1:14" x14ac:dyDescent="0.3">
      <c r="A1126" s="3" t="s">
        <v>7896</v>
      </c>
      <c r="B1126" s="3"/>
      <c r="C1126" s="3"/>
      <c r="D1126" s="4"/>
      <c r="E1126" s="15"/>
      <c r="F1126" s="15"/>
      <c r="G1126" s="11"/>
      <c r="H1126" s="3"/>
      <c r="I1126" s="20"/>
      <c r="J1126" s="3"/>
      <c r="K1126" s="3"/>
      <c r="L1126" s="32"/>
      <c r="M1126" s="32"/>
      <c r="N1126" s="20"/>
    </row>
    <row r="1127" spans="1:14" x14ac:dyDescent="0.3">
      <c r="A1127" s="5" t="s">
        <v>2408</v>
      </c>
      <c r="B1127" s="5" t="s">
        <v>2409</v>
      </c>
      <c r="C1127" s="5">
        <v>120</v>
      </c>
      <c r="D1127" s="6">
        <v>18202</v>
      </c>
      <c r="E1127" s="17" t="str">
        <f>VLOOKUP(A1127,'forecast data dump'!$A$1:$H$3450,4,FALSE)</f>
        <v>01-Feb-21 A</v>
      </c>
      <c r="F1127" s="17">
        <f>VLOOKUP(A1127,'forecast data dump'!$A$1:$H$3450,5,FALSE)</f>
        <v>44407</v>
      </c>
      <c r="G1127" s="13">
        <f>VLOOKUP(A1127,'forecast data dump'!$A$1:$H$3450,8,FALSE)</f>
        <v>0.4</v>
      </c>
      <c r="H1127" s="5" t="s">
        <v>3733</v>
      </c>
      <c r="I1127" s="22">
        <f t="shared" ref="I1127:I1167" si="196">C1127*(1-G1127)</f>
        <v>72</v>
      </c>
      <c r="J1127" s="5"/>
      <c r="K1127" s="5"/>
      <c r="L1127" s="33">
        <f t="shared" ref="L1127:L1167" si="197">D1127*(1-G1127)</f>
        <v>10921.199999999999</v>
      </c>
      <c r="M1127" s="33">
        <f t="shared" ref="M1127:M1167" si="198">IF(J1127="",L1127,(D1127/C1127)*J1127)</f>
        <v>10921.199999999999</v>
      </c>
      <c r="N1127" s="22">
        <f t="shared" ref="N1127:N1167" si="199">L1127-M1127</f>
        <v>0</v>
      </c>
    </row>
    <row r="1128" spans="1:14" x14ac:dyDescent="0.3">
      <c r="A1128" s="5" t="s">
        <v>2408</v>
      </c>
      <c r="B1128" s="5" t="s">
        <v>2409</v>
      </c>
      <c r="C1128" s="5">
        <v>48</v>
      </c>
      <c r="D1128" s="6">
        <v>5642</v>
      </c>
      <c r="E1128" s="17" t="str">
        <f>VLOOKUP(A1128,'forecast data dump'!$A$1:$H$3450,4,FALSE)</f>
        <v>01-Feb-21 A</v>
      </c>
      <c r="F1128" s="17">
        <f>VLOOKUP(A1128,'forecast data dump'!$A$1:$H$3450,5,FALSE)</f>
        <v>44407</v>
      </c>
      <c r="G1128" s="13">
        <f>VLOOKUP(A1128,'forecast data dump'!$A$1:$H$3450,8,FALSE)</f>
        <v>0.4</v>
      </c>
      <c r="H1128" s="5" t="s">
        <v>3741</v>
      </c>
      <c r="I1128" s="22">
        <f t="shared" si="196"/>
        <v>28.799999999999997</v>
      </c>
      <c r="J1128" s="5"/>
      <c r="K1128" s="5"/>
      <c r="L1128" s="33">
        <f t="shared" si="197"/>
        <v>3385.2</v>
      </c>
      <c r="M1128" s="33">
        <f t="shared" si="198"/>
        <v>3385.2</v>
      </c>
      <c r="N1128" s="22">
        <f t="shared" si="199"/>
        <v>0</v>
      </c>
    </row>
    <row r="1129" spans="1:14" x14ac:dyDescent="0.3">
      <c r="A1129" s="5" t="s">
        <v>2408</v>
      </c>
      <c r="B1129" s="5" t="s">
        <v>2409</v>
      </c>
      <c r="C1129" s="5">
        <v>40</v>
      </c>
      <c r="D1129" s="6">
        <v>4702</v>
      </c>
      <c r="E1129" s="17" t="str">
        <f>VLOOKUP(A1129,'forecast data dump'!$A$1:$H$3450,4,FALSE)</f>
        <v>01-Feb-21 A</v>
      </c>
      <c r="F1129" s="17">
        <f>VLOOKUP(A1129,'forecast data dump'!$A$1:$H$3450,5,FALSE)</f>
        <v>44407</v>
      </c>
      <c r="G1129" s="13">
        <f>VLOOKUP(A1129,'forecast data dump'!$A$1:$H$3450,8,FALSE)</f>
        <v>0.4</v>
      </c>
      <c r="H1129" s="5" t="s">
        <v>3745</v>
      </c>
      <c r="I1129" s="22">
        <f t="shared" si="196"/>
        <v>24</v>
      </c>
      <c r="J1129" s="5"/>
      <c r="K1129" s="5"/>
      <c r="L1129" s="33">
        <f t="shared" si="197"/>
        <v>2821.2</v>
      </c>
      <c r="M1129" s="33">
        <f t="shared" si="198"/>
        <v>2821.2</v>
      </c>
      <c r="N1129" s="22">
        <f t="shared" si="199"/>
        <v>0</v>
      </c>
    </row>
    <row r="1130" spans="1:14" x14ac:dyDescent="0.3">
      <c r="A1130" s="5" t="s">
        <v>2410</v>
      </c>
      <c r="B1130" s="5" t="s">
        <v>2411</v>
      </c>
      <c r="C1130" s="5">
        <v>80</v>
      </c>
      <c r="D1130" s="6">
        <v>12135</v>
      </c>
      <c r="E1130" s="17" t="str">
        <f>VLOOKUP(A1130,'forecast data dump'!$A$1:$H$3450,4,FALSE)</f>
        <v>01-Feb-21 A</v>
      </c>
      <c r="F1130" s="17">
        <f>VLOOKUP(A1130,'forecast data dump'!$A$1:$H$3450,5,FALSE)</f>
        <v>44421</v>
      </c>
      <c r="G1130" s="13">
        <f>VLOOKUP(A1130,'forecast data dump'!$A$1:$H$3450,8,FALSE)</f>
        <v>0.4</v>
      </c>
      <c r="H1130" s="5" t="s">
        <v>3733</v>
      </c>
      <c r="I1130" s="22">
        <f t="shared" si="196"/>
        <v>48</v>
      </c>
      <c r="J1130" s="5"/>
      <c r="K1130" s="5"/>
      <c r="L1130" s="33">
        <f t="shared" si="197"/>
        <v>7281</v>
      </c>
      <c r="M1130" s="33">
        <f t="shared" si="198"/>
        <v>7281</v>
      </c>
      <c r="N1130" s="22">
        <f t="shared" si="199"/>
        <v>0</v>
      </c>
    </row>
    <row r="1131" spans="1:14" x14ac:dyDescent="0.3">
      <c r="A1131" s="5" t="s">
        <v>2410</v>
      </c>
      <c r="B1131" s="5" t="s">
        <v>2411</v>
      </c>
      <c r="C1131" s="5">
        <v>8</v>
      </c>
      <c r="D1131" s="6">
        <v>940</v>
      </c>
      <c r="E1131" s="17" t="str">
        <f>VLOOKUP(A1131,'forecast data dump'!$A$1:$H$3450,4,FALSE)</f>
        <v>01-Feb-21 A</v>
      </c>
      <c r="F1131" s="17">
        <f>VLOOKUP(A1131,'forecast data dump'!$A$1:$H$3450,5,FALSE)</f>
        <v>44421</v>
      </c>
      <c r="G1131" s="13">
        <f>VLOOKUP(A1131,'forecast data dump'!$A$1:$H$3450,8,FALSE)</f>
        <v>0.4</v>
      </c>
      <c r="H1131" s="5" t="s">
        <v>3741</v>
      </c>
      <c r="I1131" s="22">
        <f t="shared" si="196"/>
        <v>4.8</v>
      </c>
      <c r="J1131" s="5"/>
      <c r="K1131" s="5"/>
      <c r="L1131" s="33">
        <f t="shared" si="197"/>
        <v>564</v>
      </c>
      <c r="M1131" s="33">
        <f t="shared" si="198"/>
        <v>564</v>
      </c>
      <c r="N1131" s="22">
        <f t="shared" si="199"/>
        <v>0</v>
      </c>
    </row>
    <row r="1132" spans="1:14" x14ac:dyDescent="0.3">
      <c r="A1132" s="5" t="s">
        <v>2410</v>
      </c>
      <c r="B1132" s="5" t="s">
        <v>2411</v>
      </c>
      <c r="C1132" s="5">
        <v>40</v>
      </c>
      <c r="D1132" s="6">
        <v>4702</v>
      </c>
      <c r="E1132" s="17" t="str">
        <f>VLOOKUP(A1132,'forecast data dump'!$A$1:$H$3450,4,FALSE)</f>
        <v>01-Feb-21 A</v>
      </c>
      <c r="F1132" s="17">
        <f>VLOOKUP(A1132,'forecast data dump'!$A$1:$H$3450,5,FALSE)</f>
        <v>44421</v>
      </c>
      <c r="G1132" s="13">
        <f>VLOOKUP(A1132,'forecast data dump'!$A$1:$H$3450,8,FALSE)</f>
        <v>0.4</v>
      </c>
      <c r="H1132" s="5" t="s">
        <v>3745</v>
      </c>
      <c r="I1132" s="22">
        <f t="shared" si="196"/>
        <v>24</v>
      </c>
      <c r="J1132" s="5"/>
      <c r="K1132" s="5"/>
      <c r="L1132" s="33">
        <f t="shared" si="197"/>
        <v>2821.2</v>
      </c>
      <c r="M1132" s="33">
        <f t="shared" si="198"/>
        <v>2821.2</v>
      </c>
      <c r="N1132" s="22">
        <f t="shared" si="199"/>
        <v>0</v>
      </c>
    </row>
    <row r="1133" spans="1:14" x14ac:dyDescent="0.3">
      <c r="A1133" s="5" t="s">
        <v>2416</v>
      </c>
      <c r="B1133" s="5" t="s">
        <v>2417</v>
      </c>
      <c r="C1133" s="5">
        <v>8</v>
      </c>
      <c r="D1133" s="6">
        <v>1250</v>
      </c>
      <c r="E1133" s="17">
        <f>VLOOKUP(A1133,'forecast data dump'!$A$1:$H$3450,4,FALSE)</f>
        <v>44574</v>
      </c>
      <c r="F1133" s="17">
        <f>VLOOKUP(A1133,'forecast data dump'!$A$1:$H$3450,5,FALSE)</f>
        <v>44609</v>
      </c>
      <c r="G1133" s="13">
        <f>VLOOKUP(A1133,'forecast data dump'!$A$1:$H$3450,8,FALSE)</f>
        <v>0</v>
      </c>
      <c r="H1133" s="5" t="s">
        <v>3763</v>
      </c>
      <c r="I1133" s="22">
        <f t="shared" si="196"/>
        <v>8</v>
      </c>
      <c r="J1133" s="5"/>
      <c r="K1133" s="5"/>
      <c r="L1133" s="33">
        <f t="shared" si="197"/>
        <v>1250</v>
      </c>
      <c r="M1133" s="33">
        <f t="shared" si="198"/>
        <v>1250</v>
      </c>
      <c r="N1133" s="22">
        <f t="shared" si="199"/>
        <v>0</v>
      </c>
    </row>
    <row r="1134" spans="1:14" x14ac:dyDescent="0.3">
      <c r="A1134" s="5" t="s">
        <v>2418</v>
      </c>
      <c r="B1134" s="5" t="s">
        <v>2419</v>
      </c>
      <c r="C1134" s="5">
        <v>64</v>
      </c>
      <c r="D1134" s="6">
        <v>9999</v>
      </c>
      <c r="E1134" s="17">
        <f>VLOOKUP(A1134,'forecast data dump'!$A$1:$H$3450,4,FALSE)</f>
        <v>44575</v>
      </c>
      <c r="F1134" s="17">
        <f>VLOOKUP(A1134,'forecast data dump'!$A$1:$H$3450,5,FALSE)</f>
        <v>44599</v>
      </c>
      <c r="G1134" s="13">
        <f>VLOOKUP(A1134,'forecast data dump'!$A$1:$H$3450,8,FALSE)</f>
        <v>0</v>
      </c>
      <c r="H1134" s="5" t="s">
        <v>3733</v>
      </c>
      <c r="I1134" s="22">
        <f t="shared" si="196"/>
        <v>64</v>
      </c>
      <c r="J1134" s="5"/>
      <c r="K1134" s="5"/>
      <c r="L1134" s="33">
        <f t="shared" si="197"/>
        <v>9999</v>
      </c>
      <c r="M1134" s="33">
        <f t="shared" si="198"/>
        <v>9999</v>
      </c>
      <c r="N1134" s="22">
        <f t="shared" si="199"/>
        <v>0</v>
      </c>
    </row>
    <row r="1135" spans="1:14" x14ac:dyDescent="0.3">
      <c r="A1135" s="5" t="s">
        <v>2418</v>
      </c>
      <c r="B1135" s="5" t="s">
        <v>2419</v>
      </c>
      <c r="C1135" s="5">
        <v>64</v>
      </c>
      <c r="D1135" s="6">
        <v>7749</v>
      </c>
      <c r="E1135" s="17">
        <f>VLOOKUP(A1135,'forecast data dump'!$A$1:$H$3450,4,FALSE)</f>
        <v>44575</v>
      </c>
      <c r="F1135" s="17">
        <f>VLOOKUP(A1135,'forecast data dump'!$A$1:$H$3450,5,FALSE)</f>
        <v>44599</v>
      </c>
      <c r="G1135" s="13">
        <f>VLOOKUP(A1135,'forecast data dump'!$A$1:$H$3450,8,FALSE)</f>
        <v>0</v>
      </c>
      <c r="H1135" s="5" t="s">
        <v>3745</v>
      </c>
      <c r="I1135" s="22">
        <f t="shared" si="196"/>
        <v>64</v>
      </c>
      <c r="J1135" s="5"/>
      <c r="K1135" s="5"/>
      <c r="L1135" s="33">
        <f t="shared" si="197"/>
        <v>7749</v>
      </c>
      <c r="M1135" s="33">
        <f t="shared" si="198"/>
        <v>7749</v>
      </c>
      <c r="N1135" s="22">
        <f t="shared" si="199"/>
        <v>0</v>
      </c>
    </row>
    <row r="1136" spans="1:14" x14ac:dyDescent="0.3">
      <c r="A1136" s="5" t="s">
        <v>2418</v>
      </c>
      <c r="B1136" s="5" t="s">
        <v>2419</v>
      </c>
      <c r="C1136" s="5">
        <v>512</v>
      </c>
      <c r="D1136" s="6">
        <v>61989</v>
      </c>
      <c r="E1136" s="17">
        <f>VLOOKUP(A1136,'forecast data dump'!$A$1:$H$3450,4,FALSE)</f>
        <v>44575</v>
      </c>
      <c r="F1136" s="17">
        <f>VLOOKUP(A1136,'forecast data dump'!$A$1:$H$3450,5,FALSE)</f>
        <v>44599</v>
      </c>
      <c r="G1136" s="13">
        <f>VLOOKUP(A1136,'forecast data dump'!$A$1:$H$3450,8,FALSE)</f>
        <v>0</v>
      </c>
      <c r="H1136" s="5" t="s">
        <v>3741</v>
      </c>
      <c r="I1136" s="22">
        <f t="shared" si="196"/>
        <v>512</v>
      </c>
      <c r="J1136" s="5"/>
      <c r="K1136" s="5"/>
      <c r="L1136" s="33">
        <f t="shared" si="197"/>
        <v>61989</v>
      </c>
      <c r="M1136" s="33">
        <f t="shared" si="198"/>
        <v>61989</v>
      </c>
      <c r="N1136" s="22">
        <f t="shared" si="199"/>
        <v>0</v>
      </c>
    </row>
    <row r="1137" spans="1:14" x14ac:dyDescent="0.3">
      <c r="A1137" s="5" t="s">
        <v>2420</v>
      </c>
      <c r="B1137" s="5" t="s">
        <v>2421</v>
      </c>
      <c r="C1137" s="5">
        <v>20</v>
      </c>
      <c r="D1137" s="6">
        <v>2421</v>
      </c>
      <c r="E1137" s="17">
        <f>VLOOKUP(A1137,'forecast data dump'!$A$1:$H$3450,4,FALSE)</f>
        <v>44600</v>
      </c>
      <c r="F1137" s="17">
        <f>VLOOKUP(A1137,'forecast data dump'!$A$1:$H$3450,5,FALSE)</f>
        <v>44608</v>
      </c>
      <c r="G1137" s="13">
        <f>VLOOKUP(A1137,'forecast data dump'!$A$1:$H$3450,8,FALSE)</f>
        <v>0</v>
      </c>
      <c r="H1137" s="5" t="s">
        <v>3741</v>
      </c>
      <c r="I1137" s="22">
        <f t="shared" si="196"/>
        <v>20</v>
      </c>
      <c r="J1137" s="5"/>
      <c r="K1137" s="5"/>
      <c r="L1137" s="33">
        <f t="shared" si="197"/>
        <v>2421</v>
      </c>
      <c r="M1137" s="33">
        <f t="shared" si="198"/>
        <v>2421</v>
      </c>
      <c r="N1137" s="22">
        <f t="shared" si="199"/>
        <v>0</v>
      </c>
    </row>
    <row r="1138" spans="1:14" x14ac:dyDescent="0.3">
      <c r="A1138" s="5" t="s">
        <v>2422</v>
      </c>
      <c r="B1138" s="5" t="s">
        <v>2423</v>
      </c>
      <c r="C1138" s="5">
        <v>160</v>
      </c>
      <c r="D1138" s="6">
        <v>19372</v>
      </c>
      <c r="E1138" s="17">
        <f>VLOOKUP(A1138,'forecast data dump'!$A$1:$H$3450,4,FALSE)</f>
        <v>44609</v>
      </c>
      <c r="F1138" s="17">
        <f>VLOOKUP(A1138,'forecast data dump'!$A$1:$H$3450,5,FALSE)</f>
        <v>44628</v>
      </c>
      <c r="G1138" s="13">
        <f>VLOOKUP(A1138,'forecast data dump'!$A$1:$H$3450,8,FALSE)</f>
        <v>0</v>
      </c>
      <c r="H1138" s="5" t="s">
        <v>3742</v>
      </c>
      <c r="I1138" s="22">
        <f t="shared" si="196"/>
        <v>160</v>
      </c>
      <c r="J1138" s="5"/>
      <c r="K1138" s="5"/>
      <c r="L1138" s="33">
        <f t="shared" si="197"/>
        <v>19372</v>
      </c>
      <c r="M1138" s="33">
        <f t="shared" si="198"/>
        <v>19372</v>
      </c>
      <c r="N1138" s="22">
        <f t="shared" si="199"/>
        <v>0</v>
      </c>
    </row>
    <row r="1139" spans="1:14" x14ac:dyDescent="0.3">
      <c r="A1139" s="5" t="s">
        <v>2422</v>
      </c>
      <c r="B1139" s="5" t="s">
        <v>2423</v>
      </c>
      <c r="C1139" s="5">
        <v>64</v>
      </c>
      <c r="D1139" s="6">
        <v>7749</v>
      </c>
      <c r="E1139" s="17">
        <f>VLOOKUP(A1139,'forecast data dump'!$A$1:$H$3450,4,FALSE)</f>
        <v>44609</v>
      </c>
      <c r="F1139" s="17">
        <f>VLOOKUP(A1139,'forecast data dump'!$A$1:$H$3450,5,FALSE)</f>
        <v>44628</v>
      </c>
      <c r="G1139" s="13">
        <f>VLOOKUP(A1139,'forecast data dump'!$A$1:$H$3450,8,FALSE)</f>
        <v>0</v>
      </c>
      <c r="H1139" s="5" t="s">
        <v>3741</v>
      </c>
      <c r="I1139" s="22">
        <f t="shared" si="196"/>
        <v>64</v>
      </c>
      <c r="J1139" s="5"/>
      <c r="K1139" s="5"/>
      <c r="L1139" s="33">
        <f t="shared" si="197"/>
        <v>7749</v>
      </c>
      <c r="M1139" s="33">
        <f t="shared" si="198"/>
        <v>7749</v>
      </c>
      <c r="N1139" s="22">
        <f t="shared" si="199"/>
        <v>0</v>
      </c>
    </row>
    <row r="1140" spans="1:14" x14ac:dyDescent="0.3">
      <c r="A1140" s="5" t="s">
        <v>2422</v>
      </c>
      <c r="B1140" s="5" t="s">
        <v>2423</v>
      </c>
      <c r="C1140" s="5">
        <v>32</v>
      </c>
      <c r="D1140" s="6">
        <v>4999</v>
      </c>
      <c r="E1140" s="17">
        <f>VLOOKUP(A1140,'forecast data dump'!$A$1:$H$3450,4,FALSE)</f>
        <v>44609</v>
      </c>
      <c r="F1140" s="17">
        <f>VLOOKUP(A1140,'forecast data dump'!$A$1:$H$3450,5,FALSE)</f>
        <v>44628</v>
      </c>
      <c r="G1140" s="13">
        <f>VLOOKUP(A1140,'forecast data dump'!$A$1:$H$3450,8,FALSE)</f>
        <v>0</v>
      </c>
      <c r="H1140" s="5" t="s">
        <v>3733</v>
      </c>
      <c r="I1140" s="22">
        <f t="shared" si="196"/>
        <v>32</v>
      </c>
      <c r="J1140" s="5"/>
      <c r="K1140" s="5"/>
      <c r="L1140" s="33">
        <f t="shared" si="197"/>
        <v>4999</v>
      </c>
      <c r="M1140" s="33">
        <f t="shared" si="198"/>
        <v>4999</v>
      </c>
      <c r="N1140" s="22">
        <f t="shared" si="199"/>
        <v>0</v>
      </c>
    </row>
    <row r="1141" spans="1:14" x14ac:dyDescent="0.3">
      <c r="A1141" s="5" t="s">
        <v>2422</v>
      </c>
      <c r="B1141" s="5" t="s">
        <v>2423</v>
      </c>
      <c r="C1141" s="5">
        <v>32</v>
      </c>
      <c r="D1141" s="6">
        <v>3874</v>
      </c>
      <c r="E1141" s="17">
        <f>VLOOKUP(A1141,'forecast data dump'!$A$1:$H$3450,4,FALSE)</f>
        <v>44609</v>
      </c>
      <c r="F1141" s="17">
        <f>VLOOKUP(A1141,'forecast data dump'!$A$1:$H$3450,5,FALSE)</f>
        <v>44628</v>
      </c>
      <c r="G1141" s="13">
        <f>VLOOKUP(A1141,'forecast data dump'!$A$1:$H$3450,8,FALSE)</f>
        <v>0</v>
      </c>
      <c r="H1141" s="5" t="s">
        <v>3745</v>
      </c>
      <c r="I1141" s="22">
        <f t="shared" si="196"/>
        <v>32</v>
      </c>
      <c r="J1141" s="5"/>
      <c r="K1141" s="5"/>
      <c r="L1141" s="33">
        <f t="shared" si="197"/>
        <v>3874</v>
      </c>
      <c r="M1141" s="33">
        <f t="shared" si="198"/>
        <v>3874</v>
      </c>
      <c r="N1141" s="22">
        <f t="shared" si="199"/>
        <v>0</v>
      </c>
    </row>
    <row r="1142" spans="1:14" x14ac:dyDescent="0.3">
      <c r="A1142" s="5" t="s">
        <v>2422</v>
      </c>
      <c r="B1142" s="5" t="s">
        <v>2423</v>
      </c>
      <c r="C1142" s="5">
        <v>320</v>
      </c>
      <c r="D1142" s="6">
        <v>42460</v>
      </c>
      <c r="E1142" s="17">
        <f>VLOOKUP(A1142,'forecast data dump'!$A$1:$H$3450,4,FALSE)</f>
        <v>44609</v>
      </c>
      <c r="F1142" s="17">
        <f>VLOOKUP(A1142,'forecast data dump'!$A$1:$H$3450,5,FALSE)</f>
        <v>44628</v>
      </c>
      <c r="G1142" s="13">
        <f>VLOOKUP(A1142,'forecast data dump'!$A$1:$H$3450,8,FALSE)</f>
        <v>0</v>
      </c>
      <c r="H1142" s="5" t="s">
        <v>3752</v>
      </c>
      <c r="I1142" s="22">
        <f t="shared" si="196"/>
        <v>320</v>
      </c>
      <c r="J1142" s="5"/>
      <c r="K1142" s="5"/>
      <c r="L1142" s="33">
        <f t="shared" si="197"/>
        <v>42460</v>
      </c>
      <c r="M1142" s="33">
        <f t="shared" si="198"/>
        <v>42460</v>
      </c>
      <c r="N1142" s="22">
        <f t="shared" si="199"/>
        <v>0</v>
      </c>
    </row>
    <row r="1143" spans="1:14" x14ac:dyDescent="0.3">
      <c r="A1143" s="5" t="s">
        <v>2424</v>
      </c>
      <c r="B1143" s="5" t="s">
        <v>2425</v>
      </c>
      <c r="C1143" s="5">
        <v>8</v>
      </c>
      <c r="D1143" s="6">
        <v>1250</v>
      </c>
      <c r="E1143" s="17">
        <f>VLOOKUP(A1143,'forecast data dump'!$A$1:$H$3450,4,FALSE)</f>
        <v>44629</v>
      </c>
      <c r="F1143" s="17">
        <f>VLOOKUP(A1143,'forecast data dump'!$A$1:$H$3450,5,FALSE)</f>
        <v>44635</v>
      </c>
      <c r="G1143" s="13">
        <f>VLOOKUP(A1143,'forecast data dump'!$A$1:$H$3450,8,FALSE)</f>
        <v>0</v>
      </c>
      <c r="H1143" s="5" t="s">
        <v>3733</v>
      </c>
      <c r="I1143" s="22">
        <f t="shared" si="196"/>
        <v>8</v>
      </c>
      <c r="J1143" s="5"/>
      <c r="K1143" s="5"/>
      <c r="L1143" s="33">
        <f t="shared" si="197"/>
        <v>1250</v>
      </c>
      <c r="M1143" s="33">
        <f t="shared" si="198"/>
        <v>1250</v>
      </c>
      <c r="N1143" s="22">
        <f t="shared" si="199"/>
        <v>0</v>
      </c>
    </row>
    <row r="1144" spans="1:14" x14ac:dyDescent="0.3">
      <c r="A1144" s="5" t="s">
        <v>2424</v>
      </c>
      <c r="B1144" s="5" t="s">
        <v>2425</v>
      </c>
      <c r="C1144" s="5">
        <v>8</v>
      </c>
      <c r="D1144" s="6">
        <v>969</v>
      </c>
      <c r="E1144" s="17">
        <f>VLOOKUP(A1144,'forecast data dump'!$A$1:$H$3450,4,FALSE)</f>
        <v>44629</v>
      </c>
      <c r="F1144" s="17">
        <f>VLOOKUP(A1144,'forecast data dump'!$A$1:$H$3450,5,FALSE)</f>
        <v>44635</v>
      </c>
      <c r="G1144" s="13">
        <f>VLOOKUP(A1144,'forecast data dump'!$A$1:$H$3450,8,FALSE)</f>
        <v>0</v>
      </c>
      <c r="H1144" s="5" t="s">
        <v>3742</v>
      </c>
      <c r="I1144" s="22">
        <f t="shared" si="196"/>
        <v>8</v>
      </c>
      <c r="J1144" s="5"/>
      <c r="K1144" s="5"/>
      <c r="L1144" s="33">
        <f t="shared" si="197"/>
        <v>969</v>
      </c>
      <c r="M1144" s="33">
        <f t="shared" si="198"/>
        <v>969</v>
      </c>
      <c r="N1144" s="22">
        <f t="shared" si="199"/>
        <v>0</v>
      </c>
    </row>
    <row r="1145" spans="1:14" x14ac:dyDescent="0.3">
      <c r="A1145" s="5" t="s">
        <v>2424</v>
      </c>
      <c r="B1145" s="5" t="s">
        <v>2425</v>
      </c>
      <c r="C1145" s="5">
        <v>8</v>
      </c>
      <c r="D1145" s="6">
        <v>969</v>
      </c>
      <c r="E1145" s="17">
        <f>VLOOKUP(A1145,'forecast data dump'!$A$1:$H$3450,4,FALSE)</f>
        <v>44629</v>
      </c>
      <c r="F1145" s="17">
        <f>VLOOKUP(A1145,'forecast data dump'!$A$1:$H$3450,5,FALSE)</f>
        <v>44635</v>
      </c>
      <c r="G1145" s="13">
        <f>VLOOKUP(A1145,'forecast data dump'!$A$1:$H$3450,8,FALSE)</f>
        <v>0</v>
      </c>
      <c r="H1145" s="5" t="s">
        <v>3745</v>
      </c>
      <c r="I1145" s="22">
        <f t="shared" si="196"/>
        <v>8</v>
      </c>
      <c r="J1145" s="5"/>
      <c r="K1145" s="5"/>
      <c r="L1145" s="33">
        <f t="shared" si="197"/>
        <v>969</v>
      </c>
      <c r="M1145" s="33">
        <f t="shared" si="198"/>
        <v>969</v>
      </c>
      <c r="N1145" s="22">
        <f t="shared" si="199"/>
        <v>0</v>
      </c>
    </row>
    <row r="1146" spans="1:14" x14ac:dyDescent="0.3">
      <c r="A1146" s="5" t="s">
        <v>2424</v>
      </c>
      <c r="B1146" s="5" t="s">
        <v>2425</v>
      </c>
      <c r="C1146" s="5">
        <v>8</v>
      </c>
      <c r="D1146" s="6">
        <v>969</v>
      </c>
      <c r="E1146" s="17">
        <f>VLOOKUP(A1146,'forecast data dump'!$A$1:$H$3450,4,FALSE)</f>
        <v>44629</v>
      </c>
      <c r="F1146" s="17">
        <f>VLOOKUP(A1146,'forecast data dump'!$A$1:$H$3450,5,FALSE)</f>
        <v>44635</v>
      </c>
      <c r="G1146" s="13">
        <f>VLOOKUP(A1146,'forecast data dump'!$A$1:$H$3450,8,FALSE)</f>
        <v>0</v>
      </c>
      <c r="H1146" s="5" t="s">
        <v>3741</v>
      </c>
      <c r="I1146" s="22">
        <f t="shared" si="196"/>
        <v>8</v>
      </c>
      <c r="J1146" s="5"/>
      <c r="K1146" s="5"/>
      <c r="L1146" s="33">
        <f t="shared" si="197"/>
        <v>969</v>
      </c>
      <c r="M1146" s="33">
        <f t="shared" si="198"/>
        <v>969</v>
      </c>
      <c r="N1146" s="22">
        <f t="shared" si="199"/>
        <v>0</v>
      </c>
    </row>
    <row r="1147" spans="1:14" x14ac:dyDescent="0.3">
      <c r="A1147" s="5" t="s">
        <v>2426</v>
      </c>
      <c r="B1147" s="5" t="s">
        <v>2427</v>
      </c>
      <c r="C1147" s="5">
        <v>8</v>
      </c>
      <c r="D1147" s="6">
        <v>1250</v>
      </c>
      <c r="E1147" s="17">
        <f>VLOOKUP(A1147,'forecast data dump'!$A$1:$H$3450,4,FALSE)</f>
        <v>44636</v>
      </c>
      <c r="F1147" s="17">
        <f>VLOOKUP(A1147,'forecast data dump'!$A$1:$H$3450,5,FALSE)</f>
        <v>44649</v>
      </c>
      <c r="G1147" s="13">
        <f>VLOOKUP(A1147,'forecast data dump'!$A$1:$H$3450,8,FALSE)</f>
        <v>0</v>
      </c>
      <c r="H1147" s="5" t="s">
        <v>3733</v>
      </c>
      <c r="I1147" s="22">
        <f t="shared" si="196"/>
        <v>8</v>
      </c>
      <c r="J1147" s="5"/>
      <c r="K1147" s="5"/>
      <c r="L1147" s="33">
        <f t="shared" si="197"/>
        <v>1250</v>
      </c>
      <c r="M1147" s="33">
        <f t="shared" si="198"/>
        <v>1250</v>
      </c>
      <c r="N1147" s="22">
        <f t="shared" si="199"/>
        <v>0</v>
      </c>
    </row>
    <row r="1148" spans="1:14" x14ac:dyDescent="0.3">
      <c r="A1148" s="5" t="s">
        <v>2426</v>
      </c>
      <c r="B1148" s="5" t="s">
        <v>2427</v>
      </c>
      <c r="C1148" s="5">
        <v>8</v>
      </c>
      <c r="D1148" s="6">
        <v>969</v>
      </c>
      <c r="E1148" s="17">
        <f>VLOOKUP(A1148,'forecast data dump'!$A$1:$H$3450,4,FALSE)</f>
        <v>44636</v>
      </c>
      <c r="F1148" s="17">
        <f>VLOOKUP(A1148,'forecast data dump'!$A$1:$H$3450,5,FALSE)</f>
        <v>44649</v>
      </c>
      <c r="G1148" s="13">
        <f>VLOOKUP(A1148,'forecast data dump'!$A$1:$H$3450,8,FALSE)</f>
        <v>0</v>
      </c>
      <c r="H1148" s="5" t="s">
        <v>3742</v>
      </c>
      <c r="I1148" s="22">
        <f t="shared" si="196"/>
        <v>8</v>
      </c>
      <c r="J1148" s="5"/>
      <c r="K1148" s="5"/>
      <c r="L1148" s="33">
        <f t="shared" si="197"/>
        <v>969</v>
      </c>
      <c r="M1148" s="33">
        <f t="shared" si="198"/>
        <v>969</v>
      </c>
      <c r="N1148" s="22">
        <f t="shared" si="199"/>
        <v>0</v>
      </c>
    </row>
    <row r="1149" spans="1:14" x14ac:dyDescent="0.3">
      <c r="A1149" s="5" t="s">
        <v>2426</v>
      </c>
      <c r="B1149" s="5" t="s">
        <v>2427</v>
      </c>
      <c r="C1149" s="5">
        <v>8</v>
      </c>
      <c r="D1149" s="6">
        <v>969</v>
      </c>
      <c r="E1149" s="17">
        <f>VLOOKUP(A1149,'forecast data dump'!$A$1:$H$3450,4,FALSE)</f>
        <v>44636</v>
      </c>
      <c r="F1149" s="17">
        <f>VLOOKUP(A1149,'forecast data dump'!$A$1:$H$3450,5,FALSE)</f>
        <v>44649</v>
      </c>
      <c r="G1149" s="13">
        <f>VLOOKUP(A1149,'forecast data dump'!$A$1:$H$3450,8,FALSE)</f>
        <v>0</v>
      </c>
      <c r="H1149" s="5" t="s">
        <v>3745</v>
      </c>
      <c r="I1149" s="22">
        <f t="shared" si="196"/>
        <v>8</v>
      </c>
      <c r="J1149" s="5"/>
      <c r="K1149" s="5"/>
      <c r="L1149" s="33">
        <f t="shared" si="197"/>
        <v>969</v>
      </c>
      <c r="M1149" s="33">
        <f t="shared" si="198"/>
        <v>969</v>
      </c>
      <c r="N1149" s="22">
        <f t="shared" si="199"/>
        <v>0</v>
      </c>
    </row>
    <row r="1150" spans="1:14" x14ac:dyDescent="0.3">
      <c r="A1150" s="5" t="s">
        <v>2426</v>
      </c>
      <c r="B1150" s="5" t="s">
        <v>2427</v>
      </c>
      <c r="C1150" s="5">
        <v>8</v>
      </c>
      <c r="D1150" s="6">
        <v>969</v>
      </c>
      <c r="E1150" s="17">
        <f>VLOOKUP(A1150,'forecast data dump'!$A$1:$H$3450,4,FALSE)</f>
        <v>44636</v>
      </c>
      <c r="F1150" s="17">
        <f>VLOOKUP(A1150,'forecast data dump'!$A$1:$H$3450,5,FALSE)</f>
        <v>44649</v>
      </c>
      <c r="G1150" s="13">
        <f>VLOOKUP(A1150,'forecast data dump'!$A$1:$H$3450,8,FALSE)</f>
        <v>0</v>
      </c>
      <c r="H1150" s="5" t="s">
        <v>3741</v>
      </c>
      <c r="I1150" s="22">
        <f t="shared" si="196"/>
        <v>8</v>
      </c>
      <c r="J1150" s="5"/>
      <c r="K1150" s="5"/>
      <c r="L1150" s="33">
        <f t="shared" si="197"/>
        <v>969</v>
      </c>
      <c r="M1150" s="33">
        <f t="shared" si="198"/>
        <v>969</v>
      </c>
      <c r="N1150" s="22">
        <f t="shared" si="199"/>
        <v>0</v>
      </c>
    </row>
    <row r="1151" spans="1:14" x14ac:dyDescent="0.3">
      <c r="A1151" s="5" t="s">
        <v>2428</v>
      </c>
      <c r="B1151" s="5" t="s">
        <v>2429</v>
      </c>
      <c r="C1151" s="5">
        <v>400</v>
      </c>
      <c r="D1151" s="6">
        <v>73035</v>
      </c>
      <c r="E1151" s="17">
        <f>VLOOKUP(A1151,'forecast data dump'!$A$1:$H$3450,4,FALSE)</f>
        <v>44650</v>
      </c>
      <c r="F1151" s="17">
        <f>VLOOKUP(A1151,'forecast data dump'!$A$1:$H$3450,5,FALSE)</f>
        <v>44684</v>
      </c>
      <c r="G1151" s="13">
        <f>VLOOKUP(A1151,'forecast data dump'!$A$1:$H$3450,8,FALSE)</f>
        <v>0</v>
      </c>
      <c r="H1151" s="5" t="s">
        <v>3740</v>
      </c>
      <c r="I1151" s="22">
        <f t="shared" si="196"/>
        <v>400</v>
      </c>
      <c r="J1151" s="5"/>
      <c r="K1151" s="5"/>
      <c r="L1151" s="33">
        <f t="shared" si="197"/>
        <v>73035</v>
      </c>
      <c r="M1151" s="33">
        <f t="shared" si="198"/>
        <v>73035</v>
      </c>
      <c r="N1151" s="22">
        <f t="shared" si="199"/>
        <v>0</v>
      </c>
    </row>
    <row r="1152" spans="1:14" x14ac:dyDescent="0.3">
      <c r="A1152" s="5" t="s">
        <v>2428</v>
      </c>
      <c r="B1152" s="5" t="s">
        <v>2429</v>
      </c>
      <c r="C1152" s="5">
        <v>40</v>
      </c>
      <c r="D1152" s="6">
        <v>6249</v>
      </c>
      <c r="E1152" s="17">
        <f>VLOOKUP(A1152,'forecast data dump'!$A$1:$H$3450,4,FALSE)</f>
        <v>44650</v>
      </c>
      <c r="F1152" s="17">
        <f>VLOOKUP(A1152,'forecast data dump'!$A$1:$H$3450,5,FALSE)</f>
        <v>44684</v>
      </c>
      <c r="G1152" s="13">
        <f>VLOOKUP(A1152,'forecast data dump'!$A$1:$H$3450,8,FALSE)</f>
        <v>0</v>
      </c>
      <c r="H1152" s="5" t="s">
        <v>3744</v>
      </c>
      <c r="I1152" s="22">
        <f t="shared" si="196"/>
        <v>40</v>
      </c>
      <c r="J1152" s="5"/>
      <c r="K1152" s="5"/>
      <c r="L1152" s="33">
        <f t="shared" si="197"/>
        <v>6249</v>
      </c>
      <c r="M1152" s="33">
        <f t="shared" si="198"/>
        <v>6249</v>
      </c>
      <c r="N1152" s="22">
        <f t="shared" si="199"/>
        <v>0</v>
      </c>
    </row>
    <row r="1153" spans="1:14" x14ac:dyDescent="0.3">
      <c r="A1153" s="5" t="s">
        <v>2428</v>
      </c>
      <c r="B1153" s="5" t="s">
        <v>2429</v>
      </c>
      <c r="C1153" s="5">
        <v>40</v>
      </c>
      <c r="D1153" s="6">
        <v>4843</v>
      </c>
      <c r="E1153" s="17">
        <f>VLOOKUP(A1153,'forecast data dump'!$A$1:$H$3450,4,FALSE)</f>
        <v>44650</v>
      </c>
      <c r="F1153" s="17">
        <f>VLOOKUP(A1153,'forecast data dump'!$A$1:$H$3450,5,FALSE)</f>
        <v>44684</v>
      </c>
      <c r="G1153" s="13">
        <f>VLOOKUP(A1153,'forecast data dump'!$A$1:$H$3450,8,FALSE)</f>
        <v>0</v>
      </c>
      <c r="H1153" s="5" t="s">
        <v>3742</v>
      </c>
      <c r="I1153" s="22">
        <f t="shared" si="196"/>
        <v>40</v>
      </c>
      <c r="J1153" s="5"/>
      <c r="K1153" s="5"/>
      <c r="L1153" s="33">
        <f t="shared" si="197"/>
        <v>4843</v>
      </c>
      <c r="M1153" s="33">
        <f t="shared" si="198"/>
        <v>4843</v>
      </c>
      <c r="N1153" s="22">
        <f t="shared" si="199"/>
        <v>0</v>
      </c>
    </row>
    <row r="1154" spans="1:14" x14ac:dyDescent="0.3">
      <c r="A1154" s="5" t="s">
        <v>2428</v>
      </c>
      <c r="B1154" s="5" t="s">
        <v>2429</v>
      </c>
      <c r="C1154" s="5">
        <v>40</v>
      </c>
      <c r="D1154" s="6">
        <v>6249</v>
      </c>
      <c r="E1154" s="17">
        <f>VLOOKUP(A1154,'forecast data dump'!$A$1:$H$3450,4,FALSE)</f>
        <v>44650</v>
      </c>
      <c r="F1154" s="17">
        <f>VLOOKUP(A1154,'forecast data dump'!$A$1:$H$3450,5,FALSE)</f>
        <v>44684</v>
      </c>
      <c r="G1154" s="13">
        <f>VLOOKUP(A1154,'forecast data dump'!$A$1:$H$3450,8,FALSE)</f>
        <v>0</v>
      </c>
      <c r="H1154" s="5" t="s">
        <v>3733</v>
      </c>
      <c r="I1154" s="22">
        <f t="shared" si="196"/>
        <v>40</v>
      </c>
      <c r="J1154" s="5"/>
      <c r="K1154" s="5"/>
      <c r="L1154" s="33">
        <f t="shared" si="197"/>
        <v>6249</v>
      </c>
      <c r="M1154" s="33">
        <f t="shared" si="198"/>
        <v>6249</v>
      </c>
      <c r="N1154" s="22">
        <f t="shared" si="199"/>
        <v>0</v>
      </c>
    </row>
    <row r="1155" spans="1:14" x14ac:dyDescent="0.3">
      <c r="A1155" s="5" t="s">
        <v>2428</v>
      </c>
      <c r="B1155" s="5" t="s">
        <v>2429</v>
      </c>
      <c r="C1155" s="5">
        <v>40</v>
      </c>
      <c r="D1155" s="6">
        <v>4843</v>
      </c>
      <c r="E1155" s="17">
        <f>VLOOKUP(A1155,'forecast data dump'!$A$1:$H$3450,4,FALSE)</f>
        <v>44650</v>
      </c>
      <c r="F1155" s="17">
        <f>VLOOKUP(A1155,'forecast data dump'!$A$1:$H$3450,5,FALSE)</f>
        <v>44684</v>
      </c>
      <c r="G1155" s="13">
        <f>VLOOKUP(A1155,'forecast data dump'!$A$1:$H$3450,8,FALSE)</f>
        <v>0</v>
      </c>
      <c r="H1155" s="5" t="s">
        <v>3745</v>
      </c>
      <c r="I1155" s="22">
        <f t="shared" si="196"/>
        <v>40</v>
      </c>
      <c r="J1155" s="5"/>
      <c r="K1155" s="5"/>
      <c r="L1155" s="33">
        <f t="shared" si="197"/>
        <v>4843</v>
      </c>
      <c r="M1155" s="33">
        <f t="shared" si="198"/>
        <v>4843</v>
      </c>
      <c r="N1155" s="22">
        <f t="shared" si="199"/>
        <v>0</v>
      </c>
    </row>
    <row r="1156" spans="1:14" x14ac:dyDescent="0.3">
      <c r="A1156" s="5" t="s">
        <v>2428</v>
      </c>
      <c r="B1156" s="5" t="s">
        <v>2429</v>
      </c>
      <c r="C1156" s="5">
        <v>40</v>
      </c>
      <c r="D1156" s="6">
        <v>4843</v>
      </c>
      <c r="E1156" s="17">
        <f>VLOOKUP(A1156,'forecast data dump'!$A$1:$H$3450,4,FALSE)</f>
        <v>44650</v>
      </c>
      <c r="F1156" s="17">
        <f>VLOOKUP(A1156,'forecast data dump'!$A$1:$H$3450,5,FALSE)</f>
        <v>44684</v>
      </c>
      <c r="G1156" s="13">
        <f>VLOOKUP(A1156,'forecast data dump'!$A$1:$H$3450,8,FALSE)</f>
        <v>0</v>
      </c>
      <c r="H1156" s="5" t="s">
        <v>3741</v>
      </c>
      <c r="I1156" s="22">
        <f t="shared" si="196"/>
        <v>40</v>
      </c>
      <c r="J1156" s="5"/>
      <c r="K1156" s="5"/>
      <c r="L1156" s="33">
        <f t="shared" si="197"/>
        <v>4843</v>
      </c>
      <c r="M1156" s="33">
        <f t="shared" si="198"/>
        <v>4843</v>
      </c>
      <c r="N1156" s="22">
        <f t="shared" si="199"/>
        <v>0</v>
      </c>
    </row>
    <row r="1157" spans="1:14" x14ac:dyDescent="0.3">
      <c r="A1157" s="5" t="s">
        <v>2430</v>
      </c>
      <c r="B1157" s="5" t="s">
        <v>2431</v>
      </c>
      <c r="C1157" s="5">
        <v>30000</v>
      </c>
      <c r="D1157" s="6">
        <v>34821</v>
      </c>
      <c r="E1157" s="17" t="str">
        <f>VLOOKUP(A1157,'forecast data dump'!$A$1:$H$3450,4,FALSE)</f>
        <v>01-Feb-21 A</v>
      </c>
      <c r="F1157" s="17">
        <f>VLOOKUP(A1157,'forecast data dump'!$A$1:$H$3450,5,FALSE)</f>
        <v>44407</v>
      </c>
      <c r="G1157" s="13">
        <f>VLOOKUP(A1157,'forecast data dump'!$A$1:$H$3450,8,FALSE)</f>
        <v>0.4</v>
      </c>
      <c r="H1157" s="5" t="s">
        <v>3762</v>
      </c>
      <c r="I1157" s="22">
        <f t="shared" si="196"/>
        <v>18000</v>
      </c>
      <c r="J1157" s="5"/>
      <c r="K1157" s="5"/>
      <c r="L1157" s="33">
        <f t="shared" si="197"/>
        <v>20892.599999999999</v>
      </c>
      <c r="M1157" s="33">
        <f t="shared" si="198"/>
        <v>20892.599999999999</v>
      </c>
      <c r="N1157" s="22">
        <f t="shared" si="199"/>
        <v>0</v>
      </c>
    </row>
    <row r="1158" spans="1:14" x14ac:dyDescent="0.3">
      <c r="A1158" s="5" t="s">
        <v>2432</v>
      </c>
      <c r="B1158" s="5" t="s">
        <v>2433</v>
      </c>
      <c r="C1158" s="5">
        <v>500</v>
      </c>
      <c r="D1158" s="6">
        <v>592</v>
      </c>
      <c r="E1158" s="17">
        <f>VLOOKUP(A1158,'forecast data dump'!$A$1:$H$3450,4,FALSE)</f>
        <v>44574</v>
      </c>
      <c r="F1158" s="17">
        <f>VLOOKUP(A1158,'forecast data dump'!$A$1:$H$3450,5,FALSE)</f>
        <v>44609</v>
      </c>
      <c r="G1158" s="13">
        <f>VLOOKUP(A1158,'forecast data dump'!$A$1:$H$3450,8,FALSE)</f>
        <v>0</v>
      </c>
      <c r="H1158" s="5" t="s">
        <v>3762</v>
      </c>
      <c r="I1158" s="22">
        <f t="shared" si="196"/>
        <v>500</v>
      </c>
      <c r="J1158" s="5"/>
      <c r="K1158" s="5"/>
      <c r="L1158" s="33">
        <f t="shared" si="197"/>
        <v>592</v>
      </c>
      <c r="M1158" s="33">
        <f t="shared" si="198"/>
        <v>592</v>
      </c>
      <c r="N1158" s="22">
        <f t="shared" si="199"/>
        <v>0</v>
      </c>
    </row>
    <row r="1159" spans="1:14" x14ac:dyDescent="0.3">
      <c r="A1159" s="5" t="s">
        <v>2434</v>
      </c>
      <c r="B1159" s="5" t="s">
        <v>2435</v>
      </c>
      <c r="C1159" s="5">
        <v>500</v>
      </c>
      <c r="D1159" s="6">
        <v>592</v>
      </c>
      <c r="E1159" s="17">
        <f>VLOOKUP(A1159,'forecast data dump'!$A$1:$H$3450,4,FALSE)</f>
        <v>44575</v>
      </c>
      <c r="F1159" s="17">
        <f>VLOOKUP(A1159,'forecast data dump'!$A$1:$H$3450,5,FALSE)</f>
        <v>44599</v>
      </c>
      <c r="G1159" s="13">
        <f>VLOOKUP(A1159,'forecast data dump'!$A$1:$H$3450,8,FALSE)</f>
        <v>0</v>
      </c>
      <c r="H1159" s="5" t="s">
        <v>3762</v>
      </c>
      <c r="I1159" s="22">
        <f t="shared" si="196"/>
        <v>500</v>
      </c>
      <c r="J1159" s="5"/>
      <c r="K1159" s="5"/>
      <c r="L1159" s="33">
        <f t="shared" si="197"/>
        <v>592</v>
      </c>
      <c r="M1159" s="33">
        <f t="shared" si="198"/>
        <v>592</v>
      </c>
      <c r="N1159" s="22">
        <f t="shared" si="199"/>
        <v>0</v>
      </c>
    </row>
    <row r="1160" spans="1:14" x14ac:dyDescent="0.3">
      <c r="A1160" s="5" t="s">
        <v>2436</v>
      </c>
      <c r="B1160" s="5" t="s">
        <v>2437</v>
      </c>
      <c r="C1160" s="5">
        <v>500</v>
      </c>
      <c r="D1160" s="6">
        <v>592</v>
      </c>
      <c r="E1160" s="17">
        <f>VLOOKUP(A1160,'forecast data dump'!$A$1:$H$3450,4,FALSE)</f>
        <v>44600</v>
      </c>
      <c r="F1160" s="17">
        <f>VLOOKUP(A1160,'forecast data dump'!$A$1:$H$3450,5,FALSE)</f>
        <v>44608</v>
      </c>
      <c r="G1160" s="13">
        <f>VLOOKUP(A1160,'forecast data dump'!$A$1:$H$3450,8,FALSE)</f>
        <v>0</v>
      </c>
      <c r="H1160" s="5" t="s">
        <v>3762</v>
      </c>
      <c r="I1160" s="22">
        <f t="shared" si="196"/>
        <v>500</v>
      </c>
      <c r="J1160" s="5"/>
      <c r="K1160" s="5"/>
      <c r="L1160" s="33">
        <f t="shared" si="197"/>
        <v>592</v>
      </c>
      <c r="M1160" s="33">
        <f t="shared" si="198"/>
        <v>592</v>
      </c>
      <c r="N1160" s="22">
        <f t="shared" si="199"/>
        <v>0</v>
      </c>
    </row>
    <row r="1161" spans="1:14" x14ac:dyDescent="0.3">
      <c r="A1161" s="5" t="s">
        <v>2438</v>
      </c>
      <c r="B1161" s="5" t="s">
        <v>2439</v>
      </c>
      <c r="C1161" s="5">
        <v>500</v>
      </c>
      <c r="D1161" s="6">
        <v>592</v>
      </c>
      <c r="E1161" s="17">
        <f>VLOOKUP(A1161,'forecast data dump'!$A$1:$H$3450,4,FALSE)</f>
        <v>44609</v>
      </c>
      <c r="F1161" s="17">
        <f>VLOOKUP(A1161,'forecast data dump'!$A$1:$H$3450,5,FALSE)</f>
        <v>44628</v>
      </c>
      <c r="G1161" s="13">
        <f>VLOOKUP(A1161,'forecast data dump'!$A$1:$H$3450,8,FALSE)</f>
        <v>0</v>
      </c>
      <c r="H1161" s="5" t="s">
        <v>3762</v>
      </c>
      <c r="I1161" s="22">
        <f t="shared" si="196"/>
        <v>500</v>
      </c>
      <c r="J1161" s="5"/>
      <c r="K1161" s="5"/>
      <c r="L1161" s="33">
        <f t="shared" si="197"/>
        <v>592</v>
      </c>
      <c r="M1161" s="33">
        <f t="shared" si="198"/>
        <v>592</v>
      </c>
      <c r="N1161" s="22">
        <f t="shared" si="199"/>
        <v>0</v>
      </c>
    </row>
    <row r="1162" spans="1:14" x14ac:dyDescent="0.3">
      <c r="A1162" s="5" t="s">
        <v>2440</v>
      </c>
      <c r="B1162" s="5" t="s">
        <v>2441</v>
      </c>
      <c r="C1162" s="5">
        <v>500</v>
      </c>
      <c r="D1162" s="6">
        <v>592</v>
      </c>
      <c r="E1162" s="17">
        <f>VLOOKUP(A1162,'forecast data dump'!$A$1:$H$3450,4,FALSE)</f>
        <v>44650</v>
      </c>
      <c r="F1162" s="17">
        <f>VLOOKUP(A1162,'forecast data dump'!$A$1:$H$3450,5,FALSE)</f>
        <v>44684</v>
      </c>
      <c r="G1162" s="13">
        <f>VLOOKUP(A1162,'forecast data dump'!$A$1:$H$3450,8,FALSE)</f>
        <v>0</v>
      </c>
      <c r="H1162" s="5" t="s">
        <v>3762</v>
      </c>
      <c r="I1162" s="22">
        <f t="shared" si="196"/>
        <v>500</v>
      </c>
      <c r="J1162" s="5"/>
      <c r="K1162" s="5"/>
      <c r="L1162" s="33">
        <f t="shared" si="197"/>
        <v>592</v>
      </c>
      <c r="M1162" s="33">
        <f t="shared" si="198"/>
        <v>592</v>
      </c>
      <c r="N1162" s="22">
        <f t="shared" si="199"/>
        <v>0</v>
      </c>
    </row>
    <row r="1163" spans="1:14" x14ac:dyDescent="0.3">
      <c r="A1163" s="5" t="s">
        <v>2443</v>
      </c>
      <c r="B1163" s="5" t="s">
        <v>2444</v>
      </c>
      <c r="C1163" s="5">
        <v>80</v>
      </c>
      <c r="D1163" s="6">
        <v>10615</v>
      </c>
      <c r="E1163" s="17">
        <f>VLOOKUP(A1163,'forecast data dump'!$A$1:$H$3450,4,FALSE)</f>
        <v>44600</v>
      </c>
      <c r="F1163" s="17">
        <f>VLOOKUP(A1163,'forecast data dump'!$A$1:$H$3450,5,FALSE)</f>
        <v>44608</v>
      </c>
      <c r="G1163" s="13">
        <f>VLOOKUP(A1163,'forecast data dump'!$A$1:$H$3450,8,FALSE)</f>
        <v>0</v>
      </c>
      <c r="H1163" s="5" t="s">
        <v>3752</v>
      </c>
      <c r="I1163" s="22">
        <f t="shared" si="196"/>
        <v>80</v>
      </c>
      <c r="J1163" s="5"/>
      <c r="K1163" s="5"/>
      <c r="L1163" s="33">
        <f t="shared" si="197"/>
        <v>10615</v>
      </c>
      <c r="M1163" s="33">
        <f t="shared" si="198"/>
        <v>10615</v>
      </c>
      <c r="N1163" s="22">
        <f t="shared" si="199"/>
        <v>0</v>
      </c>
    </row>
    <row r="1164" spans="1:14" x14ac:dyDescent="0.3">
      <c r="A1164" s="5" t="s">
        <v>2443</v>
      </c>
      <c r="B1164" s="5" t="s">
        <v>2444</v>
      </c>
      <c r="C1164" s="5">
        <v>60</v>
      </c>
      <c r="D1164" s="6">
        <v>7264</v>
      </c>
      <c r="E1164" s="17">
        <f>VLOOKUP(A1164,'forecast data dump'!$A$1:$H$3450,4,FALSE)</f>
        <v>44600</v>
      </c>
      <c r="F1164" s="17">
        <f>VLOOKUP(A1164,'forecast data dump'!$A$1:$H$3450,5,FALSE)</f>
        <v>44608</v>
      </c>
      <c r="G1164" s="13">
        <f>VLOOKUP(A1164,'forecast data dump'!$A$1:$H$3450,8,FALSE)</f>
        <v>0</v>
      </c>
      <c r="H1164" s="5" t="s">
        <v>3759</v>
      </c>
      <c r="I1164" s="22">
        <f t="shared" si="196"/>
        <v>60</v>
      </c>
      <c r="J1164" s="5"/>
      <c r="K1164" s="5"/>
      <c r="L1164" s="33">
        <f t="shared" si="197"/>
        <v>7264</v>
      </c>
      <c r="M1164" s="33">
        <f t="shared" si="198"/>
        <v>7264</v>
      </c>
      <c r="N1164" s="22">
        <f t="shared" si="199"/>
        <v>0</v>
      </c>
    </row>
    <row r="1165" spans="1:14" x14ac:dyDescent="0.3">
      <c r="A1165" s="5" t="s">
        <v>2443</v>
      </c>
      <c r="B1165" s="5" t="s">
        <v>2444</v>
      </c>
      <c r="C1165" s="5">
        <v>60</v>
      </c>
      <c r="D1165" s="6">
        <v>8313</v>
      </c>
      <c r="E1165" s="17">
        <f>VLOOKUP(A1165,'forecast data dump'!$A$1:$H$3450,4,FALSE)</f>
        <v>44600</v>
      </c>
      <c r="F1165" s="17">
        <f>VLOOKUP(A1165,'forecast data dump'!$A$1:$H$3450,5,FALSE)</f>
        <v>44608</v>
      </c>
      <c r="G1165" s="13">
        <f>VLOOKUP(A1165,'forecast data dump'!$A$1:$H$3450,8,FALSE)</f>
        <v>0</v>
      </c>
      <c r="H1165" s="5" t="s">
        <v>3765</v>
      </c>
      <c r="I1165" s="22">
        <f t="shared" si="196"/>
        <v>60</v>
      </c>
      <c r="J1165" s="5"/>
      <c r="K1165" s="5"/>
      <c r="L1165" s="33">
        <f t="shared" si="197"/>
        <v>8313</v>
      </c>
      <c r="M1165" s="33">
        <f t="shared" si="198"/>
        <v>8313</v>
      </c>
      <c r="N1165" s="22">
        <f t="shared" si="199"/>
        <v>0</v>
      </c>
    </row>
    <row r="1166" spans="1:14" x14ac:dyDescent="0.3">
      <c r="A1166" s="5" t="s">
        <v>2445</v>
      </c>
      <c r="B1166" s="5" t="s">
        <v>2446</v>
      </c>
      <c r="C1166" s="5">
        <v>120</v>
      </c>
      <c r="D1166" s="6">
        <v>15923</v>
      </c>
      <c r="E1166" s="17">
        <f>VLOOKUP(A1166,'forecast data dump'!$A$1:$H$3450,4,FALSE)</f>
        <v>44574</v>
      </c>
      <c r="F1166" s="17">
        <f>VLOOKUP(A1166,'forecast data dump'!$A$1:$H$3450,5,FALSE)</f>
        <v>44609</v>
      </c>
      <c r="G1166" s="13">
        <f>VLOOKUP(A1166,'forecast data dump'!$A$1:$H$3450,8,FALSE)</f>
        <v>0</v>
      </c>
      <c r="H1166" s="5" t="s">
        <v>3752</v>
      </c>
      <c r="I1166" s="22">
        <f t="shared" si="196"/>
        <v>120</v>
      </c>
      <c r="J1166" s="5"/>
      <c r="K1166" s="5"/>
      <c r="L1166" s="33">
        <f t="shared" si="197"/>
        <v>15923</v>
      </c>
      <c r="M1166" s="33">
        <f t="shared" si="198"/>
        <v>15923</v>
      </c>
      <c r="N1166" s="22">
        <f t="shared" si="199"/>
        <v>0</v>
      </c>
    </row>
    <row r="1167" spans="1:14" x14ac:dyDescent="0.3">
      <c r="A1167" s="5" t="s">
        <v>2445</v>
      </c>
      <c r="B1167" s="5" t="s">
        <v>2446</v>
      </c>
      <c r="C1167" s="5">
        <v>64</v>
      </c>
      <c r="D1167" s="6">
        <v>7749</v>
      </c>
      <c r="E1167" s="17">
        <f>VLOOKUP(A1167,'forecast data dump'!$A$1:$H$3450,4,FALSE)</f>
        <v>44574</v>
      </c>
      <c r="F1167" s="17">
        <f>VLOOKUP(A1167,'forecast data dump'!$A$1:$H$3450,5,FALSE)</f>
        <v>44609</v>
      </c>
      <c r="G1167" s="13">
        <f>VLOOKUP(A1167,'forecast data dump'!$A$1:$H$3450,8,FALSE)</f>
        <v>0</v>
      </c>
      <c r="H1167" s="5" t="s">
        <v>3741</v>
      </c>
      <c r="I1167" s="22">
        <f t="shared" si="196"/>
        <v>64</v>
      </c>
      <c r="J1167" s="5"/>
      <c r="K1167" s="5"/>
      <c r="L1167" s="33">
        <f t="shared" si="197"/>
        <v>7749</v>
      </c>
      <c r="M1167" s="33">
        <f t="shared" si="198"/>
        <v>7749</v>
      </c>
      <c r="N1167" s="22">
        <f t="shared" si="199"/>
        <v>0</v>
      </c>
    </row>
    <row r="1168" spans="1:14" x14ac:dyDescent="0.3">
      <c r="A1168" s="3" t="s">
        <v>7897</v>
      </c>
      <c r="B1168" s="3"/>
      <c r="C1168" s="3"/>
      <c r="D1168" s="4"/>
      <c r="E1168" s="15"/>
      <c r="F1168" s="15"/>
      <c r="G1168" s="11"/>
      <c r="H1168" s="3"/>
      <c r="I1168" s="20"/>
      <c r="J1168" s="3"/>
      <c r="K1168" s="3"/>
      <c r="L1168" s="32"/>
      <c r="M1168" s="32"/>
      <c r="N1168" s="20"/>
    </row>
    <row r="1169" spans="1:14" x14ac:dyDescent="0.3">
      <c r="A1169" s="5" t="s">
        <v>2602</v>
      </c>
      <c r="B1169" s="5" t="s">
        <v>2603</v>
      </c>
      <c r="C1169" s="5">
        <v>60</v>
      </c>
      <c r="D1169" s="6">
        <v>9101</v>
      </c>
      <c r="E1169" s="17">
        <f>VLOOKUP(A1169,'forecast data dump'!$A$1:$H$3450,4,FALSE)</f>
        <v>44392</v>
      </c>
      <c r="F1169" s="17">
        <f>VLOOKUP(A1169,'forecast data dump'!$A$1:$H$3450,5,FALSE)</f>
        <v>44522</v>
      </c>
      <c r="G1169" s="13">
        <f>VLOOKUP(A1169,'forecast data dump'!$A$1:$H$3450,8,FALSE)</f>
        <v>0</v>
      </c>
      <c r="H1169" s="5" t="s">
        <v>3733</v>
      </c>
      <c r="I1169" s="22">
        <f t="shared" ref="I1169:I1226" si="200">C1169*(1-G1169)</f>
        <v>60</v>
      </c>
      <c r="J1169" s="5"/>
      <c r="K1169" s="5"/>
      <c r="L1169" s="33">
        <f t="shared" ref="L1169:L1226" si="201">D1169*(1-G1169)</f>
        <v>9101</v>
      </c>
      <c r="M1169" s="33">
        <f t="shared" ref="M1169:M1226" si="202">IF(J1169="",L1169,(D1169/C1169)*J1169)</f>
        <v>9101</v>
      </c>
      <c r="N1169" s="22">
        <f t="shared" ref="N1169:N1226" si="203">L1169-M1169</f>
        <v>0</v>
      </c>
    </row>
    <row r="1170" spans="1:14" x14ac:dyDescent="0.3">
      <c r="A1170" s="5" t="s">
        <v>2602</v>
      </c>
      <c r="B1170" s="5" t="s">
        <v>2603</v>
      </c>
      <c r="C1170" s="5">
        <v>20</v>
      </c>
      <c r="D1170" s="6">
        <v>2351</v>
      </c>
      <c r="E1170" s="17">
        <f>VLOOKUP(A1170,'forecast data dump'!$A$1:$H$3450,4,FALSE)</f>
        <v>44392</v>
      </c>
      <c r="F1170" s="17">
        <f>VLOOKUP(A1170,'forecast data dump'!$A$1:$H$3450,5,FALSE)</f>
        <v>44522</v>
      </c>
      <c r="G1170" s="13">
        <f>VLOOKUP(A1170,'forecast data dump'!$A$1:$H$3450,8,FALSE)</f>
        <v>0</v>
      </c>
      <c r="H1170" s="5" t="s">
        <v>3745</v>
      </c>
      <c r="I1170" s="22">
        <f t="shared" si="200"/>
        <v>20</v>
      </c>
      <c r="J1170" s="5"/>
      <c r="K1170" s="5"/>
      <c r="L1170" s="33">
        <f t="shared" si="201"/>
        <v>2351</v>
      </c>
      <c r="M1170" s="33">
        <f t="shared" si="202"/>
        <v>2351</v>
      </c>
      <c r="N1170" s="22">
        <f t="shared" si="203"/>
        <v>0</v>
      </c>
    </row>
    <row r="1171" spans="1:14" x14ac:dyDescent="0.3">
      <c r="A1171" s="5" t="s">
        <v>2604</v>
      </c>
      <c r="B1171" s="5" t="s">
        <v>2605</v>
      </c>
      <c r="C1171" s="5">
        <v>40</v>
      </c>
      <c r="D1171" s="6">
        <v>6067</v>
      </c>
      <c r="E1171" s="17" t="str">
        <f>VLOOKUP(A1171,'forecast data dump'!$A$1:$H$3450,4,FALSE)</f>
        <v>10-Feb-21 A</v>
      </c>
      <c r="F1171" s="17">
        <f>VLOOKUP(A1171,'forecast data dump'!$A$1:$H$3450,5,FALSE)</f>
        <v>44538</v>
      </c>
      <c r="G1171" s="13">
        <f>VLOOKUP(A1171,'forecast data dump'!$A$1:$H$3450,8,FALSE)</f>
        <v>0.5</v>
      </c>
      <c r="H1171" s="5" t="s">
        <v>3733</v>
      </c>
      <c r="I1171" s="22">
        <f t="shared" si="200"/>
        <v>20</v>
      </c>
      <c r="J1171" s="5"/>
      <c r="K1171" s="5"/>
      <c r="L1171" s="33">
        <f t="shared" si="201"/>
        <v>3033.5</v>
      </c>
      <c r="M1171" s="33">
        <f t="shared" si="202"/>
        <v>3033.5</v>
      </c>
      <c r="N1171" s="22">
        <f t="shared" si="203"/>
        <v>0</v>
      </c>
    </row>
    <row r="1172" spans="1:14" x14ac:dyDescent="0.3">
      <c r="A1172" s="5" t="s">
        <v>2604</v>
      </c>
      <c r="B1172" s="5" t="s">
        <v>2605</v>
      </c>
      <c r="C1172" s="5">
        <v>8</v>
      </c>
      <c r="D1172" s="6">
        <v>940</v>
      </c>
      <c r="E1172" s="17" t="str">
        <f>VLOOKUP(A1172,'forecast data dump'!$A$1:$H$3450,4,FALSE)</f>
        <v>10-Feb-21 A</v>
      </c>
      <c r="F1172" s="17">
        <f>VLOOKUP(A1172,'forecast data dump'!$A$1:$H$3450,5,FALSE)</f>
        <v>44538</v>
      </c>
      <c r="G1172" s="13">
        <f>VLOOKUP(A1172,'forecast data dump'!$A$1:$H$3450,8,FALSE)</f>
        <v>0.5</v>
      </c>
      <c r="H1172" s="5" t="s">
        <v>3741</v>
      </c>
      <c r="I1172" s="22">
        <f t="shared" si="200"/>
        <v>4</v>
      </c>
      <c r="J1172" s="5"/>
      <c r="K1172" s="5"/>
      <c r="L1172" s="33">
        <f t="shared" si="201"/>
        <v>470</v>
      </c>
      <c r="M1172" s="33">
        <f t="shared" si="202"/>
        <v>470</v>
      </c>
      <c r="N1172" s="22">
        <f t="shared" si="203"/>
        <v>0</v>
      </c>
    </row>
    <row r="1173" spans="1:14" x14ac:dyDescent="0.3">
      <c r="A1173" s="5" t="s">
        <v>2604</v>
      </c>
      <c r="B1173" s="5" t="s">
        <v>2605</v>
      </c>
      <c r="C1173" s="5">
        <v>20</v>
      </c>
      <c r="D1173" s="6">
        <v>2351</v>
      </c>
      <c r="E1173" s="17" t="str">
        <f>VLOOKUP(A1173,'forecast data dump'!$A$1:$H$3450,4,FALSE)</f>
        <v>10-Feb-21 A</v>
      </c>
      <c r="F1173" s="17">
        <f>VLOOKUP(A1173,'forecast data dump'!$A$1:$H$3450,5,FALSE)</f>
        <v>44538</v>
      </c>
      <c r="G1173" s="13">
        <f>VLOOKUP(A1173,'forecast data dump'!$A$1:$H$3450,8,FALSE)</f>
        <v>0.5</v>
      </c>
      <c r="H1173" s="5" t="s">
        <v>3745</v>
      </c>
      <c r="I1173" s="22">
        <f t="shared" si="200"/>
        <v>10</v>
      </c>
      <c r="J1173" s="5"/>
      <c r="K1173" s="5"/>
      <c r="L1173" s="33">
        <f t="shared" si="201"/>
        <v>1175.5</v>
      </c>
      <c r="M1173" s="33">
        <f t="shared" si="202"/>
        <v>1175.5</v>
      </c>
      <c r="N1173" s="22">
        <f t="shared" si="203"/>
        <v>0</v>
      </c>
    </row>
    <row r="1174" spans="1:14" x14ac:dyDescent="0.3">
      <c r="A1174" s="5" t="s">
        <v>2606</v>
      </c>
      <c r="B1174" s="5" t="s">
        <v>2607</v>
      </c>
      <c r="C1174" s="5">
        <v>8</v>
      </c>
      <c r="D1174" s="6">
        <v>1213</v>
      </c>
      <c r="E1174" s="17">
        <f>VLOOKUP(A1174,'forecast data dump'!$A$1:$H$3450,4,FALSE)</f>
        <v>44539</v>
      </c>
      <c r="F1174" s="17">
        <f>VLOOKUP(A1174,'forecast data dump'!$A$1:$H$3450,5,FALSE)</f>
        <v>44552</v>
      </c>
      <c r="G1174" s="13">
        <f>VLOOKUP(A1174,'forecast data dump'!$A$1:$H$3450,8,FALSE)</f>
        <v>0</v>
      </c>
      <c r="H1174" s="5" t="s">
        <v>3733</v>
      </c>
      <c r="I1174" s="22">
        <f t="shared" si="200"/>
        <v>8</v>
      </c>
      <c r="J1174" s="5"/>
      <c r="K1174" s="5"/>
      <c r="L1174" s="33">
        <f t="shared" si="201"/>
        <v>1213</v>
      </c>
      <c r="M1174" s="33">
        <f t="shared" si="202"/>
        <v>1213</v>
      </c>
      <c r="N1174" s="22">
        <f t="shared" si="203"/>
        <v>0</v>
      </c>
    </row>
    <row r="1175" spans="1:14" x14ac:dyDescent="0.3">
      <c r="A1175" s="5" t="s">
        <v>2606</v>
      </c>
      <c r="B1175" s="5" t="s">
        <v>2607</v>
      </c>
      <c r="C1175" s="5">
        <v>8</v>
      </c>
      <c r="D1175" s="6">
        <v>940</v>
      </c>
      <c r="E1175" s="17">
        <f>VLOOKUP(A1175,'forecast data dump'!$A$1:$H$3450,4,FALSE)</f>
        <v>44539</v>
      </c>
      <c r="F1175" s="17">
        <f>VLOOKUP(A1175,'forecast data dump'!$A$1:$H$3450,5,FALSE)</f>
        <v>44552</v>
      </c>
      <c r="G1175" s="13">
        <f>VLOOKUP(A1175,'forecast data dump'!$A$1:$H$3450,8,FALSE)</f>
        <v>0</v>
      </c>
      <c r="H1175" s="5" t="s">
        <v>3741</v>
      </c>
      <c r="I1175" s="22">
        <f t="shared" si="200"/>
        <v>8</v>
      </c>
      <c r="J1175" s="5"/>
      <c r="K1175" s="5"/>
      <c r="L1175" s="33">
        <f t="shared" si="201"/>
        <v>940</v>
      </c>
      <c r="M1175" s="33">
        <f t="shared" si="202"/>
        <v>940</v>
      </c>
      <c r="N1175" s="22">
        <f t="shared" si="203"/>
        <v>0</v>
      </c>
    </row>
    <row r="1176" spans="1:14" x14ac:dyDescent="0.3">
      <c r="A1176" s="5" t="s">
        <v>2606</v>
      </c>
      <c r="B1176" s="5" t="s">
        <v>2607</v>
      </c>
      <c r="C1176" s="5">
        <v>8</v>
      </c>
      <c r="D1176" s="6">
        <v>940</v>
      </c>
      <c r="E1176" s="17">
        <f>VLOOKUP(A1176,'forecast data dump'!$A$1:$H$3450,4,FALSE)</f>
        <v>44539</v>
      </c>
      <c r="F1176" s="17">
        <f>VLOOKUP(A1176,'forecast data dump'!$A$1:$H$3450,5,FALSE)</f>
        <v>44552</v>
      </c>
      <c r="G1176" s="13">
        <f>VLOOKUP(A1176,'forecast data dump'!$A$1:$H$3450,8,FALSE)</f>
        <v>0</v>
      </c>
      <c r="H1176" s="5" t="s">
        <v>3745</v>
      </c>
      <c r="I1176" s="22">
        <f t="shared" si="200"/>
        <v>8</v>
      </c>
      <c r="J1176" s="5"/>
      <c r="K1176" s="5"/>
      <c r="L1176" s="33">
        <f t="shared" si="201"/>
        <v>940</v>
      </c>
      <c r="M1176" s="33">
        <f t="shared" si="202"/>
        <v>940</v>
      </c>
      <c r="N1176" s="22">
        <f t="shared" si="203"/>
        <v>0</v>
      </c>
    </row>
    <row r="1177" spans="1:14" x14ac:dyDescent="0.3">
      <c r="A1177" s="5" t="s">
        <v>2608</v>
      </c>
      <c r="B1177" s="5" t="s">
        <v>2609</v>
      </c>
      <c r="C1177" s="5">
        <v>8</v>
      </c>
      <c r="D1177" s="6">
        <v>1213</v>
      </c>
      <c r="E1177" s="17">
        <f>VLOOKUP(A1177,'forecast data dump'!$A$1:$H$3450,4,FALSE)</f>
        <v>44553</v>
      </c>
      <c r="F1177" s="17">
        <f>VLOOKUP(A1177,'forecast data dump'!$A$1:$H$3450,5,FALSE)</f>
        <v>44568</v>
      </c>
      <c r="G1177" s="13">
        <f>VLOOKUP(A1177,'forecast data dump'!$A$1:$H$3450,8,FALSE)</f>
        <v>0</v>
      </c>
      <c r="H1177" s="5" t="s">
        <v>3733</v>
      </c>
      <c r="I1177" s="22">
        <f t="shared" si="200"/>
        <v>8</v>
      </c>
      <c r="J1177" s="5"/>
      <c r="K1177" s="5"/>
      <c r="L1177" s="33">
        <f t="shared" si="201"/>
        <v>1213</v>
      </c>
      <c r="M1177" s="33">
        <f t="shared" si="202"/>
        <v>1213</v>
      </c>
      <c r="N1177" s="22">
        <f t="shared" si="203"/>
        <v>0</v>
      </c>
    </row>
    <row r="1178" spans="1:14" x14ac:dyDescent="0.3">
      <c r="A1178" s="5" t="s">
        <v>2608</v>
      </c>
      <c r="B1178" s="5" t="s">
        <v>2609</v>
      </c>
      <c r="C1178" s="5">
        <v>8</v>
      </c>
      <c r="D1178" s="6">
        <v>940</v>
      </c>
      <c r="E1178" s="17">
        <f>VLOOKUP(A1178,'forecast data dump'!$A$1:$H$3450,4,FALSE)</f>
        <v>44553</v>
      </c>
      <c r="F1178" s="17">
        <f>VLOOKUP(A1178,'forecast data dump'!$A$1:$H$3450,5,FALSE)</f>
        <v>44568</v>
      </c>
      <c r="G1178" s="13">
        <f>VLOOKUP(A1178,'forecast data dump'!$A$1:$H$3450,8,FALSE)</f>
        <v>0</v>
      </c>
      <c r="H1178" s="5" t="s">
        <v>3741</v>
      </c>
      <c r="I1178" s="22">
        <f t="shared" si="200"/>
        <v>8</v>
      </c>
      <c r="J1178" s="5"/>
      <c r="K1178" s="5"/>
      <c r="L1178" s="33">
        <f t="shared" si="201"/>
        <v>940</v>
      </c>
      <c r="M1178" s="33">
        <f t="shared" si="202"/>
        <v>940</v>
      </c>
      <c r="N1178" s="22">
        <f t="shared" si="203"/>
        <v>0</v>
      </c>
    </row>
    <row r="1179" spans="1:14" x14ac:dyDescent="0.3">
      <c r="A1179" s="5" t="s">
        <v>2608</v>
      </c>
      <c r="B1179" s="5" t="s">
        <v>2609</v>
      </c>
      <c r="C1179" s="5">
        <v>8</v>
      </c>
      <c r="D1179" s="6">
        <v>940</v>
      </c>
      <c r="E1179" s="17">
        <f>VLOOKUP(A1179,'forecast data dump'!$A$1:$H$3450,4,FALSE)</f>
        <v>44553</v>
      </c>
      <c r="F1179" s="17">
        <f>VLOOKUP(A1179,'forecast data dump'!$A$1:$H$3450,5,FALSE)</f>
        <v>44568</v>
      </c>
      <c r="G1179" s="13">
        <f>VLOOKUP(A1179,'forecast data dump'!$A$1:$H$3450,8,FALSE)</f>
        <v>0</v>
      </c>
      <c r="H1179" s="5" t="s">
        <v>3745</v>
      </c>
      <c r="I1179" s="22">
        <f t="shared" si="200"/>
        <v>8</v>
      </c>
      <c r="J1179" s="5"/>
      <c r="K1179" s="5"/>
      <c r="L1179" s="33">
        <f t="shared" si="201"/>
        <v>940</v>
      </c>
      <c r="M1179" s="33">
        <f t="shared" si="202"/>
        <v>940</v>
      </c>
      <c r="N1179" s="22">
        <f t="shared" si="203"/>
        <v>0</v>
      </c>
    </row>
    <row r="1180" spans="1:14" x14ac:dyDescent="0.3">
      <c r="A1180" s="5" t="s">
        <v>2610</v>
      </c>
      <c r="B1180" s="5" t="s">
        <v>2611</v>
      </c>
      <c r="C1180" s="5">
        <v>8</v>
      </c>
      <c r="D1180" s="6">
        <v>1250</v>
      </c>
      <c r="E1180" s="17">
        <f>VLOOKUP(A1180,'forecast data dump'!$A$1:$H$3450,4,FALSE)</f>
        <v>44742</v>
      </c>
      <c r="F1180" s="17">
        <f>VLOOKUP(A1180,'forecast data dump'!$A$1:$H$3450,5,FALSE)</f>
        <v>44749</v>
      </c>
      <c r="G1180" s="13">
        <f>VLOOKUP(A1180,'forecast data dump'!$A$1:$H$3450,8,FALSE)</f>
        <v>0</v>
      </c>
      <c r="H1180" s="5" t="s">
        <v>3733</v>
      </c>
      <c r="I1180" s="22">
        <f t="shared" si="200"/>
        <v>8</v>
      </c>
      <c r="J1180" s="5"/>
      <c r="K1180" s="5"/>
      <c r="L1180" s="33">
        <f t="shared" si="201"/>
        <v>1250</v>
      </c>
      <c r="M1180" s="33">
        <f t="shared" si="202"/>
        <v>1250</v>
      </c>
      <c r="N1180" s="22">
        <f t="shared" si="203"/>
        <v>0</v>
      </c>
    </row>
    <row r="1181" spans="1:14" x14ac:dyDescent="0.3">
      <c r="A1181" s="5" t="s">
        <v>2610</v>
      </c>
      <c r="B1181" s="5" t="s">
        <v>2611</v>
      </c>
      <c r="C1181" s="5">
        <v>24</v>
      </c>
      <c r="D1181" s="6">
        <v>2906</v>
      </c>
      <c r="E1181" s="17">
        <f>VLOOKUP(A1181,'forecast data dump'!$A$1:$H$3450,4,FALSE)</f>
        <v>44742</v>
      </c>
      <c r="F1181" s="17">
        <f>VLOOKUP(A1181,'forecast data dump'!$A$1:$H$3450,5,FALSE)</f>
        <v>44749</v>
      </c>
      <c r="G1181" s="13">
        <f>VLOOKUP(A1181,'forecast data dump'!$A$1:$H$3450,8,FALSE)</f>
        <v>0</v>
      </c>
      <c r="H1181" s="5" t="s">
        <v>3741</v>
      </c>
      <c r="I1181" s="22">
        <f t="shared" si="200"/>
        <v>24</v>
      </c>
      <c r="J1181" s="5"/>
      <c r="K1181" s="5"/>
      <c r="L1181" s="33">
        <f t="shared" si="201"/>
        <v>2906</v>
      </c>
      <c r="M1181" s="33">
        <f t="shared" si="202"/>
        <v>2906</v>
      </c>
      <c r="N1181" s="22">
        <f t="shared" si="203"/>
        <v>0</v>
      </c>
    </row>
    <row r="1182" spans="1:14" x14ac:dyDescent="0.3">
      <c r="A1182" s="5" t="s">
        <v>2610</v>
      </c>
      <c r="B1182" s="5" t="s">
        <v>2611</v>
      </c>
      <c r="C1182" s="5">
        <v>8</v>
      </c>
      <c r="D1182" s="6">
        <v>969</v>
      </c>
      <c r="E1182" s="17">
        <f>VLOOKUP(A1182,'forecast data dump'!$A$1:$H$3450,4,FALSE)</f>
        <v>44742</v>
      </c>
      <c r="F1182" s="17">
        <f>VLOOKUP(A1182,'forecast data dump'!$A$1:$H$3450,5,FALSE)</f>
        <v>44749</v>
      </c>
      <c r="G1182" s="13">
        <f>VLOOKUP(A1182,'forecast data dump'!$A$1:$H$3450,8,FALSE)</f>
        <v>0</v>
      </c>
      <c r="H1182" s="5" t="s">
        <v>3742</v>
      </c>
      <c r="I1182" s="22">
        <f t="shared" si="200"/>
        <v>8</v>
      </c>
      <c r="J1182" s="5"/>
      <c r="K1182" s="5"/>
      <c r="L1182" s="33">
        <f t="shared" si="201"/>
        <v>969</v>
      </c>
      <c r="M1182" s="33">
        <f t="shared" si="202"/>
        <v>969</v>
      </c>
      <c r="N1182" s="22">
        <f t="shared" si="203"/>
        <v>0</v>
      </c>
    </row>
    <row r="1183" spans="1:14" x14ac:dyDescent="0.3">
      <c r="A1183" s="5" t="s">
        <v>2612</v>
      </c>
      <c r="B1183" s="5" t="s">
        <v>2613</v>
      </c>
      <c r="C1183" s="5">
        <v>4</v>
      </c>
      <c r="D1183" s="6">
        <v>625</v>
      </c>
      <c r="E1183" s="17">
        <f>VLOOKUP(A1183,'forecast data dump'!$A$1:$H$3450,4,FALSE)</f>
        <v>44753</v>
      </c>
      <c r="F1183" s="17">
        <f>VLOOKUP(A1183,'forecast data dump'!$A$1:$H$3450,5,FALSE)</f>
        <v>44757</v>
      </c>
      <c r="G1183" s="13">
        <f>VLOOKUP(A1183,'forecast data dump'!$A$1:$H$3450,8,FALSE)</f>
        <v>0</v>
      </c>
      <c r="H1183" s="5" t="s">
        <v>3733</v>
      </c>
      <c r="I1183" s="22">
        <f t="shared" si="200"/>
        <v>4</v>
      </c>
      <c r="J1183" s="5"/>
      <c r="K1183" s="5"/>
      <c r="L1183" s="33">
        <f t="shared" si="201"/>
        <v>625</v>
      </c>
      <c r="M1183" s="33">
        <f t="shared" si="202"/>
        <v>625</v>
      </c>
      <c r="N1183" s="22">
        <f t="shared" si="203"/>
        <v>0</v>
      </c>
    </row>
    <row r="1184" spans="1:14" x14ac:dyDescent="0.3">
      <c r="A1184" s="5" t="s">
        <v>2612</v>
      </c>
      <c r="B1184" s="5" t="s">
        <v>2613</v>
      </c>
      <c r="C1184" s="5">
        <v>16</v>
      </c>
      <c r="D1184" s="6">
        <v>1937</v>
      </c>
      <c r="E1184" s="17">
        <f>VLOOKUP(A1184,'forecast data dump'!$A$1:$H$3450,4,FALSE)</f>
        <v>44753</v>
      </c>
      <c r="F1184" s="17">
        <f>VLOOKUP(A1184,'forecast data dump'!$A$1:$H$3450,5,FALSE)</f>
        <v>44757</v>
      </c>
      <c r="G1184" s="13">
        <f>VLOOKUP(A1184,'forecast data dump'!$A$1:$H$3450,8,FALSE)</f>
        <v>0</v>
      </c>
      <c r="H1184" s="5" t="s">
        <v>3745</v>
      </c>
      <c r="I1184" s="22">
        <f t="shared" si="200"/>
        <v>16</v>
      </c>
      <c r="J1184" s="5"/>
      <c r="K1184" s="5"/>
      <c r="L1184" s="33">
        <f t="shared" si="201"/>
        <v>1937</v>
      </c>
      <c r="M1184" s="33">
        <f t="shared" si="202"/>
        <v>1937</v>
      </c>
      <c r="N1184" s="22">
        <f t="shared" si="203"/>
        <v>0</v>
      </c>
    </row>
    <row r="1185" spans="1:14" x14ac:dyDescent="0.3">
      <c r="A1185" s="5" t="s">
        <v>2612</v>
      </c>
      <c r="B1185" s="5" t="s">
        <v>2613</v>
      </c>
      <c r="C1185" s="5">
        <v>80</v>
      </c>
      <c r="D1185" s="6">
        <v>9686</v>
      </c>
      <c r="E1185" s="17">
        <f>VLOOKUP(A1185,'forecast data dump'!$A$1:$H$3450,4,FALSE)</f>
        <v>44753</v>
      </c>
      <c r="F1185" s="17">
        <f>VLOOKUP(A1185,'forecast data dump'!$A$1:$H$3450,5,FALSE)</f>
        <v>44757</v>
      </c>
      <c r="G1185" s="13">
        <f>VLOOKUP(A1185,'forecast data dump'!$A$1:$H$3450,8,FALSE)</f>
        <v>0</v>
      </c>
      <c r="H1185" s="5" t="s">
        <v>3741</v>
      </c>
      <c r="I1185" s="22">
        <f t="shared" si="200"/>
        <v>80</v>
      </c>
      <c r="J1185" s="5"/>
      <c r="K1185" s="5"/>
      <c r="L1185" s="33">
        <f t="shared" si="201"/>
        <v>9686</v>
      </c>
      <c r="M1185" s="33">
        <f t="shared" si="202"/>
        <v>9686</v>
      </c>
      <c r="N1185" s="22">
        <f t="shared" si="203"/>
        <v>0</v>
      </c>
    </row>
    <row r="1186" spans="1:14" x14ac:dyDescent="0.3">
      <c r="A1186" s="5" t="s">
        <v>2614</v>
      </c>
      <c r="B1186" s="5" t="s">
        <v>2615</v>
      </c>
      <c r="C1186" s="5">
        <v>8</v>
      </c>
      <c r="D1186" s="6">
        <v>851</v>
      </c>
      <c r="E1186" s="17">
        <f>VLOOKUP(A1186,'forecast data dump'!$A$1:$H$3450,4,FALSE)</f>
        <v>44760</v>
      </c>
      <c r="F1186" s="17">
        <f>VLOOKUP(A1186,'forecast data dump'!$A$1:$H$3450,5,FALSE)</f>
        <v>44764</v>
      </c>
      <c r="G1186" s="13">
        <f>VLOOKUP(A1186,'forecast data dump'!$A$1:$H$3450,8,FALSE)</f>
        <v>0</v>
      </c>
      <c r="H1186" s="5" t="s">
        <v>3757</v>
      </c>
      <c r="I1186" s="22">
        <f t="shared" si="200"/>
        <v>8</v>
      </c>
      <c r="J1186" s="5"/>
      <c r="K1186" s="5"/>
      <c r="L1186" s="33">
        <f t="shared" si="201"/>
        <v>851</v>
      </c>
      <c r="M1186" s="33">
        <f t="shared" si="202"/>
        <v>851</v>
      </c>
      <c r="N1186" s="22">
        <f t="shared" si="203"/>
        <v>0</v>
      </c>
    </row>
    <row r="1187" spans="1:14" x14ac:dyDescent="0.3">
      <c r="A1187" s="5" t="s">
        <v>2616</v>
      </c>
      <c r="B1187" s="5" t="s">
        <v>2617</v>
      </c>
      <c r="C1187" s="5">
        <v>20</v>
      </c>
      <c r="D1187" s="6">
        <v>2421</v>
      </c>
      <c r="E1187" s="17">
        <f>VLOOKUP(A1187,'forecast data dump'!$A$1:$H$3450,4,FALSE)</f>
        <v>44767</v>
      </c>
      <c r="F1187" s="17">
        <f>VLOOKUP(A1187,'forecast data dump'!$A$1:$H$3450,5,FALSE)</f>
        <v>44771</v>
      </c>
      <c r="G1187" s="13">
        <f>VLOOKUP(A1187,'forecast data dump'!$A$1:$H$3450,8,FALSE)</f>
        <v>0</v>
      </c>
      <c r="H1187" s="5" t="s">
        <v>3741</v>
      </c>
      <c r="I1187" s="22">
        <f t="shared" si="200"/>
        <v>20</v>
      </c>
      <c r="J1187" s="5"/>
      <c r="K1187" s="5"/>
      <c r="L1187" s="33">
        <f t="shared" si="201"/>
        <v>2421</v>
      </c>
      <c r="M1187" s="33">
        <f t="shared" si="202"/>
        <v>2421</v>
      </c>
      <c r="N1187" s="22">
        <f t="shared" si="203"/>
        <v>0</v>
      </c>
    </row>
    <row r="1188" spans="1:14" x14ac:dyDescent="0.3">
      <c r="A1188" s="5" t="s">
        <v>2618</v>
      </c>
      <c r="B1188" s="5" t="s">
        <v>2619</v>
      </c>
      <c r="C1188" s="5">
        <v>120</v>
      </c>
      <c r="D1188" s="6">
        <v>14529</v>
      </c>
      <c r="E1188" s="17">
        <f>VLOOKUP(A1188,'forecast data dump'!$A$1:$H$3450,4,FALSE)</f>
        <v>44783</v>
      </c>
      <c r="F1188" s="17">
        <f>VLOOKUP(A1188,'forecast data dump'!$A$1:$H$3450,5,FALSE)</f>
        <v>44803</v>
      </c>
      <c r="G1188" s="13">
        <f>VLOOKUP(A1188,'forecast data dump'!$A$1:$H$3450,8,FALSE)</f>
        <v>0</v>
      </c>
      <c r="H1188" s="5" t="s">
        <v>3742</v>
      </c>
      <c r="I1188" s="22">
        <f t="shared" si="200"/>
        <v>120</v>
      </c>
      <c r="J1188" s="5"/>
      <c r="K1188" s="5"/>
      <c r="L1188" s="33">
        <f t="shared" si="201"/>
        <v>14529</v>
      </c>
      <c r="M1188" s="33">
        <f t="shared" si="202"/>
        <v>14529</v>
      </c>
      <c r="N1188" s="22">
        <f t="shared" si="203"/>
        <v>0</v>
      </c>
    </row>
    <row r="1189" spans="1:14" x14ac:dyDescent="0.3">
      <c r="A1189" s="5" t="s">
        <v>2618</v>
      </c>
      <c r="B1189" s="5" t="s">
        <v>2619</v>
      </c>
      <c r="C1189" s="5">
        <v>60</v>
      </c>
      <c r="D1189" s="6">
        <v>7264</v>
      </c>
      <c r="E1189" s="17">
        <f>VLOOKUP(A1189,'forecast data dump'!$A$1:$H$3450,4,FALSE)</f>
        <v>44783</v>
      </c>
      <c r="F1189" s="17">
        <f>VLOOKUP(A1189,'forecast data dump'!$A$1:$H$3450,5,FALSE)</f>
        <v>44803</v>
      </c>
      <c r="G1189" s="13">
        <f>VLOOKUP(A1189,'forecast data dump'!$A$1:$H$3450,8,FALSE)</f>
        <v>0</v>
      </c>
      <c r="H1189" s="5" t="s">
        <v>3741</v>
      </c>
      <c r="I1189" s="22">
        <f t="shared" si="200"/>
        <v>60</v>
      </c>
      <c r="J1189" s="5"/>
      <c r="K1189" s="5"/>
      <c r="L1189" s="33">
        <f t="shared" si="201"/>
        <v>7264</v>
      </c>
      <c r="M1189" s="33">
        <f t="shared" si="202"/>
        <v>7264</v>
      </c>
      <c r="N1189" s="22">
        <f t="shared" si="203"/>
        <v>0</v>
      </c>
    </row>
    <row r="1190" spans="1:14" x14ac:dyDescent="0.3">
      <c r="A1190" s="5" t="s">
        <v>2618</v>
      </c>
      <c r="B1190" s="5" t="s">
        <v>2619</v>
      </c>
      <c r="C1190" s="5">
        <v>24</v>
      </c>
      <c r="D1190" s="6">
        <v>3750</v>
      </c>
      <c r="E1190" s="17">
        <f>VLOOKUP(A1190,'forecast data dump'!$A$1:$H$3450,4,FALSE)</f>
        <v>44783</v>
      </c>
      <c r="F1190" s="17">
        <f>VLOOKUP(A1190,'forecast data dump'!$A$1:$H$3450,5,FALSE)</f>
        <v>44803</v>
      </c>
      <c r="G1190" s="13">
        <f>VLOOKUP(A1190,'forecast data dump'!$A$1:$H$3450,8,FALSE)</f>
        <v>0</v>
      </c>
      <c r="H1190" s="5" t="s">
        <v>3733</v>
      </c>
      <c r="I1190" s="22">
        <f t="shared" si="200"/>
        <v>24</v>
      </c>
      <c r="J1190" s="5"/>
      <c r="K1190" s="5"/>
      <c r="L1190" s="33">
        <f t="shared" si="201"/>
        <v>3750</v>
      </c>
      <c r="M1190" s="33">
        <f t="shared" si="202"/>
        <v>3750</v>
      </c>
      <c r="N1190" s="22">
        <f t="shared" si="203"/>
        <v>0</v>
      </c>
    </row>
    <row r="1191" spans="1:14" x14ac:dyDescent="0.3">
      <c r="A1191" s="5" t="s">
        <v>2618</v>
      </c>
      <c r="B1191" s="5" t="s">
        <v>2619</v>
      </c>
      <c r="C1191" s="5">
        <v>24</v>
      </c>
      <c r="D1191" s="6">
        <v>2906</v>
      </c>
      <c r="E1191" s="17">
        <f>VLOOKUP(A1191,'forecast data dump'!$A$1:$H$3450,4,FALSE)</f>
        <v>44783</v>
      </c>
      <c r="F1191" s="17">
        <f>VLOOKUP(A1191,'forecast data dump'!$A$1:$H$3450,5,FALSE)</f>
        <v>44803</v>
      </c>
      <c r="G1191" s="13">
        <f>VLOOKUP(A1191,'forecast data dump'!$A$1:$H$3450,8,FALSE)</f>
        <v>0</v>
      </c>
      <c r="H1191" s="5" t="s">
        <v>3745</v>
      </c>
      <c r="I1191" s="22">
        <f t="shared" si="200"/>
        <v>24</v>
      </c>
      <c r="J1191" s="5"/>
      <c r="K1191" s="5"/>
      <c r="L1191" s="33">
        <f t="shared" si="201"/>
        <v>2906</v>
      </c>
      <c r="M1191" s="33">
        <f t="shared" si="202"/>
        <v>2906</v>
      </c>
      <c r="N1191" s="22">
        <f t="shared" si="203"/>
        <v>0</v>
      </c>
    </row>
    <row r="1192" spans="1:14" x14ac:dyDescent="0.3">
      <c r="A1192" s="5" t="s">
        <v>2618</v>
      </c>
      <c r="B1192" s="5" t="s">
        <v>2619</v>
      </c>
      <c r="C1192" s="5">
        <v>240</v>
      </c>
      <c r="D1192" s="6">
        <v>31845</v>
      </c>
      <c r="E1192" s="17">
        <f>VLOOKUP(A1192,'forecast data dump'!$A$1:$H$3450,4,FALSE)</f>
        <v>44783</v>
      </c>
      <c r="F1192" s="17">
        <f>VLOOKUP(A1192,'forecast data dump'!$A$1:$H$3450,5,FALSE)</f>
        <v>44803</v>
      </c>
      <c r="G1192" s="13">
        <f>VLOOKUP(A1192,'forecast data dump'!$A$1:$H$3450,8,FALSE)</f>
        <v>0</v>
      </c>
      <c r="H1192" s="5" t="s">
        <v>3752</v>
      </c>
      <c r="I1192" s="22">
        <f t="shared" si="200"/>
        <v>240</v>
      </c>
      <c r="J1192" s="5"/>
      <c r="K1192" s="5"/>
      <c r="L1192" s="33">
        <f t="shared" si="201"/>
        <v>31845</v>
      </c>
      <c r="M1192" s="33">
        <f t="shared" si="202"/>
        <v>31845</v>
      </c>
      <c r="N1192" s="22">
        <f t="shared" si="203"/>
        <v>0</v>
      </c>
    </row>
    <row r="1193" spans="1:14" x14ac:dyDescent="0.3">
      <c r="A1193" s="5" t="s">
        <v>2620</v>
      </c>
      <c r="B1193" s="5" t="s">
        <v>2621</v>
      </c>
      <c r="C1193" s="5">
        <v>8</v>
      </c>
      <c r="D1193" s="6">
        <v>1250</v>
      </c>
      <c r="E1193" s="17">
        <f>VLOOKUP(A1193,'forecast data dump'!$A$1:$H$3450,4,FALSE)</f>
        <v>44804</v>
      </c>
      <c r="F1193" s="17">
        <f>VLOOKUP(A1193,'forecast data dump'!$A$1:$H$3450,5,FALSE)</f>
        <v>44811</v>
      </c>
      <c r="G1193" s="13">
        <f>VLOOKUP(A1193,'forecast data dump'!$A$1:$H$3450,8,FALSE)</f>
        <v>0</v>
      </c>
      <c r="H1193" s="5" t="s">
        <v>3733</v>
      </c>
      <c r="I1193" s="22">
        <f t="shared" si="200"/>
        <v>8</v>
      </c>
      <c r="J1193" s="5"/>
      <c r="K1193" s="5"/>
      <c r="L1193" s="33">
        <f t="shared" si="201"/>
        <v>1250</v>
      </c>
      <c r="M1193" s="33">
        <f t="shared" si="202"/>
        <v>1250</v>
      </c>
      <c r="N1193" s="22">
        <f t="shared" si="203"/>
        <v>0</v>
      </c>
    </row>
    <row r="1194" spans="1:14" x14ac:dyDescent="0.3">
      <c r="A1194" s="5" t="s">
        <v>2620</v>
      </c>
      <c r="B1194" s="5" t="s">
        <v>2621</v>
      </c>
      <c r="C1194" s="5">
        <v>8</v>
      </c>
      <c r="D1194" s="6">
        <v>969</v>
      </c>
      <c r="E1194" s="17">
        <f>VLOOKUP(A1194,'forecast data dump'!$A$1:$H$3450,4,FALSE)</f>
        <v>44804</v>
      </c>
      <c r="F1194" s="17">
        <f>VLOOKUP(A1194,'forecast data dump'!$A$1:$H$3450,5,FALSE)</f>
        <v>44811</v>
      </c>
      <c r="G1194" s="13">
        <f>VLOOKUP(A1194,'forecast data dump'!$A$1:$H$3450,8,FALSE)</f>
        <v>0</v>
      </c>
      <c r="H1194" s="5" t="s">
        <v>3742</v>
      </c>
      <c r="I1194" s="22">
        <f t="shared" si="200"/>
        <v>8</v>
      </c>
      <c r="J1194" s="5"/>
      <c r="K1194" s="5"/>
      <c r="L1194" s="33">
        <f t="shared" si="201"/>
        <v>969</v>
      </c>
      <c r="M1194" s="33">
        <f t="shared" si="202"/>
        <v>969</v>
      </c>
      <c r="N1194" s="22">
        <f t="shared" si="203"/>
        <v>0</v>
      </c>
    </row>
    <row r="1195" spans="1:14" x14ac:dyDescent="0.3">
      <c r="A1195" s="5" t="s">
        <v>2620</v>
      </c>
      <c r="B1195" s="5" t="s">
        <v>2621</v>
      </c>
      <c r="C1195" s="5">
        <v>8</v>
      </c>
      <c r="D1195" s="6">
        <v>969</v>
      </c>
      <c r="E1195" s="17">
        <f>VLOOKUP(A1195,'forecast data dump'!$A$1:$H$3450,4,FALSE)</f>
        <v>44804</v>
      </c>
      <c r="F1195" s="17">
        <f>VLOOKUP(A1195,'forecast data dump'!$A$1:$H$3450,5,FALSE)</f>
        <v>44811</v>
      </c>
      <c r="G1195" s="13">
        <f>VLOOKUP(A1195,'forecast data dump'!$A$1:$H$3450,8,FALSE)</f>
        <v>0</v>
      </c>
      <c r="H1195" s="5" t="s">
        <v>3741</v>
      </c>
      <c r="I1195" s="22">
        <f t="shared" si="200"/>
        <v>8</v>
      </c>
      <c r="J1195" s="5"/>
      <c r="K1195" s="5"/>
      <c r="L1195" s="33">
        <f t="shared" si="201"/>
        <v>969</v>
      </c>
      <c r="M1195" s="33">
        <f t="shared" si="202"/>
        <v>969</v>
      </c>
      <c r="N1195" s="22">
        <f t="shared" si="203"/>
        <v>0</v>
      </c>
    </row>
    <row r="1196" spans="1:14" x14ac:dyDescent="0.3">
      <c r="A1196" s="5" t="s">
        <v>2620</v>
      </c>
      <c r="B1196" s="5" t="s">
        <v>2621</v>
      </c>
      <c r="C1196" s="5">
        <v>8</v>
      </c>
      <c r="D1196" s="6">
        <v>1074</v>
      </c>
      <c r="E1196" s="17">
        <f>VLOOKUP(A1196,'forecast data dump'!$A$1:$H$3450,4,FALSE)</f>
        <v>44804</v>
      </c>
      <c r="F1196" s="17">
        <f>VLOOKUP(A1196,'forecast data dump'!$A$1:$H$3450,5,FALSE)</f>
        <v>44811</v>
      </c>
      <c r="G1196" s="13">
        <f>VLOOKUP(A1196,'forecast data dump'!$A$1:$H$3450,8,FALSE)</f>
        <v>0</v>
      </c>
      <c r="H1196" s="5" t="s">
        <v>3746</v>
      </c>
      <c r="I1196" s="22">
        <f t="shared" si="200"/>
        <v>8</v>
      </c>
      <c r="J1196" s="5"/>
      <c r="K1196" s="5"/>
      <c r="L1196" s="33">
        <f t="shared" si="201"/>
        <v>1074</v>
      </c>
      <c r="M1196" s="33">
        <f t="shared" si="202"/>
        <v>1074</v>
      </c>
      <c r="N1196" s="22">
        <f t="shared" si="203"/>
        <v>0</v>
      </c>
    </row>
    <row r="1197" spans="1:14" x14ac:dyDescent="0.3">
      <c r="A1197" s="5" t="s">
        <v>2622</v>
      </c>
      <c r="B1197" s="5" t="s">
        <v>2623</v>
      </c>
      <c r="C1197" s="5">
        <v>8</v>
      </c>
      <c r="D1197" s="6">
        <v>1250</v>
      </c>
      <c r="E1197" s="17">
        <f>VLOOKUP(A1197,'forecast data dump'!$A$1:$H$3450,4,FALSE)</f>
        <v>44812</v>
      </c>
      <c r="F1197" s="17">
        <f>VLOOKUP(A1197,'forecast data dump'!$A$1:$H$3450,5,FALSE)</f>
        <v>44818</v>
      </c>
      <c r="G1197" s="13">
        <f>VLOOKUP(A1197,'forecast data dump'!$A$1:$H$3450,8,FALSE)</f>
        <v>0</v>
      </c>
      <c r="H1197" s="5" t="s">
        <v>3733</v>
      </c>
      <c r="I1197" s="22">
        <f t="shared" si="200"/>
        <v>8</v>
      </c>
      <c r="J1197" s="5"/>
      <c r="K1197" s="5"/>
      <c r="L1197" s="33">
        <f t="shared" si="201"/>
        <v>1250</v>
      </c>
      <c r="M1197" s="33">
        <f t="shared" si="202"/>
        <v>1250</v>
      </c>
      <c r="N1197" s="22">
        <f t="shared" si="203"/>
        <v>0</v>
      </c>
    </row>
    <row r="1198" spans="1:14" x14ac:dyDescent="0.3">
      <c r="A1198" s="5" t="s">
        <v>2622</v>
      </c>
      <c r="B1198" s="5" t="s">
        <v>2623</v>
      </c>
      <c r="C1198" s="5">
        <v>8</v>
      </c>
      <c r="D1198" s="6">
        <v>969</v>
      </c>
      <c r="E1198" s="17">
        <f>VLOOKUP(A1198,'forecast data dump'!$A$1:$H$3450,4,FALSE)</f>
        <v>44812</v>
      </c>
      <c r="F1198" s="17">
        <f>VLOOKUP(A1198,'forecast data dump'!$A$1:$H$3450,5,FALSE)</f>
        <v>44818</v>
      </c>
      <c r="G1198" s="13">
        <f>VLOOKUP(A1198,'forecast data dump'!$A$1:$H$3450,8,FALSE)</f>
        <v>0</v>
      </c>
      <c r="H1198" s="5" t="s">
        <v>3742</v>
      </c>
      <c r="I1198" s="22">
        <f t="shared" si="200"/>
        <v>8</v>
      </c>
      <c r="J1198" s="5"/>
      <c r="K1198" s="5"/>
      <c r="L1198" s="33">
        <f t="shared" si="201"/>
        <v>969</v>
      </c>
      <c r="M1198" s="33">
        <f t="shared" si="202"/>
        <v>969</v>
      </c>
      <c r="N1198" s="22">
        <f t="shared" si="203"/>
        <v>0</v>
      </c>
    </row>
    <row r="1199" spans="1:14" x14ac:dyDescent="0.3">
      <c r="A1199" s="5" t="s">
        <v>2622</v>
      </c>
      <c r="B1199" s="5" t="s">
        <v>2623</v>
      </c>
      <c r="C1199" s="5">
        <v>8</v>
      </c>
      <c r="D1199" s="6">
        <v>1074</v>
      </c>
      <c r="E1199" s="17">
        <f>VLOOKUP(A1199,'forecast data dump'!$A$1:$H$3450,4,FALSE)</f>
        <v>44812</v>
      </c>
      <c r="F1199" s="17">
        <f>VLOOKUP(A1199,'forecast data dump'!$A$1:$H$3450,5,FALSE)</f>
        <v>44818</v>
      </c>
      <c r="G1199" s="13">
        <f>VLOOKUP(A1199,'forecast data dump'!$A$1:$H$3450,8,FALSE)</f>
        <v>0</v>
      </c>
      <c r="H1199" s="5" t="s">
        <v>3746</v>
      </c>
      <c r="I1199" s="22">
        <f t="shared" si="200"/>
        <v>8</v>
      </c>
      <c r="J1199" s="5"/>
      <c r="K1199" s="5"/>
      <c r="L1199" s="33">
        <f t="shared" si="201"/>
        <v>1074</v>
      </c>
      <c r="M1199" s="33">
        <f t="shared" si="202"/>
        <v>1074</v>
      </c>
      <c r="N1199" s="22">
        <f t="shared" si="203"/>
        <v>0</v>
      </c>
    </row>
    <row r="1200" spans="1:14" x14ac:dyDescent="0.3">
      <c r="A1200" s="5" t="s">
        <v>2622</v>
      </c>
      <c r="B1200" s="5" t="s">
        <v>2623</v>
      </c>
      <c r="C1200" s="5">
        <v>8</v>
      </c>
      <c r="D1200" s="6">
        <v>969</v>
      </c>
      <c r="E1200" s="17">
        <f>VLOOKUP(A1200,'forecast data dump'!$A$1:$H$3450,4,FALSE)</f>
        <v>44812</v>
      </c>
      <c r="F1200" s="17">
        <f>VLOOKUP(A1200,'forecast data dump'!$A$1:$H$3450,5,FALSE)</f>
        <v>44818</v>
      </c>
      <c r="G1200" s="13">
        <f>VLOOKUP(A1200,'forecast data dump'!$A$1:$H$3450,8,FALSE)</f>
        <v>0</v>
      </c>
      <c r="H1200" s="5" t="s">
        <v>3741</v>
      </c>
      <c r="I1200" s="22">
        <f t="shared" si="200"/>
        <v>8</v>
      </c>
      <c r="J1200" s="5"/>
      <c r="K1200" s="5"/>
      <c r="L1200" s="33">
        <f t="shared" si="201"/>
        <v>969</v>
      </c>
      <c r="M1200" s="33">
        <f t="shared" si="202"/>
        <v>969</v>
      </c>
      <c r="N1200" s="22">
        <f t="shared" si="203"/>
        <v>0</v>
      </c>
    </row>
    <row r="1201" spans="1:14" x14ac:dyDescent="0.3">
      <c r="A1201" s="5" t="s">
        <v>2624</v>
      </c>
      <c r="B1201" s="5" t="s">
        <v>2625</v>
      </c>
      <c r="C1201" s="5">
        <v>40</v>
      </c>
      <c r="D1201" s="6">
        <v>6262</v>
      </c>
      <c r="E1201" s="17">
        <f>VLOOKUP(A1201,'forecast data dump'!$A$1:$H$3450,4,FALSE)</f>
        <v>44819</v>
      </c>
      <c r="F1201" s="17">
        <f>VLOOKUP(A1201,'forecast data dump'!$A$1:$H$3450,5,FALSE)</f>
        <v>44839</v>
      </c>
      <c r="G1201" s="13">
        <f>VLOOKUP(A1201,'forecast data dump'!$A$1:$H$3450,8,FALSE)</f>
        <v>0</v>
      </c>
      <c r="H1201" s="5" t="s">
        <v>3744</v>
      </c>
      <c r="I1201" s="22">
        <f t="shared" si="200"/>
        <v>40</v>
      </c>
      <c r="J1201" s="5"/>
      <c r="K1201" s="5"/>
      <c r="L1201" s="33">
        <f t="shared" si="201"/>
        <v>6262</v>
      </c>
      <c r="M1201" s="33">
        <f t="shared" si="202"/>
        <v>6262</v>
      </c>
      <c r="N1201" s="22">
        <f t="shared" si="203"/>
        <v>0</v>
      </c>
    </row>
    <row r="1202" spans="1:14" x14ac:dyDescent="0.3">
      <c r="A1202" s="5" t="s">
        <v>2624</v>
      </c>
      <c r="B1202" s="5" t="s">
        <v>2625</v>
      </c>
      <c r="C1202" s="5">
        <v>40</v>
      </c>
      <c r="D1202" s="6">
        <v>4853</v>
      </c>
      <c r="E1202" s="17">
        <f>VLOOKUP(A1202,'forecast data dump'!$A$1:$H$3450,4,FALSE)</f>
        <v>44819</v>
      </c>
      <c r="F1202" s="17">
        <f>VLOOKUP(A1202,'forecast data dump'!$A$1:$H$3450,5,FALSE)</f>
        <v>44839</v>
      </c>
      <c r="G1202" s="13">
        <f>VLOOKUP(A1202,'forecast data dump'!$A$1:$H$3450,8,FALSE)</f>
        <v>0</v>
      </c>
      <c r="H1202" s="5" t="s">
        <v>3742</v>
      </c>
      <c r="I1202" s="22">
        <f t="shared" si="200"/>
        <v>40</v>
      </c>
      <c r="J1202" s="5"/>
      <c r="K1202" s="5"/>
      <c r="L1202" s="33">
        <f t="shared" si="201"/>
        <v>4853</v>
      </c>
      <c r="M1202" s="33">
        <f t="shared" si="202"/>
        <v>4853</v>
      </c>
      <c r="N1202" s="22">
        <f t="shared" si="203"/>
        <v>0</v>
      </c>
    </row>
    <row r="1203" spans="1:14" x14ac:dyDescent="0.3">
      <c r="A1203" s="5" t="s">
        <v>2624</v>
      </c>
      <c r="B1203" s="5" t="s">
        <v>2625</v>
      </c>
      <c r="C1203" s="5">
        <v>400</v>
      </c>
      <c r="D1203" s="6">
        <v>73181</v>
      </c>
      <c r="E1203" s="17">
        <f>VLOOKUP(A1203,'forecast data dump'!$A$1:$H$3450,4,FALSE)</f>
        <v>44819</v>
      </c>
      <c r="F1203" s="17">
        <f>VLOOKUP(A1203,'forecast data dump'!$A$1:$H$3450,5,FALSE)</f>
        <v>44839</v>
      </c>
      <c r="G1203" s="13">
        <f>VLOOKUP(A1203,'forecast data dump'!$A$1:$H$3450,8,FALSE)</f>
        <v>0</v>
      </c>
      <c r="H1203" s="5" t="s">
        <v>3740</v>
      </c>
      <c r="I1203" s="22">
        <f t="shared" si="200"/>
        <v>400</v>
      </c>
      <c r="J1203" s="5"/>
      <c r="K1203" s="5"/>
      <c r="L1203" s="33">
        <f t="shared" si="201"/>
        <v>73181</v>
      </c>
      <c r="M1203" s="33">
        <f t="shared" si="202"/>
        <v>73181</v>
      </c>
      <c r="N1203" s="22">
        <f t="shared" si="203"/>
        <v>0</v>
      </c>
    </row>
    <row r="1204" spans="1:14" x14ac:dyDescent="0.3">
      <c r="A1204" s="5" t="s">
        <v>2624</v>
      </c>
      <c r="B1204" s="5" t="s">
        <v>2625</v>
      </c>
      <c r="C1204" s="5">
        <v>40</v>
      </c>
      <c r="D1204" s="6">
        <v>4853</v>
      </c>
      <c r="E1204" s="17">
        <f>VLOOKUP(A1204,'forecast data dump'!$A$1:$H$3450,4,FALSE)</f>
        <v>44819</v>
      </c>
      <c r="F1204" s="17">
        <f>VLOOKUP(A1204,'forecast data dump'!$A$1:$H$3450,5,FALSE)</f>
        <v>44839</v>
      </c>
      <c r="G1204" s="13">
        <f>VLOOKUP(A1204,'forecast data dump'!$A$1:$H$3450,8,FALSE)</f>
        <v>0</v>
      </c>
      <c r="H1204" s="5" t="s">
        <v>3741</v>
      </c>
      <c r="I1204" s="22">
        <f t="shared" si="200"/>
        <v>40</v>
      </c>
      <c r="J1204" s="5"/>
      <c r="K1204" s="5"/>
      <c r="L1204" s="33">
        <f t="shared" si="201"/>
        <v>4853</v>
      </c>
      <c r="M1204" s="33">
        <f t="shared" si="202"/>
        <v>4853</v>
      </c>
      <c r="N1204" s="22">
        <f t="shared" si="203"/>
        <v>0</v>
      </c>
    </row>
    <row r="1205" spans="1:14" x14ac:dyDescent="0.3">
      <c r="A1205" s="5" t="s">
        <v>2624</v>
      </c>
      <c r="B1205" s="5" t="s">
        <v>2625</v>
      </c>
      <c r="C1205" s="5">
        <v>40</v>
      </c>
      <c r="D1205" s="6">
        <v>6262</v>
      </c>
      <c r="E1205" s="17">
        <f>VLOOKUP(A1205,'forecast data dump'!$A$1:$H$3450,4,FALSE)</f>
        <v>44819</v>
      </c>
      <c r="F1205" s="17">
        <f>VLOOKUP(A1205,'forecast data dump'!$A$1:$H$3450,5,FALSE)</f>
        <v>44839</v>
      </c>
      <c r="G1205" s="13">
        <f>VLOOKUP(A1205,'forecast data dump'!$A$1:$H$3450,8,FALSE)</f>
        <v>0</v>
      </c>
      <c r="H1205" s="5" t="s">
        <v>3733</v>
      </c>
      <c r="I1205" s="22">
        <f t="shared" si="200"/>
        <v>40</v>
      </c>
      <c r="J1205" s="5"/>
      <c r="K1205" s="5"/>
      <c r="L1205" s="33">
        <f t="shared" si="201"/>
        <v>6262</v>
      </c>
      <c r="M1205" s="33">
        <f t="shared" si="202"/>
        <v>6262</v>
      </c>
      <c r="N1205" s="22">
        <f t="shared" si="203"/>
        <v>0</v>
      </c>
    </row>
    <row r="1206" spans="1:14" x14ac:dyDescent="0.3">
      <c r="A1206" s="5" t="s">
        <v>2624</v>
      </c>
      <c r="B1206" s="5" t="s">
        <v>2625</v>
      </c>
      <c r="C1206" s="5">
        <v>40</v>
      </c>
      <c r="D1206" s="6">
        <v>4853</v>
      </c>
      <c r="E1206" s="17">
        <f>VLOOKUP(A1206,'forecast data dump'!$A$1:$H$3450,4,FALSE)</f>
        <v>44819</v>
      </c>
      <c r="F1206" s="17">
        <f>VLOOKUP(A1206,'forecast data dump'!$A$1:$H$3450,5,FALSE)</f>
        <v>44839</v>
      </c>
      <c r="G1206" s="13">
        <f>VLOOKUP(A1206,'forecast data dump'!$A$1:$H$3450,8,FALSE)</f>
        <v>0</v>
      </c>
      <c r="H1206" s="5" t="s">
        <v>3745</v>
      </c>
      <c r="I1206" s="22">
        <f t="shared" si="200"/>
        <v>40</v>
      </c>
      <c r="J1206" s="5"/>
      <c r="K1206" s="5"/>
      <c r="L1206" s="33">
        <f t="shared" si="201"/>
        <v>4853</v>
      </c>
      <c r="M1206" s="33">
        <f t="shared" si="202"/>
        <v>4853</v>
      </c>
      <c r="N1206" s="22">
        <f t="shared" si="203"/>
        <v>0</v>
      </c>
    </row>
    <row r="1207" spans="1:14" x14ac:dyDescent="0.3">
      <c r="A1207" s="5" t="s">
        <v>2626</v>
      </c>
      <c r="B1207" s="5" t="s">
        <v>2627</v>
      </c>
      <c r="C1207" s="5">
        <v>30000</v>
      </c>
      <c r="D1207" s="6">
        <v>34821</v>
      </c>
      <c r="E1207" s="17">
        <f>VLOOKUP(A1207,'forecast data dump'!$A$1:$H$3450,4,FALSE)</f>
        <v>44392</v>
      </c>
      <c r="F1207" s="17">
        <f>VLOOKUP(A1207,'forecast data dump'!$A$1:$H$3450,5,FALSE)</f>
        <v>44522</v>
      </c>
      <c r="G1207" s="13">
        <f>VLOOKUP(A1207,'forecast data dump'!$A$1:$H$3450,8,FALSE)</f>
        <v>0</v>
      </c>
      <c r="H1207" s="5" t="s">
        <v>3762</v>
      </c>
      <c r="I1207" s="22">
        <f t="shared" si="200"/>
        <v>30000</v>
      </c>
      <c r="J1207" s="5"/>
      <c r="K1207" s="5"/>
      <c r="L1207" s="33">
        <f t="shared" si="201"/>
        <v>34821</v>
      </c>
      <c r="M1207" s="33">
        <f t="shared" si="202"/>
        <v>34821</v>
      </c>
      <c r="N1207" s="22">
        <f t="shared" si="203"/>
        <v>0</v>
      </c>
    </row>
    <row r="1208" spans="1:14" x14ac:dyDescent="0.3">
      <c r="A1208" s="5" t="s">
        <v>2628</v>
      </c>
      <c r="B1208" s="5" t="s">
        <v>2629</v>
      </c>
      <c r="C1208" s="5">
        <v>500</v>
      </c>
      <c r="D1208" s="6">
        <v>592</v>
      </c>
      <c r="E1208" s="17">
        <f>VLOOKUP(A1208,'forecast data dump'!$A$1:$H$3450,4,FALSE)</f>
        <v>44742</v>
      </c>
      <c r="F1208" s="17">
        <f>VLOOKUP(A1208,'forecast data dump'!$A$1:$H$3450,5,FALSE)</f>
        <v>44749</v>
      </c>
      <c r="G1208" s="13">
        <f>VLOOKUP(A1208,'forecast data dump'!$A$1:$H$3450,8,FALSE)</f>
        <v>0</v>
      </c>
      <c r="H1208" s="5" t="s">
        <v>3762</v>
      </c>
      <c r="I1208" s="22">
        <f t="shared" si="200"/>
        <v>500</v>
      </c>
      <c r="J1208" s="5"/>
      <c r="K1208" s="5"/>
      <c r="L1208" s="33">
        <f t="shared" si="201"/>
        <v>592</v>
      </c>
      <c r="M1208" s="33">
        <f t="shared" si="202"/>
        <v>592</v>
      </c>
      <c r="N1208" s="22">
        <f t="shared" si="203"/>
        <v>0</v>
      </c>
    </row>
    <row r="1209" spans="1:14" x14ac:dyDescent="0.3">
      <c r="A1209" s="5" t="s">
        <v>2630</v>
      </c>
      <c r="B1209" s="5" t="s">
        <v>2631</v>
      </c>
      <c r="C1209" s="5">
        <v>500</v>
      </c>
      <c r="D1209" s="6">
        <v>592</v>
      </c>
      <c r="E1209" s="17">
        <f>VLOOKUP(A1209,'forecast data dump'!$A$1:$H$3450,4,FALSE)</f>
        <v>44753</v>
      </c>
      <c r="F1209" s="17">
        <f>VLOOKUP(A1209,'forecast data dump'!$A$1:$H$3450,5,FALSE)</f>
        <v>44757</v>
      </c>
      <c r="G1209" s="13">
        <f>VLOOKUP(A1209,'forecast data dump'!$A$1:$H$3450,8,FALSE)</f>
        <v>0</v>
      </c>
      <c r="H1209" s="5" t="s">
        <v>3762</v>
      </c>
      <c r="I1209" s="22">
        <f t="shared" si="200"/>
        <v>500</v>
      </c>
      <c r="J1209" s="5"/>
      <c r="K1209" s="5"/>
      <c r="L1209" s="33">
        <f t="shared" si="201"/>
        <v>592</v>
      </c>
      <c r="M1209" s="33">
        <f t="shared" si="202"/>
        <v>592</v>
      </c>
      <c r="N1209" s="22">
        <f t="shared" si="203"/>
        <v>0</v>
      </c>
    </row>
    <row r="1210" spans="1:14" x14ac:dyDescent="0.3">
      <c r="A1210" s="5" t="s">
        <v>2632</v>
      </c>
      <c r="B1210" s="5" t="s">
        <v>2633</v>
      </c>
      <c r="C1210" s="5">
        <v>500</v>
      </c>
      <c r="D1210" s="6">
        <v>592</v>
      </c>
      <c r="E1210" s="17">
        <f>VLOOKUP(A1210,'forecast data dump'!$A$1:$H$3450,4,FALSE)</f>
        <v>44760</v>
      </c>
      <c r="F1210" s="17">
        <f>VLOOKUP(A1210,'forecast data dump'!$A$1:$H$3450,5,FALSE)</f>
        <v>44764</v>
      </c>
      <c r="G1210" s="13">
        <f>VLOOKUP(A1210,'forecast data dump'!$A$1:$H$3450,8,FALSE)</f>
        <v>0</v>
      </c>
      <c r="H1210" s="5" t="s">
        <v>3762</v>
      </c>
      <c r="I1210" s="22">
        <f t="shared" si="200"/>
        <v>500</v>
      </c>
      <c r="J1210" s="5"/>
      <c r="K1210" s="5"/>
      <c r="L1210" s="33">
        <f t="shared" si="201"/>
        <v>592</v>
      </c>
      <c r="M1210" s="33">
        <f t="shared" si="202"/>
        <v>592</v>
      </c>
      <c r="N1210" s="22">
        <f t="shared" si="203"/>
        <v>0</v>
      </c>
    </row>
    <row r="1211" spans="1:14" x14ac:dyDescent="0.3">
      <c r="A1211" s="5" t="s">
        <v>2634</v>
      </c>
      <c r="B1211" s="5" t="s">
        <v>2635</v>
      </c>
      <c r="C1211" s="5">
        <v>500</v>
      </c>
      <c r="D1211" s="6">
        <v>592</v>
      </c>
      <c r="E1211" s="17">
        <f>VLOOKUP(A1211,'forecast data dump'!$A$1:$H$3450,4,FALSE)</f>
        <v>44767</v>
      </c>
      <c r="F1211" s="17">
        <f>VLOOKUP(A1211,'forecast data dump'!$A$1:$H$3450,5,FALSE)</f>
        <v>44771</v>
      </c>
      <c r="G1211" s="13">
        <f>VLOOKUP(A1211,'forecast data dump'!$A$1:$H$3450,8,FALSE)</f>
        <v>0</v>
      </c>
      <c r="H1211" s="5" t="s">
        <v>3762</v>
      </c>
      <c r="I1211" s="22">
        <f t="shared" si="200"/>
        <v>500</v>
      </c>
      <c r="J1211" s="5"/>
      <c r="K1211" s="5"/>
      <c r="L1211" s="33">
        <f t="shared" si="201"/>
        <v>592</v>
      </c>
      <c r="M1211" s="33">
        <f t="shared" si="202"/>
        <v>592</v>
      </c>
      <c r="N1211" s="22">
        <f t="shared" si="203"/>
        <v>0</v>
      </c>
    </row>
    <row r="1212" spans="1:14" x14ac:dyDescent="0.3">
      <c r="A1212" s="5" t="s">
        <v>2636</v>
      </c>
      <c r="B1212" s="5" t="s">
        <v>2637</v>
      </c>
      <c r="C1212" s="5">
        <v>500</v>
      </c>
      <c r="D1212" s="6">
        <v>592</v>
      </c>
      <c r="E1212" s="17">
        <f>VLOOKUP(A1212,'forecast data dump'!$A$1:$H$3450,4,FALSE)</f>
        <v>44783</v>
      </c>
      <c r="F1212" s="17">
        <f>VLOOKUP(A1212,'forecast data dump'!$A$1:$H$3450,5,FALSE)</f>
        <v>44803</v>
      </c>
      <c r="G1212" s="13">
        <f>VLOOKUP(A1212,'forecast data dump'!$A$1:$H$3450,8,FALSE)</f>
        <v>0</v>
      </c>
      <c r="H1212" s="5" t="s">
        <v>3762</v>
      </c>
      <c r="I1212" s="22">
        <f t="shared" si="200"/>
        <v>500</v>
      </c>
      <c r="J1212" s="5"/>
      <c r="K1212" s="5"/>
      <c r="L1212" s="33">
        <f t="shared" si="201"/>
        <v>592</v>
      </c>
      <c r="M1212" s="33">
        <f t="shared" si="202"/>
        <v>592</v>
      </c>
      <c r="N1212" s="22">
        <f t="shared" si="203"/>
        <v>0</v>
      </c>
    </row>
    <row r="1213" spans="1:14" x14ac:dyDescent="0.3">
      <c r="A1213" s="5" t="s">
        <v>2638</v>
      </c>
      <c r="B1213" s="5" t="s">
        <v>2639</v>
      </c>
      <c r="C1213" s="5">
        <v>500</v>
      </c>
      <c r="D1213" s="6">
        <v>593</v>
      </c>
      <c r="E1213" s="17">
        <f>VLOOKUP(A1213,'forecast data dump'!$A$1:$H$3450,4,FALSE)</f>
        <v>44819</v>
      </c>
      <c r="F1213" s="17">
        <f>VLOOKUP(A1213,'forecast data dump'!$A$1:$H$3450,5,FALSE)</f>
        <v>44839</v>
      </c>
      <c r="G1213" s="13">
        <f>VLOOKUP(A1213,'forecast data dump'!$A$1:$H$3450,8,FALSE)</f>
        <v>0</v>
      </c>
      <c r="H1213" s="5" t="s">
        <v>3762</v>
      </c>
      <c r="I1213" s="22">
        <f t="shared" si="200"/>
        <v>500</v>
      </c>
      <c r="J1213" s="5"/>
      <c r="K1213" s="5"/>
      <c r="L1213" s="33">
        <f t="shared" si="201"/>
        <v>593</v>
      </c>
      <c r="M1213" s="33">
        <f t="shared" si="202"/>
        <v>593</v>
      </c>
      <c r="N1213" s="22">
        <f t="shared" si="203"/>
        <v>0</v>
      </c>
    </row>
    <row r="1214" spans="1:14" x14ac:dyDescent="0.3">
      <c r="A1214" s="5" t="s">
        <v>2640</v>
      </c>
      <c r="B1214" s="5" t="s">
        <v>2641</v>
      </c>
      <c r="C1214" s="5">
        <v>4</v>
      </c>
      <c r="D1214" s="6">
        <v>625</v>
      </c>
      <c r="E1214" s="17">
        <f>VLOOKUP(A1214,'forecast data dump'!$A$1:$H$3450,4,FALSE)</f>
        <v>44750</v>
      </c>
      <c r="F1214" s="17">
        <f>VLOOKUP(A1214,'forecast data dump'!$A$1:$H$3450,5,FALSE)</f>
        <v>44750</v>
      </c>
      <c r="G1214" s="13">
        <f>VLOOKUP(A1214,'forecast data dump'!$A$1:$H$3450,8,FALSE)</f>
        <v>0</v>
      </c>
      <c r="H1214" s="5" t="s">
        <v>3733</v>
      </c>
      <c r="I1214" s="22">
        <f t="shared" si="200"/>
        <v>4</v>
      </c>
      <c r="J1214" s="5"/>
      <c r="K1214" s="5"/>
      <c r="L1214" s="33">
        <f t="shared" si="201"/>
        <v>625</v>
      </c>
      <c r="M1214" s="33">
        <f t="shared" si="202"/>
        <v>625</v>
      </c>
      <c r="N1214" s="22">
        <f t="shared" si="203"/>
        <v>0</v>
      </c>
    </row>
    <row r="1215" spans="1:14" x14ac:dyDescent="0.3">
      <c r="A1215" s="5" t="s">
        <v>2640</v>
      </c>
      <c r="B1215" s="5" t="s">
        <v>2641</v>
      </c>
      <c r="C1215" s="5">
        <v>16</v>
      </c>
      <c r="D1215" s="6">
        <v>1937</v>
      </c>
      <c r="E1215" s="17">
        <f>VLOOKUP(A1215,'forecast data dump'!$A$1:$H$3450,4,FALSE)</f>
        <v>44750</v>
      </c>
      <c r="F1215" s="17">
        <f>VLOOKUP(A1215,'forecast data dump'!$A$1:$H$3450,5,FALSE)</f>
        <v>44750</v>
      </c>
      <c r="G1215" s="13">
        <f>VLOOKUP(A1215,'forecast data dump'!$A$1:$H$3450,8,FALSE)</f>
        <v>0</v>
      </c>
      <c r="H1215" s="5" t="s">
        <v>3741</v>
      </c>
      <c r="I1215" s="22">
        <f t="shared" si="200"/>
        <v>16</v>
      </c>
      <c r="J1215" s="5"/>
      <c r="K1215" s="5"/>
      <c r="L1215" s="33">
        <f t="shared" si="201"/>
        <v>1937</v>
      </c>
      <c r="M1215" s="33">
        <f t="shared" si="202"/>
        <v>1937</v>
      </c>
      <c r="N1215" s="22">
        <f t="shared" si="203"/>
        <v>0</v>
      </c>
    </row>
    <row r="1216" spans="1:14" x14ac:dyDescent="0.3">
      <c r="A1216" s="5" t="s">
        <v>2644</v>
      </c>
      <c r="B1216" s="5" t="s">
        <v>2645</v>
      </c>
      <c r="C1216" s="5">
        <v>8</v>
      </c>
      <c r="D1216" s="6">
        <v>1250</v>
      </c>
      <c r="E1216" s="17">
        <f>VLOOKUP(A1216,'forecast data dump'!$A$1:$H$3450,4,FALSE)</f>
        <v>44742</v>
      </c>
      <c r="F1216" s="17">
        <f>VLOOKUP(A1216,'forecast data dump'!$A$1:$H$3450,5,FALSE)</f>
        <v>44749</v>
      </c>
      <c r="G1216" s="13">
        <f>VLOOKUP(A1216,'forecast data dump'!$A$1:$H$3450,8,FALSE)</f>
        <v>0</v>
      </c>
      <c r="H1216" s="5" t="s">
        <v>3763</v>
      </c>
      <c r="I1216" s="22">
        <f t="shared" si="200"/>
        <v>8</v>
      </c>
      <c r="J1216" s="5"/>
      <c r="K1216" s="5"/>
      <c r="L1216" s="33">
        <f t="shared" si="201"/>
        <v>1250</v>
      </c>
      <c r="M1216" s="33">
        <f t="shared" si="202"/>
        <v>1250</v>
      </c>
      <c r="N1216" s="22">
        <f t="shared" si="203"/>
        <v>0</v>
      </c>
    </row>
    <row r="1217" spans="1:14" x14ac:dyDescent="0.3">
      <c r="A1217" s="5" t="s">
        <v>2646</v>
      </c>
      <c r="B1217" s="5" t="s">
        <v>2647</v>
      </c>
      <c r="C1217" s="5">
        <v>80</v>
      </c>
      <c r="D1217" s="6">
        <v>10615</v>
      </c>
      <c r="E1217" s="17">
        <f>VLOOKUP(A1217,'forecast data dump'!$A$1:$H$3450,4,FALSE)</f>
        <v>44767</v>
      </c>
      <c r="F1217" s="17">
        <f>VLOOKUP(A1217,'forecast data dump'!$A$1:$H$3450,5,FALSE)</f>
        <v>44771</v>
      </c>
      <c r="G1217" s="13">
        <f>VLOOKUP(A1217,'forecast data dump'!$A$1:$H$3450,8,FALSE)</f>
        <v>0</v>
      </c>
      <c r="H1217" s="5" t="s">
        <v>3752</v>
      </c>
      <c r="I1217" s="22">
        <f t="shared" si="200"/>
        <v>80</v>
      </c>
      <c r="J1217" s="5"/>
      <c r="K1217" s="5"/>
      <c r="L1217" s="33">
        <f t="shared" si="201"/>
        <v>10615</v>
      </c>
      <c r="M1217" s="33">
        <f t="shared" si="202"/>
        <v>10615</v>
      </c>
      <c r="N1217" s="22">
        <f t="shared" si="203"/>
        <v>0</v>
      </c>
    </row>
    <row r="1218" spans="1:14" x14ac:dyDescent="0.3">
      <c r="A1218" s="5" t="s">
        <v>2646</v>
      </c>
      <c r="B1218" s="5" t="s">
        <v>2647</v>
      </c>
      <c r="C1218" s="5">
        <v>60</v>
      </c>
      <c r="D1218" s="6">
        <v>7264</v>
      </c>
      <c r="E1218" s="17">
        <f>VLOOKUP(A1218,'forecast data dump'!$A$1:$H$3450,4,FALSE)</f>
        <v>44767</v>
      </c>
      <c r="F1218" s="17">
        <f>VLOOKUP(A1218,'forecast data dump'!$A$1:$H$3450,5,FALSE)</f>
        <v>44771</v>
      </c>
      <c r="G1218" s="13">
        <f>VLOOKUP(A1218,'forecast data dump'!$A$1:$H$3450,8,FALSE)</f>
        <v>0</v>
      </c>
      <c r="H1218" s="5" t="s">
        <v>3759</v>
      </c>
      <c r="I1218" s="22">
        <f t="shared" si="200"/>
        <v>60</v>
      </c>
      <c r="J1218" s="5"/>
      <c r="K1218" s="5"/>
      <c r="L1218" s="33">
        <f t="shared" si="201"/>
        <v>7264</v>
      </c>
      <c r="M1218" s="33">
        <f t="shared" si="202"/>
        <v>7264</v>
      </c>
      <c r="N1218" s="22">
        <f t="shared" si="203"/>
        <v>0</v>
      </c>
    </row>
    <row r="1219" spans="1:14" x14ac:dyDescent="0.3">
      <c r="A1219" s="5" t="s">
        <v>2646</v>
      </c>
      <c r="B1219" s="5" t="s">
        <v>2647</v>
      </c>
      <c r="C1219" s="5">
        <v>60</v>
      </c>
      <c r="D1219" s="6">
        <v>8313</v>
      </c>
      <c r="E1219" s="17">
        <f>VLOOKUP(A1219,'forecast data dump'!$A$1:$H$3450,4,FALSE)</f>
        <v>44767</v>
      </c>
      <c r="F1219" s="17">
        <f>VLOOKUP(A1219,'forecast data dump'!$A$1:$H$3450,5,FALSE)</f>
        <v>44771</v>
      </c>
      <c r="G1219" s="13">
        <f>VLOOKUP(A1219,'forecast data dump'!$A$1:$H$3450,8,FALSE)</f>
        <v>0</v>
      </c>
      <c r="H1219" s="5" t="s">
        <v>3765</v>
      </c>
      <c r="I1219" s="22">
        <f t="shared" si="200"/>
        <v>60</v>
      </c>
      <c r="J1219" s="5"/>
      <c r="K1219" s="5"/>
      <c r="L1219" s="33">
        <f t="shared" si="201"/>
        <v>8313</v>
      </c>
      <c r="M1219" s="33">
        <f t="shared" si="202"/>
        <v>8313</v>
      </c>
      <c r="N1219" s="22">
        <f t="shared" si="203"/>
        <v>0</v>
      </c>
    </row>
    <row r="1220" spans="1:14" x14ac:dyDescent="0.3">
      <c r="A1220" s="5" t="s">
        <v>2648</v>
      </c>
      <c r="B1220" s="5" t="s">
        <v>2649</v>
      </c>
      <c r="C1220" s="5">
        <v>77</v>
      </c>
      <c r="D1220" s="6">
        <v>11680</v>
      </c>
      <c r="E1220" s="17" t="str">
        <f>VLOOKUP(A1220,'forecast data dump'!$A$1:$H$3450,4,FALSE)</f>
        <v>02-Dec-19 A</v>
      </c>
      <c r="F1220" s="17">
        <f>VLOOKUP(A1220,'forecast data dump'!$A$1:$H$3450,5,FALSE)</f>
        <v>44391</v>
      </c>
      <c r="G1220" s="13">
        <f>VLOOKUP(A1220,'forecast data dump'!$A$1:$H$3450,8,FALSE)</f>
        <v>0.95</v>
      </c>
      <c r="H1220" s="5" t="s">
        <v>3733</v>
      </c>
      <c r="I1220" s="22">
        <f t="shared" si="200"/>
        <v>3.8500000000000032</v>
      </c>
      <c r="J1220" s="5"/>
      <c r="K1220" s="5"/>
      <c r="L1220" s="33">
        <f t="shared" si="201"/>
        <v>584.00000000000057</v>
      </c>
      <c r="M1220" s="33">
        <f t="shared" si="202"/>
        <v>584.00000000000057</v>
      </c>
      <c r="N1220" s="22">
        <f t="shared" si="203"/>
        <v>0</v>
      </c>
    </row>
    <row r="1221" spans="1:14" x14ac:dyDescent="0.3">
      <c r="A1221" s="5" t="s">
        <v>2648</v>
      </c>
      <c r="B1221" s="5" t="s">
        <v>2649</v>
      </c>
      <c r="C1221" s="5">
        <v>48</v>
      </c>
      <c r="D1221" s="6">
        <v>5642</v>
      </c>
      <c r="E1221" s="17" t="str">
        <f>VLOOKUP(A1221,'forecast data dump'!$A$1:$H$3450,4,FALSE)</f>
        <v>02-Dec-19 A</v>
      </c>
      <c r="F1221" s="17">
        <f>VLOOKUP(A1221,'forecast data dump'!$A$1:$H$3450,5,FALSE)</f>
        <v>44391</v>
      </c>
      <c r="G1221" s="13">
        <f>VLOOKUP(A1221,'forecast data dump'!$A$1:$H$3450,8,FALSE)</f>
        <v>0.95</v>
      </c>
      <c r="H1221" s="5" t="s">
        <v>3741</v>
      </c>
      <c r="I1221" s="22">
        <f t="shared" si="200"/>
        <v>2.4000000000000021</v>
      </c>
      <c r="J1221" s="5"/>
      <c r="K1221" s="5"/>
      <c r="L1221" s="33">
        <f t="shared" si="201"/>
        <v>282.10000000000025</v>
      </c>
      <c r="M1221" s="33">
        <f t="shared" si="202"/>
        <v>282.10000000000025</v>
      </c>
      <c r="N1221" s="22">
        <f t="shared" si="203"/>
        <v>0</v>
      </c>
    </row>
    <row r="1222" spans="1:14" x14ac:dyDescent="0.3">
      <c r="A1222" s="5" t="s">
        <v>2648</v>
      </c>
      <c r="B1222" s="5" t="s">
        <v>2649</v>
      </c>
      <c r="C1222" s="5">
        <v>77</v>
      </c>
      <c r="D1222" s="6">
        <v>9051</v>
      </c>
      <c r="E1222" s="17" t="str">
        <f>VLOOKUP(A1222,'forecast data dump'!$A$1:$H$3450,4,FALSE)</f>
        <v>02-Dec-19 A</v>
      </c>
      <c r="F1222" s="17">
        <f>VLOOKUP(A1222,'forecast data dump'!$A$1:$H$3450,5,FALSE)</f>
        <v>44391</v>
      </c>
      <c r="G1222" s="13">
        <f>VLOOKUP(A1222,'forecast data dump'!$A$1:$H$3450,8,FALSE)</f>
        <v>0.95</v>
      </c>
      <c r="H1222" s="5" t="s">
        <v>3745</v>
      </c>
      <c r="I1222" s="22">
        <f t="shared" si="200"/>
        <v>3.8500000000000032</v>
      </c>
      <c r="J1222" s="5"/>
      <c r="K1222" s="5"/>
      <c r="L1222" s="33">
        <f t="shared" si="201"/>
        <v>452.55000000000041</v>
      </c>
      <c r="M1222" s="33">
        <f t="shared" si="202"/>
        <v>452.55000000000041</v>
      </c>
      <c r="N1222" s="22">
        <f t="shared" si="203"/>
        <v>0</v>
      </c>
    </row>
    <row r="1223" spans="1:14" x14ac:dyDescent="0.3">
      <c r="A1223" s="5" t="s">
        <v>2650</v>
      </c>
      <c r="B1223" s="5" t="s">
        <v>2651</v>
      </c>
      <c r="C1223" s="5">
        <v>4</v>
      </c>
      <c r="D1223" s="6">
        <v>625</v>
      </c>
      <c r="E1223" s="17">
        <f>VLOOKUP(A1223,'forecast data dump'!$A$1:$H$3450,4,FALSE)</f>
        <v>44760</v>
      </c>
      <c r="F1223" s="17">
        <f>VLOOKUP(A1223,'forecast data dump'!$A$1:$H$3450,5,FALSE)</f>
        <v>44764</v>
      </c>
      <c r="G1223" s="13">
        <f>VLOOKUP(A1223,'forecast data dump'!$A$1:$H$3450,8,FALSE)</f>
        <v>0</v>
      </c>
      <c r="H1223" s="5" t="s">
        <v>3733</v>
      </c>
      <c r="I1223" s="22">
        <f t="shared" si="200"/>
        <v>4</v>
      </c>
      <c r="J1223" s="5"/>
      <c r="K1223" s="5"/>
      <c r="L1223" s="33">
        <f t="shared" si="201"/>
        <v>625</v>
      </c>
      <c r="M1223" s="33">
        <f t="shared" si="202"/>
        <v>625</v>
      </c>
      <c r="N1223" s="22">
        <f t="shared" si="203"/>
        <v>0</v>
      </c>
    </row>
    <row r="1224" spans="1:14" x14ac:dyDescent="0.3">
      <c r="A1224" s="5" t="s">
        <v>2650</v>
      </c>
      <c r="B1224" s="5" t="s">
        <v>2651</v>
      </c>
      <c r="C1224" s="5">
        <v>16</v>
      </c>
      <c r="D1224" s="6">
        <v>1937</v>
      </c>
      <c r="E1224" s="17">
        <f>VLOOKUP(A1224,'forecast data dump'!$A$1:$H$3450,4,FALSE)</f>
        <v>44760</v>
      </c>
      <c r="F1224" s="17">
        <f>VLOOKUP(A1224,'forecast data dump'!$A$1:$H$3450,5,FALSE)</f>
        <v>44764</v>
      </c>
      <c r="G1224" s="13">
        <f>VLOOKUP(A1224,'forecast data dump'!$A$1:$H$3450,8,FALSE)</f>
        <v>0</v>
      </c>
      <c r="H1224" s="5" t="s">
        <v>3745</v>
      </c>
      <c r="I1224" s="22">
        <f t="shared" si="200"/>
        <v>16</v>
      </c>
      <c r="J1224" s="5"/>
      <c r="K1224" s="5"/>
      <c r="L1224" s="33">
        <f t="shared" si="201"/>
        <v>1937</v>
      </c>
      <c r="M1224" s="33">
        <f t="shared" si="202"/>
        <v>1937</v>
      </c>
      <c r="N1224" s="22">
        <f t="shared" si="203"/>
        <v>0</v>
      </c>
    </row>
    <row r="1225" spans="1:14" x14ac:dyDescent="0.3">
      <c r="A1225" s="5" t="s">
        <v>2650</v>
      </c>
      <c r="B1225" s="5" t="s">
        <v>2651</v>
      </c>
      <c r="C1225" s="5">
        <v>60</v>
      </c>
      <c r="D1225" s="6">
        <v>7264</v>
      </c>
      <c r="E1225" s="17">
        <f>VLOOKUP(A1225,'forecast data dump'!$A$1:$H$3450,4,FALSE)</f>
        <v>44760</v>
      </c>
      <c r="F1225" s="17">
        <f>VLOOKUP(A1225,'forecast data dump'!$A$1:$H$3450,5,FALSE)</f>
        <v>44764</v>
      </c>
      <c r="G1225" s="13">
        <f>VLOOKUP(A1225,'forecast data dump'!$A$1:$H$3450,8,FALSE)</f>
        <v>0</v>
      </c>
      <c r="H1225" s="5" t="s">
        <v>3741</v>
      </c>
      <c r="I1225" s="22">
        <f t="shared" si="200"/>
        <v>60</v>
      </c>
      <c r="J1225" s="5"/>
      <c r="K1225" s="5"/>
      <c r="L1225" s="33">
        <f t="shared" si="201"/>
        <v>7264</v>
      </c>
      <c r="M1225" s="33">
        <f t="shared" si="202"/>
        <v>7264</v>
      </c>
      <c r="N1225" s="22">
        <f t="shared" si="203"/>
        <v>0</v>
      </c>
    </row>
    <row r="1226" spans="1:14" x14ac:dyDescent="0.3">
      <c r="A1226" s="5" t="s">
        <v>2650</v>
      </c>
      <c r="B1226" s="5" t="s">
        <v>2651</v>
      </c>
      <c r="C1226" s="5">
        <v>36</v>
      </c>
      <c r="D1226" s="6">
        <v>4777</v>
      </c>
      <c r="E1226" s="17">
        <f>VLOOKUP(A1226,'forecast data dump'!$A$1:$H$3450,4,FALSE)</f>
        <v>44760</v>
      </c>
      <c r="F1226" s="17">
        <f>VLOOKUP(A1226,'forecast data dump'!$A$1:$H$3450,5,FALSE)</f>
        <v>44764</v>
      </c>
      <c r="G1226" s="13">
        <f>VLOOKUP(A1226,'forecast data dump'!$A$1:$H$3450,8,FALSE)</f>
        <v>0</v>
      </c>
      <c r="H1226" s="5" t="s">
        <v>3752</v>
      </c>
      <c r="I1226" s="22">
        <f t="shared" si="200"/>
        <v>36</v>
      </c>
      <c r="J1226" s="5"/>
      <c r="K1226" s="5"/>
      <c r="L1226" s="33">
        <f t="shared" si="201"/>
        <v>4777</v>
      </c>
      <c r="M1226" s="33">
        <f t="shared" si="202"/>
        <v>4777</v>
      </c>
      <c r="N1226" s="22">
        <f t="shared" si="203"/>
        <v>0</v>
      </c>
    </row>
    <row r="1227" spans="1:14" x14ac:dyDescent="0.3">
      <c r="A1227" s="3" t="s">
        <v>7898</v>
      </c>
      <c r="B1227" s="3"/>
      <c r="C1227" s="3"/>
      <c r="D1227" s="4"/>
      <c r="E1227" s="15"/>
      <c r="F1227" s="15"/>
      <c r="G1227" s="11"/>
      <c r="H1227" s="3"/>
      <c r="I1227" s="20"/>
      <c r="J1227" s="3"/>
      <c r="K1227" s="3"/>
      <c r="L1227" s="32"/>
      <c r="M1227" s="32"/>
      <c r="N1227" s="20"/>
    </row>
    <row r="1228" spans="1:14" x14ac:dyDescent="0.3">
      <c r="A1228" s="5" t="s">
        <v>2249</v>
      </c>
      <c r="B1228" s="5" t="s">
        <v>2250</v>
      </c>
      <c r="C1228" s="5">
        <v>30</v>
      </c>
      <c r="D1228" s="6">
        <v>4550</v>
      </c>
      <c r="E1228" s="17" t="str">
        <f>VLOOKUP(A1228,'forecast data dump'!$A$1:$H$3450,4,FALSE)</f>
        <v>01-Oct-19 A</v>
      </c>
      <c r="F1228" s="17">
        <f>VLOOKUP(A1228,'forecast data dump'!$A$1:$H$3450,5,FALSE)</f>
        <v>44407</v>
      </c>
      <c r="G1228" s="13">
        <f>VLOOKUP(A1228,'forecast data dump'!$A$1:$H$3450,8,FALSE)</f>
        <v>0.8</v>
      </c>
      <c r="H1228" s="5" t="s">
        <v>3733</v>
      </c>
      <c r="I1228" s="22">
        <f t="shared" ref="I1228:I1278" si="204">C1228*(1-G1228)</f>
        <v>5.9999999999999982</v>
      </c>
      <c r="J1228" s="5"/>
      <c r="K1228" s="5"/>
      <c r="L1228" s="33">
        <f t="shared" ref="L1228:L1278" si="205">D1228*(1-G1228)</f>
        <v>909.99999999999977</v>
      </c>
      <c r="M1228" s="33">
        <f t="shared" ref="M1228:M1278" si="206">IF(J1228="",L1228,(D1228/C1228)*J1228)</f>
        <v>909.99999999999977</v>
      </c>
      <c r="N1228" s="22">
        <f t="shared" ref="N1228:N1278" si="207">L1228-M1228</f>
        <v>0</v>
      </c>
    </row>
    <row r="1229" spans="1:14" x14ac:dyDescent="0.3">
      <c r="A1229" s="5" t="s">
        <v>2249</v>
      </c>
      <c r="B1229" s="5" t="s">
        <v>2250</v>
      </c>
      <c r="C1229" s="5">
        <v>60</v>
      </c>
      <c r="D1229" s="6">
        <v>7053</v>
      </c>
      <c r="E1229" s="17" t="str">
        <f>VLOOKUP(A1229,'forecast data dump'!$A$1:$H$3450,4,FALSE)</f>
        <v>01-Oct-19 A</v>
      </c>
      <c r="F1229" s="17">
        <f>VLOOKUP(A1229,'forecast data dump'!$A$1:$H$3450,5,FALSE)</f>
        <v>44407</v>
      </c>
      <c r="G1229" s="13">
        <f>VLOOKUP(A1229,'forecast data dump'!$A$1:$H$3450,8,FALSE)</f>
        <v>0.8</v>
      </c>
      <c r="H1229" s="5" t="s">
        <v>3745</v>
      </c>
      <c r="I1229" s="22">
        <f t="shared" si="204"/>
        <v>11.999999999999996</v>
      </c>
      <c r="J1229" s="5"/>
      <c r="K1229" s="5"/>
      <c r="L1229" s="33">
        <f t="shared" si="205"/>
        <v>1410.5999999999997</v>
      </c>
      <c r="M1229" s="33">
        <f t="shared" si="206"/>
        <v>1410.5999999999997</v>
      </c>
      <c r="N1229" s="22">
        <f t="shared" si="207"/>
        <v>0</v>
      </c>
    </row>
    <row r="1230" spans="1:14" x14ac:dyDescent="0.3">
      <c r="A1230" s="5" t="s">
        <v>2251</v>
      </c>
      <c r="B1230" s="5" t="s">
        <v>2252</v>
      </c>
      <c r="C1230" s="5">
        <v>60</v>
      </c>
      <c r="D1230" s="6">
        <v>9101</v>
      </c>
      <c r="E1230" s="17">
        <f>VLOOKUP(A1230,'forecast data dump'!$A$1:$H$3450,4,FALSE)</f>
        <v>44410</v>
      </c>
      <c r="F1230" s="17">
        <f>VLOOKUP(A1230,'forecast data dump'!$A$1:$H$3450,5,FALSE)</f>
        <v>44495</v>
      </c>
      <c r="G1230" s="13">
        <f>VLOOKUP(A1230,'forecast data dump'!$A$1:$H$3450,8,FALSE)</f>
        <v>0</v>
      </c>
      <c r="H1230" s="5" t="s">
        <v>3733</v>
      </c>
      <c r="I1230" s="22">
        <f t="shared" si="204"/>
        <v>60</v>
      </c>
      <c r="J1230" s="5"/>
      <c r="K1230" s="5"/>
      <c r="L1230" s="33">
        <f t="shared" si="205"/>
        <v>9101</v>
      </c>
      <c r="M1230" s="33">
        <f t="shared" si="206"/>
        <v>9101</v>
      </c>
      <c r="N1230" s="22">
        <f t="shared" si="207"/>
        <v>0</v>
      </c>
    </row>
    <row r="1231" spans="1:14" x14ac:dyDescent="0.3">
      <c r="A1231" s="5" t="s">
        <v>2251</v>
      </c>
      <c r="B1231" s="5" t="s">
        <v>2252</v>
      </c>
      <c r="C1231" s="5">
        <v>20</v>
      </c>
      <c r="D1231" s="6">
        <v>2351</v>
      </c>
      <c r="E1231" s="17">
        <f>VLOOKUP(A1231,'forecast data dump'!$A$1:$H$3450,4,FALSE)</f>
        <v>44410</v>
      </c>
      <c r="F1231" s="17">
        <f>VLOOKUP(A1231,'forecast data dump'!$A$1:$H$3450,5,FALSE)</f>
        <v>44495</v>
      </c>
      <c r="G1231" s="13">
        <f>VLOOKUP(A1231,'forecast data dump'!$A$1:$H$3450,8,FALSE)</f>
        <v>0</v>
      </c>
      <c r="H1231" s="5" t="s">
        <v>3745</v>
      </c>
      <c r="I1231" s="22">
        <f t="shared" si="204"/>
        <v>20</v>
      </c>
      <c r="J1231" s="5"/>
      <c r="K1231" s="5"/>
      <c r="L1231" s="33">
        <f t="shared" si="205"/>
        <v>2351</v>
      </c>
      <c r="M1231" s="33">
        <f t="shared" si="206"/>
        <v>2351</v>
      </c>
      <c r="N1231" s="22">
        <f t="shared" si="207"/>
        <v>0</v>
      </c>
    </row>
    <row r="1232" spans="1:14" x14ac:dyDescent="0.3">
      <c r="A1232" s="5" t="s">
        <v>2253</v>
      </c>
      <c r="B1232" s="5" t="s">
        <v>2254</v>
      </c>
      <c r="C1232" s="5">
        <v>40</v>
      </c>
      <c r="D1232" s="6">
        <v>6067</v>
      </c>
      <c r="E1232" s="17">
        <f>VLOOKUP(A1232,'forecast data dump'!$A$1:$H$3450,4,FALSE)</f>
        <v>44496</v>
      </c>
      <c r="F1232" s="17">
        <f>VLOOKUP(A1232,'forecast data dump'!$A$1:$H$3450,5,FALSE)</f>
        <v>44509</v>
      </c>
      <c r="G1232" s="13">
        <f>VLOOKUP(A1232,'forecast data dump'!$A$1:$H$3450,8,FALSE)</f>
        <v>0</v>
      </c>
      <c r="H1232" s="5" t="s">
        <v>3733</v>
      </c>
      <c r="I1232" s="22">
        <f t="shared" si="204"/>
        <v>40</v>
      </c>
      <c r="J1232" s="5"/>
      <c r="K1232" s="5"/>
      <c r="L1232" s="33">
        <f t="shared" si="205"/>
        <v>6067</v>
      </c>
      <c r="M1232" s="33">
        <f t="shared" si="206"/>
        <v>6067</v>
      </c>
      <c r="N1232" s="22">
        <f t="shared" si="207"/>
        <v>0</v>
      </c>
    </row>
    <row r="1233" spans="1:14" x14ac:dyDescent="0.3">
      <c r="A1233" s="5" t="s">
        <v>2253</v>
      </c>
      <c r="B1233" s="5" t="s">
        <v>2254</v>
      </c>
      <c r="C1233" s="5">
        <v>20</v>
      </c>
      <c r="D1233" s="6">
        <v>2351</v>
      </c>
      <c r="E1233" s="17">
        <f>VLOOKUP(A1233,'forecast data dump'!$A$1:$H$3450,4,FALSE)</f>
        <v>44496</v>
      </c>
      <c r="F1233" s="17">
        <f>VLOOKUP(A1233,'forecast data dump'!$A$1:$H$3450,5,FALSE)</f>
        <v>44509</v>
      </c>
      <c r="G1233" s="13">
        <f>VLOOKUP(A1233,'forecast data dump'!$A$1:$H$3450,8,FALSE)</f>
        <v>0</v>
      </c>
      <c r="H1233" s="5" t="s">
        <v>3745</v>
      </c>
      <c r="I1233" s="22">
        <f t="shared" si="204"/>
        <v>20</v>
      </c>
      <c r="J1233" s="5"/>
      <c r="K1233" s="5"/>
      <c r="L1233" s="33">
        <f t="shared" si="205"/>
        <v>2351</v>
      </c>
      <c r="M1233" s="33">
        <f t="shared" si="206"/>
        <v>2351</v>
      </c>
      <c r="N1233" s="22">
        <f t="shared" si="207"/>
        <v>0</v>
      </c>
    </row>
    <row r="1234" spans="1:14" x14ac:dyDescent="0.3">
      <c r="A1234" s="5" t="s">
        <v>2255</v>
      </c>
      <c r="B1234" s="5" t="s">
        <v>2256</v>
      </c>
      <c r="C1234" s="5">
        <v>8</v>
      </c>
      <c r="D1234" s="6">
        <v>1213</v>
      </c>
      <c r="E1234" s="17">
        <f>VLOOKUP(A1234,'forecast data dump'!$A$1:$H$3450,4,FALSE)</f>
        <v>44510</v>
      </c>
      <c r="F1234" s="17">
        <f>VLOOKUP(A1234,'forecast data dump'!$A$1:$H$3450,5,FALSE)</f>
        <v>44524</v>
      </c>
      <c r="G1234" s="13">
        <f>VLOOKUP(A1234,'forecast data dump'!$A$1:$H$3450,8,FALSE)</f>
        <v>0</v>
      </c>
      <c r="H1234" s="5" t="s">
        <v>3733</v>
      </c>
      <c r="I1234" s="22">
        <f t="shared" si="204"/>
        <v>8</v>
      </c>
      <c r="J1234" s="5"/>
      <c r="K1234" s="5"/>
      <c r="L1234" s="33">
        <f t="shared" si="205"/>
        <v>1213</v>
      </c>
      <c r="M1234" s="33">
        <f t="shared" si="206"/>
        <v>1213</v>
      </c>
      <c r="N1234" s="22">
        <f t="shared" si="207"/>
        <v>0</v>
      </c>
    </row>
    <row r="1235" spans="1:14" x14ac:dyDescent="0.3">
      <c r="A1235" s="5" t="s">
        <v>2255</v>
      </c>
      <c r="B1235" s="5" t="s">
        <v>2256</v>
      </c>
      <c r="C1235" s="5">
        <v>8</v>
      </c>
      <c r="D1235" s="6">
        <v>940</v>
      </c>
      <c r="E1235" s="17">
        <f>VLOOKUP(A1235,'forecast data dump'!$A$1:$H$3450,4,FALSE)</f>
        <v>44510</v>
      </c>
      <c r="F1235" s="17">
        <f>VLOOKUP(A1235,'forecast data dump'!$A$1:$H$3450,5,FALSE)</f>
        <v>44524</v>
      </c>
      <c r="G1235" s="13">
        <f>VLOOKUP(A1235,'forecast data dump'!$A$1:$H$3450,8,FALSE)</f>
        <v>0</v>
      </c>
      <c r="H1235" s="5" t="s">
        <v>3741</v>
      </c>
      <c r="I1235" s="22">
        <f t="shared" si="204"/>
        <v>8</v>
      </c>
      <c r="J1235" s="5"/>
      <c r="K1235" s="5"/>
      <c r="L1235" s="33">
        <f t="shared" si="205"/>
        <v>940</v>
      </c>
      <c r="M1235" s="33">
        <f t="shared" si="206"/>
        <v>940</v>
      </c>
      <c r="N1235" s="22">
        <f t="shared" si="207"/>
        <v>0</v>
      </c>
    </row>
    <row r="1236" spans="1:14" x14ac:dyDescent="0.3">
      <c r="A1236" s="5" t="s">
        <v>2255</v>
      </c>
      <c r="B1236" s="5" t="s">
        <v>2256</v>
      </c>
      <c r="C1236" s="5">
        <v>8</v>
      </c>
      <c r="D1236" s="6">
        <v>940</v>
      </c>
      <c r="E1236" s="17">
        <f>VLOOKUP(A1236,'forecast data dump'!$A$1:$H$3450,4,FALSE)</f>
        <v>44510</v>
      </c>
      <c r="F1236" s="17">
        <f>VLOOKUP(A1236,'forecast data dump'!$A$1:$H$3450,5,FALSE)</f>
        <v>44524</v>
      </c>
      <c r="G1236" s="13">
        <f>VLOOKUP(A1236,'forecast data dump'!$A$1:$H$3450,8,FALSE)</f>
        <v>0</v>
      </c>
      <c r="H1236" s="5" t="s">
        <v>3745</v>
      </c>
      <c r="I1236" s="22">
        <f t="shared" si="204"/>
        <v>8</v>
      </c>
      <c r="J1236" s="5"/>
      <c r="K1236" s="5"/>
      <c r="L1236" s="33">
        <f t="shared" si="205"/>
        <v>940</v>
      </c>
      <c r="M1236" s="33">
        <f t="shared" si="206"/>
        <v>940</v>
      </c>
      <c r="N1236" s="22">
        <f t="shared" si="207"/>
        <v>0</v>
      </c>
    </row>
    <row r="1237" spans="1:14" x14ac:dyDescent="0.3">
      <c r="A1237" s="5" t="s">
        <v>2257</v>
      </c>
      <c r="B1237" s="5" t="s">
        <v>2258</v>
      </c>
      <c r="C1237" s="5">
        <v>8</v>
      </c>
      <c r="D1237" s="6">
        <v>1213</v>
      </c>
      <c r="E1237" s="17">
        <f>VLOOKUP(A1237,'forecast data dump'!$A$1:$H$3450,4,FALSE)</f>
        <v>44529</v>
      </c>
      <c r="F1237" s="17">
        <f>VLOOKUP(A1237,'forecast data dump'!$A$1:$H$3450,5,FALSE)</f>
        <v>44540</v>
      </c>
      <c r="G1237" s="13">
        <f>VLOOKUP(A1237,'forecast data dump'!$A$1:$H$3450,8,FALSE)</f>
        <v>0</v>
      </c>
      <c r="H1237" s="5" t="s">
        <v>3733</v>
      </c>
      <c r="I1237" s="22">
        <f t="shared" si="204"/>
        <v>8</v>
      </c>
      <c r="J1237" s="5"/>
      <c r="K1237" s="5"/>
      <c r="L1237" s="33">
        <f t="shared" si="205"/>
        <v>1213</v>
      </c>
      <c r="M1237" s="33">
        <f t="shared" si="206"/>
        <v>1213</v>
      </c>
      <c r="N1237" s="22">
        <f t="shared" si="207"/>
        <v>0</v>
      </c>
    </row>
    <row r="1238" spans="1:14" x14ac:dyDescent="0.3">
      <c r="A1238" s="5" t="s">
        <v>2257</v>
      </c>
      <c r="B1238" s="5" t="s">
        <v>2258</v>
      </c>
      <c r="C1238" s="5">
        <v>8</v>
      </c>
      <c r="D1238" s="6">
        <v>940</v>
      </c>
      <c r="E1238" s="17">
        <f>VLOOKUP(A1238,'forecast data dump'!$A$1:$H$3450,4,FALSE)</f>
        <v>44529</v>
      </c>
      <c r="F1238" s="17">
        <f>VLOOKUP(A1238,'forecast data dump'!$A$1:$H$3450,5,FALSE)</f>
        <v>44540</v>
      </c>
      <c r="G1238" s="13">
        <f>VLOOKUP(A1238,'forecast data dump'!$A$1:$H$3450,8,FALSE)</f>
        <v>0</v>
      </c>
      <c r="H1238" s="5" t="s">
        <v>3741</v>
      </c>
      <c r="I1238" s="22">
        <f t="shared" si="204"/>
        <v>8</v>
      </c>
      <c r="J1238" s="5"/>
      <c r="K1238" s="5"/>
      <c r="L1238" s="33">
        <f t="shared" si="205"/>
        <v>940</v>
      </c>
      <c r="M1238" s="33">
        <f t="shared" si="206"/>
        <v>940</v>
      </c>
      <c r="N1238" s="22">
        <f t="shared" si="207"/>
        <v>0</v>
      </c>
    </row>
    <row r="1239" spans="1:14" x14ac:dyDescent="0.3">
      <c r="A1239" s="5" t="s">
        <v>2257</v>
      </c>
      <c r="B1239" s="5" t="s">
        <v>2258</v>
      </c>
      <c r="C1239" s="5">
        <v>8</v>
      </c>
      <c r="D1239" s="6">
        <v>940</v>
      </c>
      <c r="E1239" s="17">
        <f>VLOOKUP(A1239,'forecast data dump'!$A$1:$H$3450,4,FALSE)</f>
        <v>44529</v>
      </c>
      <c r="F1239" s="17">
        <f>VLOOKUP(A1239,'forecast data dump'!$A$1:$H$3450,5,FALSE)</f>
        <v>44540</v>
      </c>
      <c r="G1239" s="13">
        <f>VLOOKUP(A1239,'forecast data dump'!$A$1:$H$3450,8,FALSE)</f>
        <v>0</v>
      </c>
      <c r="H1239" s="5" t="s">
        <v>3745</v>
      </c>
      <c r="I1239" s="22">
        <f t="shared" si="204"/>
        <v>8</v>
      </c>
      <c r="J1239" s="5"/>
      <c r="K1239" s="5"/>
      <c r="L1239" s="33">
        <f t="shared" si="205"/>
        <v>940</v>
      </c>
      <c r="M1239" s="33">
        <f t="shared" si="206"/>
        <v>940</v>
      </c>
      <c r="N1239" s="22">
        <f t="shared" si="207"/>
        <v>0</v>
      </c>
    </row>
    <row r="1240" spans="1:14" x14ac:dyDescent="0.3">
      <c r="A1240" s="5" t="s">
        <v>2259</v>
      </c>
      <c r="B1240" s="5" t="s">
        <v>2260</v>
      </c>
      <c r="C1240" s="5">
        <v>8</v>
      </c>
      <c r="D1240" s="6">
        <v>1250</v>
      </c>
      <c r="E1240" s="17">
        <f>VLOOKUP(A1240,'forecast data dump'!$A$1:$H$3450,4,FALSE)</f>
        <v>44783</v>
      </c>
      <c r="F1240" s="17">
        <f>VLOOKUP(A1240,'forecast data dump'!$A$1:$H$3450,5,FALSE)</f>
        <v>44784</v>
      </c>
      <c r="G1240" s="13">
        <f>VLOOKUP(A1240,'forecast data dump'!$A$1:$H$3450,8,FALSE)</f>
        <v>0</v>
      </c>
      <c r="H1240" s="5" t="s">
        <v>3733</v>
      </c>
      <c r="I1240" s="22">
        <f t="shared" si="204"/>
        <v>8</v>
      </c>
      <c r="J1240" s="5"/>
      <c r="K1240" s="5"/>
      <c r="L1240" s="33">
        <f t="shared" si="205"/>
        <v>1250</v>
      </c>
      <c r="M1240" s="33">
        <f t="shared" si="206"/>
        <v>1250</v>
      </c>
      <c r="N1240" s="22">
        <f t="shared" si="207"/>
        <v>0</v>
      </c>
    </row>
    <row r="1241" spans="1:14" x14ac:dyDescent="0.3">
      <c r="A1241" s="5" t="s">
        <v>2259</v>
      </c>
      <c r="B1241" s="5" t="s">
        <v>2260</v>
      </c>
      <c r="C1241" s="5">
        <v>24</v>
      </c>
      <c r="D1241" s="6">
        <v>2906</v>
      </c>
      <c r="E1241" s="17">
        <f>VLOOKUP(A1241,'forecast data dump'!$A$1:$H$3450,4,FALSE)</f>
        <v>44783</v>
      </c>
      <c r="F1241" s="17">
        <f>VLOOKUP(A1241,'forecast data dump'!$A$1:$H$3450,5,FALSE)</f>
        <v>44784</v>
      </c>
      <c r="G1241" s="13">
        <f>VLOOKUP(A1241,'forecast data dump'!$A$1:$H$3450,8,FALSE)</f>
        <v>0</v>
      </c>
      <c r="H1241" s="5" t="s">
        <v>3741</v>
      </c>
      <c r="I1241" s="22">
        <f t="shared" si="204"/>
        <v>24</v>
      </c>
      <c r="J1241" s="5"/>
      <c r="K1241" s="5"/>
      <c r="L1241" s="33">
        <f t="shared" si="205"/>
        <v>2906</v>
      </c>
      <c r="M1241" s="33">
        <f t="shared" si="206"/>
        <v>2906</v>
      </c>
      <c r="N1241" s="22">
        <f t="shared" si="207"/>
        <v>0</v>
      </c>
    </row>
    <row r="1242" spans="1:14" x14ac:dyDescent="0.3">
      <c r="A1242" s="5" t="s">
        <v>2259</v>
      </c>
      <c r="B1242" s="5" t="s">
        <v>2260</v>
      </c>
      <c r="C1242" s="5">
        <v>8</v>
      </c>
      <c r="D1242" s="6">
        <v>969</v>
      </c>
      <c r="E1242" s="17">
        <f>VLOOKUP(A1242,'forecast data dump'!$A$1:$H$3450,4,FALSE)</f>
        <v>44783</v>
      </c>
      <c r="F1242" s="17">
        <f>VLOOKUP(A1242,'forecast data dump'!$A$1:$H$3450,5,FALSE)</f>
        <v>44784</v>
      </c>
      <c r="G1242" s="13">
        <f>VLOOKUP(A1242,'forecast data dump'!$A$1:$H$3450,8,FALSE)</f>
        <v>0</v>
      </c>
      <c r="H1242" s="5" t="s">
        <v>3742</v>
      </c>
      <c r="I1242" s="22">
        <f t="shared" si="204"/>
        <v>8</v>
      </c>
      <c r="J1242" s="5"/>
      <c r="K1242" s="5"/>
      <c r="L1242" s="33">
        <f t="shared" si="205"/>
        <v>969</v>
      </c>
      <c r="M1242" s="33">
        <f t="shared" si="206"/>
        <v>969</v>
      </c>
      <c r="N1242" s="22">
        <f t="shared" si="207"/>
        <v>0</v>
      </c>
    </row>
    <row r="1243" spans="1:14" x14ac:dyDescent="0.3">
      <c r="A1243" s="5" t="s">
        <v>2261</v>
      </c>
      <c r="B1243" s="5" t="s">
        <v>2262</v>
      </c>
      <c r="C1243" s="5">
        <v>8</v>
      </c>
      <c r="D1243" s="6">
        <v>1250</v>
      </c>
      <c r="E1243" s="17">
        <f>VLOOKUP(A1243,'forecast data dump'!$A$1:$H$3450,4,FALSE)</f>
        <v>44785</v>
      </c>
      <c r="F1243" s="17">
        <f>VLOOKUP(A1243,'forecast data dump'!$A$1:$H$3450,5,FALSE)</f>
        <v>44788</v>
      </c>
      <c r="G1243" s="13">
        <f>VLOOKUP(A1243,'forecast data dump'!$A$1:$H$3450,8,FALSE)</f>
        <v>0</v>
      </c>
      <c r="H1243" s="5" t="s">
        <v>3733</v>
      </c>
      <c r="I1243" s="22">
        <f t="shared" si="204"/>
        <v>8</v>
      </c>
      <c r="J1243" s="5"/>
      <c r="K1243" s="5"/>
      <c r="L1243" s="33">
        <f t="shared" si="205"/>
        <v>1250</v>
      </c>
      <c r="M1243" s="33">
        <f t="shared" si="206"/>
        <v>1250</v>
      </c>
      <c r="N1243" s="22">
        <f t="shared" si="207"/>
        <v>0</v>
      </c>
    </row>
    <row r="1244" spans="1:14" x14ac:dyDescent="0.3">
      <c r="A1244" s="5" t="s">
        <v>2261</v>
      </c>
      <c r="B1244" s="5" t="s">
        <v>2262</v>
      </c>
      <c r="C1244" s="5">
        <v>8</v>
      </c>
      <c r="D1244" s="6">
        <v>969</v>
      </c>
      <c r="E1244" s="17">
        <f>VLOOKUP(A1244,'forecast data dump'!$A$1:$H$3450,4,FALSE)</f>
        <v>44785</v>
      </c>
      <c r="F1244" s="17">
        <f>VLOOKUP(A1244,'forecast data dump'!$A$1:$H$3450,5,FALSE)</f>
        <v>44788</v>
      </c>
      <c r="G1244" s="13">
        <f>VLOOKUP(A1244,'forecast data dump'!$A$1:$H$3450,8,FALSE)</f>
        <v>0</v>
      </c>
      <c r="H1244" s="5" t="s">
        <v>3745</v>
      </c>
      <c r="I1244" s="22">
        <f t="shared" si="204"/>
        <v>8</v>
      </c>
      <c r="J1244" s="5"/>
      <c r="K1244" s="5"/>
      <c r="L1244" s="33">
        <f t="shared" si="205"/>
        <v>969</v>
      </c>
      <c r="M1244" s="33">
        <f t="shared" si="206"/>
        <v>969</v>
      </c>
      <c r="N1244" s="22">
        <f t="shared" si="207"/>
        <v>0</v>
      </c>
    </row>
    <row r="1245" spans="1:14" x14ac:dyDescent="0.3">
      <c r="A1245" s="5" t="s">
        <v>2261</v>
      </c>
      <c r="B1245" s="5" t="s">
        <v>2262</v>
      </c>
      <c r="C1245" s="5">
        <v>60</v>
      </c>
      <c r="D1245" s="6">
        <v>7264</v>
      </c>
      <c r="E1245" s="17">
        <f>VLOOKUP(A1245,'forecast data dump'!$A$1:$H$3450,4,FALSE)</f>
        <v>44785</v>
      </c>
      <c r="F1245" s="17">
        <f>VLOOKUP(A1245,'forecast data dump'!$A$1:$H$3450,5,FALSE)</f>
        <v>44788</v>
      </c>
      <c r="G1245" s="13">
        <f>VLOOKUP(A1245,'forecast data dump'!$A$1:$H$3450,8,FALSE)</f>
        <v>0</v>
      </c>
      <c r="H1245" s="5" t="s">
        <v>3741</v>
      </c>
      <c r="I1245" s="22">
        <f t="shared" si="204"/>
        <v>60</v>
      </c>
      <c r="J1245" s="5"/>
      <c r="K1245" s="5"/>
      <c r="L1245" s="33">
        <f t="shared" si="205"/>
        <v>7264</v>
      </c>
      <c r="M1245" s="33">
        <f t="shared" si="206"/>
        <v>7264</v>
      </c>
      <c r="N1245" s="22">
        <f t="shared" si="207"/>
        <v>0</v>
      </c>
    </row>
    <row r="1246" spans="1:14" x14ac:dyDescent="0.3">
      <c r="A1246" s="5" t="s">
        <v>2263</v>
      </c>
      <c r="B1246" s="5" t="s">
        <v>2264</v>
      </c>
      <c r="C1246" s="5">
        <v>8</v>
      </c>
      <c r="D1246" s="6">
        <v>1250</v>
      </c>
      <c r="E1246" s="17">
        <f>VLOOKUP(A1246,'forecast data dump'!$A$1:$H$3450,4,FALSE)</f>
        <v>44789</v>
      </c>
      <c r="F1246" s="17">
        <f>VLOOKUP(A1246,'forecast data dump'!$A$1:$H$3450,5,FALSE)</f>
        <v>44791</v>
      </c>
      <c r="G1246" s="13">
        <f>VLOOKUP(A1246,'forecast data dump'!$A$1:$H$3450,8,FALSE)</f>
        <v>0</v>
      </c>
      <c r="H1246" s="5" t="s">
        <v>3733</v>
      </c>
      <c r="I1246" s="22">
        <f t="shared" si="204"/>
        <v>8</v>
      </c>
      <c r="J1246" s="5"/>
      <c r="K1246" s="5"/>
      <c r="L1246" s="33">
        <f t="shared" si="205"/>
        <v>1250</v>
      </c>
      <c r="M1246" s="33">
        <f t="shared" si="206"/>
        <v>1250</v>
      </c>
      <c r="N1246" s="22">
        <f t="shared" si="207"/>
        <v>0</v>
      </c>
    </row>
    <row r="1247" spans="1:14" x14ac:dyDescent="0.3">
      <c r="A1247" s="5" t="s">
        <v>2263</v>
      </c>
      <c r="B1247" s="5" t="s">
        <v>2264</v>
      </c>
      <c r="C1247" s="5">
        <v>8</v>
      </c>
      <c r="D1247" s="6">
        <v>969</v>
      </c>
      <c r="E1247" s="17">
        <f>VLOOKUP(A1247,'forecast data dump'!$A$1:$H$3450,4,FALSE)</f>
        <v>44789</v>
      </c>
      <c r="F1247" s="17">
        <f>VLOOKUP(A1247,'forecast data dump'!$A$1:$H$3450,5,FALSE)</f>
        <v>44791</v>
      </c>
      <c r="G1247" s="13">
        <f>VLOOKUP(A1247,'forecast data dump'!$A$1:$H$3450,8,FALSE)</f>
        <v>0</v>
      </c>
      <c r="H1247" s="5" t="s">
        <v>3745</v>
      </c>
      <c r="I1247" s="22">
        <f t="shared" si="204"/>
        <v>8</v>
      </c>
      <c r="J1247" s="5"/>
      <c r="K1247" s="5"/>
      <c r="L1247" s="33">
        <f t="shared" si="205"/>
        <v>969</v>
      </c>
      <c r="M1247" s="33">
        <f t="shared" si="206"/>
        <v>969</v>
      </c>
      <c r="N1247" s="22">
        <f t="shared" si="207"/>
        <v>0</v>
      </c>
    </row>
    <row r="1248" spans="1:14" x14ac:dyDescent="0.3">
      <c r="A1248" s="5" t="s">
        <v>2263</v>
      </c>
      <c r="B1248" s="5" t="s">
        <v>2264</v>
      </c>
      <c r="C1248" s="5">
        <v>60</v>
      </c>
      <c r="D1248" s="6">
        <v>7264</v>
      </c>
      <c r="E1248" s="17">
        <f>VLOOKUP(A1248,'forecast data dump'!$A$1:$H$3450,4,FALSE)</f>
        <v>44789</v>
      </c>
      <c r="F1248" s="17">
        <f>VLOOKUP(A1248,'forecast data dump'!$A$1:$H$3450,5,FALSE)</f>
        <v>44791</v>
      </c>
      <c r="G1248" s="13">
        <f>VLOOKUP(A1248,'forecast data dump'!$A$1:$H$3450,8,FALSE)</f>
        <v>0</v>
      </c>
      <c r="H1248" s="5" t="s">
        <v>3741</v>
      </c>
      <c r="I1248" s="22">
        <f t="shared" si="204"/>
        <v>60</v>
      </c>
      <c r="J1248" s="5"/>
      <c r="K1248" s="5"/>
      <c r="L1248" s="33">
        <f t="shared" si="205"/>
        <v>7264</v>
      </c>
      <c r="M1248" s="33">
        <f t="shared" si="206"/>
        <v>7264</v>
      </c>
      <c r="N1248" s="22">
        <f t="shared" si="207"/>
        <v>0</v>
      </c>
    </row>
    <row r="1249" spans="1:14" x14ac:dyDescent="0.3">
      <c r="A1249" s="5" t="s">
        <v>2265</v>
      </c>
      <c r="B1249" s="5" t="s">
        <v>2266</v>
      </c>
      <c r="C1249" s="5">
        <v>20</v>
      </c>
      <c r="D1249" s="6">
        <v>2421</v>
      </c>
      <c r="E1249" s="17">
        <f>VLOOKUP(A1249,'forecast data dump'!$A$1:$H$3450,4,FALSE)</f>
        <v>44792</v>
      </c>
      <c r="F1249" s="17">
        <f>VLOOKUP(A1249,'forecast data dump'!$A$1:$H$3450,5,FALSE)</f>
        <v>44798</v>
      </c>
      <c r="G1249" s="13">
        <f>VLOOKUP(A1249,'forecast data dump'!$A$1:$H$3450,8,FALSE)</f>
        <v>0</v>
      </c>
      <c r="H1249" s="5" t="s">
        <v>3741</v>
      </c>
      <c r="I1249" s="22">
        <f t="shared" si="204"/>
        <v>20</v>
      </c>
      <c r="J1249" s="5"/>
      <c r="K1249" s="5"/>
      <c r="L1249" s="33">
        <f t="shared" si="205"/>
        <v>2421</v>
      </c>
      <c r="M1249" s="33">
        <f t="shared" si="206"/>
        <v>2421</v>
      </c>
      <c r="N1249" s="22">
        <f t="shared" si="207"/>
        <v>0</v>
      </c>
    </row>
    <row r="1250" spans="1:14" x14ac:dyDescent="0.3">
      <c r="A1250" s="5" t="s">
        <v>2267</v>
      </c>
      <c r="B1250" s="5" t="s">
        <v>2268</v>
      </c>
      <c r="C1250" s="5">
        <v>120</v>
      </c>
      <c r="D1250" s="6">
        <v>14529</v>
      </c>
      <c r="E1250" s="17">
        <f>VLOOKUP(A1250,'forecast data dump'!$A$1:$H$3450,4,FALSE)</f>
        <v>44799</v>
      </c>
      <c r="F1250" s="17">
        <f>VLOOKUP(A1250,'forecast data dump'!$A$1:$H$3450,5,FALSE)</f>
        <v>44805</v>
      </c>
      <c r="G1250" s="13">
        <f>VLOOKUP(A1250,'forecast data dump'!$A$1:$H$3450,8,FALSE)</f>
        <v>0</v>
      </c>
      <c r="H1250" s="5" t="s">
        <v>3742</v>
      </c>
      <c r="I1250" s="22">
        <f t="shared" si="204"/>
        <v>120</v>
      </c>
      <c r="J1250" s="5"/>
      <c r="K1250" s="5"/>
      <c r="L1250" s="33">
        <f t="shared" si="205"/>
        <v>14529</v>
      </c>
      <c r="M1250" s="33">
        <f t="shared" si="206"/>
        <v>14529</v>
      </c>
      <c r="N1250" s="22">
        <f t="shared" si="207"/>
        <v>0</v>
      </c>
    </row>
    <row r="1251" spans="1:14" x14ac:dyDescent="0.3">
      <c r="A1251" s="5" t="s">
        <v>2267</v>
      </c>
      <c r="B1251" s="5" t="s">
        <v>2268</v>
      </c>
      <c r="C1251" s="5">
        <v>120</v>
      </c>
      <c r="D1251" s="6">
        <v>14529</v>
      </c>
      <c r="E1251" s="17">
        <f>VLOOKUP(A1251,'forecast data dump'!$A$1:$H$3450,4,FALSE)</f>
        <v>44799</v>
      </c>
      <c r="F1251" s="17">
        <f>VLOOKUP(A1251,'forecast data dump'!$A$1:$H$3450,5,FALSE)</f>
        <v>44805</v>
      </c>
      <c r="G1251" s="13">
        <f>VLOOKUP(A1251,'forecast data dump'!$A$1:$H$3450,8,FALSE)</f>
        <v>0</v>
      </c>
      <c r="H1251" s="5" t="s">
        <v>3741</v>
      </c>
      <c r="I1251" s="22">
        <f t="shared" si="204"/>
        <v>120</v>
      </c>
      <c r="J1251" s="5"/>
      <c r="K1251" s="5"/>
      <c r="L1251" s="33">
        <f t="shared" si="205"/>
        <v>14529</v>
      </c>
      <c r="M1251" s="33">
        <f t="shared" si="206"/>
        <v>14529</v>
      </c>
      <c r="N1251" s="22">
        <f t="shared" si="207"/>
        <v>0</v>
      </c>
    </row>
    <row r="1252" spans="1:14" x14ac:dyDescent="0.3">
      <c r="A1252" s="5" t="s">
        <v>2267</v>
      </c>
      <c r="B1252" s="5" t="s">
        <v>2268</v>
      </c>
      <c r="C1252" s="5">
        <v>24</v>
      </c>
      <c r="D1252" s="6">
        <v>3750</v>
      </c>
      <c r="E1252" s="17">
        <f>VLOOKUP(A1252,'forecast data dump'!$A$1:$H$3450,4,FALSE)</f>
        <v>44799</v>
      </c>
      <c r="F1252" s="17">
        <f>VLOOKUP(A1252,'forecast data dump'!$A$1:$H$3450,5,FALSE)</f>
        <v>44805</v>
      </c>
      <c r="G1252" s="13">
        <f>VLOOKUP(A1252,'forecast data dump'!$A$1:$H$3450,8,FALSE)</f>
        <v>0</v>
      </c>
      <c r="H1252" s="5" t="s">
        <v>3744</v>
      </c>
      <c r="I1252" s="22">
        <f t="shared" si="204"/>
        <v>24</v>
      </c>
      <c r="J1252" s="5"/>
      <c r="K1252" s="5"/>
      <c r="L1252" s="33">
        <f t="shared" si="205"/>
        <v>3750</v>
      </c>
      <c r="M1252" s="33">
        <f t="shared" si="206"/>
        <v>3750</v>
      </c>
      <c r="N1252" s="22">
        <f t="shared" si="207"/>
        <v>0</v>
      </c>
    </row>
    <row r="1253" spans="1:14" x14ac:dyDescent="0.3">
      <c r="A1253" s="5" t="s">
        <v>2267</v>
      </c>
      <c r="B1253" s="5" t="s">
        <v>2268</v>
      </c>
      <c r="C1253" s="5">
        <v>24</v>
      </c>
      <c r="D1253" s="6">
        <v>3750</v>
      </c>
      <c r="E1253" s="17">
        <f>VLOOKUP(A1253,'forecast data dump'!$A$1:$H$3450,4,FALSE)</f>
        <v>44799</v>
      </c>
      <c r="F1253" s="17">
        <f>VLOOKUP(A1253,'forecast data dump'!$A$1:$H$3450,5,FALSE)</f>
        <v>44805</v>
      </c>
      <c r="G1253" s="13">
        <f>VLOOKUP(A1253,'forecast data dump'!$A$1:$H$3450,8,FALSE)</f>
        <v>0</v>
      </c>
      <c r="H1253" s="5" t="s">
        <v>3733</v>
      </c>
      <c r="I1253" s="22">
        <f t="shared" si="204"/>
        <v>24</v>
      </c>
      <c r="J1253" s="5"/>
      <c r="K1253" s="5"/>
      <c r="L1253" s="33">
        <f t="shared" si="205"/>
        <v>3750</v>
      </c>
      <c r="M1253" s="33">
        <f t="shared" si="206"/>
        <v>3750</v>
      </c>
      <c r="N1253" s="22">
        <f t="shared" si="207"/>
        <v>0</v>
      </c>
    </row>
    <row r="1254" spans="1:14" x14ac:dyDescent="0.3">
      <c r="A1254" s="5" t="s">
        <v>2267</v>
      </c>
      <c r="B1254" s="5" t="s">
        <v>2268</v>
      </c>
      <c r="C1254" s="5">
        <v>24</v>
      </c>
      <c r="D1254" s="6">
        <v>2906</v>
      </c>
      <c r="E1254" s="17">
        <f>VLOOKUP(A1254,'forecast data dump'!$A$1:$H$3450,4,FALSE)</f>
        <v>44799</v>
      </c>
      <c r="F1254" s="17">
        <f>VLOOKUP(A1254,'forecast data dump'!$A$1:$H$3450,5,FALSE)</f>
        <v>44805</v>
      </c>
      <c r="G1254" s="13">
        <f>VLOOKUP(A1254,'forecast data dump'!$A$1:$H$3450,8,FALSE)</f>
        <v>0</v>
      </c>
      <c r="H1254" s="5" t="s">
        <v>3745</v>
      </c>
      <c r="I1254" s="22">
        <f t="shared" si="204"/>
        <v>24</v>
      </c>
      <c r="J1254" s="5"/>
      <c r="K1254" s="5"/>
      <c r="L1254" s="33">
        <f t="shared" si="205"/>
        <v>2906</v>
      </c>
      <c r="M1254" s="33">
        <f t="shared" si="206"/>
        <v>2906</v>
      </c>
      <c r="N1254" s="22">
        <f t="shared" si="207"/>
        <v>0</v>
      </c>
    </row>
    <row r="1255" spans="1:14" x14ac:dyDescent="0.3">
      <c r="A1255" s="5" t="s">
        <v>2267</v>
      </c>
      <c r="B1255" s="5" t="s">
        <v>2268</v>
      </c>
      <c r="C1255" s="5">
        <v>240</v>
      </c>
      <c r="D1255" s="6">
        <v>31845</v>
      </c>
      <c r="E1255" s="17">
        <f>VLOOKUP(A1255,'forecast data dump'!$A$1:$H$3450,4,FALSE)</f>
        <v>44799</v>
      </c>
      <c r="F1255" s="17">
        <f>VLOOKUP(A1255,'forecast data dump'!$A$1:$H$3450,5,FALSE)</f>
        <v>44805</v>
      </c>
      <c r="G1255" s="13">
        <f>VLOOKUP(A1255,'forecast data dump'!$A$1:$H$3450,8,FALSE)</f>
        <v>0</v>
      </c>
      <c r="H1255" s="5" t="s">
        <v>3752</v>
      </c>
      <c r="I1255" s="22">
        <f t="shared" si="204"/>
        <v>240</v>
      </c>
      <c r="J1255" s="5"/>
      <c r="K1255" s="5"/>
      <c r="L1255" s="33">
        <f t="shared" si="205"/>
        <v>31845</v>
      </c>
      <c r="M1255" s="33">
        <f t="shared" si="206"/>
        <v>31845</v>
      </c>
      <c r="N1255" s="22">
        <f t="shared" si="207"/>
        <v>0</v>
      </c>
    </row>
    <row r="1256" spans="1:14" x14ac:dyDescent="0.3">
      <c r="A1256" s="5" t="s">
        <v>2269</v>
      </c>
      <c r="B1256" s="5" t="s">
        <v>2270</v>
      </c>
      <c r="C1256" s="5">
        <v>8</v>
      </c>
      <c r="D1256" s="6">
        <v>1250</v>
      </c>
      <c r="E1256" s="17">
        <f>VLOOKUP(A1256,'forecast data dump'!$A$1:$H$3450,4,FALSE)</f>
        <v>44806</v>
      </c>
      <c r="F1256" s="17">
        <f>VLOOKUP(A1256,'forecast data dump'!$A$1:$H$3450,5,FALSE)</f>
        <v>44813</v>
      </c>
      <c r="G1256" s="13">
        <f>VLOOKUP(A1256,'forecast data dump'!$A$1:$H$3450,8,FALSE)</f>
        <v>0</v>
      </c>
      <c r="H1256" s="5" t="s">
        <v>3733</v>
      </c>
      <c r="I1256" s="22">
        <f t="shared" si="204"/>
        <v>8</v>
      </c>
      <c r="J1256" s="5"/>
      <c r="K1256" s="5"/>
      <c r="L1256" s="33">
        <f t="shared" si="205"/>
        <v>1250</v>
      </c>
      <c r="M1256" s="33">
        <f t="shared" si="206"/>
        <v>1250</v>
      </c>
      <c r="N1256" s="22">
        <f t="shared" si="207"/>
        <v>0</v>
      </c>
    </row>
    <row r="1257" spans="1:14" x14ac:dyDescent="0.3">
      <c r="A1257" s="5" t="s">
        <v>2269</v>
      </c>
      <c r="B1257" s="5" t="s">
        <v>2270</v>
      </c>
      <c r="C1257" s="5">
        <v>8</v>
      </c>
      <c r="D1257" s="6">
        <v>969</v>
      </c>
      <c r="E1257" s="17">
        <f>VLOOKUP(A1257,'forecast data dump'!$A$1:$H$3450,4,FALSE)</f>
        <v>44806</v>
      </c>
      <c r="F1257" s="17">
        <f>VLOOKUP(A1257,'forecast data dump'!$A$1:$H$3450,5,FALSE)</f>
        <v>44813</v>
      </c>
      <c r="G1257" s="13">
        <f>VLOOKUP(A1257,'forecast data dump'!$A$1:$H$3450,8,FALSE)</f>
        <v>0</v>
      </c>
      <c r="H1257" s="5" t="s">
        <v>3745</v>
      </c>
      <c r="I1257" s="22">
        <f t="shared" si="204"/>
        <v>8</v>
      </c>
      <c r="J1257" s="5"/>
      <c r="K1257" s="5"/>
      <c r="L1257" s="33">
        <f t="shared" si="205"/>
        <v>969</v>
      </c>
      <c r="M1257" s="33">
        <f t="shared" si="206"/>
        <v>969</v>
      </c>
      <c r="N1257" s="22">
        <f t="shared" si="207"/>
        <v>0</v>
      </c>
    </row>
    <row r="1258" spans="1:14" x14ac:dyDescent="0.3">
      <c r="A1258" s="5" t="s">
        <v>2269</v>
      </c>
      <c r="B1258" s="5" t="s">
        <v>2270</v>
      </c>
      <c r="C1258" s="5">
        <v>8</v>
      </c>
      <c r="D1258" s="6">
        <v>969</v>
      </c>
      <c r="E1258" s="17">
        <f>VLOOKUP(A1258,'forecast data dump'!$A$1:$H$3450,4,FALSE)</f>
        <v>44806</v>
      </c>
      <c r="F1258" s="17">
        <f>VLOOKUP(A1258,'forecast data dump'!$A$1:$H$3450,5,FALSE)</f>
        <v>44813</v>
      </c>
      <c r="G1258" s="13">
        <f>VLOOKUP(A1258,'forecast data dump'!$A$1:$H$3450,8,FALSE)</f>
        <v>0</v>
      </c>
      <c r="H1258" s="5" t="s">
        <v>3741</v>
      </c>
      <c r="I1258" s="22">
        <f t="shared" si="204"/>
        <v>8</v>
      </c>
      <c r="J1258" s="5"/>
      <c r="K1258" s="5"/>
      <c r="L1258" s="33">
        <f t="shared" si="205"/>
        <v>969</v>
      </c>
      <c r="M1258" s="33">
        <f t="shared" si="206"/>
        <v>969</v>
      </c>
      <c r="N1258" s="22">
        <f t="shared" si="207"/>
        <v>0</v>
      </c>
    </row>
    <row r="1259" spans="1:14" x14ac:dyDescent="0.3">
      <c r="A1259" s="5" t="s">
        <v>2269</v>
      </c>
      <c r="B1259" s="5" t="s">
        <v>2270</v>
      </c>
      <c r="C1259" s="5">
        <v>8</v>
      </c>
      <c r="D1259" s="6">
        <v>969</v>
      </c>
      <c r="E1259" s="17">
        <f>VLOOKUP(A1259,'forecast data dump'!$A$1:$H$3450,4,FALSE)</f>
        <v>44806</v>
      </c>
      <c r="F1259" s="17">
        <f>VLOOKUP(A1259,'forecast data dump'!$A$1:$H$3450,5,FALSE)</f>
        <v>44813</v>
      </c>
      <c r="G1259" s="13">
        <f>VLOOKUP(A1259,'forecast data dump'!$A$1:$H$3450,8,FALSE)</f>
        <v>0</v>
      </c>
      <c r="H1259" s="5" t="s">
        <v>3742</v>
      </c>
      <c r="I1259" s="22">
        <f t="shared" si="204"/>
        <v>8</v>
      </c>
      <c r="J1259" s="5"/>
      <c r="K1259" s="5"/>
      <c r="L1259" s="33">
        <f t="shared" si="205"/>
        <v>969</v>
      </c>
      <c r="M1259" s="33">
        <f t="shared" si="206"/>
        <v>969</v>
      </c>
      <c r="N1259" s="22">
        <f t="shared" si="207"/>
        <v>0</v>
      </c>
    </row>
    <row r="1260" spans="1:14" x14ac:dyDescent="0.3">
      <c r="A1260" s="5" t="s">
        <v>2271</v>
      </c>
      <c r="B1260" s="5" t="s">
        <v>2272</v>
      </c>
      <c r="C1260" s="5">
        <v>8</v>
      </c>
      <c r="D1260" s="6">
        <v>1250</v>
      </c>
      <c r="E1260" s="17">
        <f>VLOOKUP(A1260,'forecast data dump'!$A$1:$H$3450,4,FALSE)</f>
        <v>44816</v>
      </c>
      <c r="F1260" s="17">
        <f>VLOOKUP(A1260,'forecast data dump'!$A$1:$H$3450,5,FALSE)</f>
        <v>44820</v>
      </c>
      <c r="G1260" s="13">
        <f>VLOOKUP(A1260,'forecast data dump'!$A$1:$H$3450,8,FALSE)</f>
        <v>0</v>
      </c>
      <c r="H1260" s="5" t="s">
        <v>3733</v>
      </c>
      <c r="I1260" s="22">
        <f t="shared" si="204"/>
        <v>8</v>
      </c>
      <c r="J1260" s="5"/>
      <c r="K1260" s="5"/>
      <c r="L1260" s="33">
        <f t="shared" si="205"/>
        <v>1250</v>
      </c>
      <c r="M1260" s="33">
        <f t="shared" si="206"/>
        <v>1250</v>
      </c>
      <c r="N1260" s="22">
        <f t="shared" si="207"/>
        <v>0</v>
      </c>
    </row>
    <row r="1261" spans="1:14" x14ac:dyDescent="0.3">
      <c r="A1261" s="5" t="s">
        <v>2271</v>
      </c>
      <c r="B1261" s="5" t="s">
        <v>2272</v>
      </c>
      <c r="C1261" s="5">
        <v>8</v>
      </c>
      <c r="D1261" s="6">
        <v>969</v>
      </c>
      <c r="E1261" s="17">
        <f>VLOOKUP(A1261,'forecast data dump'!$A$1:$H$3450,4,FALSE)</f>
        <v>44816</v>
      </c>
      <c r="F1261" s="17">
        <f>VLOOKUP(A1261,'forecast data dump'!$A$1:$H$3450,5,FALSE)</f>
        <v>44820</v>
      </c>
      <c r="G1261" s="13">
        <f>VLOOKUP(A1261,'forecast data dump'!$A$1:$H$3450,8,FALSE)</f>
        <v>0</v>
      </c>
      <c r="H1261" s="5" t="s">
        <v>3745</v>
      </c>
      <c r="I1261" s="22">
        <f t="shared" si="204"/>
        <v>8</v>
      </c>
      <c r="J1261" s="5"/>
      <c r="K1261" s="5"/>
      <c r="L1261" s="33">
        <f t="shared" si="205"/>
        <v>969</v>
      </c>
      <c r="M1261" s="33">
        <f t="shared" si="206"/>
        <v>969</v>
      </c>
      <c r="N1261" s="22">
        <f t="shared" si="207"/>
        <v>0</v>
      </c>
    </row>
    <row r="1262" spans="1:14" x14ac:dyDescent="0.3">
      <c r="A1262" s="5" t="s">
        <v>2271</v>
      </c>
      <c r="B1262" s="5" t="s">
        <v>2272</v>
      </c>
      <c r="C1262" s="5">
        <v>8</v>
      </c>
      <c r="D1262" s="6">
        <v>969</v>
      </c>
      <c r="E1262" s="17">
        <f>VLOOKUP(A1262,'forecast data dump'!$A$1:$H$3450,4,FALSE)</f>
        <v>44816</v>
      </c>
      <c r="F1262" s="17">
        <f>VLOOKUP(A1262,'forecast data dump'!$A$1:$H$3450,5,FALSE)</f>
        <v>44820</v>
      </c>
      <c r="G1262" s="13">
        <f>VLOOKUP(A1262,'forecast data dump'!$A$1:$H$3450,8,FALSE)</f>
        <v>0</v>
      </c>
      <c r="H1262" s="5" t="s">
        <v>3741</v>
      </c>
      <c r="I1262" s="22">
        <f t="shared" si="204"/>
        <v>8</v>
      </c>
      <c r="J1262" s="5"/>
      <c r="K1262" s="5"/>
      <c r="L1262" s="33">
        <f t="shared" si="205"/>
        <v>969</v>
      </c>
      <c r="M1262" s="33">
        <f t="shared" si="206"/>
        <v>969</v>
      </c>
      <c r="N1262" s="22">
        <f t="shared" si="207"/>
        <v>0</v>
      </c>
    </row>
    <row r="1263" spans="1:14" x14ac:dyDescent="0.3">
      <c r="A1263" s="5" t="s">
        <v>2271</v>
      </c>
      <c r="B1263" s="5" t="s">
        <v>2272</v>
      </c>
      <c r="C1263" s="5">
        <v>8</v>
      </c>
      <c r="D1263" s="6">
        <v>969</v>
      </c>
      <c r="E1263" s="17">
        <f>VLOOKUP(A1263,'forecast data dump'!$A$1:$H$3450,4,FALSE)</f>
        <v>44816</v>
      </c>
      <c r="F1263" s="17">
        <f>VLOOKUP(A1263,'forecast data dump'!$A$1:$H$3450,5,FALSE)</f>
        <v>44820</v>
      </c>
      <c r="G1263" s="13">
        <f>VLOOKUP(A1263,'forecast data dump'!$A$1:$H$3450,8,FALSE)</f>
        <v>0</v>
      </c>
      <c r="H1263" s="5" t="s">
        <v>3742</v>
      </c>
      <c r="I1263" s="22">
        <f t="shared" si="204"/>
        <v>8</v>
      </c>
      <c r="J1263" s="5"/>
      <c r="K1263" s="5"/>
      <c r="L1263" s="33">
        <f t="shared" si="205"/>
        <v>969</v>
      </c>
      <c r="M1263" s="33">
        <f t="shared" si="206"/>
        <v>969</v>
      </c>
      <c r="N1263" s="22">
        <f t="shared" si="207"/>
        <v>0</v>
      </c>
    </row>
    <row r="1264" spans="1:14" x14ac:dyDescent="0.3">
      <c r="A1264" s="5" t="s">
        <v>2273</v>
      </c>
      <c r="B1264" s="5" t="s">
        <v>2274</v>
      </c>
      <c r="C1264" s="5">
        <v>40</v>
      </c>
      <c r="D1264" s="6">
        <v>6249</v>
      </c>
      <c r="E1264" s="17">
        <f>VLOOKUP(A1264,'forecast data dump'!$A$1:$H$3450,4,FALSE)</f>
        <v>44823</v>
      </c>
      <c r="F1264" s="17">
        <f>VLOOKUP(A1264,'forecast data dump'!$A$1:$H$3450,5,FALSE)</f>
        <v>44834</v>
      </c>
      <c r="G1264" s="13">
        <f>VLOOKUP(A1264,'forecast data dump'!$A$1:$H$3450,8,FALSE)</f>
        <v>0</v>
      </c>
      <c r="H1264" s="5" t="s">
        <v>3744</v>
      </c>
      <c r="I1264" s="22">
        <f t="shared" si="204"/>
        <v>40</v>
      </c>
      <c r="J1264" s="5"/>
      <c r="K1264" s="5"/>
      <c r="L1264" s="33">
        <f t="shared" si="205"/>
        <v>6249</v>
      </c>
      <c r="M1264" s="33">
        <f t="shared" si="206"/>
        <v>6249</v>
      </c>
      <c r="N1264" s="22">
        <f t="shared" si="207"/>
        <v>0</v>
      </c>
    </row>
    <row r="1265" spans="1:14" x14ac:dyDescent="0.3">
      <c r="A1265" s="5" t="s">
        <v>2273</v>
      </c>
      <c r="B1265" s="5" t="s">
        <v>2274</v>
      </c>
      <c r="C1265" s="5">
        <v>400</v>
      </c>
      <c r="D1265" s="6">
        <v>73035</v>
      </c>
      <c r="E1265" s="17">
        <f>VLOOKUP(A1265,'forecast data dump'!$A$1:$H$3450,4,FALSE)</f>
        <v>44823</v>
      </c>
      <c r="F1265" s="17">
        <f>VLOOKUP(A1265,'forecast data dump'!$A$1:$H$3450,5,FALSE)</f>
        <v>44834</v>
      </c>
      <c r="G1265" s="13">
        <f>VLOOKUP(A1265,'forecast data dump'!$A$1:$H$3450,8,FALSE)</f>
        <v>0</v>
      </c>
      <c r="H1265" s="5" t="s">
        <v>3740</v>
      </c>
      <c r="I1265" s="22">
        <f t="shared" si="204"/>
        <v>400</v>
      </c>
      <c r="J1265" s="5"/>
      <c r="K1265" s="5"/>
      <c r="L1265" s="33">
        <f t="shared" si="205"/>
        <v>73035</v>
      </c>
      <c r="M1265" s="33">
        <f t="shared" si="206"/>
        <v>73035</v>
      </c>
      <c r="N1265" s="22">
        <f t="shared" si="207"/>
        <v>0</v>
      </c>
    </row>
    <row r="1266" spans="1:14" x14ac:dyDescent="0.3">
      <c r="A1266" s="5" t="s">
        <v>2273</v>
      </c>
      <c r="B1266" s="5" t="s">
        <v>2274</v>
      </c>
      <c r="C1266" s="5">
        <v>40</v>
      </c>
      <c r="D1266" s="6">
        <v>4843</v>
      </c>
      <c r="E1266" s="17">
        <f>VLOOKUP(A1266,'forecast data dump'!$A$1:$H$3450,4,FALSE)</f>
        <v>44823</v>
      </c>
      <c r="F1266" s="17">
        <f>VLOOKUP(A1266,'forecast data dump'!$A$1:$H$3450,5,FALSE)</f>
        <v>44834</v>
      </c>
      <c r="G1266" s="13">
        <f>VLOOKUP(A1266,'forecast data dump'!$A$1:$H$3450,8,FALSE)</f>
        <v>0</v>
      </c>
      <c r="H1266" s="5" t="s">
        <v>3741</v>
      </c>
      <c r="I1266" s="22">
        <f t="shared" si="204"/>
        <v>40</v>
      </c>
      <c r="J1266" s="5"/>
      <c r="K1266" s="5"/>
      <c r="L1266" s="33">
        <f t="shared" si="205"/>
        <v>4843</v>
      </c>
      <c r="M1266" s="33">
        <f t="shared" si="206"/>
        <v>4843</v>
      </c>
      <c r="N1266" s="22">
        <f t="shared" si="207"/>
        <v>0</v>
      </c>
    </row>
    <row r="1267" spans="1:14" x14ac:dyDescent="0.3">
      <c r="A1267" s="5" t="s">
        <v>2273</v>
      </c>
      <c r="B1267" s="5" t="s">
        <v>2274</v>
      </c>
      <c r="C1267" s="5">
        <v>40</v>
      </c>
      <c r="D1267" s="6">
        <v>4843</v>
      </c>
      <c r="E1267" s="17">
        <f>VLOOKUP(A1267,'forecast data dump'!$A$1:$H$3450,4,FALSE)</f>
        <v>44823</v>
      </c>
      <c r="F1267" s="17">
        <f>VLOOKUP(A1267,'forecast data dump'!$A$1:$H$3450,5,FALSE)</f>
        <v>44834</v>
      </c>
      <c r="G1267" s="13">
        <f>VLOOKUP(A1267,'forecast data dump'!$A$1:$H$3450,8,FALSE)</f>
        <v>0</v>
      </c>
      <c r="H1267" s="5" t="s">
        <v>3742</v>
      </c>
      <c r="I1267" s="22">
        <f t="shared" si="204"/>
        <v>40</v>
      </c>
      <c r="J1267" s="5"/>
      <c r="K1267" s="5"/>
      <c r="L1267" s="33">
        <f t="shared" si="205"/>
        <v>4843</v>
      </c>
      <c r="M1267" s="33">
        <f t="shared" si="206"/>
        <v>4843</v>
      </c>
      <c r="N1267" s="22">
        <f t="shared" si="207"/>
        <v>0</v>
      </c>
    </row>
    <row r="1268" spans="1:14" x14ac:dyDescent="0.3">
      <c r="A1268" s="5" t="s">
        <v>2273</v>
      </c>
      <c r="B1268" s="5" t="s">
        <v>2274</v>
      </c>
      <c r="C1268" s="5">
        <v>40</v>
      </c>
      <c r="D1268" s="6">
        <v>6249</v>
      </c>
      <c r="E1268" s="17">
        <f>VLOOKUP(A1268,'forecast data dump'!$A$1:$H$3450,4,FALSE)</f>
        <v>44823</v>
      </c>
      <c r="F1268" s="17">
        <f>VLOOKUP(A1268,'forecast data dump'!$A$1:$H$3450,5,FALSE)</f>
        <v>44834</v>
      </c>
      <c r="G1268" s="13">
        <f>VLOOKUP(A1268,'forecast data dump'!$A$1:$H$3450,8,FALSE)</f>
        <v>0</v>
      </c>
      <c r="H1268" s="5" t="s">
        <v>3733</v>
      </c>
      <c r="I1268" s="22">
        <f t="shared" si="204"/>
        <v>40</v>
      </c>
      <c r="J1268" s="5"/>
      <c r="K1268" s="5"/>
      <c r="L1268" s="33">
        <f t="shared" si="205"/>
        <v>6249</v>
      </c>
      <c r="M1268" s="33">
        <f t="shared" si="206"/>
        <v>6249</v>
      </c>
      <c r="N1268" s="22">
        <f t="shared" si="207"/>
        <v>0</v>
      </c>
    </row>
    <row r="1269" spans="1:14" x14ac:dyDescent="0.3">
      <c r="A1269" s="5" t="s">
        <v>2273</v>
      </c>
      <c r="B1269" s="5" t="s">
        <v>2274</v>
      </c>
      <c r="C1269" s="5">
        <v>40</v>
      </c>
      <c r="D1269" s="6">
        <v>4843</v>
      </c>
      <c r="E1269" s="17">
        <f>VLOOKUP(A1269,'forecast data dump'!$A$1:$H$3450,4,FALSE)</f>
        <v>44823</v>
      </c>
      <c r="F1269" s="17">
        <f>VLOOKUP(A1269,'forecast data dump'!$A$1:$H$3450,5,FALSE)</f>
        <v>44834</v>
      </c>
      <c r="G1269" s="13">
        <f>VLOOKUP(A1269,'forecast data dump'!$A$1:$H$3450,8,FALSE)</f>
        <v>0</v>
      </c>
      <c r="H1269" s="5" t="s">
        <v>3745</v>
      </c>
      <c r="I1269" s="22">
        <f t="shared" si="204"/>
        <v>40</v>
      </c>
      <c r="J1269" s="5"/>
      <c r="K1269" s="5"/>
      <c r="L1269" s="33">
        <f t="shared" si="205"/>
        <v>4843</v>
      </c>
      <c r="M1269" s="33">
        <f t="shared" si="206"/>
        <v>4843</v>
      </c>
      <c r="N1269" s="22">
        <f t="shared" si="207"/>
        <v>0</v>
      </c>
    </row>
    <row r="1270" spans="1:14" x14ac:dyDescent="0.3">
      <c r="A1270" s="5" t="s">
        <v>2275</v>
      </c>
      <c r="B1270" s="5" t="s">
        <v>2276</v>
      </c>
      <c r="C1270" s="5">
        <v>30000</v>
      </c>
      <c r="D1270" s="6">
        <v>34821</v>
      </c>
      <c r="E1270" s="17">
        <f>VLOOKUP(A1270,'forecast data dump'!$A$1:$H$3450,4,FALSE)</f>
        <v>44410</v>
      </c>
      <c r="F1270" s="17">
        <f>VLOOKUP(A1270,'forecast data dump'!$A$1:$H$3450,5,FALSE)</f>
        <v>44495</v>
      </c>
      <c r="G1270" s="13">
        <f>VLOOKUP(A1270,'forecast data dump'!$A$1:$H$3450,8,FALSE)</f>
        <v>0</v>
      </c>
      <c r="H1270" s="5" t="s">
        <v>3762</v>
      </c>
      <c r="I1270" s="22">
        <f t="shared" si="204"/>
        <v>30000</v>
      </c>
      <c r="J1270" s="5"/>
      <c r="K1270" s="5"/>
      <c r="L1270" s="33">
        <f t="shared" si="205"/>
        <v>34821</v>
      </c>
      <c r="M1270" s="33">
        <f t="shared" si="206"/>
        <v>34821</v>
      </c>
      <c r="N1270" s="22">
        <f t="shared" si="207"/>
        <v>0</v>
      </c>
    </row>
    <row r="1271" spans="1:14" x14ac:dyDescent="0.3">
      <c r="A1271" s="5" t="s">
        <v>2277</v>
      </c>
      <c r="B1271" s="5" t="s">
        <v>2278</v>
      </c>
      <c r="C1271" s="5">
        <v>500</v>
      </c>
      <c r="D1271" s="6">
        <v>592</v>
      </c>
      <c r="E1271" s="17">
        <f>VLOOKUP(A1271,'forecast data dump'!$A$1:$H$3450,4,FALSE)</f>
        <v>44783</v>
      </c>
      <c r="F1271" s="17">
        <f>VLOOKUP(A1271,'forecast data dump'!$A$1:$H$3450,5,FALSE)</f>
        <v>44784</v>
      </c>
      <c r="G1271" s="13">
        <f>VLOOKUP(A1271,'forecast data dump'!$A$1:$H$3450,8,FALSE)</f>
        <v>0</v>
      </c>
      <c r="H1271" s="5" t="s">
        <v>3762</v>
      </c>
      <c r="I1271" s="22">
        <f t="shared" si="204"/>
        <v>500</v>
      </c>
      <c r="J1271" s="5"/>
      <c r="K1271" s="5"/>
      <c r="L1271" s="33">
        <f t="shared" si="205"/>
        <v>592</v>
      </c>
      <c r="M1271" s="33">
        <f t="shared" si="206"/>
        <v>592</v>
      </c>
      <c r="N1271" s="22">
        <f t="shared" si="207"/>
        <v>0</v>
      </c>
    </row>
    <row r="1272" spans="1:14" x14ac:dyDescent="0.3">
      <c r="A1272" s="5" t="s">
        <v>2279</v>
      </c>
      <c r="B1272" s="5" t="s">
        <v>2280</v>
      </c>
      <c r="C1272" s="5">
        <v>500</v>
      </c>
      <c r="D1272" s="6">
        <v>592</v>
      </c>
      <c r="E1272" s="17">
        <f>VLOOKUP(A1272,'forecast data dump'!$A$1:$H$3450,4,FALSE)</f>
        <v>44785</v>
      </c>
      <c r="F1272" s="17">
        <f>VLOOKUP(A1272,'forecast data dump'!$A$1:$H$3450,5,FALSE)</f>
        <v>44788</v>
      </c>
      <c r="G1272" s="13">
        <f>VLOOKUP(A1272,'forecast data dump'!$A$1:$H$3450,8,FALSE)</f>
        <v>0</v>
      </c>
      <c r="H1272" s="5" t="s">
        <v>3762</v>
      </c>
      <c r="I1272" s="22">
        <f t="shared" si="204"/>
        <v>500</v>
      </c>
      <c r="J1272" s="5"/>
      <c r="K1272" s="5"/>
      <c r="L1272" s="33">
        <f t="shared" si="205"/>
        <v>592</v>
      </c>
      <c r="M1272" s="33">
        <f t="shared" si="206"/>
        <v>592</v>
      </c>
      <c r="N1272" s="22">
        <f t="shared" si="207"/>
        <v>0</v>
      </c>
    </row>
    <row r="1273" spans="1:14" x14ac:dyDescent="0.3">
      <c r="A1273" s="5" t="s">
        <v>2281</v>
      </c>
      <c r="B1273" s="5" t="s">
        <v>2282</v>
      </c>
      <c r="C1273" s="5">
        <v>500</v>
      </c>
      <c r="D1273" s="6">
        <v>592</v>
      </c>
      <c r="E1273" s="17">
        <f>VLOOKUP(A1273,'forecast data dump'!$A$1:$H$3450,4,FALSE)</f>
        <v>44789</v>
      </c>
      <c r="F1273" s="17">
        <f>VLOOKUP(A1273,'forecast data dump'!$A$1:$H$3450,5,FALSE)</f>
        <v>44791</v>
      </c>
      <c r="G1273" s="13">
        <f>VLOOKUP(A1273,'forecast data dump'!$A$1:$H$3450,8,FALSE)</f>
        <v>0</v>
      </c>
      <c r="H1273" s="5" t="s">
        <v>3762</v>
      </c>
      <c r="I1273" s="22">
        <f t="shared" si="204"/>
        <v>500</v>
      </c>
      <c r="J1273" s="5"/>
      <c r="K1273" s="5"/>
      <c r="L1273" s="33">
        <f t="shared" si="205"/>
        <v>592</v>
      </c>
      <c r="M1273" s="33">
        <f t="shared" si="206"/>
        <v>592</v>
      </c>
      <c r="N1273" s="22">
        <f t="shared" si="207"/>
        <v>0</v>
      </c>
    </row>
    <row r="1274" spans="1:14" x14ac:dyDescent="0.3">
      <c r="A1274" s="5" t="s">
        <v>2283</v>
      </c>
      <c r="B1274" s="5" t="s">
        <v>2284</v>
      </c>
      <c r="C1274" s="5">
        <v>500</v>
      </c>
      <c r="D1274" s="6">
        <v>592</v>
      </c>
      <c r="E1274" s="17">
        <f>VLOOKUP(A1274,'forecast data dump'!$A$1:$H$3450,4,FALSE)</f>
        <v>44792</v>
      </c>
      <c r="F1274" s="17">
        <f>VLOOKUP(A1274,'forecast data dump'!$A$1:$H$3450,5,FALSE)</f>
        <v>44798</v>
      </c>
      <c r="G1274" s="13">
        <f>VLOOKUP(A1274,'forecast data dump'!$A$1:$H$3450,8,FALSE)</f>
        <v>0</v>
      </c>
      <c r="H1274" s="5" t="s">
        <v>3762</v>
      </c>
      <c r="I1274" s="22">
        <f t="shared" si="204"/>
        <v>500</v>
      </c>
      <c r="J1274" s="5"/>
      <c r="K1274" s="5"/>
      <c r="L1274" s="33">
        <f t="shared" si="205"/>
        <v>592</v>
      </c>
      <c r="M1274" s="33">
        <f t="shared" si="206"/>
        <v>592</v>
      </c>
      <c r="N1274" s="22">
        <f t="shared" si="207"/>
        <v>0</v>
      </c>
    </row>
    <row r="1275" spans="1:14" x14ac:dyDescent="0.3">
      <c r="A1275" s="5" t="s">
        <v>2285</v>
      </c>
      <c r="B1275" s="5" t="s">
        <v>2286</v>
      </c>
      <c r="C1275" s="5">
        <v>500</v>
      </c>
      <c r="D1275" s="6">
        <v>592</v>
      </c>
      <c r="E1275" s="17">
        <f>VLOOKUP(A1275,'forecast data dump'!$A$1:$H$3450,4,FALSE)</f>
        <v>44799</v>
      </c>
      <c r="F1275" s="17">
        <f>VLOOKUP(A1275,'forecast data dump'!$A$1:$H$3450,5,FALSE)</f>
        <v>44805</v>
      </c>
      <c r="G1275" s="13">
        <f>VLOOKUP(A1275,'forecast data dump'!$A$1:$H$3450,8,FALSE)</f>
        <v>0</v>
      </c>
      <c r="H1275" s="5" t="s">
        <v>3762</v>
      </c>
      <c r="I1275" s="22">
        <f t="shared" si="204"/>
        <v>500</v>
      </c>
      <c r="J1275" s="5"/>
      <c r="K1275" s="5"/>
      <c r="L1275" s="33">
        <f t="shared" si="205"/>
        <v>592</v>
      </c>
      <c r="M1275" s="33">
        <f t="shared" si="206"/>
        <v>592</v>
      </c>
      <c r="N1275" s="22">
        <f t="shared" si="207"/>
        <v>0</v>
      </c>
    </row>
    <row r="1276" spans="1:14" x14ac:dyDescent="0.3">
      <c r="A1276" s="5" t="s">
        <v>2287</v>
      </c>
      <c r="B1276" s="5" t="s">
        <v>2288</v>
      </c>
      <c r="C1276" s="5">
        <v>500</v>
      </c>
      <c r="D1276" s="6">
        <v>592</v>
      </c>
      <c r="E1276" s="17">
        <f>VLOOKUP(A1276,'forecast data dump'!$A$1:$H$3450,4,FALSE)</f>
        <v>44823</v>
      </c>
      <c r="F1276" s="17">
        <f>VLOOKUP(A1276,'forecast data dump'!$A$1:$H$3450,5,FALSE)</f>
        <v>44834</v>
      </c>
      <c r="G1276" s="13">
        <f>VLOOKUP(A1276,'forecast data dump'!$A$1:$H$3450,8,FALSE)</f>
        <v>0</v>
      </c>
      <c r="H1276" s="5" t="s">
        <v>3762</v>
      </c>
      <c r="I1276" s="22">
        <f t="shared" si="204"/>
        <v>500</v>
      </c>
      <c r="J1276" s="5"/>
      <c r="K1276" s="5"/>
      <c r="L1276" s="33">
        <f t="shared" si="205"/>
        <v>592</v>
      </c>
      <c r="M1276" s="33">
        <f t="shared" si="206"/>
        <v>592</v>
      </c>
      <c r="N1276" s="22">
        <f t="shared" si="207"/>
        <v>0</v>
      </c>
    </row>
    <row r="1277" spans="1:14" x14ac:dyDescent="0.3">
      <c r="A1277" s="5" t="s">
        <v>2291</v>
      </c>
      <c r="B1277" s="5" t="s">
        <v>2292</v>
      </c>
      <c r="C1277" s="5">
        <v>80</v>
      </c>
      <c r="D1277" s="6">
        <v>10615</v>
      </c>
      <c r="E1277" s="17">
        <f>VLOOKUP(A1277,'forecast data dump'!$A$1:$H$3450,4,FALSE)</f>
        <v>44792</v>
      </c>
      <c r="F1277" s="17">
        <f>VLOOKUP(A1277,'forecast data dump'!$A$1:$H$3450,5,FALSE)</f>
        <v>44798</v>
      </c>
      <c r="G1277" s="13">
        <f>VLOOKUP(A1277,'forecast data dump'!$A$1:$H$3450,8,FALSE)</f>
        <v>0</v>
      </c>
      <c r="H1277" s="5" t="s">
        <v>3752</v>
      </c>
      <c r="I1277" s="22">
        <f t="shared" si="204"/>
        <v>80</v>
      </c>
      <c r="J1277" s="5"/>
      <c r="K1277" s="5"/>
      <c r="L1277" s="33">
        <f t="shared" si="205"/>
        <v>10615</v>
      </c>
      <c r="M1277" s="33">
        <f t="shared" si="206"/>
        <v>10615</v>
      </c>
      <c r="N1277" s="22">
        <f t="shared" si="207"/>
        <v>0</v>
      </c>
    </row>
    <row r="1278" spans="1:14" x14ac:dyDescent="0.3">
      <c r="A1278" s="5" t="s">
        <v>2291</v>
      </c>
      <c r="B1278" s="5" t="s">
        <v>2292</v>
      </c>
      <c r="C1278" s="5">
        <v>60</v>
      </c>
      <c r="D1278" s="6">
        <v>7264</v>
      </c>
      <c r="E1278" s="17">
        <f>VLOOKUP(A1278,'forecast data dump'!$A$1:$H$3450,4,FALSE)</f>
        <v>44792</v>
      </c>
      <c r="F1278" s="17">
        <f>VLOOKUP(A1278,'forecast data dump'!$A$1:$H$3450,5,FALSE)</f>
        <v>44798</v>
      </c>
      <c r="G1278" s="13">
        <f>VLOOKUP(A1278,'forecast data dump'!$A$1:$H$3450,8,FALSE)</f>
        <v>0</v>
      </c>
      <c r="H1278" s="5" t="s">
        <v>3759</v>
      </c>
      <c r="I1278" s="22">
        <f t="shared" si="204"/>
        <v>60</v>
      </c>
      <c r="J1278" s="5"/>
      <c r="K1278" s="5"/>
      <c r="L1278" s="33">
        <f t="shared" si="205"/>
        <v>7264</v>
      </c>
      <c r="M1278" s="33">
        <f t="shared" si="206"/>
        <v>7264</v>
      </c>
      <c r="N1278" s="22">
        <f t="shared" si="207"/>
        <v>0</v>
      </c>
    </row>
    <row r="1279" spans="1:14" x14ac:dyDescent="0.3">
      <c r="A1279" s="3" t="s">
        <v>7899</v>
      </c>
      <c r="B1279" s="3"/>
      <c r="C1279" s="3"/>
      <c r="D1279" s="4"/>
      <c r="E1279" s="15"/>
      <c r="F1279" s="15"/>
      <c r="G1279" s="11"/>
      <c r="H1279" s="3"/>
      <c r="I1279" s="20"/>
      <c r="J1279" s="3"/>
      <c r="K1279" s="3"/>
      <c r="L1279" s="32"/>
      <c r="M1279" s="32"/>
      <c r="N1279" s="20"/>
    </row>
    <row r="1280" spans="1:14" x14ac:dyDescent="0.3">
      <c r="A1280" s="5" t="s">
        <v>2506</v>
      </c>
      <c r="B1280" s="5" t="s">
        <v>2507</v>
      </c>
      <c r="C1280" s="5">
        <v>30</v>
      </c>
      <c r="D1280" s="6">
        <v>4550</v>
      </c>
      <c r="E1280" s="17" t="str">
        <f>VLOOKUP(A1280,'forecast data dump'!$A$1:$H$3450,4,FALSE)</f>
        <v>01-Oct-19 A</v>
      </c>
      <c r="F1280" s="17">
        <f>VLOOKUP(A1280,'forecast data dump'!$A$1:$H$3450,5,FALSE)</f>
        <v>44407</v>
      </c>
      <c r="G1280" s="13">
        <f>VLOOKUP(A1280,'forecast data dump'!$A$1:$H$3450,8,FALSE)</f>
        <v>0.95</v>
      </c>
      <c r="H1280" s="5" t="s">
        <v>3733</v>
      </c>
      <c r="I1280" s="22">
        <f t="shared" ref="I1280:I1329" si="208">C1280*(1-G1280)</f>
        <v>1.5000000000000013</v>
      </c>
      <c r="J1280" s="5"/>
      <c r="K1280" s="5"/>
      <c r="L1280" s="33">
        <f t="shared" ref="L1280:L1329" si="209">D1280*(1-G1280)</f>
        <v>227.5000000000002</v>
      </c>
      <c r="M1280" s="33">
        <f t="shared" ref="M1280:M1329" si="210">IF(J1280="",L1280,(D1280/C1280)*J1280)</f>
        <v>227.5000000000002</v>
      </c>
      <c r="N1280" s="22">
        <f t="shared" ref="N1280:N1329" si="211">L1280-M1280</f>
        <v>0</v>
      </c>
    </row>
    <row r="1281" spans="1:14" x14ac:dyDescent="0.3">
      <c r="A1281" s="5" t="s">
        <v>2506</v>
      </c>
      <c r="B1281" s="5" t="s">
        <v>2507</v>
      </c>
      <c r="C1281" s="5">
        <v>60</v>
      </c>
      <c r="D1281" s="6">
        <v>7053</v>
      </c>
      <c r="E1281" s="17" t="str">
        <f>VLOOKUP(A1281,'forecast data dump'!$A$1:$H$3450,4,FALSE)</f>
        <v>01-Oct-19 A</v>
      </c>
      <c r="F1281" s="17">
        <f>VLOOKUP(A1281,'forecast data dump'!$A$1:$H$3450,5,FALSE)</f>
        <v>44407</v>
      </c>
      <c r="G1281" s="13">
        <f>VLOOKUP(A1281,'forecast data dump'!$A$1:$H$3450,8,FALSE)</f>
        <v>0.95</v>
      </c>
      <c r="H1281" s="5" t="s">
        <v>3745</v>
      </c>
      <c r="I1281" s="22">
        <f t="shared" si="208"/>
        <v>3.0000000000000027</v>
      </c>
      <c r="J1281" s="5"/>
      <c r="K1281" s="5"/>
      <c r="L1281" s="33">
        <f t="shared" si="209"/>
        <v>352.65000000000032</v>
      </c>
      <c r="M1281" s="33">
        <f t="shared" si="210"/>
        <v>352.65000000000032</v>
      </c>
      <c r="N1281" s="22">
        <f t="shared" si="211"/>
        <v>0</v>
      </c>
    </row>
    <row r="1282" spans="1:14" x14ac:dyDescent="0.3">
      <c r="A1282" s="5" t="s">
        <v>2508</v>
      </c>
      <c r="B1282" s="5" t="s">
        <v>2509</v>
      </c>
      <c r="C1282" s="5">
        <v>60</v>
      </c>
      <c r="D1282" s="6">
        <v>9101</v>
      </c>
      <c r="E1282" s="17">
        <f>VLOOKUP(A1282,'forecast data dump'!$A$1:$H$3450,4,FALSE)</f>
        <v>44410</v>
      </c>
      <c r="F1282" s="17">
        <f>VLOOKUP(A1282,'forecast data dump'!$A$1:$H$3450,5,FALSE)</f>
        <v>44495</v>
      </c>
      <c r="G1282" s="13">
        <f>VLOOKUP(A1282,'forecast data dump'!$A$1:$H$3450,8,FALSE)</f>
        <v>0</v>
      </c>
      <c r="H1282" s="5" t="s">
        <v>3733</v>
      </c>
      <c r="I1282" s="22">
        <f t="shared" si="208"/>
        <v>60</v>
      </c>
      <c r="J1282" s="5"/>
      <c r="K1282" s="5"/>
      <c r="L1282" s="33">
        <f t="shared" si="209"/>
        <v>9101</v>
      </c>
      <c r="M1282" s="33">
        <f t="shared" si="210"/>
        <v>9101</v>
      </c>
      <c r="N1282" s="22">
        <f t="shared" si="211"/>
        <v>0</v>
      </c>
    </row>
    <row r="1283" spans="1:14" x14ac:dyDescent="0.3">
      <c r="A1283" s="5" t="s">
        <v>2508</v>
      </c>
      <c r="B1283" s="5" t="s">
        <v>2509</v>
      </c>
      <c r="C1283" s="5">
        <v>20</v>
      </c>
      <c r="D1283" s="6">
        <v>2351</v>
      </c>
      <c r="E1283" s="17">
        <f>VLOOKUP(A1283,'forecast data dump'!$A$1:$H$3450,4,FALSE)</f>
        <v>44410</v>
      </c>
      <c r="F1283" s="17">
        <f>VLOOKUP(A1283,'forecast data dump'!$A$1:$H$3450,5,FALSE)</f>
        <v>44495</v>
      </c>
      <c r="G1283" s="13">
        <f>VLOOKUP(A1283,'forecast data dump'!$A$1:$H$3450,8,FALSE)</f>
        <v>0</v>
      </c>
      <c r="H1283" s="5" t="s">
        <v>3745</v>
      </c>
      <c r="I1283" s="22">
        <f t="shared" si="208"/>
        <v>20</v>
      </c>
      <c r="J1283" s="5"/>
      <c r="K1283" s="5"/>
      <c r="L1283" s="33">
        <f t="shared" si="209"/>
        <v>2351</v>
      </c>
      <c r="M1283" s="33">
        <f t="shared" si="210"/>
        <v>2351</v>
      </c>
      <c r="N1283" s="22">
        <f t="shared" si="211"/>
        <v>0</v>
      </c>
    </row>
    <row r="1284" spans="1:14" x14ac:dyDescent="0.3">
      <c r="A1284" s="5" t="s">
        <v>2508</v>
      </c>
      <c r="B1284" s="5" t="s">
        <v>2509</v>
      </c>
      <c r="C1284" s="5">
        <v>20</v>
      </c>
      <c r="D1284" s="6">
        <v>2351</v>
      </c>
      <c r="E1284" s="17">
        <f>VLOOKUP(A1284,'forecast data dump'!$A$1:$H$3450,4,FALSE)</f>
        <v>44410</v>
      </c>
      <c r="F1284" s="17">
        <f>VLOOKUP(A1284,'forecast data dump'!$A$1:$H$3450,5,FALSE)</f>
        <v>44495</v>
      </c>
      <c r="G1284" s="13">
        <f>VLOOKUP(A1284,'forecast data dump'!$A$1:$H$3450,8,FALSE)</f>
        <v>0</v>
      </c>
      <c r="H1284" s="5" t="s">
        <v>3741</v>
      </c>
      <c r="I1284" s="22">
        <f t="shared" si="208"/>
        <v>20</v>
      </c>
      <c r="J1284" s="5"/>
      <c r="K1284" s="5"/>
      <c r="L1284" s="33">
        <f t="shared" si="209"/>
        <v>2351</v>
      </c>
      <c r="M1284" s="33">
        <f t="shared" si="210"/>
        <v>2351</v>
      </c>
      <c r="N1284" s="22">
        <f t="shared" si="211"/>
        <v>0</v>
      </c>
    </row>
    <row r="1285" spans="1:14" x14ac:dyDescent="0.3">
      <c r="A1285" s="5" t="s">
        <v>2510</v>
      </c>
      <c r="B1285" s="5" t="s">
        <v>2511</v>
      </c>
      <c r="C1285" s="5">
        <v>40</v>
      </c>
      <c r="D1285" s="6">
        <v>6067</v>
      </c>
      <c r="E1285" s="17" t="str">
        <f>VLOOKUP(A1285,'forecast data dump'!$A$1:$H$3450,4,FALSE)</f>
        <v>29-Apr-21 A</v>
      </c>
      <c r="F1285" s="17">
        <f>VLOOKUP(A1285,'forecast data dump'!$A$1:$H$3450,5,FALSE)</f>
        <v>44497</v>
      </c>
      <c r="G1285" s="13">
        <f>VLOOKUP(A1285,'forecast data dump'!$A$1:$H$3450,8,FALSE)</f>
        <v>0.35</v>
      </c>
      <c r="H1285" s="5" t="s">
        <v>3733</v>
      </c>
      <c r="I1285" s="22">
        <f t="shared" si="208"/>
        <v>26</v>
      </c>
      <c r="J1285" s="5"/>
      <c r="K1285" s="5"/>
      <c r="L1285" s="33">
        <f t="shared" si="209"/>
        <v>3943.55</v>
      </c>
      <c r="M1285" s="33">
        <f t="shared" si="210"/>
        <v>3943.55</v>
      </c>
      <c r="N1285" s="22">
        <f t="shared" si="211"/>
        <v>0</v>
      </c>
    </row>
    <row r="1286" spans="1:14" x14ac:dyDescent="0.3">
      <c r="A1286" s="5" t="s">
        <v>2510</v>
      </c>
      <c r="B1286" s="5" t="s">
        <v>2511</v>
      </c>
      <c r="C1286" s="5">
        <v>10</v>
      </c>
      <c r="D1286" s="6">
        <v>1175</v>
      </c>
      <c r="E1286" s="17" t="str">
        <f>VLOOKUP(A1286,'forecast data dump'!$A$1:$H$3450,4,FALSE)</f>
        <v>29-Apr-21 A</v>
      </c>
      <c r="F1286" s="17">
        <f>VLOOKUP(A1286,'forecast data dump'!$A$1:$H$3450,5,FALSE)</f>
        <v>44497</v>
      </c>
      <c r="G1286" s="13">
        <f>VLOOKUP(A1286,'forecast data dump'!$A$1:$H$3450,8,FALSE)</f>
        <v>0.35</v>
      </c>
      <c r="H1286" s="5" t="s">
        <v>3745</v>
      </c>
      <c r="I1286" s="22">
        <f t="shared" si="208"/>
        <v>6.5</v>
      </c>
      <c r="J1286" s="5"/>
      <c r="K1286" s="5"/>
      <c r="L1286" s="33">
        <f t="shared" si="209"/>
        <v>763.75</v>
      </c>
      <c r="M1286" s="33">
        <f t="shared" si="210"/>
        <v>763.75</v>
      </c>
      <c r="N1286" s="22">
        <f t="shared" si="211"/>
        <v>0</v>
      </c>
    </row>
    <row r="1287" spans="1:14" x14ac:dyDescent="0.3">
      <c r="A1287" s="5" t="s">
        <v>2512</v>
      </c>
      <c r="B1287" s="5" t="s">
        <v>2513</v>
      </c>
      <c r="C1287" s="5">
        <v>8</v>
      </c>
      <c r="D1287" s="6">
        <v>1213</v>
      </c>
      <c r="E1287" s="17">
        <f>VLOOKUP(A1287,'forecast data dump'!$A$1:$H$3450,4,FALSE)</f>
        <v>44498</v>
      </c>
      <c r="F1287" s="17">
        <f>VLOOKUP(A1287,'forecast data dump'!$A$1:$H$3450,5,FALSE)</f>
        <v>44512</v>
      </c>
      <c r="G1287" s="13">
        <f>VLOOKUP(A1287,'forecast data dump'!$A$1:$H$3450,8,FALSE)</f>
        <v>0</v>
      </c>
      <c r="H1287" s="5" t="s">
        <v>3733</v>
      </c>
      <c r="I1287" s="22">
        <f t="shared" si="208"/>
        <v>8</v>
      </c>
      <c r="J1287" s="5"/>
      <c r="K1287" s="5"/>
      <c r="L1287" s="33">
        <f t="shared" si="209"/>
        <v>1213</v>
      </c>
      <c r="M1287" s="33">
        <f t="shared" si="210"/>
        <v>1213</v>
      </c>
      <c r="N1287" s="22">
        <f t="shared" si="211"/>
        <v>0</v>
      </c>
    </row>
    <row r="1288" spans="1:14" x14ac:dyDescent="0.3">
      <c r="A1288" s="5" t="s">
        <v>2512</v>
      </c>
      <c r="B1288" s="5" t="s">
        <v>2513</v>
      </c>
      <c r="C1288" s="5">
        <v>8</v>
      </c>
      <c r="D1288" s="6">
        <v>940</v>
      </c>
      <c r="E1288" s="17">
        <f>VLOOKUP(A1288,'forecast data dump'!$A$1:$H$3450,4,FALSE)</f>
        <v>44498</v>
      </c>
      <c r="F1288" s="17">
        <f>VLOOKUP(A1288,'forecast data dump'!$A$1:$H$3450,5,FALSE)</f>
        <v>44512</v>
      </c>
      <c r="G1288" s="13">
        <f>VLOOKUP(A1288,'forecast data dump'!$A$1:$H$3450,8,FALSE)</f>
        <v>0</v>
      </c>
      <c r="H1288" s="5" t="s">
        <v>3745</v>
      </c>
      <c r="I1288" s="22">
        <f t="shared" si="208"/>
        <v>8</v>
      </c>
      <c r="J1288" s="5"/>
      <c r="K1288" s="5"/>
      <c r="L1288" s="33">
        <f t="shared" si="209"/>
        <v>940</v>
      </c>
      <c r="M1288" s="33">
        <f t="shared" si="210"/>
        <v>940</v>
      </c>
      <c r="N1288" s="22">
        <f t="shared" si="211"/>
        <v>0</v>
      </c>
    </row>
    <row r="1289" spans="1:14" x14ac:dyDescent="0.3">
      <c r="A1289" s="5" t="s">
        <v>2512</v>
      </c>
      <c r="B1289" s="5" t="s">
        <v>2513</v>
      </c>
      <c r="C1289" s="5">
        <v>8</v>
      </c>
      <c r="D1289" s="6">
        <v>940</v>
      </c>
      <c r="E1289" s="17">
        <f>VLOOKUP(A1289,'forecast data dump'!$A$1:$H$3450,4,FALSE)</f>
        <v>44498</v>
      </c>
      <c r="F1289" s="17">
        <f>VLOOKUP(A1289,'forecast data dump'!$A$1:$H$3450,5,FALSE)</f>
        <v>44512</v>
      </c>
      <c r="G1289" s="13">
        <f>VLOOKUP(A1289,'forecast data dump'!$A$1:$H$3450,8,FALSE)</f>
        <v>0</v>
      </c>
      <c r="H1289" s="5" t="s">
        <v>3741</v>
      </c>
      <c r="I1289" s="22">
        <f t="shared" si="208"/>
        <v>8</v>
      </c>
      <c r="J1289" s="5"/>
      <c r="K1289" s="5"/>
      <c r="L1289" s="33">
        <f t="shared" si="209"/>
        <v>940</v>
      </c>
      <c r="M1289" s="33">
        <f t="shared" si="210"/>
        <v>940</v>
      </c>
      <c r="N1289" s="22">
        <f t="shared" si="211"/>
        <v>0</v>
      </c>
    </row>
    <row r="1290" spans="1:14" x14ac:dyDescent="0.3">
      <c r="A1290" s="5" t="s">
        <v>2514</v>
      </c>
      <c r="B1290" s="5" t="s">
        <v>2515</v>
      </c>
      <c r="C1290" s="5">
        <v>8</v>
      </c>
      <c r="D1290" s="6">
        <v>1213</v>
      </c>
      <c r="E1290" s="17">
        <f>VLOOKUP(A1290,'forecast data dump'!$A$1:$H$3450,4,FALSE)</f>
        <v>44515</v>
      </c>
      <c r="F1290" s="17">
        <f>VLOOKUP(A1290,'forecast data dump'!$A$1:$H$3450,5,FALSE)</f>
        <v>44530</v>
      </c>
      <c r="G1290" s="13">
        <f>VLOOKUP(A1290,'forecast data dump'!$A$1:$H$3450,8,FALSE)</f>
        <v>0</v>
      </c>
      <c r="H1290" s="5" t="s">
        <v>3733</v>
      </c>
      <c r="I1290" s="22">
        <f t="shared" si="208"/>
        <v>8</v>
      </c>
      <c r="J1290" s="5"/>
      <c r="K1290" s="5"/>
      <c r="L1290" s="33">
        <f t="shared" si="209"/>
        <v>1213</v>
      </c>
      <c r="M1290" s="33">
        <f t="shared" si="210"/>
        <v>1213</v>
      </c>
      <c r="N1290" s="22">
        <f t="shared" si="211"/>
        <v>0</v>
      </c>
    </row>
    <row r="1291" spans="1:14" x14ac:dyDescent="0.3">
      <c r="A1291" s="5" t="s">
        <v>2514</v>
      </c>
      <c r="B1291" s="5" t="s">
        <v>2515</v>
      </c>
      <c r="C1291" s="5">
        <v>8</v>
      </c>
      <c r="D1291" s="6">
        <v>940</v>
      </c>
      <c r="E1291" s="17">
        <f>VLOOKUP(A1291,'forecast data dump'!$A$1:$H$3450,4,FALSE)</f>
        <v>44515</v>
      </c>
      <c r="F1291" s="17">
        <f>VLOOKUP(A1291,'forecast data dump'!$A$1:$H$3450,5,FALSE)</f>
        <v>44530</v>
      </c>
      <c r="G1291" s="13">
        <f>VLOOKUP(A1291,'forecast data dump'!$A$1:$H$3450,8,FALSE)</f>
        <v>0</v>
      </c>
      <c r="H1291" s="5" t="s">
        <v>3745</v>
      </c>
      <c r="I1291" s="22">
        <f t="shared" si="208"/>
        <v>8</v>
      </c>
      <c r="J1291" s="5"/>
      <c r="K1291" s="5"/>
      <c r="L1291" s="33">
        <f t="shared" si="209"/>
        <v>940</v>
      </c>
      <c r="M1291" s="33">
        <f t="shared" si="210"/>
        <v>940</v>
      </c>
      <c r="N1291" s="22">
        <f t="shared" si="211"/>
        <v>0</v>
      </c>
    </row>
    <row r="1292" spans="1:14" x14ac:dyDescent="0.3">
      <c r="A1292" s="5" t="s">
        <v>2514</v>
      </c>
      <c r="B1292" s="5" t="s">
        <v>2515</v>
      </c>
      <c r="C1292" s="5">
        <v>8</v>
      </c>
      <c r="D1292" s="6">
        <v>940</v>
      </c>
      <c r="E1292" s="17">
        <f>VLOOKUP(A1292,'forecast data dump'!$A$1:$H$3450,4,FALSE)</f>
        <v>44515</v>
      </c>
      <c r="F1292" s="17">
        <f>VLOOKUP(A1292,'forecast data dump'!$A$1:$H$3450,5,FALSE)</f>
        <v>44530</v>
      </c>
      <c r="G1292" s="13">
        <f>VLOOKUP(A1292,'forecast data dump'!$A$1:$H$3450,8,FALSE)</f>
        <v>0</v>
      </c>
      <c r="H1292" s="5" t="s">
        <v>3741</v>
      </c>
      <c r="I1292" s="22">
        <f t="shared" si="208"/>
        <v>8</v>
      </c>
      <c r="J1292" s="5"/>
      <c r="K1292" s="5"/>
      <c r="L1292" s="33">
        <f t="shared" si="209"/>
        <v>940</v>
      </c>
      <c r="M1292" s="33">
        <f t="shared" si="210"/>
        <v>940</v>
      </c>
      <c r="N1292" s="22">
        <f t="shared" si="211"/>
        <v>0</v>
      </c>
    </row>
    <row r="1293" spans="1:14" x14ac:dyDescent="0.3">
      <c r="A1293" s="5" t="s">
        <v>2516</v>
      </c>
      <c r="B1293" s="5" t="s">
        <v>2517</v>
      </c>
      <c r="C1293" s="5">
        <v>8</v>
      </c>
      <c r="D1293" s="6">
        <v>1250</v>
      </c>
      <c r="E1293" s="17">
        <f>VLOOKUP(A1293,'forecast data dump'!$A$1:$H$3450,4,FALSE)</f>
        <v>44648</v>
      </c>
      <c r="F1293" s="17">
        <f>VLOOKUP(A1293,'forecast data dump'!$A$1:$H$3450,5,FALSE)</f>
        <v>44652</v>
      </c>
      <c r="G1293" s="13">
        <f>VLOOKUP(A1293,'forecast data dump'!$A$1:$H$3450,8,FALSE)</f>
        <v>0</v>
      </c>
      <c r="H1293" s="5" t="s">
        <v>3733</v>
      </c>
      <c r="I1293" s="22">
        <f t="shared" si="208"/>
        <v>8</v>
      </c>
      <c r="J1293" s="5"/>
      <c r="K1293" s="5"/>
      <c r="L1293" s="33">
        <f t="shared" si="209"/>
        <v>1250</v>
      </c>
      <c r="M1293" s="33">
        <f t="shared" si="210"/>
        <v>1250</v>
      </c>
      <c r="N1293" s="22">
        <f t="shared" si="211"/>
        <v>0</v>
      </c>
    </row>
    <row r="1294" spans="1:14" x14ac:dyDescent="0.3">
      <c r="A1294" s="5" t="s">
        <v>2516</v>
      </c>
      <c r="B1294" s="5" t="s">
        <v>2517</v>
      </c>
      <c r="C1294" s="5">
        <v>24</v>
      </c>
      <c r="D1294" s="6">
        <v>2906</v>
      </c>
      <c r="E1294" s="17">
        <f>VLOOKUP(A1294,'forecast data dump'!$A$1:$H$3450,4,FALSE)</f>
        <v>44648</v>
      </c>
      <c r="F1294" s="17">
        <f>VLOOKUP(A1294,'forecast data dump'!$A$1:$H$3450,5,FALSE)</f>
        <v>44652</v>
      </c>
      <c r="G1294" s="13">
        <f>VLOOKUP(A1294,'forecast data dump'!$A$1:$H$3450,8,FALSE)</f>
        <v>0</v>
      </c>
      <c r="H1294" s="5" t="s">
        <v>3741</v>
      </c>
      <c r="I1294" s="22">
        <f t="shared" si="208"/>
        <v>24</v>
      </c>
      <c r="J1294" s="5"/>
      <c r="K1294" s="5"/>
      <c r="L1294" s="33">
        <f t="shared" si="209"/>
        <v>2906</v>
      </c>
      <c r="M1294" s="33">
        <f t="shared" si="210"/>
        <v>2906</v>
      </c>
      <c r="N1294" s="22">
        <f t="shared" si="211"/>
        <v>0</v>
      </c>
    </row>
    <row r="1295" spans="1:14" x14ac:dyDescent="0.3">
      <c r="A1295" s="5" t="s">
        <v>2516</v>
      </c>
      <c r="B1295" s="5" t="s">
        <v>2517</v>
      </c>
      <c r="C1295" s="5">
        <v>8</v>
      </c>
      <c r="D1295" s="6">
        <v>969</v>
      </c>
      <c r="E1295" s="17">
        <f>VLOOKUP(A1295,'forecast data dump'!$A$1:$H$3450,4,FALSE)</f>
        <v>44648</v>
      </c>
      <c r="F1295" s="17">
        <f>VLOOKUP(A1295,'forecast data dump'!$A$1:$H$3450,5,FALSE)</f>
        <v>44652</v>
      </c>
      <c r="G1295" s="13">
        <f>VLOOKUP(A1295,'forecast data dump'!$A$1:$H$3450,8,FALSE)</f>
        <v>0</v>
      </c>
      <c r="H1295" s="5" t="s">
        <v>3742</v>
      </c>
      <c r="I1295" s="22">
        <f t="shared" si="208"/>
        <v>8</v>
      </c>
      <c r="J1295" s="5"/>
      <c r="K1295" s="5"/>
      <c r="L1295" s="33">
        <f t="shared" si="209"/>
        <v>969</v>
      </c>
      <c r="M1295" s="33">
        <f t="shared" si="210"/>
        <v>969</v>
      </c>
      <c r="N1295" s="22">
        <f t="shared" si="211"/>
        <v>0</v>
      </c>
    </row>
    <row r="1296" spans="1:14" x14ac:dyDescent="0.3">
      <c r="A1296" s="5" t="s">
        <v>2518</v>
      </c>
      <c r="B1296" s="5" t="s">
        <v>2519</v>
      </c>
      <c r="C1296" s="5">
        <v>8</v>
      </c>
      <c r="D1296" s="6">
        <v>1250</v>
      </c>
      <c r="E1296" s="17">
        <f>VLOOKUP(A1296,'forecast data dump'!$A$1:$H$3450,4,FALSE)</f>
        <v>44785</v>
      </c>
      <c r="F1296" s="17">
        <f>VLOOKUP(A1296,'forecast data dump'!$A$1:$H$3450,5,FALSE)</f>
        <v>44789</v>
      </c>
      <c r="G1296" s="13">
        <f>VLOOKUP(A1296,'forecast data dump'!$A$1:$H$3450,8,FALSE)</f>
        <v>0</v>
      </c>
      <c r="H1296" s="5" t="s">
        <v>3733</v>
      </c>
      <c r="I1296" s="22">
        <f t="shared" si="208"/>
        <v>8</v>
      </c>
      <c r="J1296" s="5"/>
      <c r="K1296" s="5"/>
      <c r="L1296" s="33">
        <f t="shared" si="209"/>
        <v>1250</v>
      </c>
      <c r="M1296" s="33">
        <f t="shared" si="210"/>
        <v>1250</v>
      </c>
      <c r="N1296" s="22">
        <f t="shared" si="211"/>
        <v>0</v>
      </c>
    </row>
    <row r="1297" spans="1:14" x14ac:dyDescent="0.3">
      <c r="A1297" s="5" t="s">
        <v>2518</v>
      </c>
      <c r="B1297" s="5" t="s">
        <v>2519</v>
      </c>
      <c r="C1297" s="5">
        <v>8</v>
      </c>
      <c r="D1297" s="6">
        <v>969</v>
      </c>
      <c r="E1297" s="17">
        <f>VLOOKUP(A1297,'forecast data dump'!$A$1:$H$3450,4,FALSE)</f>
        <v>44785</v>
      </c>
      <c r="F1297" s="17">
        <f>VLOOKUP(A1297,'forecast data dump'!$A$1:$H$3450,5,FALSE)</f>
        <v>44789</v>
      </c>
      <c r="G1297" s="13">
        <f>VLOOKUP(A1297,'forecast data dump'!$A$1:$H$3450,8,FALSE)</f>
        <v>0</v>
      </c>
      <c r="H1297" s="5" t="s">
        <v>3745</v>
      </c>
      <c r="I1297" s="22">
        <f t="shared" si="208"/>
        <v>8</v>
      </c>
      <c r="J1297" s="5"/>
      <c r="K1297" s="5"/>
      <c r="L1297" s="33">
        <f t="shared" si="209"/>
        <v>969</v>
      </c>
      <c r="M1297" s="33">
        <f t="shared" si="210"/>
        <v>969</v>
      </c>
      <c r="N1297" s="22">
        <f t="shared" si="211"/>
        <v>0</v>
      </c>
    </row>
    <row r="1298" spans="1:14" x14ac:dyDescent="0.3">
      <c r="A1298" s="5" t="s">
        <v>2518</v>
      </c>
      <c r="B1298" s="5" t="s">
        <v>2519</v>
      </c>
      <c r="C1298" s="5">
        <v>60</v>
      </c>
      <c r="D1298" s="6">
        <v>7264</v>
      </c>
      <c r="E1298" s="17">
        <f>VLOOKUP(A1298,'forecast data dump'!$A$1:$H$3450,4,FALSE)</f>
        <v>44785</v>
      </c>
      <c r="F1298" s="17">
        <f>VLOOKUP(A1298,'forecast data dump'!$A$1:$H$3450,5,FALSE)</f>
        <v>44789</v>
      </c>
      <c r="G1298" s="13">
        <f>VLOOKUP(A1298,'forecast data dump'!$A$1:$H$3450,8,FALSE)</f>
        <v>0</v>
      </c>
      <c r="H1298" s="5" t="s">
        <v>3741</v>
      </c>
      <c r="I1298" s="22">
        <f t="shared" si="208"/>
        <v>60</v>
      </c>
      <c r="J1298" s="5"/>
      <c r="K1298" s="5"/>
      <c r="L1298" s="33">
        <f t="shared" si="209"/>
        <v>7264</v>
      </c>
      <c r="M1298" s="33">
        <f t="shared" si="210"/>
        <v>7264</v>
      </c>
      <c r="N1298" s="22">
        <f t="shared" si="211"/>
        <v>0</v>
      </c>
    </row>
    <row r="1299" spans="1:14" x14ac:dyDescent="0.3">
      <c r="A1299" s="5" t="s">
        <v>2520</v>
      </c>
      <c r="B1299" s="5" t="s">
        <v>2521</v>
      </c>
      <c r="C1299" s="5">
        <v>20</v>
      </c>
      <c r="D1299" s="6">
        <v>2421</v>
      </c>
      <c r="E1299" s="17">
        <f>VLOOKUP(A1299,'forecast data dump'!$A$1:$H$3450,4,FALSE)</f>
        <v>44810</v>
      </c>
      <c r="F1299" s="17">
        <f>VLOOKUP(A1299,'forecast data dump'!$A$1:$H$3450,5,FALSE)</f>
        <v>44811</v>
      </c>
      <c r="G1299" s="13">
        <f>VLOOKUP(A1299,'forecast data dump'!$A$1:$H$3450,8,FALSE)</f>
        <v>0</v>
      </c>
      <c r="H1299" s="5" t="s">
        <v>3741</v>
      </c>
      <c r="I1299" s="22">
        <f t="shared" si="208"/>
        <v>20</v>
      </c>
      <c r="J1299" s="5"/>
      <c r="K1299" s="5"/>
      <c r="L1299" s="33">
        <f t="shared" si="209"/>
        <v>2421</v>
      </c>
      <c r="M1299" s="33">
        <f t="shared" si="210"/>
        <v>2421</v>
      </c>
      <c r="N1299" s="22">
        <f t="shared" si="211"/>
        <v>0</v>
      </c>
    </row>
    <row r="1300" spans="1:14" x14ac:dyDescent="0.3">
      <c r="A1300" s="5" t="s">
        <v>2522</v>
      </c>
      <c r="B1300" s="5" t="s">
        <v>2523</v>
      </c>
      <c r="C1300" s="5">
        <v>80</v>
      </c>
      <c r="D1300" s="6">
        <v>9686</v>
      </c>
      <c r="E1300" s="17">
        <f>VLOOKUP(A1300,'forecast data dump'!$A$1:$H$3450,4,FALSE)</f>
        <v>44812</v>
      </c>
      <c r="F1300" s="17">
        <f>VLOOKUP(A1300,'forecast data dump'!$A$1:$H$3450,5,FALSE)</f>
        <v>44816</v>
      </c>
      <c r="G1300" s="13">
        <f>VLOOKUP(A1300,'forecast data dump'!$A$1:$H$3450,8,FALSE)</f>
        <v>0</v>
      </c>
      <c r="H1300" s="5" t="s">
        <v>3741</v>
      </c>
      <c r="I1300" s="22">
        <f t="shared" si="208"/>
        <v>80</v>
      </c>
      <c r="J1300" s="5"/>
      <c r="K1300" s="5"/>
      <c r="L1300" s="33">
        <f t="shared" si="209"/>
        <v>9686</v>
      </c>
      <c r="M1300" s="33">
        <f t="shared" si="210"/>
        <v>9686</v>
      </c>
      <c r="N1300" s="22">
        <f t="shared" si="211"/>
        <v>0</v>
      </c>
    </row>
    <row r="1301" spans="1:14" x14ac:dyDescent="0.3">
      <c r="A1301" s="5" t="s">
        <v>2522</v>
      </c>
      <c r="B1301" s="5" t="s">
        <v>2523</v>
      </c>
      <c r="C1301" s="5">
        <v>24</v>
      </c>
      <c r="D1301" s="6">
        <v>3750</v>
      </c>
      <c r="E1301" s="17">
        <f>VLOOKUP(A1301,'forecast data dump'!$A$1:$H$3450,4,FALSE)</f>
        <v>44812</v>
      </c>
      <c r="F1301" s="17">
        <f>VLOOKUP(A1301,'forecast data dump'!$A$1:$H$3450,5,FALSE)</f>
        <v>44816</v>
      </c>
      <c r="G1301" s="13">
        <f>VLOOKUP(A1301,'forecast data dump'!$A$1:$H$3450,8,FALSE)</f>
        <v>0</v>
      </c>
      <c r="H1301" s="5" t="s">
        <v>3744</v>
      </c>
      <c r="I1301" s="22">
        <f t="shared" si="208"/>
        <v>24</v>
      </c>
      <c r="J1301" s="5"/>
      <c r="K1301" s="5"/>
      <c r="L1301" s="33">
        <f t="shared" si="209"/>
        <v>3750</v>
      </c>
      <c r="M1301" s="33">
        <f t="shared" si="210"/>
        <v>3750</v>
      </c>
      <c r="N1301" s="22">
        <f t="shared" si="211"/>
        <v>0</v>
      </c>
    </row>
    <row r="1302" spans="1:14" x14ac:dyDescent="0.3">
      <c r="A1302" s="5" t="s">
        <v>2522</v>
      </c>
      <c r="B1302" s="5" t="s">
        <v>2523</v>
      </c>
      <c r="C1302" s="5">
        <v>80</v>
      </c>
      <c r="D1302" s="6">
        <v>9686</v>
      </c>
      <c r="E1302" s="17">
        <f>VLOOKUP(A1302,'forecast data dump'!$A$1:$H$3450,4,FALSE)</f>
        <v>44812</v>
      </c>
      <c r="F1302" s="17">
        <f>VLOOKUP(A1302,'forecast data dump'!$A$1:$H$3450,5,FALSE)</f>
        <v>44816</v>
      </c>
      <c r="G1302" s="13">
        <f>VLOOKUP(A1302,'forecast data dump'!$A$1:$H$3450,8,FALSE)</f>
        <v>0</v>
      </c>
      <c r="H1302" s="5" t="s">
        <v>3742</v>
      </c>
      <c r="I1302" s="22">
        <f t="shared" si="208"/>
        <v>80</v>
      </c>
      <c r="J1302" s="5"/>
      <c r="K1302" s="5"/>
      <c r="L1302" s="33">
        <f t="shared" si="209"/>
        <v>9686</v>
      </c>
      <c r="M1302" s="33">
        <f t="shared" si="210"/>
        <v>9686</v>
      </c>
      <c r="N1302" s="22">
        <f t="shared" si="211"/>
        <v>0</v>
      </c>
    </row>
    <row r="1303" spans="1:14" x14ac:dyDescent="0.3">
      <c r="A1303" s="5" t="s">
        <v>2522</v>
      </c>
      <c r="B1303" s="5" t="s">
        <v>2523</v>
      </c>
      <c r="C1303" s="5">
        <v>24</v>
      </c>
      <c r="D1303" s="6">
        <v>2906</v>
      </c>
      <c r="E1303" s="17">
        <f>VLOOKUP(A1303,'forecast data dump'!$A$1:$H$3450,4,FALSE)</f>
        <v>44812</v>
      </c>
      <c r="F1303" s="17">
        <f>VLOOKUP(A1303,'forecast data dump'!$A$1:$H$3450,5,FALSE)</f>
        <v>44816</v>
      </c>
      <c r="G1303" s="13">
        <f>VLOOKUP(A1303,'forecast data dump'!$A$1:$H$3450,8,FALSE)</f>
        <v>0</v>
      </c>
      <c r="H1303" s="5" t="s">
        <v>3745</v>
      </c>
      <c r="I1303" s="22">
        <f t="shared" si="208"/>
        <v>24</v>
      </c>
      <c r="J1303" s="5"/>
      <c r="K1303" s="5"/>
      <c r="L1303" s="33">
        <f t="shared" si="209"/>
        <v>2906</v>
      </c>
      <c r="M1303" s="33">
        <f t="shared" si="210"/>
        <v>2906</v>
      </c>
      <c r="N1303" s="22">
        <f t="shared" si="211"/>
        <v>0</v>
      </c>
    </row>
    <row r="1304" spans="1:14" x14ac:dyDescent="0.3">
      <c r="A1304" s="5" t="s">
        <v>2522</v>
      </c>
      <c r="B1304" s="5" t="s">
        <v>2523</v>
      </c>
      <c r="C1304" s="5">
        <v>24</v>
      </c>
      <c r="D1304" s="6">
        <v>3750</v>
      </c>
      <c r="E1304" s="17">
        <f>VLOOKUP(A1304,'forecast data dump'!$A$1:$H$3450,4,FALSE)</f>
        <v>44812</v>
      </c>
      <c r="F1304" s="17">
        <f>VLOOKUP(A1304,'forecast data dump'!$A$1:$H$3450,5,FALSE)</f>
        <v>44816</v>
      </c>
      <c r="G1304" s="13">
        <f>VLOOKUP(A1304,'forecast data dump'!$A$1:$H$3450,8,FALSE)</f>
        <v>0</v>
      </c>
      <c r="H1304" s="5" t="s">
        <v>3733</v>
      </c>
      <c r="I1304" s="22">
        <f t="shared" si="208"/>
        <v>24</v>
      </c>
      <c r="J1304" s="5"/>
      <c r="K1304" s="5"/>
      <c r="L1304" s="33">
        <f t="shared" si="209"/>
        <v>3750</v>
      </c>
      <c r="M1304" s="33">
        <f t="shared" si="210"/>
        <v>3750</v>
      </c>
      <c r="N1304" s="22">
        <f t="shared" si="211"/>
        <v>0</v>
      </c>
    </row>
    <row r="1305" spans="1:14" x14ac:dyDescent="0.3">
      <c r="A1305" s="5" t="s">
        <v>2522</v>
      </c>
      <c r="B1305" s="5" t="s">
        <v>2523</v>
      </c>
      <c r="C1305" s="5">
        <v>160</v>
      </c>
      <c r="D1305" s="6">
        <v>21230</v>
      </c>
      <c r="E1305" s="17">
        <f>VLOOKUP(A1305,'forecast data dump'!$A$1:$H$3450,4,FALSE)</f>
        <v>44812</v>
      </c>
      <c r="F1305" s="17">
        <f>VLOOKUP(A1305,'forecast data dump'!$A$1:$H$3450,5,FALSE)</f>
        <v>44816</v>
      </c>
      <c r="G1305" s="13">
        <f>VLOOKUP(A1305,'forecast data dump'!$A$1:$H$3450,8,FALSE)</f>
        <v>0</v>
      </c>
      <c r="H1305" s="5" t="s">
        <v>3752</v>
      </c>
      <c r="I1305" s="22">
        <f t="shared" si="208"/>
        <v>160</v>
      </c>
      <c r="J1305" s="5"/>
      <c r="K1305" s="5"/>
      <c r="L1305" s="33">
        <f t="shared" si="209"/>
        <v>21230</v>
      </c>
      <c r="M1305" s="33">
        <f t="shared" si="210"/>
        <v>21230</v>
      </c>
      <c r="N1305" s="22">
        <f t="shared" si="211"/>
        <v>0</v>
      </c>
    </row>
    <row r="1306" spans="1:14" x14ac:dyDescent="0.3">
      <c r="A1306" s="5" t="s">
        <v>2524</v>
      </c>
      <c r="B1306" s="5" t="s">
        <v>2525</v>
      </c>
      <c r="C1306" s="5">
        <v>8</v>
      </c>
      <c r="D1306" s="6">
        <v>1250</v>
      </c>
      <c r="E1306" s="17">
        <f>VLOOKUP(A1306,'forecast data dump'!$A$1:$H$3450,4,FALSE)</f>
        <v>44817</v>
      </c>
      <c r="F1306" s="17">
        <f>VLOOKUP(A1306,'forecast data dump'!$A$1:$H$3450,5,FALSE)</f>
        <v>44823</v>
      </c>
      <c r="G1306" s="13">
        <f>VLOOKUP(A1306,'forecast data dump'!$A$1:$H$3450,8,FALSE)</f>
        <v>0</v>
      </c>
      <c r="H1306" s="5" t="s">
        <v>3733</v>
      </c>
      <c r="I1306" s="22">
        <f t="shared" si="208"/>
        <v>8</v>
      </c>
      <c r="J1306" s="5"/>
      <c r="K1306" s="5"/>
      <c r="L1306" s="33">
        <f t="shared" si="209"/>
        <v>1250</v>
      </c>
      <c r="M1306" s="33">
        <f t="shared" si="210"/>
        <v>1250</v>
      </c>
      <c r="N1306" s="22">
        <f t="shared" si="211"/>
        <v>0</v>
      </c>
    </row>
    <row r="1307" spans="1:14" x14ac:dyDescent="0.3">
      <c r="A1307" s="5" t="s">
        <v>2524</v>
      </c>
      <c r="B1307" s="5" t="s">
        <v>2525</v>
      </c>
      <c r="C1307" s="5">
        <v>8</v>
      </c>
      <c r="D1307" s="6">
        <v>969</v>
      </c>
      <c r="E1307" s="17">
        <f>VLOOKUP(A1307,'forecast data dump'!$A$1:$H$3450,4,FALSE)</f>
        <v>44817</v>
      </c>
      <c r="F1307" s="17">
        <f>VLOOKUP(A1307,'forecast data dump'!$A$1:$H$3450,5,FALSE)</f>
        <v>44823</v>
      </c>
      <c r="G1307" s="13">
        <f>VLOOKUP(A1307,'forecast data dump'!$A$1:$H$3450,8,FALSE)</f>
        <v>0</v>
      </c>
      <c r="H1307" s="5" t="s">
        <v>3745</v>
      </c>
      <c r="I1307" s="22">
        <f t="shared" si="208"/>
        <v>8</v>
      </c>
      <c r="J1307" s="5"/>
      <c r="K1307" s="5"/>
      <c r="L1307" s="33">
        <f t="shared" si="209"/>
        <v>969</v>
      </c>
      <c r="M1307" s="33">
        <f t="shared" si="210"/>
        <v>969</v>
      </c>
      <c r="N1307" s="22">
        <f t="shared" si="211"/>
        <v>0</v>
      </c>
    </row>
    <row r="1308" spans="1:14" x14ac:dyDescent="0.3">
      <c r="A1308" s="5" t="s">
        <v>2524</v>
      </c>
      <c r="B1308" s="5" t="s">
        <v>2525</v>
      </c>
      <c r="C1308" s="5">
        <v>8</v>
      </c>
      <c r="D1308" s="6">
        <v>969</v>
      </c>
      <c r="E1308" s="17">
        <f>VLOOKUP(A1308,'forecast data dump'!$A$1:$H$3450,4,FALSE)</f>
        <v>44817</v>
      </c>
      <c r="F1308" s="17">
        <f>VLOOKUP(A1308,'forecast data dump'!$A$1:$H$3450,5,FALSE)</f>
        <v>44823</v>
      </c>
      <c r="G1308" s="13">
        <f>VLOOKUP(A1308,'forecast data dump'!$A$1:$H$3450,8,FALSE)</f>
        <v>0</v>
      </c>
      <c r="H1308" s="5" t="s">
        <v>3741</v>
      </c>
      <c r="I1308" s="22">
        <f t="shared" si="208"/>
        <v>8</v>
      </c>
      <c r="J1308" s="5"/>
      <c r="K1308" s="5"/>
      <c r="L1308" s="33">
        <f t="shared" si="209"/>
        <v>969</v>
      </c>
      <c r="M1308" s="33">
        <f t="shared" si="210"/>
        <v>969</v>
      </c>
      <c r="N1308" s="22">
        <f t="shared" si="211"/>
        <v>0</v>
      </c>
    </row>
    <row r="1309" spans="1:14" x14ac:dyDescent="0.3">
      <c r="A1309" s="5" t="s">
        <v>2524</v>
      </c>
      <c r="B1309" s="5" t="s">
        <v>2525</v>
      </c>
      <c r="C1309" s="5">
        <v>8</v>
      </c>
      <c r="D1309" s="6">
        <v>969</v>
      </c>
      <c r="E1309" s="17">
        <f>VLOOKUP(A1309,'forecast data dump'!$A$1:$H$3450,4,FALSE)</f>
        <v>44817</v>
      </c>
      <c r="F1309" s="17">
        <f>VLOOKUP(A1309,'forecast data dump'!$A$1:$H$3450,5,FALSE)</f>
        <v>44823</v>
      </c>
      <c r="G1309" s="13">
        <f>VLOOKUP(A1309,'forecast data dump'!$A$1:$H$3450,8,FALSE)</f>
        <v>0</v>
      </c>
      <c r="H1309" s="5" t="s">
        <v>3742</v>
      </c>
      <c r="I1309" s="22">
        <f t="shared" si="208"/>
        <v>8</v>
      </c>
      <c r="J1309" s="5"/>
      <c r="K1309" s="5"/>
      <c r="L1309" s="33">
        <f t="shared" si="209"/>
        <v>969</v>
      </c>
      <c r="M1309" s="33">
        <f t="shared" si="210"/>
        <v>969</v>
      </c>
      <c r="N1309" s="22">
        <f t="shared" si="211"/>
        <v>0</v>
      </c>
    </row>
    <row r="1310" spans="1:14" x14ac:dyDescent="0.3">
      <c r="A1310" s="5" t="s">
        <v>2526</v>
      </c>
      <c r="B1310" s="5" t="s">
        <v>2527</v>
      </c>
      <c r="C1310" s="5">
        <v>8</v>
      </c>
      <c r="D1310" s="6">
        <v>1250</v>
      </c>
      <c r="E1310" s="17">
        <f>VLOOKUP(A1310,'forecast data dump'!$A$1:$H$3450,4,FALSE)</f>
        <v>44824</v>
      </c>
      <c r="F1310" s="17">
        <f>VLOOKUP(A1310,'forecast data dump'!$A$1:$H$3450,5,FALSE)</f>
        <v>44830</v>
      </c>
      <c r="G1310" s="13">
        <f>VLOOKUP(A1310,'forecast data dump'!$A$1:$H$3450,8,FALSE)</f>
        <v>0</v>
      </c>
      <c r="H1310" s="5" t="s">
        <v>3733</v>
      </c>
      <c r="I1310" s="22">
        <f t="shared" si="208"/>
        <v>8</v>
      </c>
      <c r="J1310" s="5"/>
      <c r="K1310" s="5"/>
      <c r="L1310" s="33">
        <f t="shared" si="209"/>
        <v>1250</v>
      </c>
      <c r="M1310" s="33">
        <f t="shared" si="210"/>
        <v>1250</v>
      </c>
      <c r="N1310" s="22">
        <f t="shared" si="211"/>
        <v>0</v>
      </c>
    </row>
    <row r="1311" spans="1:14" x14ac:dyDescent="0.3">
      <c r="A1311" s="5" t="s">
        <v>2526</v>
      </c>
      <c r="B1311" s="5" t="s">
        <v>2527</v>
      </c>
      <c r="C1311" s="5">
        <v>8</v>
      </c>
      <c r="D1311" s="6">
        <v>969</v>
      </c>
      <c r="E1311" s="17">
        <f>VLOOKUP(A1311,'forecast data dump'!$A$1:$H$3450,4,FALSE)</f>
        <v>44824</v>
      </c>
      <c r="F1311" s="17">
        <f>VLOOKUP(A1311,'forecast data dump'!$A$1:$H$3450,5,FALSE)</f>
        <v>44830</v>
      </c>
      <c r="G1311" s="13">
        <f>VLOOKUP(A1311,'forecast data dump'!$A$1:$H$3450,8,FALSE)</f>
        <v>0</v>
      </c>
      <c r="H1311" s="5" t="s">
        <v>3745</v>
      </c>
      <c r="I1311" s="22">
        <f t="shared" si="208"/>
        <v>8</v>
      </c>
      <c r="J1311" s="5"/>
      <c r="K1311" s="5"/>
      <c r="L1311" s="33">
        <f t="shared" si="209"/>
        <v>969</v>
      </c>
      <c r="M1311" s="33">
        <f t="shared" si="210"/>
        <v>969</v>
      </c>
      <c r="N1311" s="22">
        <f t="shared" si="211"/>
        <v>0</v>
      </c>
    </row>
    <row r="1312" spans="1:14" x14ac:dyDescent="0.3">
      <c r="A1312" s="5" t="s">
        <v>2526</v>
      </c>
      <c r="B1312" s="5" t="s">
        <v>2527</v>
      </c>
      <c r="C1312" s="5">
        <v>8</v>
      </c>
      <c r="D1312" s="6">
        <v>969</v>
      </c>
      <c r="E1312" s="17">
        <f>VLOOKUP(A1312,'forecast data dump'!$A$1:$H$3450,4,FALSE)</f>
        <v>44824</v>
      </c>
      <c r="F1312" s="17">
        <f>VLOOKUP(A1312,'forecast data dump'!$A$1:$H$3450,5,FALSE)</f>
        <v>44830</v>
      </c>
      <c r="G1312" s="13">
        <f>VLOOKUP(A1312,'forecast data dump'!$A$1:$H$3450,8,FALSE)</f>
        <v>0</v>
      </c>
      <c r="H1312" s="5" t="s">
        <v>3741</v>
      </c>
      <c r="I1312" s="22">
        <f t="shared" si="208"/>
        <v>8</v>
      </c>
      <c r="J1312" s="5"/>
      <c r="K1312" s="5"/>
      <c r="L1312" s="33">
        <f t="shared" si="209"/>
        <v>969</v>
      </c>
      <c r="M1312" s="33">
        <f t="shared" si="210"/>
        <v>969</v>
      </c>
      <c r="N1312" s="22">
        <f t="shared" si="211"/>
        <v>0</v>
      </c>
    </row>
    <row r="1313" spans="1:14" x14ac:dyDescent="0.3">
      <c r="A1313" s="5" t="s">
        <v>2526</v>
      </c>
      <c r="B1313" s="5" t="s">
        <v>2527</v>
      </c>
      <c r="C1313" s="5">
        <v>8</v>
      </c>
      <c r="D1313" s="6">
        <v>969</v>
      </c>
      <c r="E1313" s="17">
        <f>VLOOKUP(A1313,'forecast data dump'!$A$1:$H$3450,4,FALSE)</f>
        <v>44824</v>
      </c>
      <c r="F1313" s="17">
        <f>VLOOKUP(A1313,'forecast data dump'!$A$1:$H$3450,5,FALSE)</f>
        <v>44830</v>
      </c>
      <c r="G1313" s="13">
        <f>VLOOKUP(A1313,'forecast data dump'!$A$1:$H$3450,8,FALSE)</f>
        <v>0</v>
      </c>
      <c r="H1313" s="5" t="s">
        <v>3742</v>
      </c>
      <c r="I1313" s="22">
        <f t="shared" si="208"/>
        <v>8</v>
      </c>
      <c r="J1313" s="5"/>
      <c r="K1313" s="5"/>
      <c r="L1313" s="33">
        <f t="shared" si="209"/>
        <v>969</v>
      </c>
      <c r="M1313" s="33">
        <f t="shared" si="210"/>
        <v>969</v>
      </c>
      <c r="N1313" s="22">
        <f t="shared" si="211"/>
        <v>0</v>
      </c>
    </row>
    <row r="1314" spans="1:14" x14ac:dyDescent="0.3">
      <c r="A1314" s="5" t="s">
        <v>2530</v>
      </c>
      <c r="B1314" s="5" t="s">
        <v>2531</v>
      </c>
      <c r="C1314" s="5">
        <v>30000</v>
      </c>
      <c r="D1314" s="6">
        <v>34821</v>
      </c>
      <c r="E1314" s="17">
        <f>VLOOKUP(A1314,'forecast data dump'!$A$1:$H$3450,4,FALSE)</f>
        <v>44410</v>
      </c>
      <c r="F1314" s="17">
        <f>VLOOKUP(A1314,'forecast data dump'!$A$1:$H$3450,5,FALSE)</f>
        <v>44495</v>
      </c>
      <c r="G1314" s="13">
        <f>VLOOKUP(A1314,'forecast data dump'!$A$1:$H$3450,8,FALSE)</f>
        <v>0</v>
      </c>
      <c r="H1314" s="5" t="s">
        <v>3762</v>
      </c>
      <c r="I1314" s="22">
        <f t="shared" si="208"/>
        <v>30000</v>
      </c>
      <c r="J1314" s="5"/>
      <c r="K1314" s="5"/>
      <c r="L1314" s="33">
        <f t="shared" si="209"/>
        <v>34821</v>
      </c>
      <c r="M1314" s="33">
        <f t="shared" si="210"/>
        <v>34821</v>
      </c>
      <c r="N1314" s="22">
        <f t="shared" si="211"/>
        <v>0</v>
      </c>
    </row>
    <row r="1315" spans="1:14" x14ac:dyDescent="0.3">
      <c r="A1315" s="5" t="s">
        <v>2532</v>
      </c>
      <c r="B1315" s="5" t="s">
        <v>2533</v>
      </c>
      <c r="C1315" s="5">
        <v>500</v>
      </c>
      <c r="D1315" s="6">
        <v>592</v>
      </c>
      <c r="E1315" s="17">
        <f>VLOOKUP(A1315,'forecast data dump'!$A$1:$H$3450,4,FALSE)</f>
        <v>44648</v>
      </c>
      <c r="F1315" s="17">
        <f>VLOOKUP(A1315,'forecast data dump'!$A$1:$H$3450,5,FALSE)</f>
        <v>44652</v>
      </c>
      <c r="G1315" s="13">
        <f>VLOOKUP(A1315,'forecast data dump'!$A$1:$H$3450,8,FALSE)</f>
        <v>0</v>
      </c>
      <c r="H1315" s="5" t="s">
        <v>3762</v>
      </c>
      <c r="I1315" s="22">
        <f t="shared" si="208"/>
        <v>500</v>
      </c>
      <c r="J1315" s="5"/>
      <c r="K1315" s="5"/>
      <c r="L1315" s="33">
        <f t="shared" si="209"/>
        <v>592</v>
      </c>
      <c r="M1315" s="33">
        <f t="shared" si="210"/>
        <v>592</v>
      </c>
      <c r="N1315" s="22">
        <f t="shared" si="211"/>
        <v>0</v>
      </c>
    </row>
    <row r="1316" spans="1:14" x14ac:dyDescent="0.3">
      <c r="A1316" s="5" t="s">
        <v>2534</v>
      </c>
      <c r="B1316" s="5" t="s">
        <v>2535</v>
      </c>
      <c r="C1316" s="5">
        <v>500</v>
      </c>
      <c r="D1316" s="6">
        <v>592</v>
      </c>
      <c r="E1316" s="17">
        <f>VLOOKUP(A1316,'forecast data dump'!$A$1:$H$3450,4,FALSE)</f>
        <v>44785</v>
      </c>
      <c r="F1316" s="17">
        <f>VLOOKUP(A1316,'forecast data dump'!$A$1:$H$3450,5,FALSE)</f>
        <v>44789</v>
      </c>
      <c r="G1316" s="13">
        <f>VLOOKUP(A1316,'forecast data dump'!$A$1:$H$3450,8,FALSE)</f>
        <v>0</v>
      </c>
      <c r="H1316" s="5" t="s">
        <v>3762</v>
      </c>
      <c r="I1316" s="22">
        <f t="shared" si="208"/>
        <v>500</v>
      </c>
      <c r="J1316" s="5"/>
      <c r="K1316" s="5"/>
      <c r="L1316" s="33">
        <f t="shared" si="209"/>
        <v>592</v>
      </c>
      <c r="M1316" s="33">
        <f t="shared" si="210"/>
        <v>592</v>
      </c>
      <c r="N1316" s="22">
        <f t="shared" si="211"/>
        <v>0</v>
      </c>
    </row>
    <row r="1317" spans="1:14" x14ac:dyDescent="0.3">
      <c r="A1317" s="5" t="s">
        <v>2536</v>
      </c>
      <c r="B1317" s="5" t="s">
        <v>2537</v>
      </c>
      <c r="C1317" s="5">
        <v>500</v>
      </c>
      <c r="D1317" s="6">
        <v>592</v>
      </c>
      <c r="E1317" s="17">
        <f>VLOOKUP(A1317,'forecast data dump'!$A$1:$H$3450,4,FALSE)</f>
        <v>44810</v>
      </c>
      <c r="F1317" s="17">
        <f>VLOOKUP(A1317,'forecast data dump'!$A$1:$H$3450,5,FALSE)</f>
        <v>44811</v>
      </c>
      <c r="G1317" s="13">
        <f>VLOOKUP(A1317,'forecast data dump'!$A$1:$H$3450,8,FALSE)</f>
        <v>0</v>
      </c>
      <c r="H1317" s="5" t="s">
        <v>3762</v>
      </c>
      <c r="I1317" s="22">
        <f t="shared" si="208"/>
        <v>500</v>
      </c>
      <c r="J1317" s="5"/>
      <c r="K1317" s="5"/>
      <c r="L1317" s="33">
        <f t="shared" si="209"/>
        <v>592</v>
      </c>
      <c r="M1317" s="33">
        <f t="shared" si="210"/>
        <v>592</v>
      </c>
      <c r="N1317" s="22">
        <f t="shared" si="211"/>
        <v>0</v>
      </c>
    </row>
    <row r="1318" spans="1:14" x14ac:dyDescent="0.3">
      <c r="A1318" s="5" t="s">
        <v>2538</v>
      </c>
      <c r="B1318" s="5" t="s">
        <v>2539</v>
      </c>
      <c r="C1318" s="5">
        <v>500</v>
      </c>
      <c r="D1318" s="6">
        <v>592</v>
      </c>
      <c r="E1318" s="17">
        <f>VLOOKUP(A1318,'forecast data dump'!$A$1:$H$3450,4,FALSE)</f>
        <v>44812</v>
      </c>
      <c r="F1318" s="17">
        <f>VLOOKUP(A1318,'forecast data dump'!$A$1:$H$3450,5,FALSE)</f>
        <v>44816</v>
      </c>
      <c r="G1318" s="13">
        <f>VLOOKUP(A1318,'forecast data dump'!$A$1:$H$3450,8,FALSE)</f>
        <v>0</v>
      </c>
      <c r="H1318" s="5" t="s">
        <v>3762</v>
      </c>
      <c r="I1318" s="22">
        <f t="shared" si="208"/>
        <v>500</v>
      </c>
      <c r="J1318" s="5"/>
      <c r="K1318" s="5"/>
      <c r="L1318" s="33">
        <f t="shared" si="209"/>
        <v>592</v>
      </c>
      <c r="M1318" s="33">
        <f t="shared" si="210"/>
        <v>592</v>
      </c>
      <c r="N1318" s="22">
        <f t="shared" si="211"/>
        <v>0</v>
      </c>
    </row>
    <row r="1319" spans="1:14" x14ac:dyDescent="0.3">
      <c r="A1319" s="5" t="s">
        <v>2540</v>
      </c>
      <c r="B1319" s="5" t="s">
        <v>2541</v>
      </c>
      <c r="C1319" s="5">
        <v>500</v>
      </c>
      <c r="D1319" s="6">
        <v>592</v>
      </c>
      <c r="E1319" s="17">
        <f>VLOOKUP(A1319,'forecast data dump'!$A$1:$H$3450,4,FALSE)</f>
        <v>44831</v>
      </c>
      <c r="F1319" s="17">
        <f>VLOOKUP(A1319,'forecast data dump'!$A$1:$H$3450,5,FALSE)</f>
        <v>44837</v>
      </c>
      <c r="G1319" s="13">
        <f>VLOOKUP(A1319,'forecast data dump'!$A$1:$H$3450,8,FALSE)</f>
        <v>0</v>
      </c>
      <c r="H1319" s="5" t="s">
        <v>3762</v>
      </c>
      <c r="I1319" s="22">
        <f t="shared" si="208"/>
        <v>500</v>
      </c>
      <c r="J1319" s="5"/>
      <c r="K1319" s="5"/>
      <c r="L1319" s="33">
        <f t="shared" si="209"/>
        <v>592</v>
      </c>
      <c r="M1319" s="33">
        <f t="shared" si="210"/>
        <v>592</v>
      </c>
      <c r="N1319" s="22">
        <f t="shared" si="211"/>
        <v>0</v>
      </c>
    </row>
    <row r="1320" spans="1:14" x14ac:dyDescent="0.3">
      <c r="A1320" s="5" t="s">
        <v>2546</v>
      </c>
      <c r="B1320" s="5" t="s">
        <v>2547</v>
      </c>
      <c r="C1320" s="5">
        <v>16</v>
      </c>
      <c r="D1320" s="6">
        <v>2147</v>
      </c>
      <c r="E1320" s="17">
        <f>VLOOKUP(A1320,'forecast data dump'!$A$1:$H$3450,4,FALSE)</f>
        <v>44790</v>
      </c>
      <c r="F1320" s="17">
        <f>VLOOKUP(A1320,'forecast data dump'!$A$1:$H$3450,5,FALSE)</f>
        <v>44791</v>
      </c>
      <c r="G1320" s="13">
        <f>VLOOKUP(A1320,'forecast data dump'!$A$1:$H$3450,8,FALSE)</f>
        <v>0</v>
      </c>
      <c r="H1320" s="5" t="s">
        <v>3748</v>
      </c>
      <c r="I1320" s="22">
        <f t="shared" si="208"/>
        <v>16</v>
      </c>
      <c r="J1320" s="5"/>
      <c r="K1320" s="5"/>
      <c r="L1320" s="33">
        <f t="shared" si="209"/>
        <v>2147</v>
      </c>
      <c r="M1320" s="33">
        <f t="shared" si="210"/>
        <v>2147</v>
      </c>
      <c r="N1320" s="22">
        <f t="shared" si="211"/>
        <v>0</v>
      </c>
    </row>
    <row r="1321" spans="1:14" x14ac:dyDescent="0.3">
      <c r="A1321" s="5" t="s">
        <v>2548</v>
      </c>
      <c r="B1321" s="5" t="s">
        <v>2549</v>
      </c>
      <c r="C1321" s="5">
        <v>40</v>
      </c>
      <c r="D1321" s="6">
        <v>4843</v>
      </c>
      <c r="E1321" s="17">
        <f>VLOOKUP(A1321,'forecast data dump'!$A$1:$H$3450,4,FALSE)</f>
        <v>44790</v>
      </c>
      <c r="F1321" s="17">
        <f>VLOOKUP(A1321,'forecast data dump'!$A$1:$H$3450,5,FALSE)</f>
        <v>44791</v>
      </c>
      <c r="G1321" s="13">
        <f>VLOOKUP(A1321,'forecast data dump'!$A$1:$H$3450,8,FALSE)</f>
        <v>0</v>
      </c>
      <c r="H1321" s="5" t="s">
        <v>3742</v>
      </c>
      <c r="I1321" s="22">
        <f t="shared" si="208"/>
        <v>40</v>
      </c>
      <c r="J1321" s="5"/>
      <c r="K1321" s="5"/>
      <c r="L1321" s="33">
        <f t="shared" si="209"/>
        <v>4843</v>
      </c>
      <c r="M1321" s="33">
        <f t="shared" si="210"/>
        <v>4843</v>
      </c>
      <c r="N1321" s="22">
        <f t="shared" si="211"/>
        <v>0</v>
      </c>
    </row>
    <row r="1322" spans="1:14" x14ac:dyDescent="0.3">
      <c r="A1322" s="5" t="s">
        <v>2550</v>
      </c>
      <c r="B1322" s="5" t="s">
        <v>2551</v>
      </c>
      <c r="C1322" s="5">
        <v>40</v>
      </c>
      <c r="D1322" s="6">
        <v>5369</v>
      </c>
      <c r="E1322" s="17">
        <f>VLOOKUP(A1322,'forecast data dump'!$A$1:$H$3450,4,FALSE)</f>
        <v>44790</v>
      </c>
      <c r="F1322" s="17">
        <f>VLOOKUP(A1322,'forecast data dump'!$A$1:$H$3450,5,FALSE)</f>
        <v>44791</v>
      </c>
      <c r="G1322" s="13">
        <f>VLOOKUP(A1322,'forecast data dump'!$A$1:$H$3450,8,FALSE)</f>
        <v>0</v>
      </c>
      <c r="H1322" s="5" t="s">
        <v>3748</v>
      </c>
      <c r="I1322" s="22">
        <f t="shared" si="208"/>
        <v>40</v>
      </c>
      <c r="J1322" s="5"/>
      <c r="K1322" s="5"/>
      <c r="L1322" s="33">
        <f t="shared" si="209"/>
        <v>5369</v>
      </c>
      <c r="M1322" s="33">
        <f t="shared" si="210"/>
        <v>5369</v>
      </c>
      <c r="N1322" s="22">
        <f t="shared" si="211"/>
        <v>0</v>
      </c>
    </row>
    <row r="1323" spans="1:14" x14ac:dyDescent="0.3">
      <c r="A1323" s="5" t="s">
        <v>2552</v>
      </c>
      <c r="B1323" s="5" t="s">
        <v>2553</v>
      </c>
      <c r="C1323" s="5">
        <v>40</v>
      </c>
      <c r="D1323" s="6">
        <v>4843</v>
      </c>
      <c r="E1323" s="17">
        <f>VLOOKUP(A1323,'forecast data dump'!$A$1:$H$3450,4,FALSE)</f>
        <v>44790</v>
      </c>
      <c r="F1323" s="17">
        <f>VLOOKUP(A1323,'forecast data dump'!$A$1:$H$3450,5,FALSE)</f>
        <v>44791</v>
      </c>
      <c r="G1323" s="13">
        <f>VLOOKUP(A1323,'forecast data dump'!$A$1:$H$3450,8,FALSE)</f>
        <v>0</v>
      </c>
      <c r="H1323" s="5" t="s">
        <v>3742</v>
      </c>
      <c r="I1323" s="22">
        <f t="shared" si="208"/>
        <v>40</v>
      </c>
      <c r="J1323" s="5"/>
      <c r="K1323" s="5"/>
      <c r="L1323" s="33">
        <f t="shared" si="209"/>
        <v>4843</v>
      </c>
      <c r="M1323" s="33">
        <f t="shared" si="210"/>
        <v>4843</v>
      </c>
      <c r="N1323" s="22">
        <f t="shared" si="211"/>
        <v>0</v>
      </c>
    </row>
    <row r="1324" spans="1:14" x14ac:dyDescent="0.3">
      <c r="A1324" s="5" t="s">
        <v>2554</v>
      </c>
      <c r="B1324" s="5" t="s">
        <v>2555</v>
      </c>
      <c r="C1324" s="5">
        <v>80</v>
      </c>
      <c r="D1324" s="6">
        <v>10737</v>
      </c>
      <c r="E1324" s="17">
        <f>VLOOKUP(A1324,'forecast data dump'!$A$1:$H$3450,4,FALSE)</f>
        <v>44792</v>
      </c>
      <c r="F1324" s="17">
        <f>VLOOKUP(A1324,'forecast data dump'!$A$1:$H$3450,5,FALSE)</f>
        <v>44799</v>
      </c>
      <c r="G1324" s="13">
        <f>VLOOKUP(A1324,'forecast data dump'!$A$1:$H$3450,8,FALSE)</f>
        <v>0</v>
      </c>
      <c r="H1324" s="5" t="s">
        <v>3749</v>
      </c>
      <c r="I1324" s="22">
        <f t="shared" si="208"/>
        <v>80</v>
      </c>
      <c r="J1324" s="5"/>
      <c r="K1324" s="5"/>
      <c r="L1324" s="33">
        <f t="shared" si="209"/>
        <v>10737</v>
      </c>
      <c r="M1324" s="33">
        <f t="shared" si="210"/>
        <v>10737</v>
      </c>
      <c r="N1324" s="22">
        <f t="shared" si="211"/>
        <v>0</v>
      </c>
    </row>
    <row r="1325" spans="1:14" x14ac:dyDescent="0.3">
      <c r="A1325" s="5" t="s">
        <v>2554</v>
      </c>
      <c r="B1325" s="5" t="s">
        <v>2555</v>
      </c>
      <c r="C1325" s="5">
        <v>80</v>
      </c>
      <c r="D1325" s="6">
        <v>9686</v>
      </c>
      <c r="E1325" s="17">
        <f>VLOOKUP(A1325,'forecast data dump'!$A$1:$H$3450,4,FALSE)</f>
        <v>44792</v>
      </c>
      <c r="F1325" s="17">
        <f>VLOOKUP(A1325,'forecast data dump'!$A$1:$H$3450,5,FALSE)</f>
        <v>44799</v>
      </c>
      <c r="G1325" s="13">
        <f>VLOOKUP(A1325,'forecast data dump'!$A$1:$H$3450,8,FALSE)</f>
        <v>0</v>
      </c>
      <c r="H1325" s="5" t="s">
        <v>3741</v>
      </c>
      <c r="I1325" s="22">
        <f t="shared" si="208"/>
        <v>80</v>
      </c>
      <c r="J1325" s="5"/>
      <c r="K1325" s="5"/>
      <c r="L1325" s="33">
        <f t="shared" si="209"/>
        <v>9686</v>
      </c>
      <c r="M1325" s="33">
        <f t="shared" si="210"/>
        <v>9686</v>
      </c>
      <c r="N1325" s="22">
        <f t="shared" si="211"/>
        <v>0</v>
      </c>
    </row>
    <row r="1326" spans="1:14" x14ac:dyDescent="0.3">
      <c r="A1326" s="5" t="s">
        <v>2556</v>
      </c>
      <c r="B1326" s="5" t="s">
        <v>2557</v>
      </c>
      <c r="C1326" s="5">
        <v>80</v>
      </c>
      <c r="D1326" s="6">
        <v>9686</v>
      </c>
      <c r="E1326" s="17">
        <f>VLOOKUP(A1326,'forecast data dump'!$A$1:$H$3450,4,FALSE)</f>
        <v>44802</v>
      </c>
      <c r="F1326" s="17">
        <f>VLOOKUP(A1326,'forecast data dump'!$A$1:$H$3450,5,FALSE)</f>
        <v>44806</v>
      </c>
      <c r="G1326" s="13">
        <f>VLOOKUP(A1326,'forecast data dump'!$A$1:$H$3450,8,FALSE)</f>
        <v>0</v>
      </c>
      <c r="H1326" s="5" t="s">
        <v>3741</v>
      </c>
      <c r="I1326" s="22">
        <f t="shared" si="208"/>
        <v>80</v>
      </c>
      <c r="J1326" s="5"/>
      <c r="K1326" s="5"/>
      <c r="L1326" s="33">
        <f t="shared" si="209"/>
        <v>9686</v>
      </c>
      <c r="M1326" s="33">
        <f t="shared" si="210"/>
        <v>9686</v>
      </c>
      <c r="N1326" s="22">
        <f t="shared" si="211"/>
        <v>0</v>
      </c>
    </row>
    <row r="1327" spans="1:14" x14ac:dyDescent="0.3">
      <c r="A1327" s="5" t="s">
        <v>2556</v>
      </c>
      <c r="B1327" s="5" t="s">
        <v>2557</v>
      </c>
      <c r="C1327" s="5">
        <v>80</v>
      </c>
      <c r="D1327" s="6">
        <v>10737</v>
      </c>
      <c r="E1327" s="17">
        <f>VLOOKUP(A1327,'forecast data dump'!$A$1:$H$3450,4,FALSE)</f>
        <v>44802</v>
      </c>
      <c r="F1327" s="17">
        <f>VLOOKUP(A1327,'forecast data dump'!$A$1:$H$3450,5,FALSE)</f>
        <v>44806</v>
      </c>
      <c r="G1327" s="13">
        <f>VLOOKUP(A1327,'forecast data dump'!$A$1:$H$3450,8,FALSE)</f>
        <v>0</v>
      </c>
      <c r="H1327" s="5" t="s">
        <v>3749</v>
      </c>
      <c r="I1327" s="22">
        <f t="shared" si="208"/>
        <v>80</v>
      </c>
      <c r="J1327" s="5"/>
      <c r="K1327" s="5"/>
      <c r="L1327" s="33">
        <f t="shared" si="209"/>
        <v>10737</v>
      </c>
      <c r="M1327" s="33">
        <f t="shared" si="210"/>
        <v>10737</v>
      </c>
      <c r="N1327" s="22">
        <f t="shared" si="211"/>
        <v>0</v>
      </c>
    </row>
    <row r="1328" spans="1:14" x14ac:dyDescent="0.3">
      <c r="A1328" s="5" t="s">
        <v>2564</v>
      </c>
      <c r="B1328" s="5" t="s">
        <v>2565</v>
      </c>
      <c r="C1328" s="5">
        <v>80</v>
      </c>
      <c r="D1328" s="6">
        <v>10615</v>
      </c>
      <c r="E1328" s="17">
        <f>VLOOKUP(A1328,'forecast data dump'!$A$1:$H$3450,4,FALSE)</f>
        <v>44810</v>
      </c>
      <c r="F1328" s="17">
        <f>VLOOKUP(A1328,'forecast data dump'!$A$1:$H$3450,5,FALSE)</f>
        <v>44811</v>
      </c>
      <c r="G1328" s="13">
        <f>VLOOKUP(A1328,'forecast data dump'!$A$1:$H$3450,8,FALSE)</f>
        <v>0</v>
      </c>
      <c r="H1328" s="5" t="s">
        <v>3752</v>
      </c>
      <c r="I1328" s="22">
        <f t="shared" si="208"/>
        <v>80</v>
      </c>
      <c r="J1328" s="5"/>
      <c r="K1328" s="5"/>
      <c r="L1328" s="33">
        <f t="shared" si="209"/>
        <v>10615</v>
      </c>
      <c r="M1328" s="33">
        <f t="shared" si="210"/>
        <v>10615</v>
      </c>
      <c r="N1328" s="22">
        <f t="shared" si="211"/>
        <v>0</v>
      </c>
    </row>
    <row r="1329" spans="1:14" x14ac:dyDescent="0.3">
      <c r="A1329" s="5" t="s">
        <v>2564</v>
      </c>
      <c r="B1329" s="5" t="s">
        <v>2565</v>
      </c>
      <c r="C1329" s="5">
        <v>60</v>
      </c>
      <c r="D1329" s="6">
        <v>7264</v>
      </c>
      <c r="E1329" s="17">
        <f>VLOOKUP(A1329,'forecast data dump'!$A$1:$H$3450,4,FALSE)</f>
        <v>44810</v>
      </c>
      <c r="F1329" s="17">
        <f>VLOOKUP(A1329,'forecast data dump'!$A$1:$H$3450,5,FALSE)</f>
        <v>44811</v>
      </c>
      <c r="G1329" s="13">
        <f>VLOOKUP(A1329,'forecast data dump'!$A$1:$H$3450,8,FALSE)</f>
        <v>0</v>
      </c>
      <c r="H1329" s="5" t="s">
        <v>3759</v>
      </c>
      <c r="I1329" s="22">
        <f t="shared" si="208"/>
        <v>60</v>
      </c>
      <c r="J1329" s="5"/>
      <c r="K1329" s="5"/>
      <c r="L1329" s="33">
        <f t="shared" si="209"/>
        <v>7264</v>
      </c>
      <c r="M1329" s="33">
        <f t="shared" si="210"/>
        <v>7264</v>
      </c>
      <c r="N1329" s="22">
        <f t="shared" si="211"/>
        <v>0</v>
      </c>
    </row>
    <row r="1330" spans="1:14" x14ac:dyDescent="0.3">
      <c r="A1330" s="3" t="s">
        <v>7900</v>
      </c>
      <c r="B1330" s="3"/>
      <c r="C1330" s="3"/>
      <c r="D1330" s="4"/>
      <c r="E1330" s="15"/>
      <c r="F1330" s="15"/>
      <c r="G1330" s="11"/>
      <c r="H1330" s="3"/>
      <c r="I1330" s="20"/>
      <c r="J1330" s="3"/>
      <c r="K1330" s="3"/>
      <c r="L1330" s="32"/>
      <c r="M1330" s="32"/>
      <c r="N1330" s="20"/>
    </row>
    <row r="1331" spans="1:14" x14ac:dyDescent="0.3">
      <c r="A1331" s="5" t="s">
        <v>2192</v>
      </c>
      <c r="B1331" s="5" t="s">
        <v>2193</v>
      </c>
      <c r="C1331" s="5">
        <v>16</v>
      </c>
      <c r="D1331" s="6">
        <v>2427</v>
      </c>
      <c r="E1331" s="17" t="str">
        <f>VLOOKUP(A1331,'forecast data dump'!$A$1:$H$3450,4,FALSE)</f>
        <v>13-May-20 A</v>
      </c>
      <c r="F1331" s="17">
        <f>VLOOKUP(A1331,'forecast data dump'!$A$1:$H$3450,5,FALSE)</f>
        <v>44407</v>
      </c>
      <c r="G1331" s="13">
        <f>VLOOKUP(A1331,'forecast data dump'!$A$1:$H$3450,8,FALSE)</f>
        <v>0.75</v>
      </c>
      <c r="H1331" s="5" t="s">
        <v>3733</v>
      </c>
      <c r="I1331" s="22">
        <f t="shared" ref="I1331:I1382" si="212">C1331*(1-G1331)</f>
        <v>4</v>
      </c>
      <c r="J1331" s="5"/>
      <c r="K1331" s="5"/>
      <c r="L1331" s="33">
        <f t="shared" ref="L1331:L1382" si="213">D1331*(1-G1331)</f>
        <v>606.75</v>
      </c>
      <c r="M1331" s="33">
        <f t="shared" ref="M1331:M1382" si="214">IF(J1331="",L1331,(D1331/C1331)*J1331)</f>
        <v>606.75</v>
      </c>
      <c r="N1331" s="22">
        <f t="shared" ref="N1331:N1382" si="215">L1331-M1331</f>
        <v>0</v>
      </c>
    </row>
    <row r="1332" spans="1:14" x14ac:dyDescent="0.3">
      <c r="A1332" s="5" t="s">
        <v>2192</v>
      </c>
      <c r="B1332" s="5" t="s">
        <v>2193</v>
      </c>
      <c r="C1332" s="5">
        <v>30</v>
      </c>
      <c r="D1332" s="6">
        <v>3526</v>
      </c>
      <c r="E1332" s="17" t="str">
        <f>VLOOKUP(A1332,'forecast data dump'!$A$1:$H$3450,4,FALSE)</f>
        <v>13-May-20 A</v>
      </c>
      <c r="F1332" s="17">
        <f>VLOOKUP(A1332,'forecast data dump'!$A$1:$H$3450,5,FALSE)</f>
        <v>44407</v>
      </c>
      <c r="G1332" s="13">
        <f>VLOOKUP(A1332,'forecast data dump'!$A$1:$H$3450,8,FALSE)</f>
        <v>0.75</v>
      </c>
      <c r="H1332" s="5" t="s">
        <v>3745</v>
      </c>
      <c r="I1332" s="22">
        <f t="shared" si="212"/>
        <v>7.5</v>
      </c>
      <c r="J1332" s="5"/>
      <c r="K1332" s="5"/>
      <c r="L1332" s="33">
        <f t="shared" si="213"/>
        <v>881.5</v>
      </c>
      <c r="M1332" s="33">
        <f t="shared" si="214"/>
        <v>881.5</v>
      </c>
      <c r="N1332" s="22">
        <f t="shared" si="215"/>
        <v>0</v>
      </c>
    </row>
    <row r="1333" spans="1:14" x14ac:dyDescent="0.3">
      <c r="A1333" s="5" t="s">
        <v>2194</v>
      </c>
      <c r="B1333" s="5" t="s">
        <v>2195</v>
      </c>
      <c r="C1333" s="5">
        <v>30</v>
      </c>
      <c r="D1333" s="6">
        <v>4550</v>
      </c>
      <c r="E1333" s="17">
        <f>VLOOKUP(A1333,'forecast data dump'!$A$1:$H$3450,4,FALSE)</f>
        <v>44410</v>
      </c>
      <c r="F1333" s="17">
        <f>VLOOKUP(A1333,'forecast data dump'!$A$1:$H$3450,5,FALSE)</f>
        <v>44495</v>
      </c>
      <c r="G1333" s="13">
        <f>VLOOKUP(A1333,'forecast data dump'!$A$1:$H$3450,8,FALSE)</f>
        <v>0</v>
      </c>
      <c r="H1333" s="5" t="s">
        <v>3733</v>
      </c>
      <c r="I1333" s="22">
        <f t="shared" si="212"/>
        <v>30</v>
      </c>
      <c r="J1333" s="5"/>
      <c r="K1333" s="5"/>
      <c r="L1333" s="33">
        <f t="shared" si="213"/>
        <v>4550</v>
      </c>
      <c r="M1333" s="33">
        <f t="shared" si="214"/>
        <v>4550</v>
      </c>
      <c r="N1333" s="22">
        <f t="shared" si="215"/>
        <v>0</v>
      </c>
    </row>
    <row r="1334" spans="1:14" x14ac:dyDescent="0.3">
      <c r="A1334" s="5" t="s">
        <v>2194</v>
      </c>
      <c r="B1334" s="5" t="s">
        <v>2195</v>
      </c>
      <c r="C1334" s="5">
        <v>10</v>
      </c>
      <c r="D1334" s="6">
        <v>1175</v>
      </c>
      <c r="E1334" s="17">
        <f>VLOOKUP(A1334,'forecast data dump'!$A$1:$H$3450,4,FALSE)</f>
        <v>44410</v>
      </c>
      <c r="F1334" s="17">
        <f>VLOOKUP(A1334,'forecast data dump'!$A$1:$H$3450,5,FALSE)</f>
        <v>44495</v>
      </c>
      <c r="G1334" s="13">
        <f>VLOOKUP(A1334,'forecast data dump'!$A$1:$H$3450,8,FALSE)</f>
        <v>0</v>
      </c>
      <c r="H1334" s="5" t="s">
        <v>3745</v>
      </c>
      <c r="I1334" s="22">
        <f t="shared" si="212"/>
        <v>10</v>
      </c>
      <c r="J1334" s="5"/>
      <c r="K1334" s="5"/>
      <c r="L1334" s="33">
        <f t="shared" si="213"/>
        <v>1175</v>
      </c>
      <c r="M1334" s="33">
        <f t="shared" si="214"/>
        <v>1175</v>
      </c>
      <c r="N1334" s="22">
        <f t="shared" si="215"/>
        <v>0</v>
      </c>
    </row>
    <row r="1335" spans="1:14" x14ac:dyDescent="0.3">
      <c r="A1335" s="5" t="s">
        <v>2194</v>
      </c>
      <c r="B1335" s="5" t="s">
        <v>2195</v>
      </c>
      <c r="C1335" s="5">
        <v>10</v>
      </c>
      <c r="D1335" s="6">
        <v>1175</v>
      </c>
      <c r="E1335" s="17">
        <f>VLOOKUP(A1335,'forecast data dump'!$A$1:$H$3450,4,FALSE)</f>
        <v>44410</v>
      </c>
      <c r="F1335" s="17">
        <f>VLOOKUP(A1335,'forecast data dump'!$A$1:$H$3450,5,FALSE)</f>
        <v>44495</v>
      </c>
      <c r="G1335" s="13">
        <f>VLOOKUP(A1335,'forecast data dump'!$A$1:$H$3450,8,FALSE)</f>
        <v>0</v>
      </c>
      <c r="H1335" s="5" t="s">
        <v>3741</v>
      </c>
      <c r="I1335" s="22">
        <f t="shared" si="212"/>
        <v>10</v>
      </c>
      <c r="J1335" s="5"/>
      <c r="K1335" s="5"/>
      <c r="L1335" s="33">
        <f t="shared" si="213"/>
        <v>1175</v>
      </c>
      <c r="M1335" s="33">
        <f t="shared" si="214"/>
        <v>1175</v>
      </c>
      <c r="N1335" s="22">
        <f t="shared" si="215"/>
        <v>0</v>
      </c>
    </row>
    <row r="1336" spans="1:14" x14ac:dyDescent="0.3">
      <c r="A1336" s="5" t="s">
        <v>2196</v>
      </c>
      <c r="B1336" s="5" t="s">
        <v>2197</v>
      </c>
      <c r="C1336" s="5">
        <v>40</v>
      </c>
      <c r="D1336" s="6">
        <v>6067</v>
      </c>
      <c r="E1336" s="17" t="str">
        <f>VLOOKUP(A1336,'forecast data dump'!$A$1:$H$3450,4,FALSE)</f>
        <v>29-Apr-21 A</v>
      </c>
      <c r="F1336" s="17">
        <f>VLOOKUP(A1336,'forecast data dump'!$A$1:$H$3450,5,FALSE)</f>
        <v>44512</v>
      </c>
      <c r="G1336" s="13">
        <f>VLOOKUP(A1336,'forecast data dump'!$A$1:$H$3450,8,FALSE)</f>
        <v>0.2</v>
      </c>
      <c r="H1336" s="5" t="s">
        <v>3733</v>
      </c>
      <c r="I1336" s="22">
        <f t="shared" si="212"/>
        <v>32</v>
      </c>
      <c r="J1336" s="5"/>
      <c r="K1336" s="5"/>
      <c r="L1336" s="33">
        <f t="shared" si="213"/>
        <v>4853.6000000000004</v>
      </c>
      <c r="M1336" s="33">
        <f t="shared" si="214"/>
        <v>4853.6000000000004</v>
      </c>
      <c r="N1336" s="22">
        <f t="shared" si="215"/>
        <v>0</v>
      </c>
    </row>
    <row r="1337" spans="1:14" x14ac:dyDescent="0.3">
      <c r="A1337" s="5" t="s">
        <v>2196</v>
      </c>
      <c r="B1337" s="5" t="s">
        <v>2197</v>
      </c>
      <c r="C1337" s="5">
        <v>20</v>
      </c>
      <c r="D1337" s="6">
        <v>2351</v>
      </c>
      <c r="E1337" s="17" t="str">
        <f>VLOOKUP(A1337,'forecast data dump'!$A$1:$H$3450,4,FALSE)</f>
        <v>29-Apr-21 A</v>
      </c>
      <c r="F1337" s="17">
        <f>VLOOKUP(A1337,'forecast data dump'!$A$1:$H$3450,5,FALSE)</f>
        <v>44512</v>
      </c>
      <c r="G1337" s="13">
        <f>VLOOKUP(A1337,'forecast data dump'!$A$1:$H$3450,8,FALSE)</f>
        <v>0.2</v>
      </c>
      <c r="H1337" s="5" t="s">
        <v>3745</v>
      </c>
      <c r="I1337" s="22">
        <f t="shared" si="212"/>
        <v>16</v>
      </c>
      <c r="J1337" s="5"/>
      <c r="K1337" s="5"/>
      <c r="L1337" s="33">
        <f t="shared" si="213"/>
        <v>1880.8000000000002</v>
      </c>
      <c r="M1337" s="33">
        <f t="shared" si="214"/>
        <v>1880.8000000000002</v>
      </c>
      <c r="N1337" s="22">
        <f t="shared" si="215"/>
        <v>0</v>
      </c>
    </row>
    <row r="1338" spans="1:14" x14ac:dyDescent="0.3">
      <c r="A1338" s="5" t="s">
        <v>2198</v>
      </c>
      <c r="B1338" s="5" t="s">
        <v>2199</v>
      </c>
      <c r="C1338" s="5">
        <v>8</v>
      </c>
      <c r="D1338" s="6">
        <v>1213</v>
      </c>
      <c r="E1338" s="17">
        <f>VLOOKUP(A1338,'forecast data dump'!$A$1:$H$3450,4,FALSE)</f>
        <v>44515</v>
      </c>
      <c r="F1338" s="17">
        <f>VLOOKUP(A1338,'forecast data dump'!$A$1:$H$3450,5,FALSE)</f>
        <v>44530</v>
      </c>
      <c r="G1338" s="13">
        <f>VLOOKUP(A1338,'forecast data dump'!$A$1:$H$3450,8,FALSE)</f>
        <v>0</v>
      </c>
      <c r="H1338" s="5" t="s">
        <v>3733</v>
      </c>
      <c r="I1338" s="22">
        <f t="shared" si="212"/>
        <v>8</v>
      </c>
      <c r="J1338" s="5"/>
      <c r="K1338" s="5"/>
      <c r="L1338" s="33">
        <f t="shared" si="213"/>
        <v>1213</v>
      </c>
      <c r="M1338" s="33">
        <f t="shared" si="214"/>
        <v>1213</v>
      </c>
      <c r="N1338" s="22">
        <f t="shared" si="215"/>
        <v>0</v>
      </c>
    </row>
    <row r="1339" spans="1:14" x14ac:dyDescent="0.3">
      <c r="A1339" s="5" t="s">
        <v>2198</v>
      </c>
      <c r="B1339" s="5" t="s">
        <v>2199</v>
      </c>
      <c r="C1339" s="5">
        <v>8</v>
      </c>
      <c r="D1339" s="6">
        <v>940</v>
      </c>
      <c r="E1339" s="17">
        <f>VLOOKUP(A1339,'forecast data dump'!$A$1:$H$3450,4,FALSE)</f>
        <v>44515</v>
      </c>
      <c r="F1339" s="17">
        <f>VLOOKUP(A1339,'forecast data dump'!$A$1:$H$3450,5,FALSE)</f>
        <v>44530</v>
      </c>
      <c r="G1339" s="13">
        <f>VLOOKUP(A1339,'forecast data dump'!$A$1:$H$3450,8,FALSE)</f>
        <v>0</v>
      </c>
      <c r="H1339" s="5" t="s">
        <v>3745</v>
      </c>
      <c r="I1339" s="22">
        <f t="shared" si="212"/>
        <v>8</v>
      </c>
      <c r="J1339" s="5"/>
      <c r="K1339" s="5"/>
      <c r="L1339" s="33">
        <f t="shared" si="213"/>
        <v>940</v>
      </c>
      <c r="M1339" s="33">
        <f t="shared" si="214"/>
        <v>940</v>
      </c>
      <c r="N1339" s="22">
        <f t="shared" si="215"/>
        <v>0</v>
      </c>
    </row>
    <row r="1340" spans="1:14" x14ac:dyDescent="0.3">
      <c r="A1340" s="5" t="s">
        <v>2198</v>
      </c>
      <c r="B1340" s="5" t="s">
        <v>2199</v>
      </c>
      <c r="C1340" s="5">
        <v>8</v>
      </c>
      <c r="D1340" s="6">
        <v>940</v>
      </c>
      <c r="E1340" s="17">
        <f>VLOOKUP(A1340,'forecast data dump'!$A$1:$H$3450,4,FALSE)</f>
        <v>44515</v>
      </c>
      <c r="F1340" s="17">
        <f>VLOOKUP(A1340,'forecast data dump'!$A$1:$H$3450,5,FALSE)</f>
        <v>44530</v>
      </c>
      <c r="G1340" s="13">
        <f>VLOOKUP(A1340,'forecast data dump'!$A$1:$H$3450,8,FALSE)</f>
        <v>0</v>
      </c>
      <c r="H1340" s="5" t="s">
        <v>3741</v>
      </c>
      <c r="I1340" s="22">
        <f t="shared" si="212"/>
        <v>8</v>
      </c>
      <c r="J1340" s="5"/>
      <c r="K1340" s="5"/>
      <c r="L1340" s="33">
        <f t="shared" si="213"/>
        <v>940</v>
      </c>
      <c r="M1340" s="33">
        <f t="shared" si="214"/>
        <v>940</v>
      </c>
      <c r="N1340" s="22">
        <f t="shared" si="215"/>
        <v>0</v>
      </c>
    </row>
    <row r="1341" spans="1:14" x14ac:dyDescent="0.3">
      <c r="A1341" s="5" t="s">
        <v>2200</v>
      </c>
      <c r="B1341" s="5" t="s">
        <v>2201</v>
      </c>
      <c r="C1341" s="5">
        <v>8</v>
      </c>
      <c r="D1341" s="6">
        <v>1213</v>
      </c>
      <c r="E1341" s="17">
        <f>VLOOKUP(A1341,'forecast data dump'!$A$1:$H$3450,4,FALSE)</f>
        <v>44531</v>
      </c>
      <c r="F1341" s="17">
        <f>VLOOKUP(A1341,'forecast data dump'!$A$1:$H$3450,5,FALSE)</f>
        <v>44544</v>
      </c>
      <c r="G1341" s="13">
        <f>VLOOKUP(A1341,'forecast data dump'!$A$1:$H$3450,8,FALSE)</f>
        <v>0</v>
      </c>
      <c r="H1341" s="5" t="s">
        <v>3733</v>
      </c>
      <c r="I1341" s="22">
        <f t="shared" si="212"/>
        <v>8</v>
      </c>
      <c r="J1341" s="5"/>
      <c r="K1341" s="5"/>
      <c r="L1341" s="33">
        <f t="shared" si="213"/>
        <v>1213</v>
      </c>
      <c r="M1341" s="33">
        <f t="shared" si="214"/>
        <v>1213</v>
      </c>
      <c r="N1341" s="22">
        <f t="shared" si="215"/>
        <v>0</v>
      </c>
    </row>
    <row r="1342" spans="1:14" x14ac:dyDescent="0.3">
      <c r="A1342" s="5" t="s">
        <v>2200</v>
      </c>
      <c r="B1342" s="5" t="s">
        <v>2201</v>
      </c>
      <c r="C1342" s="5">
        <v>8</v>
      </c>
      <c r="D1342" s="6">
        <v>940</v>
      </c>
      <c r="E1342" s="17">
        <f>VLOOKUP(A1342,'forecast data dump'!$A$1:$H$3450,4,FALSE)</f>
        <v>44531</v>
      </c>
      <c r="F1342" s="17">
        <f>VLOOKUP(A1342,'forecast data dump'!$A$1:$H$3450,5,FALSE)</f>
        <v>44544</v>
      </c>
      <c r="G1342" s="13">
        <f>VLOOKUP(A1342,'forecast data dump'!$A$1:$H$3450,8,FALSE)</f>
        <v>0</v>
      </c>
      <c r="H1342" s="5" t="s">
        <v>3745</v>
      </c>
      <c r="I1342" s="22">
        <f t="shared" si="212"/>
        <v>8</v>
      </c>
      <c r="J1342" s="5"/>
      <c r="K1342" s="5"/>
      <c r="L1342" s="33">
        <f t="shared" si="213"/>
        <v>940</v>
      </c>
      <c r="M1342" s="33">
        <f t="shared" si="214"/>
        <v>940</v>
      </c>
      <c r="N1342" s="22">
        <f t="shared" si="215"/>
        <v>0</v>
      </c>
    </row>
    <row r="1343" spans="1:14" x14ac:dyDescent="0.3">
      <c r="A1343" s="5" t="s">
        <v>2200</v>
      </c>
      <c r="B1343" s="5" t="s">
        <v>2201</v>
      </c>
      <c r="C1343" s="5">
        <v>8</v>
      </c>
      <c r="D1343" s="6">
        <v>940</v>
      </c>
      <c r="E1343" s="17">
        <f>VLOOKUP(A1343,'forecast data dump'!$A$1:$H$3450,4,FALSE)</f>
        <v>44531</v>
      </c>
      <c r="F1343" s="17">
        <f>VLOOKUP(A1343,'forecast data dump'!$A$1:$H$3450,5,FALSE)</f>
        <v>44544</v>
      </c>
      <c r="G1343" s="13">
        <f>VLOOKUP(A1343,'forecast data dump'!$A$1:$H$3450,8,FALSE)</f>
        <v>0</v>
      </c>
      <c r="H1343" s="5" t="s">
        <v>3741</v>
      </c>
      <c r="I1343" s="22">
        <f t="shared" si="212"/>
        <v>8</v>
      </c>
      <c r="J1343" s="5"/>
      <c r="K1343" s="5"/>
      <c r="L1343" s="33">
        <f t="shared" si="213"/>
        <v>940</v>
      </c>
      <c r="M1343" s="33">
        <f t="shared" si="214"/>
        <v>940</v>
      </c>
      <c r="N1343" s="22">
        <f t="shared" si="215"/>
        <v>0</v>
      </c>
    </row>
    <row r="1344" spans="1:14" x14ac:dyDescent="0.3">
      <c r="A1344" s="5" t="s">
        <v>2202</v>
      </c>
      <c r="B1344" s="5" t="s">
        <v>2203</v>
      </c>
      <c r="C1344" s="5">
        <v>8</v>
      </c>
      <c r="D1344" s="6">
        <v>1250</v>
      </c>
      <c r="E1344" s="17">
        <f>VLOOKUP(A1344,'forecast data dump'!$A$1:$H$3450,4,FALSE)</f>
        <v>44783</v>
      </c>
      <c r="F1344" s="17">
        <f>VLOOKUP(A1344,'forecast data dump'!$A$1:$H$3450,5,FALSE)</f>
        <v>44783</v>
      </c>
      <c r="G1344" s="13">
        <f>VLOOKUP(A1344,'forecast data dump'!$A$1:$H$3450,8,FALSE)</f>
        <v>0</v>
      </c>
      <c r="H1344" s="5" t="s">
        <v>3733</v>
      </c>
      <c r="I1344" s="22">
        <f t="shared" si="212"/>
        <v>8</v>
      </c>
      <c r="J1344" s="5"/>
      <c r="K1344" s="5"/>
      <c r="L1344" s="33">
        <f t="shared" si="213"/>
        <v>1250</v>
      </c>
      <c r="M1344" s="33">
        <f t="shared" si="214"/>
        <v>1250</v>
      </c>
      <c r="N1344" s="22">
        <f t="shared" si="215"/>
        <v>0</v>
      </c>
    </row>
    <row r="1345" spans="1:14" x14ac:dyDescent="0.3">
      <c r="A1345" s="5" t="s">
        <v>2202</v>
      </c>
      <c r="B1345" s="5" t="s">
        <v>2203</v>
      </c>
      <c r="C1345" s="5">
        <v>8</v>
      </c>
      <c r="D1345" s="6">
        <v>969</v>
      </c>
      <c r="E1345" s="17">
        <f>VLOOKUP(A1345,'forecast data dump'!$A$1:$H$3450,4,FALSE)</f>
        <v>44783</v>
      </c>
      <c r="F1345" s="17">
        <f>VLOOKUP(A1345,'forecast data dump'!$A$1:$H$3450,5,FALSE)</f>
        <v>44783</v>
      </c>
      <c r="G1345" s="13">
        <f>VLOOKUP(A1345,'forecast data dump'!$A$1:$H$3450,8,FALSE)</f>
        <v>0</v>
      </c>
      <c r="H1345" s="5" t="s">
        <v>3741</v>
      </c>
      <c r="I1345" s="22">
        <f t="shared" si="212"/>
        <v>8</v>
      </c>
      <c r="J1345" s="5"/>
      <c r="K1345" s="5"/>
      <c r="L1345" s="33">
        <f t="shared" si="213"/>
        <v>969</v>
      </c>
      <c r="M1345" s="33">
        <f t="shared" si="214"/>
        <v>969</v>
      </c>
      <c r="N1345" s="22">
        <f t="shared" si="215"/>
        <v>0</v>
      </c>
    </row>
    <row r="1346" spans="1:14" x14ac:dyDescent="0.3">
      <c r="A1346" s="5" t="s">
        <v>2204</v>
      </c>
      <c r="B1346" s="5" t="s">
        <v>2205</v>
      </c>
      <c r="C1346" s="5">
        <v>8</v>
      </c>
      <c r="D1346" s="6">
        <v>1250</v>
      </c>
      <c r="E1346" s="17">
        <f>VLOOKUP(A1346,'forecast data dump'!$A$1:$H$3450,4,FALSE)</f>
        <v>44784</v>
      </c>
      <c r="F1346" s="17">
        <f>VLOOKUP(A1346,'forecast data dump'!$A$1:$H$3450,5,FALSE)</f>
        <v>44795</v>
      </c>
      <c r="G1346" s="13">
        <f>VLOOKUP(A1346,'forecast data dump'!$A$1:$H$3450,8,FALSE)</f>
        <v>0</v>
      </c>
      <c r="H1346" s="5" t="s">
        <v>3733</v>
      </c>
      <c r="I1346" s="22">
        <f t="shared" si="212"/>
        <v>8</v>
      </c>
      <c r="J1346" s="5"/>
      <c r="K1346" s="5"/>
      <c r="L1346" s="33">
        <f t="shared" si="213"/>
        <v>1250</v>
      </c>
      <c r="M1346" s="33">
        <f t="shared" si="214"/>
        <v>1250</v>
      </c>
      <c r="N1346" s="22">
        <f t="shared" si="215"/>
        <v>0</v>
      </c>
    </row>
    <row r="1347" spans="1:14" x14ac:dyDescent="0.3">
      <c r="A1347" s="5" t="s">
        <v>2204</v>
      </c>
      <c r="B1347" s="5" t="s">
        <v>2205</v>
      </c>
      <c r="C1347" s="5">
        <v>8</v>
      </c>
      <c r="D1347" s="6">
        <v>969</v>
      </c>
      <c r="E1347" s="17">
        <f>VLOOKUP(A1347,'forecast data dump'!$A$1:$H$3450,4,FALSE)</f>
        <v>44784</v>
      </c>
      <c r="F1347" s="17">
        <f>VLOOKUP(A1347,'forecast data dump'!$A$1:$H$3450,5,FALSE)</f>
        <v>44795</v>
      </c>
      <c r="G1347" s="13">
        <f>VLOOKUP(A1347,'forecast data dump'!$A$1:$H$3450,8,FALSE)</f>
        <v>0</v>
      </c>
      <c r="H1347" s="5" t="s">
        <v>3745</v>
      </c>
      <c r="I1347" s="22">
        <f t="shared" si="212"/>
        <v>8</v>
      </c>
      <c r="J1347" s="5"/>
      <c r="K1347" s="5"/>
      <c r="L1347" s="33">
        <f t="shared" si="213"/>
        <v>969</v>
      </c>
      <c r="M1347" s="33">
        <f t="shared" si="214"/>
        <v>969</v>
      </c>
      <c r="N1347" s="22">
        <f t="shared" si="215"/>
        <v>0</v>
      </c>
    </row>
    <row r="1348" spans="1:14" x14ac:dyDescent="0.3">
      <c r="A1348" s="5" t="s">
        <v>2204</v>
      </c>
      <c r="B1348" s="5" t="s">
        <v>2205</v>
      </c>
      <c r="C1348" s="5">
        <v>16</v>
      </c>
      <c r="D1348" s="6">
        <v>1937</v>
      </c>
      <c r="E1348" s="17">
        <f>VLOOKUP(A1348,'forecast data dump'!$A$1:$H$3450,4,FALSE)</f>
        <v>44784</v>
      </c>
      <c r="F1348" s="17">
        <f>VLOOKUP(A1348,'forecast data dump'!$A$1:$H$3450,5,FALSE)</f>
        <v>44795</v>
      </c>
      <c r="G1348" s="13">
        <f>VLOOKUP(A1348,'forecast data dump'!$A$1:$H$3450,8,FALSE)</f>
        <v>0</v>
      </c>
      <c r="H1348" s="5" t="s">
        <v>3741</v>
      </c>
      <c r="I1348" s="22">
        <f t="shared" si="212"/>
        <v>16</v>
      </c>
      <c r="J1348" s="5"/>
      <c r="K1348" s="5"/>
      <c r="L1348" s="33">
        <f t="shared" si="213"/>
        <v>1937</v>
      </c>
      <c r="M1348" s="33">
        <f t="shared" si="214"/>
        <v>1937</v>
      </c>
      <c r="N1348" s="22">
        <f t="shared" si="215"/>
        <v>0</v>
      </c>
    </row>
    <row r="1349" spans="1:14" x14ac:dyDescent="0.3">
      <c r="A1349" s="5" t="s">
        <v>2206</v>
      </c>
      <c r="B1349" s="5" t="s">
        <v>2207</v>
      </c>
      <c r="C1349" s="5">
        <v>8</v>
      </c>
      <c r="D1349" s="6">
        <v>1250</v>
      </c>
      <c r="E1349" s="17">
        <f>VLOOKUP(A1349,'forecast data dump'!$A$1:$H$3450,4,FALSE)</f>
        <v>44796</v>
      </c>
      <c r="F1349" s="17">
        <f>VLOOKUP(A1349,'forecast data dump'!$A$1:$H$3450,5,FALSE)</f>
        <v>44802</v>
      </c>
      <c r="G1349" s="13">
        <f>VLOOKUP(A1349,'forecast data dump'!$A$1:$H$3450,8,FALSE)</f>
        <v>0</v>
      </c>
      <c r="H1349" s="5" t="s">
        <v>3733</v>
      </c>
      <c r="I1349" s="22">
        <f t="shared" si="212"/>
        <v>8</v>
      </c>
      <c r="J1349" s="5"/>
      <c r="K1349" s="5"/>
      <c r="L1349" s="33">
        <f t="shared" si="213"/>
        <v>1250</v>
      </c>
      <c r="M1349" s="33">
        <f t="shared" si="214"/>
        <v>1250</v>
      </c>
      <c r="N1349" s="22">
        <f t="shared" si="215"/>
        <v>0</v>
      </c>
    </row>
    <row r="1350" spans="1:14" x14ac:dyDescent="0.3">
      <c r="A1350" s="5" t="s">
        <v>2206</v>
      </c>
      <c r="B1350" s="5" t="s">
        <v>2207</v>
      </c>
      <c r="C1350" s="5">
        <v>8</v>
      </c>
      <c r="D1350" s="6">
        <v>969</v>
      </c>
      <c r="E1350" s="17">
        <f>VLOOKUP(A1350,'forecast data dump'!$A$1:$H$3450,4,FALSE)</f>
        <v>44796</v>
      </c>
      <c r="F1350" s="17">
        <f>VLOOKUP(A1350,'forecast data dump'!$A$1:$H$3450,5,FALSE)</f>
        <v>44802</v>
      </c>
      <c r="G1350" s="13">
        <f>VLOOKUP(A1350,'forecast data dump'!$A$1:$H$3450,8,FALSE)</f>
        <v>0</v>
      </c>
      <c r="H1350" s="5" t="s">
        <v>3745</v>
      </c>
      <c r="I1350" s="22">
        <f t="shared" si="212"/>
        <v>8</v>
      </c>
      <c r="J1350" s="5"/>
      <c r="K1350" s="5"/>
      <c r="L1350" s="33">
        <f t="shared" si="213"/>
        <v>969</v>
      </c>
      <c r="M1350" s="33">
        <f t="shared" si="214"/>
        <v>969</v>
      </c>
      <c r="N1350" s="22">
        <f t="shared" si="215"/>
        <v>0</v>
      </c>
    </row>
    <row r="1351" spans="1:14" x14ac:dyDescent="0.3">
      <c r="A1351" s="5" t="s">
        <v>2206</v>
      </c>
      <c r="B1351" s="5" t="s">
        <v>2207</v>
      </c>
      <c r="C1351" s="5">
        <v>16</v>
      </c>
      <c r="D1351" s="6">
        <v>1937</v>
      </c>
      <c r="E1351" s="17">
        <f>VLOOKUP(A1351,'forecast data dump'!$A$1:$H$3450,4,FALSE)</f>
        <v>44796</v>
      </c>
      <c r="F1351" s="17">
        <f>VLOOKUP(A1351,'forecast data dump'!$A$1:$H$3450,5,FALSE)</f>
        <v>44802</v>
      </c>
      <c r="G1351" s="13">
        <f>VLOOKUP(A1351,'forecast data dump'!$A$1:$H$3450,8,FALSE)</f>
        <v>0</v>
      </c>
      <c r="H1351" s="5" t="s">
        <v>3741</v>
      </c>
      <c r="I1351" s="22">
        <f t="shared" si="212"/>
        <v>16</v>
      </c>
      <c r="J1351" s="5"/>
      <c r="K1351" s="5"/>
      <c r="L1351" s="33">
        <f t="shared" si="213"/>
        <v>1937</v>
      </c>
      <c r="M1351" s="33">
        <f t="shared" si="214"/>
        <v>1937</v>
      </c>
      <c r="N1351" s="22">
        <f t="shared" si="215"/>
        <v>0</v>
      </c>
    </row>
    <row r="1352" spans="1:14" x14ac:dyDescent="0.3">
      <c r="A1352" s="5" t="s">
        <v>2208</v>
      </c>
      <c r="B1352" s="5" t="s">
        <v>2209</v>
      </c>
      <c r="C1352" s="5">
        <v>8</v>
      </c>
      <c r="D1352" s="6">
        <v>969</v>
      </c>
      <c r="E1352" s="17">
        <f>VLOOKUP(A1352,'forecast data dump'!$A$1:$H$3450,4,FALSE)</f>
        <v>44803</v>
      </c>
      <c r="F1352" s="17">
        <f>VLOOKUP(A1352,'forecast data dump'!$A$1:$H$3450,5,FALSE)</f>
        <v>44810</v>
      </c>
      <c r="G1352" s="13">
        <f>VLOOKUP(A1352,'forecast data dump'!$A$1:$H$3450,8,FALSE)</f>
        <v>0</v>
      </c>
      <c r="H1352" s="5" t="s">
        <v>3741</v>
      </c>
      <c r="I1352" s="22">
        <f t="shared" si="212"/>
        <v>8</v>
      </c>
      <c r="J1352" s="5"/>
      <c r="K1352" s="5"/>
      <c r="L1352" s="33">
        <f t="shared" si="213"/>
        <v>969</v>
      </c>
      <c r="M1352" s="33">
        <f t="shared" si="214"/>
        <v>969</v>
      </c>
      <c r="N1352" s="22">
        <f t="shared" si="215"/>
        <v>0</v>
      </c>
    </row>
    <row r="1353" spans="1:14" x14ac:dyDescent="0.3">
      <c r="A1353" s="5" t="s">
        <v>2210</v>
      </c>
      <c r="B1353" s="5" t="s">
        <v>2211</v>
      </c>
      <c r="C1353" s="5">
        <v>120</v>
      </c>
      <c r="D1353" s="6">
        <v>14529</v>
      </c>
      <c r="E1353" s="17">
        <f>VLOOKUP(A1353,'forecast data dump'!$A$1:$H$3450,4,FALSE)</f>
        <v>44811</v>
      </c>
      <c r="F1353" s="17">
        <f>VLOOKUP(A1353,'forecast data dump'!$A$1:$H$3450,5,FALSE)</f>
        <v>44817</v>
      </c>
      <c r="G1353" s="13">
        <f>VLOOKUP(A1353,'forecast data dump'!$A$1:$H$3450,8,FALSE)</f>
        <v>0</v>
      </c>
      <c r="H1353" s="5" t="s">
        <v>3741</v>
      </c>
      <c r="I1353" s="22">
        <f t="shared" si="212"/>
        <v>120</v>
      </c>
      <c r="J1353" s="5"/>
      <c r="K1353" s="5"/>
      <c r="L1353" s="33">
        <f t="shared" si="213"/>
        <v>14529</v>
      </c>
      <c r="M1353" s="33">
        <f t="shared" si="214"/>
        <v>14529</v>
      </c>
      <c r="N1353" s="22">
        <f t="shared" si="215"/>
        <v>0</v>
      </c>
    </row>
    <row r="1354" spans="1:14" x14ac:dyDescent="0.3">
      <c r="A1354" s="5" t="s">
        <v>2210</v>
      </c>
      <c r="B1354" s="5" t="s">
        <v>2211</v>
      </c>
      <c r="C1354" s="5">
        <v>24</v>
      </c>
      <c r="D1354" s="6">
        <v>3750</v>
      </c>
      <c r="E1354" s="17">
        <f>VLOOKUP(A1354,'forecast data dump'!$A$1:$H$3450,4,FALSE)</f>
        <v>44811</v>
      </c>
      <c r="F1354" s="17">
        <f>VLOOKUP(A1354,'forecast data dump'!$A$1:$H$3450,5,FALSE)</f>
        <v>44817</v>
      </c>
      <c r="G1354" s="13">
        <f>VLOOKUP(A1354,'forecast data dump'!$A$1:$H$3450,8,FALSE)</f>
        <v>0</v>
      </c>
      <c r="H1354" s="5" t="s">
        <v>3744</v>
      </c>
      <c r="I1354" s="22">
        <f t="shared" si="212"/>
        <v>24</v>
      </c>
      <c r="J1354" s="5"/>
      <c r="K1354" s="5"/>
      <c r="L1354" s="33">
        <f t="shared" si="213"/>
        <v>3750</v>
      </c>
      <c r="M1354" s="33">
        <f t="shared" si="214"/>
        <v>3750</v>
      </c>
      <c r="N1354" s="22">
        <f t="shared" si="215"/>
        <v>0</v>
      </c>
    </row>
    <row r="1355" spans="1:14" x14ac:dyDescent="0.3">
      <c r="A1355" s="5" t="s">
        <v>2210</v>
      </c>
      <c r="B1355" s="5" t="s">
        <v>2211</v>
      </c>
      <c r="C1355" s="5">
        <v>120</v>
      </c>
      <c r="D1355" s="6">
        <v>14529</v>
      </c>
      <c r="E1355" s="17">
        <f>VLOOKUP(A1355,'forecast data dump'!$A$1:$H$3450,4,FALSE)</f>
        <v>44811</v>
      </c>
      <c r="F1355" s="17">
        <f>VLOOKUP(A1355,'forecast data dump'!$A$1:$H$3450,5,FALSE)</f>
        <v>44817</v>
      </c>
      <c r="G1355" s="13">
        <f>VLOOKUP(A1355,'forecast data dump'!$A$1:$H$3450,8,FALSE)</f>
        <v>0</v>
      </c>
      <c r="H1355" s="5" t="s">
        <v>3742</v>
      </c>
      <c r="I1355" s="22">
        <f t="shared" si="212"/>
        <v>120</v>
      </c>
      <c r="J1355" s="5"/>
      <c r="K1355" s="5"/>
      <c r="L1355" s="33">
        <f t="shared" si="213"/>
        <v>14529</v>
      </c>
      <c r="M1355" s="33">
        <f t="shared" si="214"/>
        <v>14529</v>
      </c>
      <c r="N1355" s="22">
        <f t="shared" si="215"/>
        <v>0</v>
      </c>
    </row>
    <row r="1356" spans="1:14" x14ac:dyDescent="0.3">
      <c r="A1356" s="5" t="s">
        <v>2210</v>
      </c>
      <c r="B1356" s="5" t="s">
        <v>2211</v>
      </c>
      <c r="C1356" s="5">
        <v>24</v>
      </c>
      <c r="D1356" s="6">
        <v>2906</v>
      </c>
      <c r="E1356" s="17">
        <f>VLOOKUP(A1356,'forecast data dump'!$A$1:$H$3450,4,FALSE)</f>
        <v>44811</v>
      </c>
      <c r="F1356" s="17">
        <f>VLOOKUP(A1356,'forecast data dump'!$A$1:$H$3450,5,FALSE)</f>
        <v>44817</v>
      </c>
      <c r="G1356" s="13">
        <f>VLOOKUP(A1356,'forecast data dump'!$A$1:$H$3450,8,FALSE)</f>
        <v>0</v>
      </c>
      <c r="H1356" s="5" t="s">
        <v>3745</v>
      </c>
      <c r="I1356" s="22">
        <f t="shared" si="212"/>
        <v>24</v>
      </c>
      <c r="J1356" s="5"/>
      <c r="K1356" s="5"/>
      <c r="L1356" s="33">
        <f t="shared" si="213"/>
        <v>2906</v>
      </c>
      <c r="M1356" s="33">
        <f t="shared" si="214"/>
        <v>2906</v>
      </c>
      <c r="N1356" s="22">
        <f t="shared" si="215"/>
        <v>0</v>
      </c>
    </row>
    <row r="1357" spans="1:14" x14ac:dyDescent="0.3">
      <c r="A1357" s="5" t="s">
        <v>2210</v>
      </c>
      <c r="B1357" s="5" t="s">
        <v>2211</v>
      </c>
      <c r="C1357" s="5">
        <v>24</v>
      </c>
      <c r="D1357" s="6">
        <v>3750</v>
      </c>
      <c r="E1357" s="17">
        <f>VLOOKUP(A1357,'forecast data dump'!$A$1:$H$3450,4,FALSE)</f>
        <v>44811</v>
      </c>
      <c r="F1357" s="17">
        <f>VLOOKUP(A1357,'forecast data dump'!$A$1:$H$3450,5,FALSE)</f>
        <v>44817</v>
      </c>
      <c r="G1357" s="13">
        <f>VLOOKUP(A1357,'forecast data dump'!$A$1:$H$3450,8,FALSE)</f>
        <v>0</v>
      </c>
      <c r="H1357" s="5" t="s">
        <v>3733</v>
      </c>
      <c r="I1357" s="22">
        <f t="shared" si="212"/>
        <v>24</v>
      </c>
      <c r="J1357" s="5"/>
      <c r="K1357" s="5"/>
      <c r="L1357" s="33">
        <f t="shared" si="213"/>
        <v>3750</v>
      </c>
      <c r="M1357" s="33">
        <f t="shared" si="214"/>
        <v>3750</v>
      </c>
      <c r="N1357" s="22">
        <f t="shared" si="215"/>
        <v>0</v>
      </c>
    </row>
    <row r="1358" spans="1:14" x14ac:dyDescent="0.3">
      <c r="A1358" s="5" t="s">
        <v>2210</v>
      </c>
      <c r="B1358" s="5" t="s">
        <v>2211</v>
      </c>
      <c r="C1358" s="5">
        <v>240</v>
      </c>
      <c r="D1358" s="6">
        <v>31845</v>
      </c>
      <c r="E1358" s="17">
        <f>VLOOKUP(A1358,'forecast data dump'!$A$1:$H$3450,4,FALSE)</f>
        <v>44811</v>
      </c>
      <c r="F1358" s="17">
        <f>VLOOKUP(A1358,'forecast data dump'!$A$1:$H$3450,5,FALSE)</f>
        <v>44817</v>
      </c>
      <c r="G1358" s="13">
        <f>VLOOKUP(A1358,'forecast data dump'!$A$1:$H$3450,8,FALSE)</f>
        <v>0</v>
      </c>
      <c r="H1358" s="5" t="s">
        <v>3752</v>
      </c>
      <c r="I1358" s="22">
        <f t="shared" si="212"/>
        <v>240</v>
      </c>
      <c r="J1358" s="5"/>
      <c r="K1358" s="5"/>
      <c r="L1358" s="33">
        <f t="shared" si="213"/>
        <v>31845</v>
      </c>
      <c r="M1358" s="33">
        <f t="shared" si="214"/>
        <v>31845</v>
      </c>
      <c r="N1358" s="22">
        <f t="shared" si="215"/>
        <v>0</v>
      </c>
    </row>
    <row r="1359" spans="1:14" x14ac:dyDescent="0.3">
      <c r="A1359" s="5" t="s">
        <v>2212</v>
      </c>
      <c r="B1359" s="5" t="s">
        <v>2213</v>
      </c>
      <c r="C1359" s="5">
        <v>8</v>
      </c>
      <c r="D1359" s="6">
        <v>1250</v>
      </c>
      <c r="E1359" s="17">
        <f>VLOOKUP(A1359,'forecast data dump'!$A$1:$H$3450,4,FALSE)</f>
        <v>44818</v>
      </c>
      <c r="F1359" s="17">
        <f>VLOOKUP(A1359,'forecast data dump'!$A$1:$H$3450,5,FALSE)</f>
        <v>44824</v>
      </c>
      <c r="G1359" s="13">
        <f>VLOOKUP(A1359,'forecast data dump'!$A$1:$H$3450,8,FALSE)</f>
        <v>0</v>
      </c>
      <c r="H1359" s="5" t="s">
        <v>3733</v>
      </c>
      <c r="I1359" s="22">
        <f t="shared" si="212"/>
        <v>8</v>
      </c>
      <c r="J1359" s="5"/>
      <c r="K1359" s="5"/>
      <c r="L1359" s="33">
        <f t="shared" si="213"/>
        <v>1250</v>
      </c>
      <c r="M1359" s="33">
        <f t="shared" si="214"/>
        <v>1250</v>
      </c>
      <c r="N1359" s="22">
        <f t="shared" si="215"/>
        <v>0</v>
      </c>
    </row>
    <row r="1360" spans="1:14" x14ac:dyDescent="0.3">
      <c r="A1360" s="5" t="s">
        <v>2212</v>
      </c>
      <c r="B1360" s="5" t="s">
        <v>2213</v>
      </c>
      <c r="C1360" s="5">
        <v>8</v>
      </c>
      <c r="D1360" s="6">
        <v>969</v>
      </c>
      <c r="E1360" s="17">
        <f>VLOOKUP(A1360,'forecast data dump'!$A$1:$H$3450,4,FALSE)</f>
        <v>44818</v>
      </c>
      <c r="F1360" s="17">
        <f>VLOOKUP(A1360,'forecast data dump'!$A$1:$H$3450,5,FALSE)</f>
        <v>44824</v>
      </c>
      <c r="G1360" s="13">
        <f>VLOOKUP(A1360,'forecast data dump'!$A$1:$H$3450,8,FALSE)</f>
        <v>0</v>
      </c>
      <c r="H1360" s="5" t="s">
        <v>3745</v>
      </c>
      <c r="I1360" s="22">
        <f t="shared" si="212"/>
        <v>8</v>
      </c>
      <c r="J1360" s="5"/>
      <c r="K1360" s="5"/>
      <c r="L1360" s="33">
        <f t="shared" si="213"/>
        <v>969</v>
      </c>
      <c r="M1360" s="33">
        <f t="shared" si="214"/>
        <v>969</v>
      </c>
      <c r="N1360" s="22">
        <f t="shared" si="215"/>
        <v>0</v>
      </c>
    </row>
    <row r="1361" spans="1:14" x14ac:dyDescent="0.3">
      <c r="A1361" s="5" t="s">
        <v>2212</v>
      </c>
      <c r="B1361" s="5" t="s">
        <v>2213</v>
      </c>
      <c r="C1361" s="5">
        <v>8</v>
      </c>
      <c r="D1361" s="6">
        <v>969</v>
      </c>
      <c r="E1361" s="17">
        <f>VLOOKUP(A1361,'forecast data dump'!$A$1:$H$3450,4,FALSE)</f>
        <v>44818</v>
      </c>
      <c r="F1361" s="17">
        <f>VLOOKUP(A1361,'forecast data dump'!$A$1:$H$3450,5,FALSE)</f>
        <v>44824</v>
      </c>
      <c r="G1361" s="13">
        <f>VLOOKUP(A1361,'forecast data dump'!$A$1:$H$3450,8,FALSE)</f>
        <v>0</v>
      </c>
      <c r="H1361" s="5" t="s">
        <v>3741</v>
      </c>
      <c r="I1361" s="22">
        <f t="shared" si="212"/>
        <v>8</v>
      </c>
      <c r="J1361" s="5"/>
      <c r="K1361" s="5"/>
      <c r="L1361" s="33">
        <f t="shared" si="213"/>
        <v>969</v>
      </c>
      <c r="M1361" s="33">
        <f t="shared" si="214"/>
        <v>969</v>
      </c>
      <c r="N1361" s="22">
        <f t="shared" si="215"/>
        <v>0</v>
      </c>
    </row>
    <row r="1362" spans="1:14" x14ac:dyDescent="0.3">
      <c r="A1362" s="5" t="s">
        <v>2212</v>
      </c>
      <c r="B1362" s="5" t="s">
        <v>2213</v>
      </c>
      <c r="C1362" s="5">
        <v>8</v>
      </c>
      <c r="D1362" s="6">
        <v>969</v>
      </c>
      <c r="E1362" s="17">
        <f>VLOOKUP(A1362,'forecast data dump'!$A$1:$H$3450,4,FALSE)</f>
        <v>44818</v>
      </c>
      <c r="F1362" s="17">
        <f>VLOOKUP(A1362,'forecast data dump'!$A$1:$H$3450,5,FALSE)</f>
        <v>44824</v>
      </c>
      <c r="G1362" s="13">
        <f>VLOOKUP(A1362,'forecast data dump'!$A$1:$H$3450,8,FALSE)</f>
        <v>0</v>
      </c>
      <c r="H1362" s="5" t="s">
        <v>3742</v>
      </c>
      <c r="I1362" s="22">
        <f t="shared" si="212"/>
        <v>8</v>
      </c>
      <c r="J1362" s="5"/>
      <c r="K1362" s="5"/>
      <c r="L1362" s="33">
        <f t="shared" si="213"/>
        <v>969</v>
      </c>
      <c r="M1362" s="33">
        <f t="shared" si="214"/>
        <v>969</v>
      </c>
      <c r="N1362" s="22">
        <f t="shared" si="215"/>
        <v>0</v>
      </c>
    </row>
    <row r="1363" spans="1:14" x14ac:dyDescent="0.3">
      <c r="A1363" s="5" t="s">
        <v>2214</v>
      </c>
      <c r="B1363" s="5" t="s">
        <v>2215</v>
      </c>
      <c r="C1363" s="5">
        <v>8</v>
      </c>
      <c r="D1363" s="6">
        <v>1250</v>
      </c>
      <c r="E1363" s="17">
        <f>VLOOKUP(A1363,'forecast data dump'!$A$1:$H$3450,4,FALSE)</f>
        <v>44825</v>
      </c>
      <c r="F1363" s="17">
        <f>VLOOKUP(A1363,'forecast data dump'!$A$1:$H$3450,5,FALSE)</f>
        <v>44831</v>
      </c>
      <c r="G1363" s="13">
        <f>VLOOKUP(A1363,'forecast data dump'!$A$1:$H$3450,8,FALSE)</f>
        <v>0</v>
      </c>
      <c r="H1363" s="5" t="s">
        <v>3733</v>
      </c>
      <c r="I1363" s="22">
        <f t="shared" si="212"/>
        <v>8</v>
      </c>
      <c r="J1363" s="5"/>
      <c r="K1363" s="5"/>
      <c r="L1363" s="33">
        <f t="shared" si="213"/>
        <v>1250</v>
      </c>
      <c r="M1363" s="33">
        <f t="shared" si="214"/>
        <v>1250</v>
      </c>
      <c r="N1363" s="22">
        <f t="shared" si="215"/>
        <v>0</v>
      </c>
    </row>
    <row r="1364" spans="1:14" x14ac:dyDescent="0.3">
      <c r="A1364" s="5" t="s">
        <v>2214</v>
      </c>
      <c r="B1364" s="5" t="s">
        <v>2215</v>
      </c>
      <c r="C1364" s="5">
        <v>8</v>
      </c>
      <c r="D1364" s="6">
        <v>969</v>
      </c>
      <c r="E1364" s="17">
        <f>VLOOKUP(A1364,'forecast data dump'!$A$1:$H$3450,4,FALSE)</f>
        <v>44825</v>
      </c>
      <c r="F1364" s="17">
        <f>VLOOKUP(A1364,'forecast data dump'!$A$1:$H$3450,5,FALSE)</f>
        <v>44831</v>
      </c>
      <c r="G1364" s="13">
        <f>VLOOKUP(A1364,'forecast data dump'!$A$1:$H$3450,8,FALSE)</f>
        <v>0</v>
      </c>
      <c r="H1364" s="5" t="s">
        <v>3745</v>
      </c>
      <c r="I1364" s="22">
        <f t="shared" si="212"/>
        <v>8</v>
      </c>
      <c r="J1364" s="5"/>
      <c r="K1364" s="5"/>
      <c r="L1364" s="33">
        <f t="shared" si="213"/>
        <v>969</v>
      </c>
      <c r="M1364" s="33">
        <f t="shared" si="214"/>
        <v>969</v>
      </c>
      <c r="N1364" s="22">
        <f t="shared" si="215"/>
        <v>0</v>
      </c>
    </row>
    <row r="1365" spans="1:14" x14ac:dyDescent="0.3">
      <c r="A1365" s="5" t="s">
        <v>2214</v>
      </c>
      <c r="B1365" s="5" t="s">
        <v>2215</v>
      </c>
      <c r="C1365" s="5">
        <v>8</v>
      </c>
      <c r="D1365" s="6">
        <v>969</v>
      </c>
      <c r="E1365" s="17">
        <f>VLOOKUP(A1365,'forecast data dump'!$A$1:$H$3450,4,FALSE)</f>
        <v>44825</v>
      </c>
      <c r="F1365" s="17">
        <f>VLOOKUP(A1365,'forecast data dump'!$A$1:$H$3450,5,FALSE)</f>
        <v>44831</v>
      </c>
      <c r="G1365" s="13">
        <f>VLOOKUP(A1365,'forecast data dump'!$A$1:$H$3450,8,FALSE)</f>
        <v>0</v>
      </c>
      <c r="H1365" s="5" t="s">
        <v>3741</v>
      </c>
      <c r="I1365" s="22">
        <f t="shared" si="212"/>
        <v>8</v>
      </c>
      <c r="J1365" s="5"/>
      <c r="K1365" s="5"/>
      <c r="L1365" s="33">
        <f t="shared" si="213"/>
        <v>969</v>
      </c>
      <c r="M1365" s="33">
        <f t="shared" si="214"/>
        <v>969</v>
      </c>
      <c r="N1365" s="22">
        <f t="shared" si="215"/>
        <v>0</v>
      </c>
    </row>
    <row r="1366" spans="1:14" x14ac:dyDescent="0.3">
      <c r="A1366" s="5" t="s">
        <v>2214</v>
      </c>
      <c r="B1366" s="5" t="s">
        <v>2215</v>
      </c>
      <c r="C1366" s="5">
        <v>8</v>
      </c>
      <c r="D1366" s="6">
        <v>969</v>
      </c>
      <c r="E1366" s="17">
        <f>VLOOKUP(A1366,'forecast data dump'!$A$1:$H$3450,4,FALSE)</f>
        <v>44825</v>
      </c>
      <c r="F1366" s="17">
        <f>VLOOKUP(A1366,'forecast data dump'!$A$1:$H$3450,5,FALSE)</f>
        <v>44831</v>
      </c>
      <c r="G1366" s="13">
        <f>VLOOKUP(A1366,'forecast data dump'!$A$1:$H$3450,8,FALSE)</f>
        <v>0</v>
      </c>
      <c r="H1366" s="5" t="s">
        <v>3742</v>
      </c>
      <c r="I1366" s="22">
        <f t="shared" si="212"/>
        <v>8</v>
      </c>
      <c r="J1366" s="5"/>
      <c r="K1366" s="5"/>
      <c r="L1366" s="33">
        <f t="shared" si="213"/>
        <v>969</v>
      </c>
      <c r="M1366" s="33">
        <f t="shared" si="214"/>
        <v>969</v>
      </c>
      <c r="N1366" s="22">
        <f t="shared" si="215"/>
        <v>0</v>
      </c>
    </row>
    <row r="1367" spans="1:14" x14ac:dyDescent="0.3">
      <c r="A1367" s="5" t="s">
        <v>2216</v>
      </c>
      <c r="B1367" s="5" t="s">
        <v>2217</v>
      </c>
      <c r="C1367" s="5">
        <v>400</v>
      </c>
      <c r="D1367" s="6">
        <v>73035</v>
      </c>
      <c r="E1367" s="17">
        <f>VLOOKUP(A1367,'forecast data dump'!$A$1:$H$3450,4,FALSE)</f>
        <v>44832</v>
      </c>
      <c r="F1367" s="17">
        <f>VLOOKUP(A1367,'forecast data dump'!$A$1:$H$3450,5,FALSE)</f>
        <v>44838</v>
      </c>
      <c r="G1367" s="13">
        <f>VLOOKUP(A1367,'forecast data dump'!$A$1:$H$3450,8,FALSE)</f>
        <v>0</v>
      </c>
      <c r="H1367" s="5" t="s">
        <v>3740</v>
      </c>
      <c r="I1367" s="22">
        <f t="shared" si="212"/>
        <v>400</v>
      </c>
      <c r="J1367" s="5"/>
      <c r="K1367" s="5"/>
      <c r="L1367" s="33">
        <f t="shared" si="213"/>
        <v>73035</v>
      </c>
      <c r="M1367" s="33">
        <f t="shared" si="214"/>
        <v>73035</v>
      </c>
      <c r="N1367" s="22">
        <f t="shared" si="215"/>
        <v>0</v>
      </c>
    </row>
    <row r="1368" spans="1:14" x14ac:dyDescent="0.3">
      <c r="A1368" s="5" t="s">
        <v>2216</v>
      </c>
      <c r="B1368" s="5" t="s">
        <v>2217</v>
      </c>
      <c r="C1368" s="5">
        <v>40</v>
      </c>
      <c r="D1368" s="6">
        <v>4843</v>
      </c>
      <c r="E1368" s="17">
        <f>VLOOKUP(A1368,'forecast data dump'!$A$1:$H$3450,4,FALSE)</f>
        <v>44832</v>
      </c>
      <c r="F1368" s="17">
        <f>VLOOKUP(A1368,'forecast data dump'!$A$1:$H$3450,5,FALSE)</f>
        <v>44838</v>
      </c>
      <c r="G1368" s="13">
        <f>VLOOKUP(A1368,'forecast data dump'!$A$1:$H$3450,8,FALSE)</f>
        <v>0</v>
      </c>
      <c r="H1368" s="5" t="s">
        <v>3741</v>
      </c>
      <c r="I1368" s="22">
        <f t="shared" si="212"/>
        <v>40</v>
      </c>
      <c r="J1368" s="5"/>
      <c r="K1368" s="5"/>
      <c r="L1368" s="33">
        <f t="shared" si="213"/>
        <v>4843</v>
      </c>
      <c r="M1368" s="33">
        <f t="shared" si="214"/>
        <v>4843</v>
      </c>
      <c r="N1368" s="22">
        <f t="shared" si="215"/>
        <v>0</v>
      </c>
    </row>
    <row r="1369" spans="1:14" x14ac:dyDescent="0.3">
      <c r="A1369" s="5" t="s">
        <v>2216</v>
      </c>
      <c r="B1369" s="5" t="s">
        <v>2217</v>
      </c>
      <c r="C1369" s="5">
        <v>40</v>
      </c>
      <c r="D1369" s="6">
        <v>6249</v>
      </c>
      <c r="E1369" s="17">
        <f>VLOOKUP(A1369,'forecast data dump'!$A$1:$H$3450,4,FALSE)</f>
        <v>44832</v>
      </c>
      <c r="F1369" s="17">
        <f>VLOOKUP(A1369,'forecast data dump'!$A$1:$H$3450,5,FALSE)</f>
        <v>44838</v>
      </c>
      <c r="G1369" s="13">
        <f>VLOOKUP(A1369,'forecast data dump'!$A$1:$H$3450,8,FALSE)</f>
        <v>0</v>
      </c>
      <c r="H1369" s="5" t="s">
        <v>3744</v>
      </c>
      <c r="I1369" s="22">
        <f t="shared" si="212"/>
        <v>40</v>
      </c>
      <c r="J1369" s="5"/>
      <c r="K1369" s="5"/>
      <c r="L1369" s="33">
        <f t="shared" si="213"/>
        <v>6249</v>
      </c>
      <c r="M1369" s="33">
        <f t="shared" si="214"/>
        <v>6249</v>
      </c>
      <c r="N1369" s="22">
        <f t="shared" si="215"/>
        <v>0</v>
      </c>
    </row>
    <row r="1370" spans="1:14" x14ac:dyDescent="0.3">
      <c r="A1370" s="5" t="s">
        <v>2216</v>
      </c>
      <c r="B1370" s="5" t="s">
        <v>2217</v>
      </c>
      <c r="C1370" s="5">
        <v>40</v>
      </c>
      <c r="D1370" s="6">
        <v>4843</v>
      </c>
      <c r="E1370" s="17">
        <f>VLOOKUP(A1370,'forecast data dump'!$A$1:$H$3450,4,FALSE)</f>
        <v>44832</v>
      </c>
      <c r="F1370" s="17">
        <f>VLOOKUP(A1370,'forecast data dump'!$A$1:$H$3450,5,FALSE)</f>
        <v>44838</v>
      </c>
      <c r="G1370" s="13">
        <f>VLOOKUP(A1370,'forecast data dump'!$A$1:$H$3450,8,FALSE)</f>
        <v>0</v>
      </c>
      <c r="H1370" s="5" t="s">
        <v>3742</v>
      </c>
      <c r="I1370" s="22">
        <f t="shared" si="212"/>
        <v>40</v>
      </c>
      <c r="J1370" s="5"/>
      <c r="K1370" s="5"/>
      <c r="L1370" s="33">
        <f t="shared" si="213"/>
        <v>4843</v>
      </c>
      <c r="M1370" s="33">
        <f t="shared" si="214"/>
        <v>4843</v>
      </c>
      <c r="N1370" s="22">
        <f t="shared" si="215"/>
        <v>0</v>
      </c>
    </row>
    <row r="1371" spans="1:14" x14ac:dyDescent="0.3">
      <c r="A1371" s="5" t="s">
        <v>2216</v>
      </c>
      <c r="B1371" s="5" t="s">
        <v>2217</v>
      </c>
      <c r="C1371" s="5">
        <v>40</v>
      </c>
      <c r="D1371" s="6">
        <v>6249</v>
      </c>
      <c r="E1371" s="17">
        <f>VLOOKUP(A1371,'forecast data dump'!$A$1:$H$3450,4,FALSE)</f>
        <v>44832</v>
      </c>
      <c r="F1371" s="17">
        <f>VLOOKUP(A1371,'forecast data dump'!$A$1:$H$3450,5,FALSE)</f>
        <v>44838</v>
      </c>
      <c r="G1371" s="13">
        <f>VLOOKUP(A1371,'forecast data dump'!$A$1:$H$3450,8,FALSE)</f>
        <v>0</v>
      </c>
      <c r="H1371" s="5" t="s">
        <v>3733</v>
      </c>
      <c r="I1371" s="22">
        <f t="shared" si="212"/>
        <v>40</v>
      </c>
      <c r="J1371" s="5"/>
      <c r="K1371" s="5"/>
      <c r="L1371" s="33">
        <f t="shared" si="213"/>
        <v>6249</v>
      </c>
      <c r="M1371" s="33">
        <f t="shared" si="214"/>
        <v>6249</v>
      </c>
      <c r="N1371" s="22">
        <f t="shared" si="215"/>
        <v>0</v>
      </c>
    </row>
    <row r="1372" spans="1:14" x14ac:dyDescent="0.3">
      <c r="A1372" s="5" t="s">
        <v>2216</v>
      </c>
      <c r="B1372" s="5" t="s">
        <v>2217</v>
      </c>
      <c r="C1372" s="5">
        <v>40</v>
      </c>
      <c r="D1372" s="6">
        <v>4843</v>
      </c>
      <c r="E1372" s="17">
        <f>VLOOKUP(A1372,'forecast data dump'!$A$1:$H$3450,4,FALSE)</f>
        <v>44832</v>
      </c>
      <c r="F1372" s="17">
        <f>VLOOKUP(A1372,'forecast data dump'!$A$1:$H$3450,5,FALSE)</f>
        <v>44838</v>
      </c>
      <c r="G1372" s="13">
        <f>VLOOKUP(A1372,'forecast data dump'!$A$1:$H$3450,8,FALSE)</f>
        <v>0</v>
      </c>
      <c r="H1372" s="5" t="s">
        <v>3745</v>
      </c>
      <c r="I1372" s="22">
        <f t="shared" si="212"/>
        <v>40</v>
      </c>
      <c r="J1372" s="5"/>
      <c r="K1372" s="5"/>
      <c r="L1372" s="33">
        <f t="shared" si="213"/>
        <v>4843</v>
      </c>
      <c r="M1372" s="33">
        <f t="shared" si="214"/>
        <v>4843</v>
      </c>
      <c r="N1372" s="22">
        <f t="shared" si="215"/>
        <v>0</v>
      </c>
    </row>
    <row r="1373" spans="1:14" x14ac:dyDescent="0.3">
      <c r="A1373" s="5" t="s">
        <v>2218</v>
      </c>
      <c r="B1373" s="5" t="s">
        <v>2219</v>
      </c>
      <c r="C1373" s="5">
        <v>10000</v>
      </c>
      <c r="D1373" s="6">
        <v>11607</v>
      </c>
      <c r="E1373" s="17">
        <f>VLOOKUP(A1373,'forecast data dump'!$A$1:$H$3450,4,FALSE)</f>
        <v>44410</v>
      </c>
      <c r="F1373" s="17">
        <f>VLOOKUP(A1373,'forecast data dump'!$A$1:$H$3450,5,FALSE)</f>
        <v>44495</v>
      </c>
      <c r="G1373" s="13">
        <f>VLOOKUP(A1373,'forecast data dump'!$A$1:$H$3450,8,FALSE)</f>
        <v>0</v>
      </c>
      <c r="H1373" s="5" t="s">
        <v>3762</v>
      </c>
      <c r="I1373" s="22">
        <f t="shared" si="212"/>
        <v>10000</v>
      </c>
      <c r="J1373" s="5"/>
      <c r="K1373" s="5"/>
      <c r="L1373" s="33">
        <f t="shared" si="213"/>
        <v>11607</v>
      </c>
      <c r="M1373" s="33">
        <f t="shared" si="214"/>
        <v>11607</v>
      </c>
      <c r="N1373" s="22">
        <f t="shared" si="215"/>
        <v>0</v>
      </c>
    </row>
    <row r="1374" spans="1:14" x14ac:dyDescent="0.3">
      <c r="A1374" s="5" t="s">
        <v>2220</v>
      </c>
      <c r="B1374" s="5" t="s">
        <v>2221</v>
      </c>
      <c r="C1374" s="5">
        <v>500</v>
      </c>
      <c r="D1374" s="6">
        <v>592</v>
      </c>
      <c r="E1374" s="17">
        <f>VLOOKUP(A1374,'forecast data dump'!$A$1:$H$3450,4,FALSE)</f>
        <v>44783</v>
      </c>
      <c r="F1374" s="17">
        <f>VLOOKUP(A1374,'forecast data dump'!$A$1:$H$3450,5,FALSE)</f>
        <v>44783</v>
      </c>
      <c r="G1374" s="13">
        <f>VLOOKUP(A1374,'forecast data dump'!$A$1:$H$3450,8,FALSE)</f>
        <v>0</v>
      </c>
      <c r="H1374" s="5" t="s">
        <v>3762</v>
      </c>
      <c r="I1374" s="22">
        <f t="shared" si="212"/>
        <v>500</v>
      </c>
      <c r="J1374" s="5"/>
      <c r="K1374" s="5"/>
      <c r="L1374" s="33">
        <f t="shared" si="213"/>
        <v>592</v>
      </c>
      <c r="M1374" s="33">
        <f t="shared" si="214"/>
        <v>592</v>
      </c>
      <c r="N1374" s="22">
        <f t="shared" si="215"/>
        <v>0</v>
      </c>
    </row>
    <row r="1375" spans="1:14" x14ac:dyDescent="0.3">
      <c r="A1375" s="5" t="s">
        <v>2222</v>
      </c>
      <c r="B1375" s="5" t="s">
        <v>2223</v>
      </c>
      <c r="C1375" s="5">
        <v>500</v>
      </c>
      <c r="D1375" s="6">
        <v>592</v>
      </c>
      <c r="E1375" s="17">
        <f>VLOOKUP(A1375,'forecast data dump'!$A$1:$H$3450,4,FALSE)</f>
        <v>44784</v>
      </c>
      <c r="F1375" s="17">
        <f>VLOOKUP(A1375,'forecast data dump'!$A$1:$H$3450,5,FALSE)</f>
        <v>44795</v>
      </c>
      <c r="G1375" s="13">
        <f>VLOOKUP(A1375,'forecast data dump'!$A$1:$H$3450,8,FALSE)</f>
        <v>0</v>
      </c>
      <c r="H1375" s="5" t="s">
        <v>3762</v>
      </c>
      <c r="I1375" s="22">
        <f t="shared" si="212"/>
        <v>500</v>
      </c>
      <c r="J1375" s="5"/>
      <c r="K1375" s="5"/>
      <c r="L1375" s="33">
        <f t="shared" si="213"/>
        <v>592</v>
      </c>
      <c r="M1375" s="33">
        <f t="shared" si="214"/>
        <v>592</v>
      </c>
      <c r="N1375" s="22">
        <f t="shared" si="215"/>
        <v>0</v>
      </c>
    </row>
    <row r="1376" spans="1:14" x14ac:dyDescent="0.3">
      <c r="A1376" s="5" t="s">
        <v>2224</v>
      </c>
      <c r="B1376" s="5" t="s">
        <v>2225</v>
      </c>
      <c r="C1376" s="5">
        <v>500</v>
      </c>
      <c r="D1376" s="6">
        <v>592</v>
      </c>
      <c r="E1376" s="17">
        <f>VLOOKUP(A1376,'forecast data dump'!$A$1:$H$3450,4,FALSE)</f>
        <v>44796</v>
      </c>
      <c r="F1376" s="17">
        <f>VLOOKUP(A1376,'forecast data dump'!$A$1:$H$3450,5,FALSE)</f>
        <v>44802</v>
      </c>
      <c r="G1376" s="13">
        <f>VLOOKUP(A1376,'forecast data dump'!$A$1:$H$3450,8,FALSE)</f>
        <v>0</v>
      </c>
      <c r="H1376" s="5" t="s">
        <v>3762</v>
      </c>
      <c r="I1376" s="22">
        <f t="shared" si="212"/>
        <v>500</v>
      </c>
      <c r="J1376" s="5"/>
      <c r="K1376" s="5"/>
      <c r="L1376" s="33">
        <f t="shared" si="213"/>
        <v>592</v>
      </c>
      <c r="M1376" s="33">
        <f t="shared" si="214"/>
        <v>592</v>
      </c>
      <c r="N1376" s="22">
        <f t="shared" si="215"/>
        <v>0</v>
      </c>
    </row>
    <row r="1377" spans="1:14" x14ac:dyDescent="0.3">
      <c r="A1377" s="5" t="s">
        <v>2226</v>
      </c>
      <c r="B1377" s="5" t="s">
        <v>2227</v>
      </c>
      <c r="C1377" s="5">
        <v>500</v>
      </c>
      <c r="D1377" s="6">
        <v>592</v>
      </c>
      <c r="E1377" s="17">
        <f>VLOOKUP(A1377,'forecast data dump'!$A$1:$H$3450,4,FALSE)</f>
        <v>44803</v>
      </c>
      <c r="F1377" s="17">
        <f>VLOOKUP(A1377,'forecast data dump'!$A$1:$H$3450,5,FALSE)</f>
        <v>44810</v>
      </c>
      <c r="G1377" s="13">
        <f>VLOOKUP(A1377,'forecast data dump'!$A$1:$H$3450,8,FALSE)</f>
        <v>0</v>
      </c>
      <c r="H1377" s="5" t="s">
        <v>3762</v>
      </c>
      <c r="I1377" s="22">
        <f t="shared" si="212"/>
        <v>500</v>
      </c>
      <c r="J1377" s="5"/>
      <c r="K1377" s="5"/>
      <c r="L1377" s="33">
        <f t="shared" si="213"/>
        <v>592</v>
      </c>
      <c r="M1377" s="33">
        <f t="shared" si="214"/>
        <v>592</v>
      </c>
      <c r="N1377" s="22">
        <f t="shared" si="215"/>
        <v>0</v>
      </c>
    </row>
    <row r="1378" spans="1:14" x14ac:dyDescent="0.3">
      <c r="A1378" s="5" t="s">
        <v>2228</v>
      </c>
      <c r="B1378" s="5" t="s">
        <v>2229</v>
      </c>
      <c r="C1378" s="5">
        <v>500</v>
      </c>
      <c r="D1378" s="6">
        <v>592</v>
      </c>
      <c r="E1378" s="17">
        <f>VLOOKUP(A1378,'forecast data dump'!$A$1:$H$3450,4,FALSE)</f>
        <v>44811</v>
      </c>
      <c r="F1378" s="17">
        <f>VLOOKUP(A1378,'forecast data dump'!$A$1:$H$3450,5,FALSE)</f>
        <v>44817</v>
      </c>
      <c r="G1378" s="13">
        <f>VLOOKUP(A1378,'forecast data dump'!$A$1:$H$3450,8,FALSE)</f>
        <v>0</v>
      </c>
      <c r="H1378" s="5" t="s">
        <v>3762</v>
      </c>
      <c r="I1378" s="22">
        <f t="shared" si="212"/>
        <v>500</v>
      </c>
      <c r="J1378" s="5"/>
      <c r="K1378" s="5"/>
      <c r="L1378" s="33">
        <f t="shared" si="213"/>
        <v>592</v>
      </c>
      <c r="M1378" s="33">
        <f t="shared" si="214"/>
        <v>592</v>
      </c>
      <c r="N1378" s="22">
        <f t="shared" si="215"/>
        <v>0</v>
      </c>
    </row>
    <row r="1379" spans="1:14" x14ac:dyDescent="0.3">
      <c r="A1379" s="5" t="s">
        <v>2230</v>
      </c>
      <c r="B1379" s="5" t="s">
        <v>2231</v>
      </c>
      <c r="C1379" s="5">
        <v>500</v>
      </c>
      <c r="D1379" s="6">
        <v>592</v>
      </c>
      <c r="E1379" s="17">
        <f>VLOOKUP(A1379,'forecast data dump'!$A$1:$H$3450,4,FALSE)</f>
        <v>44832</v>
      </c>
      <c r="F1379" s="17">
        <f>VLOOKUP(A1379,'forecast data dump'!$A$1:$H$3450,5,FALSE)</f>
        <v>44838</v>
      </c>
      <c r="G1379" s="13">
        <f>VLOOKUP(A1379,'forecast data dump'!$A$1:$H$3450,8,FALSE)</f>
        <v>0</v>
      </c>
      <c r="H1379" s="5" t="s">
        <v>3762</v>
      </c>
      <c r="I1379" s="22">
        <f t="shared" si="212"/>
        <v>500</v>
      </c>
      <c r="J1379" s="5"/>
      <c r="K1379" s="5"/>
      <c r="L1379" s="33">
        <f t="shared" si="213"/>
        <v>592</v>
      </c>
      <c r="M1379" s="33">
        <f t="shared" si="214"/>
        <v>592</v>
      </c>
      <c r="N1379" s="22">
        <f t="shared" si="215"/>
        <v>0</v>
      </c>
    </row>
    <row r="1380" spans="1:14" x14ac:dyDescent="0.3">
      <c r="A1380" s="5" t="s">
        <v>2233</v>
      </c>
      <c r="B1380" s="5" t="s">
        <v>2234</v>
      </c>
      <c r="C1380" s="5">
        <v>20</v>
      </c>
      <c r="D1380" s="6">
        <v>2654</v>
      </c>
      <c r="E1380" s="17">
        <f>VLOOKUP(A1380,'forecast data dump'!$A$1:$H$3450,4,FALSE)</f>
        <v>44803</v>
      </c>
      <c r="F1380" s="17">
        <f>VLOOKUP(A1380,'forecast data dump'!$A$1:$H$3450,5,FALSE)</f>
        <v>44810</v>
      </c>
      <c r="G1380" s="13">
        <f>VLOOKUP(A1380,'forecast data dump'!$A$1:$H$3450,8,FALSE)</f>
        <v>0</v>
      </c>
      <c r="H1380" s="5" t="s">
        <v>3752</v>
      </c>
      <c r="I1380" s="22">
        <f t="shared" si="212"/>
        <v>20</v>
      </c>
      <c r="J1380" s="5"/>
      <c r="K1380" s="5"/>
      <c r="L1380" s="33">
        <f t="shared" si="213"/>
        <v>2654</v>
      </c>
      <c r="M1380" s="33">
        <f t="shared" si="214"/>
        <v>2654</v>
      </c>
      <c r="N1380" s="22">
        <f t="shared" si="215"/>
        <v>0</v>
      </c>
    </row>
    <row r="1381" spans="1:14" x14ac:dyDescent="0.3">
      <c r="A1381" s="5" t="s">
        <v>2233</v>
      </c>
      <c r="B1381" s="5" t="s">
        <v>2234</v>
      </c>
      <c r="C1381" s="5">
        <v>24</v>
      </c>
      <c r="D1381" s="6">
        <v>2906</v>
      </c>
      <c r="E1381" s="17">
        <f>VLOOKUP(A1381,'forecast data dump'!$A$1:$H$3450,4,FALSE)</f>
        <v>44803</v>
      </c>
      <c r="F1381" s="17">
        <f>VLOOKUP(A1381,'forecast data dump'!$A$1:$H$3450,5,FALSE)</f>
        <v>44810</v>
      </c>
      <c r="G1381" s="13">
        <f>VLOOKUP(A1381,'forecast data dump'!$A$1:$H$3450,8,FALSE)</f>
        <v>0</v>
      </c>
      <c r="H1381" s="5" t="s">
        <v>3759</v>
      </c>
      <c r="I1381" s="22">
        <f t="shared" si="212"/>
        <v>24</v>
      </c>
      <c r="J1381" s="5"/>
      <c r="K1381" s="5"/>
      <c r="L1381" s="33">
        <f t="shared" si="213"/>
        <v>2906</v>
      </c>
      <c r="M1381" s="33">
        <f t="shared" si="214"/>
        <v>2906</v>
      </c>
      <c r="N1381" s="22">
        <f t="shared" si="215"/>
        <v>0</v>
      </c>
    </row>
    <row r="1382" spans="1:14" x14ac:dyDescent="0.3">
      <c r="A1382" s="5" t="s">
        <v>2233</v>
      </c>
      <c r="B1382" s="5" t="s">
        <v>2234</v>
      </c>
      <c r="C1382" s="5">
        <v>24</v>
      </c>
      <c r="D1382" s="6">
        <v>3325</v>
      </c>
      <c r="E1382" s="17">
        <f>VLOOKUP(A1382,'forecast data dump'!$A$1:$H$3450,4,FALSE)</f>
        <v>44803</v>
      </c>
      <c r="F1382" s="17">
        <f>VLOOKUP(A1382,'forecast data dump'!$A$1:$H$3450,5,FALSE)</f>
        <v>44810</v>
      </c>
      <c r="G1382" s="13">
        <f>VLOOKUP(A1382,'forecast data dump'!$A$1:$H$3450,8,FALSE)</f>
        <v>0</v>
      </c>
      <c r="H1382" s="5" t="s">
        <v>3765</v>
      </c>
      <c r="I1382" s="22">
        <f t="shared" si="212"/>
        <v>24</v>
      </c>
      <c r="J1382" s="5"/>
      <c r="K1382" s="5"/>
      <c r="L1382" s="33">
        <f t="shared" si="213"/>
        <v>3325</v>
      </c>
      <c r="M1382" s="33">
        <f t="shared" si="214"/>
        <v>3325</v>
      </c>
      <c r="N1382" s="22">
        <f t="shared" si="215"/>
        <v>0</v>
      </c>
    </row>
    <row r="1383" spans="1:14" x14ac:dyDescent="0.3">
      <c r="A1383" s="3" t="s">
        <v>7901</v>
      </c>
      <c r="B1383" s="3"/>
      <c r="C1383" s="3"/>
      <c r="D1383" s="4"/>
      <c r="E1383" s="15"/>
      <c r="F1383" s="15"/>
      <c r="G1383" s="11"/>
      <c r="H1383" s="3"/>
      <c r="I1383" s="20"/>
      <c r="J1383" s="3"/>
      <c r="K1383" s="3"/>
      <c r="L1383" s="32"/>
      <c r="M1383" s="32"/>
      <c r="N1383" s="20"/>
    </row>
    <row r="1384" spans="1:14" x14ac:dyDescent="0.3">
      <c r="A1384" s="5" t="s">
        <v>2566</v>
      </c>
      <c r="B1384" s="5" t="s">
        <v>2567</v>
      </c>
      <c r="C1384" s="5">
        <v>40</v>
      </c>
      <c r="D1384" s="6">
        <v>5542</v>
      </c>
      <c r="E1384" s="17">
        <f>VLOOKUP(A1384,'forecast data dump'!$A$1:$H$3450,4,FALSE)</f>
        <v>44643</v>
      </c>
      <c r="F1384" s="17">
        <f>VLOOKUP(A1384,'forecast data dump'!$A$1:$H$3450,5,FALSE)</f>
        <v>44649</v>
      </c>
      <c r="G1384" s="13">
        <f>VLOOKUP(A1384,'forecast data dump'!$A$1:$H$3450,8,FALSE)</f>
        <v>0</v>
      </c>
      <c r="H1384" s="5" t="s">
        <v>3765</v>
      </c>
      <c r="I1384" s="22">
        <f t="shared" ref="I1384:I1447" si="216">C1384*(1-G1384)</f>
        <v>40</v>
      </c>
      <c r="J1384" s="5"/>
      <c r="K1384" s="5"/>
      <c r="L1384" s="33">
        <f t="shared" ref="L1384:L1447" si="217">D1384*(1-G1384)</f>
        <v>5542</v>
      </c>
      <c r="M1384" s="33">
        <f t="shared" ref="M1384:M1447" si="218">IF(J1384="",L1384,(D1384/C1384)*J1384)</f>
        <v>5542</v>
      </c>
      <c r="N1384" s="22">
        <f t="shared" ref="N1384:N1447" si="219">L1384-M1384</f>
        <v>0</v>
      </c>
    </row>
    <row r="1385" spans="1:14" x14ac:dyDescent="0.3">
      <c r="A1385" s="5" t="s">
        <v>2566</v>
      </c>
      <c r="B1385" s="5" t="s">
        <v>2567</v>
      </c>
      <c r="C1385" s="5">
        <v>8</v>
      </c>
      <c r="D1385" s="6">
        <v>851</v>
      </c>
      <c r="E1385" s="17">
        <f>VLOOKUP(A1385,'forecast data dump'!$A$1:$H$3450,4,FALSE)</f>
        <v>44643</v>
      </c>
      <c r="F1385" s="17">
        <f>VLOOKUP(A1385,'forecast data dump'!$A$1:$H$3450,5,FALSE)</f>
        <v>44649</v>
      </c>
      <c r="G1385" s="13">
        <f>VLOOKUP(A1385,'forecast data dump'!$A$1:$H$3450,8,FALSE)</f>
        <v>0</v>
      </c>
      <c r="H1385" s="5" t="s">
        <v>3757</v>
      </c>
      <c r="I1385" s="22">
        <f t="shared" si="216"/>
        <v>8</v>
      </c>
      <c r="J1385" s="5"/>
      <c r="K1385" s="5"/>
      <c r="L1385" s="33">
        <f t="shared" si="217"/>
        <v>851</v>
      </c>
      <c r="M1385" s="33">
        <f t="shared" si="218"/>
        <v>851</v>
      </c>
      <c r="N1385" s="22">
        <f t="shared" si="219"/>
        <v>0</v>
      </c>
    </row>
    <row r="1386" spans="1:14" x14ac:dyDescent="0.3">
      <c r="A1386" s="5" t="s">
        <v>2566</v>
      </c>
      <c r="B1386" s="5" t="s">
        <v>2567</v>
      </c>
      <c r="C1386" s="5">
        <v>8</v>
      </c>
      <c r="D1386" s="6">
        <v>1250</v>
      </c>
      <c r="E1386" s="17">
        <f>VLOOKUP(A1386,'forecast data dump'!$A$1:$H$3450,4,FALSE)</f>
        <v>44643</v>
      </c>
      <c r="F1386" s="17">
        <f>VLOOKUP(A1386,'forecast data dump'!$A$1:$H$3450,5,FALSE)</f>
        <v>44649</v>
      </c>
      <c r="G1386" s="13">
        <f>VLOOKUP(A1386,'forecast data dump'!$A$1:$H$3450,8,FALSE)</f>
        <v>0</v>
      </c>
      <c r="H1386" s="5" t="s">
        <v>3763</v>
      </c>
      <c r="I1386" s="22">
        <f t="shared" si="216"/>
        <v>8</v>
      </c>
      <c r="J1386" s="5"/>
      <c r="K1386" s="5"/>
      <c r="L1386" s="33">
        <f t="shared" si="217"/>
        <v>1250</v>
      </c>
      <c r="M1386" s="33">
        <f t="shared" si="218"/>
        <v>1250</v>
      </c>
      <c r="N1386" s="22">
        <f t="shared" si="219"/>
        <v>0</v>
      </c>
    </row>
    <row r="1387" spans="1:14" x14ac:dyDescent="0.3">
      <c r="A1387" s="5" t="s">
        <v>2568</v>
      </c>
      <c r="B1387" s="5" t="s">
        <v>2569</v>
      </c>
      <c r="C1387" s="5">
        <v>16</v>
      </c>
      <c r="D1387" s="6">
        <v>1937</v>
      </c>
      <c r="E1387" s="17">
        <f>VLOOKUP(A1387,'forecast data dump'!$A$1:$H$3450,4,FALSE)</f>
        <v>44797</v>
      </c>
      <c r="F1387" s="17">
        <f>VLOOKUP(A1387,'forecast data dump'!$A$1:$H$3450,5,FALSE)</f>
        <v>44803</v>
      </c>
      <c r="G1387" s="13">
        <f>VLOOKUP(A1387,'forecast data dump'!$A$1:$H$3450,8,FALSE)</f>
        <v>0</v>
      </c>
      <c r="H1387" s="5" t="s">
        <v>3741</v>
      </c>
      <c r="I1387" s="22">
        <f t="shared" si="216"/>
        <v>16</v>
      </c>
      <c r="J1387" s="5"/>
      <c r="K1387" s="5"/>
      <c r="L1387" s="33">
        <f t="shared" si="217"/>
        <v>1937</v>
      </c>
      <c r="M1387" s="33">
        <f t="shared" si="218"/>
        <v>1937</v>
      </c>
      <c r="N1387" s="22">
        <f t="shared" si="219"/>
        <v>0</v>
      </c>
    </row>
    <row r="1388" spans="1:14" x14ac:dyDescent="0.3">
      <c r="A1388" s="5" t="s">
        <v>2570</v>
      </c>
      <c r="B1388" s="5" t="s">
        <v>2571</v>
      </c>
      <c r="C1388" s="5">
        <v>16</v>
      </c>
      <c r="D1388" s="6">
        <v>2500</v>
      </c>
      <c r="E1388" s="17">
        <f>VLOOKUP(A1388,'forecast data dump'!$A$1:$H$3450,4,FALSE)</f>
        <v>44818</v>
      </c>
      <c r="F1388" s="17">
        <f>VLOOKUP(A1388,'forecast data dump'!$A$1:$H$3450,5,FALSE)</f>
        <v>44824</v>
      </c>
      <c r="G1388" s="13">
        <f>VLOOKUP(A1388,'forecast data dump'!$A$1:$H$3450,8,FALSE)</f>
        <v>0</v>
      </c>
      <c r="H1388" s="5" t="s">
        <v>3733</v>
      </c>
      <c r="I1388" s="22">
        <f t="shared" si="216"/>
        <v>16</v>
      </c>
      <c r="J1388" s="5"/>
      <c r="K1388" s="5"/>
      <c r="L1388" s="33">
        <f t="shared" si="217"/>
        <v>2500</v>
      </c>
      <c r="M1388" s="33">
        <f t="shared" si="218"/>
        <v>2500</v>
      </c>
      <c r="N1388" s="22">
        <f t="shared" si="219"/>
        <v>0</v>
      </c>
    </row>
    <row r="1389" spans="1:14" x14ac:dyDescent="0.3">
      <c r="A1389" s="5" t="s">
        <v>2570</v>
      </c>
      <c r="B1389" s="5" t="s">
        <v>2571</v>
      </c>
      <c r="C1389" s="5">
        <v>16</v>
      </c>
      <c r="D1389" s="6">
        <v>1937</v>
      </c>
      <c r="E1389" s="17">
        <f>VLOOKUP(A1389,'forecast data dump'!$A$1:$H$3450,4,FALSE)</f>
        <v>44818</v>
      </c>
      <c r="F1389" s="17">
        <f>VLOOKUP(A1389,'forecast data dump'!$A$1:$H$3450,5,FALSE)</f>
        <v>44824</v>
      </c>
      <c r="G1389" s="13">
        <f>VLOOKUP(A1389,'forecast data dump'!$A$1:$H$3450,8,FALSE)</f>
        <v>0</v>
      </c>
      <c r="H1389" s="5" t="s">
        <v>3742</v>
      </c>
      <c r="I1389" s="22">
        <f t="shared" si="216"/>
        <v>16</v>
      </c>
      <c r="J1389" s="5"/>
      <c r="K1389" s="5"/>
      <c r="L1389" s="33">
        <f t="shared" si="217"/>
        <v>1937</v>
      </c>
      <c r="M1389" s="33">
        <f t="shared" si="218"/>
        <v>1937</v>
      </c>
      <c r="N1389" s="22">
        <f t="shared" si="219"/>
        <v>0</v>
      </c>
    </row>
    <row r="1390" spans="1:14" x14ac:dyDescent="0.3">
      <c r="A1390" s="5" t="s">
        <v>2570</v>
      </c>
      <c r="B1390" s="5" t="s">
        <v>2571</v>
      </c>
      <c r="C1390" s="5">
        <v>16</v>
      </c>
      <c r="D1390" s="6">
        <v>1937</v>
      </c>
      <c r="E1390" s="17">
        <f>VLOOKUP(A1390,'forecast data dump'!$A$1:$H$3450,4,FALSE)</f>
        <v>44818</v>
      </c>
      <c r="F1390" s="17">
        <f>VLOOKUP(A1390,'forecast data dump'!$A$1:$H$3450,5,FALSE)</f>
        <v>44824</v>
      </c>
      <c r="G1390" s="13">
        <f>VLOOKUP(A1390,'forecast data dump'!$A$1:$H$3450,8,FALSE)</f>
        <v>0</v>
      </c>
      <c r="H1390" s="5" t="s">
        <v>3741</v>
      </c>
      <c r="I1390" s="22">
        <f t="shared" si="216"/>
        <v>16</v>
      </c>
      <c r="J1390" s="5"/>
      <c r="K1390" s="5"/>
      <c r="L1390" s="33">
        <f t="shared" si="217"/>
        <v>1937</v>
      </c>
      <c r="M1390" s="33">
        <f t="shared" si="218"/>
        <v>1937</v>
      </c>
      <c r="N1390" s="22">
        <f t="shared" si="219"/>
        <v>0</v>
      </c>
    </row>
    <row r="1391" spans="1:14" x14ac:dyDescent="0.3">
      <c r="A1391" s="5" t="s">
        <v>2570</v>
      </c>
      <c r="B1391" s="5" t="s">
        <v>2571</v>
      </c>
      <c r="C1391" s="5">
        <v>16</v>
      </c>
      <c r="D1391" s="6">
        <v>1937</v>
      </c>
      <c r="E1391" s="17">
        <f>VLOOKUP(A1391,'forecast data dump'!$A$1:$H$3450,4,FALSE)</f>
        <v>44818</v>
      </c>
      <c r="F1391" s="17">
        <f>VLOOKUP(A1391,'forecast data dump'!$A$1:$H$3450,5,FALSE)</f>
        <v>44824</v>
      </c>
      <c r="G1391" s="13">
        <f>VLOOKUP(A1391,'forecast data dump'!$A$1:$H$3450,8,FALSE)</f>
        <v>0</v>
      </c>
      <c r="H1391" s="5" t="s">
        <v>3745</v>
      </c>
      <c r="I1391" s="22">
        <f t="shared" si="216"/>
        <v>16</v>
      </c>
      <c r="J1391" s="5"/>
      <c r="K1391" s="5"/>
      <c r="L1391" s="33">
        <f t="shared" si="217"/>
        <v>1937</v>
      </c>
      <c r="M1391" s="33">
        <f t="shared" si="218"/>
        <v>1937</v>
      </c>
      <c r="N1391" s="22">
        <f t="shared" si="219"/>
        <v>0</v>
      </c>
    </row>
    <row r="1392" spans="1:14" x14ac:dyDescent="0.3">
      <c r="A1392" s="5" t="s">
        <v>2570</v>
      </c>
      <c r="B1392" s="5" t="s">
        <v>2571</v>
      </c>
      <c r="C1392" s="5">
        <v>16</v>
      </c>
      <c r="D1392" s="6">
        <v>2500</v>
      </c>
      <c r="E1392" s="17">
        <f>VLOOKUP(A1392,'forecast data dump'!$A$1:$H$3450,4,FALSE)</f>
        <v>44818</v>
      </c>
      <c r="F1392" s="17">
        <f>VLOOKUP(A1392,'forecast data dump'!$A$1:$H$3450,5,FALSE)</f>
        <v>44824</v>
      </c>
      <c r="G1392" s="13">
        <f>VLOOKUP(A1392,'forecast data dump'!$A$1:$H$3450,8,FALSE)</f>
        <v>0</v>
      </c>
      <c r="H1392" s="5" t="s">
        <v>3744</v>
      </c>
      <c r="I1392" s="22">
        <f t="shared" si="216"/>
        <v>16</v>
      </c>
      <c r="J1392" s="5"/>
      <c r="K1392" s="5"/>
      <c r="L1392" s="33">
        <f t="shared" si="217"/>
        <v>2500</v>
      </c>
      <c r="M1392" s="33">
        <f t="shared" si="218"/>
        <v>2500</v>
      </c>
      <c r="N1392" s="22">
        <f t="shared" si="219"/>
        <v>0</v>
      </c>
    </row>
    <row r="1393" spans="1:14" x14ac:dyDescent="0.3">
      <c r="A1393" s="5" t="s">
        <v>2570</v>
      </c>
      <c r="B1393" s="5" t="s">
        <v>2571</v>
      </c>
      <c r="C1393" s="5">
        <v>16</v>
      </c>
      <c r="D1393" s="6">
        <v>2147</v>
      </c>
      <c r="E1393" s="17">
        <f>VLOOKUP(A1393,'forecast data dump'!$A$1:$H$3450,4,FALSE)</f>
        <v>44818</v>
      </c>
      <c r="F1393" s="17">
        <f>VLOOKUP(A1393,'forecast data dump'!$A$1:$H$3450,5,FALSE)</f>
        <v>44824</v>
      </c>
      <c r="G1393" s="13">
        <f>VLOOKUP(A1393,'forecast data dump'!$A$1:$H$3450,8,FALSE)</f>
        <v>0</v>
      </c>
      <c r="H1393" s="5" t="s">
        <v>3746</v>
      </c>
      <c r="I1393" s="22">
        <f t="shared" si="216"/>
        <v>16</v>
      </c>
      <c r="J1393" s="5"/>
      <c r="K1393" s="5"/>
      <c r="L1393" s="33">
        <f t="shared" si="217"/>
        <v>2147</v>
      </c>
      <c r="M1393" s="33">
        <f t="shared" si="218"/>
        <v>2147</v>
      </c>
      <c r="N1393" s="22">
        <f t="shared" si="219"/>
        <v>0</v>
      </c>
    </row>
    <row r="1394" spans="1:14" x14ac:dyDescent="0.3">
      <c r="A1394" s="5" t="s">
        <v>2570</v>
      </c>
      <c r="B1394" s="5" t="s">
        <v>2571</v>
      </c>
      <c r="C1394" s="5">
        <v>16</v>
      </c>
      <c r="D1394" s="6">
        <v>3495</v>
      </c>
      <c r="E1394" s="17">
        <f>VLOOKUP(A1394,'forecast data dump'!$A$1:$H$3450,4,FALSE)</f>
        <v>44818</v>
      </c>
      <c r="F1394" s="17">
        <f>VLOOKUP(A1394,'forecast data dump'!$A$1:$H$3450,5,FALSE)</f>
        <v>44824</v>
      </c>
      <c r="G1394" s="13">
        <f>VLOOKUP(A1394,'forecast data dump'!$A$1:$H$3450,8,FALSE)</f>
        <v>0</v>
      </c>
      <c r="H1394" s="5" t="s">
        <v>3732</v>
      </c>
      <c r="I1394" s="22">
        <f t="shared" si="216"/>
        <v>16</v>
      </c>
      <c r="J1394" s="5"/>
      <c r="K1394" s="5"/>
      <c r="L1394" s="33">
        <f t="shared" si="217"/>
        <v>3495</v>
      </c>
      <c r="M1394" s="33">
        <f t="shared" si="218"/>
        <v>3495</v>
      </c>
      <c r="N1394" s="22">
        <f t="shared" si="219"/>
        <v>0</v>
      </c>
    </row>
    <row r="1395" spans="1:14" x14ac:dyDescent="0.3">
      <c r="A1395" s="5" t="s">
        <v>2570</v>
      </c>
      <c r="B1395" s="5" t="s">
        <v>2571</v>
      </c>
      <c r="C1395" s="5">
        <v>16</v>
      </c>
      <c r="D1395" s="6">
        <v>2887</v>
      </c>
      <c r="E1395" s="17">
        <f>VLOOKUP(A1395,'forecast data dump'!$A$1:$H$3450,4,FALSE)</f>
        <v>44818</v>
      </c>
      <c r="F1395" s="17">
        <f>VLOOKUP(A1395,'forecast data dump'!$A$1:$H$3450,5,FALSE)</f>
        <v>44824</v>
      </c>
      <c r="G1395" s="13">
        <f>VLOOKUP(A1395,'forecast data dump'!$A$1:$H$3450,8,FALSE)</f>
        <v>0</v>
      </c>
      <c r="H1395" s="5" t="s">
        <v>3731</v>
      </c>
      <c r="I1395" s="22">
        <f t="shared" si="216"/>
        <v>16</v>
      </c>
      <c r="J1395" s="5"/>
      <c r="K1395" s="5"/>
      <c r="L1395" s="33">
        <f t="shared" si="217"/>
        <v>2887</v>
      </c>
      <c r="M1395" s="33">
        <f t="shared" si="218"/>
        <v>2887</v>
      </c>
      <c r="N1395" s="22">
        <f t="shared" si="219"/>
        <v>0</v>
      </c>
    </row>
    <row r="1396" spans="1:14" x14ac:dyDescent="0.3">
      <c r="A1396" s="5" t="s">
        <v>2572</v>
      </c>
      <c r="B1396" s="5" t="s">
        <v>2573</v>
      </c>
      <c r="C1396" s="5">
        <v>16</v>
      </c>
      <c r="D1396" s="6">
        <v>2525</v>
      </c>
      <c r="E1396" s="17">
        <f>VLOOKUP(A1396,'forecast data dump'!$A$1:$H$3450,4,FALSE)</f>
        <v>44825</v>
      </c>
      <c r="F1396" s="17">
        <f>VLOOKUP(A1396,'forecast data dump'!$A$1:$H$3450,5,FALSE)</f>
        <v>44846</v>
      </c>
      <c r="G1396" s="13">
        <f>VLOOKUP(A1396,'forecast data dump'!$A$1:$H$3450,8,FALSE)</f>
        <v>0</v>
      </c>
      <c r="H1396" s="5" t="s">
        <v>3733</v>
      </c>
      <c r="I1396" s="22">
        <f t="shared" si="216"/>
        <v>16</v>
      </c>
      <c r="J1396" s="5"/>
      <c r="K1396" s="5"/>
      <c r="L1396" s="33">
        <f t="shared" si="217"/>
        <v>2525</v>
      </c>
      <c r="M1396" s="33">
        <f t="shared" si="218"/>
        <v>2525</v>
      </c>
      <c r="N1396" s="22">
        <f t="shared" si="219"/>
        <v>0</v>
      </c>
    </row>
    <row r="1397" spans="1:14" x14ac:dyDescent="0.3">
      <c r="A1397" s="5" t="s">
        <v>2572</v>
      </c>
      <c r="B1397" s="5" t="s">
        <v>2573</v>
      </c>
      <c r="C1397" s="5">
        <v>16</v>
      </c>
      <c r="D1397" s="6">
        <v>1957</v>
      </c>
      <c r="E1397" s="17">
        <f>VLOOKUP(A1397,'forecast data dump'!$A$1:$H$3450,4,FALSE)</f>
        <v>44825</v>
      </c>
      <c r="F1397" s="17">
        <f>VLOOKUP(A1397,'forecast data dump'!$A$1:$H$3450,5,FALSE)</f>
        <v>44846</v>
      </c>
      <c r="G1397" s="13">
        <f>VLOOKUP(A1397,'forecast data dump'!$A$1:$H$3450,8,FALSE)</f>
        <v>0</v>
      </c>
      <c r="H1397" s="5" t="s">
        <v>3742</v>
      </c>
      <c r="I1397" s="22">
        <f t="shared" si="216"/>
        <v>16</v>
      </c>
      <c r="J1397" s="5"/>
      <c r="K1397" s="5"/>
      <c r="L1397" s="33">
        <f t="shared" si="217"/>
        <v>1957</v>
      </c>
      <c r="M1397" s="33">
        <f t="shared" si="218"/>
        <v>1957</v>
      </c>
      <c r="N1397" s="22">
        <f t="shared" si="219"/>
        <v>0</v>
      </c>
    </row>
    <row r="1398" spans="1:14" x14ac:dyDescent="0.3">
      <c r="A1398" s="5" t="s">
        <v>2572</v>
      </c>
      <c r="B1398" s="5" t="s">
        <v>2573</v>
      </c>
      <c r="C1398" s="5">
        <v>16</v>
      </c>
      <c r="D1398" s="6">
        <v>1957</v>
      </c>
      <c r="E1398" s="17">
        <f>VLOOKUP(A1398,'forecast data dump'!$A$1:$H$3450,4,FALSE)</f>
        <v>44825</v>
      </c>
      <c r="F1398" s="17">
        <f>VLOOKUP(A1398,'forecast data dump'!$A$1:$H$3450,5,FALSE)</f>
        <v>44846</v>
      </c>
      <c r="G1398" s="13">
        <f>VLOOKUP(A1398,'forecast data dump'!$A$1:$H$3450,8,FALSE)</f>
        <v>0</v>
      </c>
      <c r="H1398" s="5" t="s">
        <v>3741</v>
      </c>
      <c r="I1398" s="22">
        <f t="shared" si="216"/>
        <v>16</v>
      </c>
      <c r="J1398" s="5"/>
      <c r="K1398" s="5"/>
      <c r="L1398" s="33">
        <f t="shared" si="217"/>
        <v>1957</v>
      </c>
      <c r="M1398" s="33">
        <f t="shared" si="218"/>
        <v>1957</v>
      </c>
      <c r="N1398" s="22">
        <f t="shared" si="219"/>
        <v>0</v>
      </c>
    </row>
    <row r="1399" spans="1:14" x14ac:dyDescent="0.3">
      <c r="A1399" s="5" t="s">
        <v>2572</v>
      </c>
      <c r="B1399" s="5" t="s">
        <v>2573</v>
      </c>
      <c r="C1399" s="5">
        <v>16</v>
      </c>
      <c r="D1399" s="6">
        <v>1957</v>
      </c>
      <c r="E1399" s="17">
        <f>VLOOKUP(A1399,'forecast data dump'!$A$1:$H$3450,4,FALSE)</f>
        <v>44825</v>
      </c>
      <c r="F1399" s="17">
        <f>VLOOKUP(A1399,'forecast data dump'!$A$1:$H$3450,5,FALSE)</f>
        <v>44846</v>
      </c>
      <c r="G1399" s="13">
        <f>VLOOKUP(A1399,'forecast data dump'!$A$1:$H$3450,8,FALSE)</f>
        <v>0</v>
      </c>
      <c r="H1399" s="5" t="s">
        <v>3745</v>
      </c>
      <c r="I1399" s="22">
        <f t="shared" si="216"/>
        <v>16</v>
      </c>
      <c r="J1399" s="5"/>
      <c r="K1399" s="5"/>
      <c r="L1399" s="33">
        <f t="shared" si="217"/>
        <v>1957</v>
      </c>
      <c r="M1399" s="33">
        <f t="shared" si="218"/>
        <v>1957</v>
      </c>
      <c r="N1399" s="22">
        <f t="shared" si="219"/>
        <v>0</v>
      </c>
    </row>
    <row r="1400" spans="1:14" x14ac:dyDescent="0.3">
      <c r="A1400" s="5" t="s">
        <v>2572</v>
      </c>
      <c r="B1400" s="5" t="s">
        <v>2573</v>
      </c>
      <c r="C1400" s="5">
        <v>16</v>
      </c>
      <c r="D1400" s="6">
        <v>2525</v>
      </c>
      <c r="E1400" s="17">
        <f>VLOOKUP(A1400,'forecast data dump'!$A$1:$H$3450,4,FALSE)</f>
        <v>44825</v>
      </c>
      <c r="F1400" s="17">
        <f>VLOOKUP(A1400,'forecast data dump'!$A$1:$H$3450,5,FALSE)</f>
        <v>44846</v>
      </c>
      <c r="G1400" s="13">
        <f>VLOOKUP(A1400,'forecast data dump'!$A$1:$H$3450,8,FALSE)</f>
        <v>0</v>
      </c>
      <c r="H1400" s="5" t="s">
        <v>3744</v>
      </c>
      <c r="I1400" s="22">
        <f t="shared" si="216"/>
        <v>16</v>
      </c>
      <c r="J1400" s="5"/>
      <c r="K1400" s="5"/>
      <c r="L1400" s="33">
        <f t="shared" si="217"/>
        <v>2525</v>
      </c>
      <c r="M1400" s="33">
        <f t="shared" si="218"/>
        <v>2525</v>
      </c>
      <c r="N1400" s="22">
        <f t="shared" si="219"/>
        <v>0</v>
      </c>
    </row>
    <row r="1401" spans="1:14" x14ac:dyDescent="0.3">
      <c r="A1401" s="5" t="s">
        <v>2572</v>
      </c>
      <c r="B1401" s="5" t="s">
        <v>2573</v>
      </c>
      <c r="C1401" s="5">
        <v>16</v>
      </c>
      <c r="D1401" s="6">
        <v>2916</v>
      </c>
      <c r="E1401" s="17">
        <f>VLOOKUP(A1401,'forecast data dump'!$A$1:$H$3450,4,FALSE)</f>
        <v>44825</v>
      </c>
      <c r="F1401" s="17">
        <f>VLOOKUP(A1401,'forecast data dump'!$A$1:$H$3450,5,FALSE)</f>
        <v>44846</v>
      </c>
      <c r="G1401" s="13">
        <f>VLOOKUP(A1401,'forecast data dump'!$A$1:$H$3450,8,FALSE)</f>
        <v>0</v>
      </c>
      <c r="H1401" s="5" t="s">
        <v>3731</v>
      </c>
      <c r="I1401" s="22">
        <f t="shared" si="216"/>
        <v>16</v>
      </c>
      <c r="J1401" s="5"/>
      <c r="K1401" s="5"/>
      <c r="L1401" s="33">
        <f t="shared" si="217"/>
        <v>2916</v>
      </c>
      <c r="M1401" s="33">
        <f t="shared" si="218"/>
        <v>2916</v>
      </c>
      <c r="N1401" s="22">
        <f t="shared" si="219"/>
        <v>0</v>
      </c>
    </row>
    <row r="1402" spans="1:14" x14ac:dyDescent="0.3">
      <c r="A1402" s="5" t="s">
        <v>2572</v>
      </c>
      <c r="B1402" s="5" t="s">
        <v>2573</v>
      </c>
      <c r="C1402" s="5">
        <v>16</v>
      </c>
      <c r="D1402" s="6">
        <v>2169</v>
      </c>
      <c r="E1402" s="17">
        <f>VLOOKUP(A1402,'forecast data dump'!$A$1:$H$3450,4,FALSE)</f>
        <v>44825</v>
      </c>
      <c r="F1402" s="17">
        <f>VLOOKUP(A1402,'forecast data dump'!$A$1:$H$3450,5,FALSE)</f>
        <v>44846</v>
      </c>
      <c r="G1402" s="13">
        <f>VLOOKUP(A1402,'forecast data dump'!$A$1:$H$3450,8,FALSE)</f>
        <v>0</v>
      </c>
      <c r="H1402" s="5" t="s">
        <v>3749</v>
      </c>
      <c r="I1402" s="22">
        <f t="shared" si="216"/>
        <v>16</v>
      </c>
      <c r="J1402" s="5"/>
      <c r="K1402" s="5"/>
      <c r="L1402" s="33">
        <f t="shared" si="217"/>
        <v>2169</v>
      </c>
      <c r="M1402" s="33">
        <f t="shared" si="218"/>
        <v>2169</v>
      </c>
      <c r="N1402" s="22">
        <f t="shared" si="219"/>
        <v>0</v>
      </c>
    </row>
    <row r="1403" spans="1:14" x14ac:dyDescent="0.3">
      <c r="A1403" s="5" t="s">
        <v>2572</v>
      </c>
      <c r="B1403" s="5" t="s">
        <v>2573</v>
      </c>
      <c r="C1403" s="5">
        <v>16</v>
      </c>
      <c r="D1403" s="6">
        <v>3530</v>
      </c>
      <c r="E1403" s="17">
        <f>VLOOKUP(A1403,'forecast data dump'!$A$1:$H$3450,4,FALSE)</f>
        <v>44825</v>
      </c>
      <c r="F1403" s="17">
        <f>VLOOKUP(A1403,'forecast data dump'!$A$1:$H$3450,5,FALSE)</f>
        <v>44846</v>
      </c>
      <c r="G1403" s="13">
        <f>VLOOKUP(A1403,'forecast data dump'!$A$1:$H$3450,8,FALSE)</f>
        <v>0</v>
      </c>
      <c r="H1403" s="5" t="s">
        <v>3732</v>
      </c>
      <c r="I1403" s="22">
        <f t="shared" si="216"/>
        <v>16</v>
      </c>
      <c r="J1403" s="5"/>
      <c r="K1403" s="5"/>
      <c r="L1403" s="33">
        <f t="shared" si="217"/>
        <v>3530</v>
      </c>
      <c r="M1403" s="33">
        <f t="shared" si="218"/>
        <v>3530</v>
      </c>
      <c r="N1403" s="22">
        <f t="shared" si="219"/>
        <v>0</v>
      </c>
    </row>
    <row r="1404" spans="1:14" x14ac:dyDescent="0.3">
      <c r="A1404" s="5" t="s">
        <v>2574</v>
      </c>
      <c r="B1404" s="5" t="s">
        <v>2575</v>
      </c>
      <c r="C1404" s="5">
        <v>1000</v>
      </c>
      <c r="D1404" s="6">
        <v>1184</v>
      </c>
      <c r="E1404" s="17">
        <f>VLOOKUP(A1404,'forecast data dump'!$A$1:$H$3450,4,FALSE)</f>
        <v>44643</v>
      </c>
      <c r="F1404" s="17">
        <f>VLOOKUP(A1404,'forecast data dump'!$A$1:$H$3450,5,FALSE)</f>
        <v>44649</v>
      </c>
      <c r="G1404" s="13">
        <f>VLOOKUP(A1404,'forecast data dump'!$A$1:$H$3450,8,FALSE)</f>
        <v>0</v>
      </c>
      <c r="H1404" s="5" t="s">
        <v>3762</v>
      </c>
      <c r="I1404" s="22">
        <f t="shared" si="216"/>
        <v>1000</v>
      </c>
      <c r="J1404" s="5"/>
      <c r="K1404" s="5"/>
      <c r="L1404" s="33">
        <f t="shared" si="217"/>
        <v>1184</v>
      </c>
      <c r="M1404" s="33">
        <f t="shared" si="218"/>
        <v>1184</v>
      </c>
      <c r="N1404" s="22">
        <f t="shared" si="219"/>
        <v>0</v>
      </c>
    </row>
    <row r="1405" spans="1:14" x14ac:dyDescent="0.3">
      <c r="A1405" s="5" t="s">
        <v>2576</v>
      </c>
      <c r="B1405" s="5" t="s">
        <v>2577</v>
      </c>
      <c r="C1405" s="5">
        <v>1000</v>
      </c>
      <c r="D1405" s="6">
        <v>1184</v>
      </c>
      <c r="E1405" s="17">
        <f>VLOOKUP(A1405,'forecast data dump'!$A$1:$H$3450,4,FALSE)</f>
        <v>44797</v>
      </c>
      <c r="F1405" s="17">
        <f>VLOOKUP(A1405,'forecast data dump'!$A$1:$H$3450,5,FALSE)</f>
        <v>44803</v>
      </c>
      <c r="G1405" s="13">
        <f>VLOOKUP(A1405,'forecast data dump'!$A$1:$H$3450,8,FALSE)</f>
        <v>0</v>
      </c>
      <c r="H1405" s="5" t="s">
        <v>3762</v>
      </c>
      <c r="I1405" s="22">
        <f t="shared" si="216"/>
        <v>1000</v>
      </c>
      <c r="J1405" s="5"/>
      <c r="K1405" s="5"/>
      <c r="L1405" s="33">
        <f t="shared" si="217"/>
        <v>1184</v>
      </c>
      <c r="M1405" s="33">
        <f t="shared" si="218"/>
        <v>1184</v>
      </c>
      <c r="N1405" s="22">
        <f t="shared" si="219"/>
        <v>0</v>
      </c>
    </row>
    <row r="1406" spans="1:14" x14ac:dyDescent="0.3">
      <c r="A1406" s="5" t="s">
        <v>2578</v>
      </c>
      <c r="B1406" s="5" t="s">
        <v>2579</v>
      </c>
      <c r="C1406" s="5">
        <v>40</v>
      </c>
      <c r="D1406" s="6">
        <v>5308</v>
      </c>
      <c r="E1406" s="17">
        <f>VLOOKUP(A1406,'forecast data dump'!$A$1:$H$3450,4,FALSE)</f>
        <v>44797</v>
      </c>
      <c r="F1406" s="17">
        <f>VLOOKUP(A1406,'forecast data dump'!$A$1:$H$3450,5,FALSE)</f>
        <v>44803</v>
      </c>
      <c r="G1406" s="13">
        <f>VLOOKUP(A1406,'forecast data dump'!$A$1:$H$3450,8,FALSE)</f>
        <v>0</v>
      </c>
      <c r="H1406" s="5" t="s">
        <v>3752</v>
      </c>
      <c r="I1406" s="22">
        <f t="shared" si="216"/>
        <v>40</v>
      </c>
      <c r="J1406" s="5"/>
      <c r="K1406" s="5"/>
      <c r="L1406" s="33">
        <f t="shared" si="217"/>
        <v>5308</v>
      </c>
      <c r="M1406" s="33">
        <f t="shared" si="218"/>
        <v>5308</v>
      </c>
      <c r="N1406" s="22">
        <f t="shared" si="219"/>
        <v>0</v>
      </c>
    </row>
    <row r="1407" spans="1:14" x14ac:dyDescent="0.3">
      <c r="A1407" s="5" t="s">
        <v>2578</v>
      </c>
      <c r="B1407" s="5" t="s">
        <v>2579</v>
      </c>
      <c r="C1407" s="5">
        <v>48</v>
      </c>
      <c r="D1407" s="6">
        <v>5811</v>
      </c>
      <c r="E1407" s="17">
        <f>VLOOKUP(A1407,'forecast data dump'!$A$1:$H$3450,4,FALSE)</f>
        <v>44797</v>
      </c>
      <c r="F1407" s="17">
        <f>VLOOKUP(A1407,'forecast data dump'!$A$1:$H$3450,5,FALSE)</f>
        <v>44803</v>
      </c>
      <c r="G1407" s="13">
        <f>VLOOKUP(A1407,'forecast data dump'!$A$1:$H$3450,8,FALSE)</f>
        <v>0</v>
      </c>
      <c r="H1407" s="5" t="s">
        <v>3759</v>
      </c>
      <c r="I1407" s="22">
        <f t="shared" si="216"/>
        <v>48</v>
      </c>
      <c r="J1407" s="5"/>
      <c r="K1407" s="5"/>
      <c r="L1407" s="33">
        <f t="shared" si="217"/>
        <v>5811</v>
      </c>
      <c r="M1407" s="33">
        <f t="shared" si="218"/>
        <v>5811</v>
      </c>
      <c r="N1407" s="22">
        <f t="shared" si="219"/>
        <v>0</v>
      </c>
    </row>
    <row r="1408" spans="1:14" x14ac:dyDescent="0.3">
      <c r="A1408" s="5" t="s">
        <v>2578</v>
      </c>
      <c r="B1408" s="5" t="s">
        <v>2579</v>
      </c>
      <c r="C1408" s="5">
        <v>48</v>
      </c>
      <c r="D1408" s="6">
        <v>6650</v>
      </c>
      <c r="E1408" s="17">
        <f>VLOOKUP(A1408,'forecast data dump'!$A$1:$H$3450,4,FALSE)</f>
        <v>44797</v>
      </c>
      <c r="F1408" s="17">
        <f>VLOOKUP(A1408,'forecast data dump'!$A$1:$H$3450,5,FALSE)</f>
        <v>44803</v>
      </c>
      <c r="G1408" s="13">
        <f>VLOOKUP(A1408,'forecast data dump'!$A$1:$H$3450,8,FALSE)</f>
        <v>0</v>
      </c>
      <c r="H1408" s="5" t="s">
        <v>3765</v>
      </c>
      <c r="I1408" s="22">
        <f t="shared" si="216"/>
        <v>48</v>
      </c>
      <c r="J1408" s="5"/>
      <c r="K1408" s="5"/>
      <c r="L1408" s="33">
        <f t="shared" si="217"/>
        <v>6650</v>
      </c>
      <c r="M1408" s="33">
        <f t="shared" si="218"/>
        <v>6650</v>
      </c>
      <c r="N1408" s="22">
        <f t="shared" si="219"/>
        <v>0</v>
      </c>
    </row>
    <row r="1409" spans="1:14" x14ac:dyDescent="0.3">
      <c r="A1409" s="5" t="s">
        <v>2578</v>
      </c>
      <c r="B1409" s="5" t="s">
        <v>2579</v>
      </c>
      <c r="C1409" s="5">
        <v>8</v>
      </c>
      <c r="D1409" s="6">
        <v>851</v>
      </c>
      <c r="E1409" s="17">
        <f>VLOOKUP(A1409,'forecast data dump'!$A$1:$H$3450,4,FALSE)</f>
        <v>44797</v>
      </c>
      <c r="F1409" s="17">
        <f>VLOOKUP(A1409,'forecast data dump'!$A$1:$H$3450,5,FALSE)</f>
        <v>44803</v>
      </c>
      <c r="G1409" s="13">
        <f>VLOOKUP(A1409,'forecast data dump'!$A$1:$H$3450,8,FALSE)</f>
        <v>0</v>
      </c>
      <c r="H1409" s="5" t="s">
        <v>3757</v>
      </c>
      <c r="I1409" s="22">
        <f t="shared" si="216"/>
        <v>8</v>
      </c>
      <c r="J1409" s="5"/>
      <c r="K1409" s="5"/>
      <c r="L1409" s="33">
        <f t="shared" si="217"/>
        <v>851</v>
      </c>
      <c r="M1409" s="33">
        <f t="shared" si="218"/>
        <v>851</v>
      </c>
      <c r="N1409" s="22">
        <f t="shared" si="219"/>
        <v>0</v>
      </c>
    </row>
    <row r="1410" spans="1:14" x14ac:dyDescent="0.3">
      <c r="A1410" s="5" t="s">
        <v>2578</v>
      </c>
      <c r="B1410" s="5" t="s">
        <v>2579</v>
      </c>
      <c r="C1410" s="5">
        <v>8</v>
      </c>
      <c r="D1410" s="6">
        <v>1250</v>
      </c>
      <c r="E1410" s="17">
        <f>VLOOKUP(A1410,'forecast data dump'!$A$1:$H$3450,4,FALSE)</f>
        <v>44797</v>
      </c>
      <c r="F1410" s="17">
        <f>VLOOKUP(A1410,'forecast data dump'!$A$1:$H$3450,5,FALSE)</f>
        <v>44803</v>
      </c>
      <c r="G1410" s="13">
        <f>VLOOKUP(A1410,'forecast data dump'!$A$1:$H$3450,8,FALSE)</f>
        <v>0</v>
      </c>
      <c r="H1410" s="5" t="s">
        <v>3763</v>
      </c>
      <c r="I1410" s="22">
        <f t="shared" si="216"/>
        <v>8</v>
      </c>
      <c r="J1410" s="5"/>
      <c r="K1410" s="5"/>
      <c r="L1410" s="33">
        <f t="shared" si="217"/>
        <v>1250</v>
      </c>
      <c r="M1410" s="33">
        <f t="shared" si="218"/>
        <v>1250</v>
      </c>
      <c r="N1410" s="22">
        <f t="shared" si="219"/>
        <v>0</v>
      </c>
    </row>
    <row r="1411" spans="1:14" x14ac:dyDescent="0.3">
      <c r="A1411" s="5" t="s">
        <v>2580</v>
      </c>
      <c r="B1411" s="5" t="s">
        <v>2581</v>
      </c>
      <c r="C1411" s="5">
        <v>8</v>
      </c>
      <c r="D1411" s="6">
        <v>1250</v>
      </c>
      <c r="E1411" s="17">
        <f>VLOOKUP(A1411,'forecast data dump'!$A$1:$H$3450,4,FALSE)</f>
        <v>44643</v>
      </c>
      <c r="F1411" s="17">
        <f>VLOOKUP(A1411,'forecast data dump'!$A$1:$H$3450,5,FALSE)</f>
        <v>44649</v>
      </c>
      <c r="G1411" s="13">
        <f>VLOOKUP(A1411,'forecast data dump'!$A$1:$H$3450,8,FALSE)</f>
        <v>0</v>
      </c>
      <c r="H1411" s="5" t="s">
        <v>3733</v>
      </c>
      <c r="I1411" s="22">
        <f t="shared" si="216"/>
        <v>8</v>
      </c>
      <c r="J1411" s="5"/>
      <c r="K1411" s="5"/>
      <c r="L1411" s="33">
        <f t="shared" si="217"/>
        <v>1250</v>
      </c>
      <c r="M1411" s="33">
        <f t="shared" si="218"/>
        <v>1250</v>
      </c>
      <c r="N1411" s="22">
        <f t="shared" si="219"/>
        <v>0</v>
      </c>
    </row>
    <row r="1412" spans="1:14" x14ac:dyDescent="0.3">
      <c r="A1412" s="5" t="s">
        <v>2580</v>
      </c>
      <c r="B1412" s="5" t="s">
        <v>2581</v>
      </c>
      <c r="C1412" s="5">
        <v>24</v>
      </c>
      <c r="D1412" s="6">
        <v>2906</v>
      </c>
      <c r="E1412" s="17">
        <f>VLOOKUP(A1412,'forecast data dump'!$A$1:$H$3450,4,FALSE)</f>
        <v>44643</v>
      </c>
      <c r="F1412" s="17">
        <f>VLOOKUP(A1412,'forecast data dump'!$A$1:$H$3450,5,FALSE)</f>
        <v>44649</v>
      </c>
      <c r="G1412" s="13">
        <f>VLOOKUP(A1412,'forecast data dump'!$A$1:$H$3450,8,FALSE)</f>
        <v>0</v>
      </c>
      <c r="H1412" s="5" t="s">
        <v>3742</v>
      </c>
      <c r="I1412" s="22">
        <f t="shared" si="216"/>
        <v>24</v>
      </c>
      <c r="J1412" s="5"/>
      <c r="K1412" s="5"/>
      <c r="L1412" s="33">
        <f t="shared" si="217"/>
        <v>2906</v>
      </c>
      <c r="M1412" s="33">
        <f t="shared" si="218"/>
        <v>2906</v>
      </c>
      <c r="N1412" s="22">
        <f t="shared" si="219"/>
        <v>0</v>
      </c>
    </row>
    <row r="1413" spans="1:14" x14ac:dyDescent="0.3">
      <c r="A1413" s="5" t="s">
        <v>2580</v>
      </c>
      <c r="B1413" s="5" t="s">
        <v>2581</v>
      </c>
      <c r="C1413" s="5">
        <v>96</v>
      </c>
      <c r="D1413" s="6">
        <v>11623</v>
      </c>
      <c r="E1413" s="17">
        <f>VLOOKUP(A1413,'forecast data dump'!$A$1:$H$3450,4,FALSE)</f>
        <v>44643</v>
      </c>
      <c r="F1413" s="17">
        <f>VLOOKUP(A1413,'forecast data dump'!$A$1:$H$3450,5,FALSE)</f>
        <v>44649</v>
      </c>
      <c r="G1413" s="13">
        <f>VLOOKUP(A1413,'forecast data dump'!$A$1:$H$3450,8,FALSE)</f>
        <v>0</v>
      </c>
      <c r="H1413" s="5" t="s">
        <v>3741</v>
      </c>
      <c r="I1413" s="22">
        <f t="shared" si="216"/>
        <v>96</v>
      </c>
      <c r="J1413" s="5"/>
      <c r="K1413" s="5"/>
      <c r="L1413" s="33">
        <f t="shared" si="217"/>
        <v>11623</v>
      </c>
      <c r="M1413" s="33">
        <f t="shared" si="218"/>
        <v>11623</v>
      </c>
      <c r="N1413" s="22">
        <f t="shared" si="219"/>
        <v>0</v>
      </c>
    </row>
    <row r="1414" spans="1:14" x14ac:dyDescent="0.3">
      <c r="A1414" s="5" t="s">
        <v>2580</v>
      </c>
      <c r="B1414" s="5" t="s">
        <v>2581</v>
      </c>
      <c r="C1414" s="5">
        <v>8</v>
      </c>
      <c r="D1414" s="6">
        <v>969</v>
      </c>
      <c r="E1414" s="17">
        <f>VLOOKUP(A1414,'forecast data dump'!$A$1:$H$3450,4,FALSE)</f>
        <v>44643</v>
      </c>
      <c r="F1414" s="17">
        <f>VLOOKUP(A1414,'forecast data dump'!$A$1:$H$3450,5,FALSE)</f>
        <v>44649</v>
      </c>
      <c r="G1414" s="13">
        <f>VLOOKUP(A1414,'forecast data dump'!$A$1:$H$3450,8,FALSE)</f>
        <v>0</v>
      </c>
      <c r="H1414" s="5" t="s">
        <v>3745</v>
      </c>
      <c r="I1414" s="22">
        <f t="shared" si="216"/>
        <v>8</v>
      </c>
      <c r="J1414" s="5"/>
      <c r="K1414" s="5"/>
      <c r="L1414" s="33">
        <f t="shared" si="217"/>
        <v>969</v>
      </c>
      <c r="M1414" s="33">
        <f t="shared" si="218"/>
        <v>969</v>
      </c>
      <c r="N1414" s="22">
        <f t="shared" si="219"/>
        <v>0</v>
      </c>
    </row>
    <row r="1415" spans="1:14" x14ac:dyDescent="0.3">
      <c r="A1415" s="5" t="s">
        <v>2580</v>
      </c>
      <c r="B1415" s="5" t="s">
        <v>2581</v>
      </c>
      <c r="C1415" s="5">
        <v>40</v>
      </c>
      <c r="D1415" s="6">
        <v>4843</v>
      </c>
      <c r="E1415" s="17">
        <f>VLOOKUP(A1415,'forecast data dump'!$A$1:$H$3450,4,FALSE)</f>
        <v>44643</v>
      </c>
      <c r="F1415" s="17">
        <f>VLOOKUP(A1415,'forecast data dump'!$A$1:$H$3450,5,FALSE)</f>
        <v>44649</v>
      </c>
      <c r="G1415" s="13">
        <f>VLOOKUP(A1415,'forecast data dump'!$A$1:$H$3450,8,FALSE)</f>
        <v>0</v>
      </c>
      <c r="H1415" s="5" t="s">
        <v>3760</v>
      </c>
      <c r="I1415" s="22">
        <f t="shared" si="216"/>
        <v>40</v>
      </c>
      <c r="J1415" s="5"/>
      <c r="K1415" s="5"/>
      <c r="L1415" s="33">
        <f t="shared" si="217"/>
        <v>4843</v>
      </c>
      <c r="M1415" s="33">
        <f t="shared" si="218"/>
        <v>4843</v>
      </c>
      <c r="N1415" s="22">
        <f t="shared" si="219"/>
        <v>0</v>
      </c>
    </row>
    <row r="1416" spans="1:14" x14ac:dyDescent="0.3">
      <c r="A1416" s="5" t="s">
        <v>2582</v>
      </c>
      <c r="B1416" s="5" t="s">
        <v>2583</v>
      </c>
      <c r="C1416" s="5">
        <v>40</v>
      </c>
      <c r="D1416" s="6">
        <v>6249</v>
      </c>
      <c r="E1416" s="17">
        <f>VLOOKUP(A1416,'forecast data dump'!$A$1:$H$3450,4,FALSE)</f>
        <v>44690</v>
      </c>
      <c r="F1416" s="17">
        <f>VLOOKUP(A1416,'forecast data dump'!$A$1:$H$3450,5,FALSE)</f>
        <v>44718</v>
      </c>
      <c r="G1416" s="13">
        <f>VLOOKUP(A1416,'forecast data dump'!$A$1:$H$3450,8,FALSE)</f>
        <v>0</v>
      </c>
      <c r="H1416" s="5" t="s">
        <v>3733</v>
      </c>
      <c r="I1416" s="22">
        <f t="shared" si="216"/>
        <v>40</v>
      </c>
      <c r="J1416" s="5"/>
      <c r="K1416" s="5"/>
      <c r="L1416" s="33">
        <f t="shared" si="217"/>
        <v>6249</v>
      </c>
      <c r="M1416" s="33">
        <f t="shared" si="218"/>
        <v>6249</v>
      </c>
      <c r="N1416" s="22">
        <f t="shared" si="219"/>
        <v>0</v>
      </c>
    </row>
    <row r="1417" spans="1:14" x14ac:dyDescent="0.3">
      <c r="A1417" s="5" t="s">
        <v>2582</v>
      </c>
      <c r="B1417" s="5" t="s">
        <v>2583</v>
      </c>
      <c r="C1417" s="5">
        <v>40</v>
      </c>
      <c r="D1417" s="6">
        <v>6249</v>
      </c>
      <c r="E1417" s="17">
        <f>VLOOKUP(A1417,'forecast data dump'!$A$1:$H$3450,4,FALSE)</f>
        <v>44690</v>
      </c>
      <c r="F1417" s="17">
        <f>VLOOKUP(A1417,'forecast data dump'!$A$1:$H$3450,5,FALSE)</f>
        <v>44718</v>
      </c>
      <c r="G1417" s="13">
        <f>VLOOKUP(A1417,'forecast data dump'!$A$1:$H$3450,8,FALSE)</f>
        <v>0</v>
      </c>
      <c r="H1417" s="5" t="s">
        <v>3744</v>
      </c>
      <c r="I1417" s="22">
        <f t="shared" si="216"/>
        <v>40</v>
      </c>
      <c r="J1417" s="5"/>
      <c r="K1417" s="5"/>
      <c r="L1417" s="33">
        <f t="shared" si="217"/>
        <v>6249</v>
      </c>
      <c r="M1417" s="33">
        <f t="shared" si="218"/>
        <v>6249</v>
      </c>
      <c r="N1417" s="22">
        <f t="shared" si="219"/>
        <v>0</v>
      </c>
    </row>
    <row r="1418" spans="1:14" x14ac:dyDescent="0.3">
      <c r="A1418" s="5" t="s">
        <v>2582</v>
      </c>
      <c r="B1418" s="5" t="s">
        <v>2583</v>
      </c>
      <c r="C1418" s="5">
        <v>40</v>
      </c>
      <c r="D1418" s="6">
        <v>7303</v>
      </c>
      <c r="E1418" s="17">
        <f>VLOOKUP(A1418,'forecast data dump'!$A$1:$H$3450,4,FALSE)</f>
        <v>44690</v>
      </c>
      <c r="F1418" s="17">
        <f>VLOOKUP(A1418,'forecast data dump'!$A$1:$H$3450,5,FALSE)</f>
        <v>44718</v>
      </c>
      <c r="G1418" s="13">
        <f>VLOOKUP(A1418,'forecast data dump'!$A$1:$H$3450,8,FALSE)</f>
        <v>0</v>
      </c>
      <c r="H1418" s="5" t="s">
        <v>3740</v>
      </c>
      <c r="I1418" s="22">
        <f t="shared" si="216"/>
        <v>40</v>
      </c>
      <c r="J1418" s="5"/>
      <c r="K1418" s="5"/>
      <c r="L1418" s="33">
        <f t="shared" si="217"/>
        <v>7303</v>
      </c>
      <c r="M1418" s="33">
        <f t="shared" si="218"/>
        <v>7303</v>
      </c>
      <c r="N1418" s="22">
        <f t="shared" si="219"/>
        <v>0</v>
      </c>
    </row>
    <row r="1419" spans="1:14" x14ac:dyDescent="0.3">
      <c r="A1419" s="5" t="s">
        <v>2582</v>
      </c>
      <c r="B1419" s="5" t="s">
        <v>2583</v>
      </c>
      <c r="C1419" s="5">
        <v>40</v>
      </c>
      <c r="D1419" s="6">
        <v>8738</v>
      </c>
      <c r="E1419" s="17">
        <f>VLOOKUP(A1419,'forecast data dump'!$A$1:$H$3450,4,FALSE)</f>
        <v>44690</v>
      </c>
      <c r="F1419" s="17">
        <f>VLOOKUP(A1419,'forecast data dump'!$A$1:$H$3450,5,FALSE)</f>
        <v>44718</v>
      </c>
      <c r="G1419" s="13">
        <f>VLOOKUP(A1419,'forecast data dump'!$A$1:$H$3450,8,FALSE)</f>
        <v>0</v>
      </c>
      <c r="H1419" s="5" t="s">
        <v>3732</v>
      </c>
      <c r="I1419" s="22">
        <f t="shared" si="216"/>
        <v>40</v>
      </c>
      <c r="J1419" s="5"/>
      <c r="K1419" s="5"/>
      <c r="L1419" s="33">
        <f t="shared" si="217"/>
        <v>8738</v>
      </c>
      <c r="M1419" s="33">
        <f t="shared" si="218"/>
        <v>8738</v>
      </c>
      <c r="N1419" s="22">
        <f t="shared" si="219"/>
        <v>0</v>
      </c>
    </row>
    <row r="1420" spans="1:14" x14ac:dyDescent="0.3">
      <c r="A1420" s="5" t="s">
        <v>2584</v>
      </c>
      <c r="B1420" s="5" t="s">
        <v>2585</v>
      </c>
      <c r="C1420" s="5">
        <v>8</v>
      </c>
      <c r="D1420" s="6">
        <v>1250</v>
      </c>
      <c r="E1420" s="17">
        <f>VLOOKUP(A1420,'forecast data dump'!$A$1:$H$3450,4,FALSE)</f>
        <v>44719</v>
      </c>
      <c r="F1420" s="17">
        <f>VLOOKUP(A1420,'forecast data dump'!$A$1:$H$3450,5,FALSE)</f>
        <v>44721</v>
      </c>
      <c r="G1420" s="13">
        <f>VLOOKUP(A1420,'forecast data dump'!$A$1:$H$3450,8,FALSE)</f>
        <v>0</v>
      </c>
      <c r="H1420" s="5" t="s">
        <v>3733</v>
      </c>
      <c r="I1420" s="22">
        <f t="shared" si="216"/>
        <v>8</v>
      </c>
      <c r="J1420" s="5"/>
      <c r="K1420" s="5"/>
      <c r="L1420" s="33">
        <f t="shared" si="217"/>
        <v>1250</v>
      </c>
      <c r="M1420" s="33">
        <f t="shared" si="218"/>
        <v>1250</v>
      </c>
      <c r="N1420" s="22">
        <f t="shared" si="219"/>
        <v>0</v>
      </c>
    </row>
    <row r="1421" spans="1:14" x14ac:dyDescent="0.3">
      <c r="A1421" s="5" t="s">
        <v>2584</v>
      </c>
      <c r="B1421" s="5" t="s">
        <v>2585</v>
      </c>
      <c r="C1421" s="5">
        <v>8</v>
      </c>
      <c r="D1421" s="6">
        <v>1250</v>
      </c>
      <c r="E1421" s="17">
        <f>VLOOKUP(A1421,'forecast data dump'!$A$1:$H$3450,4,FALSE)</f>
        <v>44719</v>
      </c>
      <c r="F1421" s="17">
        <f>VLOOKUP(A1421,'forecast data dump'!$A$1:$H$3450,5,FALSE)</f>
        <v>44721</v>
      </c>
      <c r="G1421" s="13">
        <f>VLOOKUP(A1421,'forecast data dump'!$A$1:$H$3450,8,FALSE)</f>
        <v>0</v>
      </c>
      <c r="H1421" s="5" t="s">
        <v>3744</v>
      </c>
      <c r="I1421" s="22">
        <f t="shared" si="216"/>
        <v>8</v>
      </c>
      <c r="J1421" s="5"/>
      <c r="K1421" s="5"/>
      <c r="L1421" s="33">
        <f t="shared" si="217"/>
        <v>1250</v>
      </c>
      <c r="M1421" s="33">
        <f t="shared" si="218"/>
        <v>1250</v>
      </c>
      <c r="N1421" s="22">
        <f t="shared" si="219"/>
        <v>0</v>
      </c>
    </row>
    <row r="1422" spans="1:14" x14ac:dyDescent="0.3">
      <c r="A1422" s="5" t="s">
        <v>2584</v>
      </c>
      <c r="B1422" s="5" t="s">
        <v>2585</v>
      </c>
      <c r="C1422" s="5">
        <v>24</v>
      </c>
      <c r="D1422" s="6">
        <v>5243</v>
      </c>
      <c r="E1422" s="17">
        <f>VLOOKUP(A1422,'forecast data dump'!$A$1:$H$3450,4,FALSE)</f>
        <v>44719</v>
      </c>
      <c r="F1422" s="17">
        <f>VLOOKUP(A1422,'forecast data dump'!$A$1:$H$3450,5,FALSE)</f>
        <v>44721</v>
      </c>
      <c r="G1422" s="13">
        <f>VLOOKUP(A1422,'forecast data dump'!$A$1:$H$3450,8,FALSE)</f>
        <v>0</v>
      </c>
      <c r="H1422" s="5" t="s">
        <v>3732</v>
      </c>
      <c r="I1422" s="22">
        <f t="shared" si="216"/>
        <v>24</v>
      </c>
      <c r="J1422" s="5"/>
      <c r="K1422" s="5"/>
      <c r="L1422" s="33">
        <f t="shared" si="217"/>
        <v>5243</v>
      </c>
      <c r="M1422" s="33">
        <f t="shared" si="218"/>
        <v>5243</v>
      </c>
      <c r="N1422" s="22">
        <f t="shared" si="219"/>
        <v>0</v>
      </c>
    </row>
    <row r="1423" spans="1:14" x14ac:dyDescent="0.3">
      <c r="A1423" s="5" t="s">
        <v>2584</v>
      </c>
      <c r="B1423" s="5" t="s">
        <v>2585</v>
      </c>
      <c r="C1423" s="5">
        <v>24</v>
      </c>
      <c r="D1423" s="6">
        <v>4382</v>
      </c>
      <c r="E1423" s="17">
        <f>VLOOKUP(A1423,'forecast data dump'!$A$1:$H$3450,4,FALSE)</f>
        <v>44719</v>
      </c>
      <c r="F1423" s="17">
        <f>VLOOKUP(A1423,'forecast data dump'!$A$1:$H$3450,5,FALSE)</f>
        <v>44721</v>
      </c>
      <c r="G1423" s="13">
        <f>VLOOKUP(A1423,'forecast data dump'!$A$1:$H$3450,8,FALSE)</f>
        <v>0</v>
      </c>
      <c r="H1423" s="5" t="s">
        <v>3740</v>
      </c>
      <c r="I1423" s="22">
        <f t="shared" si="216"/>
        <v>24</v>
      </c>
      <c r="J1423" s="5"/>
      <c r="K1423" s="5"/>
      <c r="L1423" s="33">
        <f t="shared" si="217"/>
        <v>4382</v>
      </c>
      <c r="M1423" s="33">
        <f t="shared" si="218"/>
        <v>4382</v>
      </c>
      <c r="N1423" s="22">
        <f t="shared" si="219"/>
        <v>0</v>
      </c>
    </row>
    <row r="1424" spans="1:14" x14ac:dyDescent="0.3">
      <c r="A1424" s="5" t="s">
        <v>2586</v>
      </c>
      <c r="B1424" s="5" t="s">
        <v>2587</v>
      </c>
      <c r="C1424" s="5">
        <v>40</v>
      </c>
      <c r="D1424" s="6">
        <v>6249</v>
      </c>
      <c r="E1424" s="17">
        <f>VLOOKUP(A1424,'forecast data dump'!$A$1:$H$3450,4,FALSE)</f>
        <v>44722</v>
      </c>
      <c r="F1424" s="17">
        <f>VLOOKUP(A1424,'forecast data dump'!$A$1:$H$3450,5,FALSE)</f>
        <v>44750</v>
      </c>
      <c r="G1424" s="13">
        <f>VLOOKUP(A1424,'forecast data dump'!$A$1:$H$3450,8,FALSE)</f>
        <v>0</v>
      </c>
      <c r="H1424" s="5" t="s">
        <v>3733</v>
      </c>
      <c r="I1424" s="22">
        <f t="shared" si="216"/>
        <v>40</v>
      </c>
      <c r="J1424" s="5"/>
      <c r="K1424" s="5"/>
      <c r="L1424" s="33">
        <f t="shared" si="217"/>
        <v>6249</v>
      </c>
      <c r="M1424" s="33">
        <f t="shared" si="218"/>
        <v>6249</v>
      </c>
      <c r="N1424" s="22">
        <f t="shared" si="219"/>
        <v>0</v>
      </c>
    </row>
    <row r="1425" spans="1:14" x14ac:dyDescent="0.3">
      <c r="A1425" s="5" t="s">
        <v>2586</v>
      </c>
      <c r="B1425" s="5" t="s">
        <v>2587</v>
      </c>
      <c r="C1425" s="5">
        <v>40</v>
      </c>
      <c r="D1425" s="6">
        <v>6249</v>
      </c>
      <c r="E1425" s="17">
        <f>VLOOKUP(A1425,'forecast data dump'!$A$1:$H$3450,4,FALSE)</f>
        <v>44722</v>
      </c>
      <c r="F1425" s="17">
        <f>VLOOKUP(A1425,'forecast data dump'!$A$1:$H$3450,5,FALSE)</f>
        <v>44750</v>
      </c>
      <c r="G1425" s="13">
        <f>VLOOKUP(A1425,'forecast data dump'!$A$1:$H$3450,8,FALSE)</f>
        <v>0</v>
      </c>
      <c r="H1425" s="5" t="s">
        <v>3744</v>
      </c>
      <c r="I1425" s="22">
        <f t="shared" si="216"/>
        <v>40</v>
      </c>
      <c r="J1425" s="5"/>
      <c r="K1425" s="5"/>
      <c r="L1425" s="33">
        <f t="shared" si="217"/>
        <v>6249</v>
      </c>
      <c r="M1425" s="33">
        <f t="shared" si="218"/>
        <v>6249</v>
      </c>
      <c r="N1425" s="22">
        <f t="shared" si="219"/>
        <v>0</v>
      </c>
    </row>
    <row r="1426" spans="1:14" x14ac:dyDescent="0.3">
      <c r="A1426" s="5" t="s">
        <v>2586</v>
      </c>
      <c r="B1426" s="5" t="s">
        <v>2587</v>
      </c>
      <c r="C1426" s="5">
        <v>40</v>
      </c>
      <c r="D1426" s="6">
        <v>7303</v>
      </c>
      <c r="E1426" s="17">
        <f>VLOOKUP(A1426,'forecast data dump'!$A$1:$H$3450,4,FALSE)</f>
        <v>44722</v>
      </c>
      <c r="F1426" s="17">
        <f>VLOOKUP(A1426,'forecast data dump'!$A$1:$H$3450,5,FALSE)</f>
        <v>44750</v>
      </c>
      <c r="G1426" s="13">
        <f>VLOOKUP(A1426,'forecast data dump'!$A$1:$H$3450,8,FALSE)</f>
        <v>0</v>
      </c>
      <c r="H1426" s="5" t="s">
        <v>3740</v>
      </c>
      <c r="I1426" s="22">
        <f t="shared" si="216"/>
        <v>40</v>
      </c>
      <c r="J1426" s="5"/>
      <c r="K1426" s="5"/>
      <c r="L1426" s="33">
        <f t="shared" si="217"/>
        <v>7303</v>
      </c>
      <c r="M1426" s="33">
        <f t="shared" si="218"/>
        <v>7303</v>
      </c>
      <c r="N1426" s="22">
        <f t="shared" si="219"/>
        <v>0</v>
      </c>
    </row>
    <row r="1427" spans="1:14" x14ac:dyDescent="0.3">
      <c r="A1427" s="5" t="s">
        <v>2586</v>
      </c>
      <c r="B1427" s="5" t="s">
        <v>2587</v>
      </c>
      <c r="C1427" s="5">
        <v>40</v>
      </c>
      <c r="D1427" s="6">
        <v>8738</v>
      </c>
      <c r="E1427" s="17">
        <f>VLOOKUP(A1427,'forecast data dump'!$A$1:$H$3450,4,FALSE)</f>
        <v>44722</v>
      </c>
      <c r="F1427" s="17">
        <f>VLOOKUP(A1427,'forecast data dump'!$A$1:$H$3450,5,FALSE)</f>
        <v>44750</v>
      </c>
      <c r="G1427" s="13">
        <f>VLOOKUP(A1427,'forecast data dump'!$A$1:$H$3450,8,FALSE)</f>
        <v>0</v>
      </c>
      <c r="H1427" s="5" t="s">
        <v>3732</v>
      </c>
      <c r="I1427" s="22">
        <f t="shared" si="216"/>
        <v>40</v>
      </c>
      <c r="J1427" s="5"/>
      <c r="K1427" s="5"/>
      <c r="L1427" s="33">
        <f t="shared" si="217"/>
        <v>8738</v>
      </c>
      <c r="M1427" s="33">
        <f t="shared" si="218"/>
        <v>8738</v>
      </c>
      <c r="N1427" s="22">
        <f t="shared" si="219"/>
        <v>0</v>
      </c>
    </row>
    <row r="1428" spans="1:14" x14ac:dyDescent="0.3">
      <c r="A1428" s="5" t="s">
        <v>2586</v>
      </c>
      <c r="B1428" s="5" t="s">
        <v>2587</v>
      </c>
      <c r="C1428" s="5">
        <v>20</v>
      </c>
      <c r="D1428" s="6">
        <v>3608</v>
      </c>
      <c r="E1428" s="17">
        <f>VLOOKUP(A1428,'forecast data dump'!$A$1:$H$3450,4,FALSE)</f>
        <v>44722</v>
      </c>
      <c r="F1428" s="17">
        <f>VLOOKUP(A1428,'forecast data dump'!$A$1:$H$3450,5,FALSE)</f>
        <v>44750</v>
      </c>
      <c r="G1428" s="13">
        <f>VLOOKUP(A1428,'forecast data dump'!$A$1:$H$3450,8,FALSE)</f>
        <v>0</v>
      </c>
      <c r="H1428" s="5" t="s">
        <v>3731</v>
      </c>
      <c r="I1428" s="22">
        <f t="shared" si="216"/>
        <v>20</v>
      </c>
      <c r="J1428" s="5"/>
      <c r="K1428" s="5"/>
      <c r="L1428" s="33">
        <f t="shared" si="217"/>
        <v>3608</v>
      </c>
      <c r="M1428" s="33">
        <f t="shared" si="218"/>
        <v>3608</v>
      </c>
      <c r="N1428" s="22">
        <f t="shared" si="219"/>
        <v>0</v>
      </c>
    </row>
    <row r="1429" spans="1:14" x14ac:dyDescent="0.3">
      <c r="A1429" s="5" t="s">
        <v>2586</v>
      </c>
      <c r="B1429" s="5" t="s">
        <v>2587</v>
      </c>
      <c r="C1429" s="5">
        <v>20</v>
      </c>
      <c r="D1429" s="6">
        <v>4095</v>
      </c>
      <c r="E1429" s="17">
        <f>VLOOKUP(A1429,'forecast data dump'!$A$1:$H$3450,4,FALSE)</f>
        <v>44722</v>
      </c>
      <c r="F1429" s="17">
        <f>VLOOKUP(A1429,'forecast data dump'!$A$1:$H$3450,5,FALSE)</f>
        <v>44750</v>
      </c>
      <c r="G1429" s="13">
        <f>VLOOKUP(A1429,'forecast data dump'!$A$1:$H$3450,8,FALSE)</f>
        <v>0</v>
      </c>
      <c r="H1429" s="5" t="s">
        <v>3755</v>
      </c>
      <c r="I1429" s="22">
        <f t="shared" si="216"/>
        <v>20</v>
      </c>
      <c r="J1429" s="5"/>
      <c r="K1429" s="5"/>
      <c r="L1429" s="33">
        <f t="shared" si="217"/>
        <v>4095</v>
      </c>
      <c r="M1429" s="33">
        <f t="shared" si="218"/>
        <v>4095</v>
      </c>
      <c r="N1429" s="22">
        <f t="shared" si="219"/>
        <v>0</v>
      </c>
    </row>
    <row r="1430" spans="1:14" x14ac:dyDescent="0.3">
      <c r="A1430" s="5" t="s">
        <v>2586</v>
      </c>
      <c r="B1430" s="5" t="s">
        <v>2587</v>
      </c>
      <c r="C1430" s="5">
        <v>20</v>
      </c>
      <c r="D1430" s="6">
        <v>2126</v>
      </c>
      <c r="E1430" s="17">
        <f>VLOOKUP(A1430,'forecast data dump'!$A$1:$H$3450,4,FALSE)</f>
        <v>44722</v>
      </c>
      <c r="F1430" s="17">
        <f>VLOOKUP(A1430,'forecast data dump'!$A$1:$H$3450,5,FALSE)</f>
        <v>44750</v>
      </c>
      <c r="G1430" s="13">
        <f>VLOOKUP(A1430,'forecast data dump'!$A$1:$H$3450,8,FALSE)</f>
        <v>0</v>
      </c>
      <c r="H1430" s="5" t="s">
        <v>3757</v>
      </c>
      <c r="I1430" s="22">
        <f t="shared" si="216"/>
        <v>20</v>
      </c>
      <c r="J1430" s="5"/>
      <c r="K1430" s="5"/>
      <c r="L1430" s="33">
        <f t="shared" si="217"/>
        <v>2126</v>
      </c>
      <c r="M1430" s="33">
        <f t="shared" si="218"/>
        <v>2126</v>
      </c>
      <c r="N1430" s="22">
        <f t="shared" si="219"/>
        <v>0</v>
      </c>
    </row>
    <row r="1431" spans="1:14" x14ac:dyDescent="0.3">
      <c r="A1431" s="5" t="s">
        <v>2586</v>
      </c>
      <c r="B1431" s="5" t="s">
        <v>2587</v>
      </c>
      <c r="C1431" s="5">
        <v>20</v>
      </c>
      <c r="D1431" s="6">
        <v>3125</v>
      </c>
      <c r="E1431" s="17">
        <f>VLOOKUP(A1431,'forecast data dump'!$A$1:$H$3450,4,FALSE)</f>
        <v>44722</v>
      </c>
      <c r="F1431" s="17">
        <f>VLOOKUP(A1431,'forecast data dump'!$A$1:$H$3450,5,FALSE)</f>
        <v>44750</v>
      </c>
      <c r="G1431" s="13">
        <f>VLOOKUP(A1431,'forecast data dump'!$A$1:$H$3450,8,FALSE)</f>
        <v>0</v>
      </c>
      <c r="H1431" s="5" t="s">
        <v>3763</v>
      </c>
      <c r="I1431" s="22">
        <f t="shared" si="216"/>
        <v>20</v>
      </c>
      <c r="J1431" s="5"/>
      <c r="K1431" s="5"/>
      <c r="L1431" s="33">
        <f t="shared" si="217"/>
        <v>3125</v>
      </c>
      <c r="M1431" s="33">
        <f t="shared" si="218"/>
        <v>3125</v>
      </c>
      <c r="N1431" s="22">
        <f t="shared" si="219"/>
        <v>0</v>
      </c>
    </row>
    <row r="1432" spans="1:14" x14ac:dyDescent="0.3">
      <c r="A1432" s="5" t="s">
        <v>2588</v>
      </c>
      <c r="B1432" s="5" t="s">
        <v>2589</v>
      </c>
      <c r="C1432" s="5">
        <v>16</v>
      </c>
      <c r="D1432" s="6">
        <v>2500</v>
      </c>
      <c r="E1432" s="17">
        <f>VLOOKUP(A1432,'forecast data dump'!$A$1:$H$3450,4,FALSE)</f>
        <v>44753</v>
      </c>
      <c r="F1432" s="17">
        <f>VLOOKUP(A1432,'forecast data dump'!$A$1:$H$3450,5,FALSE)</f>
        <v>44754</v>
      </c>
      <c r="G1432" s="13">
        <f>VLOOKUP(A1432,'forecast data dump'!$A$1:$H$3450,8,FALSE)</f>
        <v>0</v>
      </c>
      <c r="H1432" s="5" t="s">
        <v>3733</v>
      </c>
      <c r="I1432" s="22">
        <f t="shared" si="216"/>
        <v>16</v>
      </c>
      <c r="J1432" s="5"/>
      <c r="K1432" s="5"/>
      <c r="L1432" s="33">
        <f t="shared" si="217"/>
        <v>2500</v>
      </c>
      <c r="M1432" s="33">
        <f t="shared" si="218"/>
        <v>2500</v>
      </c>
      <c r="N1432" s="22">
        <f t="shared" si="219"/>
        <v>0</v>
      </c>
    </row>
    <row r="1433" spans="1:14" x14ac:dyDescent="0.3">
      <c r="A1433" s="5" t="s">
        <v>2588</v>
      </c>
      <c r="B1433" s="5" t="s">
        <v>2589</v>
      </c>
      <c r="C1433" s="5">
        <v>16</v>
      </c>
      <c r="D1433" s="6">
        <v>2500</v>
      </c>
      <c r="E1433" s="17">
        <f>VLOOKUP(A1433,'forecast data dump'!$A$1:$H$3450,4,FALSE)</f>
        <v>44753</v>
      </c>
      <c r="F1433" s="17">
        <f>VLOOKUP(A1433,'forecast data dump'!$A$1:$H$3450,5,FALSE)</f>
        <v>44754</v>
      </c>
      <c r="G1433" s="13">
        <f>VLOOKUP(A1433,'forecast data dump'!$A$1:$H$3450,8,FALSE)</f>
        <v>0</v>
      </c>
      <c r="H1433" s="5" t="s">
        <v>3744</v>
      </c>
      <c r="I1433" s="22">
        <f t="shared" si="216"/>
        <v>16</v>
      </c>
      <c r="J1433" s="5"/>
      <c r="K1433" s="5"/>
      <c r="L1433" s="33">
        <f t="shared" si="217"/>
        <v>2500</v>
      </c>
      <c r="M1433" s="33">
        <f t="shared" si="218"/>
        <v>2500</v>
      </c>
      <c r="N1433" s="22">
        <f t="shared" si="219"/>
        <v>0</v>
      </c>
    </row>
    <row r="1434" spans="1:14" x14ac:dyDescent="0.3">
      <c r="A1434" s="5" t="s">
        <v>2588</v>
      </c>
      <c r="B1434" s="5" t="s">
        <v>2589</v>
      </c>
      <c r="C1434" s="5">
        <v>16</v>
      </c>
      <c r="D1434" s="6">
        <v>2921</v>
      </c>
      <c r="E1434" s="17">
        <f>VLOOKUP(A1434,'forecast data dump'!$A$1:$H$3450,4,FALSE)</f>
        <v>44753</v>
      </c>
      <c r="F1434" s="17">
        <f>VLOOKUP(A1434,'forecast data dump'!$A$1:$H$3450,5,FALSE)</f>
        <v>44754</v>
      </c>
      <c r="G1434" s="13">
        <f>VLOOKUP(A1434,'forecast data dump'!$A$1:$H$3450,8,FALSE)</f>
        <v>0</v>
      </c>
      <c r="H1434" s="5" t="s">
        <v>3740</v>
      </c>
      <c r="I1434" s="22">
        <f t="shared" si="216"/>
        <v>16</v>
      </c>
      <c r="J1434" s="5"/>
      <c r="K1434" s="5"/>
      <c r="L1434" s="33">
        <f t="shared" si="217"/>
        <v>2921</v>
      </c>
      <c r="M1434" s="33">
        <f t="shared" si="218"/>
        <v>2921</v>
      </c>
      <c r="N1434" s="22">
        <f t="shared" si="219"/>
        <v>0</v>
      </c>
    </row>
    <row r="1435" spans="1:14" x14ac:dyDescent="0.3">
      <c r="A1435" s="5" t="s">
        <v>2588</v>
      </c>
      <c r="B1435" s="5" t="s">
        <v>2589</v>
      </c>
      <c r="C1435" s="5">
        <v>16</v>
      </c>
      <c r="D1435" s="6">
        <v>3495</v>
      </c>
      <c r="E1435" s="17">
        <f>VLOOKUP(A1435,'forecast data dump'!$A$1:$H$3450,4,FALSE)</f>
        <v>44753</v>
      </c>
      <c r="F1435" s="17">
        <f>VLOOKUP(A1435,'forecast data dump'!$A$1:$H$3450,5,FALSE)</f>
        <v>44754</v>
      </c>
      <c r="G1435" s="13">
        <f>VLOOKUP(A1435,'forecast data dump'!$A$1:$H$3450,8,FALSE)</f>
        <v>0</v>
      </c>
      <c r="H1435" s="5" t="s">
        <v>3732</v>
      </c>
      <c r="I1435" s="22">
        <f t="shared" si="216"/>
        <v>16</v>
      </c>
      <c r="J1435" s="5"/>
      <c r="K1435" s="5"/>
      <c r="L1435" s="33">
        <f t="shared" si="217"/>
        <v>3495</v>
      </c>
      <c r="M1435" s="33">
        <f t="shared" si="218"/>
        <v>3495</v>
      </c>
      <c r="N1435" s="22">
        <f t="shared" si="219"/>
        <v>0</v>
      </c>
    </row>
    <row r="1436" spans="1:14" x14ac:dyDescent="0.3">
      <c r="A1436" s="5" t="s">
        <v>2588</v>
      </c>
      <c r="B1436" s="5" t="s">
        <v>2589</v>
      </c>
      <c r="C1436" s="5">
        <v>16</v>
      </c>
      <c r="D1436" s="6">
        <v>2887</v>
      </c>
      <c r="E1436" s="17">
        <f>VLOOKUP(A1436,'forecast data dump'!$A$1:$H$3450,4,FALSE)</f>
        <v>44753</v>
      </c>
      <c r="F1436" s="17">
        <f>VLOOKUP(A1436,'forecast data dump'!$A$1:$H$3450,5,FALSE)</f>
        <v>44754</v>
      </c>
      <c r="G1436" s="13">
        <f>VLOOKUP(A1436,'forecast data dump'!$A$1:$H$3450,8,FALSE)</f>
        <v>0</v>
      </c>
      <c r="H1436" s="5" t="s">
        <v>3731</v>
      </c>
      <c r="I1436" s="22">
        <f t="shared" si="216"/>
        <v>16</v>
      </c>
      <c r="J1436" s="5"/>
      <c r="K1436" s="5"/>
      <c r="L1436" s="33">
        <f t="shared" si="217"/>
        <v>2887</v>
      </c>
      <c r="M1436" s="33">
        <f t="shared" si="218"/>
        <v>2887</v>
      </c>
      <c r="N1436" s="22">
        <f t="shared" si="219"/>
        <v>0</v>
      </c>
    </row>
    <row r="1437" spans="1:14" x14ac:dyDescent="0.3">
      <c r="A1437" s="5" t="s">
        <v>2588</v>
      </c>
      <c r="B1437" s="5" t="s">
        <v>2589</v>
      </c>
      <c r="C1437" s="5">
        <v>16</v>
      </c>
      <c r="D1437" s="6">
        <v>3276</v>
      </c>
      <c r="E1437" s="17">
        <f>VLOOKUP(A1437,'forecast data dump'!$A$1:$H$3450,4,FALSE)</f>
        <v>44753</v>
      </c>
      <c r="F1437" s="17">
        <f>VLOOKUP(A1437,'forecast data dump'!$A$1:$H$3450,5,FALSE)</f>
        <v>44754</v>
      </c>
      <c r="G1437" s="13">
        <f>VLOOKUP(A1437,'forecast data dump'!$A$1:$H$3450,8,FALSE)</f>
        <v>0</v>
      </c>
      <c r="H1437" s="5" t="s">
        <v>3755</v>
      </c>
      <c r="I1437" s="22">
        <f t="shared" si="216"/>
        <v>16</v>
      </c>
      <c r="J1437" s="5"/>
      <c r="K1437" s="5"/>
      <c r="L1437" s="33">
        <f t="shared" si="217"/>
        <v>3276</v>
      </c>
      <c r="M1437" s="33">
        <f t="shared" si="218"/>
        <v>3276</v>
      </c>
      <c r="N1437" s="22">
        <f t="shared" si="219"/>
        <v>0</v>
      </c>
    </row>
    <row r="1438" spans="1:14" x14ac:dyDescent="0.3">
      <c r="A1438" s="5" t="s">
        <v>2590</v>
      </c>
      <c r="B1438" s="5" t="s">
        <v>2591</v>
      </c>
      <c r="C1438" s="5">
        <v>16</v>
      </c>
      <c r="D1438" s="6">
        <v>2921</v>
      </c>
      <c r="E1438" s="17">
        <f>VLOOKUP(A1438,'forecast data dump'!$A$1:$H$3450,4,FALSE)</f>
        <v>44755</v>
      </c>
      <c r="F1438" s="17">
        <f>VLOOKUP(A1438,'forecast data dump'!$A$1:$H$3450,5,FALSE)</f>
        <v>44761</v>
      </c>
      <c r="G1438" s="13">
        <f>VLOOKUP(A1438,'forecast data dump'!$A$1:$H$3450,8,FALSE)</f>
        <v>0</v>
      </c>
      <c r="H1438" s="5" t="s">
        <v>3754</v>
      </c>
      <c r="I1438" s="22">
        <f t="shared" si="216"/>
        <v>16</v>
      </c>
      <c r="J1438" s="5"/>
      <c r="K1438" s="5"/>
      <c r="L1438" s="33">
        <f t="shared" si="217"/>
        <v>2921</v>
      </c>
      <c r="M1438" s="33">
        <f t="shared" si="218"/>
        <v>2921</v>
      </c>
      <c r="N1438" s="22">
        <f t="shared" si="219"/>
        <v>0</v>
      </c>
    </row>
    <row r="1439" spans="1:14" x14ac:dyDescent="0.3">
      <c r="A1439" s="5" t="s">
        <v>2590</v>
      </c>
      <c r="B1439" s="5" t="s">
        <v>2591</v>
      </c>
      <c r="C1439" s="5">
        <v>16</v>
      </c>
      <c r="D1439" s="6">
        <v>3276</v>
      </c>
      <c r="E1439" s="17">
        <f>VLOOKUP(A1439,'forecast data dump'!$A$1:$H$3450,4,FALSE)</f>
        <v>44755</v>
      </c>
      <c r="F1439" s="17">
        <f>VLOOKUP(A1439,'forecast data dump'!$A$1:$H$3450,5,FALSE)</f>
        <v>44761</v>
      </c>
      <c r="G1439" s="13">
        <f>VLOOKUP(A1439,'forecast data dump'!$A$1:$H$3450,8,FALSE)</f>
        <v>0</v>
      </c>
      <c r="H1439" s="5" t="s">
        <v>3755</v>
      </c>
      <c r="I1439" s="22">
        <f t="shared" si="216"/>
        <v>16</v>
      </c>
      <c r="J1439" s="5"/>
      <c r="K1439" s="5"/>
      <c r="L1439" s="33">
        <f t="shared" si="217"/>
        <v>3276</v>
      </c>
      <c r="M1439" s="33">
        <f t="shared" si="218"/>
        <v>3276</v>
      </c>
      <c r="N1439" s="22">
        <f t="shared" si="219"/>
        <v>0</v>
      </c>
    </row>
    <row r="1440" spans="1:14" x14ac:dyDescent="0.3">
      <c r="A1440" s="5" t="s">
        <v>2590</v>
      </c>
      <c r="B1440" s="5" t="s">
        <v>2591</v>
      </c>
      <c r="C1440" s="5">
        <v>16</v>
      </c>
      <c r="D1440" s="6">
        <v>2887</v>
      </c>
      <c r="E1440" s="17">
        <f>VLOOKUP(A1440,'forecast data dump'!$A$1:$H$3450,4,FALSE)</f>
        <v>44755</v>
      </c>
      <c r="F1440" s="17">
        <f>VLOOKUP(A1440,'forecast data dump'!$A$1:$H$3450,5,FALSE)</f>
        <v>44761</v>
      </c>
      <c r="G1440" s="13">
        <f>VLOOKUP(A1440,'forecast data dump'!$A$1:$H$3450,8,FALSE)</f>
        <v>0</v>
      </c>
      <c r="H1440" s="5" t="s">
        <v>3731</v>
      </c>
      <c r="I1440" s="22">
        <f t="shared" si="216"/>
        <v>16</v>
      </c>
      <c r="J1440" s="5"/>
      <c r="K1440" s="5"/>
      <c r="L1440" s="33">
        <f t="shared" si="217"/>
        <v>2887</v>
      </c>
      <c r="M1440" s="33">
        <f t="shared" si="218"/>
        <v>2887</v>
      </c>
      <c r="N1440" s="22">
        <f t="shared" si="219"/>
        <v>0</v>
      </c>
    </row>
    <row r="1441" spans="1:14" x14ac:dyDescent="0.3">
      <c r="A1441" s="5" t="s">
        <v>2592</v>
      </c>
      <c r="B1441" s="5" t="s">
        <v>2593</v>
      </c>
      <c r="C1441" s="5">
        <v>24</v>
      </c>
      <c r="D1441" s="6">
        <v>2906</v>
      </c>
      <c r="E1441" s="17">
        <f>VLOOKUP(A1441,'forecast data dump'!$A$1:$H$3450,4,FALSE)</f>
        <v>44762</v>
      </c>
      <c r="F1441" s="17">
        <f>VLOOKUP(A1441,'forecast data dump'!$A$1:$H$3450,5,FALSE)</f>
        <v>44768</v>
      </c>
      <c r="G1441" s="13">
        <f>VLOOKUP(A1441,'forecast data dump'!$A$1:$H$3450,8,FALSE)</f>
        <v>0</v>
      </c>
      <c r="H1441" s="5" t="s">
        <v>3742</v>
      </c>
      <c r="I1441" s="22">
        <f t="shared" si="216"/>
        <v>24</v>
      </c>
      <c r="J1441" s="5"/>
      <c r="K1441" s="5"/>
      <c r="L1441" s="33">
        <f t="shared" si="217"/>
        <v>2906</v>
      </c>
      <c r="M1441" s="33">
        <f t="shared" si="218"/>
        <v>2906</v>
      </c>
      <c r="N1441" s="22">
        <f t="shared" si="219"/>
        <v>0</v>
      </c>
    </row>
    <row r="1442" spans="1:14" x14ac:dyDescent="0.3">
      <c r="A1442" s="5" t="s">
        <v>2592</v>
      </c>
      <c r="B1442" s="5" t="s">
        <v>2593</v>
      </c>
      <c r="C1442" s="5">
        <v>24</v>
      </c>
      <c r="D1442" s="6">
        <v>3750</v>
      </c>
      <c r="E1442" s="17">
        <f>VLOOKUP(A1442,'forecast data dump'!$A$1:$H$3450,4,FALSE)</f>
        <v>44762</v>
      </c>
      <c r="F1442" s="17">
        <f>VLOOKUP(A1442,'forecast data dump'!$A$1:$H$3450,5,FALSE)</f>
        <v>44768</v>
      </c>
      <c r="G1442" s="13">
        <f>VLOOKUP(A1442,'forecast data dump'!$A$1:$H$3450,8,FALSE)</f>
        <v>0</v>
      </c>
      <c r="H1442" s="5" t="s">
        <v>3744</v>
      </c>
      <c r="I1442" s="22">
        <f t="shared" si="216"/>
        <v>24</v>
      </c>
      <c r="J1442" s="5"/>
      <c r="K1442" s="5"/>
      <c r="L1442" s="33">
        <f t="shared" si="217"/>
        <v>3750</v>
      </c>
      <c r="M1442" s="33">
        <f t="shared" si="218"/>
        <v>3750</v>
      </c>
      <c r="N1442" s="22">
        <f t="shared" si="219"/>
        <v>0</v>
      </c>
    </row>
    <row r="1443" spans="1:14" x14ac:dyDescent="0.3">
      <c r="A1443" s="5" t="s">
        <v>2592</v>
      </c>
      <c r="B1443" s="5" t="s">
        <v>2593</v>
      </c>
      <c r="C1443" s="5">
        <v>24</v>
      </c>
      <c r="D1443" s="6">
        <v>5243</v>
      </c>
      <c r="E1443" s="17">
        <f>VLOOKUP(A1443,'forecast data dump'!$A$1:$H$3450,4,FALSE)</f>
        <v>44762</v>
      </c>
      <c r="F1443" s="17">
        <f>VLOOKUP(A1443,'forecast data dump'!$A$1:$H$3450,5,FALSE)</f>
        <v>44768</v>
      </c>
      <c r="G1443" s="13">
        <f>VLOOKUP(A1443,'forecast data dump'!$A$1:$H$3450,8,FALSE)</f>
        <v>0</v>
      </c>
      <c r="H1443" s="5" t="s">
        <v>3732</v>
      </c>
      <c r="I1443" s="22">
        <f t="shared" si="216"/>
        <v>24</v>
      </c>
      <c r="J1443" s="5"/>
      <c r="K1443" s="5"/>
      <c r="L1443" s="33">
        <f t="shared" si="217"/>
        <v>5243</v>
      </c>
      <c r="M1443" s="33">
        <f t="shared" si="218"/>
        <v>5243</v>
      </c>
      <c r="N1443" s="22">
        <f t="shared" si="219"/>
        <v>0</v>
      </c>
    </row>
    <row r="1444" spans="1:14" x14ac:dyDescent="0.3">
      <c r="A1444" s="5" t="s">
        <v>2594</v>
      </c>
      <c r="B1444" s="5" t="s">
        <v>2595</v>
      </c>
      <c r="C1444" s="5">
        <v>16</v>
      </c>
      <c r="D1444" s="6">
        <v>2921</v>
      </c>
      <c r="E1444" s="17">
        <f>VLOOKUP(A1444,'forecast data dump'!$A$1:$H$3450,4,FALSE)</f>
        <v>44769</v>
      </c>
      <c r="F1444" s="17">
        <f>VLOOKUP(A1444,'forecast data dump'!$A$1:$H$3450,5,FALSE)</f>
        <v>44782</v>
      </c>
      <c r="G1444" s="13">
        <f>VLOOKUP(A1444,'forecast data dump'!$A$1:$H$3450,8,FALSE)</f>
        <v>0</v>
      </c>
      <c r="H1444" s="5" t="s">
        <v>3754</v>
      </c>
      <c r="I1444" s="22">
        <f t="shared" si="216"/>
        <v>16</v>
      </c>
      <c r="J1444" s="5"/>
      <c r="K1444" s="5"/>
      <c r="L1444" s="33">
        <f t="shared" si="217"/>
        <v>2921</v>
      </c>
      <c r="M1444" s="33">
        <f t="shared" si="218"/>
        <v>2921</v>
      </c>
      <c r="N1444" s="22">
        <f t="shared" si="219"/>
        <v>0</v>
      </c>
    </row>
    <row r="1445" spans="1:14" x14ac:dyDescent="0.3">
      <c r="A1445" s="5" t="s">
        <v>2594</v>
      </c>
      <c r="B1445" s="5" t="s">
        <v>2595</v>
      </c>
      <c r="C1445" s="5">
        <v>16</v>
      </c>
      <c r="D1445" s="6">
        <v>2887</v>
      </c>
      <c r="E1445" s="17">
        <f>VLOOKUP(A1445,'forecast data dump'!$A$1:$H$3450,4,FALSE)</f>
        <v>44769</v>
      </c>
      <c r="F1445" s="17">
        <f>VLOOKUP(A1445,'forecast data dump'!$A$1:$H$3450,5,FALSE)</f>
        <v>44782</v>
      </c>
      <c r="G1445" s="13">
        <f>VLOOKUP(A1445,'forecast data dump'!$A$1:$H$3450,8,FALSE)</f>
        <v>0</v>
      </c>
      <c r="H1445" s="5" t="s">
        <v>3731</v>
      </c>
      <c r="I1445" s="22">
        <f t="shared" si="216"/>
        <v>16</v>
      </c>
      <c r="J1445" s="5"/>
      <c r="K1445" s="5"/>
      <c r="L1445" s="33">
        <f t="shared" si="217"/>
        <v>2887</v>
      </c>
      <c r="M1445" s="33">
        <f t="shared" si="218"/>
        <v>2887</v>
      </c>
      <c r="N1445" s="22">
        <f t="shared" si="219"/>
        <v>0</v>
      </c>
    </row>
    <row r="1446" spans="1:14" x14ac:dyDescent="0.3">
      <c r="A1446" s="5" t="s">
        <v>2594</v>
      </c>
      <c r="B1446" s="5" t="s">
        <v>2595</v>
      </c>
      <c r="C1446" s="5">
        <v>16</v>
      </c>
      <c r="D1446" s="6">
        <v>3276</v>
      </c>
      <c r="E1446" s="17">
        <f>VLOOKUP(A1446,'forecast data dump'!$A$1:$H$3450,4,FALSE)</f>
        <v>44769</v>
      </c>
      <c r="F1446" s="17">
        <f>VLOOKUP(A1446,'forecast data dump'!$A$1:$H$3450,5,FALSE)</f>
        <v>44782</v>
      </c>
      <c r="G1446" s="13">
        <f>VLOOKUP(A1446,'forecast data dump'!$A$1:$H$3450,8,FALSE)</f>
        <v>0</v>
      </c>
      <c r="H1446" s="5" t="s">
        <v>3755</v>
      </c>
      <c r="I1446" s="22">
        <f t="shared" si="216"/>
        <v>16</v>
      </c>
      <c r="J1446" s="5"/>
      <c r="K1446" s="5"/>
      <c r="L1446" s="33">
        <f t="shared" si="217"/>
        <v>3276</v>
      </c>
      <c r="M1446" s="33">
        <f t="shared" si="218"/>
        <v>3276</v>
      </c>
      <c r="N1446" s="22">
        <f t="shared" si="219"/>
        <v>0</v>
      </c>
    </row>
    <row r="1447" spans="1:14" x14ac:dyDescent="0.3">
      <c r="A1447" s="5" t="s">
        <v>2596</v>
      </c>
      <c r="B1447" s="5" t="s">
        <v>2597</v>
      </c>
      <c r="C1447" s="5">
        <v>16</v>
      </c>
      <c r="D1447" s="6">
        <v>2500</v>
      </c>
      <c r="E1447" s="17">
        <f>VLOOKUP(A1447,'forecast data dump'!$A$1:$H$3450,4,FALSE)</f>
        <v>44783</v>
      </c>
      <c r="F1447" s="17">
        <f>VLOOKUP(A1447,'forecast data dump'!$A$1:$H$3450,5,FALSE)</f>
        <v>44789</v>
      </c>
      <c r="G1447" s="13">
        <f>VLOOKUP(A1447,'forecast data dump'!$A$1:$H$3450,8,FALSE)</f>
        <v>0</v>
      </c>
      <c r="H1447" s="5" t="s">
        <v>3733</v>
      </c>
      <c r="I1447" s="22">
        <f t="shared" si="216"/>
        <v>16</v>
      </c>
      <c r="J1447" s="5"/>
      <c r="K1447" s="5"/>
      <c r="L1447" s="33">
        <f t="shared" si="217"/>
        <v>2500</v>
      </c>
      <c r="M1447" s="33">
        <f t="shared" si="218"/>
        <v>2500</v>
      </c>
      <c r="N1447" s="22">
        <f t="shared" si="219"/>
        <v>0</v>
      </c>
    </row>
    <row r="1448" spans="1:14" x14ac:dyDescent="0.3">
      <c r="A1448" s="5" t="s">
        <v>2596</v>
      </c>
      <c r="B1448" s="5" t="s">
        <v>2597</v>
      </c>
      <c r="C1448" s="5">
        <v>16</v>
      </c>
      <c r="D1448" s="6">
        <v>1937</v>
      </c>
      <c r="E1448" s="17">
        <f>VLOOKUP(A1448,'forecast data dump'!$A$1:$H$3450,4,FALSE)</f>
        <v>44783</v>
      </c>
      <c r="F1448" s="17">
        <f>VLOOKUP(A1448,'forecast data dump'!$A$1:$H$3450,5,FALSE)</f>
        <v>44789</v>
      </c>
      <c r="G1448" s="13">
        <f>VLOOKUP(A1448,'forecast data dump'!$A$1:$H$3450,8,FALSE)</f>
        <v>0</v>
      </c>
      <c r="H1448" s="5" t="s">
        <v>3742</v>
      </c>
      <c r="I1448" s="22">
        <f t="shared" ref="I1448:I1462" si="220">C1448*(1-G1448)</f>
        <v>16</v>
      </c>
      <c r="J1448" s="5"/>
      <c r="K1448" s="5"/>
      <c r="L1448" s="33">
        <f t="shared" ref="L1448:L1462" si="221">D1448*(1-G1448)</f>
        <v>1937</v>
      </c>
      <c r="M1448" s="33">
        <f t="shared" ref="M1448:M1462" si="222">IF(J1448="",L1448,(D1448/C1448)*J1448)</f>
        <v>1937</v>
      </c>
      <c r="N1448" s="22">
        <f t="shared" ref="N1448:N1462" si="223">L1448-M1448</f>
        <v>0</v>
      </c>
    </row>
    <row r="1449" spans="1:14" x14ac:dyDescent="0.3">
      <c r="A1449" s="5" t="s">
        <v>2596</v>
      </c>
      <c r="B1449" s="5" t="s">
        <v>2597</v>
      </c>
      <c r="C1449" s="5">
        <v>16</v>
      </c>
      <c r="D1449" s="6">
        <v>1937</v>
      </c>
      <c r="E1449" s="17">
        <f>VLOOKUP(A1449,'forecast data dump'!$A$1:$H$3450,4,FALSE)</f>
        <v>44783</v>
      </c>
      <c r="F1449" s="17">
        <f>VLOOKUP(A1449,'forecast data dump'!$A$1:$H$3450,5,FALSE)</f>
        <v>44789</v>
      </c>
      <c r="G1449" s="13">
        <f>VLOOKUP(A1449,'forecast data dump'!$A$1:$H$3450,8,FALSE)</f>
        <v>0</v>
      </c>
      <c r="H1449" s="5" t="s">
        <v>3741</v>
      </c>
      <c r="I1449" s="22">
        <f t="shared" si="220"/>
        <v>16</v>
      </c>
      <c r="J1449" s="5"/>
      <c r="K1449" s="5"/>
      <c r="L1449" s="33">
        <f t="shared" si="221"/>
        <v>1937</v>
      </c>
      <c r="M1449" s="33">
        <f t="shared" si="222"/>
        <v>1937</v>
      </c>
      <c r="N1449" s="22">
        <f t="shared" si="223"/>
        <v>0</v>
      </c>
    </row>
    <row r="1450" spans="1:14" x14ac:dyDescent="0.3">
      <c r="A1450" s="5" t="s">
        <v>2596</v>
      </c>
      <c r="B1450" s="5" t="s">
        <v>2597</v>
      </c>
      <c r="C1450" s="5">
        <v>16</v>
      </c>
      <c r="D1450" s="6">
        <v>2500</v>
      </c>
      <c r="E1450" s="17">
        <f>VLOOKUP(A1450,'forecast data dump'!$A$1:$H$3450,4,FALSE)</f>
        <v>44783</v>
      </c>
      <c r="F1450" s="17">
        <f>VLOOKUP(A1450,'forecast data dump'!$A$1:$H$3450,5,FALSE)</f>
        <v>44789</v>
      </c>
      <c r="G1450" s="13">
        <f>VLOOKUP(A1450,'forecast data dump'!$A$1:$H$3450,8,FALSE)</f>
        <v>0</v>
      </c>
      <c r="H1450" s="5" t="s">
        <v>3744</v>
      </c>
      <c r="I1450" s="22">
        <f t="shared" si="220"/>
        <v>16</v>
      </c>
      <c r="J1450" s="5"/>
      <c r="K1450" s="5"/>
      <c r="L1450" s="33">
        <f t="shared" si="221"/>
        <v>2500</v>
      </c>
      <c r="M1450" s="33">
        <f t="shared" si="222"/>
        <v>2500</v>
      </c>
      <c r="N1450" s="22">
        <f t="shared" si="223"/>
        <v>0</v>
      </c>
    </row>
    <row r="1451" spans="1:14" x14ac:dyDescent="0.3">
      <c r="A1451" s="5" t="s">
        <v>2596</v>
      </c>
      <c r="B1451" s="5" t="s">
        <v>2597</v>
      </c>
      <c r="C1451" s="5">
        <v>16</v>
      </c>
      <c r="D1451" s="6">
        <v>3495</v>
      </c>
      <c r="E1451" s="17">
        <f>VLOOKUP(A1451,'forecast data dump'!$A$1:$H$3450,4,FALSE)</f>
        <v>44783</v>
      </c>
      <c r="F1451" s="17">
        <f>VLOOKUP(A1451,'forecast data dump'!$A$1:$H$3450,5,FALSE)</f>
        <v>44789</v>
      </c>
      <c r="G1451" s="13">
        <f>VLOOKUP(A1451,'forecast data dump'!$A$1:$H$3450,8,FALSE)</f>
        <v>0</v>
      </c>
      <c r="H1451" s="5" t="s">
        <v>3732</v>
      </c>
      <c r="I1451" s="22">
        <f t="shared" si="220"/>
        <v>16</v>
      </c>
      <c r="J1451" s="5"/>
      <c r="K1451" s="5"/>
      <c r="L1451" s="33">
        <f t="shared" si="221"/>
        <v>3495</v>
      </c>
      <c r="M1451" s="33">
        <f t="shared" si="222"/>
        <v>3495</v>
      </c>
      <c r="N1451" s="22">
        <f t="shared" si="223"/>
        <v>0</v>
      </c>
    </row>
    <row r="1452" spans="1:14" x14ac:dyDescent="0.3">
      <c r="A1452" s="5" t="s">
        <v>2598</v>
      </c>
      <c r="B1452" s="5" t="s">
        <v>2599</v>
      </c>
      <c r="C1452" s="5">
        <v>16</v>
      </c>
      <c r="D1452" s="6">
        <v>2500</v>
      </c>
      <c r="E1452" s="17">
        <f>VLOOKUP(A1452,'forecast data dump'!$A$1:$H$3450,4,FALSE)</f>
        <v>44790</v>
      </c>
      <c r="F1452" s="17">
        <f>VLOOKUP(A1452,'forecast data dump'!$A$1:$H$3450,5,FALSE)</f>
        <v>44796</v>
      </c>
      <c r="G1452" s="13">
        <f>VLOOKUP(A1452,'forecast data dump'!$A$1:$H$3450,8,FALSE)</f>
        <v>0</v>
      </c>
      <c r="H1452" s="5" t="s">
        <v>3733</v>
      </c>
      <c r="I1452" s="22">
        <f t="shared" si="220"/>
        <v>16</v>
      </c>
      <c r="J1452" s="5"/>
      <c r="K1452" s="5"/>
      <c r="L1452" s="33">
        <f t="shared" si="221"/>
        <v>2500</v>
      </c>
      <c r="M1452" s="33">
        <f t="shared" si="222"/>
        <v>2500</v>
      </c>
      <c r="N1452" s="22">
        <f t="shared" si="223"/>
        <v>0</v>
      </c>
    </row>
    <row r="1453" spans="1:14" x14ac:dyDescent="0.3">
      <c r="A1453" s="5" t="s">
        <v>2598</v>
      </c>
      <c r="B1453" s="5" t="s">
        <v>2599</v>
      </c>
      <c r="C1453" s="5">
        <v>16</v>
      </c>
      <c r="D1453" s="6">
        <v>1937</v>
      </c>
      <c r="E1453" s="17">
        <f>VLOOKUP(A1453,'forecast data dump'!$A$1:$H$3450,4,FALSE)</f>
        <v>44790</v>
      </c>
      <c r="F1453" s="17">
        <f>VLOOKUP(A1453,'forecast data dump'!$A$1:$H$3450,5,FALSE)</f>
        <v>44796</v>
      </c>
      <c r="G1453" s="13">
        <f>VLOOKUP(A1453,'forecast data dump'!$A$1:$H$3450,8,FALSE)</f>
        <v>0</v>
      </c>
      <c r="H1453" s="5" t="s">
        <v>3742</v>
      </c>
      <c r="I1453" s="22">
        <f t="shared" si="220"/>
        <v>16</v>
      </c>
      <c r="J1453" s="5"/>
      <c r="K1453" s="5"/>
      <c r="L1453" s="33">
        <f t="shared" si="221"/>
        <v>1937</v>
      </c>
      <c r="M1453" s="33">
        <f t="shared" si="222"/>
        <v>1937</v>
      </c>
      <c r="N1453" s="22">
        <f t="shared" si="223"/>
        <v>0</v>
      </c>
    </row>
    <row r="1454" spans="1:14" x14ac:dyDescent="0.3">
      <c r="A1454" s="5" t="s">
        <v>2598</v>
      </c>
      <c r="B1454" s="5" t="s">
        <v>2599</v>
      </c>
      <c r="C1454" s="5">
        <v>16</v>
      </c>
      <c r="D1454" s="6">
        <v>1937</v>
      </c>
      <c r="E1454" s="17">
        <f>VLOOKUP(A1454,'forecast data dump'!$A$1:$H$3450,4,FALSE)</f>
        <v>44790</v>
      </c>
      <c r="F1454" s="17">
        <f>VLOOKUP(A1454,'forecast data dump'!$A$1:$H$3450,5,FALSE)</f>
        <v>44796</v>
      </c>
      <c r="G1454" s="13">
        <f>VLOOKUP(A1454,'forecast data dump'!$A$1:$H$3450,8,FALSE)</f>
        <v>0</v>
      </c>
      <c r="H1454" s="5" t="s">
        <v>3741</v>
      </c>
      <c r="I1454" s="22">
        <f t="shared" si="220"/>
        <v>16</v>
      </c>
      <c r="J1454" s="5"/>
      <c r="K1454" s="5"/>
      <c r="L1454" s="33">
        <f t="shared" si="221"/>
        <v>1937</v>
      </c>
      <c r="M1454" s="33">
        <f t="shared" si="222"/>
        <v>1937</v>
      </c>
      <c r="N1454" s="22">
        <f t="shared" si="223"/>
        <v>0</v>
      </c>
    </row>
    <row r="1455" spans="1:14" x14ac:dyDescent="0.3">
      <c r="A1455" s="5" t="s">
        <v>2598</v>
      </c>
      <c r="B1455" s="5" t="s">
        <v>2599</v>
      </c>
      <c r="C1455" s="5">
        <v>16</v>
      </c>
      <c r="D1455" s="6">
        <v>2500</v>
      </c>
      <c r="E1455" s="17">
        <f>VLOOKUP(A1455,'forecast data dump'!$A$1:$H$3450,4,FALSE)</f>
        <v>44790</v>
      </c>
      <c r="F1455" s="17">
        <f>VLOOKUP(A1455,'forecast data dump'!$A$1:$H$3450,5,FALSE)</f>
        <v>44796</v>
      </c>
      <c r="G1455" s="13">
        <f>VLOOKUP(A1455,'forecast data dump'!$A$1:$H$3450,8,FALSE)</f>
        <v>0</v>
      </c>
      <c r="H1455" s="5" t="s">
        <v>3744</v>
      </c>
      <c r="I1455" s="22">
        <f t="shared" si="220"/>
        <v>16</v>
      </c>
      <c r="J1455" s="5"/>
      <c r="K1455" s="5"/>
      <c r="L1455" s="33">
        <f t="shared" si="221"/>
        <v>2500</v>
      </c>
      <c r="M1455" s="33">
        <f t="shared" si="222"/>
        <v>2500</v>
      </c>
      <c r="N1455" s="22">
        <f t="shared" si="223"/>
        <v>0</v>
      </c>
    </row>
    <row r="1456" spans="1:14" x14ac:dyDescent="0.3">
      <c r="A1456" s="5" t="s">
        <v>2598</v>
      </c>
      <c r="B1456" s="5" t="s">
        <v>2599</v>
      </c>
      <c r="C1456" s="5">
        <v>16</v>
      </c>
      <c r="D1456" s="6">
        <v>3495</v>
      </c>
      <c r="E1456" s="17">
        <f>VLOOKUP(A1456,'forecast data dump'!$A$1:$H$3450,4,FALSE)</f>
        <v>44790</v>
      </c>
      <c r="F1456" s="17">
        <f>VLOOKUP(A1456,'forecast data dump'!$A$1:$H$3450,5,FALSE)</f>
        <v>44796</v>
      </c>
      <c r="G1456" s="13">
        <f>VLOOKUP(A1456,'forecast data dump'!$A$1:$H$3450,8,FALSE)</f>
        <v>0</v>
      </c>
      <c r="H1456" s="5" t="s">
        <v>3732</v>
      </c>
      <c r="I1456" s="22">
        <f t="shared" si="220"/>
        <v>16</v>
      </c>
      <c r="J1456" s="5"/>
      <c r="K1456" s="5"/>
      <c r="L1456" s="33">
        <f t="shared" si="221"/>
        <v>3495</v>
      </c>
      <c r="M1456" s="33">
        <f t="shared" si="222"/>
        <v>3495</v>
      </c>
      <c r="N1456" s="22">
        <f t="shared" si="223"/>
        <v>0</v>
      </c>
    </row>
    <row r="1457" spans="1:14" x14ac:dyDescent="0.3">
      <c r="A1457" s="5" t="s">
        <v>2598</v>
      </c>
      <c r="B1457" s="5" t="s">
        <v>2599</v>
      </c>
      <c r="C1457" s="5">
        <v>16</v>
      </c>
      <c r="D1457" s="6">
        <v>2921</v>
      </c>
      <c r="E1457" s="17">
        <f>VLOOKUP(A1457,'forecast data dump'!$A$1:$H$3450,4,FALSE)</f>
        <v>44790</v>
      </c>
      <c r="F1457" s="17">
        <f>VLOOKUP(A1457,'forecast data dump'!$A$1:$H$3450,5,FALSE)</f>
        <v>44796</v>
      </c>
      <c r="G1457" s="13">
        <f>VLOOKUP(A1457,'forecast data dump'!$A$1:$H$3450,8,FALSE)</f>
        <v>0</v>
      </c>
      <c r="H1457" s="5" t="s">
        <v>3740</v>
      </c>
      <c r="I1457" s="22">
        <f t="shared" si="220"/>
        <v>16</v>
      </c>
      <c r="J1457" s="5"/>
      <c r="K1457" s="5"/>
      <c r="L1457" s="33">
        <f t="shared" si="221"/>
        <v>2921</v>
      </c>
      <c r="M1457" s="33">
        <f t="shared" si="222"/>
        <v>2921</v>
      </c>
      <c r="N1457" s="22">
        <f t="shared" si="223"/>
        <v>0</v>
      </c>
    </row>
    <row r="1458" spans="1:14" x14ac:dyDescent="0.3">
      <c r="A1458" s="5" t="s">
        <v>2598</v>
      </c>
      <c r="B1458" s="5" t="s">
        <v>2599</v>
      </c>
      <c r="C1458" s="5">
        <v>8</v>
      </c>
      <c r="D1458" s="6">
        <v>1461</v>
      </c>
      <c r="E1458" s="17">
        <f>VLOOKUP(A1458,'forecast data dump'!$A$1:$H$3450,4,FALSE)</f>
        <v>44790</v>
      </c>
      <c r="F1458" s="17">
        <f>VLOOKUP(A1458,'forecast data dump'!$A$1:$H$3450,5,FALSE)</f>
        <v>44796</v>
      </c>
      <c r="G1458" s="13">
        <f>VLOOKUP(A1458,'forecast data dump'!$A$1:$H$3450,8,FALSE)</f>
        <v>0</v>
      </c>
      <c r="H1458" s="5" t="s">
        <v>3754</v>
      </c>
      <c r="I1458" s="22">
        <f t="shared" si="220"/>
        <v>8</v>
      </c>
      <c r="J1458" s="5"/>
      <c r="K1458" s="5"/>
      <c r="L1458" s="33">
        <f t="shared" si="221"/>
        <v>1461</v>
      </c>
      <c r="M1458" s="33">
        <f t="shared" si="222"/>
        <v>1461</v>
      </c>
      <c r="N1458" s="22">
        <f t="shared" si="223"/>
        <v>0</v>
      </c>
    </row>
    <row r="1459" spans="1:14" x14ac:dyDescent="0.3">
      <c r="A1459" s="5" t="s">
        <v>2598</v>
      </c>
      <c r="B1459" s="5" t="s">
        <v>2599</v>
      </c>
      <c r="C1459" s="5">
        <v>8</v>
      </c>
      <c r="D1459" s="6">
        <v>1250</v>
      </c>
      <c r="E1459" s="17">
        <f>VLOOKUP(A1459,'forecast data dump'!$A$1:$H$3450,4,FALSE)</f>
        <v>44790</v>
      </c>
      <c r="F1459" s="17">
        <f>VLOOKUP(A1459,'forecast data dump'!$A$1:$H$3450,5,FALSE)</f>
        <v>44796</v>
      </c>
      <c r="G1459" s="13">
        <f>VLOOKUP(A1459,'forecast data dump'!$A$1:$H$3450,8,FALSE)</f>
        <v>0</v>
      </c>
      <c r="H1459" s="5" t="s">
        <v>3763</v>
      </c>
      <c r="I1459" s="22">
        <f t="shared" si="220"/>
        <v>8</v>
      </c>
      <c r="J1459" s="5"/>
      <c r="K1459" s="5"/>
      <c r="L1459" s="33">
        <f t="shared" si="221"/>
        <v>1250</v>
      </c>
      <c r="M1459" s="33">
        <f t="shared" si="222"/>
        <v>1250</v>
      </c>
      <c r="N1459" s="22">
        <f t="shared" si="223"/>
        <v>0</v>
      </c>
    </row>
    <row r="1460" spans="1:14" x14ac:dyDescent="0.3">
      <c r="A1460" s="5" t="s">
        <v>2598</v>
      </c>
      <c r="B1460" s="5" t="s">
        <v>2599</v>
      </c>
      <c r="C1460" s="5">
        <v>8</v>
      </c>
      <c r="D1460" s="6">
        <v>1250</v>
      </c>
      <c r="E1460" s="17">
        <f>VLOOKUP(A1460,'forecast data dump'!$A$1:$H$3450,4,FALSE)</f>
        <v>44790</v>
      </c>
      <c r="F1460" s="17">
        <f>VLOOKUP(A1460,'forecast data dump'!$A$1:$H$3450,5,FALSE)</f>
        <v>44796</v>
      </c>
      <c r="G1460" s="13">
        <f>VLOOKUP(A1460,'forecast data dump'!$A$1:$H$3450,8,FALSE)</f>
        <v>0</v>
      </c>
      <c r="H1460" s="5" t="s">
        <v>3763</v>
      </c>
      <c r="I1460" s="22">
        <f t="shared" si="220"/>
        <v>8</v>
      </c>
      <c r="J1460" s="5"/>
      <c r="K1460" s="5"/>
      <c r="L1460" s="33">
        <f t="shared" si="221"/>
        <v>1250</v>
      </c>
      <c r="M1460" s="33">
        <f t="shared" si="222"/>
        <v>1250</v>
      </c>
      <c r="N1460" s="22">
        <f t="shared" si="223"/>
        <v>0</v>
      </c>
    </row>
    <row r="1461" spans="1:14" x14ac:dyDescent="0.3">
      <c r="A1461" s="5" t="s">
        <v>2598</v>
      </c>
      <c r="B1461" s="5" t="s">
        <v>2599</v>
      </c>
      <c r="C1461" s="5">
        <v>8</v>
      </c>
      <c r="D1461" s="6">
        <v>1638</v>
      </c>
      <c r="E1461" s="17">
        <f>VLOOKUP(A1461,'forecast data dump'!$A$1:$H$3450,4,FALSE)</f>
        <v>44790</v>
      </c>
      <c r="F1461" s="17">
        <f>VLOOKUP(A1461,'forecast data dump'!$A$1:$H$3450,5,FALSE)</f>
        <v>44796</v>
      </c>
      <c r="G1461" s="13">
        <f>VLOOKUP(A1461,'forecast data dump'!$A$1:$H$3450,8,FALSE)</f>
        <v>0</v>
      </c>
      <c r="H1461" s="5" t="s">
        <v>3755</v>
      </c>
      <c r="I1461" s="22">
        <f t="shared" si="220"/>
        <v>8</v>
      </c>
      <c r="J1461" s="5"/>
      <c r="K1461" s="5"/>
      <c r="L1461" s="33">
        <f t="shared" si="221"/>
        <v>1638</v>
      </c>
      <c r="M1461" s="33">
        <f t="shared" si="222"/>
        <v>1638</v>
      </c>
      <c r="N1461" s="22">
        <f t="shared" si="223"/>
        <v>0</v>
      </c>
    </row>
    <row r="1462" spans="1:14" x14ac:dyDescent="0.3">
      <c r="A1462" s="5" t="s">
        <v>2600</v>
      </c>
      <c r="B1462" s="5" t="s">
        <v>2601</v>
      </c>
      <c r="C1462" s="5">
        <v>16</v>
      </c>
      <c r="D1462" s="6">
        <v>3495</v>
      </c>
      <c r="E1462" s="17">
        <f>VLOOKUP(A1462,'forecast data dump'!$A$1:$H$3450,4,FALSE)</f>
        <v>44797</v>
      </c>
      <c r="F1462" s="17">
        <f>VLOOKUP(A1462,'forecast data dump'!$A$1:$H$3450,5,FALSE)</f>
        <v>44803</v>
      </c>
      <c r="G1462" s="13">
        <f>VLOOKUP(A1462,'forecast data dump'!$A$1:$H$3450,8,FALSE)</f>
        <v>0</v>
      </c>
      <c r="H1462" s="5" t="s">
        <v>3732</v>
      </c>
      <c r="I1462" s="22">
        <f t="shared" si="220"/>
        <v>16</v>
      </c>
      <c r="J1462" s="5"/>
      <c r="K1462" s="5"/>
      <c r="L1462" s="33">
        <f t="shared" si="221"/>
        <v>3495</v>
      </c>
      <c r="M1462" s="33">
        <f t="shared" si="222"/>
        <v>3495</v>
      </c>
      <c r="N1462" s="22">
        <f t="shared" si="223"/>
        <v>0</v>
      </c>
    </row>
    <row r="1463" spans="1:14" x14ac:dyDescent="0.3">
      <c r="A1463" s="7" t="s">
        <v>3725</v>
      </c>
      <c r="B1463" s="7"/>
      <c r="C1463" s="7"/>
      <c r="D1463" s="8"/>
      <c r="E1463" s="16"/>
      <c r="F1463" s="16"/>
      <c r="G1463" s="12"/>
      <c r="H1463" s="7"/>
      <c r="I1463" s="21"/>
      <c r="J1463" s="7"/>
      <c r="K1463" s="7"/>
      <c r="L1463" s="31"/>
      <c r="M1463" s="31"/>
      <c r="N1463" s="21"/>
    </row>
    <row r="1464" spans="1:14" x14ac:dyDescent="0.3">
      <c r="A1464" s="3" t="s">
        <v>7902</v>
      </c>
      <c r="B1464" s="3"/>
      <c r="C1464" s="3"/>
      <c r="D1464" s="4"/>
      <c r="E1464" s="15"/>
      <c r="F1464" s="15"/>
      <c r="G1464" s="11"/>
      <c r="H1464" s="3"/>
      <c r="I1464" s="20"/>
      <c r="J1464" s="3"/>
      <c r="K1464" s="3"/>
      <c r="L1464" s="32"/>
      <c r="M1464" s="32"/>
      <c r="N1464" s="20"/>
    </row>
    <row r="1465" spans="1:14" x14ac:dyDescent="0.3">
      <c r="A1465" s="5" t="s">
        <v>196</v>
      </c>
      <c r="B1465" s="5" t="s">
        <v>197</v>
      </c>
      <c r="C1465" s="5">
        <v>480</v>
      </c>
      <c r="D1465" s="6">
        <v>0</v>
      </c>
      <c r="E1465" s="17" t="str">
        <f>VLOOKUP(A1465,'forecast data dump'!$A$1:$H$3450,4,FALSE)</f>
        <v>01-Jun-20 A</v>
      </c>
      <c r="F1465" s="17">
        <f>VLOOKUP(A1465,'forecast data dump'!$A$1:$H$3450,5,FALSE)</f>
        <v>44399</v>
      </c>
      <c r="G1465" s="13">
        <f>VLOOKUP(A1465,'forecast data dump'!$A$1:$H$3450,8,FALSE)</f>
        <v>0.98</v>
      </c>
      <c r="H1465" s="5" t="s">
        <v>3767</v>
      </c>
      <c r="I1465" s="22">
        <f t="shared" ref="I1465:I1473" si="224">C1465*(1-G1465)</f>
        <v>9.6000000000000085</v>
      </c>
      <c r="J1465" s="5"/>
      <c r="K1465" s="5"/>
      <c r="L1465" s="33">
        <f t="shared" ref="L1465:L1473" si="225">D1465*(1-G1465)</f>
        <v>0</v>
      </c>
      <c r="M1465" s="33">
        <f t="shared" ref="M1465:M1473" si="226">IF(J1465="",L1465,(D1465/C1465)*J1465)</f>
        <v>0</v>
      </c>
      <c r="N1465" s="22">
        <f t="shared" ref="N1465:N1473" si="227">L1465-M1465</f>
        <v>0</v>
      </c>
    </row>
    <row r="1466" spans="1:14" x14ac:dyDescent="0.3">
      <c r="A1466" s="5" t="s">
        <v>196</v>
      </c>
      <c r="B1466" s="5" t="s">
        <v>197</v>
      </c>
      <c r="C1466" s="5">
        <v>80</v>
      </c>
      <c r="D1466" s="6">
        <v>0</v>
      </c>
      <c r="E1466" s="17" t="str">
        <f>VLOOKUP(A1466,'forecast data dump'!$A$1:$H$3450,4,FALSE)</f>
        <v>01-Jun-20 A</v>
      </c>
      <c r="F1466" s="17">
        <f>VLOOKUP(A1466,'forecast data dump'!$A$1:$H$3450,5,FALSE)</f>
        <v>44399</v>
      </c>
      <c r="G1466" s="13">
        <f>VLOOKUP(A1466,'forecast data dump'!$A$1:$H$3450,8,FALSE)</f>
        <v>0.98</v>
      </c>
      <c r="H1466" s="5" t="s">
        <v>3768</v>
      </c>
      <c r="I1466" s="22">
        <f t="shared" si="224"/>
        <v>1.6000000000000014</v>
      </c>
      <c r="J1466" s="5"/>
      <c r="K1466" s="5"/>
      <c r="L1466" s="33">
        <f t="shared" si="225"/>
        <v>0</v>
      </c>
      <c r="M1466" s="33">
        <f t="shared" si="226"/>
        <v>0</v>
      </c>
      <c r="N1466" s="22">
        <f t="shared" si="227"/>
        <v>0</v>
      </c>
    </row>
    <row r="1467" spans="1:14" x14ac:dyDescent="0.3">
      <c r="A1467" s="5" t="s">
        <v>196</v>
      </c>
      <c r="B1467" s="5" t="s">
        <v>197</v>
      </c>
      <c r="C1467" s="5">
        <v>160</v>
      </c>
      <c r="D1467" s="6">
        <v>0</v>
      </c>
      <c r="E1467" s="17" t="str">
        <f>VLOOKUP(A1467,'forecast data dump'!$A$1:$H$3450,4,FALSE)</f>
        <v>01-Jun-20 A</v>
      </c>
      <c r="F1467" s="17">
        <f>VLOOKUP(A1467,'forecast data dump'!$A$1:$H$3450,5,FALSE)</f>
        <v>44399</v>
      </c>
      <c r="G1467" s="13">
        <f>VLOOKUP(A1467,'forecast data dump'!$A$1:$H$3450,8,FALSE)</f>
        <v>0.98</v>
      </c>
      <c r="H1467" s="5" t="s">
        <v>3769</v>
      </c>
      <c r="I1467" s="22">
        <f t="shared" si="224"/>
        <v>3.2000000000000028</v>
      </c>
      <c r="J1467" s="5"/>
      <c r="K1467" s="5"/>
      <c r="L1467" s="33">
        <f t="shared" si="225"/>
        <v>0</v>
      </c>
      <c r="M1467" s="33">
        <f t="shared" si="226"/>
        <v>0</v>
      </c>
      <c r="N1467" s="22">
        <f t="shared" si="227"/>
        <v>0</v>
      </c>
    </row>
    <row r="1468" spans="1:14" x14ac:dyDescent="0.3">
      <c r="A1468" s="5" t="s">
        <v>204</v>
      </c>
      <c r="B1468" s="5" t="s">
        <v>205</v>
      </c>
      <c r="C1468" s="5">
        <v>80</v>
      </c>
      <c r="D1468" s="6">
        <v>0</v>
      </c>
      <c r="E1468" s="17" t="str">
        <f>VLOOKUP(A1468,'forecast data dump'!$A$1:$H$3450,4,FALSE)</f>
        <v>01-Jun-20 A</v>
      </c>
      <c r="F1468" s="17">
        <f>VLOOKUP(A1468,'forecast data dump'!$A$1:$H$3450,5,FALSE)</f>
        <v>44399</v>
      </c>
      <c r="G1468" s="13">
        <f>VLOOKUP(A1468,'forecast data dump'!$A$1:$H$3450,8,FALSE)</f>
        <v>0.9</v>
      </c>
      <c r="H1468" s="5" t="s">
        <v>3767</v>
      </c>
      <c r="I1468" s="22">
        <f t="shared" si="224"/>
        <v>7.9999999999999982</v>
      </c>
      <c r="J1468" s="5"/>
      <c r="K1468" s="5"/>
      <c r="L1468" s="33">
        <f t="shared" si="225"/>
        <v>0</v>
      </c>
      <c r="M1468" s="33">
        <f t="shared" si="226"/>
        <v>0</v>
      </c>
      <c r="N1468" s="22">
        <f t="shared" si="227"/>
        <v>0</v>
      </c>
    </row>
    <row r="1469" spans="1:14" x14ac:dyDescent="0.3">
      <c r="A1469" s="5" t="s">
        <v>204</v>
      </c>
      <c r="B1469" s="5" t="s">
        <v>205</v>
      </c>
      <c r="C1469" s="5">
        <v>80</v>
      </c>
      <c r="D1469" s="6">
        <v>0</v>
      </c>
      <c r="E1469" s="17" t="str">
        <f>VLOOKUP(A1469,'forecast data dump'!$A$1:$H$3450,4,FALSE)</f>
        <v>01-Jun-20 A</v>
      </c>
      <c r="F1469" s="17">
        <f>VLOOKUP(A1469,'forecast data dump'!$A$1:$H$3450,5,FALSE)</f>
        <v>44399</v>
      </c>
      <c r="G1469" s="13">
        <f>VLOOKUP(A1469,'forecast data dump'!$A$1:$H$3450,8,FALSE)</f>
        <v>0.9</v>
      </c>
      <c r="H1469" s="5" t="s">
        <v>3768</v>
      </c>
      <c r="I1469" s="22">
        <f t="shared" si="224"/>
        <v>7.9999999999999982</v>
      </c>
      <c r="J1469" s="5"/>
      <c r="K1469" s="5"/>
      <c r="L1469" s="33">
        <f t="shared" si="225"/>
        <v>0</v>
      </c>
      <c r="M1469" s="33">
        <f t="shared" si="226"/>
        <v>0</v>
      </c>
      <c r="N1469" s="22">
        <f t="shared" si="227"/>
        <v>0</v>
      </c>
    </row>
    <row r="1470" spans="1:14" x14ac:dyDescent="0.3">
      <c r="A1470" s="5" t="s">
        <v>204</v>
      </c>
      <c r="B1470" s="5" t="s">
        <v>205</v>
      </c>
      <c r="C1470" s="5">
        <v>80</v>
      </c>
      <c r="D1470" s="6">
        <v>0</v>
      </c>
      <c r="E1470" s="17" t="str">
        <f>VLOOKUP(A1470,'forecast data dump'!$A$1:$H$3450,4,FALSE)</f>
        <v>01-Jun-20 A</v>
      </c>
      <c r="F1470" s="17">
        <f>VLOOKUP(A1470,'forecast data dump'!$A$1:$H$3450,5,FALSE)</f>
        <v>44399</v>
      </c>
      <c r="G1470" s="13">
        <f>VLOOKUP(A1470,'forecast data dump'!$A$1:$H$3450,8,FALSE)</f>
        <v>0.9</v>
      </c>
      <c r="H1470" s="5" t="s">
        <v>3769</v>
      </c>
      <c r="I1470" s="22">
        <f t="shared" si="224"/>
        <v>7.9999999999999982</v>
      </c>
      <c r="J1470" s="5"/>
      <c r="K1470" s="5"/>
      <c r="L1470" s="33">
        <f t="shared" si="225"/>
        <v>0</v>
      </c>
      <c r="M1470" s="33">
        <f t="shared" si="226"/>
        <v>0</v>
      </c>
      <c r="N1470" s="22">
        <f t="shared" si="227"/>
        <v>0</v>
      </c>
    </row>
    <row r="1471" spans="1:14" x14ac:dyDescent="0.3">
      <c r="A1471" s="5" t="s">
        <v>206</v>
      </c>
      <c r="B1471" s="5" t="s">
        <v>207</v>
      </c>
      <c r="C1471" s="5">
        <v>160</v>
      </c>
      <c r="D1471" s="6">
        <v>0</v>
      </c>
      <c r="E1471" s="17" t="str">
        <f>VLOOKUP(A1471,'forecast data dump'!$A$1:$H$3450,4,FALSE)</f>
        <v>11-May-21 A</v>
      </c>
      <c r="F1471" s="17">
        <f>VLOOKUP(A1471,'forecast data dump'!$A$1:$H$3450,5,FALSE)</f>
        <v>44407</v>
      </c>
      <c r="G1471" s="13">
        <f>VLOOKUP(A1471,'forecast data dump'!$A$1:$H$3450,8,FALSE)</f>
        <v>0.15</v>
      </c>
      <c r="H1471" s="5" t="s">
        <v>3767</v>
      </c>
      <c r="I1471" s="22">
        <f t="shared" si="224"/>
        <v>136</v>
      </c>
      <c r="J1471" s="5"/>
      <c r="K1471" s="5"/>
      <c r="L1471" s="33">
        <f t="shared" si="225"/>
        <v>0</v>
      </c>
      <c r="M1471" s="33">
        <f t="shared" si="226"/>
        <v>0</v>
      </c>
      <c r="N1471" s="22">
        <f t="shared" si="227"/>
        <v>0</v>
      </c>
    </row>
    <row r="1472" spans="1:14" x14ac:dyDescent="0.3">
      <c r="A1472" s="5" t="s">
        <v>206</v>
      </c>
      <c r="B1472" s="5" t="s">
        <v>207</v>
      </c>
      <c r="C1472" s="5">
        <v>160</v>
      </c>
      <c r="D1472" s="6">
        <v>0</v>
      </c>
      <c r="E1472" s="17" t="str">
        <f>VLOOKUP(A1472,'forecast data dump'!$A$1:$H$3450,4,FALSE)</f>
        <v>11-May-21 A</v>
      </c>
      <c r="F1472" s="17">
        <f>VLOOKUP(A1472,'forecast data dump'!$A$1:$H$3450,5,FALSE)</f>
        <v>44407</v>
      </c>
      <c r="G1472" s="13">
        <f>VLOOKUP(A1472,'forecast data dump'!$A$1:$H$3450,8,FALSE)</f>
        <v>0.15</v>
      </c>
      <c r="H1472" s="5" t="s">
        <v>3768</v>
      </c>
      <c r="I1472" s="22">
        <f t="shared" si="224"/>
        <v>136</v>
      </c>
      <c r="J1472" s="5"/>
      <c r="K1472" s="5"/>
      <c r="L1472" s="33">
        <f t="shared" si="225"/>
        <v>0</v>
      </c>
      <c r="M1472" s="33">
        <f t="shared" si="226"/>
        <v>0</v>
      </c>
      <c r="N1472" s="22">
        <f t="shared" si="227"/>
        <v>0</v>
      </c>
    </row>
    <row r="1473" spans="1:14" x14ac:dyDescent="0.3">
      <c r="A1473" s="5" t="s">
        <v>206</v>
      </c>
      <c r="B1473" s="5" t="s">
        <v>207</v>
      </c>
      <c r="C1473" s="5">
        <v>160</v>
      </c>
      <c r="D1473" s="6">
        <v>0</v>
      </c>
      <c r="E1473" s="17" t="str">
        <f>VLOOKUP(A1473,'forecast data dump'!$A$1:$H$3450,4,FALSE)</f>
        <v>11-May-21 A</v>
      </c>
      <c r="F1473" s="17">
        <f>VLOOKUP(A1473,'forecast data dump'!$A$1:$H$3450,5,FALSE)</f>
        <v>44407</v>
      </c>
      <c r="G1473" s="13">
        <f>VLOOKUP(A1473,'forecast data dump'!$A$1:$H$3450,8,FALSE)</f>
        <v>0.15</v>
      </c>
      <c r="H1473" s="5" t="s">
        <v>3769</v>
      </c>
      <c r="I1473" s="22">
        <f t="shared" si="224"/>
        <v>136</v>
      </c>
      <c r="J1473" s="5"/>
      <c r="K1473" s="5"/>
      <c r="L1473" s="33">
        <f t="shared" si="225"/>
        <v>0</v>
      </c>
      <c r="M1473" s="33">
        <f t="shared" si="226"/>
        <v>0</v>
      </c>
      <c r="N1473" s="22">
        <f t="shared" si="227"/>
        <v>0</v>
      </c>
    </row>
    <row r="1474" spans="1:14" x14ac:dyDescent="0.3">
      <c r="A1474" s="3" t="s">
        <v>7821</v>
      </c>
      <c r="B1474" s="3"/>
      <c r="C1474" s="3"/>
      <c r="D1474" s="4"/>
      <c r="E1474" s="15"/>
      <c r="F1474" s="15"/>
      <c r="G1474" s="11"/>
      <c r="H1474" s="3"/>
      <c r="I1474" s="20"/>
      <c r="J1474" s="3"/>
      <c r="K1474" s="3"/>
      <c r="L1474" s="32"/>
      <c r="M1474" s="32"/>
      <c r="N1474" s="20"/>
    </row>
    <row r="1475" spans="1:14" x14ac:dyDescent="0.3">
      <c r="A1475" s="5" t="s">
        <v>160</v>
      </c>
      <c r="B1475" s="5" t="s">
        <v>161</v>
      </c>
      <c r="C1475" s="5">
        <v>576</v>
      </c>
      <c r="D1475" s="6">
        <v>0</v>
      </c>
      <c r="E1475" s="17" t="str">
        <f>VLOOKUP(A1475,'forecast data dump'!$A$1:$H$3450,4,FALSE)</f>
        <v>25-Aug-21*</v>
      </c>
      <c r="F1475" s="17">
        <f>VLOOKUP(A1475,'forecast data dump'!$A$1:$H$3450,5,FALSE)</f>
        <v>44484</v>
      </c>
      <c r="G1475" s="13">
        <f>VLOOKUP(A1475,'forecast data dump'!$A$1:$H$3450,8,FALSE)</f>
        <v>0</v>
      </c>
      <c r="H1475" s="5" t="s">
        <v>3770</v>
      </c>
      <c r="I1475" s="22">
        <f t="shared" ref="I1475:I1482" si="228">C1475*(1-G1475)</f>
        <v>576</v>
      </c>
      <c r="J1475" s="5"/>
      <c r="K1475" s="5"/>
      <c r="L1475" s="33">
        <f t="shared" ref="L1475:L1482" si="229">D1475*(1-G1475)</f>
        <v>0</v>
      </c>
      <c r="M1475" s="33">
        <f t="shared" ref="M1475:M1482" si="230">IF(J1475="",L1475,(D1475/C1475)*J1475)</f>
        <v>0</v>
      </c>
      <c r="N1475" s="22">
        <f t="shared" ref="N1475:N1482" si="231">L1475-M1475</f>
        <v>0</v>
      </c>
    </row>
    <row r="1476" spans="1:14" x14ac:dyDescent="0.3">
      <c r="A1476" s="5" t="s">
        <v>160</v>
      </c>
      <c r="B1476" s="5" t="s">
        <v>161</v>
      </c>
      <c r="C1476" s="5">
        <v>4800</v>
      </c>
      <c r="D1476" s="6">
        <v>0</v>
      </c>
      <c r="E1476" s="17" t="str">
        <f>VLOOKUP(A1476,'forecast data dump'!$A$1:$H$3450,4,FALSE)</f>
        <v>25-Aug-21*</v>
      </c>
      <c r="F1476" s="17">
        <f>VLOOKUP(A1476,'forecast data dump'!$A$1:$H$3450,5,FALSE)</f>
        <v>44484</v>
      </c>
      <c r="G1476" s="13">
        <f>VLOOKUP(A1476,'forecast data dump'!$A$1:$H$3450,8,FALSE)</f>
        <v>0</v>
      </c>
      <c r="H1476" s="5" t="s">
        <v>3767</v>
      </c>
      <c r="I1476" s="22">
        <f t="shared" si="228"/>
        <v>4800</v>
      </c>
      <c r="J1476" s="5"/>
      <c r="K1476" s="5"/>
      <c r="L1476" s="33">
        <f t="shared" si="229"/>
        <v>0</v>
      </c>
      <c r="M1476" s="33">
        <f t="shared" si="230"/>
        <v>0</v>
      </c>
      <c r="N1476" s="22">
        <f t="shared" si="231"/>
        <v>0</v>
      </c>
    </row>
    <row r="1477" spans="1:14" x14ac:dyDescent="0.3">
      <c r="A1477" s="5" t="s">
        <v>160</v>
      </c>
      <c r="B1477" s="5" t="s">
        <v>161</v>
      </c>
      <c r="C1477" s="5">
        <v>1920</v>
      </c>
      <c r="D1477" s="6">
        <v>0</v>
      </c>
      <c r="E1477" s="17" t="str">
        <f>VLOOKUP(A1477,'forecast data dump'!$A$1:$H$3450,4,FALSE)</f>
        <v>25-Aug-21*</v>
      </c>
      <c r="F1477" s="17">
        <f>VLOOKUP(A1477,'forecast data dump'!$A$1:$H$3450,5,FALSE)</f>
        <v>44484</v>
      </c>
      <c r="G1477" s="13">
        <f>VLOOKUP(A1477,'forecast data dump'!$A$1:$H$3450,8,FALSE)</f>
        <v>0</v>
      </c>
      <c r="H1477" s="5" t="s">
        <v>3769</v>
      </c>
      <c r="I1477" s="22">
        <f t="shared" si="228"/>
        <v>1920</v>
      </c>
      <c r="J1477" s="5"/>
      <c r="K1477" s="5"/>
      <c r="L1477" s="33">
        <f t="shared" si="229"/>
        <v>0</v>
      </c>
      <c r="M1477" s="33">
        <f t="shared" si="230"/>
        <v>0</v>
      </c>
      <c r="N1477" s="22">
        <f t="shared" si="231"/>
        <v>0</v>
      </c>
    </row>
    <row r="1478" spans="1:14" x14ac:dyDescent="0.3">
      <c r="A1478" s="5" t="s">
        <v>164</v>
      </c>
      <c r="B1478" s="5" t="s">
        <v>165</v>
      </c>
      <c r="C1478" s="5">
        <v>2600</v>
      </c>
      <c r="D1478" s="6">
        <v>0</v>
      </c>
      <c r="E1478" s="17">
        <f>VLOOKUP(A1478,'forecast data dump'!$A$1:$H$3450,4,FALSE)</f>
        <v>44501</v>
      </c>
      <c r="F1478" s="17">
        <f>VLOOKUP(A1478,'forecast data dump'!$A$1:$H$3450,5,FALSE)</f>
        <v>44594</v>
      </c>
      <c r="G1478" s="13">
        <f>VLOOKUP(A1478,'forecast data dump'!$A$1:$H$3450,8,FALSE)</f>
        <v>0</v>
      </c>
      <c r="H1478" s="5" t="s">
        <v>3767</v>
      </c>
      <c r="I1478" s="22">
        <f t="shared" si="228"/>
        <v>2600</v>
      </c>
      <c r="J1478" s="5"/>
      <c r="K1478" s="5"/>
      <c r="L1478" s="33">
        <f t="shared" si="229"/>
        <v>0</v>
      </c>
      <c r="M1478" s="33">
        <f t="shared" si="230"/>
        <v>0</v>
      </c>
      <c r="N1478" s="22">
        <f t="shared" si="231"/>
        <v>0</v>
      </c>
    </row>
    <row r="1479" spans="1:14" x14ac:dyDescent="0.3">
      <c r="A1479" s="5" t="s">
        <v>164</v>
      </c>
      <c r="B1479" s="5" t="s">
        <v>165</v>
      </c>
      <c r="C1479" s="5">
        <v>312</v>
      </c>
      <c r="D1479" s="6">
        <v>0</v>
      </c>
      <c r="E1479" s="17">
        <f>VLOOKUP(A1479,'forecast data dump'!$A$1:$H$3450,4,FALSE)</f>
        <v>44501</v>
      </c>
      <c r="F1479" s="17">
        <f>VLOOKUP(A1479,'forecast data dump'!$A$1:$H$3450,5,FALSE)</f>
        <v>44594</v>
      </c>
      <c r="G1479" s="13">
        <f>VLOOKUP(A1479,'forecast data dump'!$A$1:$H$3450,8,FALSE)</f>
        <v>0</v>
      </c>
      <c r="H1479" s="5" t="s">
        <v>3770</v>
      </c>
      <c r="I1479" s="22">
        <f t="shared" si="228"/>
        <v>312</v>
      </c>
      <c r="J1479" s="5"/>
      <c r="K1479" s="5"/>
      <c r="L1479" s="33">
        <f t="shared" si="229"/>
        <v>0</v>
      </c>
      <c r="M1479" s="33">
        <f t="shared" si="230"/>
        <v>0</v>
      </c>
      <c r="N1479" s="22">
        <f t="shared" si="231"/>
        <v>0</v>
      </c>
    </row>
    <row r="1480" spans="1:14" x14ac:dyDescent="0.3">
      <c r="A1480" s="5" t="s">
        <v>164</v>
      </c>
      <c r="B1480" s="5" t="s">
        <v>165</v>
      </c>
      <c r="C1480" s="5">
        <v>520</v>
      </c>
      <c r="D1480" s="6">
        <v>0</v>
      </c>
      <c r="E1480" s="17">
        <f>VLOOKUP(A1480,'forecast data dump'!$A$1:$H$3450,4,FALSE)</f>
        <v>44501</v>
      </c>
      <c r="F1480" s="17">
        <f>VLOOKUP(A1480,'forecast data dump'!$A$1:$H$3450,5,FALSE)</f>
        <v>44594</v>
      </c>
      <c r="G1480" s="13">
        <f>VLOOKUP(A1480,'forecast data dump'!$A$1:$H$3450,8,FALSE)</f>
        <v>0</v>
      </c>
      <c r="H1480" s="5" t="s">
        <v>3769</v>
      </c>
      <c r="I1480" s="22">
        <f t="shared" si="228"/>
        <v>520</v>
      </c>
      <c r="J1480" s="5"/>
      <c r="K1480" s="5"/>
      <c r="L1480" s="33">
        <f t="shared" si="229"/>
        <v>0</v>
      </c>
      <c r="M1480" s="33">
        <f t="shared" si="230"/>
        <v>0</v>
      </c>
      <c r="N1480" s="22">
        <f t="shared" si="231"/>
        <v>0</v>
      </c>
    </row>
    <row r="1481" spans="1:14" x14ac:dyDescent="0.3">
      <c r="A1481" s="5" t="s">
        <v>168</v>
      </c>
      <c r="B1481" s="5" t="s">
        <v>169</v>
      </c>
      <c r="C1481" s="5">
        <v>8</v>
      </c>
      <c r="D1481" s="6">
        <v>0</v>
      </c>
      <c r="E1481" s="17">
        <f>VLOOKUP(A1481,'forecast data dump'!$A$1:$H$3450,4,FALSE)</f>
        <v>44432</v>
      </c>
      <c r="F1481" s="17">
        <f>VLOOKUP(A1481,'forecast data dump'!$A$1:$H$3450,5,FALSE)</f>
        <v>44432</v>
      </c>
      <c r="G1481" s="13">
        <f>VLOOKUP(A1481,'forecast data dump'!$A$1:$H$3450,8,FALSE)</f>
        <v>0</v>
      </c>
      <c r="H1481" s="5" t="s">
        <v>3770</v>
      </c>
      <c r="I1481" s="22">
        <f t="shared" si="228"/>
        <v>8</v>
      </c>
      <c r="J1481" s="5"/>
      <c r="K1481" s="5"/>
      <c r="L1481" s="33">
        <f t="shared" si="229"/>
        <v>0</v>
      </c>
      <c r="M1481" s="33">
        <f t="shared" si="230"/>
        <v>0</v>
      </c>
      <c r="N1481" s="22">
        <f t="shared" si="231"/>
        <v>0</v>
      </c>
    </row>
    <row r="1482" spans="1:14" x14ac:dyDescent="0.3">
      <c r="A1482" s="5" t="s">
        <v>168</v>
      </c>
      <c r="B1482" s="5" t="s">
        <v>169</v>
      </c>
      <c r="C1482" s="5">
        <v>8</v>
      </c>
      <c r="D1482" s="6">
        <v>0</v>
      </c>
      <c r="E1482" s="17">
        <f>VLOOKUP(A1482,'forecast data dump'!$A$1:$H$3450,4,FALSE)</f>
        <v>44432</v>
      </c>
      <c r="F1482" s="17">
        <f>VLOOKUP(A1482,'forecast data dump'!$A$1:$H$3450,5,FALSE)</f>
        <v>44432</v>
      </c>
      <c r="G1482" s="13">
        <f>VLOOKUP(A1482,'forecast data dump'!$A$1:$H$3450,8,FALSE)</f>
        <v>0</v>
      </c>
      <c r="H1482" s="5" t="s">
        <v>3769</v>
      </c>
      <c r="I1482" s="22">
        <f t="shared" si="228"/>
        <v>8</v>
      </c>
      <c r="J1482" s="5"/>
      <c r="K1482" s="5"/>
      <c r="L1482" s="33">
        <f t="shared" si="229"/>
        <v>0</v>
      </c>
      <c r="M1482" s="33">
        <f t="shared" si="230"/>
        <v>0</v>
      </c>
      <c r="N1482" s="22">
        <f t="shared" si="231"/>
        <v>0</v>
      </c>
    </row>
    <row r="1483" spans="1:14" x14ac:dyDescent="0.3">
      <c r="A1483" s="3" t="s">
        <v>7822</v>
      </c>
      <c r="B1483" s="3"/>
      <c r="C1483" s="3"/>
      <c r="D1483" s="4"/>
      <c r="E1483" s="15"/>
      <c r="F1483" s="15"/>
      <c r="G1483" s="11"/>
      <c r="H1483" s="3"/>
      <c r="I1483" s="20"/>
      <c r="J1483" s="3"/>
      <c r="K1483" s="3"/>
      <c r="L1483" s="32"/>
      <c r="M1483" s="32"/>
      <c r="N1483" s="20"/>
    </row>
    <row r="1484" spans="1:14" x14ac:dyDescent="0.3">
      <c r="A1484" s="5" t="s">
        <v>259</v>
      </c>
      <c r="B1484" s="5" t="s">
        <v>260</v>
      </c>
      <c r="C1484" s="5">
        <v>288</v>
      </c>
      <c r="D1484" s="6">
        <v>0</v>
      </c>
      <c r="E1484" s="17" t="str">
        <f>VLOOKUP(A1484,'forecast data dump'!$A$1:$H$3450,4,FALSE)</f>
        <v>11-Jan-21 A</v>
      </c>
      <c r="F1484" s="17">
        <f>VLOOKUP(A1484,'forecast data dump'!$A$1:$H$3450,5,FALSE)</f>
        <v>44442</v>
      </c>
      <c r="G1484" s="13">
        <f>VLOOKUP(A1484,'forecast data dump'!$A$1:$H$3450,8,FALSE)</f>
        <v>0.85</v>
      </c>
      <c r="H1484" s="5" t="s">
        <v>3772</v>
      </c>
      <c r="I1484" s="22">
        <f>C1484*(1-G1484)</f>
        <v>43.2</v>
      </c>
      <c r="J1484" s="5"/>
      <c r="K1484" s="5"/>
      <c r="L1484" s="33">
        <f>D1484*(1-G1484)</f>
        <v>0</v>
      </c>
      <c r="M1484" s="33">
        <f>IF(J1484="",L1484,(D1484/C1484)*J1484)</f>
        <v>0</v>
      </c>
      <c r="N1484" s="22">
        <f>L1484-M1484</f>
        <v>0</v>
      </c>
    </row>
    <row r="1485" spans="1:14" x14ac:dyDescent="0.3">
      <c r="A1485" s="5" t="s">
        <v>259</v>
      </c>
      <c r="B1485" s="5" t="s">
        <v>260</v>
      </c>
      <c r="C1485" s="5">
        <v>2400</v>
      </c>
      <c r="D1485" s="6">
        <v>0</v>
      </c>
      <c r="E1485" s="17" t="str">
        <f>VLOOKUP(A1485,'forecast data dump'!$A$1:$H$3450,4,FALSE)</f>
        <v>11-Jan-21 A</v>
      </c>
      <c r="F1485" s="17">
        <f>VLOOKUP(A1485,'forecast data dump'!$A$1:$H$3450,5,FALSE)</f>
        <v>44442</v>
      </c>
      <c r="G1485" s="13">
        <f>VLOOKUP(A1485,'forecast data dump'!$A$1:$H$3450,8,FALSE)</f>
        <v>0.85</v>
      </c>
      <c r="H1485" s="5" t="s">
        <v>3771</v>
      </c>
      <c r="I1485" s="22">
        <f>C1485*(1-G1485)</f>
        <v>360.00000000000006</v>
      </c>
      <c r="J1485" s="5"/>
      <c r="K1485" s="5"/>
      <c r="L1485" s="33">
        <f>D1485*(1-G1485)</f>
        <v>0</v>
      </c>
      <c r="M1485" s="33">
        <f>IF(J1485="",L1485,(D1485/C1485)*J1485)</f>
        <v>0</v>
      </c>
      <c r="N1485" s="22">
        <f>L1485-M1485</f>
        <v>0</v>
      </c>
    </row>
    <row r="1486" spans="1:14" x14ac:dyDescent="0.3">
      <c r="A1486" s="5" t="s">
        <v>261</v>
      </c>
      <c r="B1486" s="5" t="s">
        <v>262</v>
      </c>
      <c r="C1486" s="5">
        <v>288</v>
      </c>
      <c r="D1486" s="6">
        <v>0</v>
      </c>
      <c r="E1486" s="17" t="str">
        <f>VLOOKUP(A1486,'forecast data dump'!$A$1:$H$3450,4,FALSE)</f>
        <v>11-Jan-21 A</v>
      </c>
      <c r="F1486" s="17">
        <f>VLOOKUP(A1486,'forecast data dump'!$A$1:$H$3450,5,FALSE)</f>
        <v>44459</v>
      </c>
      <c r="G1486" s="13">
        <f>VLOOKUP(A1486,'forecast data dump'!$A$1:$H$3450,8,FALSE)</f>
        <v>0.85</v>
      </c>
      <c r="H1486" s="5" t="s">
        <v>3772</v>
      </c>
      <c r="I1486" s="22">
        <f>C1486*(1-G1486)</f>
        <v>43.2</v>
      </c>
      <c r="J1486" s="5"/>
      <c r="K1486" s="5"/>
      <c r="L1486" s="33">
        <f>D1486*(1-G1486)</f>
        <v>0</v>
      </c>
      <c r="M1486" s="33">
        <f>IF(J1486="",L1486,(D1486/C1486)*J1486)</f>
        <v>0</v>
      </c>
      <c r="N1486" s="22">
        <f>L1486-M1486</f>
        <v>0</v>
      </c>
    </row>
    <row r="1487" spans="1:14" x14ac:dyDescent="0.3">
      <c r="A1487" s="5" t="s">
        <v>261</v>
      </c>
      <c r="B1487" s="5" t="s">
        <v>262</v>
      </c>
      <c r="C1487" s="5">
        <v>2400</v>
      </c>
      <c r="D1487" s="6">
        <v>0</v>
      </c>
      <c r="E1487" s="17" t="str">
        <f>VLOOKUP(A1487,'forecast data dump'!$A$1:$H$3450,4,FALSE)</f>
        <v>11-Jan-21 A</v>
      </c>
      <c r="F1487" s="17">
        <f>VLOOKUP(A1487,'forecast data dump'!$A$1:$H$3450,5,FALSE)</f>
        <v>44459</v>
      </c>
      <c r="G1487" s="13">
        <f>VLOOKUP(A1487,'forecast data dump'!$A$1:$H$3450,8,FALSE)</f>
        <v>0.85</v>
      </c>
      <c r="H1487" s="5" t="s">
        <v>3771</v>
      </c>
      <c r="I1487" s="22">
        <f>C1487*(1-G1487)</f>
        <v>360.00000000000006</v>
      </c>
      <c r="J1487" s="5"/>
      <c r="K1487" s="5"/>
      <c r="L1487" s="33">
        <f>D1487*(1-G1487)</f>
        <v>0</v>
      </c>
      <c r="M1487" s="33">
        <f>IF(J1487="",L1487,(D1487/C1487)*J1487)</f>
        <v>0</v>
      </c>
      <c r="N1487" s="22">
        <f>L1487-M1487</f>
        <v>0</v>
      </c>
    </row>
    <row r="1488" spans="1:14" x14ac:dyDescent="0.3">
      <c r="A1488" s="3" t="s">
        <v>7903</v>
      </c>
      <c r="B1488" s="3"/>
      <c r="C1488" s="3"/>
      <c r="D1488" s="4"/>
      <c r="E1488" s="15"/>
      <c r="F1488" s="15"/>
      <c r="G1488" s="11"/>
      <c r="H1488" s="3"/>
      <c r="I1488" s="20"/>
      <c r="J1488" s="3"/>
      <c r="K1488" s="3"/>
      <c r="L1488" s="32"/>
      <c r="M1488" s="32"/>
      <c r="N1488" s="20"/>
    </row>
    <row r="1489" spans="1:14" x14ac:dyDescent="0.3">
      <c r="A1489" s="5" t="s">
        <v>269</v>
      </c>
      <c r="B1489" s="5" t="s">
        <v>270</v>
      </c>
      <c r="C1489" s="5">
        <v>288</v>
      </c>
      <c r="D1489" s="6">
        <v>0</v>
      </c>
      <c r="E1489" s="17" t="str">
        <f>VLOOKUP(A1489,'forecast data dump'!$A$1:$H$3450,4,FALSE)</f>
        <v>02-Nov-20 A</v>
      </c>
      <c r="F1489" s="17">
        <f>VLOOKUP(A1489,'forecast data dump'!$A$1:$H$3450,5,FALSE)</f>
        <v>44399</v>
      </c>
      <c r="G1489" s="13">
        <f>VLOOKUP(A1489,'forecast data dump'!$A$1:$H$3450,8,FALSE)</f>
        <v>0.85</v>
      </c>
      <c r="H1489" s="5" t="s">
        <v>3775</v>
      </c>
      <c r="I1489" s="22">
        <f>C1489*(1-G1489)</f>
        <v>43.2</v>
      </c>
      <c r="J1489" s="5"/>
      <c r="K1489" s="5"/>
      <c r="L1489" s="33">
        <f>D1489*(1-G1489)</f>
        <v>0</v>
      </c>
      <c r="M1489" s="33">
        <f>IF(J1489="",L1489,(D1489/C1489)*J1489)</f>
        <v>0</v>
      </c>
      <c r="N1489" s="22">
        <f>L1489-M1489</f>
        <v>0</v>
      </c>
    </row>
    <row r="1490" spans="1:14" x14ac:dyDescent="0.3">
      <c r="A1490" s="5" t="s">
        <v>269</v>
      </c>
      <c r="B1490" s="5" t="s">
        <v>270</v>
      </c>
      <c r="C1490" s="5">
        <v>960</v>
      </c>
      <c r="D1490" s="6">
        <v>0</v>
      </c>
      <c r="E1490" s="17" t="str">
        <f>VLOOKUP(A1490,'forecast data dump'!$A$1:$H$3450,4,FALSE)</f>
        <v>02-Nov-20 A</v>
      </c>
      <c r="F1490" s="17">
        <f>VLOOKUP(A1490,'forecast data dump'!$A$1:$H$3450,5,FALSE)</f>
        <v>44399</v>
      </c>
      <c r="G1490" s="13">
        <f>VLOOKUP(A1490,'forecast data dump'!$A$1:$H$3450,8,FALSE)</f>
        <v>0.85</v>
      </c>
      <c r="H1490" s="5" t="s">
        <v>3776</v>
      </c>
      <c r="I1490" s="22">
        <f>C1490*(1-G1490)</f>
        <v>144.00000000000003</v>
      </c>
      <c r="J1490" s="5"/>
      <c r="K1490" s="5"/>
      <c r="L1490" s="33">
        <f>D1490*(1-G1490)</f>
        <v>0</v>
      </c>
      <c r="M1490" s="33">
        <f>IF(J1490="",L1490,(D1490/C1490)*J1490)</f>
        <v>0</v>
      </c>
      <c r="N1490" s="22">
        <f>L1490-M1490</f>
        <v>0</v>
      </c>
    </row>
    <row r="1491" spans="1:14" x14ac:dyDescent="0.3">
      <c r="A1491" s="5" t="s">
        <v>269</v>
      </c>
      <c r="B1491" s="5" t="s">
        <v>270</v>
      </c>
      <c r="C1491" s="5">
        <v>2400</v>
      </c>
      <c r="D1491" s="6">
        <v>0</v>
      </c>
      <c r="E1491" s="17" t="str">
        <f>VLOOKUP(A1491,'forecast data dump'!$A$1:$H$3450,4,FALSE)</f>
        <v>02-Nov-20 A</v>
      </c>
      <c r="F1491" s="17">
        <f>VLOOKUP(A1491,'forecast data dump'!$A$1:$H$3450,5,FALSE)</f>
        <v>44399</v>
      </c>
      <c r="G1491" s="13">
        <f>VLOOKUP(A1491,'forecast data dump'!$A$1:$H$3450,8,FALSE)</f>
        <v>0.85</v>
      </c>
      <c r="H1491" s="5" t="s">
        <v>3774</v>
      </c>
      <c r="I1491" s="22">
        <f>C1491*(1-G1491)</f>
        <v>360.00000000000006</v>
      </c>
      <c r="J1491" s="5"/>
      <c r="K1491" s="5"/>
      <c r="L1491" s="33">
        <f>D1491*(1-G1491)</f>
        <v>0</v>
      </c>
      <c r="M1491" s="33">
        <f>IF(J1491="",L1491,(D1491/C1491)*J1491)</f>
        <v>0</v>
      </c>
      <c r="N1491" s="22">
        <f>L1491-M1491</f>
        <v>0</v>
      </c>
    </row>
    <row r="1492" spans="1:14" x14ac:dyDescent="0.3">
      <c r="A1492" s="5" t="s">
        <v>271</v>
      </c>
      <c r="B1492" s="5" t="s">
        <v>272</v>
      </c>
      <c r="C1492" s="5">
        <v>288</v>
      </c>
      <c r="D1492" s="6">
        <v>0</v>
      </c>
      <c r="E1492" s="17" t="str">
        <f>VLOOKUP(A1492,'forecast data dump'!$A$1:$H$3450,4,FALSE)</f>
        <v>17-Nov-20 A</v>
      </c>
      <c r="F1492" s="17">
        <f>VLOOKUP(A1492,'forecast data dump'!$A$1:$H$3450,5,FALSE)</f>
        <v>44399</v>
      </c>
      <c r="G1492" s="13">
        <f>VLOOKUP(A1492,'forecast data dump'!$A$1:$H$3450,8,FALSE)</f>
        <v>0.85</v>
      </c>
      <c r="H1492" s="5" t="s">
        <v>3775</v>
      </c>
      <c r="I1492" s="22">
        <f>C1492*(1-G1492)</f>
        <v>43.2</v>
      </c>
      <c r="J1492" s="5"/>
      <c r="K1492" s="5"/>
      <c r="L1492" s="33">
        <f>D1492*(1-G1492)</f>
        <v>0</v>
      </c>
      <c r="M1492" s="33">
        <f>IF(J1492="",L1492,(D1492/C1492)*J1492)</f>
        <v>0</v>
      </c>
      <c r="N1492" s="22">
        <f>L1492-M1492</f>
        <v>0</v>
      </c>
    </row>
    <row r="1493" spans="1:14" x14ac:dyDescent="0.3">
      <c r="A1493" s="5" t="s">
        <v>271</v>
      </c>
      <c r="B1493" s="5" t="s">
        <v>272</v>
      </c>
      <c r="C1493" s="5">
        <v>2400</v>
      </c>
      <c r="D1493" s="6">
        <v>0</v>
      </c>
      <c r="E1493" s="17" t="str">
        <f>VLOOKUP(A1493,'forecast data dump'!$A$1:$H$3450,4,FALSE)</f>
        <v>17-Nov-20 A</v>
      </c>
      <c r="F1493" s="17">
        <f>VLOOKUP(A1493,'forecast data dump'!$A$1:$H$3450,5,FALSE)</f>
        <v>44399</v>
      </c>
      <c r="G1493" s="13">
        <f>VLOOKUP(A1493,'forecast data dump'!$A$1:$H$3450,8,FALSE)</f>
        <v>0.85</v>
      </c>
      <c r="H1493" s="5" t="s">
        <v>3774</v>
      </c>
      <c r="I1493" s="22">
        <f>C1493*(1-G1493)</f>
        <v>360.00000000000006</v>
      </c>
      <c r="J1493" s="5"/>
      <c r="K1493" s="5"/>
      <c r="L1493" s="33">
        <f>D1493*(1-G1493)</f>
        <v>0</v>
      </c>
      <c r="M1493" s="33">
        <f>IF(J1493="",L1493,(D1493/C1493)*J1493)</f>
        <v>0</v>
      </c>
      <c r="N1493" s="22">
        <f>L1493-M1493</f>
        <v>0</v>
      </c>
    </row>
    <row r="1494" spans="1:14" x14ac:dyDescent="0.3">
      <c r="A1494" s="3" t="s">
        <v>7904</v>
      </c>
      <c r="B1494" s="3"/>
      <c r="C1494" s="3"/>
      <c r="D1494" s="4"/>
      <c r="E1494" s="15"/>
      <c r="F1494" s="15"/>
      <c r="G1494" s="11"/>
      <c r="H1494" s="3"/>
      <c r="I1494" s="20"/>
      <c r="J1494" s="3"/>
      <c r="K1494" s="3"/>
      <c r="L1494" s="32"/>
      <c r="M1494" s="32"/>
      <c r="N1494" s="20"/>
    </row>
    <row r="1495" spans="1:14" x14ac:dyDescent="0.3">
      <c r="A1495" s="5" t="s">
        <v>365</v>
      </c>
      <c r="B1495" s="5" t="s">
        <v>366</v>
      </c>
      <c r="C1495" s="5">
        <v>288</v>
      </c>
      <c r="D1495" s="6">
        <v>0</v>
      </c>
      <c r="E1495" s="17" t="str">
        <f>VLOOKUP(A1495,'forecast data dump'!$A$1:$H$3450,4,FALSE)</f>
        <v>06-Oct-20 A</v>
      </c>
      <c r="F1495" s="17">
        <f>VLOOKUP(A1495,'forecast data dump'!$A$1:$H$3450,5,FALSE)</f>
        <v>44391</v>
      </c>
      <c r="G1495" s="13">
        <f>VLOOKUP(A1495,'forecast data dump'!$A$1:$H$3450,8,FALSE)</f>
        <v>0.85</v>
      </c>
      <c r="H1495" s="5" t="s">
        <v>3777</v>
      </c>
      <c r="I1495" s="22">
        <f t="shared" ref="I1495:I1506" si="232">C1495*(1-G1495)</f>
        <v>43.2</v>
      </c>
      <c r="J1495" s="5"/>
      <c r="K1495" s="5"/>
      <c r="L1495" s="33">
        <f t="shared" ref="L1495:L1506" si="233">D1495*(1-G1495)</f>
        <v>0</v>
      </c>
      <c r="M1495" s="33">
        <f t="shared" ref="M1495:M1506" si="234">IF(J1495="",L1495,(D1495/C1495)*J1495)</f>
        <v>0</v>
      </c>
      <c r="N1495" s="22">
        <f t="shared" ref="N1495:N1506" si="235">L1495-M1495</f>
        <v>0</v>
      </c>
    </row>
    <row r="1496" spans="1:14" x14ac:dyDescent="0.3">
      <c r="A1496" s="5" t="s">
        <v>365</v>
      </c>
      <c r="B1496" s="5" t="s">
        <v>366</v>
      </c>
      <c r="C1496" s="5">
        <v>960</v>
      </c>
      <c r="D1496" s="6">
        <v>0</v>
      </c>
      <c r="E1496" s="17" t="str">
        <f>VLOOKUP(A1496,'forecast data dump'!$A$1:$H$3450,4,FALSE)</f>
        <v>06-Oct-20 A</v>
      </c>
      <c r="F1496" s="17">
        <f>VLOOKUP(A1496,'forecast data dump'!$A$1:$H$3450,5,FALSE)</f>
        <v>44391</v>
      </c>
      <c r="G1496" s="13">
        <f>VLOOKUP(A1496,'forecast data dump'!$A$1:$H$3450,8,FALSE)</f>
        <v>0.85</v>
      </c>
      <c r="H1496" s="5" t="s">
        <v>3781</v>
      </c>
      <c r="I1496" s="22">
        <f t="shared" si="232"/>
        <v>144.00000000000003</v>
      </c>
      <c r="J1496" s="5"/>
      <c r="K1496" s="5"/>
      <c r="L1496" s="33">
        <f t="shared" si="233"/>
        <v>0</v>
      </c>
      <c r="M1496" s="33">
        <f t="shared" si="234"/>
        <v>0</v>
      </c>
      <c r="N1496" s="22">
        <f t="shared" si="235"/>
        <v>0</v>
      </c>
    </row>
    <row r="1497" spans="1:14" x14ac:dyDescent="0.3">
      <c r="A1497" s="5" t="s">
        <v>365</v>
      </c>
      <c r="B1497" s="5" t="s">
        <v>366</v>
      </c>
      <c r="C1497" s="5">
        <v>2400</v>
      </c>
      <c r="D1497" s="6">
        <v>0</v>
      </c>
      <c r="E1497" s="17" t="str">
        <f>VLOOKUP(A1497,'forecast data dump'!$A$1:$H$3450,4,FALSE)</f>
        <v>06-Oct-20 A</v>
      </c>
      <c r="F1497" s="17">
        <f>VLOOKUP(A1497,'forecast data dump'!$A$1:$H$3450,5,FALSE)</f>
        <v>44391</v>
      </c>
      <c r="G1497" s="13">
        <f>VLOOKUP(A1497,'forecast data dump'!$A$1:$H$3450,8,FALSE)</f>
        <v>0.85</v>
      </c>
      <c r="H1497" s="5" t="s">
        <v>3778</v>
      </c>
      <c r="I1497" s="22">
        <f t="shared" si="232"/>
        <v>360.00000000000006</v>
      </c>
      <c r="J1497" s="5"/>
      <c r="K1497" s="5"/>
      <c r="L1497" s="33">
        <f t="shared" si="233"/>
        <v>0</v>
      </c>
      <c r="M1497" s="33">
        <f t="shared" si="234"/>
        <v>0</v>
      </c>
      <c r="N1497" s="22">
        <f t="shared" si="235"/>
        <v>0</v>
      </c>
    </row>
    <row r="1498" spans="1:14" x14ac:dyDescent="0.3">
      <c r="A1498" s="5" t="s">
        <v>367</v>
      </c>
      <c r="B1498" s="5" t="s">
        <v>368</v>
      </c>
      <c r="C1498" s="5">
        <v>288</v>
      </c>
      <c r="D1498" s="6">
        <v>0</v>
      </c>
      <c r="E1498" s="17" t="str">
        <f>VLOOKUP(A1498,'forecast data dump'!$A$1:$H$3450,4,FALSE)</f>
        <v>21-Oct-20 A</v>
      </c>
      <c r="F1498" s="17">
        <f>VLOOKUP(A1498,'forecast data dump'!$A$1:$H$3450,5,FALSE)</f>
        <v>44391</v>
      </c>
      <c r="G1498" s="13">
        <f>VLOOKUP(A1498,'forecast data dump'!$A$1:$H$3450,8,FALSE)</f>
        <v>0.85</v>
      </c>
      <c r="H1498" s="5" t="s">
        <v>3777</v>
      </c>
      <c r="I1498" s="22">
        <f t="shared" si="232"/>
        <v>43.2</v>
      </c>
      <c r="J1498" s="5"/>
      <c r="K1498" s="5"/>
      <c r="L1498" s="33">
        <f t="shared" si="233"/>
        <v>0</v>
      </c>
      <c r="M1498" s="33">
        <f t="shared" si="234"/>
        <v>0</v>
      </c>
      <c r="N1498" s="22">
        <f t="shared" si="235"/>
        <v>0</v>
      </c>
    </row>
    <row r="1499" spans="1:14" x14ac:dyDescent="0.3">
      <c r="A1499" s="5" t="s">
        <v>367</v>
      </c>
      <c r="B1499" s="5" t="s">
        <v>368</v>
      </c>
      <c r="C1499" s="5">
        <v>960</v>
      </c>
      <c r="D1499" s="6">
        <v>0</v>
      </c>
      <c r="E1499" s="17" t="str">
        <f>VLOOKUP(A1499,'forecast data dump'!$A$1:$H$3450,4,FALSE)</f>
        <v>21-Oct-20 A</v>
      </c>
      <c r="F1499" s="17">
        <f>VLOOKUP(A1499,'forecast data dump'!$A$1:$H$3450,5,FALSE)</f>
        <v>44391</v>
      </c>
      <c r="G1499" s="13">
        <f>VLOOKUP(A1499,'forecast data dump'!$A$1:$H$3450,8,FALSE)</f>
        <v>0.85</v>
      </c>
      <c r="H1499" s="5" t="s">
        <v>3781</v>
      </c>
      <c r="I1499" s="22">
        <f t="shared" si="232"/>
        <v>144.00000000000003</v>
      </c>
      <c r="J1499" s="5"/>
      <c r="K1499" s="5"/>
      <c r="L1499" s="33">
        <f t="shared" si="233"/>
        <v>0</v>
      </c>
      <c r="M1499" s="33">
        <f t="shared" si="234"/>
        <v>0</v>
      </c>
      <c r="N1499" s="22">
        <f t="shared" si="235"/>
        <v>0</v>
      </c>
    </row>
    <row r="1500" spans="1:14" x14ac:dyDescent="0.3">
      <c r="A1500" s="5" t="s">
        <v>367</v>
      </c>
      <c r="B1500" s="5" t="s">
        <v>368</v>
      </c>
      <c r="C1500" s="5">
        <v>2400</v>
      </c>
      <c r="D1500" s="6">
        <v>0</v>
      </c>
      <c r="E1500" s="17" t="str">
        <f>VLOOKUP(A1500,'forecast data dump'!$A$1:$H$3450,4,FALSE)</f>
        <v>21-Oct-20 A</v>
      </c>
      <c r="F1500" s="17">
        <f>VLOOKUP(A1500,'forecast data dump'!$A$1:$H$3450,5,FALSE)</f>
        <v>44391</v>
      </c>
      <c r="G1500" s="13">
        <f>VLOOKUP(A1500,'forecast data dump'!$A$1:$H$3450,8,FALSE)</f>
        <v>0.85</v>
      </c>
      <c r="H1500" s="5" t="s">
        <v>3778</v>
      </c>
      <c r="I1500" s="22">
        <f t="shared" si="232"/>
        <v>360.00000000000006</v>
      </c>
      <c r="J1500" s="5"/>
      <c r="K1500" s="5"/>
      <c r="L1500" s="33">
        <f t="shared" si="233"/>
        <v>0</v>
      </c>
      <c r="M1500" s="33">
        <f t="shared" si="234"/>
        <v>0</v>
      </c>
      <c r="N1500" s="22">
        <f t="shared" si="235"/>
        <v>0</v>
      </c>
    </row>
    <row r="1501" spans="1:14" x14ac:dyDescent="0.3">
      <c r="A1501" s="5" t="s">
        <v>371</v>
      </c>
      <c r="B1501" s="5" t="s">
        <v>372</v>
      </c>
      <c r="C1501" s="5">
        <v>288</v>
      </c>
      <c r="D1501" s="6">
        <v>0</v>
      </c>
      <c r="E1501" s="17" t="str">
        <f>VLOOKUP(A1501,'forecast data dump'!$A$1:$H$3450,4,FALSE)</f>
        <v>06-Oct-20 A</v>
      </c>
      <c r="F1501" s="17">
        <f>VLOOKUP(A1501,'forecast data dump'!$A$1:$H$3450,5,FALSE)</f>
        <v>44391</v>
      </c>
      <c r="G1501" s="13">
        <f>VLOOKUP(A1501,'forecast data dump'!$A$1:$H$3450,8,FALSE)</f>
        <v>0.85</v>
      </c>
      <c r="H1501" s="5" t="s">
        <v>3779</v>
      </c>
      <c r="I1501" s="22">
        <f t="shared" si="232"/>
        <v>43.2</v>
      </c>
      <c r="J1501" s="5"/>
      <c r="K1501" s="5"/>
      <c r="L1501" s="33">
        <f t="shared" si="233"/>
        <v>0</v>
      </c>
      <c r="M1501" s="33">
        <f t="shared" si="234"/>
        <v>0</v>
      </c>
      <c r="N1501" s="22">
        <f t="shared" si="235"/>
        <v>0</v>
      </c>
    </row>
    <row r="1502" spans="1:14" x14ac:dyDescent="0.3">
      <c r="A1502" s="5" t="s">
        <v>371</v>
      </c>
      <c r="B1502" s="5" t="s">
        <v>372</v>
      </c>
      <c r="C1502" s="5">
        <v>960</v>
      </c>
      <c r="D1502" s="6">
        <v>0</v>
      </c>
      <c r="E1502" s="17" t="str">
        <f>VLOOKUP(A1502,'forecast data dump'!$A$1:$H$3450,4,FALSE)</f>
        <v>06-Oct-20 A</v>
      </c>
      <c r="F1502" s="17">
        <f>VLOOKUP(A1502,'forecast data dump'!$A$1:$H$3450,5,FALSE)</f>
        <v>44391</v>
      </c>
      <c r="G1502" s="13">
        <f>VLOOKUP(A1502,'forecast data dump'!$A$1:$H$3450,8,FALSE)</f>
        <v>0.85</v>
      </c>
      <c r="H1502" s="5" t="s">
        <v>3782</v>
      </c>
      <c r="I1502" s="22">
        <f t="shared" si="232"/>
        <v>144.00000000000003</v>
      </c>
      <c r="J1502" s="5"/>
      <c r="K1502" s="5"/>
      <c r="L1502" s="33">
        <f t="shared" si="233"/>
        <v>0</v>
      </c>
      <c r="M1502" s="33">
        <f t="shared" si="234"/>
        <v>0</v>
      </c>
      <c r="N1502" s="22">
        <f t="shared" si="235"/>
        <v>0</v>
      </c>
    </row>
    <row r="1503" spans="1:14" x14ac:dyDescent="0.3">
      <c r="A1503" s="5" t="s">
        <v>371</v>
      </c>
      <c r="B1503" s="5" t="s">
        <v>372</v>
      </c>
      <c r="C1503" s="5">
        <v>2400</v>
      </c>
      <c r="D1503" s="6">
        <v>0</v>
      </c>
      <c r="E1503" s="17" t="str">
        <f>VLOOKUP(A1503,'forecast data dump'!$A$1:$H$3450,4,FALSE)</f>
        <v>06-Oct-20 A</v>
      </c>
      <c r="F1503" s="17">
        <f>VLOOKUP(A1503,'forecast data dump'!$A$1:$H$3450,5,FALSE)</f>
        <v>44391</v>
      </c>
      <c r="G1503" s="13">
        <f>VLOOKUP(A1503,'forecast data dump'!$A$1:$H$3450,8,FALSE)</f>
        <v>0.85</v>
      </c>
      <c r="H1503" s="5" t="s">
        <v>3780</v>
      </c>
      <c r="I1503" s="22">
        <f t="shared" si="232"/>
        <v>360.00000000000006</v>
      </c>
      <c r="J1503" s="5"/>
      <c r="K1503" s="5"/>
      <c r="L1503" s="33">
        <f t="shared" si="233"/>
        <v>0</v>
      </c>
      <c r="M1503" s="33">
        <f t="shared" si="234"/>
        <v>0</v>
      </c>
      <c r="N1503" s="22">
        <f t="shared" si="235"/>
        <v>0</v>
      </c>
    </row>
    <row r="1504" spans="1:14" x14ac:dyDescent="0.3">
      <c r="A1504" s="5" t="s">
        <v>373</v>
      </c>
      <c r="B1504" s="5" t="s">
        <v>374</v>
      </c>
      <c r="C1504" s="5">
        <v>288</v>
      </c>
      <c r="D1504" s="6">
        <v>0</v>
      </c>
      <c r="E1504" s="17" t="str">
        <f>VLOOKUP(A1504,'forecast data dump'!$A$1:$H$3450,4,FALSE)</f>
        <v>21-Oct-20 A</v>
      </c>
      <c r="F1504" s="17">
        <f>VLOOKUP(A1504,'forecast data dump'!$A$1:$H$3450,5,FALSE)</f>
        <v>44391</v>
      </c>
      <c r="G1504" s="13">
        <f>VLOOKUP(A1504,'forecast data dump'!$A$1:$H$3450,8,FALSE)</f>
        <v>0.85</v>
      </c>
      <c r="H1504" s="5" t="s">
        <v>3779</v>
      </c>
      <c r="I1504" s="22">
        <f t="shared" si="232"/>
        <v>43.2</v>
      </c>
      <c r="J1504" s="5"/>
      <c r="K1504" s="5"/>
      <c r="L1504" s="33">
        <f t="shared" si="233"/>
        <v>0</v>
      </c>
      <c r="M1504" s="33">
        <f t="shared" si="234"/>
        <v>0</v>
      </c>
      <c r="N1504" s="22">
        <f t="shared" si="235"/>
        <v>0</v>
      </c>
    </row>
    <row r="1505" spans="1:14" x14ac:dyDescent="0.3">
      <c r="A1505" s="5" t="s">
        <v>373</v>
      </c>
      <c r="B1505" s="5" t="s">
        <v>374</v>
      </c>
      <c r="C1505" s="5">
        <v>2400</v>
      </c>
      <c r="D1505" s="6">
        <v>0</v>
      </c>
      <c r="E1505" s="17" t="str">
        <f>VLOOKUP(A1505,'forecast data dump'!$A$1:$H$3450,4,FALSE)</f>
        <v>21-Oct-20 A</v>
      </c>
      <c r="F1505" s="17">
        <f>VLOOKUP(A1505,'forecast data dump'!$A$1:$H$3450,5,FALSE)</f>
        <v>44391</v>
      </c>
      <c r="G1505" s="13">
        <f>VLOOKUP(A1505,'forecast data dump'!$A$1:$H$3450,8,FALSE)</f>
        <v>0.85</v>
      </c>
      <c r="H1505" s="5" t="s">
        <v>3780</v>
      </c>
      <c r="I1505" s="22">
        <f t="shared" si="232"/>
        <v>360.00000000000006</v>
      </c>
      <c r="J1505" s="5"/>
      <c r="K1505" s="5"/>
      <c r="L1505" s="33">
        <f t="shared" si="233"/>
        <v>0</v>
      </c>
      <c r="M1505" s="33">
        <f t="shared" si="234"/>
        <v>0</v>
      </c>
      <c r="N1505" s="22">
        <f t="shared" si="235"/>
        <v>0</v>
      </c>
    </row>
    <row r="1506" spans="1:14" x14ac:dyDescent="0.3">
      <c r="A1506" s="5" t="s">
        <v>373</v>
      </c>
      <c r="B1506" s="5" t="s">
        <v>374</v>
      </c>
      <c r="C1506" s="5">
        <v>960</v>
      </c>
      <c r="D1506" s="6">
        <v>0</v>
      </c>
      <c r="E1506" s="17" t="str">
        <f>VLOOKUP(A1506,'forecast data dump'!$A$1:$H$3450,4,FALSE)</f>
        <v>21-Oct-20 A</v>
      </c>
      <c r="F1506" s="17">
        <f>VLOOKUP(A1506,'forecast data dump'!$A$1:$H$3450,5,FALSE)</f>
        <v>44391</v>
      </c>
      <c r="G1506" s="13">
        <f>VLOOKUP(A1506,'forecast data dump'!$A$1:$H$3450,8,FALSE)</f>
        <v>0.85</v>
      </c>
      <c r="H1506" s="5" t="s">
        <v>3782</v>
      </c>
      <c r="I1506" s="22">
        <f t="shared" si="232"/>
        <v>144.00000000000003</v>
      </c>
      <c r="J1506" s="5"/>
      <c r="K1506" s="5"/>
      <c r="L1506" s="33">
        <f t="shared" si="233"/>
        <v>0</v>
      </c>
      <c r="M1506" s="33">
        <f t="shared" si="234"/>
        <v>0</v>
      </c>
      <c r="N1506" s="22">
        <f t="shared" si="235"/>
        <v>0</v>
      </c>
    </row>
    <row r="1507" spans="1:14" x14ac:dyDescent="0.3">
      <c r="A1507" s="3" t="s">
        <v>7838</v>
      </c>
      <c r="B1507" s="3"/>
      <c r="C1507" s="3"/>
      <c r="D1507" s="4"/>
      <c r="E1507" s="15"/>
      <c r="F1507" s="15"/>
      <c r="G1507" s="11"/>
      <c r="H1507" s="3"/>
      <c r="I1507" s="20"/>
      <c r="J1507" s="3"/>
      <c r="K1507" s="3"/>
      <c r="L1507" s="32"/>
      <c r="M1507" s="32"/>
      <c r="N1507" s="20"/>
    </row>
    <row r="1508" spans="1:14" x14ac:dyDescent="0.3">
      <c r="A1508" s="5" t="s">
        <v>1269</v>
      </c>
      <c r="B1508" s="5" t="s">
        <v>1270</v>
      </c>
      <c r="C1508" s="5">
        <v>280</v>
      </c>
      <c r="D1508" s="6">
        <v>0</v>
      </c>
      <c r="E1508" s="17">
        <f>VLOOKUP(A1508,'forecast data dump'!$A$1:$H$3450,4,FALSE)</f>
        <v>44417</v>
      </c>
      <c r="F1508" s="17">
        <f>VLOOKUP(A1508,'forecast data dump'!$A$1:$H$3450,5,FALSE)</f>
        <v>44435</v>
      </c>
      <c r="G1508" s="13">
        <f>VLOOKUP(A1508,'forecast data dump'!$A$1:$H$3450,8,FALSE)</f>
        <v>0</v>
      </c>
      <c r="H1508" s="5" t="s">
        <v>3753</v>
      </c>
      <c r="I1508" s="22">
        <f>C1508*(1-G1508)</f>
        <v>280</v>
      </c>
      <c r="J1508" s="5"/>
      <c r="K1508" s="5"/>
      <c r="L1508" s="33">
        <f>D1508*(1-G1508)</f>
        <v>0</v>
      </c>
      <c r="M1508" s="33">
        <f>IF(J1508="",L1508,(D1508/C1508)*J1508)</f>
        <v>0</v>
      </c>
      <c r="N1508" s="22">
        <f>L1508-M1508</f>
        <v>0</v>
      </c>
    </row>
    <row r="1509" spans="1:14" x14ac:dyDescent="0.3">
      <c r="A1509" s="3" t="s">
        <v>7839</v>
      </c>
      <c r="B1509" s="3"/>
      <c r="C1509" s="3"/>
      <c r="D1509" s="4"/>
      <c r="E1509" s="15"/>
      <c r="F1509" s="15"/>
      <c r="G1509" s="11"/>
      <c r="H1509" s="3"/>
      <c r="I1509" s="20"/>
      <c r="J1509" s="3"/>
      <c r="K1509" s="3"/>
      <c r="L1509" s="32"/>
      <c r="M1509" s="32"/>
      <c r="N1509" s="20"/>
    </row>
    <row r="1510" spans="1:14" x14ac:dyDescent="0.3">
      <c r="A1510" s="5" t="s">
        <v>1249</v>
      </c>
      <c r="B1510" s="5" t="s">
        <v>1250</v>
      </c>
      <c r="C1510" s="5">
        <v>136</v>
      </c>
      <c r="D1510" s="6">
        <v>0</v>
      </c>
      <c r="E1510" s="17">
        <f>VLOOKUP(A1510,'forecast data dump'!$A$1:$H$3450,4,FALSE)</f>
        <v>44442</v>
      </c>
      <c r="F1510" s="17">
        <f>VLOOKUP(A1510,'forecast data dump'!$A$1:$H$3450,5,FALSE)</f>
        <v>44467</v>
      </c>
      <c r="G1510" s="13">
        <f>VLOOKUP(A1510,'forecast data dump'!$A$1:$H$3450,8,FALSE)</f>
        <v>0</v>
      </c>
      <c r="H1510" s="5" t="s">
        <v>3753</v>
      </c>
      <c r="I1510" s="22">
        <f>C1510*(1-G1510)</f>
        <v>136</v>
      </c>
      <c r="J1510" s="5"/>
      <c r="K1510" s="5"/>
      <c r="L1510" s="33">
        <f>D1510*(1-G1510)</f>
        <v>0</v>
      </c>
      <c r="M1510" s="33">
        <f>IF(J1510="",L1510,(D1510/C1510)*J1510)</f>
        <v>0</v>
      </c>
      <c r="N1510" s="22">
        <f>L1510-M1510</f>
        <v>0</v>
      </c>
    </row>
    <row r="1511" spans="1:14" x14ac:dyDescent="0.3">
      <c r="A1511" s="5" t="s">
        <v>1251</v>
      </c>
      <c r="B1511" s="5" t="s">
        <v>1252</v>
      </c>
      <c r="C1511" s="5">
        <v>20</v>
      </c>
      <c r="D1511" s="6">
        <v>0</v>
      </c>
      <c r="E1511" s="17">
        <f>VLOOKUP(A1511,'forecast data dump'!$A$1:$H$3450,4,FALSE)</f>
        <v>44468</v>
      </c>
      <c r="F1511" s="17">
        <f>VLOOKUP(A1511,'forecast data dump'!$A$1:$H$3450,5,FALSE)</f>
        <v>44482</v>
      </c>
      <c r="G1511" s="13">
        <f>VLOOKUP(A1511,'forecast data dump'!$A$1:$H$3450,8,FALSE)</f>
        <v>0</v>
      </c>
      <c r="H1511" s="5" t="s">
        <v>3753</v>
      </c>
      <c r="I1511" s="22">
        <f>C1511*(1-G1511)</f>
        <v>20</v>
      </c>
      <c r="J1511" s="5"/>
      <c r="K1511" s="5"/>
      <c r="L1511" s="33">
        <f>D1511*(1-G1511)</f>
        <v>0</v>
      </c>
      <c r="M1511" s="33">
        <f>IF(J1511="",L1511,(D1511/C1511)*J1511)</f>
        <v>0</v>
      </c>
      <c r="N1511" s="22">
        <f>L1511-M1511</f>
        <v>0</v>
      </c>
    </row>
    <row r="1512" spans="1:14" x14ac:dyDescent="0.3">
      <c r="A1512" s="5" t="s">
        <v>1257</v>
      </c>
      <c r="B1512" s="5" t="s">
        <v>1258</v>
      </c>
      <c r="C1512" s="5">
        <v>60</v>
      </c>
      <c r="D1512" s="6">
        <v>0</v>
      </c>
      <c r="E1512" s="17">
        <f>VLOOKUP(A1512,'forecast data dump'!$A$1:$H$3450,4,FALSE)</f>
        <v>44512</v>
      </c>
      <c r="F1512" s="17">
        <f>VLOOKUP(A1512,'forecast data dump'!$A$1:$H$3450,5,FALSE)</f>
        <v>44536</v>
      </c>
      <c r="G1512" s="13">
        <f>VLOOKUP(A1512,'forecast data dump'!$A$1:$H$3450,8,FALSE)</f>
        <v>0</v>
      </c>
      <c r="H1512" s="5" t="s">
        <v>3753</v>
      </c>
      <c r="I1512" s="22">
        <f>C1512*(1-G1512)</f>
        <v>60</v>
      </c>
      <c r="J1512" s="5"/>
      <c r="K1512" s="5"/>
      <c r="L1512" s="33">
        <f>D1512*(1-G1512)</f>
        <v>0</v>
      </c>
      <c r="M1512" s="33">
        <f>IF(J1512="",L1512,(D1512/C1512)*J1512)</f>
        <v>0</v>
      </c>
      <c r="N1512" s="22">
        <f>L1512-M1512</f>
        <v>0</v>
      </c>
    </row>
    <row r="1513" spans="1:14" x14ac:dyDescent="0.3">
      <c r="A1513" s="5" t="s">
        <v>1259</v>
      </c>
      <c r="B1513" s="5" t="s">
        <v>1260</v>
      </c>
      <c r="C1513" s="5">
        <v>120</v>
      </c>
      <c r="D1513" s="6">
        <v>0</v>
      </c>
      <c r="E1513" s="17">
        <f>VLOOKUP(A1513,'forecast data dump'!$A$1:$H$3450,4,FALSE)</f>
        <v>44537</v>
      </c>
      <c r="F1513" s="17">
        <f>VLOOKUP(A1513,'forecast data dump'!$A$1:$H$3450,5,FALSE)</f>
        <v>44543</v>
      </c>
      <c r="G1513" s="13">
        <f>VLOOKUP(A1513,'forecast data dump'!$A$1:$H$3450,8,FALSE)</f>
        <v>0</v>
      </c>
      <c r="H1513" s="5" t="s">
        <v>3753</v>
      </c>
      <c r="I1513" s="22">
        <f>C1513*(1-G1513)</f>
        <v>120</v>
      </c>
      <c r="J1513" s="5"/>
      <c r="K1513" s="5"/>
      <c r="L1513" s="33">
        <f>D1513*(1-G1513)</f>
        <v>0</v>
      </c>
      <c r="M1513" s="33">
        <f>IF(J1513="",L1513,(D1513/C1513)*J1513)</f>
        <v>0</v>
      </c>
      <c r="N1513" s="22">
        <f>L1513-M1513</f>
        <v>0</v>
      </c>
    </row>
    <row r="1514" spans="1:14" x14ac:dyDescent="0.3">
      <c r="A1514" s="5" t="s">
        <v>1261</v>
      </c>
      <c r="B1514" s="5" t="s">
        <v>1262</v>
      </c>
      <c r="C1514" s="5">
        <v>120</v>
      </c>
      <c r="D1514" s="6">
        <v>0</v>
      </c>
      <c r="E1514" s="17">
        <f>VLOOKUP(A1514,'forecast data dump'!$A$1:$H$3450,4,FALSE)</f>
        <v>44544</v>
      </c>
      <c r="F1514" s="17">
        <f>VLOOKUP(A1514,'forecast data dump'!$A$1:$H$3450,5,FALSE)</f>
        <v>44550</v>
      </c>
      <c r="G1514" s="13">
        <f>VLOOKUP(A1514,'forecast data dump'!$A$1:$H$3450,8,FALSE)</f>
        <v>0</v>
      </c>
      <c r="H1514" s="5" t="s">
        <v>3753</v>
      </c>
      <c r="I1514" s="22">
        <f>C1514*(1-G1514)</f>
        <v>120</v>
      </c>
      <c r="J1514" s="5"/>
      <c r="K1514" s="5"/>
      <c r="L1514" s="33">
        <f>D1514*(1-G1514)</f>
        <v>0</v>
      </c>
      <c r="M1514" s="33">
        <f>IF(J1514="",L1514,(D1514/C1514)*J1514)</f>
        <v>0</v>
      </c>
      <c r="N1514" s="22">
        <f>L1514-M1514</f>
        <v>0</v>
      </c>
    </row>
    <row r="1515" spans="1:14" x14ac:dyDescent="0.3">
      <c r="A1515" s="3" t="s">
        <v>7895</v>
      </c>
      <c r="B1515" s="3"/>
      <c r="C1515" s="3"/>
      <c r="D1515" s="4"/>
      <c r="E1515" s="15"/>
      <c r="F1515" s="15"/>
      <c r="G1515" s="11"/>
      <c r="H1515" s="3"/>
      <c r="I1515" s="20"/>
      <c r="J1515" s="3"/>
      <c r="K1515" s="3"/>
      <c r="L1515" s="32"/>
      <c r="M1515" s="32"/>
      <c r="N1515" s="20"/>
    </row>
    <row r="1516" spans="1:14" x14ac:dyDescent="0.3">
      <c r="A1516" s="5" t="s">
        <v>2499</v>
      </c>
      <c r="B1516" s="5" t="s">
        <v>2476</v>
      </c>
      <c r="C1516" s="5">
        <v>640</v>
      </c>
      <c r="D1516" s="6">
        <v>0</v>
      </c>
      <c r="E1516" s="17">
        <f>VLOOKUP(A1516,'forecast data dump'!$A$1:$H$3450,4,FALSE)</f>
        <v>44634</v>
      </c>
      <c r="F1516" s="17">
        <f>VLOOKUP(A1516,'forecast data dump'!$A$1:$H$3450,5,FALSE)</f>
        <v>44638</v>
      </c>
      <c r="G1516" s="13">
        <f>VLOOKUP(A1516,'forecast data dump'!$A$1:$H$3450,8,FALSE)</f>
        <v>0</v>
      </c>
      <c r="H1516" s="5" t="s">
        <v>3766</v>
      </c>
      <c r="I1516" s="22">
        <f>C1516*(1-G1516)</f>
        <v>640</v>
      </c>
      <c r="J1516" s="5"/>
      <c r="K1516" s="5"/>
      <c r="L1516" s="33">
        <f>D1516*(1-G1516)</f>
        <v>0</v>
      </c>
      <c r="M1516" s="33">
        <f>IF(J1516="",L1516,(D1516/C1516)*J1516)</f>
        <v>0</v>
      </c>
      <c r="N1516" s="22">
        <f>L1516-M1516</f>
        <v>0</v>
      </c>
    </row>
    <row r="1517" spans="1:14" x14ac:dyDescent="0.3">
      <c r="A1517" s="3" t="s">
        <v>7896</v>
      </c>
      <c r="B1517" s="3"/>
      <c r="C1517" s="3"/>
      <c r="D1517" s="4"/>
      <c r="E1517" s="15"/>
      <c r="F1517" s="15"/>
      <c r="G1517" s="11"/>
      <c r="H1517" s="3"/>
      <c r="I1517" s="20"/>
      <c r="J1517" s="3"/>
      <c r="K1517" s="3"/>
      <c r="L1517" s="32"/>
      <c r="M1517" s="32"/>
      <c r="N1517" s="20"/>
    </row>
    <row r="1518" spans="1:14" x14ac:dyDescent="0.3">
      <c r="A1518" s="5" t="s">
        <v>2442</v>
      </c>
      <c r="B1518" s="5" t="s">
        <v>2429</v>
      </c>
      <c r="C1518" s="5">
        <v>1600</v>
      </c>
      <c r="D1518" s="6">
        <v>0</v>
      </c>
      <c r="E1518" s="17">
        <f>VLOOKUP(A1518,'forecast data dump'!$A$1:$H$3450,4,FALSE)</f>
        <v>44650</v>
      </c>
      <c r="F1518" s="17">
        <f>VLOOKUP(A1518,'forecast data dump'!$A$1:$H$3450,5,FALSE)</f>
        <v>44684</v>
      </c>
      <c r="G1518" s="13">
        <f>VLOOKUP(A1518,'forecast data dump'!$A$1:$H$3450,8,FALSE)</f>
        <v>0</v>
      </c>
      <c r="H1518" s="5" t="s">
        <v>3766</v>
      </c>
      <c r="I1518" s="22">
        <f>C1518*(1-G1518)</f>
        <v>1600</v>
      </c>
      <c r="J1518" s="5"/>
      <c r="K1518" s="5"/>
      <c r="L1518" s="33">
        <f>D1518*(1-G1518)</f>
        <v>0</v>
      </c>
      <c r="M1518" s="33">
        <f>IF(J1518="",L1518,(D1518/C1518)*J1518)</f>
        <v>0</v>
      </c>
      <c r="N1518" s="22">
        <f>L1518-M1518</f>
        <v>0</v>
      </c>
    </row>
    <row r="1519" spans="1:14" x14ac:dyDescent="0.3">
      <c r="A1519" s="3" t="s">
        <v>7897</v>
      </c>
      <c r="B1519" s="3"/>
      <c r="C1519" s="3"/>
      <c r="D1519" s="4"/>
      <c r="E1519" s="15"/>
      <c r="F1519" s="15"/>
      <c r="G1519" s="11"/>
      <c r="H1519" s="3"/>
      <c r="I1519" s="20"/>
      <c r="J1519" s="3"/>
      <c r="K1519" s="3"/>
      <c r="L1519" s="32"/>
      <c r="M1519" s="32"/>
      <c r="N1519" s="20"/>
    </row>
    <row r="1520" spans="1:14" x14ac:dyDescent="0.3">
      <c r="A1520" s="5" t="s">
        <v>2642</v>
      </c>
      <c r="B1520" s="5" t="s">
        <v>2643</v>
      </c>
      <c r="C1520" s="5">
        <v>1600</v>
      </c>
      <c r="D1520" s="6">
        <v>0</v>
      </c>
      <c r="E1520" s="17">
        <f>VLOOKUP(A1520,'forecast data dump'!$A$1:$H$3450,4,FALSE)</f>
        <v>44819</v>
      </c>
      <c r="F1520" s="17">
        <f>VLOOKUP(A1520,'forecast data dump'!$A$1:$H$3450,5,FALSE)</f>
        <v>44839</v>
      </c>
      <c r="G1520" s="13">
        <f>VLOOKUP(A1520,'forecast data dump'!$A$1:$H$3450,8,FALSE)</f>
        <v>0</v>
      </c>
      <c r="H1520" s="5" t="s">
        <v>3766</v>
      </c>
      <c r="I1520" s="22">
        <f>C1520*(1-G1520)</f>
        <v>1600</v>
      </c>
      <c r="J1520" s="5"/>
      <c r="K1520" s="5"/>
      <c r="L1520" s="33">
        <f>D1520*(1-G1520)</f>
        <v>0</v>
      </c>
      <c r="M1520" s="33">
        <f>IF(J1520="",L1520,(D1520/C1520)*J1520)</f>
        <v>0</v>
      </c>
      <c r="N1520" s="22">
        <f>L1520-M1520</f>
        <v>0</v>
      </c>
    </row>
    <row r="1521" spans="1:14" x14ac:dyDescent="0.3">
      <c r="A1521" s="3" t="s">
        <v>7898</v>
      </c>
      <c r="B1521" s="3"/>
      <c r="C1521" s="3"/>
      <c r="D1521" s="4"/>
      <c r="E1521" s="15"/>
      <c r="F1521" s="15"/>
      <c r="G1521" s="11"/>
      <c r="H1521" s="3"/>
      <c r="I1521" s="20"/>
      <c r="J1521" s="3"/>
      <c r="K1521" s="3"/>
      <c r="L1521" s="32"/>
      <c r="M1521" s="32"/>
      <c r="N1521" s="20"/>
    </row>
    <row r="1522" spans="1:14" x14ac:dyDescent="0.3">
      <c r="A1522" s="5" t="s">
        <v>2289</v>
      </c>
      <c r="B1522" s="5" t="s">
        <v>2290</v>
      </c>
      <c r="C1522" s="5">
        <v>1600</v>
      </c>
      <c r="D1522" s="6">
        <v>0</v>
      </c>
      <c r="E1522" s="17">
        <f>VLOOKUP(A1522,'forecast data dump'!$A$1:$H$3450,4,FALSE)</f>
        <v>44823</v>
      </c>
      <c r="F1522" s="17">
        <f>VLOOKUP(A1522,'forecast data dump'!$A$1:$H$3450,5,FALSE)</f>
        <v>44834</v>
      </c>
      <c r="G1522" s="13">
        <f>VLOOKUP(A1522,'forecast data dump'!$A$1:$H$3450,8,FALSE)</f>
        <v>0</v>
      </c>
      <c r="H1522" s="5" t="s">
        <v>3766</v>
      </c>
      <c r="I1522" s="22">
        <f>C1522*(1-G1522)</f>
        <v>1600</v>
      </c>
      <c r="J1522" s="5"/>
      <c r="K1522" s="5"/>
      <c r="L1522" s="33">
        <f>D1522*(1-G1522)</f>
        <v>0</v>
      </c>
      <c r="M1522" s="33">
        <f>IF(J1522="",L1522,(D1522/C1522)*J1522)</f>
        <v>0</v>
      </c>
      <c r="N1522" s="22">
        <f>L1522-M1522</f>
        <v>0</v>
      </c>
    </row>
    <row r="1523" spans="1:14" x14ac:dyDescent="0.3">
      <c r="A1523" s="3" t="s">
        <v>7899</v>
      </c>
      <c r="B1523" s="3"/>
      <c r="C1523" s="3"/>
      <c r="D1523" s="4"/>
      <c r="E1523" s="15"/>
      <c r="F1523" s="15"/>
      <c r="G1523" s="11"/>
      <c r="H1523" s="3"/>
      <c r="I1523" s="20"/>
      <c r="J1523" s="3"/>
      <c r="K1523" s="3"/>
      <c r="L1523" s="32"/>
      <c r="M1523" s="32"/>
      <c r="N1523" s="20"/>
    </row>
    <row r="1524" spans="1:14" x14ac:dyDescent="0.3">
      <c r="A1524" s="5" t="s">
        <v>2528</v>
      </c>
      <c r="B1524" s="5" t="s">
        <v>2529</v>
      </c>
      <c r="C1524" s="5">
        <v>480</v>
      </c>
      <c r="D1524" s="6">
        <v>0</v>
      </c>
      <c r="E1524" s="17">
        <f>VLOOKUP(A1524,'forecast data dump'!$A$1:$H$3450,4,FALSE)</f>
        <v>44831</v>
      </c>
      <c r="F1524" s="17">
        <f>VLOOKUP(A1524,'forecast data dump'!$A$1:$H$3450,5,FALSE)</f>
        <v>44837</v>
      </c>
      <c r="G1524" s="13">
        <f>VLOOKUP(A1524,'forecast data dump'!$A$1:$H$3450,8,FALSE)</f>
        <v>0</v>
      </c>
      <c r="H1524" s="5" t="s">
        <v>3783</v>
      </c>
      <c r="I1524" s="22">
        <f t="shared" ref="I1524:I1542" si="236">C1524*(1-G1524)</f>
        <v>480</v>
      </c>
      <c r="J1524" s="5"/>
      <c r="K1524" s="5"/>
      <c r="L1524" s="33">
        <f t="shared" ref="L1524:L1542" si="237">D1524*(1-G1524)</f>
        <v>0</v>
      </c>
      <c r="M1524" s="33">
        <f t="shared" ref="M1524:M1542" si="238">IF(J1524="",L1524,(D1524/C1524)*J1524)</f>
        <v>0</v>
      </c>
      <c r="N1524" s="22">
        <f t="shared" ref="N1524:N1542" si="239">L1524-M1524</f>
        <v>0</v>
      </c>
    </row>
    <row r="1525" spans="1:14" x14ac:dyDescent="0.3">
      <c r="A1525" s="5" t="s">
        <v>2528</v>
      </c>
      <c r="B1525" s="5" t="s">
        <v>2529</v>
      </c>
      <c r="C1525" s="5">
        <v>480</v>
      </c>
      <c r="D1525" s="6">
        <v>0</v>
      </c>
      <c r="E1525" s="17">
        <f>VLOOKUP(A1525,'forecast data dump'!$A$1:$H$3450,4,FALSE)</f>
        <v>44831</v>
      </c>
      <c r="F1525" s="17">
        <f>VLOOKUP(A1525,'forecast data dump'!$A$1:$H$3450,5,FALSE)</f>
        <v>44837</v>
      </c>
      <c r="G1525" s="13">
        <f>VLOOKUP(A1525,'forecast data dump'!$A$1:$H$3450,8,FALSE)</f>
        <v>0</v>
      </c>
      <c r="H1525" s="5" t="s">
        <v>3784</v>
      </c>
      <c r="I1525" s="22">
        <f t="shared" si="236"/>
        <v>480</v>
      </c>
      <c r="J1525" s="5"/>
      <c r="K1525" s="5"/>
      <c r="L1525" s="33">
        <f t="shared" si="237"/>
        <v>0</v>
      </c>
      <c r="M1525" s="33">
        <f t="shared" si="238"/>
        <v>0</v>
      </c>
      <c r="N1525" s="22">
        <f t="shared" si="239"/>
        <v>0</v>
      </c>
    </row>
    <row r="1526" spans="1:14" x14ac:dyDescent="0.3">
      <c r="A1526" s="5" t="s">
        <v>2528</v>
      </c>
      <c r="B1526" s="5" t="s">
        <v>2529</v>
      </c>
      <c r="C1526" s="5">
        <v>480</v>
      </c>
      <c r="D1526" s="6">
        <v>0</v>
      </c>
      <c r="E1526" s="17">
        <f>VLOOKUP(A1526,'forecast data dump'!$A$1:$H$3450,4,FALSE)</f>
        <v>44831</v>
      </c>
      <c r="F1526" s="17">
        <f>VLOOKUP(A1526,'forecast data dump'!$A$1:$H$3450,5,FALSE)</f>
        <v>44837</v>
      </c>
      <c r="G1526" s="13">
        <f>VLOOKUP(A1526,'forecast data dump'!$A$1:$H$3450,8,FALSE)</f>
        <v>0</v>
      </c>
      <c r="H1526" s="5" t="s">
        <v>3785</v>
      </c>
      <c r="I1526" s="22">
        <f t="shared" si="236"/>
        <v>480</v>
      </c>
      <c r="J1526" s="5"/>
      <c r="K1526" s="5"/>
      <c r="L1526" s="33">
        <f t="shared" si="237"/>
        <v>0</v>
      </c>
      <c r="M1526" s="33">
        <f t="shared" si="238"/>
        <v>0</v>
      </c>
      <c r="N1526" s="22">
        <f t="shared" si="239"/>
        <v>0</v>
      </c>
    </row>
    <row r="1527" spans="1:14" x14ac:dyDescent="0.3">
      <c r="A1527" s="5" t="s">
        <v>2542</v>
      </c>
      <c r="B1527" s="5" t="s">
        <v>2543</v>
      </c>
      <c r="C1527" s="5">
        <v>80</v>
      </c>
      <c r="D1527" s="6">
        <v>0</v>
      </c>
      <c r="E1527" s="17">
        <f>VLOOKUP(A1527,'forecast data dump'!$A$1:$H$3450,4,FALSE)</f>
        <v>44638</v>
      </c>
      <c r="F1527" s="17">
        <f>VLOOKUP(A1527,'forecast data dump'!$A$1:$H$3450,5,FALSE)</f>
        <v>44644</v>
      </c>
      <c r="G1527" s="13">
        <f>VLOOKUP(A1527,'forecast data dump'!$A$1:$H$3450,8,FALSE)</f>
        <v>0</v>
      </c>
      <c r="H1527" s="5" t="s">
        <v>3785</v>
      </c>
      <c r="I1527" s="22">
        <f t="shared" si="236"/>
        <v>80</v>
      </c>
      <c r="J1527" s="5"/>
      <c r="K1527" s="5"/>
      <c r="L1527" s="33">
        <f t="shared" si="237"/>
        <v>0</v>
      </c>
      <c r="M1527" s="33">
        <f t="shared" si="238"/>
        <v>0</v>
      </c>
      <c r="N1527" s="22">
        <f t="shared" si="239"/>
        <v>0</v>
      </c>
    </row>
    <row r="1528" spans="1:14" x14ac:dyDescent="0.3">
      <c r="A1528" s="5" t="s">
        <v>2542</v>
      </c>
      <c r="B1528" s="5" t="s">
        <v>2543</v>
      </c>
      <c r="C1528" s="5">
        <v>80</v>
      </c>
      <c r="D1528" s="6">
        <v>0</v>
      </c>
      <c r="E1528" s="17">
        <f>VLOOKUP(A1528,'forecast data dump'!$A$1:$H$3450,4,FALSE)</f>
        <v>44638</v>
      </c>
      <c r="F1528" s="17">
        <f>VLOOKUP(A1528,'forecast data dump'!$A$1:$H$3450,5,FALSE)</f>
        <v>44644</v>
      </c>
      <c r="G1528" s="13">
        <f>VLOOKUP(A1528,'forecast data dump'!$A$1:$H$3450,8,FALSE)</f>
        <v>0</v>
      </c>
      <c r="H1528" s="5" t="s">
        <v>3784</v>
      </c>
      <c r="I1528" s="22">
        <f t="shared" si="236"/>
        <v>80</v>
      </c>
      <c r="J1528" s="5"/>
      <c r="K1528" s="5"/>
      <c r="L1528" s="33">
        <f t="shared" si="237"/>
        <v>0</v>
      </c>
      <c r="M1528" s="33">
        <f t="shared" si="238"/>
        <v>0</v>
      </c>
      <c r="N1528" s="22">
        <f t="shared" si="239"/>
        <v>0</v>
      </c>
    </row>
    <row r="1529" spans="1:14" x14ac:dyDescent="0.3">
      <c r="A1529" s="5" t="s">
        <v>2542</v>
      </c>
      <c r="B1529" s="5" t="s">
        <v>2543</v>
      </c>
      <c r="C1529" s="5">
        <v>80</v>
      </c>
      <c r="D1529" s="6">
        <v>0</v>
      </c>
      <c r="E1529" s="17">
        <f>VLOOKUP(A1529,'forecast data dump'!$A$1:$H$3450,4,FALSE)</f>
        <v>44638</v>
      </c>
      <c r="F1529" s="17">
        <f>VLOOKUP(A1529,'forecast data dump'!$A$1:$H$3450,5,FALSE)</f>
        <v>44644</v>
      </c>
      <c r="G1529" s="13">
        <f>VLOOKUP(A1529,'forecast data dump'!$A$1:$H$3450,8,FALSE)</f>
        <v>0</v>
      </c>
      <c r="H1529" s="5" t="s">
        <v>3783</v>
      </c>
      <c r="I1529" s="22">
        <f t="shared" si="236"/>
        <v>80</v>
      </c>
      <c r="J1529" s="5"/>
      <c r="K1529" s="5"/>
      <c r="L1529" s="33">
        <f t="shared" si="237"/>
        <v>0</v>
      </c>
      <c r="M1529" s="33">
        <f t="shared" si="238"/>
        <v>0</v>
      </c>
      <c r="N1529" s="22">
        <f t="shared" si="239"/>
        <v>0</v>
      </c>
    </row>
    <row r="1530" spans="1:14" x14ac:dyDescent="0.3">
      <c r="A1530" s="5" t="s">
        <v>2544</v>
      </c>
      <c r="B1530" s="5" t="s">
        <v>2545</v>
      </c>
      <c r="C1530" s="5">
        <v>8</v>
      </c>
      <c r="D1530" s="6">
        <v>0</v>
      </c>
      <c r="E1530" s="17">
        <f>VLOOKUP(A1530,'forecast data dump'!$A$1:$H$3450,4,FALSE)</f>
        <v>44645</v>
      </c>
      <c r="F1530" s="17">
        <f>VLOOKUP(A1530,'forecast data dump'!$A$1:$H$3450,5,FALSE)</f>
        <v>44645</v>
      </c>
      <c r="G1530" s="13">
        <f>VLOOKUP(A1530,'forecast data dump'!$A$1:$H$3450,8,FALSE)</f>
        <v>0</v>
      </c>
      <c r="H1530" s="5" t="s">
        <v>3784</v>
      </c>
      <c r="I1530" s="22">
        <f t="shared" si="236"/>
        <v>8</v>
      </c>
      <c r="J1530" s="5"/>
      <c r="K1530" s="5"/>
      <c r="L1530" s="33">
        <f t="shared" si="237"/>
        <v>0</v>
      </c>
      <c r="M1530" s="33">
        <f t="shared" si="238"/>
        <v>0</v>
      </c>
      <c r="N1530" s="22">
        <f t="shared" si="239"/>
        <v>0</v>
      </c>
    </row>
    <row r="1531" spans="1:14" x14ac:dyDescent="0.3">
      <c r="A1531" s="5" t="s">
        <v>2544</v>
      </c>
      <c r="B1531" s="5" t="s">
        <v>2545</v>
      </c>
      <c r="C1531" s="5">
        <v>8</v>
      </c>
      <c r="D1531" s="6">
        <v>0</v>
      </c>
      <c r="E1531" s="17">
        <f>VLOOKUP(A1531,'forecast data dump'!$A$1:$H$3450,4,FALSE)</f>
        <v>44645</v>
      </c>
      <c r="F1531" s="17">
        <f>VLOOKUP(A1531,'forecast data dump'!$A$1:$H$3450,5,FALSE)</f>
        <v>44645</v>
      </c>
      <c r="G1531" s="13">
        <f>VLOOKUP(A1531,'forecast data dump'!$A$1:$H$3450,8,FALSE)</f>
        <v>0</v>
      </c>
      <c r="H1531" s="5" t="s">
        <v>3783</v>
      </c>
      <c r="I1531" s="22">
        <f t="shared" si="236"/>
        <v>8</v>
      </c>
      <c r="J1531" s="5"/>
      <c r="K1531" s="5"/>
      <c r="L1531" s="33">
        <f t="shared" si="237"/>
        <v>0</v>
      </c>
      <c r="M1531" s="33">
        <f t="shared" si="238"/>
        <v>0</v>
      </c>
      <c r="N1531" s="22">
        <f t="shared" si="239"/>
        <v>0</v>
      </c>
    </row>
    <row r="1532" spans="1:14" x14ac:dyDescent="0.3">
      <c r="A1532" s="5" t="s">
        <v>2544</v>
      </c>
      <c r="B1532" s="5" t="s">
        <v>2545</v>
      </c>
      <c r="C1532" s="5">
        <v>8</v>
      </c>
      <c r="D1532" s="6">
        <v>0</v>
      </c>
      <c r="E1532" s="17">
        <f>VLOOKUP(A1532,'forecast data dump'!$A$1:$H$3450,4,FALSE)</f>
        <v>44645</v>
      </c>
      <c r="F1532" s="17">
        <f>VLOOKUP(A1532,'forecast data dump'!$A$1:$H$3450,5,FALSE)</f>
        <v>44645</v>
      </c>
      <c r="G1532" s="13">
        <f>VLOOKUP(A1532,'forecast data dump'!$A$1:$H$3450,8,FALSE)</f>
        <v>0</v>
      </c>
      <c r="H1532" s="5" t="s">
        <v>3785</v>
      </c>
      <c r="I1532" s="22">
        <f t="shared" si="236"/>
        <v>8</v>
      </c>
      <c r="J1532" s="5"/>
      <c r="K1532" s="5"/>
      <c r="L1532" s="33">
        <f t="shared" si="237"/>
        <v>0</v>
      </c>
      <c r="M1532" s="33">
        <f t="shared" si="238"/>
        <v>0</v>
      </c>
      <c r="N1532" s="22">
        <f t="shared" si="239"/>
        <v>0</v>
      </c>
    </row>
    <row r="1533" spans="1:14" x14ac:dyDescent="0.3">
      <c r="A1533" s="5" t="s">
        <v>2558</v>
      </c>
      <c r="B1533" s="5" t="s">
        <v>2547</v>
      </c>
      <c r="C1533" s="5">
        <v>16</v>
      </c>
      <c r="D1533" s="6">
        <v>0</v>
      </c>
      <c r="E1533" s="17">
        <f>VLOOKUP(A1533,'forecast data dump'!$A$1:$H$3450,4,FALSE)</f>
        <v>44790</v>
      </c>
      <c r="F1533" s="17">
        <f>VLOOKUP(A1533,'forecast data dump'!$A$1:$H$3450,5,FALSE)</f>
        <v>44791</v>
      </c>
      <c r="G1533" s="13">
        <f>VLOOKUP(A1533,'forecast data dump'!$A$1:$H$3450,8,FALSE)</f>
        <v>0</v>
      </c>
      <c r="H1533" s="5" t="s">
        <v>3785</v>
      </c>
      <c r="I1533" s="22">
        <f t="shared" si="236"/>
        <v>16</v>
      </c>
      <c r="J1533" s="5"/>
      <c r="K1533" s="5"/>
      <c r="L1533" s="33">
        <f t="shared" si="237"/>
        <v>0</v>
      </c>
      <c r="M1533" s="33">
        <f t="shared" si="238"/>
        <v>0</v>
      </c>
      <c r="N1533" s="22">
        <f t="shared" si="239"/>
        <v>0</v>
      </c>
    </row>
    <row r="1534" spans="1:14" x14ac:dyDescent="0.3">
      <c r="A1534" s="5" t="s">
        <v>2559</v>
      </c>
      <c r="B1534" s="5" t="s">
        <v>2551</v>
      </c>
      <c r="C1534" s="5">
        <v>40</v>
      </c>
      <c r="D1534" s="6">
        <v>0</v>
      </c>
      <c r="E1534" s="17">
        <f>VLOOKUP(A1534,'forecast data dump'!$A$1:$H$3450,4,FALSE)</f>
        <v>44790</v>
      </c>
      <c r="F1534" s="17">
        <f>VLOOKUP(A1534,'forecast data dump'!$A$1:$H$3450,5,FALSE)</f>
        <v>44791</v>
      </c>
      <c r="G1534" s="13">
        <f>VLOOKUP(A1534,'forecast data dump'!$A$1:$H$3450,8,FALSE)</f>
        <v>0</v>
      </c>
      <c r="H1534" s="5" t="s">
        <v>3785</v>
      </c>
      <c r="I1534" s="22">
        <f t="shared" si="236"/>
        <v>40</v>
      </c>
      <c r="J1534" s="5"/>
      <c r="K1534" s="5"/>
      <c r="L1534" s="33">
        <f t="shared" si="237"/>
        <v>0</v>
      </c>
      <c r="M1534" s="33">
        <f t="shared" si="238"/>
        <v>0</v>
      </c>
      <c r="N1534" s="22">
        <f t="shared" si="239"/>
        <v>0</v>
      </c>
    </row>
    <row r="1535" spans="1:14" x14ac:dyDescent="0.3">
      <c r="A1535" s="5" t="s">
        <v>2560</v>
      </c>
      <c r="B1535" s="5" t="s">
        <v>2555</v>
      </c>
      <c r="C1535" s="5">
        <v>30</v>
      </c>
      <c r="D1535" s="6">
        <v>0</v>
      </c>
      <c r="E1535" s="17">
        <f>VLOOKUP(A1535,'forecast data dump'!$A$1:$H$3450,4,FALSE)</f>
        <v>44792</v>
      </c>
      <c r="F1535" s="17">
        <f>VLOOKUP(A1535,'forecast data dump'!$A$1:$H$3450,5,FALSE)</f>
        <v>44799</v>
      </c>
      <c r="G1535" s="13">
        <f>VLOOKUP(A1535,'forecast data dump'!$A$1:$H$3450,8,FALSE)</f>
        <v>0</v>
      </c>
      <c r="H1535" s="5" t="s">
        <v>3784</v>
      </c>
      <c r="I1535" s="22">
        <f t="shared" si="236"/>
        <v>30</v>
      </c>
      <c r="J1535" s="5"/>
      <c r="K1535" s="5"/>
      <c r="L1535" s="33">
        <f t="shared" si="237"/>
        <v>0</v>
      </c>
      <c r="M1535" s="33">
        <f t="shared" si="238"/>
        <v>0</v>
      </c>
      <c r="N1535" s="22">
        <f t="shared" si="239"/>
        <v>0</v>
      </c>
    </row>
    <row r="1536" spans="1:14" x14ac:dyDescent="0.3">
      <c r="A1536" s="5" t="s">
        <v>2560</v>
      </c>
      <c r="B1536" s="5" t="s">
        <v>2555</v>
      </c>
      <c r="C1536" s="5">
        <v>30</v>
      </c>
      <c r="D1536" s="6">
        <v>0</v>
      </c>
      <c r="E1536" s="17">
        <f>VLOOKUP(A1536,'forecast data dump'!$A$1:$H$3450,4,FALSE)</f>
        <v>44792</v>
      </c>
      <c r="F1536" s="17">
        <f>VLOOKUP(A1536,'forecast data dump'!$A$1:$H$3450,5,FALSE)</f>
        <v>44799</v>
      </c>
      <c r="G1536" s="13">
        <f>VLOOKUP(A1536,'forecast data dump'!$A$1:$H$3450,8,FALSE)</f>
        <v>0</v>
      </c>
      <c r="H1536" s="5" t="s">
        <v>3783</v>
      </c>
      <c r="I1536" s="22">
        <f t="shared" si="236"/>
        <v>30</v>
      </c>
      <c r="J1536" s="5"/>
      <c r="K1536" s="5"/>
      <c r="L1536" s="33">
        <f t="shared" si="237"/>
        <v>0</v>
      </c>
      <c r="M1536" s="33">
        <f t="shared" si="238"/>
        <v>0</v>
      </c>
      <c r="N1536" s="22">
        <f t="shared" si="239"/>
        <v>0</v>
      </c>
    </row>
    <row r="1537" spans="1:14" x14ac:dyDescent="0.3">
      <c r="A1537" s="5" t="s">
        <v>2561</v>
      </c>
      <c r="B1537" s="5" t="s">
        <v>2557</v>
      </c>
      <c r="C1537" s="5">
        <v>30</v>
      </c>
      <c r="D1537" s="6">
        <v>0</v>
      </c>
      <c r="E1537" s="17">
        <f>VLOOKUP(A1537,'forecast data dump'!$A$1:$H$3450,4,FALSE)</f>
        <v>44802</v>
      </c>
      <c r="F1537" s="17">
        <f>VLOOKUP(A1537,'forecast data dump'!$A$1:$H$3450,5,FALSE)</f>
        <v>44806</v>
      </c>
      <c r="G1537" s="13">
        <f>VLOOKUP(A1537,'forecast data dump'!$A$1:$H$3450,8,FALSE)</f>
        <v>0</v>
      </c>
      <c r="H1537" s="5" t="s">
        <v>3784</v>
      </c>
      <c r="I1537" s="22">
        <f t="shared" si="236"/>
        <v>30</v>
      </c>
      <c r="J1537" s="5"/>
      <c r="K1537" s="5"/>
      <c r="L1537" s="33">
        <f t="shared" si="237"/>
        <v>0</v>
      </c>
      <c r="M1537" s="33">
        <f t="shared" si="238"/>
        <v>0</v>
      </c>
      <c r="N1537" s="22">
        <f t="shared" si="239"/>
        <v>0</v>
      </c>
    </row>
    <row r="1538" spans="1:14" x14ac:dyDescent="0.3">
      <c r="A1538" s="5" t="s">
        <v>2561</v>
      </c>
      <c r="B1538" s="5" t="s">
        <v>2557</v>
      </c>
      <c r="C1538" s="5">
        <v>30</v>
      </c>
      <c r="D1538" s="6">
        <v>0</v>
      </c>
      <c r="E1538" s="17">
        <f>VLOOKUP(A1538,'forecast data dump'!$A$1:$H$3450,4,FALSE)</f>
        <v>44802</v>
      </c>
      <c r="F1538" s="17">
        <f>VLOOKUP(A1538,'forecast data dump'!$A$1:$H$3450,5,FALSE)</f>
        <v>44806</v>
      </c>
      <c r="G1538" s="13">
        <f>VLOOKUP(A1538,'forecast data dump'!$A$1:$H$3450,8,FALSE)</f>
        <v>0</v>
      </c>
      <c r="H1538" s="5" t="s">
        <v>3783</v>
      </c>
      <c r="I1538" s="22">
        <f t="shared" si="236"/>
        <v>30</v>
      </c>
      <c r="J1538" s="5"/>
      <c r="K1538" s="5"/>
      <c r="L1538" s="33">
        <f t="shared" si="237"/>
        <v>0</v>
      </c>
      <c r="M1538" s="33">
        <f t="shared" si="238"/>
        <v>0</v>
      </c>
      <c r="N1538" s="22">
        <f t="shared" si="239"/>
        <v>0</v>
      </c>
    </row>
    <row r="1539" spans="1:14" x14ac:dyDescent="0.3">
      <c r="A1539" s="5" t="s">
        <v>2562</v>
      </c>
      <c r="B1539" s="5" t="s">
        <v>2527</v>
      </c>
      <c r="C1539" s="5">
        <v>16</v>
      </c>
      <c r="D1539" s="6">
        <v>0</v>
      </c>
      <c r="E1539" s="17">
        <f>VLOOKUP(A1539,'forecast data dump'!$A$1:$H$3450,4,FALSE)</f>
        <v>44824</v>
      </c>
      <c r="F1539" s="17">
        <f>VLOOKUP(A1539,'forecast data dump'!$A$1:$H$3450,5,FALSE)</f>
        <v>44830</v>
      </c>
      <c r="G1539" s="13">
        <f>VLOOKUP(A1539,'forecast data dump'!$A$1:$H$3450,8,FALSE)</f>
        <v>0</v>
      </c>
      <c r="H1539" s="5" t="s">
        <v>3785</v>
      </c>
      <c r="I1539" s="22">
        <f t="shared" si="236"/>
        <v>16</v>
      </c>
      <c r="J1539" s="5"/>
      <c r="K1539" s="5"/>
      <c r="L1539" s="33">
        <f t="shared" si="237"/>
        <v>0</v>
      </c>
      <c r="M1539" s="33">
        <f t="shared" si="238"/>
        <v>0</v>
      </c>
      <c r="N1539" s="22">
        <f t="shared" si="239"/>
        <v>0</v>
      </c>
    </row>
    <row r="1540" spans="1:14" x14ac:dyDescent="0.3">
      <c r="A1540" s="5" t="s">
        <v>2562</v>
      </c>
      <c r="B1540" s="5" t="s">
        <v>2527</v>
      </c>
      <c r="C1540" s="5">
        <v>16</v>
      </c>
      <c r="D1540" s="6">
        <v>0</v>
      </c>
      <c r="E1540" s="17">
        <f>VLOOKUP(A1540,'forecast data dump'!$A$1:$H$3450,4,FALSE)</f>
        <v>44824</v>
      </c>
      <c r="F1540" s="17">
        <f>VLOOKUP(A1540,'forecast data dump'!$A$1:$H$3450,5,FALSE)</f>
        <v>44830</v>
      </c>
      <c r="G1540" s="13">
        <f>VLOOKUP(A1540,'forecast data dump'!$A$1:$H$3450,8,FALSE)</f>
        <v>0</v>
      </c>
      <c r="H1540" s="5" t="s">
        <v>3784</v>
      </c>
      <c r="I1540" s="22">
        <f t="shared" si="236"/>
        <v>16</v>
      </c>
      <c r="J1540" s="5"/>
      <c r="K1540" s="5"/>
      <c r="L1540" s="33">
        <f t="shared" si="237"/>
        <v>0</v>
      </c>
      <c r="M1540" s="33">
        <f t="shared" si="238"/>
        <v>0</v>
      </c>
      <c r="N1540" s="22">
        <f t="shared" si="239"/>
        <v>0</v>
      </c>
    </row>
    <row r="1541" spans="1:14" x14ac:dyDescent="0.3">
      <c r="A1541" s="5" t="s">
        <v>2563</v>
      </c>
      <c r="B1541" s="5" t="s">
        <v>2525</v>
      </c>
      <c r="C1541" s="5">
        <v>16</v>
      </c>
      <c r="D1541" s="6">
        <v>0</v>
      </c>
      <c r="E1541" s="17">
        <f>VLOOKUP(A1541,'forecast data dump'!$A$1:$H$3450,4,FALSE)</f>
        <v>44817</v>
      </c>
      <c r="F1541" s="17">
        <f>VLOOKUP(A1541,'forecast data dump'!$A$1:$H$3450,5,FALSE)</f>
        <v>44823</v>
      </c>
      <c r="G1541" s="13">
        <f>VLOOKUP(A1541,'forecast data dump'!$A$1:$H$3450,8,FALSE)</f>
        <v>0</v>
      </c>
      <c r="H1541" s="5" t="s">
        <v>3785</v>
      </c>
      <c r="I1541" s="22">
        <f t="shared" si="236"/>
        <v>16</v>
      </c>
      <c r="J1541" s="5"/>
      <c r="K1541" s="5"/>
      <c r="L1541" s="33">
        <f t="shared" si="237"/>
        <v>0</v>
      </c>
      <c r="M1541" s="33">
        <f t="shared" si="238"/>
        <v>0</v>
      </c>
      <c r="N1541" s="22">
        <f t="shared" si="239"/>
        <v>0</v>
      </c>
    </row>
    <row r="1542" spans="1:14" x14ac:dyDescent="0.3">
      <c r="A1542" s="5" t="s">
        <v>2563</v>
      </c>
      <c r="B1542" s="5" t="s">
        <v>2525</v>
      </c>
      <c r="C1542" s="5">
        <v>16</v>
      </c>
      <c r="D1542" s="6">
        <v>0</v>
      </c>
      <c r="E1542" s="17">
        <f>VLOOKUP(A1542,'forecast data dump'!$A$1:$H$3450,4,FALSE)</f>
        <v>44817</v>
      </c>
      <c r="F1542" s="17">
        <f>VLOOKUP(A1542,'forecast data dump'!$A$1:$H$3450,5,FALSE)</f>
        <v>44823</v>
      </c>
      <c r="G1542" s="13">
        <f>VLOOKUP(A1542,'forecast data dump'!$A$1:$H$3450,8,FALSE)</f>
        <v>0</v>
      </c>
      <c r="H1542" s="5" t="s">
        <v>3784</v>
      </c>
      <c r="I1542" s="22">
        <f t="shared" si="236"/>
        <v>16</v>
      </c>
      <c r="J1542" s="5"/>
      <c r="K1542" s="5"/>
      <c r="L1542" s="33">
        <f t="shared" si="237"/>
        <v>0</v>
      </c>
      <c r="M1542" s="33">
        <f t="shared" si="238"/>
        <v>0</v>
      </c>
      <c r="N1542" s="22">
        <f t="shared" si="239"/>
        <v>0</v>
      </c>
    </row>
    <row r="1543" spans="1:14" x14ac:dyDescent="0.3">
      <c r="A1543" s="3" t="s">
        <v>7900</v>
      </c>
      <c r="B1543" s="3"/>
      <c r="C1543" s="3"/>
      <c r="D1543" s="4"/>
      <c r="E1543" s="15"/>
      <c r="F1543" s="15"/>
      <c r="G1543" s="11"/>
      <c r="H1543" s="3"/>
      <c r="I1543" s="20"/>
      <c r="J1543" s="3"/>
      <c r="K1543" s="3"/>
      <c r="L1543" s="32"/>
      <c r="M1543" s="32"/>
      <c r="N1543" s="20"/>
    </row>
    <row r="1544" spans="1:14" x14ac:dyDescent="0.3">
      <c r="A1544" s="5" t="s">
        <v>2232</v>
      </c>
      <c r="B1544" s="5" t="s">
        <v>2217</v>
      </c>
      <c r="C1544" s="5">
        <v>1600</v>
      </c>
      <c r="D1544" s="6">
        <v>0</v>
      </c>
      <c r="E1544" s="17">
        <f>VLOOKUP(A1544,'forecast data dump'!$A$1:$H$3450,4,FALSE)</f>
        <v>44832</v>
      </c>
      <c r="F1544" s="17">
        <f>VLOOKUP(A1544,'forecast data dump'!$A$1:$H$3450,5,FALSE)</f>
        <v>44838</v>
      </c>
      <c r="G1544" s="13">
        <f>VLOOKUP(A1544,'forecast data dump'!$A$1:$H$3450,8,FALSE)</f>
        <v>0</v>
      </c>
      <c r="H1544" s="5" t="s">
        <v>3766</v>
      </c>
      <c r="I1544" s="22">
        <f>C1544*(1-G1544)</f>
        <v>1600</v>
      </c>
      <c r="J1544" s="5"/>
      <c r="K1544" s="5"/>
      <c r="L1544" s="33">
        <f>D1544*(1-G1544)</f>
        <v>0</v>
      </c>
      <c r="M1544" s="33">
        <f>IF(J1544="",L1544,(D1544/C1544)*J1544)</f>
        <v>0</v>
      </c>
      <c r="N1544" s="22">
        <f>L1544-M1544</f>
        <v>0</v>
      </c>
    </row>
    <row r="1545" spans="1:14" x14ac:dyDescent="0.3">
      <c r="A1545" s="7" t="s">
        <v>3726</v>
      </c>
      <c r="B1545" s="7"/>
      <c r="C1545" s="7"/>
      <c r="D1545" s="8"/>
      <c r="E1545" s="16"/>
      <c r="F1545" s="16"/>
      <c r="G1545" s="12"/>
      <c r="H1545" s="7"/>
      <c r="I1545" s="21"/>
      <c r="J1545" s="7"/>
      <c r="K1545" s="7"/>
      <c r="L1545" s="31"/>
      <c r="M1545" s="31"/>
      <c r="N1545" s="21"/>
    </row>
    <row r="1546" spans="1:14" x14ac:dyDescent="0.3">
      <c r="A1546" s="3" t="s">
        <v>7821</v>
      </c>
      <c r="B1546" s="3"/>
      <c r="C1546" s="3"/>
      <c r="D1546" s="4"/>
      <c r="E1546" s="15"/>
      <c r="F1546" s="15"/>
      <c r="G1546" s="11"/>
      <c r="H1546" s="3"/>
      <c r="I1546" s="20"/>
      <c r="J1546" s="3"/>
      <c r="K1546" s="3"/>
      <c r="L1546" s="32"/>
      <c r="M1546" s="32"/>
      <c r="N1546" s="20"/>
    </row>
    <row r="1547" spans="1:14" x14ac:dyDescent="0.3">
      <c r="A1547" s="5" t="s">
        <v>162</v>
      </c>
      <c r="B1547" s="5" t="s">
        <v>163</v>
      </c>
      <c r="C1547" s="5">
        <v>400</v>
      </c>
      <c r="D1547" s="6">
        <v>0</v>
      </c>
      <c r="E1547" s="17">
        <f>VLOOKUP(A1547,'forecast data dump'!$A$1:$H$3450,4,FALSE)</f>
        <v>44487</v>
      </c>
      <c r="F1547" s="17">
        <f>VLOOKUP(A1547,'forecast data dump'!$A$1:$H$3450,5,FALSE)</f>
        <v>44498</v>
      </c>
      <c r="G1547" s="13">
        <f>VLOOKUP(A1547,'forecast data dump'!$A$1:$H$3450,8,FALSE)</f>
        <v>0</v>
      </c>
      <c r="H1547" s="5" t="s">
        <v>3767</v>
      </c>
      <c r="I1547" s="22">
        <f>C1547*(1-G1547)</f>
        <v>400</v>
      </c>
      <c r="J1547" s="5"/>
      <c r="K1547" s="5"/>
      <c r="L1547" s="33">
        <f>D1547*(1-G1547)</f>
        <v>0</v>
      </c>
      <c r="M1547" s="33">
        <f>IF(J1547="",L1547,(D1547/C1547)*J1547)</f>
        <v>0</v>
      </c>
      <c r="N1547" s="22">
        <f>L1547-M1547</f>
        <v>0</v>
      </c>
    </row>
    <row r="1548" spans="1:14" x14ac:dyDescent="0.3">
      <c r="A1548" s="5" t="s">
        <v>162</v>
      </c>
      <c r="B1548" s="5" t="s">
        <v>163</v>
      </c>
      <c r="C1548" s="5">
        <v>160</v>
      </c>
      <c r="D1548" s="6">
        <v>18807</v>
      </c>
      <c r="E1548" s="17">
        <f>VLOOKUP(A1548,'forecast data dump'!$A$1:$H$3450,4,FALSE)</f>
        <v>44487</v>
      </c>
      <c r="F1548" s="17">
        <f>VLOOKUP(A1548,'forecast data dump'!$A$1:$H$3450,5,FALSE)</f>
        <v>44498</v>
      </c>
      <c r="G1548" s="13">
        <f>VLOOKUP(A1548,'forecast data dump'!$A$1:$H$3450,8,FALSE)</f>
        <v>0</v>
      </c>
      <c r="H1548" s="5" t="s">
        <v>3741</v>
      </c>
      <c r="I1548" s="22">
        <f>C1548*(1-G1548)</f>
        <v>160</v>
      </c>
      <c r="J1548" s="5"/>
      <c r="K1548" s="5"/>
      <c r="L1548" s="33">
        <f>D1548*(1-G1548)</f>
        <v>18807</v>
      </c>
      <c r="M1548" s="33">
        <f>IF(J1548="",L1548,(D1548/C1548)*J1548)</f>
        <v>18807</v>
      </c>
      <c r="N1548" s="22">
        <f>L1548-M1548</f>
        <v>0</v>
      </c>
    </row>
    <row r="1549" spans="1:14" x14ac:dyDescent="0.3">
      <c r="A1549" s="5" t="s">
        <v>162</v>
      </c>
      <c r="B1549" s="5" t="s">
        <v>163</v>
      </c>
      <c r="C1549" s="5">
        <v>48</v>
      </c>
      <c r="D1549" s="6">
        <v>0</v>
      </c>
      <c r="E1549" s="17">
        <f>VLOOKUP(A1549,'forecast data dump'!$A$1:$H$3450,4,FALSE)</f>
        <v>44487</v>
      </c>
      <c r="F1549" s="17">
        <f>VLOOKUP(A1549,'forecast data dump'!$A$1:$H$3450,5,FALSE)</f>
        <v>44498</v>
      </c>
      <c r="G1549" s="13">
        <f>VLOOKUP(A1549,'forecast data dump'!$A$1:$H$3450,8,FALSE)</f>
        <v>0</v>
      </c>
      <c r="H1549" s="5" t="s">
        <v>3770</v>
      </c>
      <c r="I1549" s="22">
        <f>C1549*(1-G1549)</f>
        <v>48</v>
      </c>
      <c r="J1549" s="5"/>
      <c r="K1549" s="5"/>
      <c r="L1549" s="33">
        <f>D1549*(1-G1549)</f>
        <v>0</v>
      </c>
      <c r="M1549" s="33">
        <f>IF(J1549="",L1549,(D1549/C1549)*J1549)</f>
        <v>0</v>
      </c>
      <c r="N1549" s="22">
        <f>L1549-M1549</f>
        <v>0</v>
      </c>
    </row>
    <row r="1550" spans="1:14" x14ac:dyDescent="0.3">
      <c r="A1550" s="3" t="s">
        <v>7823</v>
      </c>
      <c r="B1550" s="3"/>
      <c r="C1550" s="3"/>
      <c r="D1550" s="4"/>
      <c r="E1550" s="15"/>
      <c r="F1550" s="15"/>
      <c r="G1550" s="11"/>
      <c r="H1550" s="3"/>
      <c r="I1550" s="20"/>
      <c r="J1550" s="3"/>
      <c r="K1550" s="3"/>
      <c r="L1550" s="32"/>
      <c r="M1550" s="32"/>
      <c r="N1550" s="20"/>
    </row>
    <row r="1551" spans="1:14" x14ac:dyDescent="0.3">
      <c r="A1551" s="5" t="s">
        <v>319</v>
      </c>
      <c r="B1551" s="5" t="s">
        <v>320</v>
      </c>
      <c r="C1551" s="5">
        <v>56</v>
      </c>
      <c r="D1551" s="6">
        <v>8494</v>
      </c>
      <c r="E1551" s="17">
        <f>VLOOKUP(A1551,'forecast data dump'!$A$1:$H$3450,4,FALSE)</f>
        <v>44475</v>
      </c>
      <c r="F1551" s="17">
        <f>VLOOKUP(A1551,'forecast data dump'!$A$1:$H$3450,5,FALSE)</f>
        <v>44580</v>
      </c>
      <c r="G1551" s="13">
        <f>VLOOKUP(A1551,'forecast data dump'!$A$1:$H$3450,8,FALSE)</f>
        <v>0</v>
      </c>
      <c r="H1551" s="5" t="s">
        <v>3744</v>
      </c>
      <c r="I1551" s="22">
        <f>C1551*(1-G1551)</f>
        <v>56</v>
      </c>
      <c r="J1551" s="5"/>
      <c r="K1551" s="5"/>
      <c r="L1551" s="33">
        <f>D1551*(1-G1551)</f>
        <v>8494</v>
      </c>
      <c r="M1551" s="33">
        <f>IF(J1551="",L1551,(D1551/C1551)*J1551)</f>
        <v>8494</v>
      </c>
      <c r="N1551" s="22">
        <f>L1551-M1551</f>
        <v>0</v>
      </c>
    </row>
    <row r="1552" spans="1:14" x14ac:dyDescent="0.3">
      <c r="A1552" s="5" t="s">
        <v>319</v>
      </c>
      <c r="B1552" s="5" t="s">
        <v>320</v>
      </c>
      <c r="C1552" s="5">
        <v>56</v>
      </c>
      <c r="D1552" s="6">
        <v>0</v>
      </c>
      <c r="E1552" s="17">
        <f>VLOOKUP(A1552,'forecast data dump'!$A$1:$H$3450,4,FALSE)</f>
        <v>44475</v>
      </c>
      <c r="F1552" s="17">
        <f>VLOOKUP(A1552,'forecast data dump'!$A$1:$H$3450,5,FALSE)</f>
        <v>44580</v>
      </c>
      <c r="G1552" s="13">
        <f>VLOOKUP(A1552,'forecast data dump'!$A$1:$H$3450,8,FALSE)</f>
        <v>0</v>
      </c>
      <c r="H1552" s="5" t="s">
        <v>3770</v>
      </c>
      <c r="I1552" s="22">
        <f>C1552*(1-G1552)</f>
        <v>56</v>
      </c>
      <c r="J1552" s="5"/>
      <c r="K1552" s="5"/>
      <c r="L1552" s="33">
        <f>D1552*(1-G1552)</f>
        <v>0</v>
      </c>
      <c r="M1552" s="33">
        <f>IF(J1552="",L1552,(D1552/C1552)*J1552)</f>
        <v>0</v>
      </c>
      <c r="N1552" s="22">
        <f>L1552-M1552</f>
        <v>0</v>
      </c>
    </row>
    <row r="1553" spans="1:14" x14ac:dyDescent="0.3">
      <c r="A1553" s="5" t="s">
        <v>319</v>
      </c>
      <c r="B1553" s="5" t="s">
        <v>320</v>
      </c>
      <c r="C1553" s="5">
        <v>280</v>
      </c>
      <c r="D1553" s="6">
        <v>0</v>
      </c>
      <c r="E1553" s="17">
        <f>VLOOKUP(A1553,'forecast data dump'!$A$1:$H$3450,4,FALSE)</f>
        <v>44475</v>
      </c>
      <c r="F1553" s="17">
        <f>VLOOKUP(A1553,'forecast data dump'!$A$1:$H$3450,5,FALSE)</f>
        <v>44580</v>
      </c>
      <c r="G1553" s="13">
        <f>VLOOKUP(A1553,'forecast data dump'!$A$1:$H$3450,8,FALSE)</f>
        <v>0</v>
      </c>
      <c r="H1553" s="5" t="s">
        <v>3767</v>
      </c>
      <c r="I1553" s="22">
        <f>C1553*(1-G1553)</f>
        <v>280</v>
      </c>
      <c r="J1553" s="5"/>
      <c r="K1553" s="5"/>
      <c r="L1553" s="33">
        <f>D1553*(1-G1553)</f>
        <v>0</v>
      </c>
      <c r="M1553" s="33">
        <f>IF(J1553="",L1553,(D1553/C1553)*J1553)</f>
        <v>0</v>
      </c>
      <c r="N1553" s="22">
        <f>L1553-M1553</f>
        <v>0</v>
      </c>
    </row>
    <row r="1554" spans="1:14" x14ac:dyDescent="0.3">
      <c r="A1554" s="5" t="s">
        <v>319</v>
      </c>
      <c r="B1554" s="5" t="s">
        <v>320</v>
      </c>
      <c r="C1554" s="5">
        <v>168</v>
      </c>
      <c r="D1554" s="6">
        <v>19748</v>
      </c>
      <c r="E1554" s="17">
        <f>VLOOKUP(A1554,'forecast data dump'!$A$1:$H$3450,4,FALSE)</f>
        <v>44475</v>
      </c>
      <c r="F1554" s="17">
        <f>VLOOKUP(A1554,'forecast data dump'!$A$1:$H$3450,5,FALSE)</f>
        <v>44580</v>
      </c>
      <c r="G1554" s="13">
        <f>VLOOKUP(A1554,'forecast data dump'!$A$1:$H$3450,8,FALSE)</f>
        <v>0</v>
      </c>
      <c r="H1554" s="5" t="s">
        <v>3742</v>
      </c>
      <c r="I1554" s="22">
        <f>C1554*(1-G1554)</f>
        <v>168</v>
      </c>
      <c r="J1554" s="5"/>
      <c r="K1554" s="5"/>
      <c r="L1554" s="33">
        <f>D1554*(1-G1554)</f>
        <v>19748</v>
      </c>
      <c r="M1554" s="33">
        <f>IF(J1554="",L1554,(D1554/C1554)*J1554)</f>
        <v>19748</v>
      </c>
      <c r="N1554" s="22">
        <f>L1554-M1554</f>
        <v>0</v>
      </c>
    </row>
    <row r="1555" spans="1:14" x14ac:dyDescent="0.3">
      <c r="A1555" s="5" t="s">
        <v>319</v>
      </c>
      <c r="B1555" s="5" t="s">
        <v>320</v>
      </c>
      <c r="C1555" s="5">
        <v>323</v>
      </c>
      <c r="D1555" s="6">
        <v>57258</v>
      </c>
      <c r="E1555" s="17">
        <f>VLOOKUP(A1555,'forecast data dump'!$A$1:$H$3450,4,FALSE)</f>
        <v>44475</v>
      </c>
      <c r="F1555" s="17">
        <f>VLOOKUP(A1555,'forecast data dump'!$A$1:$H$3450,5,FALSE)</f>
        <v>44580</v>
      </c>
      <c r="G1555" s="13">
        <f>VLOOKUP(A1555,'forecast data dump'!$A$1:$H$3450,8,FALSE)</f>
        <v>0</v>
      </c>
      <c r="H1555" s="5" t="s">
        <v>3740</v>
      </c>
      <c r="I1555" s="22">
        <f>C1555*(1-G1555)</f>
        <v>323</v>
      </c>
      <c r="J1555" s="5"/>
      <c r="K1555" s="5"/>
      <c r="L1555" s="33">
        <f>D1555*(1-G1555)</f>
        <v>57258</v>
      </c>
      <c r="M1555" s="33">
        <f>IF(J1555="",L1555,(D1555/C1555)*J1555)</f>
        <v>57258</v>
      </c>
      <c r="N1555" s="22">
        <f>L1555-M1555</f>
        <v>0</v>
      </c>
    </row>
    <row r="1556" spans="1:14" x14ac:dyDescent="0.3">
      <c r="A1556" s="3" t="s">
        <v>7824</v>
      </c>
      <c r="B1556" s="3"/>
      <c r="C1556" s="3"/>
      <c r="D1556" s="4"/>
      <c r="E1556" s="15"/>
      <c r="F1556" s="15"/>
      <c r="G1556" s="11"/>
      <c r="H1556" s="3"/>
      <c r="I1556" s="20"/>
      <c r="J1556" s="3"/>
      <c r="K1556" s="3"/>
      <c r="L1556" s="32"/>
      <c r="M1556" s="32"/>
      <c r="N1556" s="20"/>
    </row>
    <row r="1557" spans="1:14" x14ac:dyDescent="0.3">
      <c r="A1557" s="5" t="s">
        <v>423</v>
      </c>
      <c r="B1557" s="5" t="s">
        <v>424</v>
      </c>
      <c r="C1557" s="5">
        <v>44</v>
      </c>
      <c r="D1557" s="6">
        <v>6674</v>
      </c>
      <c r="E1557" s="17" t="str">
        <f>VLOOKUP(A1557,'forecast data dump'!$A$1:$H$3450,4,FALSE)</f>
        <v>08-Mar-21 A</v>
      </c>
      <c r="F1557" s="17">
        <f>VLOOKUP(A1557,'forecast data dump'!$A$1:$H$3450,5,FALSE)</f>
        <v>44411</v>
      </c>
      <c r="G1557" s="13">
        <f>VLOOKUP(A1557,'forecast data dump'!$A$1:$H$3450,8,FALSE)</f>
        <v>0.1</v>
      </c>
      <c r="H1557" s="5" t="s">
        <v>3744</v>
      </c>
      <c r="I1557" s="22">
        <f t="shared" ref="I1557:I1564" si="240">C1557*(1-G1557)</f>
        <v>39.6</v>
      </c>
      <c r="J1557" s="5"/>
      <c r="K1557" s="5"/>
      <c r="L1557" s="33">
        <f t="shared" ref="L1557:L1564" si="241">D1557*(1-G1557)</f>
        <v>6006.6</v>
      </c>
      <c r="M1557" s="33">
        <f t="shared" ref="M1557:M1564" si="242">IF(J1557="",L1557,(D1557/C1557)*J1557)</f>
        <v>6006.6</v>
      </c>
      <c r="N1557" s="22">
        <f t="shared" ref="N1557:N1564" si="243">L1557-M1557</f>
        <v>0</v>
      </c>
    </row>
    <row r="1558" spans="1:14" x14ac:dyDescent="0.3">
      <c r="A1558" s="5" t="s">
        <v>423</v>
      </c>
      <c r="B1558" s="5" t="s">
        <v>424</v>
      </c>
      <c r="C1558" s="5">
        <v>264</v>
      </c>
      <c r="D1558" s="6">
        <v>31032</v>
      </c>
      <c r="E1558" s="17" t="str">
        <f>VLOOKUP(A1558,'forecast data dump'!$A$1:$H$3450,4,FALSE)</f>
        <v>08-Mar-21 A</v>
      </c>
      <c r="F1558" s="17">
        <f>VLOOKUP(A1558,'forecast data dump'!$A$1:$H$3450,5,FALSE)</f>
        <v>44411</v>
      </c>
      <c r="G1558" s="13">
        <f>VLOOKUP(A1558,'forecast data dump'!$A$1:$H$3450,8,FALSE)</f>
        <v>0.1</v>
      </c>
      <c r="H1558" s="5" t="s">
        <v>3742</v>
      </c>
      <c r="I1558" s="22">
        <f t="shared" si="240"/>
        <v>237.6</v>
      </c>
      <c r="J1558" s="5"/>
      <c r="K1558" s="5"/>
      <c r="L1558" s="33">
        <f t="shared" si="241"/>
        <v>27928.799999999999</v>
      </c>
      <c r="M1558" s="33">
        <f t="shared" si="242"/>
        <v>27928.799999999999</v>
      </c>
      <c r="N1558" s="22">
        <f t="shared" si="243"/>
        <v>0</v>
      </c>
    </row>
    <row r="1559" spans="1:14" x14ac:dyDescent="0.3">
      <c r="A1559" s="5" t="s">
        <v>423</v>
      </c>
      <c r="B1559" s="5" t="s">
        <v>424</v>
      </c>
      <c r="C1559" s="5">
        <v>44</v>
      </c>
      <c r="D1559" s="6">
        <v>0</v>
      </c>
      <c r="E1559" s="17" t="str">
        <f>VLOOKUP(A1559,'forecast data dump'!$A$1:$H$3450,4,FALSE)</f>
        <v>08-Mar-21 A</v>
      </c>
      <c r="F1559" s="17">
        <f>VLOOKUP(A1559,'forecast data dump'!$A$1:$H$3450,5,FALSE)</f>
        <v>44411</v>
      </c>
      <c r="G1559" s="13">
        <f>VLOOKUP(A1559,'forecast data dump'!$A$1:$H$3450,8,FALSE)</f>
        <v>0.1</v>
      </c>
      <c r="H1559" s="5" t="s">
        <v>3770</v>
      </c>
      <c r="I1559" s="22">
        <f t="shared" si="240"/>
        <v>39.6</v>
      </c>
      <c r="J1559" s="5"/>
      <c r="K1559" s="5"/>
      <c r="L1559" s="33">
        <f t="shared" si="241"/>
        <v>0</v>
      </c>
      <c r="M1559" s="33">
        <f t="shared" si="242"/>
        <v>0</v>
      </c>
      <c r="N1559" s="22">
        <f t="shared" si="243"/>
        <v>0</v>
      </c>
    </row>
    <row r="1560" spans="1:14" x14ac:dyDescent="0.3">
      <c r="A1560" s="5" t="s">
        <v>423</v>
      </c>
      <c r="B1560" s="5" t="s">
        <v>424</v>
      </c>
      <c r="C1560" s="5">
        <v>220</v>
      </c>
      <c r="D1560" s="6">
        <v>0</v>
      </c>
      <c r="E1560" s="17" t="str">
        <f>VLOOKUP(A1560,'forecast data dump'!$A$1:$H$3450,4,FALSE)</f>
        <v>08-Mar-21 A</v>
      </c>
      <c r="F1560" s="17">
        <f>VLOOKUP(A1560,'forecast data dump'!$A$1:$H$3450,5,FALSE)</f>
        <v>44411</v>
      </c>
      <c r="G1560" s="13">
        <f>VLOOKUP(A1560,'forecast data dump'!$A$1:$H$3450,8,FALSE)</f>
        <v>0.1</v>
      </c>
      <c r="H1560" s="5" t="s">
        <v>3767</v>
      </c>
      <c r="I1560" s="22">
        <f t="shared" si="240"/>
        <v>198</v>
      </c>
      <c r="J1560" s="5"/>
      <c r="K1560" s="5"/>
      <c r="L1560" s="33">
        <f t="shared" si="241"/>
        <v>0</v>
      </c>
      <c r="M1560" s="33">
        <f t="shared" si="242"/>
        <v>0</v>
      </c>
      <c r="N1560" s="22">
        <f t="shared" si="243"/>
        <v>0</v>
      </c>
    </row>
    <row r="1561" spans="1:14" x14ac:dyDescent="0.3">
      <c r="A1561" s="5" t="s">
        <v>423</v>
      </c>
      <c r="B1561" s="5" t="s">
        <v>424</v>
      </c>
      <c r="C1561" s="5">
        <v>183</v>
      </c>
      <c r="D1561" s="6">
        <v>32440</v>
      </c>
      <c r="E1561" s="17" t="str">
        <f>VLOOKUP(A1561,'forecast data dump'!$A$1:$H$3450,4,FALSE)</f>
        <v>08-Mar-21 A</v>
      </c>
      <c r="F1561" s="17">
        <f>VLOOKUP(A1561,'forecast data dump'!$A$1:$H$3450,5,FALSE)</f>
        <v>44411</v>
      </c>
      <c r="G1561" s="13">
        <f>VLOOKUP(A1561,'forecast data dump'!$A$1:$H$3450,8,FALSE)</f>
        <v>0.1</v>
      </c>
      <c r="H1561" s="5" t="s">
        <v>3740</v>
      </c>
      <c r="I1561" s="22">
        <f t="shared" si="240"/>
        <v>164.70000000000002</v>
      </c>
      <c r="J1561" s="5"/>
      <c r="K1561" s="5"/>
      <c r="L1561" s="33">
        <f t="shared" si="241"/>
        <v>29196</v>
      </c>
      <c r="M1561" s="33">
        <f t="shared" si="242"/>
        <v>29196</v>
      </c>
      <c r="N1561" s="22">
        <f t="shared" si="243"/>
        <v>0</v>
      </c>
    </row>
    <row r="1562" spans="1:14" x14ac:dyDescent="0.3">
      <c r="A1562" s="5" t="s">
        <v>431</v>
      </c>
      <c r="B1562" s="5" t="s">
        <v>432</v>
      </c>
      <c r="C1562" s="5">
        <v>960</v>
      </c>
      <c r="D1562" s="6">
        <v>145959</v>
      </c>
      <c r="E1562" s="17">
        <f>VLOOKUP(A1562,'forecast data dump'!$A$1:$H$3450,4,FALSE)</f>
        <v>44412</v>
      </c>
      <c r="F1562" s="17">
        <f>VLOOKUP(A1562,'forecast data dump'!$A$1:$H$3450,5,FALSE)</f>
        <v>44544</v>
      </c>
      <c r="G1562" s="13">
        <f>VLOOKUP(A1562,'forecast data dump'!$A$1:$H$3450,8,FALSE)</f>
        <v>0</v>
      </c>
      <c r="H1562" s="5" t="s">
        <v>3744</v>
      </c>
      <c r="I1562" s="22">
        <f t="shared" si="240"/>
        <v>960</v>
      </c>
      <c r="J1562" s="5"/>
      <c r="K1562" s="5"/>
      <c r="L1562" s="33">
        <f t="shared" si="241"/>
        <v>145959</v>
      </c>
      <c r="M1562" s="33">
        <f t="shared" si="242"/>
        <v>145959</v>
      </c>
      <c r="N1562" s="22">
        <f t="shared" si="243"/>
        <v>0</v>
      </c>
    </row>
    <row r="1563" spans="1:14" x14ac:dyDescent="0.3">
      <c r="A1563" s="5" t="s">
        <v>431</v>
      </c>
      <c r="B1563" s="5" t="s">
        <v>432</v>
      </c>
      <c r="C1563" s="5">
        <v>440</v>
      </c>
      <c r="D1563" s="6">
        <v>0</v>
      </c>
      <c r="E1563" s="17">
        <f>VLOOKUP(A1563,'forecast data dump'!$A$1:$H$3450,4,FALSE)</f>
        <v>44412</v>
      </c>
      <c r="F1563" s="17">
        <f>VLOOKUP(A1563,'forecast data dump'!$A$1:$H$3450,5,FALSE)</f>
        <v>44544</v>
      </c>
      <c r="G1563" s="13">
        <f>VLOOKUP(A1563,'forecast data dump'!$A$1:$H$3450,8,FALSE)</f>
        <v>0</v>
      </c>
      <c r="H1563" s="5" t="s">
        <v>3770</v>
      </c>
      <c r="I1563" s="22">
        <f t="shared" si="240"/>
        <v>440</v>
      </c>
      <c r="J1563" s="5"/>
      <c r="K1563" s="5"/>
      <c r="L1563" s="33">
        <f t="shared" si="241"/>
        <v>0</v>
      </c>
      <c r="M1563" s="33">
        <f t="shared" si="242"/>
        <v>0</v>
      </c>
      <c r="N1563" s="22">
        <f t="shared" si="243"/>
        <v>0</v>
      </c>
    </row>
    <row r="1564" spans="1:14" x14ac:dyDescent="0.3">
      <c r="A1564" s="5" t="s">
        <v>431</v>
      </c>
      <c r="B1564" s="5" t="s">
        <v>432</v>
      </c>
      <c r="C1564" s="5">
        <v>440</v>
      </c>
      <c r="D1564" s="6">
        <v>78182</v>
      </c>
      <c r="E1564" s="17">
        <f>VLOOKUP(A1564,'forecast data dump'!$A$1:$H$3450,4,FALSE)</f>
        <v>44412</v>
      </c>
      <c r="F1564" s="17">
        <f>VLOOKUP(A1564,'forecast data dump'!$A$1:$H$3450,5,FALSE)</f>
        <v>44544</v>
      </c>
      <c r="G1564" s="13">
        <f>VLOOKUP(A1564,'forecast data dump'!$A$1:$H$3450,8,FALSE)</f>
        <v>0</v>
      </c>
      <c r="H1564" s="5" t="s">
        <v>3740</v>
      </c>
      <c r="I1564" s="22">
        <f t="shared" si="240"/>
        <v>440</v>
      </c>
      <c r="J1564" s="5"/>
      <c r="K1564" s="5"/>
      <c r="L1564" s="33">
        <f t="shared" si="241"/>
        <v>78182</v>
      </c>
      <c r="M1564" s="33">
        <f t="shared" si="242"/>
        <v>78182</v>
      </c>
      <c r="N1564" s="22">
        <f t="shared" si="243"/>
        <v>0</v>
      </c>
    </row>
    <row r="1565" spans="1:14" x14ac:dyDescent="0.3">
      <c r="A1565" s="3" t="s">
        <v>7825</v>
      </c>
      <c r="B1565" s="3"/>
      <c r="C1565" s="3"/>
      <c r="D1565" s="4"/>
      <c r="E1565" s="15"/>
      <c r="F1565" s="15"/>
      <c r="G1565" s="11"/>
      <c r="H1565" s="3"/>
      <c r="I1565" s="20"/>
      <c r="J1565" s="3"/>
      <c r="K1565" s="3"/>
      <c r="L1565" s="32"/>
      <c r="M1565" s="32"/>
      <c r="N1565" s="20"/>
    </row>
    <row r="1566" spans="1:14" x14ac:dyDescent="0.3">
      <c r="A1566" s="5" t="s">
        <v>453</v>
      </c>
      <c r="B1566" s="5" t="s">
        <v>454</v>
      </c>
      <c r="C1566" s="5">
        <v>24</v>
      </c>
      <c r="D1566" s="6">
        <v>0</v>
      </c>
      <c r="E1566" s="17" t="str">
        <f>VLOOKUP(A1566,'forecast data dump'!$A$1:$H$3450,4,FALSE)</f>
        <v>13-Jan-21 A</v>
      </c>
      <c r="F1566" s="17">
        <f>VLOOKUP(A1566,'forecast data dump'!$A$1:$H$3450,5,FALSE)</f>
        <v>44439</v>
      </c>
      <c r="G1566" s="13">
        <f>VLOOKUP(A1566,'forecast data dump'!$A$1:$H$3450,8,FALSE)</f>
        <v>0.5</v>
      </c>
      <c r="H1566" s="5" t="s">
        <v>3770</v>
      </c>
      <c r="I1566" s="22">
        <f>C1566*(1-G1566)</f>
        <v>12</v>
      </c>
      <c r="J1566" s="5"/>
      <c r="K1566" s="5"/>
      <c r="L1566" s="33">
        <f>D1566*(1-G1566)</f>
        <v>0</v>
      </c>
      <c r="M1566" s="33">
        <f>IF(J1566="",L1566,(D1566/C1566)*J1566)</f>
        <v>0</v>
      </c>
      <c r="N1566" s="22">
        <f>L1566-M1566</f>
        <v>0</v>
      </c>
    </row>
    <row r="1567" spans="1:14" x14ac:dyDescent="0.3">
      <c r="A1567" s="5" t="s">
        <v>453</v>
      </c>
      <c r="B1567" s="5" t="s">
        <v>454</v>
      </c>
      <c r="C1567" s="5">
        <v>24</v>
      </c>
      <c r="D1567" s="6">
        <v>3533</v>
      </c>
      <c r="E1567" s="17" t="str">
        <f>VLOOKUP(A1567,'forecast data dump'!$A$1:$H$3450,4,FALSE)</f>
        <v>13-Jan-21 A</v>
      </c>
      <c r="F1567" s="17">
        <f>VLOOKUP(A1567,'forecast data dump'!$A$1:$H$3450,5,FALSE)</f>
        <v>44439</v>
      </c>
      <c r="G1567" s="13">
        <f>VLOOKUP(A1567,'forecast data dump'!$A$1:$H$3450,8,FALSE)</f>
        <v>0.5</v>
      </c>
      <c r="H1567" s="5" t="s">
        <v>3733</v>
      </c>
      <c r="I1567" s="22">
        <f>C1567*(1-G1567)</f>
        <v>12</v>
      </c>
      <c r="J1567" s="5"/>
      <c r="K1567" s="5"/>
      <c r="L1567" s="33">
        <f>D1567*(1-G1567)</f>
        <v>1766.5</v>
      </c>
      <c r="M1567" s="33">
        <f>IF(J1567="",L1567,(D1567/C1567)*J1567)</f>
        <v>1766.5</v>
      </c>
      <c r="N1567" s="22">
        <f>L1567-M1567</f>
        <v>0</v>
      </c>
    </row>
    <row r="1568" spans="1:14" x14ac:dyDescent="0.3">
      <c r="A1568" s="3" t="s">
        <v>7826</v>
      </c>
      <c r="B1568" s="3"/>
      <c r="C1568" s="3"/>
      <c r="D1568" s="4"/>
      <c r="E1568" s="15"/>
      <c r="F1568" s="15"/>
      <c r="G1568" s="11"/>
      <c r="H1568" s="3"/>
      <c r="I1568" s="20"/>
      <c r="J1568" s="3"/>
      <c r="K1568" s="3"/>
      <c r="L1568" s="32"/>
      <c r="M1568" s="32"/>
      <c r="N1568" s="20"/>
    </row>
    <row r="1569" spans="1:14" x14ac:dyDescent="0.3">
      <c r="A1569" s="5" t="s">
        <v>489</v>
      </c>
      <c r="B1569" s="5" t="s">
        <v>490</v>
      </c>
      <c r="C1569" s="5">
        <v>48</v>
      </c>
      <c r="D1569" s="6">
        <v>7069</v>
      </c>
      <c r="E1569" s="17" t="str">
        <f>VLOOKUP(A1569,'forecast data dump'!$A$1:$H$3450,4,FALSE)</f>
        <v>22-Mar-21 A</v>
      </c>
      <c r="F1569" s="17">
        <f>VLOOKUP(A1569,'forecast data dump'!$A$1:$H$3450,5,FALSE)</f>
        <v>44432</v>
      </c>
      <c r="G1569" s="13">
        <f>VLOOKUP(A1569,'forecast data dump'!$A$1:$H$3450,8,FALSE)</f>
        <v>0.1</v>
      </c>
      <c r="H1569" s="5" t="s">
        <v>3733</v>
      </c>
      <c r="I1569" s="22">
        <f>C1569*(1-G1569)</f>
        <v>43.2</v>
      </c>
      <c r="J1569" s="5"/>
      <c r="K1569" s="5"/>
      <c r="L1569" s="33">
        <f>D1569*(1-G1569)</f>
        <v>6362.1</v>
      </c>
      <c r="M1569" s="33">
        <f>IF(J1569="",L1569,(D1569/C1569)*J1569)</f>
        <v>6362.1</v>
      </c>
      <c r="N1569" s="22">
        <f>L1569-M1569</f>
        <v>0</v>
      </c>
    </row>
    <row r="1570" spans="1:14" x14ac:dyDescent="0.3">
      <c r="A1570" s="5" t="s">
        <v>489</v>
      </c>
      <c r="B1570" s="5" t="s">
        <v>490</v>
      </c>
      <c r="C1570" s="5">
        <v>1920</v>
      </c>
      <c r="D1570" s="6">
        <v>0</v>
      </c>
      <c r="E1570" s="17" t="str">
        <f>VLOOKUP(A1570,'forecast data dump'!$A$1:$H$3450,4,FALSE)</f>
        <v>22-Mar-21 A</v>
      </c>
      <c r="F1570" s="17">
        <f>VLOOKUP(A1570,'forecast data dump'!$A$1:$H$3450,5,FALSE)</f>
        <v>44432</v>
      </c>
      <c r="G1570" s="13">
        <f>VLOOKUP(A1570,'forecast data dump'!$A$1:$H$3450,8,FALSE)</f>
        <v>0.1</v>
      </c>
      <c r="H1570" s="5" t="s">
        <v>3767</v>
      </c>
      <c r="I1570" s="22">
        <f>C1570*(1-G1570)</f>
        <v>1728</v>
      </c>
      <c r="J1570" s="5"/>
      <c r="K1570" s="5"/>
      <c r="L1570" s="33">
        <f>D1570*(1-G1570)</f>
        <v>0</v>
      </c>
      <c r="M1570" s="33">
        <f>IF(J1570="",L1570,(D1570/C1570)*J1570)</f>
        <v>0</v>
      </c>
      <c r="N1570" s="22">
        <f>L1570-M1570</f>
        <v>0</v>
      </c>
    </row>
    <row r="1571" spans="1:14" x14ac:dyDescent="0.3">
      <c r="A1571" s="5" t="s">
        <v>489</v>
      </c>
      <c r="B1571" s="5" t="s">
        <v>490</v>
      </c>
      <c r="C1571" s="5">
        <v>480</v>
      </c>
      <c r="D1571" s="6">
        <v>54779</v>
      </c>
      <c r="E1571" s="17" t="str">
        <f>VLOOKUP(A1571,'forecast data dump'!$A$1:$H$3450,4,FALSE)</f>
        <v>22-Mar-21 A</v>
      </c>
      <c r="F1571" s="17">
        <f>VLOOKUP(A1571,'forecast data dump'!$A$1:$H$3450,5,FALSE)</f>
        <v>44432</v>
      </c>
      <c r="G1571" s="13">
        <f>VLOOKUP(A1571,'forecast data dump'!$A$1:$H$3450,8,FALSE)</f>
        <v>0.1</v>
      </c>
      <c r="H1571" s="5" t="s">
        <v>3741</v>
      </c>
      <c r="I1571" s="22">
        <f>C1571*(1-G1571)</f>
        <v>432</v>
      </c>
      <c r="J1571" s="5"/>
      <c r="K1571" s="5"/>
      <c r="L1571" s="33">
        <f>D1571*(1-G1571)</f>
        <v>49301.1</v>
      </c>
      <c r="M1571" s="33">
        <f>IF(J1571="",L1571,(D1571/C1571)*J1571)</f>
        <v>49301.1</v>
      </c>
      <c r="N1571" s="22">
        <f>L1571-M1571</f>
        <v>0</v>
      </c>
    </row>
    <row r="1572" spans="1:14" x14ac:dyDescent="0.3">
      <c r="A1572" s="5" t="s">
        <v>491</v>
      </c>
      <c r="B1572" s="5" t="s">
        <v>492</v>
      </c>
      <c r="C1572" s="5">
        <v>24</v>
      </c>
      <c r="D1572" s="6">
        <v>3543</v>
      </c>
      <c r="E1572" s="17" t="str">
        <f>VLOOKUP(A1572,'forecast data dump'!$A$1:$H$3450,4,FALSE)</f>
        <v>15-Mar-21 A</v>
      </c>
      <c r="F1572" s="17">
        <f>VLOOKUP(A1572,'forecast data dump'!$A$1:$H$3450,5,FALSE)</f>
        <v>44483</v>
      </c>
      <c r="G1572" s="13">
        <f>VLOOKUP(A1572,'forecast data dump'!$A$1:$H$3450,8,FALSE)</f>
        <v>0.25</v>
      </c>
      <c r="H1572" s="5" t="s">
        <v>3733</v>
      </c>
      <c r="I1572" s="22">
        <f>C1572*(1-G1572)</f>
        <v>18</v>
      </c>
      <c r="J1572" s="5"/>
      <c r="K1572" s="5"/>
      <c r="L1572" s="33">
        <f>D1572*(1-G1572)</f>
        <v>2657.25</v>
      </c>
      <c r="M1572" s="33">
        <f>IF(J1572="",L1572,(D1572/C1572)*J1572)</f>
        <v>2657.25</v>
      </c>
      <c r="N1572" s="22">
        <f>L1572-M1572</f>
        <v>0</v>
      </c>
    </row>
    <row r="1573" spans="1:14" x14ac:dyDescent="0.3">
      <c r="A1573" s="5" t="s">
        <v>491</v>
      </c>
      <c r="B1573" s="5" t="s">
        <v>492</v>
      </c>
      <c r="C1573" s="5">
        <v>480</v>
      </c>
      <c r="D1573" s="6">
        <v>0</v>
      </c>
      <c r="E1573" s="17" t="str">
        <f>VLOOKUP(A1573,'forecast data dump'!$A$1:$H$3450,4,FALSE)</f>
        <v>15-Mar-21 A</v>
      </c>
      <c r="F1573" s="17">
        <f>VLOOKUP(A1573,'forecast data dump'!$A$1:$H$3450,5,FALSE)</f>
        <v>44483</v>
      </c>
      <c r="G1573" s="13">
        <f>VLOOKUP(A1573,'forecast data dump'!$A$1:$H$3450,8,FALSE)</f>
        <v>0.25</v>
      </c>
      <c r="H1573" s="5" t="s">
        <v>3767</v>
      </c>
      <c r="I1573" s="22">
        <f>C1573*(1-G1573)</f>
        <v>360</v>
      </c>
      <c r="J1573" s="5"/>
      <c r="K1573" s="5"/>
      <c r="L1573" s="33">
        <f>D1573*(1-G1573)</f>
        <v>0</v>
      </c>
      <c r="M1573" s="33">
        <f>IF(J1573="",L1573,(D1573/C1573)*J1573)</f>
        <v>0</v>
      </c>
      <c r="N1573" s="22">
        <f>L1573-M1573</f>
        <v>0</v>
      </c>
    </row>
    <row r="1574" spans="1:14" x14ac:dyDescent="0.3">
      <c r="A1574" s="3" t="s">
        <v>7832</v>
      </c>
      <c r="B1574" s="3"/>
      <c r="C1574" s="3"/>
      <c r="D1574" s="4"/>
      <c r="E1574" s="15"/>
      <c r="F1574" s="15"/>
      <c r="G1574" s="11"/>
      <c r="H1574" s="3"/>
      <c r="I1574" s="20"/>
      <c r="J1574" s="3"/>
      <c r="K1574" s="3"/>
      <c r="L1574" s="32"/>
      <c r="M1574" s="32"/>
      <c r="N1574" s="20"/>
    </row>
    <row r="1575" spans="1:14" x14ac:dyDescent="0.3">
      <c r="A1575" s="5" t="s">
        <v>906</v>
      </c>
      <c r="B1575" s="5" t="s">
        <v>907</v>
      </c>
      <c r="C1575" s="5">
        <v>462</v>
      </c>
      <c r="D1575" s="6">
        <v>70218</v>
      </c>
      <c r="E1575" s="17" t="str">
        <f>VLOOKUP(A1575,'forecast data dump'!$A$1:$H$3450,4,FALSE)</f>
        <v>23-Feb-21 A</v>
      </c>
      <c r="F1575" s="17">
        <f>VLOOKUP(A1575,'forecast data dump'!$A$1:$H$3450,5,FALSE)</f>
        <v>44596</v>
      </c>
      <c r="G1575" s="13">
        <f>VLOOKUP(A1575,'forecast data dump'!$A$1:$H$3450,8,FALSE)</f>
        <v>0.1</v>
      </c>
      <c r="H1575" s="5" t="s">
        <v>3744</v>
      </c>
      <c r="I1575" s="22">
        <f t="shared" ref="I1575:I1583" si="244">C1575*(1-G1575)</f>
        <v>415.8</v>
      </c>
      <c r="J1575" s="5"/>
      <c r="K1575" s="5"/>
      <c r="L1575" s="33">
        <f t="shared" ref="L1575:L1583" si="245">D1575*(1-G1575)</f>
        <v>63196.200000000004</v>
      </c>
      <c r="M1575" s="33">
        <f t="shared" ref="M1575:M1583" si="246">IF(J1575="",L1575,(D1575/C1575)*J1575)</f>
        <v>63196.200000000004</v>
      </c>
      <c r="N1575" s="22">
        <f t="shared" ref="N1575:N1583" si="247">L1575-M1575</f>
        <v>0</v>
      </c>
    </row>
    <row r="1576" spans="1:14" x14ac:dyDescent="0.3">
      <c r="A1576" s="5" t="s">
        <v>906</v>
      </c>
      <c r="B1576" s="5" t="s">
        <v>907</v>
      </c>
      <c r="C1576" s="5">
        <v>462</v>
      </c>
      <c r="D1576" s="6">
        <v>54415</v>
      </c>
      <c r="E1576" s="17" t="str">
        <f>VLOOKUP(A1576,'forecast data dump'!$A$1:$H$3450,4,FALSE)</f>
        <v>23-Feb-21 A</v>
      </c>
      <c r="F1576" s="17">
        <f>VLOOKUP(A1576,'forecast data dump'!$A$1:$H$3450,5,FALSE)</f>
        <v>44596</v>
      </c>
      <c r="G1576" s="13">
        <f>VLOOKUP(A1576,'forecast data dump'!$A$1:$H$3450,8,FALSE)</f>
        <v>0.1</v>
      </c>
      <c r="H1576" s="5" t="s">
        <v>3742</v>
      </c>
      <c r="I1576" s="22">
        <f t="shared" si="244"/>
        <v>415.8</v>
      </c>
      <c r="J1576" s="5"/>
      <c r="K1576" s="5"/>
      <c r="L1576" s="33">
        <f t="shared" si="245"/>
        <v>48973.5</v>
      </c>
      <c r="M1576" s="33">
        <f t="shared" si="246"/>
        <v>48973.5</v>
      </c>
      <c r="N1576" s="22">
        <f t="shared" si="247"/>
        <v>0</v>
      </c>
    </row>
    <row r="1577" spans="1:14" x14ac:dyDescent="0.3">
      <c r="A1577" s="5" t="s">
        <v>906</v>
      </c>
      <c r="B1577" s="5" t="s">
        <v>907</v>
      </c>
      <c r="C1577" s="5">
        <v>4608</v>
      </c>
      <c r="D1577" s="6">
        <v>0</v>
      </c>
      <c r="E1577" s="17" t="str">
        <f>VLOOKUP(A1577,'forecast data dump'!$A$1:$H$3450,4,FALSE)</f>
        <v>23-Feb-21 A</v>
      </c>
      <c r="F1577" s="17">
        <f>VLOOKUP(A1577,'forecast data dump'!$A$1:$H$3450,5,FALSE)</f>
        <v>44596</v>
      </c>
      <c r="G1577" s="13">
        <f>VLOOKUP(A1577,'forecast data dump'!$A$1:$H$3450,8,FALSE)</f>
        <v>0.1</v>
      </c>
      <c r="H1577" s="5" t="s">
        <v>3766</v>
      </c>
      <c r="I1577" s="22">
        <f t="shared" si="244"/>
        <v>4147.2</v>
      </c>
      <c r="J1577" s="5"/>
      <c r="K1577" s="5"/>
      <c r="L1577" s="33">
        <f t="shared" si="245"/>
        <v>0</v>
      </c>
      <c r="M1577" s="33">
        <f t="shared" si="246"/>
        <v>0</v>
      </c>
      <c r="N1577" s="22">
        <f t="shared" si="247"/>
        <v>0</v>
      </c>
    </row>
    <row r="1578" spans="1:14" x14ac:dyDescent="0.3">
      <c r="A1578" s="5" t="s">
        <v>908</v>
      </c>
      <c r="B1578" s="5" t="s">
        <v>909</v>
      </c>
      <c r="C1578" s="5">
        <v>231</v>
      </c>
      <c r="D1578" s="6">
        <v>35114</v>
      </c>
      <c r="E1578" s="17" t="str">
        <f>VLOOKUP(A1578,'forecast data dump'!$A$1:$H$3450,4,FALSE)</f>
        <v>16-Mar-21 A</v>
      </c>
      <c r="F1578" s="17">
        <f>VLOOKUP(A1578,'forecast data dump'!$A$1:$H$3450,5,FALSE)</f>
        <v>44596</v>
      </c>
      <c r="G1578" s="13">
        <f>VLOOKUP(A1578,'forecast data dump'!$A$1:$H$3450,8,FALSE)</f>
        <v>0.31</v>
      </c>
      <c r="H1578" s="5" t="s">
        <v>3733</v>
      </c>
      <c r="I1578" s="22">
        <f t="shared" si="244"/>
        <v>159.38999999999999</v>
      </c>
      <c r="J1578" s="5"/>
      <c r="K1578" s="5"/>
      <c r="L1578" s="33">
        <f t="shared" si="245"/>
        <v>24228.66</v>
      </c>
      <c r="M1578" s="33">
        <f t="shared" si="246"/>
        <v>24228.66</v>
      </c>
      <c r="N1578" s="22">
        <f t="shared" si="247"/>
        <v>0</v>
      </c>
    </row>
    <row r="1579" spans="1:14" x14ac:dyDescent="0.3">
      <c r="A1579" s="5" t="s">
        <v>908</v>
      </c>
      <c r="B1579" s="5" t="s">
        <v>909</v>
      </c>
      <c r="C1579" s="5">
        <v>462</v>
      </c>
      <c r="D1579" s="6">
        <v>54423</v>
      </c>
      <c r="E1579" s="17" t="str">
        <f>VLOOKUP(A1579,'forecast data dump'!$A$1:$H$3450,4,FALSE)</f>
        <v>16-Mar-21 A</v>
      </c>
      <c r="F1579" s="17">
        <f>VLOOKUP(A1579,'forecast data dump'!$A$1:$H$3450,5,FALSE)</f>
        <v>44596</v>
      </c>
      <c r="G1579" s="13">
        <f>VLOOKUP(A1579,'forecast data dump'!$A$1:$H$3450,8,FALSE)</f>
        <v>0.31</v>
      </c>
      <c r="H1579" s="5" t="s">
        <v>3741</v>
      </c>
      <c r="I1579" s="22">
        <f t="shared" si="244"/>
        <v>318.77999999999997</v>
      </c>
      <c r="J1579" s="5"/>
      <c r="K1579" s="5"/>
      <c r="L1579" s="33">
        <f t="shared" si="245"/>
        <v>37551.869999999995</v>
      </c>
      <c r="M1579" s="33">
        <f t="shared" si="246"/>
        <v>37551.869999999995</v>
      </c>
      <c r="N1579" s="22">
        <f t="shared" si="247"/>
        <v>0</v>
      </c>
    </row>
    <row r="1580" spans="1:14" x14ac:dyDescent="0.3">
      <c r="A1580" s="5" t="s">
        <v>908</v>
      </c>
      <c r="B1580" s="5" t="s">
        <v>909</v>
      </c>
      <c r="C1580" s="5">
        <v>2304</v>
      </c>
      <c r="D1580" s="6">
        <v>0</v>
      </c>
      <c r="E1580" s="17" t="str">
        <f>VLOOKUP(A1580,'forecast data dump'!$A$1:$H$3450,4,FALSE)</f>
        <v>16-Mar-21 A</v>
      </c>
      <c r="F1580" s="17">
        <f>VLOOKUP(A1580,'forecast data dump'!$A$1:$H$3450,5,FALSE)</f>
        <v>44596</v>
      </c>
      <c r="G1580" s="13">
        <f>VLOOKUP(A1580,'forecast data dump'!$A$1:$H$3450,8,FALSE)</f>
        <v>0.31</v>
      </c>
      <c r="H1580" s="5" t="s">
        <v>3766</v>
      </c>
      <c r="I1580" s="22">
        <f t="shared" si="244"/>
        <v>1589.7599999999998</v>
      </c>
      <c r="J1580" s="5"/>
      <c r="K1580" s="5"/>
      <c r="L1580" s="33">
        <f t="shared" si="245"/>
        <v>0</v>
      </c>
      <c r="M1580" s="33">
        <f t="shared" si="246"/>
        <v>0</v>
      </c>
      <c r="N1580" s="22">
        <f t="shared" si="247"/>
        <v>0</v>
      </c>
    </row>
    <row r="1581" spans="1:14" x14ac:dyDescent="0.3">
      <c r="A1581" s="5" t="s">
        <v>908</v>
      </c>
      <c r="B1581" s="5" t="s">
        <v>909</v>
      </c>
      <c r="C1581" s="5">
        <v>462</v>
      </c>
      <c r="D1581" s="6">
        <v>98193</v>
      </c>
      <c r="E1581" s="17" t="str">
        <f>VLOOKUP(A1581,'forecast data dump'!$A$1:$H$3450,4,FALSE)</f>
        <v>16-Mar-21 A</v>
      </c>
      <c r="F1581" s="17">
        <f>VLOOKUP(A1581,'forecast data dump'!$A$1:$H$3450,5,FALSE)</f>
        <v>44596</v>
      </c>
      <c r="G1581" s="13">
        <f>VLOOKUP(A1581,'forecast data dump'!$A$1:$H$3450,8,FALSE)</f>
        <v>0.31</v>
      </c>
      <c r="H1581" s="5" t="s">
        <v>3732</v>
      </c>
      <c r="I1581" s="22">
        <f t="shared" si="244"/>
        <v>318.77999999999997</v>
      </c>
      <c r="J1581" s="5"/>
      <c r="K1581" s="5"/>
      <c r="L1581" s="33">
        <f t="shared" si="245"/>
        <v>67753.17</v>
      </c>
      <c r="M1581" s="33">
        <f t="shared" si="246"/>
        <v>67753.17</v>
      </c>
      <c r="N1581" s="22">
        <f t="shared" si="247"/>
        <v>0</v>
      </c>
    </row>
    <row r="1582" spans="1:14" x14ac:dyDescent="0.3">
      <c r="A1582" s="5" t="s">
        <v>908</v>
      </c>
      <c r="B1582" s="5" t="s">
        <v>909</v>
      </c>
      <c r="C1582" s="5">
        <v>231</v>
      </c>
      <c r="D1582" s="6">
        <v>35114</v>
      </c>
      <c r="E1582" s="17" t="str">
        <f>VLOOKUP(A1582,'forecast data dump'!$A$1:$H$3450,4,FALSE)</f>
        <v>16-Mar-21 A</v>
      </c>
      <c r="F1582" s="17">
        <f>VLOOKUP(A1582,'forecast data dump'!$A$1:$H$3450,5,FALSE)</f>
        <v>44596</v>
      </c>
      <c r="G1582" s="13">
        <f>VLOOKUP(A1582,'forecast data dump'!$A$1:$H$3450,8,FALSE)</f>
        <v>0.31</v>
      </c>
      <c r="H1582" s="5" t="s">
        <v>3744</v>
      </c>
      <c r="I1582" s="22">
        <f t="shared" si="244"/>
        <v>159.38999999999999</v>
      </c>
      <c r="J1582" s="5"/>
      <c r="K1582" s="5"/>
      <c r="L1582" s="33">
        <f t="shared" si="245"/>
        <v>24228.66</v>
      </c>
      <c r="M1582" s="33">
        <f t="shared" si="246"/>
        <v>24228.66</v>
      </c>
      <c r="N1582" s="22">
        <f t="shared" si="247"/>
        <v>0</v>
      </c>
    </row>
    <row r="1583" spans="1:14" x14ac:dyDescent="0.3">
      <c r="A1583" s="5" t="s">
        <v>908</v>
      </c>
      <c r="B1583" s="5" t="s">
        <v>909</v>
      </c>
      <c r="C1583" s="5">
        <v>231</v>
      </c>
      <c r="D1583" s="6">
        <v>27211</v>
      </c>
      <c r="E1583" s="17" t="str">
        <f>VLOOKUP(A1583,'forecast data dump'!$A$1:$H$3450,4,FALSE)</f>
        <v>16-Mar-21 A</v>
      </c>
      <c r="F1583" s="17">
        <f>VLOOKUP(A1583,'forecast data dump'!$A$1:$H$3450,5,FALSE)</f>
        <v>44596</v>
      </c>
      <c r="G1583" s="13">
        <f>VLOOKUP(A1583,'forecast data dump'!$A$1:$H$3450,8,FALSE)</f>
        <v>0.31</v>
      </c>
      <c r="H1583" s="5" t="s">
        <v>3742</v>
      </c>
      <c r="I1583" s="22">
        <f t="shared" si="244"/>
        <v>159.38999999999999</v>
      </c>
      <c r="J1583" s="5"/>
      <c r="K1583" s="5"/>
      <c r="L1583" s="33">
        <f t="shared" si="245"/>
        <v>18775.59</v>
      </c>
      <c r="M1583" s="33">
        <f t="shared" si="246"/>
        <v>18775.59</v>
      </c>
      <c r="N1583" s="22">
        <f t="shared" si="247"/>
        <v>0</v>
      </c>
    </row>
    <row r="1584" spans="1:14" x14ac:dyDescent="0.3">
      <c r="A1584" s="3" t="s">
        <v>7834</v>
      </c>
      <c r="B1584" s="3"/>
      <c r="C1584" s="3"/>
      <c r="D1584" s="4"/>
      <c r="E1584" s="15"/>
      <c r="F1584" s="15"/>
      <c r="G1584" s="11"/>
      <c r="H1584" s="3"/>
      <c r="I1584" s="20"/>
      <c r="J1584" s="3"/>
      <c r="K1584" s="3"/>
      <c r="L1584" s="32"/>
      <c r="M1584" s="32"/>
      <c r="N1584" s="20"/>
    </row>
    <row r="1585" spans="1:14" x14ac:dyDescent="0.3">
      <c r="A1585" s="5" t="s">
        <v>1537</v>
      </c>
      <c r="B1585" s="5" t="s">
        <v>1538</v>
      </c>
      <c r="C1585" s="5">
        <v>321</v>
      </c>
      <c r="D1585" s="6">
        <v>41744</v>
      </c>
      <c r="E1585" s="17" t="str">
        <f>VLOOKUP(A1585,'forecast data dump'!$A$1:$H$3450,4,FALSE)</f>
        <v>01-Dec-20 A</v>
      </c>
      <c r="F1585" s="17">
        <f>VLOOKUP(A1585,'forecast data dump'!$A$1:$H$3450,5,FALSE)</f>
        <v>44397</v>
      </c>
      <c r="G1585" s="13">
        <f>VLOOKUP(A1585,'forecast data dump'!$A$1:$H$3450,8,FALSE)</f>
        <v>0.6</v>
      </c>
      <c r="H1585" s="5" t="s">
        <v>3746</v>
      </c>
      <c r="I1585" s="22">
        <f>C1585*(1-G1585)</f>
        <v>128.4</v>
      </c>
      <c r="J1585" s="5"/>
      <c r="K1585" s="5"/>
      <c r="L1585" s="33">
        <f>D1585*(1-G1585)</f>
        <v>16697.600000000002</v>
      </c>
      <c r="M1585" s="33">
        <f>IF(J1585="",L1585,(D1585/C1585)*J1585)</f>
        <v>16697.600000000002</v>
      </c>
      <c r="N1585" s="22">
        <f>L1585-M1585</f>
        <v>0</v>
      </c>
    </row>
    <row r="1586" spans="1:14" x14ac:dyDescent="0.3">
      <c r="A1586" s="5" t="s">
        <v>1537</v>
      </c>
      <c r="B1586" s="5" t="s">
        <v>1538</v>
      </c>
      <c r="C1586" s="5">
        <v>80</v>
      </c>
      <c r="D1586" s="6">
        <v>14153</v>
      </c>
      <c r="E1586" s="17" t="str">
        <f>VLOOKUP(A1586,'forecast data dump'!$A$1:$H$3450,4,FALSE)</f>
        <v>01-Dec-20 A</v>
      </c>
      <c r="F1586" s="17">
        <f>VLOOKUP(A1586,'forecast data dump'!$A$1:$H$3450,5,FALSE)</f>
        <v>44397</v>
      </c>
      <c r="G1586" s="13">
        <f>VLOOKUP(A1586,'forecast data dump'!$A$1:$H$3450,8,FALSE)</f>
        <v>0.6</v>
      </c>
      <c r="H1586" s="5" t="s">
        <v>3740</v>
      </c>
      <c r="I1586" s="22">
        <f>C1586*(1-G1586)</f>
        <v>32</v>
      </c>
      <c r="J1586" s="5"/>
      <c r="K1586" s="5"/>
      <c r="L1586" s="33">
        <f>D1586*(1-G1586)</f>
        <v>5661.2000000000007</v>
      </c>
      <c r="M1586" s="33">
        <f>IF(J1586="",L1586,(D1586/C1586)*J1586)</f>
        <v>5661.2000000000007</v>
      </c>
      <c r="N1586" s="22">
        <f>L1586-M1586</f>
        <v>0</v>
      </c>
    </row>
    <row r="1587" spans="1:14" x14ac:dyDescent="0.3">
      <c r="A1587" s="5" t="s">
        <v>1537</v>
      </c>
      <c r="B1587" s="5" t="s">
        <v>1538</v>
      </c>
      <c r="C1587" s="5">
        <v>80</v>
      </c>
      <c r="D1587" s="6">
        <v>9385</v>
      </c>
      <c r="E1587" s="17" t="str">
        <f>VLOOKUP(A1587,'forecast data dump'!$A$1:$H$3450,4,FALSE)</f>
        <v>01-Dec-20 A</v>
      </c>
      <c r="F1587" s="17">
        <f>VLOOKUP(A1587,'forecast data dump'!$A$1:$H$3450,5,FALSE)</f>
        <v>44397</v>
      </c>
      <c r="G1587" s="13">
        <f>VLOOKUP(A1587,'forecast data dump'!$A$1:$H$3450,8,FALSE)</f>
        <v>0.6</v>
      </c>
      <c r="H1587" s="5" t="s">
        <v>3742</v>
      </c>
      <c r="I1587" s="22">
        <f>C1587*(1-G1587)</f>
        <v>32</v>
      </c>
      <c r="J1587" s="5"/>
      <c r="K1587" s="5"/>
      <c r="L1587" s="33">
        <f>D1587*(1-G1587)</f>
        <v>3754</v>
      </c>
      <c r="M1587" s="33">
        <f>IF(J1587="",L1587,(D1587/C1587)*J1587)</f>
        <v>3754</v>
      </c>
      <c r="N1587" s="22">
        <f>L1587-M1587</f>
        <v>0</v>
      </c>
    </row>
    <row r="1588" spans="1:14" x14ac:dyDescent="0.3">
      <c r="A1588" s="5" t="s">
        <v>1537</v>
      </c>
      <c r="B1588" s="5" t="s">
        <v>1538</v>
      </c>
      <c r="C1588" s="5">
        <v>176</v>
      </c>
      <c r="D1588" s="6">
        <v>0</v>
      </c>
      <c r="E1588" s="17" t="str">
        <f>VLOOKUP(A1588,'forecast data dump'!$A$1:$H$3450,4,FALSE)</f>
        <v>01-Dec-20 A</v>
      </c>
      <c r="F1588" s="17">
        <f>VLOOKUP(A1588,'forecast data dump'!$A$1:$H$3450,5,FALSE)</f>
        <v>44397</v>
      </c>
      <c r="G1588" s="13">
        <f>VLOOKUP(A1588,'forecast data dump'!$A$1:$H$3450,8,FALSE)</f>
        <v>0.6</v>
      </c>
      <c r="H1588" s="5" t="s">
        <v>3791</v>
      </c>
      <c r="I1588" s="22">
        <f>C1588*(1-G1588)</f>
        <v>70.400000000000006</v>
      </c>
      <c r="J1588" s="5"/>
      <c r="K1588" s="5"/>
      <c r="L1588" s="33">
        <f>D1588*(1-G1588)</f>
        <v>0</v>
      </c>
      <c r="M1588" s="33">
        <f>IF(J1588="",L1588,(D1588/C1588)*J1588)</f>
        <v>0</v>
      </c>
      <c r="N1588" s="22">
        <f>L1588-M1588</f>
        <v>0</v>
      </c>
    </row>
    <row r="1589" spans="1:14" x14ac:dyDescent="0.3">
      <c r="A1589" s="5" t="s">
        <v>1537</v>
      </c>
      <c r="B1589" s="5" t="s">
        <v>1538</v>
      </c>
      <c r="C1589" s="5">
        <v>176</v>
      </c>
      <c r="D1589" s="6">
        <v>0</v>
      </c>
      <c r="E1589" s="17" t="str">
        <f>VLOOKUP(A1589,'forecast data dump'!$A$1:$H$3450,4,FALSE)</f>
        <v>01-Dec-20 A</v>
      </c>
      <c r="F1589" s="17">
        <f>VLOOKUP(A1589,'forecast data dump'!$A$1:$H$3450,5,FALSE)</f>
        <v>44397</v>
      </c>
      <c r="G1589" s="13">
        <f>VLOOKUP(A1589,'forecast data dump'!$A$1:$H$3450,8,FALSE)</f>
        <v>0.6</v>
      </c>
      <c r="H1589" s="5" t="s">
        <v>3790</v>
      </c>
      <c r="I1589" s="22">
        <f>C1589*(1-G1589)</f>
        <v>70.400000000000006</v>
      </c>
      <c r="J1589" s="5"/>
      <c r="K1589" s="5"/>
      <c r="L1589" s="33">
        <f>D1589*(1-G1589)</f>
        <v>0</v>
      </c>
      <c r="M1589" s="33">
        <f>IF(J1589="",L1589,(D1589/C1589)*J1589)</f>
        <v>0</v>
      </c>
      <c r="N1589" s="22">
        <f>L1589-M1589</f>
        <v>0</v>
      </c>
    </row>
    <row r="1590" spans="1:14" x14ac:dyDescent="0.3">
      <c r="A1590" s="3" t="s">
        <v>7837</v>
      </c>
      <c r="B1590" s="3"/>
      <c r="C1590" s="3"/>
      <c r="D1590" s="4"/>
      <c r="E1590" s="15"/>
      <c r="F1590" s="15"/>
      <c r="G1590" s="11"/>
      <c r="H1590" s="3"/>
      <c r="I1590" s="20"/>
      <c r="J1590" s="3"/>
      <c r="K1590" s="3"/>
      <c r="L1590" s="32"/>
      <c r="M1590" s="32"/>
      <c r="N1590" s="20"/>
    </row>
    <row r="1591" spans="1:14" x14ac:dyDescent="0.3">
      <c r="A1591" s="5" t="s">
        <v>1193</v>
      </c>
      <c r="B1591" s="5" t="s">
        <v>1194</v>
      </c>
      <c r="C1591" s="5">
        <v>64</v>
      </c>
      <c r="D1591" s="6">
        <v>11345</v>
      </c>
      <c r="E1591" s="17">
        <f>VLOOKUP(A1591,'forecast data dump'!$A$1:$H$3450,4,FALSE)</f>
        <v>44502</v>
      </c>
      <c r="F1591" s="17">
        <f>VLOOKUP(A1591,'forecast data dump'!$A$1:$H$3450,5,FALSE)</f>
        <v>44579</v>
      </c>
      <c r="G1591" s="13">
        <f>VLOOKUP(A1591,'forecast data dump'!$A$1:$H$3450,8,FALSE)</f>
        <v>0</v>
      </c>
      <c r="H1591" s="5" t="s">
        <v>3740</v>
      </c>
      <c r="I1591" s="22">
        <f t="shared" ref="I1591:I1596" si="248">C1591*(1-G1591)</f>
        <v>64</v>
      </c>
      <c r="J1591" s="5"/>
      <c r="K1591" s="5"/>
      <c r="L1591" s="33">
        <f t="shared" ref="L1591:L1596" si="249">D1591*(1-G1591)</f>
        <v>11345</v>
      </c>
      <c r="M1591" s="33">
        <f t="shared" ref="M1591:M1596" si="250">IF(J1591="",L1591,(D1591/C1591)*J1591)</f>
        <v>11345</v>
      </c>
      <c r="N1591" s="22">
        <f t="shared" ref="N1591:N1596" si="251">L1591-M1591</f>
        <v>0</v>
      </c>
    </row>
    <row r="1592" spans="1:14" x14ac:dyDescent="0.3">
      <c r="A1592" s="5" t="s">
        <v>1193</v>
      </c>
      <c r="B1592" s="5" t="s">
        <v>1194</v>
      </c>
      <c r="C1592" s="5">
        <v>240</v>
      </c>
      <c r="D1592" s="6">
        <v>0</v>
      </c>
      <c r="E1592" s="17">
        <f>VLOOKUP(A1592,'forecast data dump'!$A$1:$H$3450,4,FALSE)</f>
        <v>44502</v>
      </c>
      <c r="F1592" s="17">
        <f>VLOOKUP(A1592,'forecast data dump'!$A$1:$H$3450,5,FALSE)</f>
        <v>44579</v>
      </c>
      <c r="G1592" s="13">
        <f>VLOOKUP(A1592,'forecast data dump'!$A$1:$H$3450,8,FALSE)</f>
        <v>0</v>
      </c>
      <c r="H1592" s="5" t="s">
        <v>3766</v>
      </c>
      <c r="I1592" s="22">
        <f t="shared" si="248"/>
        <v>240</v>
      </c>
      <c r="J1592" s="5"/>
      <c r="K1592" s="5"/>
      <c r="L1592" s="33">
        <f t="shared" si="249"/>
        <v>0</v>
      </c>
      <c r="M1592" s="33">
        <f t="shared" si="250"/>
        <v>0</v>
      </c>
      <c r="N1592" s="22">
        <f t="shared" si="251"/>
        <v>0</v>
      </c>
    </row>
    <row r="1593" spans="1:14" x14ac:dyDescent="0.3">
      <c r="A1593" s="5" t="s">
        <v>1193</v>
      </c>
      <c r="B1593" s="5" t="s">
        <v>1194</v>
      </c>
      <c r="C1593" s="5">
        <v>960</v>
      </c>
      <c r="D1593" s="6">
        <v>125093</v>
      </c>
      <c r="E1593" s="17">
        <f>VLOOKUP(A1593,'forecast data dump'!$A$1:$H$3450,4,FALSE)</f>
        <v>44502</v>
      </c>
      <c r="F1593" s="17">
        <f>VLOOKUP(A1593,'forecast data dump'!$A$1:$H$3450,5,FALSE)</f>
        <v>44579</v>
      </c>
      <c r="G1593" s="13">
        <f>VLOOKUP(A1593,'forecast data dump'!$A$1:$H$3450,8,FALSE)</f>
        <v>0</v>
      </c>
      <c r="H1593" s="5" t="s">
        <v>3746</v>
      </c>
      <c r="I1593" s="22">
        <f t="shared" si="248"/>
        <v>960</v>
      </c>
      <c r="J1593" s="5"/>
      <c r="K1593" s="5"/>
      <c r="L1593" s="33">
        <f t="shared" si="249"/>
        <v>125093</v>
      </c>
      <c r="M1593" s="33">
        <f t="shared" si="250"/>
        <v>125093</v>
      </c>
      <c r="N1593" s="22">
        <f t="shared" si="251"/>
        <v>0</v>
      </c>
    </row>
    <row r="1594" spans="1:14" x14ac:dyDescent="0.3">
      <c r="A1594" s="5" t="s">
        <v>1215</v>
      </c>
      <c r="B1594" s="5" t="s">
        <v>1216</v>
      </c>
      <c r="C1594" s="5">
        <v>880</v>
      </c>
      <c r="D1594" s="6">
        <v>130060</v>
      </c>
      <c r="E1594" s="17" t="str">
        <f>VLOOKUP(A1594,'forecast data dump'!$A$1:$H$3450,4,FALSE)</f>
        <v>16-Nov-20 A</v>
      </c>
      <c r="F1594" s="17">
        <f>VLOOKUP(A1594,'forecast data dump'!$A$1:$H$3450,5,FALSE)</f>
        <v>44530</v>
      </c>
      <c r="G1594" s="13">
        <f>VLOOKUP(A1594,'forecast data dump'!$A$1:$H$3450,8,FALSE)</f>
        <v>0.9</v>
      </c>
      <c r="H1594" s="5" t="s">
        <v>3733</v>
      </c>
      <c r="I1594" s="22">
        <f t="shared" si="248"/>
        <v>87.999999999999986</v>
      </c>
      <c r="J1594" s="5"/>
      <c r="K1594" s="5"/>
      <c r="L1594" s="33">
        <f t="shared" si="249"/>
        <v>13005.999999999996</v>
      </c>
      <c r="M1594" s="33">
        <f t="shared" si="250"/>
        <v>13005.999999999996</v>
      </c>
      <c r="N1594" s="22">
        <f t="shared" si="251"/>
        <v>0</v>
      </c>
    </row>
    <row r="1595" spans="1:14" x14ac:dyDescent="0.3">
      <c r="A1595" s="5" t="s">
        <v>1215</v>
      </c>
      <c r="B1595" s="5" t="s">
        <v>1216</v>
      </c>
      <c r="C1595" s="5">
        <v>880</v>
      </c>
      <c r="D1595" s="6">
        <v>151998</v>
      </c>
      <c r="E1595" s="17" t="str">
        <f>VLOOKUP(A1595,'forecast data dump'!$A$1:$H$3450,4,FALSE)</f>
        <v>16-Nov-20 A</v>
      </c>
      <c r="F1595" s="17">
        <f>VLOOKUP(A1595,'forecast data dump'!$A$1:$H$3450,5,FALSE)</f>
        <v>44530</v>
      </c>
      <c r="G1595" s="13">
        <f>VLOOKUP(A1595,'forecast data dump'!$A$1:$H$3450,8,FALSE)</f>
        <v>0.9</v>
      </c>
      <c r="H1595" s="5" t="s">
        <v>3740</v>
      </c>
      <c r="I1595" s="22">
        <f t="shared" si="248"/>
        <v>87.999999999999986</v>
      </c>
      <c r="J1595" s="5"/>
      <c r="K1595" s="5"/>
      <c r="L1595" s="33">
        <f t="shared" si="249"/>
        <v>15199.799999999997</v>
      </c>
      <c r="M1595" s="33">
        <f t="shared" si="250"/>
        <v>15199.799999999997</v>
      </c>
      <c r="N1595" s="22">
        <f t="shared" si="251"/>
        <v>0</v>
      </c>
    </row>
    <row r="1596" spans="1:14" x14ac:dyDescent="0.3">
      <c r="A1596" s="5" t="s">
        <v>1215</v>
      </c>
      <c r="B1596" s="5" t="s">
        <v>1216</v>
      </c>
      <c r="C1596" s="5">
        <v>1760</v>
      </c>
      <c r="D1596" s="6">
        <v>0</v>
      </c>
      <c r="E1596" s="17" t="str">
        <f>VLOOKUP(A1596,'forecast data dump'!$A$1:$H$3450,4,FALSE)</f>
        <v>16-Nov-20 A</v>
      </c>
      <c r="F1596" s="17">
        <f>VLOOKUP(A1596,'forecast data dump'!$A$1:$H$3450,5,FALSE)</f>
        <v>44530</v>
      </c>
      <c r="G1596" s="13">
        <f>VLOOKUP(A1596,'forecast data dump'!$A$1:$H$3450,8,FALSE)</f>
        <v>0.9</v>
      </c>
      <c r="H1596" s="5" t="s">
        <v>3766</v>
      </c>
      <c r="I1596" s="22">
        <f t="shared" si="248"/>
        <v>175.99999999999997</v>
      </c>
      <c r="J1596" s="5"/>
      <c r="K1596" s="5"/>
      <c r="L1596" s="33">
        <f t="shared" si="249"/>
        <v>0</v>
      </c>
      <c r="M1596" s="33">
        <f t="shared" si="250"/>
        <v>0</v>
      </c>
      <c r="N1596" s="22">
        <f t="shared" si="251"/>
        <v>0</v>
      </c>
    </row>
    <row r="1597" spans="1:14" x14ac:dyDescent="0.3">
      <c r="A1597" s="3" t="s">
        <v>7838</v>
      </c>
      <c r="B1597" s="3"/>
      <c r="C1597" s="3"/>
      <c r="D1597" s="4"/>
      <c r="E1597" s="15"/>
      <c r="F1597" s="15"/>
      <c r="G1597" s="11"/>
      <c r="H1597" s="3"/>
      <c r="I1597" s="20"/>
      <c r="J1597" s="3"/>
      <c r="K1597" s="3"/>
      <c r="L1597" s="32"/>
      <c r="M1597" s="32"/>
      <c r="N1597" s="20"/>
    </row>
    <row r="1598" spans="1:14" x14ac:dyDescent="0.3">
      <c r="A1598" s="5" t="s">
        <v>1273</v>
      </c>
      <c r="B1598" s="5" t="s">
        <v>1274</v>
      </c>
      <c r="C1598" s="5">
        <v>32</v>
      </c>
      <c r="D1598" s="6">
        <v>0</v>
      </c>
      <c r="E1598" s="17">
        <f>VLOOKUP(A1598,'forecast data dump'!$A$1:$H$3450,4,FALSE)</f>
        <v>44438</v>
      </c>
      <c r="F1598" s="17">
        <f>VLOOKUP(A1598,'forecast data dump'!$A$1:$H$3450,5,FALSE)</f>
        <v>44441</v>
      </c>
      <c r="G1598" s="13">
        <f>VLOOKUP(A1598,'forecast data dump'!$A$1:$H$3450,8,FALSE)</f>
        <v>0</v>
      </c>
      <c r="H1598" s="5" t="s">
        <v>3753</v>
      </c>
      <c r="I1598" s="22">
        <f>C1598*(1-G1598)</f>
        <v>32</v>
      </c>
      <c r="J1598" s="5"/>
      <c r="K1598" s="5"/>
      <c r="L1598" s="33">
        <f>D1598*(1-G1598)</f>
        <v>0</v>
      </c>
      <c r="M1598" s="33">
        <f>IF(J1598="",L1598,(D1598/C1598)*J1598)</f>
        <v>0</v>
      </c>
      <c r="N1598" s="22">
        <f>L1598-M1598</f>
        <v>0</v>
      </c>
    </row>
    <row r="1599" spans="1:14" x14ac:dyDescent="0.3">
      <c r="A1599" s="5" t="s">
        <v>1273</v>
      </c>
      <c r="B1599" s="5" t="s">
        <v>1274</v>
      </c>
      <c r="C1599" s="5">
        <v>32</v>
      </c>
      <c r="D1599" s="6">
        <v>5673</v>
      </c>
      <c r="E1599" s="17">
        <f>VLOOKUP(A1599,'forecast data dump'!$A$1:$H$3450,4,FALSE)</f>
        <v>44438</v>
      </c>
      <c r="F1599" s="17">
        <f>VLOOKUP(A1599,'forecast data dump'!$A$1:$H$3450,5,FALSE)</f>
        <v>44441</v>
      </c>
      <c r="G1599" s="13">
        <f>VLOOKUP(A1599,'forecast data dump'!$A$1:$H$3450,8,FALSE)</f>
        <v>0</v>
      </c>
      <c r="H1599" s="5" t="s">
        <v>3740</v>
      </c>
      <c r="I1599" s="22">
        <f>C1599*(1-G1599)</f>
        <v>32</v>
      </c>
      <c r="J1599" s="5"/>
      <c r="K1599" s="5"/>
      <c r="L1599" s="33">
        <f>D1599*(1-G1599)</f>
        <v>5673</v>
      </c>
      <c r="M1599" s="33">
        <f>IF(J1599="",L1599,(D1599/C1599)*J1599)</f>
        <v>5673</v>
      </c>
      <c r="N1599" s="22">
        <f>L1599-M1599</f>
        <v>0</v>
      </c>
    </row>
    <row r="1600" spans="1:14" x14ac:dyDescent="0.3">
      <c r="A1600" s="3" t="s">
        <v>7839</v>
      </c>
      <c r="B1600" s="3"/>
      <c r="C1600" s="3"/>
      <c r="D1600" s="4"/>
      <c r="E1600" s="15"/>
      <c r="F1600" s="15"/>
      <c r="G1600" s="11"/>
      <c r="H1600" s="3"/>
      <c r="I1600" s="20"/>
      <c r="J1600" s="3"/>
      <c r="K1600" s="3"/>
      <c r="L1600" s="32"/>
      <c r="M1600" s="32"/>
      <c r="N1600" s="20"/>
    </row>
    <row r="1601" spans="1:14" x14ac:dyDescent="0.3">
      <c r="A1601" s="5" t="s">
        <v>1253</v>
      </c>
      <c r="B1601" s="5" t="s">
        <v>1254</v>
      </c>
      <c r="C1601" s="5">
        <v>32</v>
      </c>
      <c r="D1601" s="6">
        <v>0</v>
      </c>
      <c r="E1601" s="17">
        <f>VLOOKUP(A1601,'forecast data dump'!$A$1:$H$3450,4,FALSE)</f>
        <v>44483</v>
      </c>
      <c r="F1601" s="17">
        <f>VLOOKUP(A1601,'forecast data dump'!$A$1:$H$3450,5,FALSE)</f>
        <v>44496</v>
      </c>
      <c r="G1601" s="13">
        <f>VLOOKUP(A1601,'forecast data dump'!$A$1:$H$3450,8,FALSE)</f>
        <v>0</v>
      </c>
      <c r="H1601" s="5" t="s">
        <v>3753</v>
      </c>
      <c r="I1601" s="22">
        <f>C1601*(1-G1601)</f>
        <v>32</v>
      </c>
      <c r="J1601" s="5"/>
      <c r="K1601" s="5"/>
      <c r="L1601" s="33">
        <f>D1601*(1-G1601)</f>
        <v>0</v>
      </c>
      <c r="M1601" s="33">
        <f>IF(J1601="",L1601,(D1601/C1601)*J1601)</f>
        <v>0</v>
      </c>
      <c r="N1601" s="22">
        <f>L1601-M1601</f>
        <v>0</v>
      </c>
    </row>
    <row r="1602" spans="1:14" x14ac:dyDescent="0.3">
      <c r="A1602" s="5" t="s">
        <v>1253</v>
      </c>
      <c r="B1602" s="5" t="s">
        <v>1254</v>
      </c>
      <c r="C1602" s="5">
        <v>32</v>
      </c>
      <c r="D1602" s="6">
        <v>5673</v>
      </c>
      <c r="E1602" s="17">
        <f>VLOOKUP(A1602,'forecast data dump'!$A$1:$H$3450,4,FALSE)</f>
        <v>44483</v>
      </c>
      <c r="F1602" s="17">
        <f>VLOOKUP(A1602,'forecast data dump'!$A$1:$H$3450,5,FALSE)</f>
        <v>44496</v>
      </c>
      <c r="G1602" s="13">
        <f>VLOOKUP(A1602,'forecast data dump'!$A$1:$H$3450,8,FALSE)</f>
        <v>0</v>
      </c>
      <c r="H1602" s="5" t="s">
        <v>3740</v>
      </c>
      <c r="I1602" s="22">
        <f>C1602*(1-G1602)</f>
        <v>32</v>
      </c>
      <c r="J1602" s="5"/>
      <c r="K1602" s="5"/>
      <c r="L1602" s="33">
        <f>D1602*(1-G1602)</f>
        <v>5673</v>
      </c>
      <c r="M1602" s="33">
        <f>IF(J1602="",L1602,(D1602/C1602)*J1602)</f>
        <v>5673</v>
      </c>
      <c r="N1602" s="22">
        <f>L1602-M1602</f>
        <v>0</v>
      </c>
    </row>
    <row r="1603" spans="1:14" x14ac:dyDescent="0.3">
      <c r="A1603" s="3" t="s">
        <v>7905</v>
      </c>
      <c r="B1603" s="3"/>
      <c r="C1603" s="3"/>
      <c r="D1603" s="4"/>
      <c r="E1603" s="15"/>
      <c r="F1603" s="15"/>
      <c r="G1603" s="11"/>
      <c r="H1603" s="3"/>
      <c r="I1603" s="20"/>
      <c r="J1603" s="3"/>
      <c r="K1603" s="3"/>
      <c r="L1603" s="32"/>
      <c r="M1603" s="32"/>
      <c r="N1603" s="20"/>
    </row>
    <row r="1604" spans="1:14" x14ac:dyDescent="0.3">
      <c r="A1604" s="5" t="s">
        <v>1288</v>
      </c>
      <c r="B1604" s="5" t="s">
        <v>1289</v>
      </c>
      <c r="C1604" s="5">
        <v>80</v>
      </c>
      <c r="D1604" s="6">
        <v>13768</v>
      </c>
      <c r="E1604" s="17" t="str">
        <f>VLOOKUP(A1604,'forecast data dump'!$A$1:$H$3450,4,FALSE)</f>
        <v>17-Dec-19 A</v>
      </c>
      <c r="F1604" s="17">
        <f>VLOOKUP(A1604,'forecast data dump'!$A$1:$H$3450,5,FALSE)</f>
        <v>44407</v>
      </c>
      <c r="G1604" s="13">
        <f>VLOOKUP(A1604,'forecast data dump'!$A$1:$H$3450,8,FALSE)</f>
        <v>0.95</v>
      </c>
      <c r="H1604" s="5" t="s">
        <v>3740</v>
      </c>
      <c r="I1604" s="22">
        <f t="shared" ref="I1604:I1613" si="252">C1604*(1-G1604)</f>
        <v>4.0000000000000036</v>
      </c>
      <c r="J1604" s="5"/>
      <c r="K1604" s="5"/>
      <c r="L1604" s="33">
        <f t="shared" ref="L1604:L1613" si="253">D1604*(1-G1604)</f>
        <v>688.40000000000066</v>
      </c>
      <c r="M1604" s="33">
        <f t="shared" ref="M1604:M1613" si="254">IF(J1604="",L1604,(D1604/C1604)*J1604)</f>
        <v>688.40000000000066</v>
      </c>
      <c r="N1604" s="22">
        <f t="shared" ref="N1604:N1613" si="255">L1604-M1604</f>
        <v>0</v>
      </c>
    </row>
    <row r="1605" spans="1:14" x14ac:dyDescent="0.3">
      <c r="A1605" s="5" t="s">
        <v>1288</v>
      </c>
      <c r="B1605" s="5" t="s">
        <v>1289</v>
      </c>
      <c r="C1605" s="5">
        <v>240</v>
      </c>
      <c r="D1605" s="6">
        <v>0</v>
      </c>
      <c r="E1605" s="17" t="str">
        <f>VLOOKUP(A1605,'forecast data dump'!$A$1:$H$3450,4,FALSE)</f>
        <v>17-Dec-19 A</v>
      </c>
      <c r="F1605" s="17">
        <f>VLOOKUP(A1605,'forecast data dump'!$A$1:$H$3450,5,FALSE)</f>
        <v>44407</v>
      </c>
      <c r="G1605" s="13">
        <f>VLOOKUP(A1605,'forecast data dump'!$A$1:$H$3450,8,FALSE)</f>
        <v>0.95</v>
      </c>
      <c r="H1605" s="5" t="s">
        <v>3767</v>
      </c>
      <c r="I1605" s="22">
        <f t="shared" si="252"/>
        <v>12.000000000000011</v>
      </c>
      <c r="J1605" s="5"/>
      <c r="K1605" s="5"/>
      <c r="L1605" s="33">
        <f t="shared" si="253"/>
        <v>0</v>
      </c>
      <c r="M1605" s="33">
        <f t="shared" si="254"/>
        <v>0</v>
      </c>
      <c r="N1605" s="22">
        <f t="shared" si="255"/>
        <v>0</v>
      </c>
    </row>
    <row r="1606" spans="1:14" x14ac:dyDescent="0.3">
      <c r="A1606" s="5" t="s">
        <v>1288</v>
      </c>
      <c r="B1606" s="5" t="s">
        <v>1289</v>
      </c>
      <c r="C1606" s="5">
        <v>240</v>
      </c>
      <c r="D1606" s="6">
        <v>30362</v>
      </c>
      <c r="E1606" s="17" t="str">
        <f>VLOOKUP(A1606,'forecast data dump'!$A$1:$H$3450,4,FALSE)</f>
        <v>17-Dec-19 A</v>
      </c>
      <c r="F1606" s="17">
        <f>VLOOKUP(A1606,'forecast data dump'!$A$1:$H$3450,5,FALSE)</f>
        <v>44407</v>
      </c>
      <c r="G1606" s="13">
        <f>VLOOKUP(A1606,'forecast data dump'!$A$1:$H$3450,8,FALSE)</f>
        <v>0.95</v>
      </c>
      <c r="H1606" s="5" t="s">
        <v>3746</v>
      </c>
      <c r="I1606" s="22">
        <f t="shared" si="252"/>
        <v>12.000000000000011</v>
      </c>
      <c r="J1606" s="5"/>
      <c r="K1606" s="5"/>
      <c r="L1606" s="33">
        <f t="shared" si="253"/>
        <v>1518.1000000000013</v>
      </c>
      <c r="M1606" s="33">
        <f t="shared" si="254"/>
        <v>1518.1000000000013</v>
      </c>
      <c r="N1606" s="22">
        <f t="shared" si="255"/>
        <v>0</v>
      </c>
    </row>
    <row r="1607" spans="1:14" x14ac:dyDescent="0.3">
      <c r="A1607" s="5" t="s">
        <v>1290</v>
      </c>
      <c r="B1607" s="5" t="s">
        <v>1291</v>
      </c>
      <c r="C1607" s="5">
        <v>80</v>
      </c>
      <c r="D1607" s="6">
        <v>13768</v>
      </c>
      <c r="E1607" s="17" t="str">
        <f>VLOOKUP(A1607,'forecast data dump'!$A$1:$H$3450,4,FALSE)</f>
        <v>03-Nov-20 A</v>
      </c>
      <c r="F1607" s="17">
        <f>VLOOKUP(A1607,'forecast data dump'!$A$1:$H$3450,5,FALSE)</f>
        <v>44438</v>
      </c>
      <c r="G1607" s="13">
        <f>VLOOKUP(A1607,'forecast data dump'!$A$1:$H$3450,8,FALSE)</f>
        <v>0.6</v>
      </c>
      <c r="H1607" s="5" t="s">
        <v>3740</v>
      </c>
      <c r="I1607" s="22">
        <f t="shared" si="252"/>
        <v>32</v>
      </c>
      <c r="J1607" s="5"/>
      <c r="K1607" s="5"/>
      <c r="L1607" s="33">
        <f t="shared" si="253"/>
        <v>5507.2000000000007</v>
      </c>
      <c r="M1607" s="33">
        <f t="shared" si="254"/>
        <v>5507.2000000000007</v>
      </c>
      <c r="N1607" s="22">
        <f t="shared" si="255"/>
        <v>0</v>
      </c>
    </row>
    <row r="1608" spans="1:14" x14ac:dyDescent="0.3">
      <c r="A1608" s="5" t="s">
        <v>1290</v>
      </c>
      <c r="B1608" s="5" t="s">
        <v>1291</v>
      </c>
      <c r="C1608" s="5">
        <v>100</v>
      </c>
      <c r="D1608" s="6">
        <v>0</v>
      </c>
      <c r="E1608" s="17" t="str">
        <f>VLOOKUP(A1608,'forecast data dump'!$A$1:$H$3450,4,FALSE)</f>
        <v>03-Nov-20 A</v>
      </c>
      <c r="F1608" s="17">
        <f>VLOOKUP(A1608,'forecast data dump'!$A$1:$H$3450,5,FALSE)</f>
        <v>44438</v>
      </c>
      <c r="G1608" s="13">
        <f>VLOOKUP(A1608,'forecast data dump'!$A$1:$H$3450,8,FALSE)</f>
        <v>0.6</v>
      </c>
      <c r="H1608" s="5" t="s">
        <v>3770</v>
      </c>
      <c r="I1608" s="22">
        <f t="shared" si="252"/>
        <v>40</v>
      </c>
      <c r="J1608" s="5"/>
      <c r="K1608" s="5"/>
      <c r="L1608" s="33">
        <f t="shared" si="253"/>
        <v>0</v>
      </c>
      <c r="M1608" s="33">
        <f t="shared" si="254"/>
        <v>0</v>
      </c>
      <c r="N1608" s="22">
        <f t="shared" si="255"/>
        <v>0</v>
      </c>
    </row>
    <row r="1609" spans="1:14" x14ac:dyDescent="0.3">
      <c r="A1609" s="5" t="s">
        <v>1290</v>
      </c>
      <c r="B1609" s="5" t="s">
        <v>1291</v>
      </c>
      <c r="C1609" s="5">
        <v>200</v>
      </c>
      <c r="D1609" s="6">
        <v>0</v>
      </c>
      <c r="E1609" s="17" t="str">
        <f>VLOOKUP(A1609,'forecast data dump'!$A$1:$H$3450,4,FALSE)</f>
        <v>03-Nov-20 A</v>
      </c>
      <c r="F1609" s="17">
        <f>VLOOKUP(A1609,'forecast data dump'!$A$1:$H$3450,5,FALSE)</f>
        <v>44438</v>
      </c>
      <c r="G1609" s="13">
        <f>VLOOKUP(A1609,'forecast data dump'!$A$1:$H$3450,8,FALSE)</f>
        <v>0.6</v>
      </c>
      <c r="H1609" s="5" t="s">
        <v>3767</v>
      </c>
      <c r="I1609" s="22">
        <f t="shared" si="252"/>
        <v>80</v>
      </c>
      <c r="J1609" s="5"/>
      <c r="K1609" s="5"/>
      <c r="L1609" s="33">
        <f t="shared" si="253"/>
        <v>0</v>
      </c>
      <c r="M1609" s="33">
        <f t="shared" si="254"/>
        <v>0</v>
      </c>
      <c r="N1609" s="22">
        <f t="shared" si="255"/>
        <v>0</v>
      </c>
    </row>
    <row r="1610" spans="1:14" x14ac:dyDescent="0.3">
      <c r="A1610" s="5" t="s">
        <v>1290</v>
      </c>
      <c r="B1610" s="5" t="s">
        <v>1291</v>
      </c>
      <c r="C1610" s="5">
        <v>80</v>
      </c>
      <c r="D1610" s="6">
        <v>10121</v>
      </c>
      <c r="E1610" s="17" t="str">
        <f>VLOOKUP(A1610,'forecast data dump'!$A$1:$H$3450,4,FALSE)</f>
        <v>03-Nov-20 A</v>
      </c>
      <c r="F1610" s="17">
        <f>VLOOKUP(A1610,'forecast data dump'!$A$1:$H$3450,5,FALSE)</f>
        <v>44438</v>
      </c>
      <c r="G1610" s="13">
        <f>VLOOKUP(A1610,'forecast data dump'!$A$1:$H$3450,8,FALSE)</f>
        <v>0.6</v>
      </c>
      <c r="H1610" s="5" t="s">
        <v>3746</v>
      </c>
      <c r="I1610" s="22">
        <f t="shared" si="252"/>
        <v>32</v>
      </c>
      <c r="J1610" s="5"/>
      <c r="K1610" s="5"/>
      <c r="L1610" s="33">
        <f t="shared" si="253"/>
        <v>4048.4</v>
      </c>
      <c r="M1610" s="33">
        <f t="shared" si="254"/>
        <v>4048.4</v>
      </c>
      <c r="N1610" s="22">
        <f t="shared" si="255"/>
        <v>0</v>
      </c>
    </row>
    <row r="1611" spans="1:14" x14ac:dyDescent="0.3">
      <c r="A1611" s="5" t="s">
        <v>1292</v>
      </c>
      <c r="B1611" s="5" t="s">
        <v>1293</v>
      </c>
      <c r="C1611" s="5">
        <v>64</v>
      </c>
      <c r="D1611" s="6">
        <v>11015</v>
      </c>
      <c r="E1611" s="17">
        <f>VLOOKUP(A1611,'forecast data dump'!$A$1:$H$3450,4,FALSE)</f>
        <v>44379</v>
      </c>
      <c r="F1611" s="17">
        <f>VLOOKUP(A1611,'forecast data dump'!$A$1:$H$3450,5,FALSE)</f>
        <v>44407</v>
      </c>
      <c r="G1611" s="13">
        <f>VLOOKUP(A1611,'forecast data dump'!$A$1:$H$3450,8,FALSE)</f>
        <v>0</v>
      </c>
      <c r="H1611" s="5" t="s">
        <v>3740</v>
      </c>
      <c r="I1611" s="22">
        <f t="shared" si="252"/>
        <v>64</v>
      </c>
      <c r="J1611" s="5"/>
      <c r="K1611" s="5"/>
      <c r="L1611" s="33">
        <f t="shared" si="253"/>
        <v>11015</v>
      </c>
      <c r="M1611" s="33">
        <f t="shared" si="254"/>
        <v>11015</v>
      </c>
      <c r="N1611" s="22">
        <f t="shared" si="255"/>
        <v>0</v>
      </c>
    </row>
    <row r="1612" spans="1:14" x14ac:dyDescent="0.3">
      <c r="A1612" s="5" t="s">
        <v>1292</v>
      </c>
      <c r="B1612" s="5" t="s">
        <v>1293</v>
      </c>
      <c r="C1612" s="5">
        <v>60</v>
      </c>
      <c r="D1612" s="6">
        <v>0</v>
      </c>
      <c r="E1612" s="17">
        <f>VLOOKUP(A1612,'forecast data dump'!$A$1:$H$3450,4,FALSE)</f>
        <v>44379</v>
      </c>
      <c r="F1612" s="17">
        <f>VLOOKUP(A1612,'forecast data dump'!$A$1:$H$3450,5,FALSE)</f>
        <v>44407</v>
      </c>
      <c r="G1612" s="13">
        <f>VLOOKUP(A1612,'forecast data dump'!$A$1:$H$3450,8,FALSE)</f>
        <v>0</v>
      </c>
      <c r="H1612" s="5" t="s">
        <v>3770</v>
      </c>
      <c r="I1612" s="22">
        <f t="shared" si="252"/>
        <v>60</v>
      </c>
      <c r="J1612" s="5"/>
      <c r="K1612" s="5"/>
      <c r="L1612" s="33">
        <f t="shared" si="253"/>
        <v>0</v>
      </c>
      <c r="M1612" s="33">
        <f t="shared" si="254"/>
        <v>0</v>
      </c>
      <c r="N1612" s="22">
        <f t="shared" si="255"/>
        <v>0</v>
      </c>
    </row>
    <row r="1613" spans="1:14" x14ac:dyDescent="0.3">
      <c r="A1613" s="5" t="s">
        <v>1292</v>
      </c>
      <c r="B1613" s="5" t="s">
        <v>1293</v>
      </c>
      <c r="C1613" s="5">
        <v>80</v>
      </c>
      <c r="D1613" s="6">
        <v>10121</v>
      </c>
      <c r="E1613" s="17">
        <f>VLOOKUP(A1613,'forecast data dump'!$A$1:$H$3450,4,FALSE)</f>
        <v>44379</v>
      </c>
      <c r="F1613" s="17">
        <f>VLOOKUP(A1613,'forecast data dump'!$A$1:$H$3450,5,FALSE)</f>
        <v>44407</v>
      </c>
      <c r="G1613" s="13">
        <f>VLOOKUP(A1613,'forecast data dump'!$A$1:$H$3450,8,FALSE)</f>
        <v>0</v>
      </c>
      <c r="H1613" s="5" t="s">
        <v>3746</v>
      </c>
      <c r="I1613" s="22">
        <f t="shared" si="252"/>
        <v>80</v>
      </c>
      <c r="J1613" s="5"/>
      <c r="K1613" s="5"/>
      <c r="L1613" s="33">
        <f t="shared" si="253"/>
        <v>10121</v>
      </c>
      <c r="M1613" s="33">
        <f t="shared" si="254"/>
        <v>10121</v>
      </c>
      <c r="N1613" s="22">
        <f t="shared" si="255"/>
        <v>0</v>
      </c>
    </row>
    <row r="1614" spans="1:14" x14ac:dyDescent="0.3">
      <c r="A1614" s="3" t="s">
        <v>7840</v>
      </c>
      <c r="B1614" s="3"/>
      <c r="C1614" s="3"/>
      <c r="D1614" s="4"/>
      <c r="E1614" s="15"/>
      <c r="F1614" s="15"/>
      <c r="G1614" s="11"/>
      <c r="H1614" s="3"/>
      <c r="I1614" s="20"/>
      <c r="J1614" s="3"/>
      <c r="K1614" s="3"/>
      <c r="L1614" s="32"/>
      <c r="M1614" s="32"/>
      <c r="N1614" s="20"/>
    </row>
    <row r="1615" spans="1:14" x14ac:dyDescent="0.3">
      <c r="A1615" s="5" t="s">
        <v>1277</v>
      </c>
      <c r="B1615" s="5" t="s">
        <v>1278</v>
      </c>
      <c r="C1615" s="5">
        <v>64</v>
      </c>
      <c r="D1615" s="6">
        <v>0</v>
      </c>
      <c r="E1615" s="17">
        <f>VLOOKUP(A1615,'forecast data dump'!$A$1:$H$3450,4,FALSE)</f>
        <v>44410</v>
      </c>
      <c r="F1615" s="17">
        <f>VLOOKUP(A1615,'forecast data dump'!$A$1:$H$3450,5,FALSE)</f>
        <v>44495</v>
      </c>
      <c r="G1615" s="13">
        <f>VLOOKUP(A1615,'forecast data dump'!$A$1:$H$3450,8,FALSE)</f>
        <v>0</v>
      </c>
      <c r="H1615" s="5" t="s">
        <v>3770</v>
      </c>
      <c r="I1615" s="22">
        <f t="shared" ref="I1615:I1623" si="256">C1615*(1-G1615)</f>
        <v>64</v>
      </c>
      <c r="J1615" s="5"/>
      <c r="K1615" s="5"/>
      <c r="L1615" s="33">
        <f t="shared" ref="L1615:L1623" si="257">D1615*(1-G1615)</f>
        <v>0</v>
      </c>
      <c r="M1615" s="33">
        <f t="shared" ref="M1615:M1623" si="258">IF(J1615="",L1615,(D1615/C1615)*J1615)</f>
        <v>0</v>
      </c>
      <c r="N1615" s="22">
        <f t="shared" ref="N1615:N1623" si="259">L1615-M1615</f>
        <v>0</v>
      </c>
    </row>
    <row r="1616" spans="1:14" x14ac:dyDescent="0.3">
      <c r="A1616" s="5" t="s">
        <v>1277</v>
      </c>
      <c r="B1616" s="5" t="s">
        <v>1278</v>
      </c>
      <c r="C1616" s="5">
        <v>64</v>
      </c>
      <c r="D1616" s="6">
        <v>11015</v>
      </c>
      <c r="E1616" s="17">
        <f>VLOOKUP(A1616,'forecast data dump'!$A$1:$H$3450,4,FALSE)</f>
        <v>44410</v>
      </c>
      <c r="F1616" s="17">
        <f>VLOOKUP(A1616,'forecast data dump'!$A$1:$H$3450,5,FALSE)</f>
        <v>44495</v>
      </c>
      <c r="G1616" s="13">
        <f>VLOOKUP(A1616,'forecast data dump'!$A$1:$H$3450,8,FALSE)</f>
        <v>0</v>
      </c>
      <c r="H1616" s="5" t="s">
        <v>3740</v>
      </c>
      <c r="I1616" s="22">
        <f t="shared" si="256"/>
        <v>64</v>
      </c>
      <c r="J1616" s="5"/>
      <c r="K1616" s="5"/>
      <c r="L1616" s="33">
        <f t="shared" si="257"/>
        <v>11015</v>
      </c>
      <c r="M1616" s="33">
        <f t="shared" si="258"/>
        <v>11015</v>
      </c>
      <c r="N1616" s="22">
        <f t="shared" si="259"/>
        <v>0</v>
      </c>
    </row>
    <row r="1617" spans="1:14" x14ac:dyDescent="0.3">
      <c r="A1617" s="5" t="s">
        <v>1277</v>
      </c>
      <c r="B1617" s="5" t="s">
        <v>1278</v>
      </c>
      <c r="C1617" s="5">
        <v>406</v>
      </c>
      <c r="D1617" s="6">
        <v>51363</v>
      </c>
      <c r="E1617" s="17">
        <f>VLOOKUP(A1617,'forecast data dump'!$A$1:$H$3450,4,FALSE)</f>
        <v>44410</v>
      </c>
      <c r="F1617" s="17">
        <f>VLOOKUP(A1617,'forecast data dump'!$A$1:$H$3450,5,FALSE)</f>
        <v>44495</v>
      </c>
      <c r="G1617" s="13">
        <f>VLOOKUP(A1617,'forecast data dump'!$A$1:$H$3450,8,FALSE)</f>
        <v>0</v>
      </c>
      <c r="H1617" s="5" t="s">
        <v>3746</v>
      </c>
      <c r="I1617" s="22">
        <f t="shared" si="256"/>
        <v>406</v>
      </c>
      <c r="J1617" s="5"/>
      <c r="K1617" s="5"/>
      <c r="L1617" s="33">
        <f t="shared" si="257"/>
        <v>51363</v>
      </c>
      <c r="M1617" s="33">
        <f t="shared" si="258"/>
        <v>51363</v>
      </c>
      <c r="N1617" s="22">
        <f t="shared" si="259"/>
        <v>0</v>
      </c>
    </row>
    <row r="1618" spans="1:14" x14ac:dyDescent="0.3">
      <c r="A1618" s="5" t="s">
        <v>1279</v>
      </c>
      <c r="B1618" s="5" t="s">
        <v>1280</v>
      </c>
      <c r="C1618" s="5">
        <v>80</v>
      </c>
      <c r="D1618" s="6">
        <v>10424</v>
      </c>
      <c r="E1618" s="17">
        <f>VLOOKUP(A1618,'forecast data dump'!$A$1:$H$3450,4,FALSE)</f>
        <v>44496</v>
      </c>
      <c r="F1618" s="17">
        <f>VLOOKUP(A1618,'forecast data dump'!$A$1:$H$3450,5,FALSE)</f>
        <v>44533</v>
      </c>
      <c r="G1618" s="13">
        <f>VLOOKUP(A1618,'forecast data dump'!$A$1:$H$3450,8,FALSE)</f>
        <v>0</v>
      </c>
      <c r="H1618" s="5" t="s">
        <v>3746</v>
      </c>
      <c r="I1618" s="22">
        <f t="shared" si="256"/>
        <v>80</v>
      </c>
      <c r="J1618" s="5"/>
      <c r="K1618" s="5"/>
      <c r="L1618" s="33">
        <f t="shared" si="257"/>
        <v>10424</v>
      </c>
      <c r="M1618" s="33">
        <f t="shared" si="258"/>
        <v>10424</v>
      </c>
      <c r="N1618" s="22">
        <f t="shared" si="259"/>
        <v>0</v>
      </c>
    </row>
    <row r="1619" spans="1:14" x14ac:dyDescent="0.3">
      <c r="A1619" s="5" t="s">
        <v>1279</v>
      </c>
      <c r="B1619" s="5" t="s">
        <v>1280</v>
      </c>
      <c r="C1619" s="5">
        <v>320</v>
      </c>
      <c r="D1619" s="6">
        <v>37615</v>
      </c>
      <c r="E1619" s="17">
        <f>VLOOKUP(A1619,'forecast data dump'!$A$1:$H$3450,4,FALSE)</f>
        <v>44496</v>
      </c>
      <c r="F1619" s="17">
        <f>VLOOKUP(A1619,'forecast data dump'!$A$1:$H$3450,5,FALSE)</f>
        <v>44533</v>
      </c>
      <c r="G1619" s="13">
        <f>VLOOKUP(A1619,'forecast data dump'!$A$1:$H$3450,8,FALSE)</f>
        <v>0</v>
      </c>
      <c r="H1619" s="5" t="s">
        <v>3742</v>
      </c>
      <c r="I1619" s="22">
        <f t="shared" si="256"/>
        <v>320</v>
      </c>
      <c r="J1619" s="5"/>
      <c r="K1619" s="5"/>
      <c r="L1619" s="33">
        <f t="shared" si="257"/>
        <v>37615</v>
      </c>
      <c r="M1619" s="33">
        <f t="shared" si="258"/>
        <v>37615</v>
      </c>
      <c r="N1619" s="22">
        <f t="shared" si="259"/>
        <v>0</v>
      </c>
    </row>
    <row r="1620" spans="1:14" x14ac:dyDescent="0.3">
      <c r="A1620" s="5" t="s">
        <v>1279</v>
      </c>
      <c r="B1620" s="5" t="s">
        <v>1280</v>
      </c>
      <c r="C1620" s="5">
        <v>160</v>
      </c>
      <c r="D1620" s="6">
        <v>0</v>
      </c>
      <c r="E1620" s="17">
        <f>VLOOKUP(A1620,'forecast data dump'!$A$1:$H$3450,4,FALSE)</f>
        <v>44496</v>
      </c>
      <c r="F1620" s="17">
        <f>VLOOKUP(A1620,'forecast data dump'!$A$1:$H$3450,5,FALSE)</f>
        <v>44533</v>
      </c>
      <c r="G1620" s="13">
        <f>VLOOKUP(A1620,'forecast data dump'!$A$1:$H$3450,8,FALSE)</f>
        <v>0</v>
      </c>
      <c r="H1620" s="5" t="s">
        <v>3767</v>
      </c>
      <c r="I1620" s="22">
        <f t="shared" si="256"/>
        <v>160</v>
      </c>
      <c r="J1620" s="5"/>
      <c r="K1620" s="5"/>
      <c r="L1620" s="33">
        <f t="shared" si="257"/>
        <v>0</v>
      </c>
      <c r="M1620" s="33">
        <f t="shared" si="258"/>
        <v>0</v>
      </c>
      <c r="N1620" s="22">
        <f t="shared" si="259"/>
        <v>0</v>
      </c>
    </row>
    <row r="1621" spans="1:14" x14ac:dyDescent="0.3">
      <c r="A1621" s="5" t="s">
        <v>1281</v>
      </c>
      <c r="B1621" s="5" t="s">
        <v>1282</v>
      </c>
      <c r="C1621" s="5">
        <v>72</v>
      </c>
      <c r="D1621" s="6">
        <v>12763</v>
      </c>
      <c r="E1621" s="17">
        <f>VLOOKUP(A1621,'forecast data dump'!$A$1:$H$3450,4,FALSE)</f>
        <v>44536</v>
      </c>
      <c r="F1621" s="17">
        <f>VLOOKUP(A1621,'forecast data dump'!$A$1:$H$3450,5,FALSE)</f>
        <v>44580</v>
      </c>
      <c r="G1621" s="13">
        <f>VLOOKUP(A1621,'forecast data dump'!$A$1:$H$3450,8,FALSE)</f>
        <v>0</v>
      </c>
      <c r="H1621" s="5" t="s">
        <v>3740</v>
      </c>
      <c r="I1621" s="22">
        <f t="shared" si="256"/>
        <v>72</v>
      </c>
      <c r="J1621" s="5"/>
      <c r="K1621" s="5"/>
      <c r="L1621" s="33">
        <f t="shared" si="257"/>
        <v>12763</v>
      </c>
      <c r="M1621" s="33">
        <f t="shared" si="258"/>
        <v>12763</v>
      </c>
      <c r="N1621" s="22">
        <f t="shared" si="259"/>
        <v>0</v>
      </c>
    </row>
    <row r="1622" spans="1:14" x14ac:dyDescent="0.3">
      <c r="A1622" s="5" t="s">
        <v>1281</v>
      </c>
      <c r="B1622" s="5" t="s">
        <v>1282</v>
      </c>
      <c r="C1622" s="5">
        <v>108</v>
      </c>
      <c r="D1622" s="6">
        <v>0</v>
      </c>
      <c r="E1622" s="17">
        <f>VLOOKUP(A1622,'forecast data dump'!$A$1:$H$3450,4,FALSE)</f>
        <v>44536</v>
      </c>
      <c r="F1622" s="17">
        <f>VLOOKUP(A1622,'forecast data dump'!$A$1:$H$3450,5,FALSE)</f>
        <v>44580</v>
      </c>
      <c r="G1622" s="13">
        <f>VLOOKUP(A1622,'forecast data dump'!$A$1:$H$3450,8,FALSE)</f>
        <v>0</v>
      </c>
      <c r="H1622" s="5" t="s">
        <v>3753</v>
      </c>
      <c r="I1622" s="22">
        <f t="shared" si="256"/>
        <v>108</v>
      </c>
      <c r="J1622" s="5"/>
      <c r="K1622" s="5"/>
      <c r="L1622" s="33">
        <f t="shared" si="257"/>
        <v>0</v>
      </c>
      <c r="M1622" s="33">
        <f t="shared" si="258"/>
        <v>0</v>
      </c>
      <c r="N1622" s="22">
        <f t="shared" si="259"/>
        <v>0</v>
      </c>
    </row>
    <row r="1623" spans="1:14" x14ac:dyDescent="0.3">
      <c r="A1623" s="5" t="s">
        <v>1281</v>
      </c>
      <c r="B1623" s="5" t="s">
        <v>1282</v>
      </c>
      <c r="C1623" s="5">
        <v>108</v>
      </c>
      <c r="D1623" s="6">
        <v>14073</v>
      </c>
      <c r="E1623" s="17">
        <f>VLOOKUP(A1623,'forecast data dump'!$A$1:$H$3450,4,FALSE)</f>
        <v>44536</v>
      </c>
      <c r="F1623" s="17">
        <f>VLOOKUP(A1623,'forecast data dump'!$A$1:$H$3450,5,FALSE)</f>
        <v>44580</v>
      </c>
      <c r="G1623" s="13">
        <f>VLOOKUP(A1623,'forecast data dump'!$A$1:$H$3450,8,FALSE)</f>
        <v>0</v>
      </c>
      <c r="H1623" s="5" t="s">
        <v>3746</v>
      </c>
      <c r="I1623" s="22">
        <f t="shared" si="256"/>
        <v>108</v>
      </c>
      <c r="J1623" s="5"/>
      <c r="K1623" s="5"/>
      <c r="L1623" s="33">
        <f t="shared" si="257"/>
        <v>14073</v>
      </c>
      <c r="M1623" s="33">
        <f t="shared" si="258"/>
        <v>14073</v>
      </c>
      <c r="N1623" s="22">
        <f t="shared" si="259"/>
        <v>0</v>
      </c>
    </row>
    <row r="1624" spans="1:14" x14ac:dyDescent="0.3">
      <c r="A1624" s="3" t="s">
        <v>7906</v>
      </c>
      <c r="B1624" s="3"/>
      <c r="C1624" s="3"/>
      <c r="D1624" s="4"/>
      <c r="E1624" s="15"/>
      <c r="F1624" s="15"/>
      <c r="G1624" s="11"/>
      <c r="H1624" s="3"/>
      <c r="I1624" s="20"/>
      <c r="J1624" s="3"/>
      <c r="K1624" s="3"/>
      <c r="L1624" s="32"/>
      <c r="M1624" s="32"/>
      <c r="N1624" s="20"/>
    </row>
    <row r="1625" spans="1:14" x14ac:dyDescent="0.3">
      <c r="A1625" s="5" t="s">
        <v>1147</v>
      </c>
      <c r="B1625" s="5" t="s">
        <v>1148</v>
      </c>
      <c r="C1625" s="5">
        <v>16</v>
      </c>
      <c r="D1625" s="6">
        <v>2754</v>
      </c>
      <c r="E1625" s="17" t="str">
        <f>VLOOKUP(A1625,'forecast data dump'!$A$1:$H$3450,4,FALSE)</f>
        <v>24-Feb-20 A</v>
      </c>
      <c r="F1625" s="17">
        <f>VLOOKUP(A1625,'forecast data dump'!$A$1:$H$3450,5,FALSE)</f>
        <v>44407</v>
      </c>
      <c r="G1625" s="13">
        <f>VLOOKUP(A1625,'forecast data dump'!$A$1:$H$3450,8,FALSE)</f>
        <v>0.95</v>
      </c>
      <c r="H1625" s="5" t="s">
        <v>3740</v>
      </c>
      <c r="I1625" s="22">
        <f>C1625*(1-G1625)</f>
        <v>0.80000000000000071</v>
      </c>
      <c r="J1625" s="5"/>
      <c r="K1625" s="5"/>
      <c r="L1625" s="33">
        <f>D1625*(1-G1625)</f>
        <v>137.70000000000013</v>
      </c>
      <c r="M1625" s="33">
        <f>IF(J1625="",L1625,(D1625/C1625)*J1625)</f>
        <v>137.70000000000013</v>
      </c>
      <c r="N1625" s="22">
        <f>L1625-M1625</f>
        <v>0</v>
      </c>
    </row>
    <row r="1626" spans="1:14" x14ac:dyDescent="0.3">
      <c r="A1626" s="5" t="s">
        <v>1147</v>
      </c>
      <c r="B1626" s="5" t="s">
        <v>1148</v>
      </c>
      <c r="C1626" s="5">
        <v>80</v>
      </c>
      <c r="D1626" s="6">
        <v>0</v>
      </c>
      <c r="E1626" s="17" t="str">
        <f>VLOOKUP(A1626,'forecast data dump'!$A$1:$H$3450,4,FALSE)</f>
        <v>24-Feb-20 A</v>
      </c>
      <c r="F1626" s="17">
        <f>VLOOKUP(A1626,'forecast data dump'!$A$1:$H$3450,5,FALSE)</f>
        <v>44407</v>
      </c>
      <c r="G1626" s="13">
        <f>VLOOKUP(A1626,'forecast data dump'!$A$1:$H$3450,8,FALSE)</f>
        <v>0.95</v>
      </c>
      <c r="H1626" s="5" t="s">
        <v>3795</v>
      </c>
      <c r="I1626" s="22">
        <f>C1626*(1-G1626)</f>
        <v>4.0000000000000036</v>
      </c>
      <c r="J1626" s="5"/>
      <c r="K1626" s="5"/>
      <c r="L1626" s="33">
        <f>D1626*(1-G1626)</f>
        <v>0</v>
      </c>
      <c r="M1626" s="33">
        <f>IF(J1626="",L1626,(D1626/C1626)*J1626)</f>
        <v>0</v>
      </c>
      <c r="N1626" s="22">
        <f>L1626-M1626</f>
        <v>0</v>
      </c>
    </row>
    <row r="1627" spans="1:14" x14ac:dyDescent="0.3">
      <c r="A1627" s="5" t="s">
        <v>1147</v>
      </c>
      <c r="B1627" s="5" t="s">
        <v>1148</v>
      </c>
      <c r="C1627" s="5">
        <v>40</v>
      </c>
      <c r="D1627" s="6">
        <v>0</v>
      </c>
      <c r="E1627" s="17" t="str">
        <f>VLOOKUP(A1627,'forecast data dump'!$A$1:$H$3450,4,FALSE)</f>
        <v>24-Feb-20 A</v>
      </c>
      <c r="F1627" s="17">
        <f>VLOOKUP(A1627,'forecast data dump'!$A$1:$H$3450,5,FALSE)</f>
        <v>44407</v>
      </c>
      <c r="G1627" s="13">
        <f>VLOOKUP(A1627,'forecast data dump'!$A$1:$H$3450,8,FALSE)</f>
        <v>0.95</v>
      </c>
      <c r="H1627" s="5" t="s">
        <v>3753</v>
      </c>
      <c r="I1627" s="22">
        <f>C1627*(1-G1627)</f>
        <v>2.0000000000000018</v>
      </c>
      <c r="J1627" s="5"/>
      <c r="K1627" s="5"/>
      <c r="L1627" s="33">
        <f>D1627*(1-G1627)</f>
        <v>0</v>
      </c>
      <c r="M1627" s="33">
        <f>IF(J1627="",L1627,(D1627/C1627)*J1627)</f>
        <v>0</v>
      </c>
      <c r="N1627" s="22">
        <f>L1627-M1627</f>
        <v>0</v>
      </c>
    </row>
    <row r="1628" spans="1:14" x14ac:dyDescent="0.3">
      <c r="A1628" s="5" t="s">
        <v>1149</v>
      </c>
      <c r="B1628" s="5" t="s">
        <v>1150</v>
      </c>
      <c r="C1628" s="5">
        <v>12</v>
      </c>
      <c r="D1628" s="6">
        <v>2065</v>
      </c>
      <c r="E1628" s="17">
        <f>VLOOKUP(A1628,'forecast data dump'!$A$1:$H$3450,4,FALSE)</f>
        <v>44410</v>
      </c>
      <c r="F1628" s="17">
        <f>VLOOKUP(A1628,'forecast data dump'!$A$1:$H$3450,5,FALSE)</f>
        <v>44421</v>
      </c>
      <c r="G1628" s="13">
        <f>VLOOKUP(A1628,'forecast data dump'!$A$1:$H$3450,8,FALSE)</f>
        <v>0</v>
      </c>
      <c r="H1628" s="5" t="s">
        <v>3740</v>
      </c>
      <c r="I1628" s="22">
        <f>C1628*(1-G1628)</f>
        <v>12</v>
      </c>
      <c r="J1628" s="5"/>
      <c r="K1628" s="5"/>
      <c r="L1628" s="33">
        <f>D1628*(1-G1628)</f>
        <v>2065</v>
      </c>
      <c r="M1628" s="33">
        <f>IF(J1628="",L1628,(D1628/C1628)*J1628)</f>
        <v>2065</v>
      </c>
      <c r="N1628" s="22">
        <f>L1628-M1628</f>
        <v>0</v>
      </c>
    </row>
    <row r="1629" spans="1:14" x14ac:dyDescent="0.3">
      <c r="A1629" s="5" t="s">
        <v>1149</v>
      </c>
      <c r="B1629" s="5" t="s">
        <v>1150</v>
      </c>
      <c r="C1629" s="5">
        <v>30</v>
      </c>
      <c r="D1629" s="6">
        <v>0</v>
      </c>
      <c r="E1629" s="17">
        <f>VLOOKUP(A1629,'forecast data dump'!$A$1:$H$3450,4,FALSE)</f>
        <v>44410</v>
      </c>
      <c r="F1629" s="17">
        <f>VLOOKUP(A1629,'forecast data dump'!$A$1:$H$3450,5,FALSE)</f>
        <v>44421</v>
      </c>
      <c r="G1629" s="13">
        <f>VLOOKUP(A1629,'forecast data dump'!$A$1:$H$3450,8,FALSE)</f>
        <v>0</v>
      </c>
      <c r="H1629" s="5" t="s">
        <v>3753</v>
      </c>
      <c r="I1629" s="22">
        <f>C1629*(1-G1629)</f>
        <v>30</v>
      </c>
      <c r="J1629" s="5"/>
      <c r="K1629" s="5"/>
      <c r="L1629" s="33">
        <f>D1629*(1-G1629)</f>
        <v>0</v>
      </c>
      <c r="M1629" s="33">
        <f>IF(J1629="",L1629,(D1629/C1629)*J1629)</f>
        <v>0</v>
      </c>
      <c r="N1629" s="22">
        <f>L1629-M1629</f>
        <v>0</v>
      </c>
    </row>
    <row r="1630" spans="1:14" x14ac:dyDescent="0.3">
      <c r="A1630" s="3" t="s">
        <v>7841</v>
      </c>
      <c r="B1630" s="3"/>
      <c r="C1630" s="3"/>
      <c r="D1630" s="4"/>
      <c r="E1630" s="15"/>
      <c r="F1630" s="15"/>
      <c r="G1630" s="11"/>
      <c r="H1630" s="3"/>
      <c r="I1630" s="20"/>
      <c r="J1630" s="3"/>
      <c r="K1630" s="3"/>
      <c r="L1630" s="32"/>
      <c r="M1630" s="32"/>
      <c r="N1630" s="20"/>
    </row>
    <row r="1631" spans="1:14" x14ac:dyDescent="0.3">
      <c r="A1631" s="5" t="s">
        <v>1162</v>
      </c>
      <c r="B1631" s="5" t="s">
        <v>1163</v>
      </c>
      <c r="C1631" s="5">
        <v>64</v>
      </c>
      <c r="D1631" s="6">
        <v>11015</v>
      </c>
      <c r="E1631" s="17" t="str">
        <f>VLOOKUP(A1631,'forecast data dump'!$A$1:$H$3450,4,FALSE)</f>
        <v>15-Mar-21 A</v>
      </c>
      <c r="F1631" s="17">
        <f>VLOOKUP(A1631,'forecast data dump'!$A$1:$H$3450,5,FALSE)</f>
        <v>44424</v>
      </c>
      <c r="G1631" s="13">
        <f>VLOOKUP(A1631,'forecast data dump'!$A$1:$H$3450,8,FALSE)</f>
        <v>0.6</v>
      </c>
      <c r="H1631" s="5" t="s">
        <v>3740</v>
      </c>
      <c r="I1631" s="22">
        <f t="shared" ref="I1631:I1637" si="260">C1631*(1-G1631)</f>
        <v>25.6</v>
      </c>
      <c r="J1631" s="5"/>
      <c r="K1631" s="5"/>
      <c r="L1631" s="33">
        <f t="shared" ref="L1631:L1637" si="261">D1631*(1-G1631)</f>
        <v>4406</v>
      </c>
      <c r="M1631" s="33">
        <f t="shared" ref="M1631:M1637" si="262">IF(J1631="",L1631,(D1631/C1631)*J1631)</f>
        <v>4406</v>
      </c>
      <c r="N1631" s="22">
        <f t="shared" ref="N1631:N1637" si="263">L1631-M1631</f>
        <v>0</v>
      </c>
    </row>
    <row r="1632" spans="1:14" x14ac:dyDescent="0.3">
      <c r="A1632" s="5" t="s">
        <v>1162</v>
      </c>
      <c r="B1632" s="5" t="s">
        <v>1163</v>
      </c>
      <c r="C1632" s="5">
        <v>64</v>
      </c>
      <c r="D1632" s="6">
        <v>0</v>
      </c>
      <c r="E1632" s="17" t="str">
        <f>VLOOKUP(A1632,'forecast data dump'!$A$1:$H$3450,4,FALSE)</f>
        <v>15-Mar-21 A</v>
      </c>
      <c r="F1632" s="17">
        <f>VLOOKUP(A1632,'forecast data dump'!$A$1:$H$3450,5,FALSE)</f>
        <v>44424</v>
      </c>
      <c r="G1632" s="13">
        <f>VLOOKUP(A1632,'forecast data dump'!$A$1:$H$3450,8,FALSE)</f>
        <v>0.6</v>
      </c>
      <c r="H1632" s="5" t="s">
        <v>3753</v>
      </c>
      <c r="I1632" s="22">
        <f t="shared" si="260"/>
        <v>25.6</v>
      </c>
      <c r="J1632" s="5"/>
      <c r="K1632" s="5"/>
      <c r="L1632" s="33">
        <f t="shared" si="261"/>
        <v>0</v>
      </c>
      <c r="M1632" s="33">
        <f t="shared" si="262"/>
        <v>0</v>
      </c>
      <c r="N1632" s="22">
        <f t="shared" si="263"/>
        <v>0</v>
      </c>
    </row>
    <row r="1633" spans="1:14" x14ac:dyDescent="0.3">
      <c r="A1633" s="5" t="s">
        <v>1162</v>
      </c>
      <c r="B1633" s="5" t="s">
        <v>1163</v>
      </c>
      <c r="C1633" s="5">
        <v>560</v>
      </c>
      <c r="D1633" s="6">
        <v>70845</v>
      </c>
      <c r="E1633" s="17" t="str">
        <f>VLOOKUP(A1633,'forecast data dump'!$A$1:$H$3450,4,FALSE)</f>
        <v>15-Mar-21 A</v>
      </c>
      <c r="F1633" s="17">
        <f>VLOOKUP(A1633,'forecast data dump'!$A$1:$H$3450,5,FALSE)</f>
        <v>44424</v>
      </c>
      <c r="G1633" s="13">
        <f>VLOOKUP(A1633,'forecast data dump'!$A$1:$H$3450,8,FALSE)</f>
        <v>0.6</v>
      </c>
      <c r="H1633" s="5" t="s">
        <v>3746</v>
      </c>
      <c r="I1633" s="22">
        <f t="shared" si="260"/>
        <v>224</v>
      </c>
      <c r="J1633" s="5"/>
      <c r="K1633" s="5"/>
      <c r="L1633" s="33">
        <f t="shared" si="261"/>
        <v>28338</v>
      </c>
      <c r="M1633" s="33">
        <f t="shared" si="262"/>
        <v>28338</v>
      </c>
      <c r="N1633" s="22">
        <f t="shared" si="263"/>
        <v>0</v>
      </c>
    </row>
    <row r="1634" spans="1:14" x14ac:dyDescent="0.3">
      <c r="A1634" s="5" t="s">
        <v>1166</v>
      </c>
      <c r="B1634" s="5" t="s">
        <v>1167</v>
      </c>
      <c r="C1634" s="5">
        <v>128</v>
      </c>
      <c r="D1634" s="6">
        <v>22690</v>
      </c>
      <c r="E1634" s="17">
        <f>VLOOKUP(A1634,'forecast data dump'!$A$1:$H$3450,4,FALSE)</f>
        <v>44543</v>
      </c>
      <c r="F1634" s="17">
        <f>VLOOKUP(A1634,'forecast data dump'!$A$1:$H$3450,5,FALSE)</f>
        <v>44572</v>
      </c>
      <c r="G1634" s="13">
        <f>VLOOKUP(A1634,'forecast data dump'!$A$1:$H$3450,8,FALSE)</f>
        <v>0</v>
      </c>
      <c r="H1634" s="5" t="s">
        <v>3740</v>
      </c>
      <c r="I1634" s="22">
        <f t="shared" si="260"/>
        <v>128</v>
      </c>
      <c r="J1634" s="5"/>
      <c r="K1634" s="5"/>
      <c r="L1634" s="33">
        <f t="shared" si="261"/>
        <v>22690</v>
      </c>
      <c r="M1634" s="33">
        <f t="shared" si="262"/>
        <v>22690</v>
      </c>
      <c r="N1634" s="22">
        <f t="shared" si="263"/>
        <v>0</v>
      </c>
    </row>
    <row r="1635" spans="1:14" x14ac:dyDescent="0.3">
      <c r="A1635" s="5" t="s">
        <v>1166</v>
      </c>
      <c r="B1635" s="5" t="s">
        <v>1167</v>
      </c>
      <c r="C1635" s="5">
        <v>192</v>
      </c>
      <c r="D1635" s="6">
        <v>0</v>
      </c>
      <c r="E1635" s="17">
        <f>VLOOKUP(A1635,'forecast data dump'!$A$1:$H$3450,4,FALSE)</f>
        <v>44543</v>
      </c>
      <c r="F1635" s="17">
        <f>VLOOKUP(A1635,'forecast data dump'!$A$1:$H$3450,5,FALSE)</f>
        <v>44572</v>
      </c>
      <c r="G1635" s="13">
        <f>VLOOKUP(A1635,'forecast data dump'!$A$1:$H$3450,8,FALSE)</f>
        <v>0</v>
      </c>
      <c r="H1635" s="5" t="s">
        <v>3753</v>
      </c>
      <c r="I1635" s="22">
        <f t="shared" si="260"/>
        <v>192</v>
      </c>
      <c r="J1635" s="5"/>
      <c r="K1635" s="5"/>
      <c r="L1635" s="33">
        <f t="shared" si="261"/>
        <v>0</v>
      </c>
      <c r="M1635" s="33">
        <f t="shared" si="262"/>
        <v>0</v>
      </c>
      <c r="N1635" s="22">
        <f t="shared" si="263"/>
        <v>0</v>
      </c>
    </row>
    <row r="1636" spans="1:14" x14ac:dyDescent="0.3">
      <c r="A1636" s="5" t="s">
        <v>1166</v>
      </c>
      <c r="B1636" s="5" t="s">
        <v>1167</v>
      </c>
      <c r="C1636" s="5">
        <v>320</v>
      </c>
      <c r="D1636" s="6">
        <v>41698</v>
      </c>
      <c r="E1636" s="17">
        <f>VLOOKUP(A1636,'forecast data dump'!$A$1:$H$3450,4,FALSE)</f>
        <v>44543</v>
      </c>
      <c r="F1636" s="17">
        <f>VLOOKUP(A1636,'forecast data dump'!$A$1:$H$3450,5,FALSE)</f>
        <v>44572</v>
      </c>
      <c r="G1636" s="13">
        <f>VLOOKUP(A1636,'forecast data dump'!$A$1:$H$3450,8,FALSE)</f>
        <v>0</v>
      </c>
      <c r="H1636" s="5" t="s">
        <v>3746</v>
      </c>
      <c r="I1636" s="22">
        <f t="shared" si="260"/>
        <v>320</v>
      </c>
      <c r="J1636" s="5"/>
      <c r="K1636" s="5"/>
      <c r="L1636" s="33">
        <f t="shared" si="261"/>
        <v>41698</v>
      </c>
      <c r="M1636" s="33">
        <f t="shared" si="262"/>
        <v>41698</v>
      </c>
      <c r="N1636" s="22">
        <f t="shared" si="263"/>
        <v>0</v>
      </c>
    </row>
    <row r="1637" spans="1:14" x14ac:dyDescent="0.3">
      <c r="A1637" s="5" t="s">
        <v>1170</v>
      </c>
      <c r="B1637" s="5" t="s">
        <v>1171</v>
      </c>
      <c r="C1637" s="5">
        <v>144</v>
      </c>
      <c r="D1637" s="6">
        <v>18764</v>
      </c>
      <c r="E1637" s="17">
        <f>VLOOKUP(A1637,'forecast data dump'!$A$1:$H$3450,4,FALSE)</f>
        <v>44573</v>
      </c>
      <c r="F1637" s="17">
        <f>VLOOKUP(A1637,'forecast data dump'!$A$1:$H$3450,5,FALSE)</f>
        <v>44596</v>
      </c>
      <c r="G1637" s="13">
        <f>VLOOKUP(A1637,'forecast data dump'!$A$1:$H$3450,8,FALSE)</f>
        <v>0</v>
      </c>
      <c r="H1637" s="5" t="s">
        <v>3746</v>
      </c>
      <c r="I1637" s="22">
        <f t="shared" si="260"/>
        <v>144</v>
      </c>
      <c r="J1637" s="5"/>
      <c r="K1637" s="5"/>
      <c r="L1637" s="33">
        <f t="shared" si="261"/>
        <v>18764</v>
      </c>
      <c r="M1637" s="33">
        <f t="shared" si="262"/>
        <v>18764</v>
      </c>
      <c r="N1637" s="22">
        <f t="shared" si="263"/>
        <v>0</v>
      </c>
    </row>
    <row r="1638" spans="1:14" x14ac:dyDescent="0.3">
      <c r="A1638" s="3" t="s">
        <v>7842</v>
      </c>
      <c r="B1638" s="3"/>
      <c r="C1638" s="3"/>
      <c r="D1638" s="4"/>
      <c r="E1638" s="15"/>
      <c r="F1638" s="15"/>
      <c r="G1638" s="11"/>
      <c r="H1638" s="3"/>
      <c r="I1638" s="20"/>
      <c r="J1638" s="3"/>
      <c r="K1638" s="3"/>
      <c r="L1638" s="32"/>
      <c r="M1638" s="32"/>
      <c r="N1638" s="20"/>
    </row>
    <row r="1639" spans="1:14" x14ac:dyDescent="0.3">
      <c r="A1639" s="5" t="s">
        <v>1120</v>
      </c>
      <c r="B1639" s="5" t="s">
        <v>1121</v>
      </c>
      <c r="C1639" s="5">
        <v>16</v>
      </c>
      <c r="D1639" s="6">
        <v>2085</v>
      </c>
      <c r="E1639" s="17">
        <f>VLOOKUP(A1639,'forecast data dump'!$A$1:$H$3450,4,FALSE)</f>
        <v>44540</v>
      </c>
      <c r="F1639" s="17">
        <f>VLOOKUP(A1639,'forecast data dump'!$A$1:$H$3450,5,FALSE)</f>
        <v>44579</v>
      </c>
      <c r="G1639" s="13">
        <f>VLOOKUP(A1639,'forecast data dump'!$A$1:$H$3450,8,FALSE)</f>
        <v>0</v>
      </c>
      <c r="H1639" s="5" t="s">
        <v>3749</v>
      </c>
      <c r="I1639" s="22">
        <f>C1639*(1-G1639)</f>
        <v>16</v>
      </c>
      <c r="J1639" s="5"/>
      <c r="K1639" s="5"/>
      <c r="L1639" s="33">
        <f>D1639*(1-G1639)</f>
        <v>2085</v>
      </c>
      <c r="M1639" s="33">
        <f>IF(J1639="",L1639,(D1639/C1639)*J1639)</f>
        <v>2085</v>
      </c>
      <c r="N1639" s="22">
        <f>L1639-M1639</f>
        <v>0</v>
      </c>
    </row>
    <row r="1640" spans="1:14" x14ac:dyDescent="0.3">
      <c r="A1640" s="5" t="s">
        <v>1120</v>
      </c>
      <c r="B1640" s="5" t="s">
        <v>1121</v>
      </c>
      <c r="C1640" s="5">
        <v>48</v>
      </c>
      <c r="D1640" s="6">
        <v>8509</v>
      </c>
      <c r="E1640" s="17">
        <f>VLOOKUP(A1640,'forecast data dump'!$A$1:$H$3450,4,FALSE)</f>
        <v>44540</v>
      </c>
      <c r="F1640" s="17">
        <f>VLOOKUP(A1640,'forecast data dump'!$A$1:$H$3450,5,FALSE)</f>
        <v>44579</v>
      </c>
      <c r="G1640" s="13">
        <f>VLOOKUP(A1640,'forecast data dump'!$A$1:$H$3450,8,FALSE)</f>
        <v>0</v>
      </c>
      <c r="H1640" s="5" t="s">
        <v>3740</v>
      </c>
      <c r="I1640" s="22">
        <f>C1640*(1-G1640)</f>
        <v>48</v>
      </c>
      <c r="J1640" s="5"/>
      <c r="K1640" s="5"/>
      <c r="L1640" s="33">
        <f>D1640*(1-G1640)</f>
        <v>8509</v>
      </c>
      <c r="M1640" s="33">
        <f>IF(J1640="",L1640,(D1640/C1640)*J1640)</f>
        <v>8509</v>
      </c>
      <c r="N1640" s="22">
        <f>L1640-M1640</f>
        <v>0</v>
      </c>
    </row>
    <row r="1641" spans="1:14" x14ac:dyDescent="0.3">
      <c r="A1641" s="5" t="s">
        <v>1120</v>
      </c>
      <c r="B1641" s="5" t="s">
        <v>1121</v>
      </c>
      <c r="C1641" s="5">
        <v>48</v>
      </c>
      <c r="D1641" s="6">
        <v>0</v>
      </c>
      <c r="E1641" s="17">
        <f>VLOOKUP(A1641,'forecast data dump'!$A$1:$H$3450,4,FALSE)</f>
        <v>44540</v>
      </c>
      <c r="F1641" s="17">
        <f>VLOOKUP(A1641,'forecast data dump'!$A$1:$H$3450,5,FALSE)</f>
        <v>44579</v>
      </c>
      <c r="G1641" s="13">
        <f>VLOOKUP(A1641,'forecast data dump'!$A$1:$H$3450,8,FALSE)</f>
        <v>0</v>
      </c>
      <c r="H1641" s="5" t="s">
        <v>3766</v>
      </c>
      <c r="I1641" s="22">
        <f>C1641*(1-G1641)</f>
        <v>48</v>
      </c>
      <c r="J1641" s="5"/>
      <c r="K1641" s="5"/>
      <c r="L1641" s="33">
        <f>D1641*(1-G1641)</f>
        <v>0</v>
      </c>
      <c r="M1641" s="33">
        <f>IF(J1641="",L1641,(D1641/C1641)*J1641)</f>
        <v>0</v>
      </c>
      <c r="N1641" s="22">
        <f>L1641-M1641</f>
        <v>0</v>
      </c>
    </row>
    <row r="1642" spans="1:14" x14ac:dyDescent="0.3">
      <c r="A1642" s="5" t="s">
        <v>1124</v>
      </c>
      <c r="B1642" s="5" t="s">
        <v>1125</v>
      </c>
      <c r="C1642" s="5">
        <v>80</v>
      </c>
      <c r="D1642" s="6">
        <v>14182</v>
      </c>
      <c r="E1642" s="17">
        <f>VLOOKUP(A1642,'forecast data dump'!$A$1:$H$3450,4,FALSE)</f>
        <v>44580</v>
      </c>
      <c r="F1642" s="17">
        <f>VLOOKUP(A1642,'forecast data dump'!$A$1:$H$3450,5,FALSE)</f>
        <v>44586</v>
      </c>
      <c r="G1642" s="13">
        <f>VLOOKUP(A1642,'forecast data dump'!$A$1:$H$3450,8,FALSE)</f>
        <v>0</v>
      </c>
      <c r="H1642" s="5" t="s">
        <v>3740</v>
      </c>
      <c r="I1642" s="22">
        <f>C1642*(1-G1642)</f>
        <v>80</v>
      </c>
      <c r="J1642" s="5"/>
      <c r="K1642" s="5"/>
      <c r="L1642" s="33">
        <f>D1642*(1-G1642)</f>
        <v>14182</v>
      </c>
      <c r="M1642" s="33">
        <f>IF(J1642="",L1642,(D1642/C1642)*J1642)</f>
        <v>14182</v>
      </c>
      <c r="N1642" s="22">
        <f>L1642-M1642</f>
        <v>0</v>
      </c>
    </row>
    <row r="1643" spans="1:14" x14ac:dyDescent="0.3">
      <c r="A1643" s="5" t="s">
        <v>1124</v>
      </c>
      <c r="B1643" s="5" t="s">
        <v>1125</v>
      </c>
      <c r="C1643" s="5">
        <v>80</v>
      </c>
      <c r="D1643" s="6">
        <v>0</v>
      </c>
      <c r="E1643" s="17">
        <f>VLOOKUP(A1643,'forecast data dump'!$A$1:$H$3450,4,FALSE)</f>
        <v>44580</v>
      </c>
      <c r="F1643" s="17">
        <f>VLOOKUP(A1643,'forecast data dump'!$A$1:$H$3450,5,FALSE)</f>
        <v>44586</v>
      </c>
      <c r="G1643" s="13">
        <f>VLOOKUP(A1643,'forecast data dump'!$A$1:$H$3450,8,FALSE)</f>
        <v>0</v>
      </c>
      <c r="H1643" s="5" t="s">
        <v>3766</v>
      </c>
      <c r="I1643" s="22">
        <f>C1643*(1-G1643)</f>
        <v>80</v>
      </c>
      <c r="J1643" s="5"/>
      <c r="K1643" s="5"/>
      <c r="L1643" s="33">
        <f>D1643*(1-G1643)</f>
        <v>0</v>
      </c>
      <c r="M1643" s="33">
        <f>IF(J1643="",L1643,(D1643/C1643)*J1643)</f>
        <v>0</v>
      </c>
      <c r="N1643" s="22">
        <f>L1643-M1643</f>
        <v>0</v>
      </c>
    </row>
    <row r="1644" spans="1:14" x14ac:dyDescent="0.3">
      <c r="A1644" s="7" t="s">
        <v>3727</v>
      </c>
      <c r="B1644" s="7"/>
      <c r="C1644" s="7"/>
      <c r="D1644" s="8"/>
      <c r="E1644" s="16"/>
      <c r="F1644" s="16"/>
      <c r="G1644" s="12"/>
      <c r="H1644" s="7"/>
      <c r="I1644" s="21"/>
      <c r="J1644" s="7"/>
      <c r="K1644" s="7"/>
      <c r="L1644" s="31"/>
      <c r="M1644" s="31"/>
      <c r="N1644" s="21"/>
    </row>
    <row r="1645" spans="1:14" x14ac:dyDescent="0.3">
      <c r="A1645" s="3" t="s">
        <v>7819</v>
      </c>
      <c r="B1645" s="3"/>
      <c r="C1645" s="3"/>
      <c r="D1645" s="4"/>
      <c r="E1645" s="15"/>
      <c r="F1645" s="15"/>
      <c r="G1645" s="11"/>
      <c r="H1645" s="3"/>
      <c r="I1645" s="20"/>
      <c r="J1645" s="3"/>
      <c r="K1645" s="3"/>
      <c r="L1645" s="32"/>
      <c r="M1645" s="32"/>
      <c r="N1645" s="20"/>
    </row>
    <row r="1646" spans="1:14" x14ac:dyDescent="0.3">
      <c r="A1646" s="5" t="s">
        <v>35</v>
      </c>
      <c r="B1646" s="5" t="s">
        <v>36</v>
      </c>
      <c r="C1646" s="5">
        <v>1050</v>
      </c>
      <c r="D1646" s="6">
        <v>170568</v>
      </c>
      <c r="E1646" s="17" t="str">
        <f>VLOOKUP(A1646,'forecast data dump'!$A$1:$H$3450,4,FALSE)</f>
        <v>01-Oct-20 A</v>
      </c>
      <c r="F1646" s="17" t="str">
        <f>VLOOKUP(A1646,'forecast data dump'!$A$1:$H$3450,5,FALSE)</f>
        <v>30-Sep-21*</v>
      </c>
      <c r="G1646" s="13">
        <f>VLOOKUP(A1646,'forecast data dump'!$A$1:$H$3450,8,FALSE)</f>
        <v>0.74399999999999999</v>
      </c>
      <c r="H1646" s="5" t="s">
        <v>3756</v>
      </c>
      <c r="I1646" s="22">
        <f>C1646*(1-G1646)</f>
        <v>268.8</v>
      </c>
      <c r="J1646" s="5"/>
      <c r="K1646" s="5"/>
      <c r="L1646" s="33">
        <f>D1646*(1-G1646)</f>
        <v>43665.408000000003</v>
      </c>
      <c r="M1646" s="33">
        <f>IF(J1646="",L1646,(D1646/C1646)*J1646)</f>
        <v>43665.408000000003</v>
      </c>
      <c r="N1646" s="22">
        <f>L1646-M1646</f>
        <v>0</v>
      </c>
    </row>
    <row r="1647" spans="1:14" x14ac:dyDescent="0.3">
      <c r="A1647" s="5" t="s">
        <v>37</v>
      </c>
      <c r="B1647" s="5" t="s">
        <v>38</v>
      </c>
      <c r="C1647" s="5">
        <v>68</v>
      </c>
      <c r="D1647" s="6">
        <v>11361</v>
      </c>
      <c r="E1647" s="17" t="str">
        <f>VLOOKUP(A1647,'forecast data dump'!$A$1:$H$3450,4,FALSE)</f>
        <v>01-Oct-21*</v>
      </c>
      <c r="F1647" s="17">
        <f>VLOOKUP(A1647,'forecast data dump'!$A$1:$H$3450,5,FALSE)</f>
        <v>44566</v>
      </c>
      <c r="G1647" s="13">
        <f>VLOOKUP(A1647,'forecast data dump'!$A$1:$H$3450,8,FALSE)</f>
        <v>0</v>
      </c>
      <c r="H1647" s="5" t="s">
        <v>3756</v>
      </c>
      <c r="I1647" s="22">
        <f>C1647*(1-G1647)</f>
        <v>68</v>
      </c>
      <c r="J1647" s="5"/>
      <c r="K1647" s="5"/>
      <c r="L1647" s="33">
        <f>D1647*(1-G1647)</f>
        <v>11361</v>
      </c>
      <c r="M1647" s="33">
        <f>IF(J1647="",L1647,(D1647/C1647)*J1647)</f>
        <v>11361</v>
      </c>
      <c r="N1647" s="22">
        <f>L1647-M1647</f>
        <v>0</v>
      </c>
    </row>
    <row r="1648" spans="1:14" x14ac:dyDescent="0.3">
      <c r="A1648" s="3" t="s">
        <v>7820</v>
      </c>
      <c r="B1648" s="3"/>
      <c r="C1648" s="3"/>
      <c r="D1648" s="4"/>
      <c r="E1648" s="15"/>
      <c r="F1648" s="15"/>
      <c r="G1648" s="11"/>
      <c r="H1648" s="3"/>
      <c r="I1648" s="20"/>
      <c r="J1648" s="3"/>
      <c r="K1648" s="3"/>
      <c r="L1648" s="32"/>
      <c r="M1648" s="32"/>
      <c r="N1648" s="20"/>
    </row>
    <row r="1649" spans="1:14" x14ac:dyDescent="0.3">
      <c r="A1649" s="5" t="s">
        <v>29</v>
      </c>
      <c r="B1649" s="5" t="s">
        <v>30</v>
      </c>
      <c r="C1649" s="5">
        <v>5000</v>
      </c>
      <c r="D1649" s="6">
        <v>6905</v>
      </c>
      <c r="E1649" s="17" t="str">
        <f>VLOOKUP(A1649,'forecast data dump'!$A$1:$H$3450,4,FALSE)</f>
        <v>01-Oct-20 A</v>
      </c>
      <c r="F1649" s="17">
        <f>VLOOKUP(A1649,'forecast data dump'!$A$1:$H$3450,5,FALSE)</f>
        <v>44469</v>
      </c>
      <c r="G1649" s="13">
        <f>VLOOKUP(A1649,'forecast data dump'!$A$1:$H$3450,8,FALSE)</f>
        <v>0.74399999999999999</v>
      </c>
      <c r="H1649" s="5" t="s">
        <v>3796</v>
      </c>
      <c r="I1649" s="22">
        <f>C1649*(1-G1649)</f>
        <v>1280</v>
      </c>
      <c r="J1649" s="5"/>
      <c r="K1649" s="5"/>
      <c r="L1649" s="33">
        <f>D1649*(1-G1649)</f>
        <v>1767.68</v>
      </c>
      <c r="M1649" s="33">
        <f>IF(J1649="",L1649,(D1649/C1649)*J1649)</f>
        <v>1767.68</v>
      </c>
      <c r="N1649" s="22">
        <f>L1649-M1649</f>
        <v>0</v>
      </c>
    </row>
    <row r="1650" spans="1:14" x14ac:dyDescent="0.3">
      <c r="A1650" s="3" t="s">
        <v>7821</v>
      </c>
      <c r="B1650" s="3"/>
      <c r="C1650" s="3"/>
      <c r="D1650" s="4"/>
      <c r="E1650" s="15"/>
      <c r="F1650" s="15"/>
      <c r="G1650" s="11"/>
      <c r="H1650" s="3"/>
      <c r="I1650" s="20"/>
      <c r="J1650" s="3"/>
      <c r="K1650" s="3"/>
      <c r="L1650" s="32"/>
      <c r="M1650" s="32"/>
      <c r="N1650" s="20"/>
    </row>
    <row r="1651" spans="1:14" x14ac:dyDescent="0.3">
      <c r="A1651" s="5" t="s">
        <v>166</v>
      </c>
      <c r="B1651" s="5" t="s">
        <v>167</v>
      </c>
      <c r="C1651" s="5">
        <v>1102</v>
      </c>
      <c r="D1651" s="6">
        <v>1279</v>
      </c>
      <c r="E1651" s="17" t="str">
        <f>VLOOKUP(A1651,'forecast data dump'!$A$1:$H$3450,4,FALSE)</f>
        <v>17-May-21 A</v>
      </c>
      <c r="F1651" s="17">
        <f>VLOOKUP(A1651,'forecast data dump'!$A$1:$H$3450,5,FALSE)</f>
        <v>44448</v>
      </c>
      <c r="G1651" s="13">
        <f>VLOOKUP(A1651,'forecast data dump'!$A$1:$H$3450,8,FALSE)</f>
        <v>0.5</v>
      </c>
      <c r="H1651" s="5" t="s">
        <v>3797</v>
      </c>
      <c r="I1651" s="22">
        <f>C1651*(1-G1651)</f>
        <v>551</v>
      </c>
      <c r="J1651" s="5"/>
      <c r="K1651" s="5"/>
      <c r="L1651" s="33">
        <f>D1651*(1-G1651)</f>
        <v>639.5</v>
      </c>
      <c r="M1651" s="33">
        <f>IF(J1651="",L1651,(D1651/C1651)*J1651)</f>
        <v>639.5</v>
      </c>
      <c r="N1651" s="22">
        <f>L1651-M1651</f>
        <v>0</v>
      </c>
    </row>
    <row r="1652" spans="1:14" x14ac:dyDescent="0.3">
      <c r="A1652" s="5" t="s">
        <v>170</v>
      </c>
      <c r="B1652" s="5" t="s">
        <v>171</v>
      </c>
      <c r="C1652" s="5">
        <v>20000</v>
      </c>
      <c r="D1652" s="6">
        <v>23254</v>
      </c>
      <c r="E1652" s="17" t="str">
        <f>VLOOKUP(A1652,'forecast data dump'!$A$1:$H$3450,4,FALSE)</f>
        <v>01-Jun-21 A</v>
      </c>
      <c r="F1652" s="17">
        <f>VLOOKUP(A1652,'forecast data dump'!$A$1:$H$3450,5,FALSE)</f>
        <v>44459</v>
      </c>
      <c r="G1652" s="13">
        <f>VLOOKUP(A1652,'forecast data dump'!$A$1:$H$3450,8,FALSE)</f>
        <v>0.33</v>
      </c>
      <c r="H1652" s="5" t="s">
        <v>3762</v>
      </c>
      <c r="I1652" s="22">
        <f>C1652*(1-G1652)</f>
        <v>13399.999999999998</v>
      </c>
      <c r="J1652" s="5"/>
      <c r="K1652" s="5"/>
      <c r="L1652" s="33">
        <f>D1652*(1-G1652)</f>
        <v>15580.179999999998</v>
      </c>
      <c r="M1652" s="33">
        <f>IF(J1652="",L1652,(D1652/C1652)*J1652)</f>
        <v>15580.179999999998</v>
      </c>
      <c r="N1652" s="22">
        <f>L1652-M1652</f>
        <v>0</v>
      </c>
    </row>
    <row r="1653" spans="1:14" x14ac:dyDescent="0.3">
      <c r="A1653" s="5" t="s">
        <v>172</v>
      </c>
      <c r="B1653" s="5" t="s">
        <v>173</v>
      </c>
      <c r="C1653" s="5">
        <v>1500</v>
      </c>
      <c r="D1653" s="6">
        <v>156234</v>
      </c>
      <c r="E1653" s="17" t="str">
        <f>VLOOKUP(A1653,'forecast data dump'!$A$1:$H$3450,4,FALSE)</f>
        <v>01-Feb-21 A</v>
      </c>
      <c r="F1653" s="17">
        <f>VLOOKUP(A1653,'forecast data dump'!$A$1:$H$3450,5,FALSE)</f>
        <v>44581</v>
      </c>
      <c r="G1653" s="13">
        <f>VLOOKUP(A1653,'forecast data dump'!$A$1:$H$3450,8,FALSE)</f>
        <v>0.43619999999999998</v>
      </c>
      <c r="H1653" s="5" t="s">
        <v>3798</v>
      </c>
      <c r="I1653" s="22">
        <f>C1653*(1-G1653)</f>
        <v>845.70000000000016</v>
      </c>
      <c r="J1653" s="5"/>
      <c r="K1653" s="5"/>
      <c r="L1653" s="33">
        <f>D1653*(1-G1653)</f>
        <v>88084.729200000016</v>
      </c>
      <c r="M1653" s="33">
        <f>IF(J1653="",L1653,(D1653/C1653)*J1653)</f>
        <v>88084.729200000016</v>
      </c>
      <c r="N1653" s="22">
        <f>L1653-M1653</f>
        <v>0</v>
      </c>
    </row>
    <row r="1654" spans="1:14" x14ac:dyDescent="0.3">
      <c r="A1654" s="3" t="s">
        <v>7822</v>
      </c>
      <c r="B1654" s="3"/>
      <c r="C1654" s="3"/>
      <c r="D1654" s="4"/>
      <c r="E1654" s="15"/>
      <c r="F1654" s="15"/>
      <c r="G1654" s="11"/>
      <c r="H1654" s="3"/>
      <c r="I1654" s="20"/>
      <c r="J1654" s="3"/>
      <c r="K1654" s="3"/>
      <c r="L1654" s="32"/>
      <c r="M1654" s="32"/>
      <c r="N1654" s="20"/>
    </row>
    <row r="1655" spans="1:14" x14ac:dyDescent="0.3">
      <c r="A1655" s="5" t="s">
        <v>247</v>
      </c>
      <c r="B1655" s="5" t="s">
        <v>248</v>
      </c>
      <c r="C1655" s="5">
        <v>960</v>
      </c>
      <c r="D1655" s="6">
        <v>63130</v>
      </c>
      <c r="E1655" s="17" t="str">
        <f>VLOOKUP(A1655,'forecast data dump'!$A$1:$H$3450,4,FALSE)</f>
        <v>11-Jan-21 A</v>
      </c>
      <c r="F1655" s="17">
        <f>VLOOKUP(A1655,'forecast data dump'!$A$1:$H$3450,5,FALSE)</f>
        <v>44442</v>
      </c>
      <c r="G1655" s="13">
        <f>VLOOKUP(A1655,'forecast data dump'!$A$1:$H$3450,8,FALSE)</f>
        <v>0.85</v>
      </c>
      <c r="H1655" s="5" t="s">
        <v>3799</v>
      </c>
      <c r="I1655" s="22">
        <f>C1655*(1-G1655)</f>
        <v>144.00000000000003</v>
      </c>
      <c r="J1655" s="5"/>
      <c r="K1655" s="5"/>
      <c r="L1655" s="33">
        <f>D1655*(1-G1655)</f>
        <v>9469.5000000000018</v>
      </c>
      <c r="M1655" s="33">
        <f>IF(J1655="",L1655,(D1655/C1655)*J1655)</f>
        <v>9469.5000000000018</v>
      </c>
      <c r="N1655" s="22">
        <f>L1655-M1655</f>
        <v>0</v>
      </c>
    </row>
    <row r="1656" spans="1:14" x14ac:dyDescent="0.3">
      <c r="A1656" s="5" t="s">
        <v>249</v>
      </c>
      <c r="B1656" s="5" t="s">
        <v>250</v>
      </c>
      <c r="C1656" s="5">
        <v>960</v>
      </c>
      <c r="D1656" s="6">
        <v>63173</v>
      </c>
      <c r="E1656" s="17" t="str">
        <f>VLOOKUP(A1656,'forecast data dump'!$A$1:$H$3450,4,FALSE)</f>
        <v>11-Jan-21 A</v>
      </c>
      <c r="F1656" s="17">
        <f>VLOOKUP(A1656,'forecast data dump'!$A$1:$H$3450,5,FALSE)</f>
        <v>44459</v>
      </c>
      <c r="G1656" s="13">
        <f>VLOOKUP(A1656,'forecast data dump'!$A$1:$H$3450,8,FALSE)</f>
        <v>0.85</v>
      </c>
      <c r="H1656" s="5" t="s">
        <v>3799</v>
      </c>
      <c r="I1656" s="22">
        <f>C1656*(1-G1656)</f>
        <v>144.00000000000003</v>
      </c>
      <c r="J1656" s="5"/>
      <c r="K1656" s="5"/>
      <c r="L1656" s="33">
        <f>D1656*(1-G1656)</f>
        <v>9475.9500000000007</v>
      </c>
      <c r="M1656" s="33">
        <f>IF(J1656="",L1656,(D1656/C1656)*J1656)</f>
        <v>9475.9500000000007</v>
      </c>
      <c r="N1656" s="22">
        <f>L1656-M1656</f>
        <v>0</v>
      </c>
    </row>
    <row r="1657" spans="1:14" x14ac:dyDescent="0.3">
      <c r="A1657" s="3" t="s">
        <v>7823</v>
      </c>
      <c r="B1657" s="3"/>
      <c r="C1657" s="3"/>
      <c r="D1657" s="4"/>
      <c r="E1657" s="15"/>
      <c r="F1657" s="15"/>
      <c r="G1657" s="11"/>
      <c r="H1657" s="3"/>
      <c r="I1657" s="20"/>
      <c r="J1657" s="3"/>
      <c r="K1657" s="3"/>
      <c r="L1657" s="32"/>
      <c r="M1657" s="32"/>
      <c r="N1657" s="20"/>
    </row>
    <row r="1658" spans="1:14" x14ac:dyDescent="0.3">
      <c r="A1658" s="5" t="s">
        <v>311</v>
      </c>
      <c r="B1658" s="5" t="s">
        <v>312</v>
      </c>
      <c r="C1658" s="5">
        <v>60155</v>
      </c>
      <c r="D1658" s="6">
        <v>69821</v>
      </c>
      <c r="E1658" s="17" t="str">
        <f>VLOOKUP(A1658,'forecast data dump'!$A$1:$H$3450,4,FALSE)</f>
        <v>15-Mar-21 A</v>
      </c>
      <c r="F1658" s="17">
        <f>VLOOKUP(A1658,'forecast data dump'!$A$1:$H$3450,5,FALSE)</f>
        <v>44407</v>
      </c>
      <c r="G1658" s="13">
        <f>VLOOKUP(A1658,'forecast data dump'!$A$1:$H$3450,8,FALSE)</f>
        <v>0.17799999999999999</v>
      </c>
      <c r="H1658" s="5" t="s">
        <v>3762</v>
      </c>
      <c r="I1658" s="22">
        <f t="shared" ref="I1658:I1665" si="264">C1658*(1-G1658)</f>
        <v>49447.41</v>
      </c>
      <c r="J1658" s="5"/>
      <c r="K1658" s="5"/>
      <c r="L1658" s="33">
        <f t="shared" ref="L1658:L1665" si="265">D1658*(1-G1658)</f>
        <v>57392.862000000001</v>
      </c>
      <c r="M1658" s="33">
        <f t="shared" ref="M1658:M1665" si="266">IF(J1658="",L1658,(D1658/C1658)*J1658)</f>
        <v>57392.862000000001</v>
      </c>
      <c r="N1658" s="22">
        <f t="shared" ref="N1658:N1665" si="267">L1658-M1658</f>
        <v>0</v>
      </c>
    </row>
    <row r="1659" spans="1:14" x14ac:dyDescent="0.3">
      <c r="A1659" s="5" t="s">
        <v>321</v>
      </c>
      <c r="B1659" s="5" t="s">
        <v>322</v>
      </c>
      <c r="C1659" s="5">
        <v>29663</v>
      </c>
      <c r="D1659" s="6">
        <v>34429</v>
      </c>
      <c r="E1659" s="17" t="str">
        <f>VLOOKUP(A1659,'forecast data dump'!$A$1:$H$3450,4,FALSE)</f>
        <v>15-Mar-21 A</v>
      </c>
      <c r="F1659" s="17">
        <f>VLOOKUP(A1659,'forecast data dump'!$A$1:$H$3450,5,FALSE)</f>
        <v>44407</v>
      </c>
      <c r="G1659" s="13">
        <f>VLOOKUP(A1659,'forecast data dump'!$A$1:$H$3450,8,FALSE)</f>
        <v>0.33200000000000002</v>
      </c>
      <c r="H1659" s="5" t="s">
        <v>3762</v>
      </c>
      <c r="I1659" s="22">
        <f t="shared" si="264"/>
        <v>19814.883999999998</v>
      </c>
      <c r="J1659" s="5"/>
      <c r="K1659" s="5"/>
      <c r="L1659" s="33">
        <f t="shared" si="265"/>
        <v>22998.571999999996</v>
      </c>
      <c r="M1659" s="33">
        <f t="shared" si="266"/>
        <v>22998.571999999996</v>
      </c>
      <c r="N1659" s="22">
        <f t="shared" si="267"/>
        <v>0</v>
      </c>
    </row>
    <row r="1660" spans="1:14" x14ac:dyDescent="0.3">
      <c r="A1660" s="5" t="s">
        <v>323</v>
      </c>
      <c r="B1660" s="5" t="s">
        <v>324</v>
      </c>
      <c r="C1660" s="5">
        <v>190056</v>
      </c>
      <c r="D1660" s="6">
        <v>220595</v>
      </c>
      <c r="E1660" s="17" t="str">
        <f>VLOOKUP(A1660,'forecast data dump'!$A$1:$H$3450,4,FALSE)</f>
        <v>25-Jan-21 A</v>
      </c>
      <c r="F1660" s="17">
        <f>VLOOKUP(A1660,'forecast data dump'!$A$1:$H$3450,5,FALSE)</f>
        <v>44407</v>
      </c>
      <c r="G1660" s="13">
        <f>VLOOKUP(A1660,'forecast data dump'!$A$1:$H$3450,8,FALSE)</f>
        <v>0.80200000000000005</v>
      </c>
      <c r="H1660" s="5" t="s">
        <v>3762</v>
      </c>
      <c r="I1660" s="22">
        <f t="shared" si="264"/>
        <v>37631.087999999989</v>
      </c>
      <c r="J1660" s="5"/>
      <c r="K1660" s="5"/>
      <c r="L1660" s="33">
        <f t="shared" si="265"/>
        <v>43677.80999999999</v>
      </c>
      <c r="M1660" s="33">
        <f t="shared" si="266"/>
        <v>43677.80999999999</v>
      </c>
      <c r="N1660" s="22">
        <f t="shared" si="267"/>
        <v>0</v>
      </c>
    </row>
    <row r="1661" spans="1:14" x14ac:dyDescent="0.3">
      <c r="A1661" s="5" t="s">
        <v>325</v>
      </c>
      <c r="B1661" s="5" t="s">
        <v>326</v>
      </c>
      <c r="C1661" s="5">
        <v>150983</v>
      </c>
      <c r="D1661" s="6">
        <v>175244</v>
      </c>
      <c r="E1661" s="17">
        <f>VLOOKUP(A1661,'forecast data dump'!$A$1:$H$3450,4,FALSE)</f>
        <v>44468</v>
      </c>
      <c r="F1661" s="17">
        <f>VLOOKUP(A1661,'forecast data dump'!$A$1:$H$3450,5,FALSE)</f>
        <v>44474</v>
      </c>
      <c r="G1661" s="13">
        <f>VLOOKUP(A1661,'forecast data dump'!$A$1:$H$3450,8,FALSE)</f>
        <v>0</v>
      </c>
      <c r="H1661" s="5" t="s">
        <v>3762</v>
      </c>
      <c r="I1661" s="22">
        <f t="shared" si="264"/>
        <v>150983</v>
      </c>
      <c r="J1661" s="5"/>
      <c r="K1661" s="5"/>
      <c r="L1661" s="33">
        <f t="shared" si="265"/>
        <v>175244</v>
      </c>
      <c r="M1661" s="33">
        <f t="shared" si="266"/>
        <v>175244</v>
      </c>
      <c r="N1661" s="22">
        <f t="shared" si="267"/>
        <v>0</v>
      </c>
    </row>
    <row r="1662" spans="1:14" x14ac:dyDescent="0.3">
      <c r="A1662" s="5" t="s">
        <v>327</v>
      </c>
      <c r="B1662" s="5" t="s">
        <v>328</v>
      </c>
      <c r="C1662" s="5">
        <v>266694</v>
      </c>
      <c r="D1662" s="6">
        <v>309548</v>
      </c>
      <c r="E1662" s="17" t="str">
        <f>VLOOKUP(A1662,'forecast data dump'!$A$1:$H$3450,4,FALSE)</f>
        <v>02-Nov-20 A</v>
      </c>
      <c r="F1662" s="17">
        <f>VLOOKUP(A1662,'forecast data dump'!$A$1:$H$3450,5,FALSE)</f>
        <v>44407</v>
      </c>
      <c r="G1662" s="13">
        <f>VLOOKUP(A1662,'forecast data dump'!$A$1:$H$3450,8,FALSE)</f>
        <v>0.85</v>
      </c>
      <c r="H1662" s="5" t="s">
        <v>3762</v>
      </c>
      <c r="I1662" s="22">
        <f t="shared" si="264"/>
        <v>40004.100000000006</v>
      </c>
      <c r="J1662" s="5"/>
      <c r="K1662" s="5"/>
      <c r="L1662" s="33">
        <f t="shared" si="265"/>
        <v>46432.200000000004</v>
      </c>
      <c r="M1662" s="33">
        <f t="shared" si="266"/>
        <v>46432.200000000004</v>
      </c>
      <c r="N1662" s="22">
        <f t="shared" si="267"/>
        <v>0</v>
      </c>
    </row>
    <row r="1663" spans="1:14" x14ac:dyDescent="0.3">
      <c r="A1663" s="5" t="s">
        <v>331</v>
      </c>
      <c r="B1663" s="5" t="s">
        <v>332</v>
      </c>
      <c r="C1663" s="5">
        <v>150000</v>
      </c>
      <c r="D1663" s="6">
        <v>174103</v>
      </c>
      <c r="E1663" s="17" t="str">
        <f>VLOOKUP(A1663,'forecast data dump'!$A$1:$H$3450,4,FALSE)</f>
        <v>15-Feb-21 A</v>
      </c>
      <c r="F1663" s="17">
        <f>VLOOKUP(A1663,'forecast data dump'!$A$1:$H$3450,5,FALSE)</f>
        <v>44407</v>
      </c>
      <c r="G1663" s="13">
        <f>VLOOKUP(A1663,'forecast data dump'!$A$1:$H$3450,8,FALSE)</f>
        <v>0.33200000000000002</v>
      </c>
      <c r="H1663" s="5" t="s">
        <v>3762</v>
      </c>
      <c r="I1663" s="22">
        <f t="shared" si="264"/>
        <v>100199.99999999999</v>
      </c>
      <c r="J1663" s="5"/>
      <c r="K1663" s="5"/>
      <c r="L1663" s="33">
        <f t="shared" si="265"/>
        <v>116300.80399999999</v>
      </c>
      <c r="M1663" s="33">
        <f t="shared" si="266"/>
        <v>116300.80399999999</v>
      </c>
      <c r="N1663" s="22">
        <f t="shared" si="267"/>
        <v>0</v>
      </c>
    </row>
    <row r="1664" spans="1:14" x14ac:dyDescent="0.3">
      <c r="A1664" s="5" t="s">
        <v>333</v>
      </c>
      <c r="B1664" s="5" t="s">
        <v>334</v>
      </c>
      <c r="C1664" s="5">
        <v>1500</v>
      </c>
      <c r="D1664" s="6">
        <v>119731</v>
      </c>
      <c r="E1664" s="17" t="str">
        <f>VLOOKUP(A1664,'forecast data dump'!$A$1:$H$3450,4,FALSE)</f>
        <v>01-Feb-21 A</v>
      </c>
      <c r="F1664" s="17">
        <f>VLOOKUP(A1664,'forecast data dump'!$A$1:$H$3450,5,FALSE)</f>
        <v>44559</v>
      </c>
      <c r="G1664" s="13">
        <f>VLOOKUP(A1664,'forecast data dump'!$A$1:$H$3450,8,FALSE)</f>
        <v>0.4652</v>
      </c>
      <c r="H1664" s="5" t="s">
        <v>3800</v>
      </c>
      <c r="I1664" s="22">
        <f t="shared" si="264"/>
        <v>802.19999999999993</v>
      </c>
      <c r="J1664" s="5"/>
      <c r="K1664" s="5"/>
      <c r="L1664" s="33">
        <f t="shared" si="265"/>
        <v>64032.138799999993</v>
      </c>
      <c r="M1664" s="33">
        <f t="shared" si="266"/>
        <v>64032.138799999993</v>
      </c>
      <c r="N1664" s="22">
        <f t="shared" si="267"/>
        <v>0</v>
      </c>
    </row>
    <row r="1665" spans="1:14" x14ac:dyDescent="0.3">
      <c r="A1665" s="5" t="s">
        <v>335</v>
      </c>
      <c r="B1665" s="5" t="s">
        <v>336</v>
      </c>
      <c r="C1665" s="5">
        <v>0</v>
      </c>
      <c r="D1665" s="6">
        <v>0</v>
      </c>
      <c r="E1665" s="17" t="str">
        <f>VLOOKUP(A1665,'forecast data dump'!$A$1:$H$3450,4,FALSE)</f>
        <v>01-Feb-21 A</v>
      </c>
      <c r="F1665" s="17">
        <f>VLOOKUP(A1665,'forecast data dump'!$A$1:$H$3450,5,FALSE)</f>
        <v>44559</v>
      </c>
      <c r="G1665" s="13">
        <f>VLOOKUP(A1665,'forecast data dump'!$A$1:$H$3450,8,FALSE)</f>
        <v>0.4652</v>
      </c>
      <c r="H1665" s="5" t="s">
        <v>3801</v>
      </c>
      <c r="I1665" s="22">
        <f t="shared" si="264"/>
        <v>0</v>
      </c>
      <c r="J1665" s="5"/>
      <c r="K1665" s="5"/>
      <c r="L1665" s="33">
        <f t="shared" si="265"/>
        <v>0</v>
      </c>
      <c r="M1665" s="33">
        <f t="shared" si="266"/>
        <v>0</v>
      </c>
      <c r="N1665" s="22">
        <f t="shared" si="267"/>
        <v>0</v>
      </c>
    </row>
    <row r="1666" spans="1:14" x14ac:dyDescent="0.3">
      <c r="A1666" s="3" t="s">
        <v>7824</v>
      </c>
      <c r="B1666" s="3"/>
      <c r="C1666" s="3"/>
      <c r="D1666" s="4"/>
      <c r="E1666" s="15"/>
      <c r="F1666" s="15"/>
      <c r="G1666" s="11"/>
      <c r="H1666" s="3"/>
      <c r="I1666" s="20"/>
      <c r="J1666" s="3"/>
      <c r="K1666" s="3"/>
      <c r="L1666" s="32"/>
      <c r="M1666" s="32"/>
      <c r="N1666" s="20"/>
    </row>
    <row r="1667" spans="1:14" x14ac:dyDescent="0.3">
      <c r="A1667" s="5" t="s">
        <v>427</v>
      </c>
      <c r="B1667" s="5" t="s">
        <v>428</v>
      </c>
      <c r="C1667" s="5">
        <v>130362</v>
      </c>
      <c r="D1667" s="6">
        <v>151309</v>
      </c>
      <c r="E1667" s="17" t="str">
        <f>VLOOKUP(A1667,'forecast data dump'!$A$1:$H$3450,4,FALSE)</f>
        <v>02-Dec-20 A</v>
      </c>
      <c r="F1667" s="17">
        <f>VLOOKUP(A1667,'forecast data dump'!$A$1:$H$3450,5,FALSE)</f>
        <v>44406</v>
      </c>
      <c r="G1667" s="13">
        <f>VLOOKUP(A1667,'forecast data dump'!$A$1:$H$3450,8,FALSE)</f>
        <v>0.8</v>
      </c>
      <c r="H1667" s="5" t="s">
        <v>3762</v>
      </c>
      <c r="I1667" s="22">
        <f>C1667*(1-G1667)</f>
        <v>26072.399999999994</v>
      </c>
      <c r="J1667" s="5"/>
      <c r="K1667" s="5"/>
      <c r="L1667" s="33">
        <f>D1667*(1-G1667)</f>
        <v>30261.799999999992</v>
      </c>
      <c r="M1667" s="33">
        <f>IF(J1667="",L1667,(D1667/C1667)*J1667)</f>
        <v>30261.799999999992</v>
      </c>
      <c r="N1667" s="22">
        <f>L1667-M1667</f>
        <v>0</v>
      </c>
    </row>
    <row r="1668" spans="1:14" x14ac:dyDescent="0.3">
      <c r="A1668" s="5" t="s">
        <v>439</v>
      </c>
      <c r="B1668" s="5" t="s">
        <v>440</v>
      </c>
      <c r="C1668" s="5">
        <v>80745</v>
      </c>
      <c r="D1668" s="6">
        <v>93719</v>
      </c>
      <c r="E1668" s="17">
        <f>VLOOKUP(A1668,'forecast data dump'!$A$1:$H$3450,4,FALSE)</f>
        <v>44489</v>
      </c>
      <c r="F1668" s="17">
        <f>VLOOKUP(A1668,'forecast data dump'!$A$1:$H$3450,5,FALSE)</f>
        <v>44495</v>
      </c>
      <c r="G1668" s="13">
        <f>VLOOKUP(A1668,'forecast data dump'!$A$1:$H$3450,8,FALSE)</f>
        <v>0</v>
      </c>
      <c r="H1668" s="5" t="s">
        <v>3762</v>
      </c>
      <c r="I1668" s="22">
        <f>C1668*(1-G1668)</f>
        <v>80745</v>
      </c>
      <c r="J1668" s="5"/>
      <c r="K1668" s="5"/>
      <c r="L1668" s="33">
        <f>D1668*(1-G1668)</f>
        <v>93719</v>
      </c>
      <c r="M1668" s="33">
        <f>IF(J1668="",L1668,(D1668/C1668)*J1668)</f>
        <v>93719</v>
      </c>
      <c r="N1668" s="22">
        <f>L1668-M1668</f>
        <v>0</v>
      </c>
    </row>
    <row r="1669" spans="1:14" x14ac:dyDescent="0.3">
      <c r="A1669" s="5" t="s">
        <v>441</v>
      </c>
      <c r="B1669" s="5" t="s">
        <v>442</v>
      </c>
      <c r="C1669" s="5">
        <v>368</v>
      </c>
      <c r="D1669" s="6">
        <v>48327</v>
      </c>
      <c r="E1669" s="17" t="str">
        <f>VLOOKUP(A1669,'forecast data dump'!$A$1:$H$3450,4,FALSE)</f>
        <v>01-Feb-21 A</v>
      </c>
      <c r="F1669" s="17">
        <f>VLOOKUP(A1669,'forecast data dump'!$A$1:$H$3450,5,FALSE)</f>
        <v>44560</v>
      </c>
      <c r="G1669" s="13">
        <f>VLOOKUP(A1669,'forecast data dump'!$A$1:$H$3450,8,FALSE)</f>
        <v>0.45</v>
      </c>
      <c r="H1669" s="5" t="s">
        <v>3801</v>
      </c>
      <c r="I1669" s="22">
        <f>C1669*(1-G1669)</f>
        <v>202.4</v>
      </c>
      <c r="J1669" s="5"/>
      <c r="K1669" s="5"/>
      <c r="L1669" s="33">
        <f>D1669*(1-G1669)</f>
        <v>26579.850000000002</v>
      </c>
      <c r="M1669" s="33">
        <f>IF(J1669="",L1669,(D1669/C1669)*J1669)</f>
        <v>26579.850000000002</v>
      </c>
      <c r="N1669" s="22">
        <f>L1669-M1669</f>
        <v>0</v>
      </c>
    </row>
    <row r="1670" spans="1:14" x14ac:dyDescent="0.3">
      <c r="A1670" s="3" t="s">
        <v>7825</v>
      </c>
      <c r="B1670" s="3"/>
      <c r="C1670" s="3"/>
      <c r="D1670" s="4"/>
      <c r="E1670" s="15"/>
      <c r="F1670" s="15"/>
      <c r="G1670" s="11"/>
      <c r="H1670" s="3"/>
      <c r="I1670" s="20"/>
      <c r="J1670" s="3"/>
      <c r="K1670" s="3"/>
      <c r="L1670" s="32"/>
      <c r="M1670" s="32"/>
      <c r="N1670" s="20"/>
    </row>
    <row r="1671" spans="1:14" x14ac:dyDescent="0.3">
      <c r="A1671" s="5" t="s">
        <v>463</v>
      </c>
      <c r="B1671" s="5" t="s">
        <v>464</v>
      </c>
      <c r="C1671" s="5">
        <v>145840</v>
      </c>
      <c r="D1671" s="6">
        <v>165955</v>
      </c>
      <c r="E1671" s="17" t="str">
        <f>VLOOKUP(A1671,'forecast data dump'!$A$1:$H$3450,4,FALSE)</f>
        <v>06-Oct-20 A</v>
      </c>
      <c r="F1671" s="17">
        <f>VLOOKUP(A1671,'forecast data dump'!$A$1:$H$3450,5,FALSE)</f>
        <v>44424</v>
      </c>
      <c r="G1671" s="13">
        <f>VLOOKUP(A1671,'forecast data dump'!$A$1:$H$3450,8,FALSE)</f>
        <v>0.5</v>
      </c>
      <c r="H1671" s="5" t="s">
        <v>3762</v>
      </c>
      <c r="I1671" s="22">
        <f>C1671*(1-G1671)</f>
        <v>72920</v>
      </c>
      <c r="J1671" s="5"/>
      <c r="K1671" s="5"/>
      <c r="L1671" s="33">
        <f>D1671*(1-G1671)</f>
        <v>82977.5</v>
      </c>
      <c r="M1671" s="33">
        <f>IF(J1671="",L1671,(D1671/C1671)*J1671)</f>
        <v>82977.5</v>
      </c>
      <c r="N1671" s="22">
        <f>L1671-M1671</f>
        <v>0</v>
      </c>
    </row>
    <row r="1672" spans="1:14" x14ac:dyDescent="0.3">
      <c r="A1672" s="5" t="s">
        <v>465</v>
      </c>
      <c r="B1672" s="5" t="s">
        <v>466</v>
      </c>
      <c r="C1672" s="5">
        <v>58800</v>
      </c>
      <c r="D1672" s="6">
        <v>66910</v>
      </c>
      <c r="E1672" s="17" t="str">
        <f>VLOOKUP(A1672,'forecast data dump'!$A$1:$H$3450,4,FALSE)</f>
        <v>13-Oct-20 A</v>
      </c>
      <c r="F1672" s="17">
        <f>VLOOKUP(A1672,'forecast data dump'!$A$1:$H$3450,5,FALSE)</f>
        <v>44420</v>
      </c>
      <c r="G1672" s="13">
        <f>VLOOKUP(A1672,'forecast data dump'!$A$1:$H$3450,8,FALSE)</f>
        <v>0.5</v>
      </c>
      <c r="H1672" s="5" t="s">
        <v>3762</v>
      </c>
      <c r="I1672" s="22">
        <f>C1672*(1-G1672)</f>
        <v>29400</v>
      </c>
      <c r="J1672" s="5"/>
      <c r="K1672" s="5"/>
      <c r="L1672" s="33">
        <f>D1672*(1-G1672)</f>
        <v>33455</v>
      </c>
      <c r="M1672" s="33">
        <f>IF(J1672="",L1672,(D1672/C1672)*J1672)</f>
        <v>33455</v>
      </c>
      <c r="N1672" s="22">
        <f>L1672-M1672</f>
        <v>0</v>
      </c>
    </row>
    <row r="1673" spans="1:14" x14ac:dyDescent="0.3">
      <c r="A1673" s="5" t="s">
        <v>467</v>
      </c>
      <c r="B1673" s="5" t="s">
        <v>468</v>
      </c>
      <c r="C1673" s="5">
        <v>15000</v>
      </c>
      <c r="D1673" s="6">
        <v>17060</v>
      </c>
      <c r="E1673" s="17" t="str">
        <f>VLOOKUP(A1673,'forecast data dump'!$A$1:$H$3450,4,FALSE)</f>
        <v>13-Jan-21 A</v>
      </c>
      <c r="F1673" s="17">
        <f>VLOOKUP(A1673,'forecast data dump'!$A$1:$H$3450,5,FALSE)</f>
        <v>44439</v>
      </c>
      <c r="G1673" s="13">
        <f>VLOOKUP(A1673,'forecast data dump'!$A$1:$H$3450,8,FALSE)</f>
        <v>0.5</v>
      </c>
      <c r="H1673" s="5" t="s">
        <v>3762</v>
      </c>
      <c r="I1673" s="22">
        <f>C1673*(1-G1673)</f>
        <v>7500</v>
      </c>
      <c r="J1673" s="5"/>
      <c r="K1673" s="5"/>
      <c r="L1673" s="33">
        <f>D1673*(1-G1673)</f>
        <v>8530</v>
      </c>
      <c r="M1673" s="33">
        <f>IF(J1673="",L1673,(D1673/C1673)*J1673)</f>
        <v>8530</v>
      </c>
      <c r="N1673" s="22">
        <f>L1673-M1673</f>
        <v>0</v>
      </c>
    </row>
    <row r="1674" spans="1:14" x14ac:dyDescent="0.3">
      <c r="A1674" s="5" t="s">
        <v>469</v>
      </c>
      <c r="B1674" s="5" t="s">
        <v>470</v>
      </c>
      <c r="C1674" s="5">
        <v>2000</v>
      </c>
      <c r="D1674" s="6">
        <v>2276</v>
      </c>
      <c r="E1674" s="17">
        <f>VLOOKUP(A1674,'forecast data dump'!$A$1:$H$3450,4,FALSE)</f>
        <v>44428</v>
      </c>
      <c r="F1674" s="17">
        <f>VLOOKUP(A1674,'forecast data dump'!$A$1:$H$3450,5,FALSE)</f>
        <v>44439</v>
      </c>
      <c r="G1674" s="13">
        <f>VLOOKUP(A1674,'forecast data dump'!$A$1:$H$3450,8,FALSE)</f>
        <v>0</v>
      </c>
      <c r="H1674" s="5" t="s">
        <v>3762</v>
      </c>
      <c r="I1674" s="22">
        <f>C1674*(1-G1674)</f>
        <v>2000</v>
      </c>
      <c r="J1674" s="5"/>
      <c r="K1674" s="5"/>
      <c r="L1674" s="33">
        <f>D1674*(1-G1674)</f>
        <v>2276</v>
      </c>
      <c r="M1674" s="33">
        <f>IF(J1674="",L1674,(D1674/C1674)*J1674)</f>
        <v>2276</v>
      </c>
      <c r="N1674" s="22">
        <f>L1674-M1674</f>
        <v>0</v>
      </c>
    </row>
    <row r="1675" spans="1:14" x14ac:dyDescent="0.3">
      <c r="A1675" s="5" t="s">
        <v>473</v>
      </c>
      <c r="B1675" s="5" t="s">
        <v>474</v>
      </c>
      <c r="C1675" s="5">
        <v>200000</v>
      </c>
      <c r="D1675" s="6">
        <v>232137</v>
      </c>
      <c r="E1675" s="17" t="str">
        <f>VLOOKUP(A1675,'forecast data dump'!$A$1:$H$3450,4,FALSE)</f>
        <v>04-Jan-21 A</v>
      </c>
      <c r="F1675" s="17">
        <f>VLOOKUP(A1675,'forecast data dump'!$A$1:$H$3450,5,FALSE)</f>
        <v>44410</v>
      </c>
      <c r="G1675" s="13">
        <f>VLOOKUP(A1675,'forecast data dump'!$A$1:$H$3450,8,FALSE)</f>
        <v>0.5</v>
      </c>
      <c r="H1675" s="5" t="s">
        <v>3762</v>
      </c>
      <c r="I1675" s="22">
        <f>C1675*(1-G1675)</f>
        <v>100000</v>
      </c>
      <c r="J1675" s="5"/>
      <c r="K1675" s="5"/>
      <c r="L1675" s="33">
        <f>D1675*(1-G1675)</f>
        <v>116068.5</v>
      </c>
      <c r="M1675" s="33">
        <f>IF(J1675="",L1675,(D1675/C1675)*J1675)</f>
        <v>116068.5</v>
      </c>
      <c r="N1675" s="22">
        <f>L1675-M1675</f>
        <v>0</v>
      </c>
    </row>
    <row r="1676" spans="1:14" x14ac:dyDescent="0.3">
      <c r="A1676" s="3" t="s">
        <v>7826</v>
      </c>
      <c r="B1676" s="3"/>
      <c r="C1676" s="3"/>
      <c r="D1676" s="4"/>
      <c r="E1676" s="15"/>
      <c r="F1676" s="15"/>
      <c r="G1676" s="11"/>
      <c r="H1676" s="3"/>
      <c r="I1676" s="20"/>
      <c r="J1676" s="3"/>
      <c r="K1676" s="3"/>
      <c r="L1676" s="32"/>
      <c r="M1676" s="32"/>
      <c r="N1676" s="20"/>
    </row>
    <row r="1677" spans="1:14" x14ac:dyDescent="0.3">
      <c r="A1677" s="5" t="s">
        <v>499</v>
      </c>
      <c r="B1677" s="5" t="s">
        <v>500</v>
      </c>
      <c r="C1677" s="5">
        <v>33035</v>
      </c>
      <c r="D1677" s="6">
        <v>37591</v>
      </c>
      <c r="E1677" s="17" t="str">
        <f>VLOOKUP(A1677,'forecast data dump'!$A$1:$H$3450,4,FALSE)</f>
        <v>12-Jan-21 A</v>
      </c>
      <c r="F1677" s="17">
        <f>VLOOKUP(A1677,'forecast data dump'!$A$1:$H$3450,5,FALSE)</f>
        <v>44406</v>
      </c>
      <c r="G1677" s="13">
        <f>VLOOKUP(A1677,'forecast data dump'!$A$1:$H$3450,8,FALSE)</f>
        <v>0.7</v>
      </c>
      <c r="H1677" s="5" t="s">
        <v>3762</v>
      </c>
      <c r="I1677" s="22">
        <f>C1677*(1-G1677)</f>
        <v>9910.5000000000018</v>
      </c>
      <c r="J1677" s="5"/>
      <c r="K1677" s="5"/>
      <c r="L1677" s="33">
        <f>D1677*(1-G1677)</f>
        <v>11277.300000000001</v>
      </c>
      <c r="M1677" s="33">
        <f>IF(J1677="",L1677,(D1677/C1677)*J1677)</f>
        <v>11277.300000000001</v>
      </c>
      <c r="N1677" s="22">
        <f>L1677-M1677</f>
        <v>0</v>
      </c>
    </row>
    <row r="1678" spans="1:14" x14ac:dyDescent="0.3">
      <c r="A1678" s="5" t="s">
        <v>505</v>
      </c>
      <c r="B1678" s="5" t="s">
        <v>506</v>
      </c>
      <c r="C1678" s="5">
        <v>18401</v>
      </c>
      <c r="D1678" s="6">
        <v>20975</v>
      </c>
      <c r="E1678" s="17">
        <f>VLOOKUP(A1678,'forecast data dump'!$A$1:$H$3450,4,FALSE)</f>
        <v>44433</v>
      </c>
      <c r="F1678" s="17">
        <f>VLOOKUP(A1678,'forecast data dump'!$A$1:$H$3450,5,FALSE)</f>
        <v>44483</v>
      </c>
      <c r="G1678" s="13">
        <f>VLOOKUP(A1678,'forecast data dump'!$A$1:$H$3450,8,FALSE)</f>
        <v>0</v>
      </c>
      <c r="H1678" s="5" t="s">
        <v>3762</v>
      </c>
      <c r="I1678" s="22">
        <f>C1678*(1-G1678)</f>
        <v>18401</v>
      </c>
      <c r="J1678" s="5"/>
      <c r="K1678" s="5"/>
      <c r="L1678" s="33">
        <f>D1678*(1-G1678)</f>
        <v>20975</v>
      </c>
      <c r="M1678" s="33">
        <f>IF(J1678="",L1678,(D1678/C1678)*J1678)</f>
        <v>20975</v>
      </c>
      <c r="N1678" s="22">
        <f>L1678-M1678</f>
        <v>0</v>
      </c>
    </row>
    <row r="1679" spans="1:14" x14ac:dyDescent="0.3">
      <c r="A1679" s="5" t="s">
        <v>507</v>
      </c>
      <c r="B1679" s="5" t="s">
        <v>508</v>
      </c>
      <c r="C1679" s="5">
        <v>34086</v>
      </c>
      <c r="D1679" s="6">
        <v>39563</v>
      </c>
      <c r="E1679" s="17" t="str">
        <f>VLOOKUP(A1679,'forecast data dump'!$A$1:$H$3450,4,FALSE)</f>
        <v>08-Mar-21 A</v>
      </c>
      <c r="F1679" s="17">
        <f>VLOOKUP(A1679,'forecast data dump'!$A$1:$H$3450,5,FALSE)</f>
        <v>44439</v>
      </c>
      <c r="G1679" s="13">
        <f>VLOOKUP(A1679,'forecast data dump'!$A$1:$H$3450,8,FALSE)</f>
        <v>0.7</v>
      </c>
      <c r="H1679" s="5" t="s">
        <v>3762</v>
      </c>
      <c r="I1679" s="22">
        <f>C1679*(1-G1679)</f>
        <v>10225.800000000001</v>
      </c>
      <c r="J1679" s="5"/>
      <c r="K1679" s="5"/>
      <c r="L1679" s="33">
        <f>D1679*(1-G1679)</f>
        <v>11868.900000000001</v>
      </c>
      <c r="M1679" s="33">
        <f>IF(J1679="",L1679,(D1679/C1679)*J1679)</f>
        <v>11868.900000000001</v>
      </c>
      <c r="N1679" s="22">
        <f>L1679-M1679</f>
        <v>0</v>
      </c>
    </row>
    <row r="1680" spans="1:14" x14ac:dyDescent="0.3">
      <c r="A1680" s="3" t="s">
        <v>7827</v>
      </c>
      <c r="B1680" s="3"/>
      <c r="C1680" s="3"/>
      <c r="D1680" s="4"/>
      <c r="E1680" s="15"/>
      <c r="F1680" s="15"/>
      <c r="G1680" s="11"/>
      <c r="H1680" s="3"/>
      <c r="I1680" s="20"/>
      <c r="J1680" s="3"/>
      <c r="K1680" s="3"/>
      <c r="L1680" s="32"/>
      <c r="M1680" s="32"/>
      <c r="N1680" s="20"/>
    </row>
    <row r="1681" spans="1:14" x14ac:dyDescent="0.3">
      <c r="A1681" s="5" t="s">
        <v>539</v>
      </c>
      <c r="B1681" s="5" t="s">
        <v>540</v>
      </c>
      <c r="C1681" s="5">
        <v>11667</v>
      </c>
      <c r="D1681" s="6">
        <v>13542</v>
      </c>
      <c r="E1681" s="17">
        <f>VLOOKUP(A1681,'forecast data dump'!$A$1:$H$3450,4,FALSE)</f>
        <v>44454</v>
      </c>
      <c r="F1681" s="17">
        <f>VLOOKUP(A1681,'forecast data dump'!$A$1:$H$3450,5,FALSE)</f>
        <v>44482</v>
      </c>
      <c r="G1681" s="13">
        <f>VLOOKUP(A1681,'forecast data dump'!$A$1:$H$3450,8,FALSE)</f>
        <v>0</v>
      </c>
      <c r="H1681" s="5" t="s">
        <v>3762</v>
      </c>
      <c r="I1681" s="22">
        <f>C1681*(1-G1681)</f>
        <v>11667</v>
      </c>
      <c r="J1681" s="5"/>
      <c r="K1681" s="5"/>
      <c r="L1681" s="33">
        <f>D1681*(1-G1681)</f>
        <v>13542</v>
      </c>
      <c r="M1681" s="33">
        <f>IF(J1681="",L1681,(D1681/C1681)*J1681)</f>
        <v>13542</v>
      </c>
      <c r="N1681" s="22">
        <f>L1681-M1681</f>
        <v>0</v>
      </c>
    </row>
    <row r="1682" spans="1:14" x14ac:dyDescent="0.3">
      <c r="A1682" s="5" t="s">
        <v>541</v>
      </c>
      <c r="B1682" s="5" t="s">
        <v>542</v>
      </c>
      <c r="C1682" s="5">
        <v>10493</v>
      </c>
      <c r="D1682" s="6">
        <v>12179</v>
      </c>
      <c r="E1682" s="17">
        <f>VLOOKUP(A1682,'forecast data dump'!$A$1:$H$3450,4,FALSE)</f>
        <v>44483</v>
      </c>
      <c r="F1682" s="17">
        <f>VLOOKUP(A1682,'forecast data dump'!$A$1:$H$3450,5,FALSE)</f>
        <v>44489</v>
      </c>
      <c r="G1682" s="13">
        <f>VLOOKUP(A1682,'forecast data dump'!$A$1:$H$3450,8,FALSE)</f>
        <v>0</v>
      </c>
      <c r="H1682" s="5" t="s">
        <v>3762</v>
      </c>
      <c r="I1682" s="22">
        <f>C1682*(1-G1682)</f>
        <v>10493</v>
      </c>
      <c r="J1682" s="5"/>
      <c r="K1682" s="5"/>
      <c r="L1682" s="33">
        <f>D1682*(1-G1682)</f>
        <v>12179</v>
      </c>
      <c r="M1682" s="33">
        <f>IF(J1682="",L1682,(D1682/C1682)*J1682)</f>
        <v>12179</v>
      </c>
      <c r="N1682" s="22">
        <f>L1682-M1682</f>
        <v>0</v>
      </c>
    </row>
    <row r="1683" spans="1:14" x14ac:dyDescent="0.3">
      <c r="A1683" s="3" t="s">
        <v>7828</v>
      </c>
      <c r="B1683" s="3"/>
      <c r="C1683" s="3"/>
      <c r="D1683" s="4"/>
      <c r="E1683" s="15"/>
      <c r="F1683" s="15"/>
      <c r="G1683" s="11"/>
      <c r="H1683" s="3"/>
      <c r="I1683" s="20"/>
      <c r="J1683" s="3"/>
      <c r="K1683" s="3"/>
      <c r="L1683" s="32"/>
      <c r="M1683" s="32"/>
      <c r="N1683" s="20"/>
    </row>
    <row r="1684" spans="1:14" x14ac:dyDescent="0.3">
      <c r="A1684" s="5" t="s">
        <v>774</v>
      </c>
      <c r="B1684" s="5" t="s">
        <v>775</v>
      </c>
      <c r="C1684" s="5">
        <v>0</v>
      </c>
      <c r="D1684" s="6">
        <v>0</v>
      </c>
      <c r="E1684" s="17" t="str">
        <f>VLOOKUP(A1684,'forecast data dump'!$A$1:$H$3450,4,FALSE)</f>
        <v>21-Jun-19 A</v>
      </c>
      <c r="F1684" s="17">
        <f>VLOOKUP(A1684,'forecast data dump'!$A$1:$H$3450,5,FALSE)</f>
        <v>44410</v>
      </c>
      <c r="G1684" s="13">
        <f>VLOOKUP(A1684,'forecast data dump'!$A$1:$H$3450,8,FALSE)</f>
        <v>0.96</v>
      </c>
      <c r="H1684" s="5" t="s">
        <v>3803</v>
      </c>
      <c r="I1684" s="22">
        <f t="shared" ref="I1684:I1690" si="268">C1684*(1-G1684)</f>
        <v>0</v>
      </c>
      <c r="J1684" s="5"/>
      <c r="K1684" s="5"/>
      <c r="L1684" s="33">
        <f t="shared" ref="L1684:L1690" si="269">D1684*(1-G1684)</f>
        <v>0</v>
      </c>
      <c r="M1684" s="33">
        <f t="shared" ref="M1684:M1690" si="270">IF(J1684="",L1684,(D1684/C1684)*J1684)</f>
        <v>0</v>
      </c>
      <c r="N1684" s="22">
        <f t="shared" ref="N1684:N1690" si="271">L1684-M1684</f>
        <v>0</v>
      </c>
    </row>
    <row r="1685" spans="1:14" x14ac:dyDescent="0.3">
      <c r="A1685" s="5" t="s">
        <v>774</v>
      </c>
      <c r="B1685" s="5" t="s">
        <v>775</v>
      </c>
      <c r="C1685" s="5">
        <v>9360</v>
      </c>
      <c r="D1685" s="6">
        <v>163757</v>
      </c>
      <c r="E1685" s="17" t="str">
        <f>VLOOKUP(A1685,'forecast data dump'!$A$1:$H$3450,4,FALSE)</f>
        <v>21-Jun-19 A</v>
      </c>
      <c r="F1685" s="17">
        <f>VLOOKUP(A1685,'forecast data dump'!$A$1:$H$3450,5,FALSE)</f>
        <v>44410</v>
      </c>
      <c r="G1685" s="13">
        <f>VLOOKUP(A1685,'forecast data dump'!$A$1:$H$3450,8,FALSE)</f>
        <v>0.96</v>
      </c>
      <c r="H1685" s="5" t="s">
        <v>3804</v>
      </c>
      <c r="I1685" s="22">
        <f t="shared" si="268"/>
        <v>374.40000000000032</v>
      </c>
      <c r="J1685" s="5"/>
      <c r="K1685" s="5"/>
      <c r="L1685" s="33">
        <f t="shared" si="269"/>
        <v>6550.2800000000061</v>
      </c>
      <c r="M1685" s="33">
        <f t="shared" si="270"/>
        <v>6550.2800000000061</v>
      </c>
      <c r="N1685" s="22">
        <f t="shared" si="271"/>
        <v>0</v>
      </c>
    </row>
    <row r="1686" spans="1:14" x14ac:dyDescent="0.3">
      <c r="A1686" s="5" t="s">
        <v>774</v>
      </c>
      <c r="B1686" s="5" t="s">
        <v>775</v>
      </c>
      <c r="C1686" s="5">
        <v>0</v>
      </c>
      <c r="D1686" s="6">
        <v>0</v>
      </c>
      <c r="E1686" s="17" t="str">
        <f>VLOOKUP(A1686,'forecast data dump'!$A$1:$H$3450,4,FALSE)</f>
        <v>21-Jun-19 A</v>
      </c>
      <c r="F1686" s="17">
        <f>VLOOKUP(A1686,'forecast data dump'!$A$1:$H$3450,5,FALSE)</f>
        <v>44410</v>
      </c>
      <c r="G1686" s="13">
        <f>VLOOKUP(A1686,'forecast data dump'!$A$1:$H$3450,8,FALSE)</f>
        <v>0.96</v>
      </c>
      <c r="H1686" s="5" t="s">
        <v>3802</v>
      </c>
      <c r="I1686" s="22">
        <f t="shared" si="268"/>
        <v>0</v>
      </c>
      <c r="J1686" s="5"/>
      <c r="K1686" s="5"/>
      <c r="L1686" s="33">
        <f t="shared" si="269"/>
        <v>0</v>
      </c>
      <c r="M1686" s="33">
        <f t="shared" si="270"/>
        <v>0</v>
      </c>
      <c r="N1686" s="22">
        <f t="shared" si="271"/>
        <v>0</v>
      </c>
    </row>
    <row r="1687" spans="1:14" x14ac:dyDescent="0.3">
      <c r="A1687" s="5" t="s">
        <v>780</v>
      </c>
      <c r="B1687" s="5" t="s">
        <v>781</v>
      </c>
      <c r="C1687" s="5">
        <v>90653</v>
      </c>
      <c r="D1687" s="6">
        <v>104592</v>
      </c>
      <c r="E1687" s="17" t="str">
        <f>VLOOKUP(A1687,'forecast data dump'!$A$1:$H$3450,4,FALSE)</f>
        <v>03-Aug-20 A</v>
      </c>
      <c r="F1687" s="17">
        <f>VLOOKUP(A1687,'forecast data dump'!$A$1:$H$3450,5,FALSE)</f>
        <v>44396</v>
      </c>
      <c r="G1687" s="13">
        <f>VLOOKUP(A1687,'forecast data dump'!$A$1:$H$3450,8,FALSE)</f>
        <v>0.55000000000000004</v>
      </c>
      <c r="H1687" s="5" t="s">
        <v>3805</v>
      </c>
      <c r="I1687" s="22">
        <f t="shared" si="268"/>
        <v>40793.85</v>
      </c>
      <c r="J1687" s="5"/>
      <c r="K1687" s="5"/>
      <c r="L1687" s="33">
        <f t="shared" si="269"/>
        <v>47066.399999999994</v>
      </c>
      <c r="M1687" s="33">
        <f t="shared" si="270"/>
        <v>47066.399999999994</v>
      </c>
      <c r="N1687" s="22">
        <f t="shared" si="271"/>
        <v>0</v>
      </c>
    </row>
    <row r="1688" spans="1:14" x14ac:dyDescent="0.3">
      <c r="A1688" s="5" t="s">
        <v>784</v>
      </c>
      <c r="B1688" s="5" t="s">
        <v>785</v>
      </c>
      <c r="C1688" s="5">
        <v>26230</v>
      </c>
      <c r="D1688" s="6">
        <v>30218</v>
      </c>
      <c r="E1688" s="17" t="str">
        <f>VLOOKUP(A1688,'forecast data dump'!$A$1:$H$3450,4,FALSE)</f>
        <v>03-Aug-20 A</v>
      </c>
      <c r="F1688" s="17">
        <f>VLOOKUP(A1688,'forecast data dump'!$A$1:$H$3450,5,FALSE)</f>
        <v>44396</v>
      </c>
      <c r="G1688" s="13">
        <f>VLOOKUP(A1688,'forecast data dump'!$A$1:$H$3450,8,FALSE)</f>
        <v>0.75</v>
      </c>
      <c r="H1688" s="5" t="s">
        <v>3805</v>
      </c>
      <c r="I1688" s="22">
        <f t="shared" si="268"/>
        <v>6557.5</v>
      </c>
      <c r="J1688" s="5"/>
      <c r="K1688" s="5"/>
      <c r="L1688" s="33">
        <f t="shared" si="269"/>
        <v>7554.5</v>
      </c>
      <c r="M1688" s="33">
        <f t="shared" si="270"/>
        <v>7554.5</v>
      </c>
      <c r="N1688" s="22">
        <f t="shared" si="271"/>
        <v>0</v>
      </c>
    </row>
    <row r="1689" spans="1:14" x14ac:dyDescent="0.3">
      <c r="A1689" s="5" t="s">
        <v>830</v>
      </c>
      <c r="B1689" s="5" t="s">
        <v>831</v>
      </c>
      <c r="C1689" s="5">
        <v>52800</v>
      </c>
      <c r="D1689" s="6">
        <v>60868</v>
      </c>
      <c r="E1689" s="17" t="str">
        <f>VLOOKUP(A1689,'forecast data dump'!$A$1:$H$3450,4,FALSE)</f>
        <v>01-May-20 A</v>
      </c>
      <c r="F1689" s="17">
        <f>VLOOKUP(A1689,'forecast data dump'!$A$1:$H$3450,5,FALSE)</f>
        <v>44530</v>
      </c>
      <c r="G1689" s="13">
        <f>VLOOKUP(A1689,'forecast data dump'!$A$1:$H$3450,8,FALSE)</f>
        <v>0.65</v>
      </c>
      <c r="H1689" s="5" t="s">
        <v>3762</v>
      </c>
      <c r="I1689" s="22">
        <f t="shared" si="268"/>
        <v>18480</v>
      </c>
      <c r="J1689" s="5"/>
      <c r="K1689" s="5"/>
      <c r="L1689" s="33">
        <f t="shared" si="269"/>
        <v>21303.8</v>
      </c>
      <c r="M1689" s="33">
        <f t="shared" si="270"/>
        <v>21303.8</v>
      </c>
      <c r="N1689" s="22">
        <f t="shared" si="271"/>
        <v>0</v>
      </c>
    </row>
    <row r="1690" spans="1:14" x14ac:dyDescent="0.3">
      <c r="A1690" s="5" t="s">
        <v>832</v>
      </c>
      <c r="B1690" s="5" t="s">
        <v>833</v>
      </c>
      <c r="C1690" s="5">
        <v>460000</v>
      </c>
      <c r="D1690" s="6">
        <v>533915</v>
      </c>
      <c r="E1690" s="17" t="str">
        <f>VLOOKUP(A1690,'forecast data dump'!$A$1:$H$3450,4,FALSE)</f>
        <v>01-Dec-20 A</v>
      </c>
      <c r="F1690" s="17">
        <f>VLOOKUP(A1690,'forecast data dump'!$A$1:$H$3450,5,FALSE)</f>
        <v>44466</v>
      </c>
      <c r="G1690" s="13">
        <f>VLOOKUP(A1690,'forecast data dump'!$A$1:$H$3450,8,FALSE)</f>
        <v>0.7</v>
      </c>
      <c r="H1690" s="5" t="s">
        <v>3762</v>
      </c>
      <c r="I1690" s="22">
        <f t="shared" si="268"/>
        <v>138000.00000000003</v>
      </c>
      <c r="J1690" s="5"/>
      <c r="K1690" s="5"/>
      <c r="L1690" s="33">
        <f t="shared" si="269"/>
        <v>160174.50000000003</v>
      </c>
      <c r="M1690" s="33">
        <f t="shared" si="270"/>
        <v>160174.50000000003</v>
      </c>
      <c r="N1690" s="22">
        <f t="shared" si="271"/>
        <v>0</v>
      </c>
    </row>
    <row r="1691" spans="1:14" x14ac:dyDescent="0.3">
      <c r="A1691" s="3" t="s">
        <v>7829</v>
      </c>
      <c r="B1691" s="3"/>
      <c r="C1691" s="3"/>
      <c r="D1691" s="4"/>
      <c r="E1691" s="15"/>
      <c r="F1691" s="15"/>
      <c r="G1691" s="11"/>
      <c r="H1691" s="3"/>
      <c r="I1691" s="20"/>
      <c r="J1691" s="3"/>
      <c r="K1691" s="3"/>
      <c r="L1691" s="32"/>
      <c r="M1691" s="32"/>
      <c r="N1691" s="20"/>
    </row>
    <row r="1692" spans="1:14" x14ac:dyDescent="0.3">
      <c r="A1692" s="5" t="s">
        <v>722</v>
      </c>
      <c r="B1692" s="5" t="s">
        <v>723</v>
      </c>
      <c r="C1692" s="5">
        <v>50</v>
      </c>
      <c r="D1692" s="6">
        <v>2663</v>
      </c>
      <c r="E1692" s="17" t="str">
        <f>VLOOKUP(A1692,'forecast data dump'!$A$1:$H$3450,4,FALSE)</f>
        <v>30-Jun-21 A</v>
      </c>
      <c r="F1692" s="17">
        <f>VLOOKUP(A1692,'forecast data dump'!$A$1:$H$3450,5,FALSE)</f>
        <v>44385</v>
      </c>
      <c r="G1692" s="13">
        <f>VLOOKUP(A1692,'forecast data dump'!$A$1:$H$3450,8,FALSE)</f>
        <v>0.88</v>
      </c>
      <c r="H1692" s="5" t="s">
        <v>3803</v>
      </c>
      <c r="I1692" s="22">
        <f t="shared" ref="I1692:I1732" si="272">C1692*(1-G1692)</f>
        <v>6</v>
      </c>
      <c r="J1692" s="5"/>
      <c r="K1692" s="5"/>
      <c r="L1692" s="33">
        <f t="shared" ref="L1692:L1732" si="273">D1692*(1-G1692)</f>
        <v>319.56</v>
      </c>
      <c r="M1692" s="33">
        <f t="shared" ref="M1692:M1732" si="274">IF(J1692="",L1692,(D1692/C1692)*J1692)</f>
        <v>319.56</v>
      </c>
      <c r="N1692" s="22">
        <f t="shared" ref="N1692:N1732" si="275">L1692-M1692</f>
        <v>0</v>
      </c>
    </row>
    <row r="1693" spans="1:14" x14ac:dyDescent="0.3">
      <c r="A1693" s="5" t="s">
        <v>722</v>
      </c>
      <c r="B1693" s="5" t="s">
        <v>723</v>
      </c>
      <c r="C1693" s="5">
        <v>75</v>
      </c>
      <c r="D1693" s="6">
        <v>1337</v>
      </c>
      <c r="E1693" s="17" t="str">
        <f>VLOOKUP(A1693,'forecast data dump'!$A$1:$H$3450,4,FALSE)</f>
        <v>30-Jun-21 A</v>
      </c>
      <c r="F1693" s="17">
        <f>VLOOKUP(A1693,'forecast data dump'!$A$1:$H$3450,5,FALSE)</f>
        <v>44385</v>
      </c>
      <c r="G1693" s="13">
        <f>VLOOKUP(A1693,'forecast data dump'!$A$1:$H$3450,8,FALSE)</f>
        <v>0.88</v>
      </c>
      <c r="H1693" s="5" t="s">
        <v>3804</v>
      </c>
      <c r="I1693" s="22">
        <f t="shared" si="272"/>
        <v>9</v>
      </c>
      <c r="J1693" s="5"/>
      <c r="K1693" s="5"/>
      <c r="L1693" s="33">
        <f t="shared" si="273"/>
        <v>160.44</v>
      </c>
      <c r="M1693" s="33">
        <f t="shared" si="274"/>
        <v>160.44</v>
      </c>
      <c r="N1693" s="22">
        <f t="shared" si="275"/>
        <v>0</v>
      </c>
    </row>
    <row r="1694" spans="1:14" x14ac:dyDescent="0.3">
      <c r="A1694" s="5" t="s">
        <v>722</v>
      </c>
      <c r="B1694" s="5" t="s">
        <v>723</v>
      </c>
      <c r="C1694" s="5">
        <v>10</v>
      </c>
      <c r="D1694" s="6">
        <v>1162</v>
      </c>
      <c r="E1694" s="17" t="str">
        <f>VLOOKUP(A1694,'forecast data dump'!$A$1:$H$3450,4,FALSE)</f>
        <v>30-Jun-21 A</v>
      </c>
      <c r="F1694" s="17">
        <f>VLOOKUP(A1694,'forecast data dump'!$A$1:$H$3450,5,FALSE)</f>
        <v>44385</v>
      </c>
      <c r="G1694" s="13">
        <f>VLOOKUP(A1694,'forecast data dump'!$A$1:$H$3450,8,FALSE)</f>
        <v>0.88</v>
      </c>
      <c r="H1694" s="5" t="s">
        <v>3802</v>
      </c>
      <c r="I1694" s="22">
        <f t="shared" si="272"/>
        <v>1.2</v>
      </c>
      <c r="J1694" s="5"/>
      <c r="K1694" s="5"/>
      <c r="L1694" s="33">
        <f t="shared" si="273"/>
        <v>139.44</v>
      </c>
      <c r="M1694" s="33">
        <f t="shared" si="274"/>
        <v>139.44</v>
      </c>
      <c r="N1694" s="22">
        <f t="shared" si="275"/>
        <v>0</v>
      </c>
    </row>
    <row r="1695" spans="1:14" x14ac:dyDescent="0.3">
      <c r="A1695" s="5" t="s">
        <v>724</v>
      </c>
      <c r="B1695" s="5" t="s">
        <v>725</v>
      </c>
      <c r="C1695" s="5">
        <v>50</v>
      </c>
      <c r="D1695" s="6">
        <v>2663</v>
      </c>
      <c r="E1695" s="17">
        <f>VLOOKUP(A1695,'forecast data dump'!$A$1:$H$3450,4,FALSE)</f>
        <v>44386</v>
      </c>
      <c r="F1695" s="17">
        <f>VLOOKUP(A1695,'forecast data dump'!$A$1:$H$3450,5,FALSE)</f>
        <v>44393</v>
      </c>
      <c r="G1695" s="13">
        <f>VLOOKUP(A1695,'forecast data dump'!$A$1:$H$3450,8,FALSE)</f>
        <v>0</v>
      </c>
      <c r="H1695" s="5" t="s">
        <v>3803</v>
      </c>
      <c r="I1695" s="22">
        <f t="shared" si="272"/>
        <v>50</v>
      </c>
      <c r="J1695" s="5"/>
      <c r="K1695" s="5"/>
      <c r="L1695" s="33">
        <f t="shared" si="273"/>
        <v>2663</v>
      </c>
      <c r="M1695" s="33">
        <f t="shared" si="274"/>
        <v>2663</v>
      </c>
      <c r="N1695" s="22">
        <f t="shared" si="275"/>
        <v>0</v>
      </c>
    </row>
    <row r="1696" spans="1:14" x14ac:dyDescent="0.3">
      <c r="A1696" s="5" t="s">
        <v>724</v>
      </c>
      <c r="B1696" s="5" t="s">
        <v>725</v>
      </c>
      <c r="C1696" s="5">
        <v>75</v>
      </c>
      <c r="D1696" s="6">
        <v>1337</v>
      </c>
      <c r="E1696" s="17">
        <f>VLOOKUP(A1696,'forecast data dump'!$A$1:$H$3450,4,FALSE)</f>
        <v>44386</v>
      </c>
      <c r="F1696" s="17">
        <f>VLOOKUP(A1696,'forecast data dump'!$A$1:$H$3450,5,FALSE)</f>
        <v>44393</v>
      </c>
      <c r="G1696" s="13">
        <f>VLOOKUP(A1696,'forecast data dump'!$A$1:$H$3450,8,FALSE)</f>
        <v>0</v>
      </c>
      <c r="H1696" s="5" t="s">
        <v>3804</v>
      </c>
      <c r="I1696" s="22">
        <f t="shared" si="272"/>
        <v>75</v>
      </c>
      <c r="J1696" s="5"/>
      <c r="K1696" s="5"/>
      <c r="L1696" s="33">
        <f t="shared" si="273"/>
        <v>1337</v>
      </c>
      <c r="M1696" s="33">
        <f t="shared" si="274"/>
        <v>1337</v>
      </c>
      <c r="N1696" s="22">
        <f t="shared" si="275"/>
        <v>0</v>
      </c>
    </row>
    <row r="1697" spans="1:14" x14ac:dyDescent="0.3">
      <c r="A1697" s="5" t="s">
        <v>724</v>
      </c>
      <c r="B1697" s="5" t="s">
        <v>725</v>
      </c>
      <c r="C1697" s="5">
        <v>10</v>
      </c>
      <c r="D1697" s="6">
        <v>1162</v>
      </c>
      <c r="E1697" s="17">
        <f>VLOOKUP(A1697,'forecast data dump'!$A$1:$H$3450,4,FALSE)</f>
        <v>44386</v>
      </c>
      <c r="F1697" s="17">
        <f>VLOOKUP(A1697,'forecast data dump'!$A$1:$H$3450,5,FALSE)</f>
        <v>44393</v>
      </c>
      <c r="G1697" s="13">
        <f>VLOOKUP(A1697,'forecast data dump'!$A$1:$H$3450,8,FALSE)</f>
        <v>0</v>
      </c>
      <c r="H1697" s="5" t="s">
        <v>3802</v>
      </c>
      <c r="I1697" s="22">
        <f t="shared" si="272"/>
        <v>10</v>
      </c>
      <c r="J1697" s="5"/>
      <c r="K1697" s="5"/>
      <c r="L1697" s="33">
        <f t="shared" si="273"/>
        <v>1162</v>
      </c>
      <c r="M1697" s="33">
        <f t="shared" si="274"/>
        <v>1162</v>
      </c>
      <c r="N1697" s="22">
        <f t="shared" si="275"/>
        <v>0</v>
      </c>
    </row>
    <row r="1698" spans="1:14" x14ac:dyDescent="0.3">
      <c r="A1698" s="5" t="s">
        <v>726</v>
      </c>
      <c r="B1698" s="5" t="s">
        <v>727</v>
      </c>
      <c r="C1698" s="5">
        <v>50</v>
      </c>
      <c r="D1698" s="6">
        <v>2663</v>
      </c>
      <c r="E1698" s="17">
        <f>VLOOKUP(A1698,'forecast data dump'!$A$1:$H$3450,4,FALSE)</f>
        <v>44396</v>
      </c>
      <c r="F1698" s="17">
        <f>VLOOKUP(A1698,'forecast data dump'!$A$1:$H$3450,5,FALSE)</f>
        <v>44403</v>
      </c>
      <c r="G1698" s="13">
        <f>VLOOKUP(A1698,'forecast data dump'!$A$1:$H$3450,8,FALSE)</f>
        <v>0</v>
      </c>
      <c r="H1698" s="5" t="s">
        <v>3803</v>
      </c>
      <c r="I1698" s="22">
        <f t="shared" si="272"/>
        <v>50</v>
      </c>
      <c r="J1698" s="5"/>
      <c r="K1698" s="5"/>
      <c r="L1698" s="33">
        <f t="shared" si="273"/>
        <v>2663</v>
      </c>
      <c r="M1698" s="33">
        <f t="shared" si="274"/>
        <v>2663</v>
      </c>
      <c r="N1698" s="22">
        <f t="shared" si="275"/>
        <v>0</v>
      </c>
    </row>
    <row r="1699" spans="1:14" x14ac:dyDescent="0.3">
      <c r="A1699" s="5" t="s">
        <v>726</v>
      </c>
      <c r="B1699" s="5" t="s">
        <v>727</v>
      </c>
      <c r="C1699" s="5">
        <v>75</v>
      </c>
      <c r="D1699" s="6">
        <v>1337</v>
      </c>
      <c r="E1699" s="17">
        <f>VLOOKUP(A1699,'forecast data dump'!$A$1:$H$3450,4,FALSE)</f>
        <v>44396</v>
      </c>
      <c r="F1699" s="17">
        <f>VLOOKUP(A1699,'forecast data dump'!$A$1:$H$3450,5,FALSE)</f>
        <v>44403</v>
      </c>
      <c r="G1699" s="13">
        <f>VLOOKUP(A1699,'forecast data dump'!$A$1:$H$3450,8,FALSE)</f>
        <v>0</v>
      </c>
      <c r="H1699" s="5" t="s">
        <v>3804</v>
      </c>
      <c r="I1699" s="22">
        <f t="shared" si="272"/>
        <v>75</v>
      </c>
      <c r="J1699" s="5"/>
      <c r="K1699" s="5"/>
      <c r="L1699" s="33">
        <f t="shared" si="273"/>
        <v>1337</v>
      </c>
      <c r="M1699" s="33">
        <f t="shared" si="274"/>
        <v>1337</v>
      </c>
      <c r="N1699" s="22">
        <f t="shared" si="275"/>
        <v>0</v>
      </c>
    </row>
    <row r="1700" spans="1:14" x14ac:dyDescent="0.3">
      <c r="A1700" s="5" t="s">
        <v>726</v>
      </c>
      <c r="B1700" s="5" t="s">
        <v>727</v>
      </c>
      <c r="C1700" s="5">
        <v>10</v>
      </c>
      <c r="D1700" s="6">
        <v>1162</v>
      </c>
      <c r="E1700" s="17">
        <f>VLOOKUP(A1700,'forecast data dump'!$A$1:$H$3450,4,FALSE)</f>
        <v>44396</v>
      </c>
      <c r="F1700" s="17">
        <f>VLOOKUP(A1700,'forecast data dump'!$A$1:$H$3450,5,FALSE)</f>
        <v>44403</v>
      </c>
      <c r="G1700" s="13">
        <f>VLOOKUP(A1700,'forecast data dump'!$A$1:$H$3450,8,FALSE)</f>
        <v>0</v>
      </c>
      <c r="H1700" s="5" t="s">
        <v>3802</v>
      </c>
      <c r="I1700" s="22">
        <f t="shared" si="272"/>
        <v>10</v>
      </c>
      <c r="J1700" s="5"/>
      <c r="K1700" s="5"/>
      <c r="L1700" s="33">
        <f t="shared" si="273"/>
        <v>1162</v>
      </c>
      <c r="M1700" s="33">
        <f t="shared" si="274"/>
        <v>1162</v>
      </c>
      <c r="N1700" s="22">
        <f t="shared" si="275"/>
        <v>0</v>
      </c>
    </row>
    <row r="1701" spans="1:14" x14ac:dyDescent="0.3">
      <c r="A1701" s="5" t="s">
        <v>728</v>
      </c>
      <c r="B1701" s="5" t="s">
        <v>729</v>
      </c>
      <c r="C1701" s="5">
        <v>50</v>
      </c>
      <c r="D1701" s="6">
        <v>2663</v>
      </c>
      <c r="E1701" s="17">
        <f>VLOOKUP(A1701,'forecast data dump'!$A$1:$H$3450,4,FALSE)</f>
        <v>44404</v>
      </c>
      <c r="F1701" s="17">
        <f>VLOOKUP(A1701,'forecast data dump'!$A$1:$H$3450,5,FALSE)</f>
        <v>44411</v>
      </c>
      <c r="G1701" s="13">
        <f>VLOOKUP(A1701,'forecast data dump'!$A$1:$H$3450,8,FALSE)</f>
        <v>0</v>
      </c>
      <c r="H1701" s="5" t="s">
        <v>3803</v>
      </c>
      <c r="I1701" s="22">
        <f t="shared" si="272"/>
        <v>50</v>
      </c>
      <c r="J1701" s="5"/>
      <c r="K1701" s="5"/>
      <c r="L1701" s="33">
        <f t="shared" si="273"/>
        <v>2663</v>
      </c>
      <c r="M1701" s="33">
        <f t="shared" si="274"/>
        <v>2663</v>
      </c>
      <c r="N1701" s="22">
        <f t="shared" si="275"/>
        <v>0</v>
      </c>
    </row>
    <row r="1702" spans="1:14" x14ac:dyDescent="0.3">
      <c r="A1702" s="5" t="s">
        <v>728</v>
      </c>
      <c r="B1702" s="5" t="s">
        <v>729</v>
      </c>
      <c r="C1702" s="5">
        <v>75</v>
      </c>
      <c r="D1702" s="6">
        <v>1337</v>
      </c>
      <c r="E1702" s="17">
        <f>VLOOKUP(A1702,'forecast data dump'!$A$1:$H$3450,4,FALSE)</f>
        <v>44404</v>
      </c>
      <c r="F1702" s="17">
        <f>VLOOKUP(A1702,'forecast data dump'!$A$1:$H$3450,5,FALSE)</f>
        <v>44411</v>
      </c>
      <c r="G1702" s="13">
        <f>VLOOKUP(A1702,'forecast data dump'!$A$1:$H$3450,8,FALSE)</f>
        <v>0</v>
      </c>
      <c r="H1702" s="5" t="s">
        <v>3804</v>
      </c>
      <c r="I1702" s="22">
        <f t="shared" si="272"/>
        <v>75</v>
      </c>
      <c r="J1702" s="5"/>
      <c r="K1702" s="5"/>
      <c r="L1702" s="33">
        <f t="shared" si="273"/>
        <v>1337</v>
      </c>
      <c r="M1702" s="33">
        <f t="shared" si="274"/>
        <v>1337</v>
      </c>
      <c r="N1702" s="22">
        <f t="shared" si="275"/>
        <v>0</v>
      </c>
    </row>
    <row r="1703" spans="1:14" x14ac:dyDescent="0.3">
      <c r="A1703" s="5" t="s">
        <v>728</v>
      </c>
      <c r="B1703" s="5" t="s">
        <v>729</v>
      </c>
      <c r="C1703" s="5">
        <v>10</v>
      </c>
      <c r="D1703" s="6">
        <v>1162</v>
      </c>
      <c r="E1703" s="17">
        <f>VLOOKUP(A1703,'forecast data dump'!$A$1:$H$3450,4,FALSE)</f>
        <v>44404</v>
      </c>
      <c r="F1703" s="17">
        <f>VLOOKUP(A1703,'forecast data dump'!$A$1:$H$3450,5,FALSE)</f>
        <v>44411</v>
      </c>
      <c r="G1703" s="13">
        <f>VLOOKUP(A1703,'forecast data dump'!$A$1:$H$3450,8,FALSE)</f>
        <v>0</v>
      </c>
      <c r="H1703" s="5" t="s">
        <v>3802</v>
      </c>
      <c r="I1703" s="22">
        <f t="shared" si="272"/>
        <v>10</v>
      </c>
      <c r="J1703" s="5"/>
      <c r="K1703" s="5"/>
      <c r="L1703" s="33">
        <f t="shared" si="273"/>
        <v>1162</v>
      </c>
      <c r="M1703" s="33">
        <f t="shared" si="274"/>
        <v>1162</v>
      </c>
      <c r="N1703" s="22">
        <f t="shared" si="275"/>
        <v>0</v>
      </c>
    </row>
    <row r="1704" spans="1:14" x14ac:dyDescent="0.3">
      <c r="A1704" s="5" t="s">
        <v>730</v>
      </c>
      <c r="B1704" s="5" t="s">
        <v>731</v>
      </c>
      <c r="C1704" s="5">
        <v>50</v>
      </c>
      <c r="D1704" s="6">
        <v>2663</v>
      </c>
      <c r="E1704" s="17">
        <f>VLOOKUP(A1704,'forecast data dump'!$A$1:$H$3450,4,FALSE)</f>
        <v>44412</v>
      </c>
      <c r="F1704" s="17">
        <f>VLOOKUP(A1704,'forecast data dump'!$A$1:$H$3450,5,FALSE)</f>
        <v>44419</v>
      </c>
      <c r="G1704" s="13">
        <f>VLOOKUP(A1704,'forecast data dump'!$A$1:$H$3450,8,FALSE)</f>
        <v>0</v>
      </c>
      <c r="H1704" s="5" t="s">
        <v>3803</v>
      </c>
      <c r="I1704" s="22">
        <f t="shared" si="272"/>
        <v>50</v>
      </c>
      <c r="J1704" s="5"/>
      <c r="K1704" s="5"/>
      <c r="L1704" s="33">
        <f t="shared" si="273"/>
        <v>2663</v>
      </c>
      <c r="M1704" s="33">
        <f t="shared" si="274"/>
        <v>2663</v>
      </c>
      <c r="N1704" s="22">
        <f t="shared" si="275"/>
        <v>0</v>
      </c>
    </row>
    <row r="1705" spans="1:14" x14ac:dyDescent="0.3">
      <c r="A1705" s="5" t="s">
        <v>730</v>
      </c>
      <c r="B1705" s="5" t="s">
        <v>731</v>
      </c>
      <c r="C1705" s="5">
        <v>75</v>
      </c>
      <c r="D1705" s="6">
        <v>1337</v>
      </c>
      <c r="E1705" s="17">
        <f>VLOOKUP(A1705,'forecast data dump'!$A$1:$H$3450,4,FALSE)</f>
        <v>44412</v>
      </c>
      <c r="F1705" s="17">
        <f>VLOOKUP(A1705,'forecast data dump'!$A$1:$H$3450,5,FALSE)</f>
        <v>44419</v>
      </c>
      <c r="G1705" s="13">
        <f>VLOOKUP(A1705,'forecast data dump'!$A$1:$H$3450,8,FALSE)</f>
        <v>0</v>
      </c>
      <c r="H1705" s="5" t="s">
        <v>3804</v>
      </c>
      <c r="I1705" s="22">
        <f t="shared" si="272"/>
        <v>75</v>
      </c>
      <c r="J1705" s="5"/>
      <c r="K1705" s="5"/>
      <c r="L1705" s="33">
        <f t="shared" si="273"/>
        <v>1337</v>
      </c>
      <c r="M1705" s="33">
        <f t="shared" si="274"/>
        <v>1337</v>
      </c>
      <c r="N1705" s="22">
        <f t="shared" si="275"/>
        <v>0</v>
      </c>
    </row>
    <row r="1706" spans="1:14" x14ac:dyDescent="0.3">
      <c r="A1706" s="5" t="s">
        <v>730</v>
      </c>
      <c r="B1706" s="5" t="s">
        <v>731</v>
      </c>
      <c r="C1706" s="5">
        <v>10</v>
      </c>
      <c r="D1706" s="6">
        <v>1162</v>
      </c>
      <c r="E1706" s="17">
        <f>VLOOKUP(A1706,'forecast data dump'!$A$1:$H$3450,4,FALSE)</f>
        <v>44412</v>
      </c>
      <c r="F1706" s="17">
        <f>VLOOKUP(A1706,'forecast data dump'!$A$1:$H$3450,5,FALSE)</f>
        <v>44419</v>
      </c>
      <c r="G1706" s="13">
        <f>VLOOKUP(A1706,'forecast data dump'!$A$1:$H$3450,8,FALSE)</f>
        <v>0</v>
      </c>
      <c r="H1706" s="5" t="s">
        <v>3802</v>
      </c>
      <c r="I1706" s="22">
        <f t="shared" si="272"/>
        <v>10</v>
      </c>
      <c r="J1706" s="5"/>
      <c r="K1706" s="5"/>
      <c r="L1706" s="33">
        <f t="shared" si="273"/>
        <v>1162</v>
      </c>
      <c r="M1706" s="33">
        <f t="shared" si="274"/>
        <v>1162</v>
      </c>
      <c r="N1706" s="22">
        <f t="shared" si="275"/>
        <v>0</v>
      </c>
    </row>
    <row r="1707" spans="1:14" x14ac:dyDescent="0.3">
      <c r="A1707" s="5" t="s">
        <v>732</v>
      </c>
      <c r="B1707" s="5" t="s">
        <v>733</v>
      </c>
      <c r="C1707" s="5">
        <v>50</v>
      </c>
      <c r="D1707" s="6">
        <v>2663</v>
      </c>
      <c r="E1707" s="17">
        <f>VLOOKUP(A1707,'forecast data dump'!$A$1:$H$3450,4,FALSE)</f>
        <v>44420</v>
      </c>
      <c r="F1707" s="17">
        <f>VLOOKUP(A1707,'forecast data dump'!$A$1:$H$3450,5,FALSE)</f>
        <v>44427</v>
      </c>
      <c r="G1707" s="13">
        <f>VLOOKUP(A1707,'forecast data dump'!$A$1:$H$3450,8,FALSE)</f>
        <v>0</v>
      </c>
      <c r="H1707" s="5" t="s">
        <v>3803</v>
      </c>
      <c r="I1707" s="22">
        <f t="shared" si="272"/>
        <v>50</v>
      </c>
      <c r="J1707" s="5"/>
      <c r="K1707" s="5"/>
      <c r="L1707" s="33">
        <f t="shared" si="273"/>
        <v>2663</v>
      </c>
      <c r="M1707" s="33">
        <f t="shared" si="274"/>
        <v>2663</v>
      </c>
      <c r="N1707" s="22">
        <f t="shared" si="275"/>
        <v>0</v>
      </c>
    </row>
    <row r="1708" spans="1:14" x14ac:dyDescent="0.3">
      <c r="A1708" s="5" t="s">
        <v>732</v>
      </c>
      <c r="B1708" s="5" t="s">
        <v>733</v>
      </c>
      <c r="C1708" s="5">
        <v>75</v>
      </c>
      <c r="D1708" s="6">
        <v>1337</v>
      </c>
      <c r="E1708" s="17">
        <f>VLOOKUP(A1708,'forecast data dump'!$A$1:$H$3450,4,FALSE)</f>
        <v>44420</v>
      </c>
      <c r="F1708" s="17">
        <f>VLOOKUP(A1708,'forecast data dump'!$A$1:$H$3450,5,FALSE)</f>
        <v>44427</v>
      </c>
      <c r="G1708" s="13">
        <f>VLOOKUP(A1708,'forecast data dump'!$A$1:$H$3450,8,FALSE)</f>
        <v>0</v>
      </c>
      <c r="H1708" s="5" t="s">
        <v>3804</v>
      </c>
      <c r="I1708" s="22">
        <f t="shared" si="272"/>
        <v>75</v>
      </c>
      <c r="J1708" s="5"/>
      <c r="K1708" s="5"/>
      <c r="L1708" s="33">
        <f t="shared" si="273"/>
        <v>1337</v>
      </c>
      <c r="M1708" s="33">
        <f t="shared" si="274"/>
        <v>1337</v>
      </c>
      <c r="N1708" s="22">
        <f t="shared" si="275"/>
        <v>0</v>
      </c>
    </row>
    <row r="1709" spans="1:14" x14ac:dyDescent="0.3">
      <c r="A1709" s="5" t="s">
        <v>732</v>
      </c>
      <c r="B1709" s="5" t="s">
        <v>733</v>
      </c>
      <c r="C1709" s="5">
        <v>10</v>
      </c>
      <c r="D1709" s="6">
        <v>1162</v>
      </c>
      <c r="E1709" s="17">
        <f>VLOOKUP(A1709,'forecast data dump'!$A$1:$H$3450,4,FALSE)</f>
        <v>44420</v>
      </c>
      <c r="F1709" s="17">
        <f>VLOOKUP(A1709,'forecast data dump'!$A$1:$H$3450,5,FALSE)</f>
        <v>44427</v>
      </c>
      <c r="G1709" s="13">
        <f>VLOOKUP(A1709,'forecast data dump'!$A$1:$H$3450,8,FALSE)</f>
        <v>0</v>
      </c>
      <c r="H1709" s="5" t="s">
        <v>3802</v>
      </c>
      <c r="I1709" s="22">
        <f t="shared" si="272"/>
        <v>10</v>
      </c>
      <c r="J1709" s="5"/>
      <c r="K1709" s="5"/>
      <c r="L1709" s="33">
        <f t="shared" si="273"/>
        <v>1162</v>
      </c>
      <c r="M1709" s="33">
        <f t="shared" si="274"/>
        <v>1162</v>
      </c>
      <c r="N1709" s="22">
        <f t="shared" si="275"/>
        <v>0</v>
      </c>
    </row>
    <row r="1710" spans="1:14" x14ac:dyDescent="0.3">
      <c r="A1710" s="5" t="s">
        <v>734</v>
      </c>
      <c r="B1710" s="5" t="s">
        <v>735</v>
      </c>
      <c r="C1710" s="5">
        <v>50</v>
      </c>
      <c r="D1710" s="6">
        <v>2663</v>
      </c>
      <c r="E1710" s="17">
        <f>VLOOKUP(A1710,'forecast data dump'!$A$1:$H$3450,4,FALSE)</f>
        <v>44428</v>
      </c>
      <c r="F1710" s="17">
        <f>VLOOKUP(A1710,'forecast data dump'!$A$1:$H$3450,5,FALSE)</f>
        <v>44435</v>
      </c>
      <c r="G1710" s="13">
        <f>VLOOKUP(A1710,'forecast data dump'!$A$1:$H$3450,8,FALSE)</f>
        <v>0</v>
      </c>
      <c r="H1710" s="5" t="s">
        <v>3803</v>
      </c>
      <c r="I1710" s="22">
        <f t="shared" si="272"/>
        <v>50</v>
      </c>
      <c r="J1710" s="5"/>
      <c r="K1710" s="5"/>
      <c r="L1710" s="33">
        <f t="shared" si="273"/>
        <v>2663</v>
      </c>
      <c r="M1710" s="33">
        <f t="shared" si="274"/>
        <v>2663</v>
      </c>
      <c r="N1710" s="22">
        <f t="shared" si="275"/>
        <v>0</v>
      </c>
    </row>
    <row r="1711" spans="1:14" x14ac:dyDescent="0.3">
      <c r="A1711" s="5" t="s">
        <v>734</v>
      </c>
      <c r="B1711" s="5" t="s">
        <v>735</v>
      </c>
      <c r="C1711" s="5">
        <v>75</v>
      </c>
      <c r="D1711" s="6">
        <v>1337</v>
      </c>
      <c r="E1711" s="17">
        <f>VLOOKUP(A1711,'forecast data dump'!$A$1:$H$3450,4,FALSE)</f>
        <v>44428</v>
      </c>
      <c r="F1711" s="17">
        <f>VLOOKUP(A1711,'forecast data dump'!$A$1:$H$3450,5,FALSE)</f>
        <v>44435</v>
      </c>
      <c r="G1711" s="13">
        <f>VLOOKUP(A1711,'forecast data dump'!$A$1:$H$3450,8,FALSE)</f>
        <v>0</v>
      </c>
      <c r="H1711" s="5" t="s">
        <v>3804</v>
      </c>
      <c r="I1711" s="22">
        <f t="shared" si="272"/>
        <v>75</v>
      </c>
      <c r="J1711" s="5"/>
      <c r="K1711" s="5"/>
      <c r="L1711" s="33">
        <f t="shared" si="273"/>
        <v>1337</v>
      </c>
      <c r="M1711" s="33">
        <f t="shared" si="274"/>
        <v>1337</v>
      </c>
      <c r="N1711" s="22">
        <f t="shared" si="275"/>
        <v>0</v>
      </c>
    </row>
    <row r="1712" spans="1:14" x14ac:dyDescent="0.3">
      <c r="A1712" s="5" t="s">
        <v>734</v>
      </c>
      <c r="B1712" s="5" t="s">
        <v>735</v>
      </c>
      <c r="C1712" s="5">
        <v>10</v>
      </c>
      <c r="D1712" s="6">
        <v>1162</v>
      </c>
      <c r="E1712" s="17">
        <f>VLOOKUP(A1712,'forecast data dump'!$A$1:$H$3450,4,FALSE)</f>
        <v>44428</v>
      </c>
      <c r="F1712" s="17">
        <f>VLOOKUP(A1712,'forecast data dump'!$A$1:$H$3450,5,FALSE)</f>
        <v>44435</v>
      </c>
      <c r="G1712" s="13">
        <f>VLOOKUP(A1712,'forecast data dump'!$A$1:$H$3450,8,FALSE)</f>
        <v>0</v>
      </c>
      <c r="H1712" s="5" t="s">
        <v>3802</v>
      </c>
      <c r="I1712" s="22">
        <f t="shared" si="272"/>
        <v>10</v>
      </c>
      <c r="J1712" s="5"/>
      <c r="K1712" s="5"/>
      <c r="L1712" s="33">
        <f t="shared" si="273"/>
        <v>1162</v>
      </c>
      <c r="M1712" s="33">
        <f t="shared" si="274"/>
        <v>1162</v>
      </c>
      <c r="N1712" s="22">
        <f t="shared" si="275"/>
        <v>0</v>
      </c>
    </row>
    <row r="1713" spans="1:14" x14ac:dyDescent="0.3">
      <c r="A1713" s="5" t="s">
        <v>736</v>
      </c>
      <c r="B1713" s="5" t="s">
        <v>737</v>
      </c>
      <c r="C1713" s="5">
        <v>50</v>
      </c>
      <c r="D1713" s="6">
        <v>2663</v>
      </c>
      <c r="E1713" s="17">
        <f>VLOOKUP(A1713,'forecast data dump'!$A$1:$H$3450,4,FALSE)</f>
        <v>44438</v>
      </c>
      <c r="F1713" s="17">
        <f>VLOOKUP(A1713,'forecast data dump'!$A$1:$H$3450,5,FALSE)</f>
        <v>44446</v>
      </c>
      <c r="G1713" s="13">
        <f>VLOOKUP(A1713,'forecast data dump'!$A$1:$H$3450,8,FALSE)</f>
        <v>0</v>
      </c>
      <c r="H1713" s="5" t="s">
        <v>3803</v>
      </c>
      <c r="I1713" s="22">
        <f t="shared" si="272"/>
        <v>50</v>
      </c>
      <c r="J1713" s="5"/>
      <c r="K1713" s="5"/>
      <c r="L1713" s="33">
        <f t="shared" si="273"/>
        <v>2663</v>
      </c>
      <c r="M1713" s="33">
        <f t="shared" si="274"/>
        <v>2663</v>
      </c>
      <c r="N1713" s="22">
        <f t="shared" si="275"/>
        <v>0</v>
      </c>
    </row>
    <row r="1714" spans="1:14" x14ac:dyDescent="0.3">
      <c r="A1714" s="5" t="s">
        <v>736</v>
      </c>
      <c r="B1714" s="5" t="s">
        <v>737</v>
      </c>
      <c r="C1714" s="5">
        <v>75</v>
      </c>
      <c r="D1714" s="6">
        <v>1337</v>
      </c>
      <c r="E1714" s="17">
        <f>VLOOKUP(A1714,'forecast data dump'!$A$1:$H$3450,4,FALSE)</f>
        <v>44438</v>
      </c>
      <c r="F1714" s="17">
        <f>VLOOKUP(A1714,'forecast data dump'!$A$1:$H$3450,5,FALSE)</f>
        <v>44446</v>
      </c>
      <c r="G1714" s="13">
        <f>VLOOKUP(A1714,'forecast data dump'!$A$1:$H$3450,8,FALSE)</f>
        <v>0</v>
      </c>
      <c r="H1714" s="5" t="s">
        <v>3804</v>
      </c>
      <c r="I1714" s="22">
        <f t="shared" si="272"/>
        <v>75</v>
      </c>
      <c r="J1714" s="5"/>
      <c r="K1714" s="5"/>
      <c r="L1714" s="33">
        <f t="shared" si="273"/>
        <v>1337</v>
      </c>
      <c r="M1714" s="33">
        <f t="shared" si="274"/>
        <v>1337</v>
      </c>
      <c r="N1714" s="22">
        <f t="shared" si="275"/>
        <v>0</v>
      </c>
    </row>
    <row r="1715" spans="1:14" x14ac:dyDescent="0.3">
      <c r="A1715" s="5" t="s">
        <v>736</v>
      </c>
      <c r="B1715" s="5" t="s">
        <v>737</v>
      </c>
      <c r="C1715" s="5">
        <v>10</v>
      </c>
      <c r="D1715" s="6">
        <v>1162</v>
      </c>
      <c r="E1715" s="17">
        <f>VLOOKUP(A1715,'forecast data dump'!$A$1:$H$3450,4,FALSE)</f>
        <v>44438</v>
      </c>
      <c r="F1715" s="17">
        <f>VLOOKUP(A1715,'forecast data dump'!$A$1:$H$3450,5,FALSE)</f>
        <v>44446</v>
      </c>
      <c r="G1715" s="13">
        <f>VLOOKUP(A1715,'forecast data dump'!$A$1:$H$3450,8,FALSE)</f>
        <v>0</v>
      </c>
      <c r="H1715" s="5" t="s">
        <v>3802</v>
      </c>
      <c r="I1715" s="22">
        <f t="shared" si="272"/>
        <v>10</v>
      </c>
      <c r="J1715" s="5"/>
      <c r="K1715" s="5"/>
      <c r="L1715" s="33">
        <f t="shared" si="273"/>
        <v>1162</v>
      </c>
      <c r="M1715" s="33">
        <f t="shared" si="274"/>
        <v>1162</v>
      </c>
      <c r="N1715" s="22">
        <f t="shared" si="275"/>
        <v>0</v>
      </c>
    </row>
    <row r="1716" spans="1:14" x14ac:dyDescent="0.3">
      <c r="A1716" s="5" t="s">
        <v>738</v>
      </c>
      <c r="B1716" s="5" t="s">
        <v>739</v>
      </c>
      <c r="C1716" s="5">
        <v>50</v>
      </c>
      <c r="D1716" s="6">
        <v>2663</v>
      </c>
      <c r="E1716" s="17">
        <f>VLOOKUP(A1716,'forecast data dump'!$A$1:$H$3450,4,FALSE)</f>
        <v>44447</v>
      </c>
      <c r="F1716" s="17">
        <f>VLOOKUP(A1716,'forecast data dump'!$A$1:$H$3450,5,FALSE)</f>
        <v>44454</v>
      </c>
      <c r="G1716" s="13">
        <f>VLOOKUP(A1716,'forecast data dump'!$A$1:$H$3450,8,FALSE)</f>
        <v>0</v>
      </c>
      <c r="H1716" s="5" t="s">
        <v>3803</v>
      </c>
      <c r="I1716" s="22">
        <f t="shared" si="272"/>
        <v>50</v>
      </c>
      <c r="J1716" s="5"/>
      <c r="K1716" s="5"/>
      <c r="L1716" s="33">
        <f t="shared" si="273"/>
        <v>2663</v>
      </c>
      <c r="M1716" s="33">
        <f t="shared" si="274"/>
        <v>2663</v>
      </c>
      <c r="N1716" s="22">
        <f t="shared" si="275"/>
        <v>0</v>
      </c>
    </row>
    <row r="1717" spans="1:14" x14ac:dyDescent="0.3">
      <c r="A1717" s="5" t="s">
        <v>738</v>
      </c>
      <c r="B1717" s="5" t="s">
        <v>739</v>
      </c>
      <c r="C1717" s="5">
        <v>75</v>
      </c>
      <c r="D1717" s="6">
        <v>1337</v>
      </c>
      <c r="E1717" s="17">
        <f>VLOOKUP(A1717,'forecast data dump'!$A$1:$H$3450,4,FALSE)</f>
        <v>44447</v>
      </c>
      <c r="F1717" s="17">
        <f>VLOOKUP(A1717,'forecast data dump'!$A$1:$H$3450,5,FALSE)</f>
        <v>44454</v>
      </c>
      <c r="G1717" s="13">
        <f>VLOOKUP(A1717,'forecast data dump'!$A$1:$H$3450,8,FALSE)</f>
        <v>0</v>
      </c>
      <c r="H1717" s="5" t="s">
        <v>3804</v>
      </c>
      <c r="I1717" s="22">
        <f t="shared" si="272"/>
        <v>75</v>
      </c>
      <c r="J1717" s="5"/>
      <c r="K1717" s="5"/>
      <c r="L1717" s="33">
        <f t="shared" si="273"/>
        <v>1337</v>
      </c>
      <c r="M1717" s="33">
        <f t="shared" si="274"/>
        <v>1337</v>
      </c>
      <c r="N1717" s="22">
        <f t="shared" si="275"/>
        <v>0</v>
      </c>
    </row>
    <row r="1718" spans="1:14" x14ac:dyDescent="0.3">
      <c r="A1718" s="5" t="s">
        <v>738</v>
      </c>
      <c r="B1718" s="5" t="s">
        <v>739</v>
      </c>
      <c r="C1718" s="5">
        <v>10</v>
      </c>
      <c r="D1718" s="6">
        <v>1162</v>
      </c>
      <c r="E1718" s="17">
        <f>VLOOKUP(A1718,'forecast data dump'!$A$1:$H$3450,4,FALSE)</f>
        <v>44447</v>
      </c>
      <c r="F1718" s="17">
        <f>VLOOKUP(A1718,'forecast data dump'!$A$1:$H$3450,5,FALSE)</f>
        <v>44454</v>
      </c>
      <c r="G1718" s="13">
        <f>VLOOKUP(A1718,'forecast data dump'!$A$1:$H$3450,8,FALSE)</f>
        <v>0</v>
      </c>
      <c r="H1718" s="5" t="s">
        <v>3802</v>
      </c>
      <c r="I1718" s="22">
        <f t="shared" si="272"/>
        <v>10</v>
      </c>
      <c r="J1718" s="5"/>
      <c r="K1718" s="5"/>
      <c r="L1718" s="33">
        <f t="shared" si="273"/>
        <v>1162</v>
      </c>
      <c r="M1718" s="33">
        <f t="shared" si="274"/>
        <v>1162</v>
      </c>
      <c r="N1718" s="22">
        <f t="shared" si="275"/>
        <v>0</v>
      </c>
    </row>
    <row r="1719" spans="1:14" x14ac:dyDescent="0.3">
      <c r="A1719" s="5" t="s">
        <v>740</v>
      </c>
      <c r="B1719" s="5" t="s">
        <v>741</v>
      </c>
      <c r="C1719" s="5">
        <v>50</v>
      </c>
      <c r="D1719" s="6">
        <v>2663</v>
      </c>
      <c r="E1719" s="17">
        <f>VLOOKUP(A1719,'forecast data dump'!$A$1:$H$3450,4,FALSE)</f>
        <v>44455</v>
      </c>
      <c r="F1719" s="17">
        <f>VLOOKUP(A1719,'forecast data dump'!$A$1:$H$3450,5,FALSE)</f>
        <v>44462</v>
      </c>
      <c r="G1719" s="13">
        <f>VLOOKUP(A1719,'forecast data dump'!$A$1:$H$3450,8,FALSE)</f>
        <v>0</v>
      </c>
      <c r="H1719" s="5" t="s">
        <v>3803</v>
      </c>
      <c r="I1719" s="22">
        <f t="shared" si="272"/>
        <v>50</v>
      </c>
      <c r="J1719" s="5"/>
      <c r="K1719" s="5"/>
      <c r="L1719" s="33">
        <f t="shared" si="273"/>
        <v>2663</v>
      </c>
      <c r="M1719" s="33">
        <f t="shared" si="274"/>
        <v>2663</v>
      </c>
      <c r="N1719" s="22">
        <f t="shared" si="275"/>
        <v>0</v>
      </c>
    </row>
    <row r="1720" spans="1:14" x14ac:dyDescent="0.3">
      <c r="A1720" s="5" t="s">
        <v>740</v>
      </c>
      <c r="B1720" s="5" t="s">
        <v>741</v>
      </c>
      <c r="C1720" s="5">
        <v>75</v>
      </c>
      <c r="D1720" s="6">
        <v>1337</v>
      </c>
      <c r="E1720" s="17">
        <f>VLOOKUP(A1720,'forecast data dump'!$A$1:$H$3450,4,FALSE)</f>
        <v>44455</v>
      </c>
      <c r="F1720" s="17">
        <f>VLOOKUP(A1720,'forecast data dump'!$A$1:$H$3450,5,FALSE)</f>
        <v>44462</v>
      </c>
      <c r="G1720" s="13">
        <f>VLOOKUP(A1720,'forecast data dump'!$A$1:$H$3450,8,FALSE)</f>
        <v>0</v>
      </c>
      <c r="H1720" s="5" t="s">
        <v>3804</v>
      </c>
      <c r="I1720" s="22">
        <f t="shared" si="272"/>
        <v>75</v>
      </c>
      <c r="J1720" s="5"/>
      <c r="K1720" s="5"/>
      <c r="L1720" s="33">
        <f t="shared" si="273"/>
        <v>1337</v>
      </c>
      <c r="M1720" s="33">
        <f t="shared" si="274"/>
        <v>1337</v>
      </c>
      <c r="N1720" s="22">
        <f t="shared" si="275"/>
        <v>0</v>
      </c>
    </row>
    <row r="1721" spans="1:14" x14ac:dyDescent="0.3">
      <c r="A1721" s="5" t="s">
        <v>740</v>
      </c>
      <c r="B1721" s="5" t="s">
        <v>741</v>
      </c>
      <c r="C1721" s="5">
        <v>10</v>
      </c>
      <c r="D1721" s="6">
        <v>1162</v>
      </c>
      <c r="E1721" s="17">
        <f>VLOOKUP(A1721,'forecast data dump'!$A$1:$H$3450,4,FALSE)</f>
        <v>44455</v>
      </c>
      <c r="F1721" s="17">
        <f>VLOOKUP(A1721,'forecast data dump'!$A$1:$H$3450,5,FALSE)</f>
        <v>44462</v>
      </c>
      <c r="G1721" s="13">
        <f>VLOOKUP(A1721,'forecast data dump'!$A$1:$H$3450,8,FALSE)</f>
        <v>0</v>
      </c>
      <c r="H1721" s="5" t="s">
        <v>3802</v>
      </c>
      <c r="I1721" s="22">
        <f t="shared" si="272"/>
        <v>10</v>
      </c>
      <c r="J1721" s="5"/>
      <c r="K1721" s="5"/>
      <c r="L1721" s="33">
        <f t="shared" si="273"/>
        <v>1162</v>
      </c>
      <c r="M1721" s="33">
        <f t="shared" si="274"/>
        <v>1162</v>
      </c>
      <c r="N1721" s="22">
        <f t="shared" si="275"/>
        <v>0</v>
      </c>
    </row>
    <row r="1722" spans="1:14" x14ac:dyDescent="0.3">
      <c r="A1722" s="5" t="s">
        <v>742</v>
      </c>
      <c r="B1722" s="5" t="s">
        <v>743</v>
      </c>
      <c r="C1722" s="5">
        <v>50</v>
      </c>
      <c r="D1722" s="6">
        <v>2663</v>
      </c>
      <c r="E1722" s="17">
        <f>VLOOKUP(A1722,'forecast data dump'!$A$1:$H$3450,4,FALSE)</f>
        <v>44463</v>
      </c>
      <c r="F1722" s="17">
        <f>VLOOKUP(A1722,'forecast data dump'!$A$1:$H$3450,5,FALSE)</f>
        <v>44470</v>
      </c>
      <c r="G1722" s="13">
        <f>VLOOKUP(A1722,'forecast data dump'!$A$1:$H$3450,8,FALSE)</f>
        <v>0</v>
      </c>
      <c r="H1722" s="5" t="s">
        <v>3803</v>
      </c>
      <c r="I1722" s="22">
        <f t="shared" si="272"/>
        <v>50</v>
      </c>
      <c r="J1722" s="5"/>
      <c r="K1722" s="5"/>
      <c r="L1722" s="33">
        <f t="shared" si="273"/>
        <v>2663</v>
      </c>
      <c r="M1722" s="33">
        <f t="shared" si="274"/>
        <v>2663</v>
      </c>
      <c r="N1722" s="22">
        <f t="shared" si="275"/>
        <v>0</v>
      </c>
    </row>
    <row r="1723" spans="1:14" x14ac:dyDescent="0.3">
      <c r="A1723" s="5" t="s">
        <v>742</v>
      </c>
      <c r="B1723" s="5" t="s">
        <v>743</v>
      </c>
      <c r="C1723" s="5">
        <v>75</v>
      </c>
      <c r="D1723" s="6">
        <v>1337</v>
      </c>
      <c r="E1723" s="17">
        <f>VLOOKUP(A1723,'forecast data dump'!$A$1:$H$3450,4,FALSE)</f>
        <v>44463</v>
      </c>
      <c r="F1723" s="17">
        <f>VLOOKUP(A1723,'forecast data dump'!$A$1:$H$3450,5,FALSE)</f>
        <v>44470</v>
      </c>
      <c r="G1723" s="13">
        <f>VLOOKUP(A1723,'forecast data dump'!$A$1:$H$3450,8,FALSE)</f>
        <v>0</v>
      </c>
      <c r="H1723" s="5" t="s">
        <v>3804</v>
      </c>
      <c r="I1723" s="22">
        <f t="shared" si="272"/>
        <v>75</v>
      </c>
      <c r="J1723" s="5"/>
      <c r="K1723" s="5"/>
      <c r="L1723" s="33">
        <f t="shared" si="273"/>
        <v>1337</v>
      </c>
      <c r="M1723" s="33">
        <f t="shared" si="274"/>
        <v>1337</v>
      </c>
      <c r="N1723" s="22">
        <f t="shared" si="275"/>
        <v>0</v>
      </c>
    </row>
    <row r="1724" spans="1:14" x14ac:dyDescent="0.3">
      <c r="A1724" s="5" t="s">
        <v>742</v>
      </c>
      <c r="B1724" s="5" t="s">
        <v>743</v>
      </c>
      <c r="C1724" s="5">
        <v>10</v>
      </c>
      <c r="D1724" s="6">
        <v>1162</v>
      </c>
      <c r="E1724" s="17">
        <f>VLOOKUP(A1724,'forecast data dump'!$A$1:$H$3450,4,FALSE)</f>
        <v>44463</v>
      </c>
      <c r="F1724" s="17">
        <f>VLOOKUP(A1724,'forecast data dump'!$A$1:$H$3450,5,FALSE)</f>
        <v>44470</v>
      </c>
      <c r="G1724" s="13">
        <f>VLOOKUP(A1724,'forecast data dump'!$A$1:$H$3450,8,FALSE)</f>
        <v>0</v>
      </c>
      <c r="H1724" s="5" t="s">
        <v>3802</v>
      </c>
      <c r="I1724" s="22">
        <f t="shared" si="272"/>
        <v>10</v>
      </c>
      <c r="J1724" s="5"/>
      <c r="K1724" s="5"/>
      <c r="L1724" s="33">
        <f t="shared" si="273"/>
        <v>1162</v>
      </c>
      <c r="M1724" s="33">
        <f t="shared" si="274"/>
        <v>1162</v>
      </c>
      <c r="N1724" s="22">
        <f t="shared" si="275"/>
        <v>0</v>
      </c>
    </row>
    <row r="1725" spans="1:14" x14ac:dyDescent="0.3">
      <c r="A1725" s="5" t="s">
        <v>744</v>
      </c>
      <c r="B1725" s="5" t="s">
        <v>745</v>
      </c>
      <c r="C1725" s="5">
        <v>50</v>
      </c>
      <c r="D1725" s="6">
        <v>2663</v>
      </c>
      <c r="E1725" s="17">
        <f>VLOOKUP(A1725,'forecast data dump'!$A$1:$H$3450,4,FALSE)</f>
        <v>44473</v>
      </c>
      <c r="F1725" s="17">
        <f>VLOOKUP(A1725,'forecast data dump'!$A$1:$H$3450,5,FALSE)</f>
        <v>44481</v>
      </c>
      <c r="G1725" s="13">
        <f>VLOOKUP(A1725,'forecast data dump'!$A$1:$H$3450,8,FALSE)</f>
        <v>0</v>
      </c>
      <c r="H1725" s="5" t="s">
        <v>3803</v>
      </c>
      <c r="I1725" s="22">
        <f t="shared" si="272"/>
        <v>50</v>
      </c>
      <c r="J1725" s="5"/>
      <c r="K1725" s="5"/>
      <c r="L1725" s="33">
        <f t="shared" si="273"/>
        <v>2663</v>
      </c>
      <c r="M1725" s="33">
        <f t="shared" si="274"/>
        <v>2663</v>
      </c>
      <c r="N1725" s="22">
        <f t="shared" si="275"/>
        <v>0</v>
      </c>
    </row>
    <row r="1726" spans="1:14" x14ac:dyDescent="0.3">
      <c r="A1726" s="5" t="s">
        <v>744</v>
      </c>
      <c r="B1726" s="5" t="s">
        <v>745</v>
      </c>
      <c r="C1726" s="5">
        <v>75</v>
      </c>
      <c r="D1726" s="6">
        <v>1337</v>
      </c>
      <c r="E1726" s="17">
        <f>VLOOKUP(A1726,'forecast data dump'!$A$1:$H$3450,4,FALSE)</f>
        <v>44473</v>
      </c>
      <c r="F1726" s="17">
        <f>VLOOKUP(A1726,'forecast data dump'!$A$1:$H$3450,5,FALSE)</f>
        <v>44481</v>
      </c>
      <c r="G1726" s="13">
        <f>VLOOKUP(A1726,'forecast data dump'!$A$1:$H$3450,8,FALSE)</f>
        <v>0</v>
      </c>
      <c r="H1726" s="5" t="s">
        <v>3804</v>
      </c>
      <c r="I1726" s="22">
        <f t="shared" si="272"/>
        <v>75</v>
      </c>
      <c r="J1726" s="5"/>
      <c r="K1726" s="5"/>
      <c r="L1726" s="33">
        <f t="shared" si="273"/>
        <v>1337</v>
      </c>
      <c r="M1726" s="33">
        <f t="shared" si="274"/>
        <v>1337</v>
      </c>
      <c r="N1726" s="22">
        <f t="shared" si="275"/>
        <v>0</v>
      </c>
    </row>
    <row r="1727" spans="1:14" x14ac:dyDescent="0.3">
      <c r="A1727" s="5" t="s">
        <v>744</v>
      </c>
      <c r="B1727" s="5" t="s">
        <v>745</v>
      </c>
      <c r="C1727" s="5">
        <v>10</v>
      </c>
      <c r="D1727" s="6">
        <v>1162</v>
      </c>
      <c r="E1727" s="17">
        <f>VLOOKUP(A1727,'forecast data dump'!$A$1:$H$3450,4,FALSE)</f>
        <v>44473</v>
      </c>
      <c r="F1727" s="17">
        <f>VLOOKUP(A1727,'forecast data dump'!$A$1:$H$3450,5,FALSE)</f>
        <v>44481</v>
      </c>
      <c r="G1727" s="13">
        <f>VLOOKUP(A1727,'forecast data dump'!$A$1:$H$3450,8,FALSE)</f>
        <v>0</v>
      </c>
      <c r="H1727" s="5" t="s">
        <v>3802</v>
      </c>
      <c r="I1727" s="22">
        <f t="shared" si="272"/>
        <v>10</v>
      </c>
      <c r="J1727" s="5"/>
      <c r="K1727" s="5"/>
      <c r="L1727" s="33">
        <f t="shared" si="273"/>
        <v>1162</v>
      </c>
      <c r="M1727" s="33">
        <f t="shared" si="274"/>
        <v>1162</v>
      </c>
      <c r="N1727" s="22">
        <f t="shared" si="275"/>
        <v>0</v>
      </c>
    </row>
    <row r="1728" spans="1:14" x14ac:dyDescent="0.3">
      <c r="A1728" s="5" t="s">
        <v>746</v>
      </c>
      <c r="B1728" s="5" t="s">
        <v>747</v>
      </c>
      <c r="C1728" s="5">
        <v>50</v>
      </c>
      <c r="D1728" s="6">
        <v>2663</v>
      </c>
      <c r="E1728" s="17">
        <f>VLOOKUP(A1728,'forecast data dump'!$A$1:$H$3450,4,FALSE)</f>
        <v>44482</v>
      </c>
      <c r="F1728" s="17">
        <f>VLOOKUP(A1728,'forecast data dump'!$A$1:$H$3450,5,FALSE)</f>
        <v>44489</v>
      </c>
      <c r="G1728" s="13">
        <f>VLOOKUP(A1728,'forecast data dump'!$A$1:$H$3450,8,FALSE)</f>
        <v>0</v>
      </c>
      <c r="H1728" s="5" t="s">
        <v>3803</v>
      </c>
      <c r="I1728" s="22">
        <f t="shared" si="272"/>
        <v>50</v>
      </c>
      <c r="J1728" s="5"/>
      <c r="K1728" s="5"/>
      <c r="L1728" s="33">
        <f t="shared" si="273"/>
        <v>2663</v>
      </c>
      <c r="M1728" s="33">
        <f t="shared" si="274"/>
        <v>2663</v>
      </c>
      <c r="N1728" s="22">
        <f t="shared" si="275"/>
        <v>0</v>
      </c>
    </row>
    <row r="1729" spans="1:14" x14ac:dyDescent="0.3">
      <c r="A1729" s="5" t="s">
        <v>746</v>
      </c>
      <c r="B1729" s="5" t="s">
        <v>747</v>
      </c>
      <c r="C1729" s="5">
        <v>75</v>
      </c>
      <c r="D1729" s="6">
        <v>1337</v>
      </c>
      <c r="E1729" s="17">
        <f>VLOOKUP(A1729,'forecast data dump'!$A$1:$H$3450,4,FALSE)</f>
        <v>44482</v>
      </c>
      <c r="F1729" s="17">
        <f>VLOOKUP(A1729,'forecast data dump'!$A$1:$H$3450,5,FALSE)</f>
        <v>44489</v>
      </c>
      <c r="G1729" s="13">
        <f>VLOOKUP(A1729,'forecast data dump'!$A$1:$H$3450,8,FALSE)</f>
        <v>0</v>
      </c>
      <c r="H1729" s="5" t="s">
        <v>3804</v>
      </c>
      <c r="I1729" s="22">
        <f t="shared" si="272"/>
        <v>75</v>
      </c>
      <c r="J1729" s="5"/>
      <c r="K1729" s="5"/>
      <c r="L1729" s="33">
        <f t="shared" si="273"/>
        <v>1337</v>
      </c>
      <c r="M1729" s="33">
        <f t="shared" si="274"/>
        <v>1337</v>
      </c>
      <c r="N1729" s="22">
        <f t="shared" si="275"/>
        <v>0</v>
      </c>
    </row>
    <row r="1730" spans="1:14" x14ac:dyDescent="0.3">
      <c r="A1730" s="5" t="s">
        <v>746</v>
      </c>
      <c r="B1730" s="5" t="s">
        <v>747</v>
      </c>
      <c r="C1730" s="5">
        <v>10</v>
      </c>
      <c r="D1730" s="6">
        <v>1162</v>
      </c>
      <c r="E1730" s="17">
        <f>VLOOKUP(A1730,'forecast data dump'!$A$1:$H$3450,4,FALSE)</f>
        <v>44482</v>
      </c>
      <c r="F1730" s="17">
        <f>VLOOKUP(A1730,'forecast data dump'!$A$1:$H$3450,5,FALSE)</f>
        <v>44489</v>
      </c>
      <c r="G1730" s="13">
        <f>VLOOKUP(A1730,'forecast data dump'!$A$1:$H$3450,8,FALSE)</f>
        <v>0</v>
      </c>
      <c r="H1730" s="5" t="s">
        <v>3802</v>
      </c>
      <c r="I1730" s="22">
        <f t="shared" si="272"/>
        <v>10</v>
      </c>
      <c r="J1730" s="5"/>
      <c r="K1730" s="5"/>
      <c r="L1730" s="33">
        <f t="shared" si="273"/>
        <v>1162</v>
      </c>
      <c r="M1730" s="33">
        <f t="shared" si="274"/>
        <v>1162</v>
      </c>
      <c r="N1730" s="22">
        <f t="shared" si="275"/>
        <v>0</v>
      </c>
    </row>
    <row r="1731" spans="1:14" x14ac:dyDescent="0.3">
      <c r="A1731" s="5" t="s">
        <v>748</v>
      </c>
      <c r="B1731" s="5" t="s">
        <v>749</v>
      </c>
      <c r="C1731" s="5">
        <v>50</v>
      </c>
      <c r="D1731" s="6">
        <v>2663</v>
      </c>
      <c r="E1731" s="17">
        <f>VLOOKUP(A1731,'forecast data dump'!$A$1:$H$3450,4,FALSE)</f>
        <v>44490</v>
      </c>
      <c r="F1731" s="17">
        <f>VLOOKUP(A1731,'forecast data dump'!$A$1:$H$3450,5,FALSE)</f>
        <v>44497</v>
      </c>
      <c r="G1731" s="13">
        <f>VLOOKUP(A1731,'forecast data dump'!$A$1:$H$3450,8,FALSE)</f>
        <v>0</v>
      </c>
      <c r="H1731" s="5" t="s">
        <v>3803</v>
      </c>
      <c r="I1731" s="22">
        <f t="shared" si="272"/>
        <v>50</v>
      </c>
      <c r="J1731" s="5"/>
      <c r="K1731" s="5"/>
      <c r="L1731" s="33">
        <f t="shared" si="273"/>
        <v>2663</v>
      </c>
      <c r="M1731" s="33">
        <f t="shared" si="274"/>
        <v>2663</v>
      </c>
      <c r="N1731" s="22">
        <f t="shared" si="275"/>
        <v>0</v>
      </c>
    </row>
    <row r="1732" spans="1:14" x14ac:dyDescent="0.3">
      <c r="A1732" s="5" t="s">
        <v>748</v>
      </c>
      <c r="B1732" s="5" t="s">
        <v>749</v>
      </c>
      <c r="C1732" s="5">
        <v>75</v>
      </c>
      <c r="D1732" s="6">
        <v>1337</v>
      </c>
      <c r="E1732" s="17">
        <f>VLOOKUP(A1732,'forecast data dump'!$A$1:$H$3450,4,FALSE)</f>
        <v>44490</v>
      </c>
      <c r="F1732" s="17">
        <f>VLOOKUP(A1732,'forecast data dump'!$A$1:$H$3450,5,FALSE)</f>
        <v>44497</v>
      </c>
      <c r="G1732" s="13">
        <f>VLOOKUP(A1732,'forecast data dump'!$A$1:$H$3450,8,FALSE)</f>
        <v>0</v>
      </c>
      <c r="H1732" s="5" t="s">
        <v>3804</v>
      </c>
      <c r="I1732" s="22">
        <f t="shared" si="272"/>
        <v>75</v>
      </c>
      <c r="J1732" s="5"/>
      <c r="K1732" s="5"/>
      <c r="L1732" s="33">
        <f t="shared" si="273"/>
        <v>1337</v>
      </c>
      <c r="M1732" s="33">
        <f t="shared" si="274"/>
        <v>1337</v>
      </c>
      <c r="N1732" s="22">
        <f t="shared" si="275"/>
        <v>0</v>
      </c>
    </row>
    <row r="1733" spans="1:14" x14ac:dyDescent="0.3">
      <c r="A1733" s="5" t="s">
        <v>748</v>
      </c>
      <c r="B1733" s="5" t="s">
        <v>749</v>
      </c>
      <c r="C1733" s="5">
        <v>10</v>
      </c>
      <c r="D1733" s="6">
        <v>1162</v>
      </c>
      <c r="E1733" s="17">
        <f>VLOOKUP(A1733,'forecast data dump'!$A$1:$H$3450,4,FALSE)</f>
        <v>44490</v>
      </c>
      <c r="F1733" s="17">
        <f>VLOOKUP(A1733,'forecast data dump'!$A$1:$H$3450,5,FALSE)</f>
        <v>44497</v>
      </c>
      <c r="G1733" s="13">
        <f>VLOOKUP(A1733,'forecast data dump'!$A$1:$H$3450,8,FALSE)</f>
        <v>0</v>
      </c>
      <c r="H1733" s="5" t="s">
        <v>3802</v>
      </c>
      <c r="I1733" s="22">
        <f t="shared" ref="I1733:I1760" si="276">C1733*(1-G1733)</f>
        <v>10</v>
      </c>
      <c r="J1733" s="5"/>
      <c r="K1733" s="5"/>
      <c r="L1733" s="33">
        <f t="shared" ref="L1733:L1760" si="277">D1733*(1-G1733)</f>
        <v>1162</v>
      </c>
      <c r="M1733" s="33">
        <f t="shared" ref="M1733:M1760" si="278">IF(J1733="",L1733,(D1733/C1733)*J1733)</f>
        <v>1162</v>
      </c>
      <c r="N1733" s="22">
        <f t="shared" ref="N1733:N1760" si="279">L1733-M1733</f>
        <v>0</v>
      </c>
    </row>
    <row r="1734" spans="1:14" x14ac:dyDescent="0.3">
      <c r="A1734" s="5" t="s">
        <v>750</v>
      </c>
      <c r="B1734" s="5" t="s">
        <v>751</v>
      </c>
      <c r="C1734" s="5">
        <v>50</v>
      </c>
      <c r="D1734" s="6">
        <v>2663</v>
      </c>
      <c r="E1734" s="17">
        <f>VLOOKUP(A1734,'forecast data dump'!$A$1:$H$3450,4,FALSE)</f>
        <v>44498</v>
      </c>
      <c r="F1734" s="17">
        <f>VLOOKUP(A1734,'forecast data dump'!$A$1:$H$3450,5,FALSE)</f>
        <v>44504</v>
      </c>
      <c r="G1734" s="13">
        <f>VLOOKUP(A1734,'forecast data dump'!$A$1:$H$3450,8,FALSE)</f>
        <v>0</v>
      </c>
      <c r="H1734" s="5" t="s">
        <v>3803</v>
      </c>
      <c r="I1734" s="22">
        <f t="shared" si="276"/>
        <v>50</v>
      </c>
      <c r="J1734" s="5"/>
      <c r="K1734" s="5"/>
      <c r="L1734" s="33">
        <f t="shared" si="277"/>
        <v>2663</v>
      </c>
      <c r="M1734" s="33">
        <f t="shared" si="278"/>
        <v>2663</v>
      </c>
      <c r="N1734" s="22">
        <f t="shared" si="279"/>
        <v>0</v>
      </c>
    </row>
    <row r="1735" spans="1:14" x14ac:dyDescent="0.3">
      <c r="A1735" s="5" t="s">
        <v>750</v>
      </c>
      <c r="B1735" s="5" t="s">
        <v>751</v>
      </c>
      <c r="C1735" s="5">
        <v>75</v>
      </c>
      <c r="D1735" s="6">
        <v>1337</v>
      </c>
      <c r="E1735" s="17">
        <f>VLOOKUP(A1735,'forecast data dump'!$A$1:$H$3450,4,FALSE)</f>
        <v>44498</v>
      </c>
      <c r="F1735" s="17">
        <f>VLOOKUP(A1735,'forecast data dump'!$A$1:$H$3450,5,FALSE)</f>
        <v>44504</v>
      </c>
      <c r="G1735" s="13">
        <f>VLOOKUP(A1735,'forecast data dump'!$A$1:$H$3450,8,FALSE)</f>
        <v>0</v>
      </c>
      <c r="H1735" s="5" t="s">
        <v>3804</v>
      </c>
      <c r="I1735" s="22">
        <f t="shared" si="276"/>
        <v>75</v>
      </c>
      <c r="J1735" s="5"/>
      <c r="K1735" s="5"/>
      <c r="L1735" s="33">
        <f t="shared" si="277"/>
        <v>1337</v>
      </c>
      <c r="M1735" s="33">
        <f t="shared" si="278"/>
        <v>1337</v>
      </c>
      <c r="N1735" s="22">
        <f t="shared" si="279"/>
        <v>0</v>
      </c>
    </row>
    <row r="1736" spans="1:14" x14ac:dyDescent="0.3">
      <c r="A1736" s="5" t="s">
        <v>750</v>
      </c>
      <c r="B1736" s="5" t="s">
        <v>751</v>
      </c>
      <c r="C1736" s="5">
        <v>10</v>
      </c>
      <c r="D1736" s="6">
        <v>1162</v>
      </c>
      <c r="E1736" s="17">
        <f>VLOOKUP(A1736,'forecast data dump'!$A$1:$H$3450,4,FALSE)</f>
        <v>44498</v>
      </c>
      <c r="F1736" s="17">
        <f>VLOOKUP(A1736,'forecast data dump'!$A$1:$H$3450,5,FALSE)</f>
        <v>44504</v>
      </c>
      <c r="G1736" s="13">
        <f>VLOOKUP(A1736,'forecast data dump'!$A$1:$H$3450,8,FALSE)</f>
        <v>0</v>
      </c>
      <c r="H1736" s="5" t="s">
        <v>3802</v>
      </c>
      <c r="I1736" s="22">
        <f t="shared" si="276"/>
        <v>10</v>
      </c>
      <c r="J1736" s="5"/>
      <c r="K1736" s="5"/>
      <c r="L1736" s="33">
        <f t="shared" si="277"/>
        <v>1162</v>
      </c>
      <c r="M1736" s="33">
        <f t="shared" si="278"/>
        <v>1162</v>
      </c>
      <c r="N1736" s="22">
        <f t="shared" si="279"/>
        <v>0</v>
      </c>
    </row>
    <row r="1737" spans="1:14" x14ac:dyDescent="0.3">
      <c r="A1737" s="5" t="s">
        <v>752</v>
      </c>
      <c r="B1737" s="5" t="s">
        <v>753</v>
      </c>
      <c r="C1737" s="5">
        <v>50</v>
      </c>
      <c r="D1737" s="6">
        <v>2663</v>
      </c>
      <c r="E1737" s="17">
        <f>VLOOKUP(A1737,'forecast data dump'!$A$1:$H$3450,4,FALSE)</f>
        <v>44505</v>
      </c>
      <c r="F1737" s="17">
        <f>VLOOKUP(A1737,'forecast data dump'!$A$1:$H$3450,5,FALSE)</f>
        <v>44512</v>
      </c>
      <c r="G1737" s="13">
        <f>VLOOKUP(A1737,'forecast data dump'!$A$1:$H$3450,8,FALSE)</f>
        <v>0</v>
      </c>
      <c r="H1737" s="5" t="s">
        <v>3803</v>
      </c>
      <c r="I1737" s="22">
        <f t="shared" si="276"/>
        <v>50</v>
      </c>
      <c r="J1737" s="5"/>
      <c r="K1737" s="5"/>
      <c r="L1737" s="33">
        <f t="shared" si="277"/>
        <v>2663</v>
      </c>
      <c r="M1737" s="33">
        <f t="shared" si="278"/>
        <v>2663</v>
      </c>
      <c r="N1737" s="22">
        <f t="shared" si="279"/>
        <v>0</v>
      </c>
    </row>
    <row r="1738" spans="1:14" x14ac:dyDescent="0.3">
      <c r="A1738" s="5" t="s">
        <v>752</v>
      </c>
      <c r="B1738" s="5" t="s">
        <v>753</v>
      </c>
      <c r="C1738" s="5">
        <v>75</v>
      </c>
      <c r="D1738" s="6">
        <v>1337</v>
      </c>
      <c r="E1738" s="17">
        <f>VLOOKUP(A1738,'forecast data dump'!$A$1:$H$3450,4,FALSE)</f>
        <v>44505</v>
      </c>
      <c r="F1738" s="17">
        <f>VLOOKUP(A1738,'forecast data dump'!$A$1:$H$3450,5,FALSE)</f>
        <v>44512</v>
      </c>
      <c r="G1738" s="13">
        <f>VLOOKUP(A1738,'forecast data dump'!$A$1:$H$3450,8,FALSE)</f>
        <v>0</v>
      </c>
      <c r="H1738" s="5" t="s">
        <v>3804</v>
      </c>
      <c r="I1738" s="22">
        <f t="shared" si="276"/>
        <v>75</v>
      </c>
      <c r="J1738" s="5"/>
      <c r="K1738" s="5"/>
      <c r="L1738" s="33">
        <f t="shared" si="277"/>
        <v>1337</v>
      </c>
      <c r="M1738" s="33">
        <f t="shared" si="278"/>
        <v>1337</v>
      </c>
      <c r="N1738" s="22">
        <f t="shared" si="279"/>
        <v>0</v>
      </c>
    </row>
    <row r="1739" spans="1:14" x14ac:dyDescent="0.3">
      <c r="A1739" s="5" t="s">
        <v>752</v>
      </c>
      <c r="B1739" s="5" t="s">
        <v>753</v>
      </c>
      <c r="C1739" s="5">
        <v>10</v>
      </c>
      <c r="D1739" s="6">
        <v>1162</v>
      </c>
      <c r="E1739" s="17">
        <f>VLOOKUP(A1739,'forecast data dump'!$A$1:$H$3450,4,FALSE)</f>
        <v>44505</v>
      </c>
      <c r="F1739" s="17">
        <f>VLOOKUP(A1739,'forecast data dump'!$A$1:$H$3450,5,FALSE)</f>
        <v>44512</v>
      </c>
      <c r="G1739" s="13">
        <f>VLOOKUP(A1739,'forecast data dump'!$A$1:$H$3450,8,FALSE)</f>
        <v>0</v>
      </c>
      <c r="H1739" s="5" t="s">
        <v>3802</v>
      </c>
      <c r="I1739" s="22">
        <f t="shared" si="276"/>
        <v>10</v>
      </c>
      <c r="J1739" s="5"/>
      <c r="K1739" s="5"/>
      <c r="L1739" s="33">
        <f t="shared" si="277"/>
        <v>1162</v>
      </c>
      <c r="M1739" s="33">
        <f t="shared" si="278"/>
        <v>1162</v>
      </c>
      <c r="N1739" s="22">
        <f t="shared" si="279"/>
        <v>0</v>
      </c>
    </row>
    <row r="1740" spans="1:14" x14ac:dyDescent="0.3">
      <c r="A1740" s="5" t="s">
        <v>754</v>
      </c>
      <c r="B1740" s="5" t="s">
        <v>755</v>
      </c>
      <c r="C1740" s="5">
        <v>50</v>
      </c>
      <c r="D1740" s="6">
        <v>2663</v>
      </c>
      <c r="E1740" s="17">
        <f>VLOOKUP(A1740,'forecast data dump'!$A$1:$H$3450,4,FALSE)</f>
        <v>44515</v>
      </c>
      <c r="F1740" s="17">
        <f>VLOOKUP(A1740,'forecast data dump'!$A$1:$H$3450,5,FALSE)</f>
        <v>44519</v>
      </c>
      <c r="G1740" s="13">
        <f>VLOOKUP(A1740,'forecast data dump'!$A$1:$H$3450,8,FALSE)</f>
        <v>0</v>
      </c>
      <c r="H1740" s="5" t="s">
        <v>3803</v>
      </c>
      <c r="I1740" s="22">
        <f t="shared" si="276"/>
        <v>50</v>
      </c>
      <c r="J1740" s="5"/>
      <c r="K1740" s="5"/>
      <c r="L1740" s="33">
        <f t="shared" si="277"/>
        <v>2663</v>
      </c>
      <c r="M1740" s="33">
        <f t="shared" si="278"/>
        <v>2663</v>
      </c>
      <c r="N1740" s="22">
        <f t="shared" si="279"/>
        <v>0</v>
      </c>
    </row>
    <row r="1741" spans="1:14" x14ac:dyDescent="0.3">
      <c r="A1741" s="5" t="s">
        <v>754</v>
      </c>
      <c r="B1741" s="5" t="s">
        <v>755</v>
      </c>
      <c r="C1741" s="5">
        <v>75</v>
      </c>
      <c r="D1741" s="6">
        <v>1337</v>
      </c>
      <c r="E1741" s="17">
        <f>VLOOKUP(A1741,'forecast data dump'!$A$1:$H$3450,4,FALSE)</f>
        <v>44515</v>
      </c>
      <c r="F1741" s="17">
        <f>VLOOKUP(A1741,'forecast data dump'!$A$1:$H$3450,5,FALSE)</f>
        <v>44519</v>
      </c>
      <c r="G1741" s="13">
        <f>VLOOKUP(A1741,'forecast data dump'!$A$1:$H$3450,8,FALSE)</f>
        <v>0</v>
      </c>
      <c r="H1741" s="5" t="s">
        <v>3804</v>
      </c>
      <c r="I1741" s="22">
        <f t="shared" si="276"/>
        <v>75</v>
      </c>
      <c r="J1741" s="5"/>
      <c r="K1741" s="5"/>
      <c r="L1741" s="33">
        <f t="shared" si="277"/>
        <v>1337</v>
      </c>
      <c r="M1741" s="33">
        <f t="shared" si="278"/>
        <v>1337</v>
      </c>
      <c r="N1741" s="22">
        <f t="shared" si="279"/>
        <v>0</v>
      </c>
    </row>
    <row r="1742" spans="1:14" x14ac:dyDescent="0.3">
      <c r="A1742" s="5" t="s">
        <v>754</v>
      </c>
      <c r="B1742" s="5" t="s">
        <v>755</v>
      </c>
      <c r="C1742" s="5">
        <v>10</v>
      </c>
      <c r="D1742" s="6">
        <v>1162</v>
      </c>
      <c r="E1742" s="17">
        <f>VLOOKUP(A1742,'forecast data dump'!$A$1:$H$3450,4,FALSE)</f>
        <v>44515</v>
      </c>
      <c r="F1742" s="17">
        <f>VLOOKUP(A1742,'forecast data dump'!$A$1:$H$3450,5,FALSE)</f>
        <v>44519</v>
      </c>
      <c r="G1742" s="13">
        <f>VLOOKUP(A1742,'forecast data dump'!$A$1:$H$3450,8,FALSE)</f>
        <v>0</v>
      </c>
      <c r="H1742" s="5" t="s">
        <v>3802</v>
      </c>
      <c r="I1742" s="22">
        <f t="shared" si="276"/>
        <v>10</v>
      </c>
      <c r="J1742" s="5"/>
      <c r="K1742" s="5"/>
      <c r="L1742" s="33">
        <f t="shared" si="277"/>
        <v>1162</v>
      </c>
      <c r="M1742" s="33">
        <f t="shared" si="278"/>
        <v>1162</v>
      </c>
      <c r="N1742" s="22">
        <f t="shared" si="279"/>
        <v>0</v>
      </c>
    </row>
    <row r="1743" spans="1:14" x14ac:dyDescent="0.3">
      <c r="A1743" s="5" t="s">
        <v>756</v>
      </c>
      <c r="B1743" s="5" t="s">
        <v>757</v>
      </c>
      <c r="C1743" s="5">
        <v>50</v>
      </c>
      <c r="D1743" s="6">
        <v>2663</v>
      </c>
      <c r="E1743" s="17">
        <f>VLOOKUP(A1743,'forecast data dump'!$A$1:$H$3450,4,FALSE)</f>
        <v>44522</v>
      </c>
      <c r="F1743" s="17">
        <f>VLOOKUP(A1743,'forecast data dump'!$A$1:$H$3450,5,FALSE)</f>
        <v>44530</v>
      </c>
      <c r="G1743" s="13">
        <f>VLOOKUP(A1743,'forecast data dump'!$A$1:$H$3450,8,FALSE)</f>
        <v>0</v>
      </c>
      <c r="H1743" s="5" t="s">
        <v>3803</v>
      </c>
      <c r="I1743" s="22">
        <f t="shared" si="276"/>
        <v>50</v>
      </c>
      <c r="J1743" s="5"/>
      <c r="K1743" s="5"/>
      <c r="L1743" s="33">
        <f t="shared" si="277"/>
        <v>2663</v>
      </c>
      <c r="M1743" s="33">
        <f t="shared" si="278"/>
        <v>2663</v>
      </c>
      <c r="N1743" s="22">
        <f t="shared" si="279"/>
        <v>0</v>
      </c>
    </row>
    <row r="1744" spans="1:14" x14ac:dyDescent="0.3">
      <c r="A1744" s="5" t="s">
        <v>756</v>
      </c>
      <c r="B1744" s="5" t="s">
        <v>757</v>
      </c>
      <c r="C1744" s="5">
        <v>75</v>
      </c>
      <c r="D1744" s="6">
        <v>1337</v>
      </c>
      <c r="E1744" s="17">
        <f>VLOOKUP(A1744,'forecast data dump'!$A$1:$H$3450,4,FALSE)</f>
        <v>44522</v>
      </c>
      <c r="F1744" s="17">
        <f>VLOOKUP(A1744,'forecast data dump'!$A$1:$H$3450,5,FALSE)</f>
        <v>44530</v>
      </c>
      <c r="G1744" s="13">
        <f>VLOOKUP(A1744,'forecast data dump'!$A$1:$H$3450,8,FALSE)</f>
        <v>0</v>
      </c>
      <c r="H1744" s="5" t="s">
        <v>3804</v>
      </c>
      <c r="I1744" s="22">
        <f t="shared" si="276"/>
        <v>75</v>
      </c>
      <c r="J1744" s="5"/>
      <c r="K1744" s="5"/>
      <c r="L1744" s="33">
        <f t="shared" si="277"/>
        <v>1337</v>
      </c>
      <c r="M1744" s="33">
        <f t="shared" si="278"/>
        <v>1337</v>
      </c>
      <c r="N1744" s="22">
        <f t="shared" si="279"/>
        <v>0</v>
      </c>
    </row>
    <row r="1745" spans="1:14" x14ac:dyDescent="0.3">
      <c r="A1745" s="5" t="s">
        <v>756</v>
      </c>
      <c r="B1745" s="5" t="s">
        <v>757</v>
      </c>
      <c r="C1745" s="5">
        <v>10</v>
      </c>
      <c r="D1745" s="6">
        <v>1162</v>
      </c>
      <c r="E1745" s="17">
        <f>VLOOKUP(A1745,'forecast data dump'!$A$1:$H$3450,4,FALSE)</f>
        <v>44522</v>
      </c>
      <c r="F1745" s="17">
        <f>VLOOKUP(A1745,'forecast data dump'!$A$1:$H$3450,5,FALSE)</f>
        <v>44530</v>
      </c>
      <c r="G1745" s="13">
        <f>VLOOKUP(A1745,'forecast data dump'!$A$1:$H$3450,8,FALSE)</f>
        <v>0</v>
      </c>
      <c r="H1745" s="5" t="s">
        <v>3802</v>
      </c>
      <c r="I1745" s="22">
        <f t="shared" si="276"/>
        <v>10</v>
      </c>
      <c r="J1745" s="5"/>
      <c r="K1745" s="5"/>
      <c r="L1745" s="33">
        <f t="shared" si="277"/>
        <v>1162</v>
      </c>
      <c r="M1745" s="33">
        <f t="shared" si="278"/>
        <v>1162</v>
      </c>
      <c r="N1745" s="22">
        <f t="shared" si="279"/>
        <v>0</v>
      </c>
    </row>
    <row r="1746" spans="1:14" x14ac:dyDescent="0.3">
      <c r="A1746" s="5" t="s">
        <v>758</v>
      </c>
      <c r="B1746" s="5" t="s">
        <v>759</v>
      </c>
      <c r="C1746" s="5">
        <v>50</v>
      </c>
      <c r="D1746" s="6">
        <v>2663</v>
      </c>
      <c r="E1746" s="17">
        <f>VLOOKUP(A1746,'forecast data dump'!$A$1:$H$3450,4,FALSE)</f>
        <v>44531</v>
      </c>
      <c r="F1746" s="17">
        <f>VLOOKUP(A1746,'forecast data dump'!$A$1:$H$3450,5,FALSE)</f>
        <v>44537</v>
      </c>
      <c r="G1746" s="13">
        <f>VLOOKUP(A1746,'forecast data dump'!$A$1:$H$3450,8,FALSE)</f>
        <v>0</v>
      </c>
      <c r="H1746" s="5" t="s">
        <v>3803</v>
      </c>
      <c r="I1746" s="22">
        <f t="shared" si="276"/>
        <v>50</v>
      </c>
      <c r="J1746" s="5"/>
      <c r="K1746" s="5"/>
      <c r="L1746" s="33">
        <f t="shared" si="277"/>
        <v>2663</v>
      </c>
      <c r="M1746" s="33">
        <f t="shared" si="278"/>
        <v>2663</v>
      </c>
      <c r="N1746" s="22">
        <f t="shared" si="279"/>
        <v>0</v>
      </c>
    </row>
    <row r="1747" spans="1:14" x14ac:dyDescent="0.3">
      <c r="A1747" s="5" t="s">
        <v>758</v>
      </c>
      <c r="B1747" s="5" t="s">
        <v>759</v>
      </c>
      <c r="C1747" s="5">
        <v>75</v>
      </c>
      <c r="D1747" s="6">
        <v>1337</v>
      </c>
      <c r="E1747" s="17">
        <f>VLOOKUP(A1747,'forecast data dump'!$A$1:$H$3450,4,FALSE)</f>
        <v>44531</v>
      </c>
      <c r="F1747" s="17">
        <f>VLOOKUP(A1747,'forecast data dump'!$A$1:$H$3450,5,FALSE)</f>
        <v>44537</v>
      </c>
      <c r="G1747" s="13">
        <f>VLOOKUP(A1747,'forecast data dump'!$A$1:$H$3450,8,FALSE)</f>
        <v>0</v>
      </c>
      <c r="H1747" s="5" t="s">
        <v>3804</v>
      </c>
      <c r="I1747" s="22">
        <f t="shared" si="276"/>
        <v>75</v>
      </c>
      <c r="J1747" s="5"/>
      <c r="K1747" s="5"/>
      <c r="L1747" s="33">
        <f t="shared" si="277"/>
        <v>1337</v>
      </c>
      <c r="M1747" s="33">
        <f t="shared" si="278"/>
        <v>1337</v>
      </c>
      <c r="N1747" s="22">
        <f t="shared" si="279"/>
        <v>0</v>
      </c>
    </row>
    <row r="1748" spans="1:14" x14ac:dyDescent="0.3">
      <c r="A1748" s="5" t="s">
        <v>758</v>
      </c>
      <c r="B1748" s="5" t="s">
        <v>759</v>
      </c>
      <c r="C1748" s="5">
        <v>10</v>
      </c>
      <c r="D1748" s="6">
        <v>1162</v>
      </c>
      <c r="E1748" s="17">
        <f>VLOOKUP(A1748,'forecast data dump'!$A$1:$H$3450,4,FALSE)</f>
        <v>44531</v>
      </c>
      <c r="F1748" s="17">
        <f>VLOOKUP(A1748,'forecast data dump'!$A$1:$H$3450,5,FALSE)</f>
        <v>44537</v>
      </c>
      <c r="G1748" s="13">
        <f>VLOOKUP(A1748,'forecast data dump'!$A$1:$H$3450,8,FALSE)</f>
        <v>0</v>
      </c>
      <c r="H1748" s="5" t="s">
        <v>3802</v>
      </c>
      <c r="I1748" s="22">
        <f t="shared" si="276"/>
        <v>10</v>
      </c>
      <c r="J1748" s="5"/>
      <c r="K1748" s="5"/>
      <c r="L1748" s="33">
        <f t="shared" si="277"/>
        <v>1162</v>
      </c>
      <c r="M1748" s="33">
        <f t="shared" si="278"/>
        <v>1162</v>
      </c>
      <c r="N1748" s="22">
        <f t="shared" si="279"/>
        <v>0</v>
      </c>
    </row>
    <row r="1749" spans="1:14" x14ac:dyDescent="0.3">
      <c r="A1749" s="5" t="s">
        <v>760</v>
      </c>
      <c r="B1749" s="5" t="s">
        <v>761</v>
      </c>
      <c r="C1749" s="5">
        <v>50</v>
      </c>
      <c r="D1749" s="6">
        <v>2663</v>
      </c>
      <c r="E1749" s="17">
        <f>VLOOKUP(A1749,'forecast data dump'!$A$1:$H$3450,4,FALSE)</f>
        <v>44538</v>
      </c>
      <c r="F1749" s="17">
        <f>VLOOKUP(A1749,'forecast data dump'!$A$1:$H$3450,5,FALSE)</f>
        <v>44544</v>
      </c>
      <c r="G1749" s="13">
        <f>VLOOKUP(A1749,'forecast data dump'!$A$1:$H$3450,8,FALSE)</f>
        <v>0</v>
      </c>
      <c r="H1749" s="5" t="s">
        <v>3803</v>
      </c>
      <c r="I1749" s="22">
        <f t="shared" si="276"/>
        <v>50</v>
      </c>
      <c r="J1749" s="5"/>
      <c r="K1749" s="5"/>
      <c r="L1749" s="33">
        <f t="shared" si="277"/>
        <v>2663</v>
      </c>
      <c r="M1749" s="33">
        <f t="shared" si="278"/>
        <v>2663</v>
      </c>
      <c r="N1749" s="22">
        <f t="shared" si="279"/>
        <v>0</v>
      </c>
    </row>
    <row r="1750" spans="1:14" x14ac:dyDescent="0.3">
      <c r="A1750" s="5" t="s">
        <v>760</v>
      </c>
      <c r="B1750" s="5" t="s">
        <v>761</v>
      </c>
      <c r="C1750" s="5">
        <v>75</v>
      </c>
      <c r="D1750" s="6">
        <v>1337</v>
      </c>
      <c r="E1750" s="17">
        <f>VLOOKUP(A1750,'forecast data dump'!$A$1:$H$3450,4,FALSE)</f>
        <v>44538</v>
      </c>
      <c r="F1750" s="17">
        <f>VLOOKUP(A1750,'forecast data dump'!$A$1:$H$3450,5,FALSE)</f>
        <v>44544</v>
      </c>
      <c r="G1750" s="13">
        <f>VLOOKUP(A1750,'forecast data dump'!$A$1:$H$3450,8,FALSE)</f>
        <v>0</v>
      </c>
      <c r="H1750" s="5" t="s">
        <v>3804</v>
      </c>
      <c r="I1750" s="22">
        <f t="shared" si="276"/>
        <v>75</v>
      </c>
      <c r="J1750" s="5"/>
      <c r="K1750" s="5"/>
      <c r="L1750" s="33">
        <f t="shared" si="277"/>
        <v>1337</v>
      </c>
      <c r="M1750" s="33">
        <f t="shared" si="278"/>
        <v>1337</v>
      </c>
      <c r="N1750" s="22">
        <f t="shared" si="279"/>
        <v>0</v>
      </c>
    </row>
    <row r="1751" spans="1:14" x14ac:dyDescent="0.3">
      <c r="A1751" s="5" t="s">
        <v>760</v>
      </c>
      <c r="B1751" s="5" t="s">
        <v>761</v>
      </c>
      <c r="C1751" s="5">
        <v>10</v>
      </c>
      <c r="D1751" s="6">
        <v>1162</v>
      </c>
      <c r="E1751" s="17">
        <f>VLOOKUP(A1751,'forecast data dump'!$A$1:$H$3450,4,FALSE)</f>
        <v>44538</v>
      </c>
      <c r="F1751" s="17">
        <f>VLOOKUP(A1751,'forecast data dump'!$A$1:$H$3450,5,FALSE)</f>
        <v>44544</v>
      </c>
      <c r="G1751" s="13">
        <f>VLOOKUP(A1751,'forecast data dump'!$A$1:$H$3450,8,FALSE)</f>
        <v>0</v>
      </c>
      <c r="H1751" s="5" t="s">
        <v>3802</v>
      </c>
      <c r="I1751" s="22">
        <f t="shared" si="276"/>
        <v>10</v>
      </c>
      <c r="J1751" s="5"/>
      <c r="K1751" s="5"/>
      <c r="L1751" s="33">
        <f t="shared" si="277"/>
        <v>1162</v>
      </c>
      <c r="M1751" s="33">
        <f t="shared" si="278"/>
        <v>1162</v>
      </c>
      <c r="N1751" s="22">
        <f t="shared" si="279"/>
        <v>0</v>
      </c>
    </row>
    <row r="1752" spans="1:14" x14ac:dyDescent="0.3">
      <c r="A1752" s="5" t="s">
        <v>762</v>
      </c>
      <c r="B1752" s="5" t="s">
        <v>763</v>
      </c>
      <c r="C1752" s="5">
        <v>50</v>
      </c>
      <c r="D1752" s="6">
        <v>2663</v>
      </c>
      <c r="E1752" s="17">
        <f>VLOOKUP(A1752,'forecast data dump'!$A$1:$H$3450,4,FALSE)</f>
        <v>44545</v>
      </c>
      <c r="F1752" s="17">
        <f>VLOOKUP(A1752,'forecast data dump'!$A$1:$H$3450,5,FALSE)</f>
        <v>44551</v>
      </c>
      <c r="G1752" s="13">
        <f>VLOOKUP(A1752,'forecast data dump'!$A$1:$H$3450,8,FALSE)</f>
        <v>0</v>
      </c>
      <c r="H1752" s="5" t="s">
        <v>3803</v>
      </c>
      <c r="I1752" s="22">
        <f t="shared" si="276"/>
        <v>50</v>
      </c>
      <c r="J1752" s="5"/>
      <c r="K1752" s="5"/>
      <c r="L1752" s="33">
        <f t="shared" si="277"/>
        <v>2663</v>
      </c>
      <c r="M1752" s="33">
        <f t="shared" si="278"/>
        <v>2663</v>
      </c>
      <c r="N1752" s="22">
        <f t="shared" si="279"/>
        <v>0</v>
      </c>
    </row>
    <row r="1753" spans="1:14" x14ac:dyDescent="0.3">
      <c r="A1753" s="5" t="s">
        <v>762</v>
      </c>
      <c r="B1753" s="5" t="s">
        <v>763</v>
      </c>
      <c r="C1753" s="5">
        <v>75</v>
      </c>
      <c r="D1753" s="6">
        <v>1337</v>
      </c>
      <c r="E1753" s="17">
        <f>VLOOKUP(A1753,'forecast data dump'!$A$1:$H$3450,4,FALSE)</f>
        <v>44545</v>
      </c>
      <c r="F1753" s="17">
        <f>VLOOKUP(A1753,'forecast data dump'!$A$1:$H$3450,5,FALSE)</f>
        <v>44551</v>
      </c>
      <c r="G1753" s="13">
        <f>VLOOKUP(A1753,'forecast data dump'!$A$1:$H$3450,8,FALSE)</f>
        <v>0</v>
      </c>
      <c r="H1753" s="5" t="s">
        <v>3804</v>
      </c>
      <c r="I1753" s="22">
        <f t="shared" si="276"/>
        <v>75</v>
      </c>
      <c r="J1753" s="5"/>
      <c r="K1753" s="5"/>
      <c r="L1753" s="33">
        <f t="shared" si="277"/>
        <v>1337</v>
      </c>
      <c r="M1753" s="33">
        <f t="shared" si="278"/>
        <v>1337</v>
      </c>
      <c r="N1753" s="22">
        <f t="shared" si="279"/>
        <v>0</v>
      </c>
    </row>
    <row r="1754" spans="1:14" x14ac:dyDescent="0.3">
      <c r="A1754" s="5" t="s">
        <v>762</v>
      </c>
      <c r="B1754" s="5" t="s">
        <v>763</v>
      </c>
      <c r="C1754" s="5">
        <v>10</v>
      </c>
      <c r="D1754" s="6">
        <v>1162</v>
      </c>
      <c r="E1754" s="17">
        <f>VLOOKUP(A1754,'forecast data dump'!$A$1:$H$3450,4,FALSE)</f>
        <v>44545</v>
      </c>
      <c r="F1754" s="17">
        <f>VLOOKUP(A1754,'forecast data dump'!$A$1:$H$3450,5,FALSE)</f>
        <v>44551</v>
      </c>
      <c r="G1754" s="13">
        <f>VLOOKUP(A1754,'forecast data dump'!$A$1:$H$3450,8,FALSE)</f>
        <v>0</v>
      </c>
      <c r="H1754" s="5" t="s">
        <v>3802</v>
      </c>
      <c r="I1754" s="22">
        <f t="shared" si="276"/>
        <v>10</v>
      </c>
      <c r="J1754" s="5"/>
      <c r="K1754" s="5"/>
      <c r="L1754" s="33">
        <f t="shared" si="277"/>
        <v>1162</v>
      </c>
      <c r="M1754" s="33">
        <f t="shared" si="278"/>
        <v>1162</v>
      </c>
      <c r="N1754" s="22">
        <f t="shared" si="279"/>
        <v>0</v>
      </c>
    </row>
    <row r="1755" spans="1:14" x14ac:dyDescent="0.3">
      <c r="A1755" s="5" t="s">
        <v>764</v>
      </c>
      <c r="B1755" s="5" t="s">
        <v>765</v>
      </c>
      <c r="C1755" s="5">
        <v>50</v>
      </c>
      <c r="D1755" s="6">
        <v>2663</v>
      </c>
      <c r="E1755" s="17">
        <f>VLOOKUP(A1755,'forecast data dump'!$A$1:$H$3450,4,FALSE)</f>
        <v>44552</v>
      </c>
      <c r="F1755" s="17">
        <f>VLOOKUP(A1755,'forecast data dump'!$A$1:$H$3450,5,FALSE)</f>
        <v>44559</v>
      </c>
      <c r="G1755" s="13">
        <f>VLOOKUP(A1755,'forecast data dump'!$A$1:$H$3450,8,FALSE)</f>
        <v>0</v>
      </c>
      <c r="H1755" s="5" t="s">
        <v>3803</v>
      </c>
      <c r="I1755" s="22">
        <f t="shared" si="276"/>
        <v>50</v>
      </c>
      <c r="J1755" s="5"/>
      <c r="K1755" s="5"/>
      <c r="L1755" s="33">
        <f t="shared" si="277"/>
        <v>2663</v>
      </c>
      <c r="M1755" s="33">
        <f t="shared" si="278"/>
        <v>2663</v>
      </c>
      <c r="N1755" s="22">
        <f t="shared" si="279"/>
        <v>0</v>
      </c>
    </row>
    <row r="1756" spans="1:14" x14ac:dyDescent="0.3">
      <c r="A1756" s="5" t="s">
        <v>764</v>
      </c>
      <c r="B1756" s="5" t="s">
        <v>765</v>
      </c>
      <c r="C1756" s="5">
        <v>75</v>
      </c>
      <c r="D1756" s="6">
        <v>1337</v>
      </c>
      <c r="E1756" s="17">
        <f>VLOOKUP(A1756,'forecast data dump'!$A$1:$H$3450,4,FALSE)</f>
        <v>44552</v>
      </c>
      <c r="F1756" s="17">
        <f>VLOOKUP(A1756,'forecast data dump'!$A$1:$H$3450,5,FALSE)</f>
        <v>44559</v>
      </c>
      <c r="G1756" s="13">
        <f>VLOOKUP(A1756,'forecast data dump'!$A$1:$H$3450,8,FALSE)</f>
        <v>0</v>
      </c>
      <c r="H1756" s="5" t="s">
        <v>3804</v>
      </c>
      <c r="I1756" s="22">
        <f t="shared" si="276"/>
        <v>75</v>
      </c>
      <c r="J1756" s="5"/>
      <c r="K1756" s="5"/>
      <c r="L1756" s="33">
        <f t="shared" si="277"/>
        <v>1337</v>
      </c>
      <c r="M1756" s="33">
        <f t="shared" si="278"/>
        <v>1337</v>
      </c>
      <c r="N1756" s="22">
        <f t="shared" si="279"/>
        <v>0</v>
      </c>
    </row>
    <row r="1757" spans="1:14" x14ac:dyDescent="0.3">
      <c r="A1757" s="5" t="s">
        <v>764</v>
      </c>
      <c r="B1757" s="5" t="s">
        <v>765</v>
      </c>
      <c r="C1757" s="5">
        <v>10</v>
      </c>
      <c r="D1757" s="6">
        <v>1162</v>
      </c>
      <c r="E1757" s="17">
        <f>VLOOKUP(A1757,'forecast data dump'!$A$1:$H$3450,4,FALSE)</f>
        <v>44552</v>
      </c>
      <c r="F1757" s="17">
        <f>VLOOKUP(A1757,'forecast data dump'!$A$1:$H$3450,5,FALSE)</f>
        <v>44559</v>
      </c>
      <c r="G1757" s="13">
        <f>VLOOKUP(A1757,'forecast data dump'!$A$1:$H$3450,8,FALSE)</f>
        <v>0</v>
      </c>
      <c r="H1757" s="5" t="s">
        <v>3802</v>
      </c>
      <c r="I1757" s="22">
        <f t="shared" si="276"/>
        <v>10</v>
      </c>
      <c r="J1757" s="5"/>
      <c r="K1757" s="5"/>
      <c r="L1757" s="33">
        <f t="shared" si="277"/>
        <v>1162</v>
      </c>
      <c r="M1757" s="33">
        <f t="shared" si="278"/>
        <v>1162</v>
      </c>
      <c r="N1757" s="22">
        <f t="shared" si="279"/>
        <v>0</v>
      </c>
    </row>
    <row r="1758" spans="1:14" x14ac:dyDescent="0.3">
      <c r="A1758" s="5" t="s">
        <v>766</v>
      </c>
      <c r="B1758" s="5" t="s">
        <v>767</v>
      </c>
      <c r="C1758" s="5">
        <v>50</v>
      </c>
      <c r="D1758" s="6">
        <v>2663</v>
      </c>
      <c r="E1758" s="17">
        <f>VLOOKUP(A1758,'forecast data dump'!$A$1:$H$3450,4,FALSE)</f>
        <v>44560</v>
      </c>
      <c r="F1758" s="17">
        <f>VLOOKUP(A1758,'forecast data dump'!$A$1:$H$3450,5,FALSE)</f>
        <v>44567</v>
      </c>
      <c r="G1758" s="13">
        <f>VLOOKUP(A1758,'forecast data dump'!$A$1:$H$3450,8,FALSE)</f>
        <v>0</v>
      </c>
      <c r="H1758" s="5" t="s">
        <v>3803</v>
      </c>
      <c r="I1758" s="22">
        <f t="shared" si="276"/>
        <v>50</v>
      </c>
      <c r="J1758" s="5"/>
      <c r="K1758" s="5"/>
      <c r="L1758" s="33">
        <f t="shared" si="277"/>
        <v>2663</v>
      </c>
      <c r="M1758" s="33">
        <f t="shared" si="278"/>
        <v>2663</v>
      </c>
      <c r="N1758" s="22">
        <f t="shared" si="279"/>
        <v>0</v>
      </c>
    </row>
    <row r="1759" spans="1:14" x14ac:dyDescent="0.3">
      <c r="A1759" s="5" t="s">
        <v>766</v>
      </c>
      <c r="B1759" s="5" t="s">
        <v>767</v>
      </c>
      <c r="C1759" s="5">
        <v>75</v>
      </c>
      <c r="D1759" s="6">
        <v>1337</v>
      </c>
      <c r="E1759" s="17">
        <f>VLOOKUP(A1759,'forecast data dump'!$A$1:$H$3450,4,FALSE)</f>
        <v>44560</v>
      </c>
      <c r="F1759" s="17">
        <f>VLOOKUP(A1759,'forecast data dump'!$A$1:$H$3450,5,FALSE)</f>
        <v>44567</v>
      </c>
      <c r="G1759" s="13">
        <f>VLOOKUP(A1759,'forecast data dump'!$A$1:$H$3450,8,FALSE)</f>
        <v>0</v>
      </c>
      <c r="H1759" s="5" t="s">
        <v>3804</v>
      </c>
      <c r="I1759" s="22">
        <f t="shared" si="276"/>
        <v>75</v>
      </c>
      <c r="J1759" s="5"/>
      <c r="K1759" s="5"/>
      <c r="L1759" s="33">
        <f t="shared" si="277"/>
        <v>1337</v>
      </c>
      <c r="M1759" s="33">
        <f t="shared" si="278"/>
        <v>1337</v>
      </c>
      <c r="N1759" s="22">
        <f t="shared" si="279"/>
        <v>0</v>
      </c>
    </row>
    <row r="1760" spans="1:14" x14ac:dyDescent="0.3">
      <c r="A1760" s="5" t="s">
        <v>766</v>
      </c>
      <c r="B1760" s="5" t="s">
        <v>767</v>
      </c>
      <c r="C1760" s="5">
        <v>10</v>
      </c>
      <c r="D1760" s="6">
        <v>1162</v>
      </c>
      <c r="E1760" s="17">
        <f>VLOOKUP(A1760,'forecast data dump'!$A$1:$H$3450,4,FALSE)</f>
        <v>44560</v>
      </c>
      <c r="F1760" s="17">
        <f>VLOOKUP(A1760,'forecast data dump'!$A$1:$H$3450,5,FALSE)</f>
        <v>44567</v>
      </c>
      <c r="G1760" s="13">
        <f>VLOOKUP(A1760,'forecast data dump'!$A$1:$H$3450,8,FALSE)</f>
        <v>0</v>
      </c>
      <c r="H1760" s="5" t="s">
        <v>3802</v>
      </c>
      <c r="I1760" s="22">
        <f t="shared" si="276"/>
        <v>10</v>
      </c>
      <c r="J1760" s="5"/>
      <c r="K1760" s="5"/>
      <c r="L1760" s="33">
        <f t="shared" si="277"/>
        <v>1162</v>
      </c>
      <c r="M1760" s="33">
        <f t="shared" si="278"/>
        <v>1162</v>
      </c>
      <c r="N1760" s="22">
        <f t="shared" si="279"/>
        <v>0</v>
      </c>
    </row>
    <row r="1761" spans="1:14" x14ac:dyDescent="0.3">
      <c r="A1761" s="3" t="s">
        <v>7830</v>
      </c>
      <c r="B1761" s="3"/>
      <c r="C1761" s="3"/>
      <c r="D1761" s="4"/>
      <c r="E1761" s="15"/>
      <c r="F1761" s="15"/>
      <c r="G1761" s="11"/>
      <c r="H1761" s="3"/>
      <c r="I1761" s="20"/>
      <c r="J1761" s="3"/>
      <c r="K1761" s="3"/>
      <c r="L1761" s="32"/>
      <c r="M1761" s="32"/>
      <c r="N1761" s="20"/>
    </row>
    <row r="1762" spans="1:14" x14ac:dyDescent="0.3">
      <c r="A1762" s="5" t="s">
        <v>644</v>
      </c>
      <c r="B1762" s="5" t="s">
        <v>645</v>
      </c>
      <c r="C1762" s="5">
        <v>16</v>
      </c>
      <c r="D1762" s="6">
        <v>285</v>
      </c>
      <c r="E1762" s="17" t="str">
        <f>VLOOKUP(A1762,'forecast data dump'!$A$1:$H$3450,4,FALSE)</f>
        <v>15-Jun-21 A</v>
      </c>
      <c r="F1762" s="17">
        <f>VLOOKUP(A1762,'forecast data dump'!$A$1:$H$3450,5,FALSE)</f>
        <v>44442</v>
      </c>
      <c r="G1762" s="13">
        <f>VLOOKUP(A1762,'forecast data dump'!$A$1:$H$3450,8,FALSE)</f>
        <v>0.05</v>
      </c>
      <c r="H1762" s="5" t="s">
        <v>3804</v>
      </c>
      <c r="I1762" s="22">
        <f t="shared" ref="I1762:I1773" si="280">C1762*(1-G1762)</f>
        <v>15.2</v>
      </c>
      <c r="J1762" s="5"/>
      <c r="K1762" s="5"/>
      <c r="L1762" s="33">
        <f t="shared" ref="L1762:L1773" si="281">D1762*(1-G1762)</f>
        <v>270.75</v>
      </c>
      <c r="M1762" s="33">
        <f t="shared" ref="M1762:M1773" si="282">IF(J1762="",L1762,(D1762/C1762)*J1762)</f>
        <v>270.75</v>
      </c>
      <c r="N1762" s="22">
        <f t="shared" ref="N1762:N1773" si="283">L1762-M1762</f>
        <v>0</v>
      </c>
    </row>
    <row r="1763" spans="1:14" x14ac:dyDescent="0.3">
      <c r="A1763" s="5" t="s">
        <v>644</v>
      </c>
      <c r="B1763" s="5" t="s">
        <v>645</v>
      </c>
      <c r="C1763" s="5">
        <v>10</v>
      </c>
      <c r="D1763" s="6">
        <v>533</v>
      </c>
      <c r="E1763" s="17" t="str">
        <f>VLOOKUP(A1763,'forecast data dump'!$A$1:$H$3450,4,FALSE)</f>
        <v>15-Jun-21 A</v>
      </c>
      <c r="F1763" s="17">
        <f>VLOOKUP(A1763,'forecast data dump'!$A$1:$H$3450,5,FALSE)</f>
        <v>44442</v>
      </c>
      <c r="G1763" s="13">
        <f>VLOOKUP(A1763,'forecast data dump'!$A$1:$H$3450,8,FALSE)</f>
        <v>0.05</v>
      </c>
      <c r="H1763" s="5" t="s">
        <v>3803</v>
      </c>
      <c r="I1763" s="22">
        <f t="shared" si="280"/>
        <v>9.5</v>
      </c>
      <c r="J1763" s="5"/>
      <c r="K1763" s="5"/>
      <c r="L1763" s="33">
        <f t="shared" si="281"/>
        <v>506.34999999999997</v>
      </c>
      <c r="M1763" s="33">
        <f t="shared" si="282"/>
        <v>506.34999999999997</v>
      </c>
      <c r="N1763" s="22">
        <f t="shared" si="283"/>
        <v>0</v>
      </c>
    </row>
    <row r="1764" spans="1:14" x14ac:dyDescent="0.3">
      <c r="A1764" s="5" t="s">
        <v>644</v>
      </c>
      <c r="B1764" s="5" t="s">
        <v>645</v>
      </c>
      <c r="C1764" s="5">
        <v>15</v>
      </c>
      <c r="D1764" s="6">
        <v>1743</v>
      </c>
      <c r="E1764" s="17" t="str">
        <f>VLOOKUP(A1764,'forecast data dump'!$A$1:$H$3450,4,FALSE)</f>
        <v>15-Jun-21 A</v>
      </c>
      <c r="F1764" s="17">
        <f>VLOOKUP(A1764,'forecast data dump'!$A$1:$H$3450,5,FALSE)</f>
        <v>44442</v>
      </c>
      <c r="G1764" s="13">
        <f>VLOOKUP(A1764,'forecast data dump'!$A$1:$H$3450,8,FALSE)</f>
        <v>0.05</v>
      </c>
      <c r="H1764" s="5" t="s">
        <v>3802</v>
      </c>
      <c r="I1764" s="22">
        <f t="shared" si="280"/>
        <v>14.25</v>
      </c>
      <c r="J1764" s="5"/>
      <c r="K1764" s="5"/>
      <c r="L1764" s="33">
        <f t="shared" si="281"/>
        <v>1655.85</v>
      </c>
      <c r="M1764" s="33">
        <f t="shared" si="282"/>
        <v>1655.85</v>
      </c>
      <c r="N1764" s="22">
        <f t="shared" si="283"/>
        <v>0</v>
      </c>
    </row>
    <row r="1765" spans="1:14" x14ac:dyDescent="0.3">
      <c r="A1765" s="5" t="s">
        <v>646</v>
      </c>
      <c r="B1765" s="5" t="s">
        <v>647</v>
      </c>
      <c r="C1765" s="5">
        <v>16</v>
      </c>
      <c r="D1765" s="6">
        <v>285</v>
      </c>
      <c r="E1765" s="17">
        <f>VLOOKUP(A1765,'forecast data dump'!$A$1:$H$3450,4,FALSE)</f>
        <v>44505</v>
      </c>
      <c r="F1765" s="17">
        <f>VLOOKUP(A1765,'forecast data dump'!$A$1:$H$3450,5,FALSE)</f>
        <v>44512</v>
      </c>
      <c r="G1765" s="13">
        <f>VLOOKUP(A1765,'forecast data dump'!$A$1:$H$3450,8,FALSE)</f>
        <v>0</v>
      </c>
      <c r="H1765" s="5" t="s">
        <v>3804</v>
      </c>
      <c r="I1765" s="22">
        <f t="shared" si="280"/>
        <v>16</v>
      </c>
      <c r="J1765" s="5"/>
      <c r="K1765" s="5"/>
      <c r="L1765" s="33">
        <f t="shared" si="281"/>
        <v>285</v>
      </c>
      <c r="M1765" s="33">
        <f t="shared" si="282"/>
        <v>285</v>
      </c>
      <c r="N1765" s="22">
        <f t="shared" si="283"/>
        <v>0</v>
      </c>
    </row>
    <row r="1766" spans="1:14" x14ac:dyDescent="0.3">
      <c r="A1766" s="5" t="s">
        <v>646</v>
      </c>
      <c r="B1766" s="5" t="s">
        <v>647</v>
      </c>
      <c r="C1766" s="5">
        <v>10</v>
      </c>
      <c r="D1766" s="6">
        <v>533</v>
      </c>
      <c r="E1766" s="17">
        <f>VLOOKUP(A1766,'forecast data dump'!$A$1:$H$3450,4,FALSE)</f>
        <v>44505</v>
      </c>
      <c r="F1766" s="17">
        <f>VLOOKUP(A1766,'forecast data dump'!$A$1:$H$3450,5,FALSE)</f>
        <v>44512</v>
      </c>
      <c r="G1766" s="13">
        <f>VLOOKUP(A1766,'forecast data dump'!$A$1:$H$3450,8,FALSE)</f>
        <v>0</v>
      </c>
      <c r="H1766" s="5" t="s">
        <v>3803</v>
      </c>
      <c r="I1766" s="22">
        <f t="shared" si="280"/>
        <v>10</v>
      </c>
      <c r="J1766" s="5"/>
      <c r="K1766" s="5"/>
      <c r="L1766" s="33">
        <f t="shared" si="281"/>
        <v>533</v>
      </c>
      <c r="M1766" s="33">
        <f t="shared" si="282"/>
        <v>533</v>
      </c>
      <c r="N1766" s="22">
        <f t="shared" si="283"/>
        <v>0</v>
      </c>
    </row>
    <row r="1767" spans="1:14" x14ac:dyDescent="0.3">
      <c r="A1767" s="5" t="s">
        <v>646</v>
      </c>
      <c r="B1767" s="5" t="s">
        <v>647</v>
      </c>
      <c r="C1767" s="5">
        <v>15</v>
      </c>
      <c r="D1767" s="6">
        <v>1743</v>
      </c>
      <c r="E1767" s="17">
        <f>VLOOKUP(A1767,'forecast data dump'!$A$1:$H$3450,4,FALSE)</f>
        <v>44505</v>
      </c>
      <c r="F1767" s="17">
        <f>VLOOKUP(A1767,'forecast data dump'!$A$1:$H$3450,5,FALSE)</f>
        <v>44512</v>
      </c>
      <c r="G1767" s="13">
        <f>VLOOKUP(A1767,'forecast data dump'!$A$1:$H$3450,8,FALSE)</f>
        <v>0</v>
      </c>
      <c r="H1767" s="5" t="s">
        <v>3802</v>
      </c>
      <c r="I1767" s="22">
        <f t="shared" si="280"/>
        <v>15</v>
      </c>
      <c r="J1767" s="5"/>
      <c r="K1767" s="5"/>
      <c r="L1767" s="33">
        <f t="shared" si="281"/>
        <v>1743</v>
      </c>
      <c r="M1767" s="33">
        <f t="shared" si="282"/>
        <v>1743</v>
      </c>
      <c r="N1767" s="22">
        <f t="shared" si="283"/>
        <v>0</v>
      </c>
    </row>
    <row r="1768" spans="1:14" x14ac:dyDescent="0.3">
      <c r="A1768" s="5" t="s">
        <v>648</v>
      </c>
      <c r="B1768" s="5" t="s">
        <v>649</v>
      </c>
      <c r="C1768" s="5">
        <v>16</v>
      </c>
      <c r="D1768" s="6">
        <v>285</v>
      </c>
      <c r="E1768" s="17">
        <f>VLOOKUP(A1768,'forecast data dump'!$A$1:$H$3450,4,FALSE)</f>
        <v>44568</v>
      </c>
      <c r="F1768" s="17">
        <f>VLOOKUP(A1768,'forecast data dump'!$A$1:$H$3450,5,FALSE)</f>
        <v>44568</v>
      </c>
      <c r="G1768" s="13">
        <f>VLOOKUP(A1768,'forecast data dump'!$A$1:$H$3450,8,FALSE)</f>
        <v>0</v>
      </c>
      <c r="H1768" s="5" t="s">
        <v>3804</v>
      </c>
      <c r="I1768" s="22">
        <f t="shared" si="280"/>
        <v>16</v>
      </c>
      <c r="J1768" s="5"/>
      <c r="K1768" s="5"/>
      <c r="L1768" s="33">
        <f t="shared" si="281"/>
        <v>285</v>
      </c>
      <c r="M1768" s="33">
        <f t="shared" si="282"/>
        <v>285</v>
      </c>
      <c r="N1768" s="22">
        <f t="shared" si="283"/>
        <v>0</v>
      </c>
    </row>
    <row r="1769" spans="1:14" x14ac:dyDescent="0.3">
      <c r="A1769" s="5" t="s">
        <v>648</v>
      </c>
      <c r="B1769" s="5" t="s">
        <v>649</v>
      </c>
      <c r="C1769" s="5">
        <v>10</v>
      </c>
      <c r="D1769" s="6">
        <v>533</v>
      </c>
      <c r="E1769" s="17">
        <f>VLOOKUP(A1769,'forecast data dump'!$A$1:$H$3450,4,FALSE)</f>
        <v>44568</v>
      </c>
      <c r="F1769" s="17">
        <f>VLOOKUP(A1769,'forecast data dump'!$A$1:$H$3450,5,FALSE)</f>
        <v>44568</v>
      </c>
      <c r="G1769" s="13">
        <f>VLOOKUP(A1769,'forecast data dump'!$A$1:$H$3450,8,FALSE)</f>
        <v>0</v>
      </c>
      <c r="H1769" s="5" t="s">
        <v>3803</v>
      </c>
      <c r="I1769" s="22">
        <f t="shared" si="280"/>
        <v>10</v>
      </c>
      <c r="J1769" s="5"/>
      <c r="K1769" s="5"/>
      <c r="L1769" s="33">
        <f t="shared" si="281"/>
        <v>533</v>
      </c>
      <c r="M1769" s="33">
        <f t="shared" si="282"/>
        <v>533</v>
      </c>
      <c r="N1769" s="22">
        <f t="shared" si="283"/>
        <v>0</v>
      </c>
    </row>
    <row r="1770" spans="1:14" x14ac:dyDescent="0.3">
      <c r="A1770" s="5" t="s">
        <v>648</v>
      </c>
      <c r="B1770" s="5" t="s">
        <v>649</v>
      </c>
      <c r="C1770" s="5">
        <v>15</v>
      </c>
      <c r="D1770" s="6">
        <v>1743</v>
      </c>
      <c r="E1770" s="17">
        <f>VLOOKUP(A1770,'forecast data dump'!$A$1:$H$3450,4,FALSE)</f>
        <v>44568</v>
      </c>
      <c r="F1770" s="17">
        <f>VLOOKUP(A1770,'forecast data dump'!$A$1:$H$3450,5,FALSE)</f>
        <v>44568</v>
      </c>
      <c r="G1770" s="13">
        <f>VLOOKUP(A1770,'forecast data dump'!$A$1:$H$3450,8,FALSE)</f>
        <v>0</v>
      </c>
      <c r="H1770" s="5" t="s">
        <v>3802</v>
      </c>
      <c r="I1770" s="22">
        <f t="shared" si="280"/>
        <v>15</v>
      </c>
      <c r="J1770" s="5"/>
      <c r="K1770" s="5"/>
      <c r="L1770" s="33">
        <f t="shared" si="281"/>
        <v>1743</v>
      </c>
      <c r="M1770" s="33">
        <f t="shared" si="282"/>
        <v>1743</v>
      </c>
      <c r="N1770" s="22">
        <f t="shared" si="283"/>
        <v>0</v>
      </c>
    </row>
    <row r="1771" spans="1:14" x14ac:dyDescent="0.3">
      <c r="A1771" s="5" t="s">
        <v>658</v>
      </c>
      <c r="B1771" s="5" t="s">
        <v>659</v>
      </c>
      <c r="C1771" s="5">
        <v>6480</v>
      </c>
      <c r="D1771" s="6">
        <v>7521</v>
      </c>
      <c r="E1771" s="17" t="str">
        <f>VLOOKUP(A1771,'forecast data dump'!$A$1:$H$3450,4,FALSE)</f>
        <v>15-Jun-21 A</v>
      </c>
      <c r="F1771" s="17">
        <f>VLOOKUP(A1771,'forecast data dump'!$A$1:$H$3450,5,FALSE)</f>
        <v>44442</v>
      </c>
      <c r="G1771" s="13">
        <f>VLOOKUP(A1771,'forecast data dump'!$A$1:$H$3450,8,FALSE)</f>
        <v>0.05</v>
      </c>
      <c r="H1771" s="5" t="s">
        <v>3805</v>
      </c>
      <c r="I1771" s="22">
        <f t="shared" si="280"/>
        <v>6156</v>
      </c>
      <c r="J1771" s="5"/>
      <c r="K1771" s="5"/>
      <c r="L1771" s="33">
        <f t="shared" si="281"/>
        <v>7144.95</v>
      </c>
      <c r="M1771" s="33">
        <f t="shared" si="282"/>
        <v>7144.95</v>
      </c>
      <c r="N1771" s="22">
        <f t="shared" si="283"/>
        <v>0</v>
      </c>
    </row>
    <row r="1772" spans="1:14" x14ac:dyDescent="0.3">
      <c r="A1772" s="5" t="s">
        <v>660</v>
      </c>
      <c r="B1772" s="5" t="s">
        <v>661</v>
      </c>
      <c r="C1772" s="5">
        <v>6480</v>
      </c>
      <c r="D1772" s="6">
        <v>7521</v>
      </c>
      <c r="E1772" s="17">
        <f>VLOOKUP(A1772,'forecast data dump'!$A$1:$H$3450,4,FALSE)</f>
        <v>44505</v>
      </c>
      <c r="F1772" s="17">
        <f>VLOOKUP(A1772,'forecast data dump'!$A$1:$H$3450,5,FALSE)</f>
        <v>44512</v>
      </c>
      <c r="G1772" s="13">
        <f>VLOOKUP(A1772,'forecast data dump'!$A$1:$H$3450,8,FALSE)</f>
        <v>0</v>
      </c>
      <c r="H1772" s="5" t="s">
        <v>3805</v>
      </c>
      <c r="I1772" s="22">
        <f t="shared" si="280"/>
        <v>6480</v>
      </c>
      <c r="J1772" s="5"/>
      <c r="K1772" s="5"/>
      <c r="L1772" s="33">
        <f t="shared" si="281"/>
        <v>7521</v>
      </c>
      <c r="M1772" s="33">
        <f t="shared" si="282"/>
        <v>7521</v>
      </c>
      <c r="N1772" s="22">
        <f t="shared" si="283"/>
        <v>0</v>
      </c>
    </row>
    <row r="1773" spans="1:14" x14ac:dyDescent="0.3">
      <c r="A1773" s="5" t="s">
        <v>662</v>
      </c>
      <c r="B1773" s="5" t="s">
        <v>663</v>
      </c>
      <c r="C1773" s="5">
        <v>6480</v>
      </c>
      <c r="D1773" s="6">
        <v>7521</v>
      </c>
      <c r="E1773" s="17">
        <f>VLOOKUP(A1773,'forecast data dump'!$A$1:$H$3450,4,FALSE)</f>
        <v>44568</v>
      </c>
      <c r="F1773" s="17">
        <f>VLOOKUP(A1773,'forecast data dump'!$A$1:$H$3450,5,FALSE)</f>
        <v>44568</v>
      </c>
      <c r="G1773" s="13">
        <f>VLOOKUP(A1773,'forecast data dump'!$A$1:$H$3450,8,FALSE)</f>
        <v>0</v>
      </c>
      <c r="H1773" s="5" t="s">
        <v>3805</v>
      </c>
      <c r="I1773" s="22">
        <f t="shared" si="280"/>
        <v>6480</v>
      </c>
      <c r="J1773" s="5"/>
      <c r="K1773" s="5"/>
      <c r="L1773" s="33">
        <f t="shared" si="281"/>
        <v>7521</v>
      </c>
      <c r="M1773" s="33">
        <f t="shared" si="282"/>
        <v>7521</v>
      </c>
      <c r="N1773" s="22">
        <f t="shared" si="283"/>
        <v>0</v>
      </c>
    </row>
    <row r="1774" spans="1:14" x14ac:dyDescent="0.3">
      <c r="A1774" s="3" t="s">
        <v>7831</v>
      </c>
      <c r="B1774" s="3"/>
      <c r="C1774" s="3"/>
      <c r="D1774" s="4"/>
      <c r="E1774" s="15"/>
      <c r="F1774" s="15"/>
      <c r="G1774" s="11"/>
      <c r="H1774" s="3"/>
      <c r="I1774" s="20"/>
      <c r="J1774" s="3"/>
      <c r="K1774" s="3"/>
      <c r="L1774" s="32"/>
      <c r="M1774" s="32"/>
      <c r="N1774" s="20"/>
    </row>
    <row r="1775" spans="1:14" x14ac:dyDescent="0.3">
      <c r="A1775" s="5" t="s">
        <v>958</v>
      </c>
      <c r="B1775" s="5" t="s">
        <v>959</v>
      </c>
      <c r="C1775" s="5">
        <v>1650</v>
      </c>
      <c r="D1775" s="6">
        <v>1912</v>
      </c>
      <c r="E1775" s="17" t="str">
        <f>VLOOKUP(A1775,'forecast data dump'!$A$1:$H$3450,4,FALSE)</f>
        <v>21-Jan-21 A</v>
      </c>
      <c r="F1775" s="17">
        <f>VLOOKUP(A1775,'forecast data dump'!$A$1:$H$3450,5,FALSE)</f>
        <v>44592</v>
      </c>
      <c r="G1775" s="13">
        <f>VLOOKUP(A1775,'forecast data dump'!$A$1:$H$3450,8,FALSE)</f>
        <v>0.35</v>
      </c>
      <c r="H1775" s="5" t="s">
        <v>3762</v>
      </c>
      <c r="I1775" s="22">
        <f>C1775*(1-G1775)</f>
        <v>1072.5</v>
      </c>
      <c r="J1775" s="5"/>
      <c r="K1775" s="5"/>
      <c r="L1775" s="33">
        <f>D1775*(1-G1775)</f>
        <v>1242.8</v>
      </c>
      <c r="M1775" s="33">
        <f>IF(J1775="",L1775,(D1775/C1775)*J1775)</f>
        <v>1242.8</v>
      </c>
      <c r="N1775" s="22">
        <f>L1775-M1775</f>
        <v>0</v>
      </c>
    </row>
    <row r="1776" spans="1:14" x14ac:dyDescent="0.3">
      <c r="A1776" s="5" t="s">
        <v>960</v>
      </c>
      <c r="B1776" s="5" t="s">
        <v>961</v>
      </c>
      <c r="C1776" s="5">
        <v>300</v>
      </c>
      <c r="D1776" s="6">
        <v>348</v>
      </c>
      <c r="E1776" s="17" t="str">
        <f>VLOOKUP(A1776,'forecast data dump'!$A$1:$H$3450,4,FALSE)</f>
        <v>22-Jan-21 A</v>
      </c>
      <c r="F1776" s="17">
        <f>VLOOKUP(A1776,'forecast data dump'!$A$1:$H$3450,5,FALSE)</f>
        <v>44595</v>
      </c>
      <c r="G1776" s="13">
        <f>VLOOKUP(A1776,'forecast data dump'!$A$1:$H$3450,8,FALSE)</f>
        <v>0.35</v>
      </c>
      <c r="H1776" s="5" t="s">
        <v>3762</v>
      </c>
      <c r="I1776" s="22">
        <f>C1776*(1-G1776)</f>
        <v>195</v>
      </c>
      <c r="J1776" s="5"/>
      <c r="K1776" s="5"/>
      <c r="L1776" s="33">
        <f>D1776*(1-G1776)</f>
        <v>226.20000000000002</v>
      </c>
      <c r="M1776" s="33">
        <f>IF(J1776="",L1776,(D1776/C1776)*J1776)</f>
        <v>226.20000000000002</v>
      </c>
      <c r="N1776" s="22">
        <f>L1776-M1776</f>
        <v>0</v>
      </c>
    </row>
    <row r="1777" spans="1:14" x14ac:dyDescent="0.3">
      <c r="A1777" s="5" t="s">
        <v>962</v>
      </c>
      <c r="B1777" s="5" t="s">
        <v>963</v>
      </c>
      <c r="C1777" s="5">
        <v>215244</v>
      </c>
      <c r="D1777" s="6">
        <v>240129</v>
      </c>
      <c r="E1777" s="17" t="str">
        <f>VLOOKUP(A1777,'forecast data dump'!$A$1:$H$3450,4,FALSE)</f>
        <v>22-Dec-20 A</v>
      </c>
      <c r="F1777" s="17">
        <f>VLOOKUP(A1777,'forecast data dump'!$A$1:$H$3450,5,FALSE)</f>
        <v>44407</v>
      </c>
      <c r="G1777" s="13">
        <f>VLOOKUP(A1777,'forecast data dump'!$A$1:$H$3450,8,FALSE)</f>
        <v>0.74</v>
      </c>
      <c r="H1777" s="5" t="s">
        <v>3761</v>
      </c>
      <c r="I1777" s="22">
        <f>C1777*(1-G1777)</f>
        <v>55963.44</v>
      </c>
      <c r="J1777" s="5"/>
      <c r="K1777" s="5"/>
      <c r="L1777" s="33">
        <f>D1777*(1-G1777)</f>
        <v>62433.54</v>
      </c>
      <c r="M1777" s="33">
        <f>IF(J1777="",L1777,(D1777/C1777)*J1777)</f>
        <v>62433.54</v>
      </c>
      <c r="N1777" s="22">
        <f>L1777-M1777</f>
        <v>0</v>
      </c>
    </row>
    <row r="1778" spans="1:14" x14ac:dyDescent="0.3">
      <c r="A1778" s="3" t="s">
        <v>7832</v>
      </c>
      <c r="B1778" s="3"/>
      <c r="C1778" s="3"/>
      <c r="D1778" s="4"/>
      <c r="E1778" s="15"/>
      <c r="F1778" s="15"/>
      <c r="G1778" s="11"/>
      <c r="H1778" s="3"/>
      <c r="I1778" s="20"/>
      <c r="J1778" s="3"/>
      <c r="K1778" s="3"/>
      <c r="L1778" s="32"/>
      <c r="M1778" s="32"/>
      <c r="N1778" s="20"/>
    </row>
    <row r="1779" spans="1:14" x14ac:dyDescent="0.3">
      <c r="A1779" s="5" t="s">
        <v>912</v>
      </c>
      <c r="B1779" s="5" t="s">
        <v>913</v>
      </c>
      <c r="C1779" s="5">
        <v>70893</v>
      </c>
      <c r="D1779" s="6">
        <v>82284</v>
      </c>
      <c r="E1779" s="17" t="str">
        <f>VLOOKUP(A1779,'forecast data dump'!$A$1:$H$3450,4,FALSE)</f>
        <v>18-Jan-21 A</v>
      </c>
      <c r="F1779" s="17">
        <f>VLOOKUP(A1779,'forecast data dump'!$A$1:$H$3450,5,FALSE)</f>
        <v>44391</v>
      </c>
      <c r="G1779" s="13">
        <f>VLOOKUP(A1779,'forecast data dump'!$A$1:$H$3450,8,FALSE)</f>
        <v>0.42</v>
      </c>
      <c r="H1779" s="5" t="s">
        <v>3762</v>
      </c>
      <c r="I1779" s="22">
        <f>C1779*(1-G1779)</f>
        <v>41117.94</v>
      </c>
      <c r="J1779" s="5"/>
      <c r="K1779" s="5"/>
      <c r="L1779" s="33">
        <f>D1779*(1-G1779)</f>
        <v>47724.720000000008</v>
      </c>
      <c r="M1779" s="33">
        <f>IF(J1779="",L1779,(D1779/C1779)*J1779)</f>
        <v>47724.720000000008</v>
      </c>
      <c r="N1779" s="22">
        <f>L1779-M1779</f>
        <v>0</v>
      </c>
    </row>
    <row r="1780" spans="1:14" x14ac:dyDescent="0.3">
      <c r="A1780" s="5" t="s">
        <v>914</v>
      </c>
      <c r="B1780" s="5" t="s">
        <v>915</v>
      </c>
      <c r="C1780" s="5">
        <v>3520</v>
      </c>
      <c r="D1780" s="6">
        <v>281000</v>
      </c>
      <c r="E1780" s="17" t="str">
        <f>VLOOKUP(A1780,'forecast data dump'!$A$1:$H$3450,4,FALSE)</f>
        <v>04-Jan-21 A</v>
      </c>
      <c r="F1780" s="17">
        <f>VLOOKUP(A1780,'forecast data dump'!$A$1:$H$3450,5,FALSE)</f>
        <v>44573</v>
      </c>
      <c r="G1780" s="13">
        <f>VLOOKUP(A1780,'forecast data dump'!$A$1:$H$3450,8,FALSE)</f>
        <v>0.5</v>
      </c>
      <c r="H1780" s="5" t="s">
        <v>3800</v>
      </c>
      <c r="I1780" s="22">
        <f>C1780*(1-G1780)</f>
        <v>1760</v>
      </c>
      <c r="J1780" s="5"/>
      <c r="K1780" s="5"/>
      <c r="L1780" s="33">
        <f>D1780*(1-G1780)</f>
        <v>140500</v>
      </c>
      <c r="M1780" s="33">
        <f>IF(J1780="",L1780,(D1780/C1780)*J1780)</f>
        <v>140500</v>
      </c>
      <c r="N1780" s="22">
        <f>L1780-M1780</f>
        <v>0</v>
      </c>
    </row>
    <row r="1781" spans="1:14" x14ac:dyDescent="0.3">
      <c r="A1781" s="3" t="s">
        <v>7833</v>
      </c>
      <c r="B1781" s="3"/>
      <c r="C1781" s="3"/>
      <c r="D1781" s="4"/>
      <c r="E1781" s="15"/>
      <c r="F1781" s="15"/>
      <c r="G1781" s="11"/>
      <c r="H1781" s="3"/>
      <c r="I1781" s="20"/>
      <c r="J1781" s="3"/>
      <c r="K1781" s="3"/>
      <c r="L1781" s="32"/>
      <c r="M1781" s="32"/>
      <c r="N1781" s="20"/>
    </row>
    <row r="1782" spans="1:14" x14ac:dyDescent="0.3">
      <c r="A1782" s="5" t="s">
        <v>1101</v>
      </c>
      <c r="B1782" s="5" t="s">
        <v>1102</v>
      </c>
      <c r="C1782" s="5">
        <v>237500</v>
      </c>
      <c r="D1782" s="6">
        <v>264958</v>
      </c>
      <c r="E1782" s="17" t="str">
        <f>VLOOKUP(A1782,'forecast data dump'!$A$1:$H$3450,4,FALSE)</f>
        <v>16-Aug-21*</v>
      </c>
      <c r="F1782" s="17">
        <f>VLOOKUP(A1782,'forecast data dump'!$A$1:$H$3450,5,FALSE)</f>
        <v>44428</v>
      </c>
      <c r="G1782" s="13">
        <f>VLOOKUP(A1782,'forecast data dump'!$A$1:$H$3450,8,FALSE)</f>
        <v>0</v>
      </c>
      <c r="H1782" s="5" t="s">
        <v>3761</v>
      </c>
      <c r="I1782" s="22">
        <f>C1782*(1-G1782)</f>
        <v>237500</v>
      </c>
      <c r="J1782" s="5"/>
      <c r="K1782" s="5"/>
      <c r="L1782" s="33">
        <f>D1782*(1-G1782)</f>
        <v>264958</v>
      </c>
      <c r="M1782" s="33">
        <f>IF(J1782="",L1782,(D1782/C1782)*J1782)</f>
        <v>264958</v>
      </c>
      <c r="N1782" s="22">
        <f>L1782-M1782</f>
        <v>0</v>
      </c>
    </row>
    <row r="1783" spans="1:14" x14ac:dyDescent="0.3">
      <c r="A1783" s="5" t="s">
        <v>1103</v>
      </c>
      <c r="B1783" s="5" t="s">
        <v>1104</v>
      </c>
      <c r="C1783" s="5">
        <v>237500</v>
      </c>
      <c r="D1783" s="6">
        <v>264958</v>
      </c>
      <c r="E1783" s="17" t="str">
        <f>VLOOKUP(A1783,'forecast data dump'!$A$1:$H$3450,4,FALSE)</f>
        <v>24-Sep-21*</v>
      </c>
      <c r="F1783" s="17">
        <f>VLOOKUP(A1783,'forecast data dump'!$A$1:$H$3450,5,FALSE)</f>
        <v>44469</v>
      </c>
      <c r="G1783" s="13">
        <f>VLOOKUP(A1783,'forecast data dump'!$A$1:$H$3450,8,FALSE)</f>
        <v>0</v>
      </c>
      <c r="H1783" s="5" t="s">
        <v>3761</v>
      </c>
      <c r="I1783" s="22">
        <f>C1783*(1-G1783)</f>
        <v>237500</v>
      </c>
      <c r="J1783" s="5"/>
      <c r="K1783" s="5"/>
      <c r="L1783" s="33">
        <f>D1783*(1-G1783)</f>
        <v>264958</v>
      </c>
      <c r="M1783" s="33">
        <f>IF(J1783="",L1783,(D1783/C1783)*J1783)</f>
        <v>264958</v>
      </c>
      <c r="N1783" s="22">
        <f>L1783-M1783</f>
        <v>0</v>
      </c>
    </row>
    <row r="1784" spans="1:14" x14ac:dyDescent="0.3">
      <c r="A1784" s="5" t="s">
        <v>1105</v>
      </c>
      <c r="B1784" s="5" t="s">
        <v>1106</v>
      </c>
      <c r="C1784" s="5">
        <v>237500</v>
      </c>
      <c r="D1784" s="6">
        <v>264958</v>
      </c>
      <c r="E1784" s="17" t="str">
        <f>VLOOKUP(A1784,'forecast data dump'!$A$1:$H$3450,4,FALSE)</f>
        <v>15-Nov-21*</v>
      </c>
      <c r="F1784" s="17">
        <f>VLOOKUP(A1784,'forecast data dump'!$A$1:$H$3450,5,FALSE)</f>
        <v>44519</v>
      </c>
      <c r="G1784" s="13">
        <f>VLOOKUP(A1784,'forecast data dump'!$A$1:$H$3450,8,FALSE)</f>
        <v>0</v>
      </c>
      <c r="H1784" s="5" t="s">
        <v>3761</v>
      </c>
      <c r="I1784" s="22">
        <f>C1784*(1-G1784)</f>
        <v>237500</v>
      </c>
      <c r="J1784" s="5"/>
      <c r="K1784" s="5"/>
      <c r="L1784" s="33">
        <f>D1784*(1-G1784)</f>
        <v>264958</v>
      </c>
      <c r="M1784" s="33">
        <f>IF(J1784="",L1784,(D1784/C1784)*J1784)</f>
        <v>264958</v>
      </c>
      <c r="N1784" s="22">
        <f>L1784-M1784</f>
        <v>0</v>
      </c>
    </row>
    <row r="1785" spans="1:14" x14ac:dyDescent="0.3">
      <c r="A1785" s="3" t="s">
        <v>7834</v>
      </c>
      <c r="B1785" s="3"/>
      <c r="C1785" s="3"/>
      <c r="D1785" s="4"/>
      <c r="E1785" s="15"/>
      <c r="F1785" s="15"/>
      <c r="G1785" s="11"/>
      <c r="H1785" s="3"/>
      <c r="I1785" s="20"/>
      <c r="J1785" s="3"/>
      <c r="K1785" s="3"/>
      <c r="L1785" s="32"/>
      <c r="M1785" s="32"/>
      <c r="N1785" s="20"/>
    </row>
    <row r="1786" spans="1:14" x14ac:dyDescent="0.3">
      <c r="A1786" s="5" t="s">
        <v>1503</v>
      </c>
      <c r="B1786" s="5" t="s">
        <v>1504</v>
      </c>
      <c r="C1786" s="5">
        <v>176</v>
      </c>
      <c r="D1786" s="6">
        <v>2888</v>
      </c>
      <c r="E1786" s="17" t="str">
        <f>VLOOKUP(A1786,'forecast data dump'!$A$1:$H$3450,4,FALSE)</f>
        <v>01-Dec-20 A</v>
      </c>
      <c r="F1786" s="17">
        <f>VLOOKUP(A1786,'forecast data dump'!$A$1:$H$3450,5,FALSE)</f>
        <v>44397</v>
      </c>
      <c r="G1786" s="13">
        <f>VLOOKUP(A1786,'forecast data dump'!$A$1:$H$3450,8,FALSE)</f>
        <v>0.6</v>
      </c>
      <c r="H1786" s="5" t="s">
        <v>3807</v>
      </c>
      <c r="I1786" s="22">
        <f>C1786*(1-G1786)</f>
        <v>70.400000000000006</v>
      </c>
      <c r="J1786" s="5"/>
      <c r="K1786" s="5"/>
      <c r="L1786" s="33">
        <f>D1786*(1-G1786)</f>
        <v>1155.2</v>
      </c>
      <c r="M1786" s="33">
        <f>IF(J1786="",L1786,(D1786/C1786)*J1786)</f>
        <v>1155.2</v>
      </c>
      <c r="N1786" s="22">
        <f>L1786-M1786</f>
        <v>0</v>
      </c>
    </row>
    <row r="1787" spans="1:14" x14ac:dyDescent="0.3">
      <c r="A1787" s="5" t="s">
        <v>1505</v>
      </c>
      <c r="B1787" s="5" t="s">
        <v>1506</v>
      </c>
      <c r="C1787" s="5">
        <v>384</v>
      </c>
      <c r="D1787" s="6">
        <v>6313</v>
      </c>
      <c r="E1787" s="17" t="str">
        <f>VLOOKUP(A1787,'forecast data dump'!$A$1:$H$3450,4,FALSE)</f>
        <v>26-Feb-21 A</v>
      </c>
      <c r="F1787" s="17">
        <f>VLOOKUP(A1787,'forecast data dump'!$A$1:$H$3450,5,FALSE)</f>
        <v>44391</v>
      </c>
      <c r="G1787" s="13">
        <f>VLOOKUP(A1787,'forecast data dump'!$A$1:$H$3450,8,FALSE)</f>
        <v>0.4</v>
      </c>
      <c r="H1787" s="5" t="s">
        <v>3807</v>
      </c>
      <c r="I1787" s="22">
        <f>C1787*(1-G1787)</f>
        <v>230.39999999999998</v>
      </c>
      <c r="J1787" s="5"/>
      <c r="K1787" s="5"/>
      <c r="L1787" s="33">
        <f>D1787*(1-G1787)</f>
        <v>3787.7999999999997</v>
      </c>
      <c r="M1787" s="33">
        <f>IF(J1787="",L1787,(D1787/C1787)*J1787)</f>
        <v>3787.7999999999997</v>
      </c>
      <c r="N1787" s="22">
        <f>L1787-M1787</f>
        <v>0</v>
      </c>
    </row>
    <row r="1788" spans="1:14" x14ac:dyDescent="0.3">
      <c r="A1788" s="5" t="s">
        <v>1521</v>
      </c>
      <c r="B1788" s="5" t="s">
        <v>1522</v>
      </c>
      <c r="C1788" s="5">
        <v>177356</v>
      </c>
      <c r="D1788" s="6">
        <v>205854</v>
      </c>
      <c r="E1788" s="17">
        <f>VLOOKUP(A1788,'forecast data dump'!$A$1:$H$3450,4,FALSE)</f>
        <v>44557</v>
      </c>
      <c r="F1788" s="17">
        <f>VLOOKUP(A1788,'forecast data dump'!$A$1:$H$3450,5,FALSE)</f>
        <v>44564</v>
      </c>
      <c r="G1788" s="13">
        <f>VLOOKUP(A1788,'forecast data dump'!$A$1:$H$3450,8,FALSE)</f>
        <v>0</v>
      </c>
      <c r="H1788" s="5" t="s">
        <v>3762</v>
      </c>
      <c r="I1788" s="22">
        <f>C1788*(1-G1788)</f>
        <v>177356</v>
      </c>
      <c r="J1788" s="5"/>
      <c r="K1788" s="5"/>
      <c r="L1788" s="33">
        <f>D1788*(1-G1788)</f>
        <v>205854</v>
      </c>
      <c r="M1788" s="33">
        <f>IF(J1788="",L1788,(D1788/C1788)*J1788)</f>
        <v>205854</v>
      </c>
      <c r="N1788" s="22">
        <f>L1788-M1788</f>
        <v>0</v>
      </c>
    </row>
    <row r="1789" spans="1:14" x14ac:dyDescent="0.3">
      <c r="A1789" s="5" t="s">
        <v>1547</v>
      </c>
      <c r="B1789" s="5" t="s">
        <v>1548</v>
      </c>
      <c r="C1789" s="5">
        <v>670160</v>
      </c>
      <c r="D1789" s="6">
        <v>777844</v>
      </c>
      <c r="E1789" s="17">
        <f>VLOOKUP(A1789,'forecast data dump'!$A$1:$H$3450,4,FALSE)</f>
        <v>44407</v>
      </c>
      <c r="F1789" s="17">
        <f>VLOOKUP(A1789,'forecast data dump'!$A$1:$H$3450,5,FALSE)</f>
        <v>44553</v>
      </c>
      <c r="G1789" s="13">
        <f>VLOOKUP(A1789,'forecast data dump'!$A$1:$H$3450,8,FALSE)</f>
        <v>0</v>
      </c>
      <c r="H1789" s="5" t="s">
        <v>3762</v>
      </c>
      <c r="I1789" s="22">
        <f>C1789*(1-G1789)</f>
        <v>670160</v>
      </c>
      <c r="J1789" s="5"/>
      <c r="K1789" s="5"/>
      <c r="L1789" s="33">
        <f>D1789*(1-G1789)</f>
        <v>777844</v>
      </c>
      <c r="M1789" s="33">
        <f>IF(J1789="",L1789,(D1789/C1789)*J1789)</f>
        <v>777844</v>
      </c>
      <c r="N1789" s="22">
        <f>L1789-M1789</f>
        <v>0</v>
      </c>
    </row>
    <row r="1790" spans="1:14" x14ac:dyDescent="0.3">
      <c r="A1790" s="3" t="s">
        <v>7835</v>
      </c>
      <c r="B1790" s="3"/>
      <c r="C1790" s="3"/>
      <c r="D1790" s="4"/>
      <c r="E1790" s="15"/>
      <c r="F1790" s="15"/>
      <c r="G1790" s="11"/>
      <c r="H1790" s="3"/>
      <c r="I1790" s="20"/>
      <c r="J1790" s="3"/>
      <c r="K1790" s="3"/>
      <c r="L1790" s="32"/>
      <c r="M1790" s="32"/>
      <c r="N1790" s="20"/>
    </row>
    <row r="1791" spans="1:14" x14ac:dyDescent="0.3">
      <c r="A1791" s="5" t="s">
        <v>1455</v>
      </c>
      <c r="B1791" s="5" t="s">
        <v>1456</v>
      </c>
      <c r="C1791" s="5">
        <v>87827</v>
      </c>
      <c r="D1791" s="6">
        <v>101939</v>
      </c>
      <c r="E1791" s="17" t="str">
        <f>VLOOKUP(A1791,'forecast data dump'!$A$1:$H$3450,4,FALSE)</f>
        <v>14-Dec-20 A</v>
      </c>
      <c r="F1791" s="17">
        <f>VLOOKUP(A1791,'forecast data dump'!$A$1:$H$3450,5,FALSE)</f>
        <v>44435</v>
      </c>
      <c r="G1791" s="13">
        <f>VLOOKUP(A1791,'forecast data dump'!$A$1:$H$3450,8,FALSE)</f>
        <v>0.5</v>
      </c>
      <c r="H1791" s="5" t="s">
        <v>3762</v>
      </c>
      <c r="I1791" s="22">
        <f>C1791*(1-G1791)</f>
        <v>43913.5</v>
      </c>
      <c r="J1791" s="5"/>
      <c r="K1791" s="5"/>
      <c r="L1791" s="33">
        <f>D1791*(1-G1791)</f>
        <v>50969.5</v>
      </c>
      <c r="M1791" s="33">
        <f>IF(J1791="",L1791,(D1791/C1791)*J1791)</f>
        <v>50969.5</v>
      </c>
      <c r="N1791" s="22">
        <f>L1791-M1791</f>
        <v>0</v>
      </c>
    </row>
    <row r="1792" spans="1:14" x14ac:dyDescent="0.3">
      <c r="A1792" s="5" t="s">
        <v>1469</v>
      </c>
      <c r="B1792" s="5" t="s">
        <v>1470</v>
      </c>
      <c r="C1792" s="5">
        <v>128640</v>
      </c>
      <c r="D1792" s="6">
        <v>149310</v>
      </c>
      <c r="E1792" s="17">
        <f>VLOOKUP(A1792,'forecast data dump'!$A$1:$H$3450,4,FALSE)</f>
        <v>44407</v>
      </c>
      <c r="F1792" s="17">
        <f>VLOOKUP(A1792,'forecast data dump'!$A$1:$H$3450,5,FALSE)</f>
        <v>44553</v>
      </c>
      <c r="G1792" s="13">
        <f>VLOOKUP(A1792,'forecast data dump'!$A$1:$H$3450,8,FALSE)</f>
        <v>0</v>
      </c>
      <c r="H1792" s="5" t="s">
        <v>3762</v>
      </c>
      <c r="I1792" s="22">
        <f>C1792*(1-G1792)</f>
        <v>128640</v>
      </c>
      <c r="J1792" s="5"/>
      <c r="K1792" s="5"/>
      <c r="L1792" s="33">
        <f>D1792*(1-G1792)</f>
        <v>149310</v>
      </c>
      <c r="M1792" s="33">
        <f>IF(J1792="",L1792,(D1792/C1792)*J1792)</f>
        <v>149310</v>
      </c>
      <c r="N1792" s="22">
        <f>L1792-M1792</f>
        <v>0</v>
      </c>
    </row>
    <row r="1793" spans="1:14" x14ac:dyDescent="0.3">
      <c r="A1793" s="3" t="s">
        <v>7836</v>
      </c>
      <c r="B1793" s="3"/>
      <c r="C1793" s="3"/>
      <c r="D1793" s="4"/>
      <c r="E1793" s="15"/>
      <c r="F1793" s="15"/>
      <c r="G1793" s="11"/>
      <c r="H1793" s="3"/>
      <c r="I1793" s="20"/>
      <c r="J1793" s="3"/>
      <c r="K1793" s="3"/>
      <c r="L1793" s="32"/>
      <c r="M1793" s="32"/>
      <c r="N1793" s="20"/>
    </row>
    <row r="1794" spans="1:14" x14ac:dyDescent="0.3">
      <c r="A1794" s="5" t="s">
        <v>1339</v>
      </c>
      <c r="B1794" s="5" t="s">
        <v>1340</v>
      </c>
      <c r="C1794" s="5">
        <v>129049</v>
      </c>
      <c r="D1794" s="6">
        <v>149785</v>
      </c>
      <c r="E1794" s="17">
        <f>VLOOKUP(A1794,'forecast data dump'!$A$1:$H$3450,4,FALSE)</f>
        <v>44411</v>
      </c>
      <c r="F1794" s="17">
        <f>VLOOKUP(A1794,'forecast data dump'!$A$1:$H$3450,5,FALSE)</f>
        <v>44417</v>
      </c>
      <c r="G1794" s="13">
        <f>VLOOKUP(A1794,'forecast data dump'!$A$1:$H$3450,8,FALSE)</f>
        <v>0</v>
      </c>
      <c r="H1794" s="5" t="s">
        <v>3762</v>
      </c>
      <c r="I1794" s="22">
        <f>C1794*(1-G1794)</f>
        <v>129049</v>
      </c>
      <c r="J1794" s="5"/>
      <c r="K1794" s="5"/>
      <c r="L1794" s="33">
        <f>D1794*(1-G1794)</f>
        <v>149785</v>
      </c>
      <c r="M1794" s="33">
        <f>IF(J1794="",L1794,(D1794/C1794)*J1794)</f>
        <v>149785</v>
      </c>
      <c r="N1794" s="22">
        <f>L1794-M1794</f>
        <v>0</v>
      </c>
    </row>
    <row r="1795" spans="1:14" x14ac:dyDescent="0.3">
      <c r="A1795" s="5" t="s">
        <v>1341</v>
      </c>
      <c r="B1795" s="5" t="s">
        <v>1342</v>
      </c>
      <c r="C1795" s="5">
        <v>199077</v>
      </c>
      <c r="D1795" s="6">
        <v>231066</v>
      </c>
      <c r="E1795" s="17">
        <f>VLOOKUP(A1795,'forecast data dump'!$A$1:$H$3450,4,FALSE)</f>
        <v>44497</v>
      </c>
      <c r="F1795" s="17">
        <f>VLOOKUP(A1795,'forecast data dump'!$A$1:$H$3450,5,FALSE)</f>
        <v>44503</v>
      </c>
      <c r="G1795" s="13">
        <f>VLOOKUP(A1795,'forecast data dump'!$A$1:$H$3450,8,FALSE)</f>
        <v>0</v>
      </c>
      <c r="H1795" s="5" t="s">
        <v>3762</v>
      </c>
      <c r="I1795" s="22">
        <f>C1795*(1-G1795)</f>
        <v>199077</v>
      </c>
      <c r="J1795" s="5"/>
      <c r="K1795" s="5"/>
      <c r="L1795" s="33">
        <f>D1795*(1-G1795)</f>
        <v>231066</v>
      </c>
      <c r="M1795" s="33">
        <f>IF(J1795="",L1795,(D1795/C1795)*J1795)</f>
        <v>231066</v>
      </c>
      <c r="N1795" s="22">
        <f>L1795-M1795</f>
        <v>0</v>
      </c>
    </row>
    <row r="1796" spans="1:14" x14ac:dyDescent="0.3">
      <c r="A1796" s="5" t="s">
        <v>1343</v>
      </c>
      <c r="B1796" s="5" t="s">
        <v>1344</v>
      </c>
      <c r="C1796" s="5">
        <v>584602</v>
      </c>
      <c r="D1796" s="6">
        <v>678538</v>
      </c>
      <c r="E1796" s="17" t="str">
        <f>VLOOKUP(A1796,'forecast data dump'!$A$1:$H$3450,4,FALSE)</f>
        <v>30-Apr-21 A</v>
      </c>
      <c r="F1796" s="17">
        <f>VLOOKUP(A1796,'forecast data dump'!$A$1:$H$3450,5,FALSE)</f>
        <v>44417</v>
      </c>
      <c r="G1796" s="13">
        <f>VLOOKUP(A1796,'forecast data dump'!$A$1:$H$3450,8,FALSE)</f>
        <v>0.37</v>
      </c>
      <c r="H1796" s="5" t="s">
        <v>3762</v>
      </c>
      <c r="I1796" s="22">
        <f>C1796*(1-G1796)</f>
        <v>368299.26</v>
      </c>
      <c r="J1796" s="5"/>
      <c r="K1796" s="5"/>
      <c r="L1796" s="33">
        <f>D1796*(1-G1796)</f>
        <v>427478.94</v>
      </c>
      <c r="M1796" s="33">
        <f>IF(J1796="",L1796,(D1796/C1796)*J1796)</f>
        <v>427478.94</v>
      </c>
      <c r="N1796" s="22">
        <f>L1796-M1796</f>
        <v>0</v>
      </c>
    </row>
    <row r="1797" spans="1:14" x14ac:dyDescent="0.3">
      <c r="A1797" s="3" t="s">
        <v>7837</v>
      </c>
      <c r="B1797" s="3"/>
      <c r="C1797" s="3"/>
      <c r="D1797" s="4"/>
      <c r="E1797" s="15"/>
      <c r="F1797" s="15"/>
      <c r="G1797" s="11"/>
      <c r="H1797" s="3"/>
      <c r="I1797" s="20"/>
      <c r="J1797" s="3"/>
      <c r="K1797" s="3"/>
      <c r="L1797" s="32"/>
      <c r="M1797" s="32"/>
      <c r="N1797" s="20"/>
    </row>
    <row r="1798" spans="1:14" x14ac:dyDescent="0.3">
      <c r="A1798" s="5" t="s">
        <v>1219</v>
      </c>
      <c r="B1798" s="5" t="s">
        <v>1220</v>
      </c>
      <c r="C1798" s="5">
        <v>104682</v>
      </c>
      <c r="D1798" s="6">
        <v>121503</v>
      </c>
      <c r="E1798" s="17">
        <f>VLOOKUP(A1798,'forecast data dump'!$A$1:$H$3450,4,FALSE)</f>
        <v>44495</v>
      </c>
      <c r="F1798" s="17">
        <f>VLOOKUP(A1798,'forecast data dump'!$A$1:$H$3450,5,FALSE)</f>
        <v>44501</v>
      </c>
      <c r="G1798" s="13">
        <f>VLOOKUP(A1798,'forecast data dump'!$A$1:$H$3450,8,FALSE)</f>
        <v>0</v>
      </c>
      <c r="H1798" s="5" t="s">
        <v>3762</v>
      </c>
      <c r="I1798" s="22">
        <f>C1798*(1-G1798)</f>
        <v>104682</v>
      </c>
      <c r="J1798" s="5"/>
      <c r="K1798" s="5"/>
      <c r="L1798" s="33">
        <f>D1798*(1-G1798)</f>
        <v>121503</v>
      </c>
      <c r="M1798" s="33">
        <f>IF(J1798="",L1798,(D1798/C1798)*J1798)</f>
        <v>121503</v>
      </c>
      <c r="N1798" s="22">
        <f>L1798-M1798</f>
        <v>0</v>
      </c>
    </row>
    <row r="1799" spans="1:14" x14ac:dyDescent="0.3">
      <c r="A1799" s="5" t="s">
        <v>1221</v>
      </c>
      <c r="B1799" s="5" t="s">
        <v>1222</v>
      </c>
      <c r="C1799" s="5">
        <v>64000</v>
      </c>
      <c r="D1799" s="6">
        <v>74284</v>
      </c>
      <c r="E1799" s="17">
        <f>VLOOKUP(A1799,'forecast data dump'!$A$1:$H$3450,4,FALSE)</f>
        <v>44524</v>
      </c>
      <c r="F1799" s="17">
        <f>VLOOKUP(A1799,'forecast data dump'!$A$1:$H$3450,5,FALSE)</f>
        <v>44532</v>
      </c>
      <c r="G1799" s="13">
        <f>VLOOKUP(A1799,'forecast data dump'!$A$1:$H$3450,8,FALSE)</f>
        <v>0</v>
      </c>
      <c r="H1799" s="5" t="s">
        <v>3762</v>
      </c>
      <c r="I1799" s="22">
        <f>C1799*(1-G1799)</f>
        <v>64000</v>
      </c>
      <c r="J1799" s="5"/>
      <c r="K1799" s="5"/>
      <c r="L1799" s="33">
        <f>D1799*(1-G1799)</f>
        <v>74284</v>
      </c>
      <c r="M1799" s="33">
        <f>IF(J1799="",L1799,(D1799/C1799)*J1799)</f>
        <v>74284</v>
      </c>
      <c r="N1799" s="22">
        <f>L1799-M1799</f>
        <v>0</v>
      </c>
    </row>
    <row r="1800" spans="1:14" x14ac:dyDescent="0.3">
      <c r="A1800" s="5" t="s">
        <v>1227</v>
      </c>
      <c r="B1800" s="5" t="s">
        <v>1228</v>
      </c>
      <c r="C1800" s="5">
        <v>16856</v>
      </c>
      <c r="D1800" s="6">
        <v>19181</v>
      </c>
      <c r="E1800" s="17">
        <f>VLOOKUP(A1800,'forecast data dump'!$A$1:$H$3450,4,FALSE)</f>
        <v>44410</v>
      </c>
      <c r="F1800" s="17">
        <f>VLOOKUP(A1800,'forecast data dump'!$A$1:$H$3450,5,FALSE)</f>
        <v>44414</v>
      </c>
      <c r="G1800" s="13">
        <f>VLOOKUP(A1800,'forecast data dump'!$A$1:$H$3450,8,FALSE)</f>
        <v>0</v>
      </c>
      <c r="H1800" s="5" t="s">
        <v>3762</v>
      </c>
      <c r="I1800" s="22">
        <f>C1800*(1-G1800)</f>
        <v>16856</v>
      </c>
      <c r="J1800" s="5"/>
      <c r="K1800" s="5"/>
      <c r="L1800" s="33">
        <f>D1800*(1-G1800)</f>
        <v>19181</v>
      </c>
      <c r="M1800" s="33">
        <f>IF(J1800="",L1800,(D1800/C1800)*J1800)</f>
        <v>19181</v>
      </c>
      <c r="N1800" s="22">
        <f>L1800-M1800</f>
        <v>0</v>
      </c>
    </row>
    <row r="1801" spans="1:14" x14ac:dyDescent="0.3">
      <c r="A1801" s="5" t="s">
        <v>1229</v>
      </c>
      <c r="B1801" s="5" t="s">
        <v>1230</v>
      </c>
      <c r="C1801" s="5">
        <v>223540</v>
      </c>
      <c r="D1801" s="6">
        <v>259459</v>
      </c>
      <c r="E1801" s="17" t="str">
        <f>VLOOKUP(A1801,'forecast data dump'!$A$1:$H$3450,4,FALSE)</f>
        <v>23-Nov-20 A</v>
      </c>
      <c r="F1801" s="17">
        <f>VLOOKUP(A1801,'forecast data dump'!$A$1:$H$3450,5,FALSE)</f>
        <v>44498</v>
      </c>
      <c r="G1801" s="13">
        <f>VLOOKUP(A1801,'forecast data dump'!$A$1:$H$3450,8,FALSE)</f>
        <v>0.18</v>
      </c>
      <c r="H1801" s="5" t="s">
        <v>3762</v>
      </c>
      <c r="I1801" s="22">
        <f>C1801*(1-G1801)</f>
        <v>183302.80000000002</v>
      </c>
      <c r="J1801" s="5"/>
      <c r="K1801" s="5"/>
      <c r="L1801" s="33">
        <f>D1801*(1-G1801)</f>
        <v>212756.38</v>
      </c>
      <c r="M1801" s="33">
        <f>IF(J1801="",L1801,(D1801/C1801)*J1801)</f>
        <v>212756.38</v>
      </c>
      <c r="N1801" s="22">
        <f>L1801-M1801</f>
        <v>0</v>
      </c>
    </row>
    <row r="1802" spans="1:14" x14ac:dyDescent="0.3">
      <c r="A1802" s="3" t="s">
        <v>7838</v>
      </c>
      <c r="B1802" s="3"/>
      <c r="C1802" s="3"/>
      <c r="D1802" s="4"/>
      <c r="E1802" s="15"/>
      <c r="F1802" s="15"/>
      <c r="G1802" s="11"/>
      <c r="H1802" s="3"/>
      <c r="I1802" s="20"/>
      <c r="J1802" s="3"/>
      <c r="K1802" s="3"/>
      <c r="L1802" s="32"/>
      <c r="M1802" s="32"/>
      <c r="N1802" s="20"/>
    </row>
    <row r="1803" spans="1:14" x14ac:dyDescent="0.3">
      <c r="A1803" s="5" t="s">
        <v>1271</v>
      </c>
      <c r="B1803" s="5" t="s">
        <v>1272</v>
      </c>
      <c r="C1803" s="5">
        <v>60000</v>
      </c>
      <c r="D1803" s="6">
        <v>69641</v>
      </c>
      <c r="E1803" s="17">
        <f>VLOOKUP(A1803,'forecast data dump'!$A$1:$H$3450,4,FALSE)</f>
        <v>44410</v>
      </c>
      <c r="F1803" s="17">
        <f>VLOOKUP(A1803,'forecast data dump'!$A$1:$H$3450,5,FALSE)</f>
        <v>44414</v>
      </c>
      <c r="G1803" s="13">
        <f>VLOOKUP(A1803,'forecast data dump'!$A$1:$H$3450,8,FALSE)</f>
        <v>0</v>
      </c>
      <c r="H1803" s="5" t="s">
        <v>3762</v>
      </c>
      <c r="I1803" s="22">
        <f>C1803*(1-G1803)</f>
        <v>60000</v>
      </c>
      <c r="J1803" s="5"/>
      <c r="K1803" s="5"/>
      <c r="L1803" s="33">
        <f>D1803*(1-G1803)</f>
        <v>69641</v>
      </c>
      <c r="M1803" s="33">
        <f>IF(J1803="",L1803,(D1803/C1803)*J1803)</f>
        <v>69641</v>
      </c>
      <c r="N1803" s="22">
        <f>L1803-M1803</f>
        <v>0</v>
      </c>
    </row>
    <row r="1804" spans="1:14" x14ac:dyDescent="0.3">
      <c r="A1804" s="3" t="s">
        <v>7839</v>
      </c>
      <c r="B1804" s="3"/>
      <c r="C1804" s="3"/>
      <c r="D1804" s="4"/>
      <c r="E1804" s="15"/>
      <c r="F1804" s="15"/>
      <c r="G1804" s="11"/>
      <c r="H1804" s="3"/>
      <c r="I1804" s="20"/>
      <c r="J1804" s="3"/>
      <c r="K1804" s="3"/>
      <c r="L1804" s="32"/>
      <c r="M1804" s="32"/>
      <c r="N1804" s="20"/>
    </row>
    <row r="1805" spans="1:14" x14ac:dyDescent="0.3">
      <c r="A1805" s="5" t="s">
        <v>1263</v>
      </c>
      <c r="B1805" s="5" t="s">
        <v>1264</v>
      </c>
      <c r="C1805" s="5">
        <v>117000</v>
      </c>
      <c r="D1805" s="6">
        <v>135800</v>
      </c>
      <c r="E1805" s="17">
        <f>VLOOKUP(A1805,'forecast data dump'!$A$1:$H$3450,4,FALSE)</f>
        <v>44504</v>
      </c>
      <c r="F1805" s="17">
        <f>VLOOKUP(A1805,'forecast data dump'!$A$1:$H$3450,5,FALSE)</f>
        <v>44510</v>
      </c>
      <c r="G1805" s="13">
        <f>VLOOKUP(A1805,'forecast data dump'!$A$1:$H$3450,8,FALSE)</f>
        <v>0</v>
      </c>
      <c r="H1805" s="5" t="s">
        <v>3762</v>
      </c>
      <c r="I1805" s="22">
        <f>C1805*(1-G1805)</f>
        <v>117000</v>
      </c>
      <c r="J1805" s="5"/>
      <c r="K1805" s="5"/>
      <c r="L1805" s="33">
        <f>D1805*(1-G1805)</f>
        <v>135800</v>
      </c>
      <c r="M1805" s="33">
        <f>IF(J1805="",L1805,(D1805/C1805)*J1805)</f>
        <v>135800</v>
      </c>
      <c r="N1805" s="22">
        <f>L1805-M1805</f>
        <v>0</v>
      </c>
    </row>
    <row r="1806" spans="1:14" x14ac:dyDescent="0.3">
      <c r="A1806" s="3" t="s">
        <v>7840</v>
      </c>
      <c r="B1806" s="3"/>
      <c r="C1806" s="3"/>
      <c r="D1806" s="4"/>
      <c r="E1806" s="15"/>
      <c r="F1806" s="15"/>
      <c r="G1806" s="11"/>
      <c r="H1806" s="3"/>
      <c r="I1806" s="20"/>
      <c r="J1806" s="3"/>
      <c r="K1806" s="3"/>
      <c r="L1806" s="32"/>
      <c r="M1806" s="32"/>
      <c r="N1806" s="20"/>
    </row>
    <row r="1807" spans="1:14" x14ac:dyDescent="0.3">
      <c r="A1807" s="5" t="s">
        <v>1283</v>
      </c>
      <c r="B1807" s="5" t="s">
        <v>1284</v>
      </c>
      <c r="C1807" s="5">
        <v>28150</v>
      </c>
      <c r="D1807" s="6">
        <v>32673</v>
      </c>
      <c r="E1807" s="17">
        <f>VLOOKUP(A1807,'forecast data dump'!$A$1:$H$3450,4,FALSE)</f>
        <v>44453</v>
      </c>
      <c r="F1807" s="17">
        <f>VLOOKUP(A1807,'forecast data dump'!$A$1:$H$3450,5,FALSE)</f>
        <v>44459</v>
      </c>
      <c r="G1807" s="13">
        <f>VLOOKUP(A1807,'forecast data dump'!$A$1:$H$3450,8,FALSE)</f>
        <v>0</v>
      </c>
      <c r="H1807" s="5" t="s">
        <v>3762</v>
      </c>
      <c r="I1807" s="22">
        <f>C1807*(1-G1807)</f>
        <v>28150</v>
      </c>
      <c r="J1807" s="5"/>
      <c r="K1807" s="5"/>
      <c r="L1807" s="33">
        <f>D1807*(1-G1807)</f>
        <v>32673</v>
      </c>
      <c r="M1807" s="33">
        <f>IF(J1807="",L1807,(D1807/C1807)*J1807)</f>
        <v>32673</v>
      </c>
      <c r="N1807" s="22">
        <f>L1807-M1807</f>
        <v>0</v>
      </c>
    </row>
    <row r="1808" spans="1:14" x14ac:dyDescent="0.3">
      <c r="A1808" s="3" t="s">
        <v>7841</v>
      </c>
      <c r="B1808" s="3"/>
      <c r="C1808" s="3"/>
      <c r="D1808" s="4"/>
      <c r="E1808" s="15"/>
      <c r="F1808" s="15"/>
      <c r="G1808" s="11"/>
      <c r="H1808" s="3"/>
      <c r="I1808" s="20"/>
      <c r="J1808" s="3"/>
      <c r="K1808" s="3"/>
      <c r="L1808" s="32"/>
      <c r="M1808" s="32"/>
      <c r="N1808" s="20"/>
    </row>
    <row r="1809" spans="1:14" x14ac:dyDescent="0.3">
      <c r="A1809" s="5" t="s">
        <v>1168</v>
      </c>
      <c r="B1809" s="5" t="s">
        <v>1169</v>
      </c>
      <c r="C1809" s="5">
        <v>41600</v>
      </c>
      <c r="D1809" s="6">
        <v>48284</v>
      </c>
      <c r="E1809" s="17">
        <f>VLOOKUP(A1809,'forecast data dump'!$A$1:$H$3450,4,FALSE)</f>
        <v>44496</v>
      </c>
      <c r="F1809" s="17">
        <f>VLOOKUP(A1809,'forecast data dump'!$A$1:$H$3450,5,FALSE)</f>
        <v>44502</v>
      </c>
      <c r="G1809" s="13">
        <f>VLOOKUP(A1809,'forecast data dump'!$A$1:$H$3450,8,FALSE)</f>
        <v>0</v>
      </c>
      <c r="H1809" s="5" t="s">
        <v>3762</v>
      </c>
      <c r="I1809" s="22">
        <f>C1809*(1-G1809)</f>
        <v>41600</v>
      </c>
      <c r="J1809" s="5"/>
      <c r="K1809" s="5"/>
      <c r="L1809" s="33">
        <f>D1809*(1-G1809)</f>
        <v>48284</v>
      </c>
      <c r="M1809" s="33">
        <f>IF(J1809="",L1809,(D1809/C1809)*J1809)</f>
        <v>48284</v>
      </c>
      <c r="N1809" s="22">
        <f>L1809-M1809</f>
        <v>0</v>
      </c>
    </row>
    <row r="1810" spans="1:14" x14ac:dyDescent="0.3">
      <c r="A1810" s="3" t="s">
        <v>7842</v>
      </c>
      <c r="B1810" s="3"/>
      <c r="C1810" s="3"/>
      <c r="D1810" s="4"/>
      <c r="E1810" s="15"/>
      <c r="F1810" s="15"/>
      <c r="G1810" s="11"/>
      <c r="H1810" s="3"/>
      <c r="I1810" s="20"/>
      <c r="J1810" s="3"/>
      <c r="K1810" s="3"/>
      <c r="L1810" s="32"/>
      <c r="M1810" s="32"/>
      <c r="N1810" s="20"/>
    </row>
    <row r="1811" spans="1:14" x14ac:dyDescent="0.3">
      <c r="A1811" s="5" t="s">
        <v>1118</v>
      </c>
      <c r="B1811" s="5" t="s">
        <v>1119</v>
      </c>
      <c r="C1811" s="5">
        <v>14770</v>
      </c>
      <c r="D1811" s="6">
        <v>17143</v>
      </c>
      <c r="E1811" s="17">
        <f>VLOOKUP(A1811,'forecast data dump'!$A$1:$H$3450,4,FALSE)</f>
        <v>44533</v>
      </c>
      <c r="F1811" s="17">
        <f>VLOOKUP(A1811,'forecast data dump'!$A$1:$H$3450,5,FALSE)</f>
        <v>44539</v>
      </c>
      <c r="G1811" s="13">
        <f>VLOOKUP(A1811,'forecast data dump'!$A$1:$H$3450,8,FALSE)</f>
        <v>0</v>
      </c>
      <c r="H1811" s="5" t="s">
        <v>3762</v>
      </c>
      <c r="I1811" s="22">
        <f>C1811*(1-G1811)</f>
        <v>14770</v>
      </c>
      <c r="J1811" s="5"/>
      <c r="K1811" s="5"/>
      <c r="L1811" s="33">
        <f>D1811*(1-G1811)</f>
        <v>17143</v>
      </c>
      <c r="M1811" s="33">
        <f>IF(J1811="",L1811,(D1811/C1811)*J1811)</f>
        <v>17143</v>
      </c>
      <c r="N1811" s="22">
        <f>L1811-M1811</f>
        <v>0</v>
      </c>
    </row>
    <row r="1812" spans="1:14" x14ac:dyDescent="0.3">
      <c r="A1812" s="5" t="s">
        <v>1122</v>
      </c>
      <c r="B1812" s="5" t="s">
        <v>1123</v>
      </c>
      <c r="C1812" s="5">
        <v>46420</v>
      </c>
      <c r="D1812" s="6">
        <v>53879</v>
      </c>
      <c r="E1812" s="17">
        <f>VLOOKUP(A1812,'forecast data dump'!$A$1:$H$3450,4,FALSE)</f>
        <v>44533</v>
      </c>
      <c r="F1812" s="17">
        <f>VLOOKUP(A1812,'forecast data dump'!$A$1:$H$3450,5,FALSE)</f>
        <v>44539</v>
      </c>
      <c r="G1812" s="13">
        <f>VLOOKUP(A1812,'forecast data dump'!$A$1:$H$3450,8,FALSE)</f>
        <v>0</v>
      </c>
      <c r="H1812" s="5" t="s">
        <v>3762</v>
      </c>
      <c r="I1812" s="22">
        <f>C1812*(1-G1812)</f>
        <v>46420</v>
      </c>
      <c r="J1812" s="5"/>
      <c r="K1812" s="5"/>
      <c r="L1812" s="33">
        <f>D1812*(1-G1812)</f>
        <v>53879</v>
      </c>
      <c r="M1812" s="33">
        <f>IF(J1812="",L1812,(D1812/C1812)*J1812)</f>
        <v>53879</v>
      </c>
      <c r="N1812" s="22">
        <f>L1812-M1812</f>
        <v>0</v>
      </c>
    </row>
  </sheetData>
  <autoFilter ref="A2:N1812" xr:uid="{1DE94B20-C5D7-4246-8D3F-BC13CB760A68}"/>
  <mergeCells count="2">
    <mergeCell ref="A1:D1"/>
    <mergeCell ref="E1:G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D788-20CA-4AC9-A96C-94B235FC2214}">
  <dimension ref="A1:N4017"/>
  <sheetViews>
    <sheetView workbookViewId="0">
      <pane ySplit="2" topLeftCell="A3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9.88671875" customWidth="1"/>
    <col min="2" max="2" width="88.33203125" customWidth="1"/>
    <col min="3" max="3" width="28.33203125" customWidth="1"/>
    <col min="4" max="4" width="12.88671875" customWidth="1"/>
    <col min="5" max="5" width="13.44140625" customWidth="1"/>
    <col min="6" max="6" width="12.5546875" style="18" customWidth="1"/>
    <col min="7" max="7" width="13.33203125" style="18" customWidth="1"/>
    <col min="8" max="8" width="10.88671875" style="14" customWidth="1"/>
    <col min="9" max="9" width="11.6640625" style="19" customWidth="1"/>
    <col min="10" max="10" width="13.6640625" customWidth="1"/>
    <col min="11" max="11" width="10.88671875" customWidth="1"/>
    <col min="12" max="12" width="10.6640625" style="29" customWidth="1"/>
    <col min="13" max="13" width="11.5546875" style="29" customWidth="1"/>
    <col min="14" max="14" width="10.88671875" style="19" customWidth="1"/>
  </cols>
  <sheetData>
    <row r="1" spans="1:14" x14ac:dyDescent="0.3">
      <c r="A1" s="184" t="s">
        <v>3815</v>
      </c>
      <c r="B1" s="184"/>
      <c r="C1" s="184"/>
      <c r="D1" s="184"/>
      <c r="E1" s="184"/>
      <c r="F1" s="181" t="s">
        <v>7818</v>
      </c>
      <c r="G1" s="182"/>
      <c r="H1" s="183"/>
    </row>
    <row r="2" spans="1:14" s="28" customFormat="1" ht="28.8" x14ac:dyDescent="0.3">
      <c r="A2" s="23" t="s">
        <v>0</v>
      </c>
      <c r="B2" s="23" t="s">
        <v>1</v>
      </c>
      <c r="C2" s="23" t="s">
        <v>3729</v>
      </c>
      <c r="D2" s="23" t="s">
        <v>7816</v>
      </c>
      <c r="E2" s="23" t="s">
        <v>7817</v>
      </c>
      <c r="F2" s="24" t="s">
        <v>3816</v>
      </c>
      <c r="G2" s="24" t="s">
        <v>3817</v>
      </c>
      <c r="H2" s="25" t="s">
        <v>3818</v>
      </c>
      <c r="I2" s="2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26" t="s">
        <v>7814</v>
      </c>
    </row>
    <row r="3" spans="1:14" x14ac:dyDescent="0.3">
      <c r="A3" s="7" t="s">
        <v>3723</v>
      </c>
      <c r="B3" s="7"/>
      <c r="C3" s="7"/>
      <c r="D3" s="7"/>
      <c r="E3" s="8"/>
      <c r="F3" s="16"/>
      <c r="G3" s="16"/>
      <c r="H3" s="12"/>
      <c r="I3" s="21"/>
      <c r="J3" s="7"/>
      <c r="K3" s="7"/>
      <c r="L3" s="31"/>
      <c r="M3" s="31"/>
      <c r="N3" s="21"/>
    </row>
    <row r="4" spans="1:14" x14ac:dyDescent="0.3">
      <c r="A4" s="3" t="s">
        <v>3814</v>
      </c>
      <c r="B4" s="3"/>
      <c r="C4" s="3"/>
      <c r="D4" s="3"/>
      <c r="E4" s="4"/>
      <c r="F4" s="15"/>
      <c r="G4" s="15"/>
      <c r="H4" s="11"/>
      <c r="I4" s="20"/>
      <c r="J4" s="3"/>
      <c r="K4" s="3"/>
      <c r="L4" s="32"/>
      <c r="M4" s="32"/>
      <c r="N4" s="20"/>
    </row>
    <row r="5" spans="1:14" x14ac:dyDescent="0.3">
      <c r="A5" s="3" t="s">
        <v>7909</v>
      </c>
      <c r="B5" s="3"/>
      <c r="C5" s="3"/>
      <c r="D5" s="3"/>
      <c r="E5" s="4"/>
      <c r="F5" s="15"/>
      <c r="G5" s="15"/>
      <c r="H5" s="11"/>
      <c r="I5" s="20"/>
      <c r="J5" s="3"/>
      <c r="K5" s="3"/>
      <c r="L5" s="32"/>
      <c r="M5" s="32"/>
      <c r="N5" s="20"/>
    </row>
    <row r="6" spans="1:14" x14ac:dyDescent="0.3">
      <c r="A6" s="3" t="s">
        <v>7910</v>
      </c>
      <c r="B6" s="3"/>
      <c r="C6" s="3"/>
      <c r="D6" s="3"/>
      <c r="E6" s="4"/>
      <c r="F6" s="15"/>
      <c r="G6" s="15"/>
      <c r="H6" s="11"/>
      <c r="I6" s="20"/>
      <c r="J6" s="3"/>
      <c r="K6" s="3"/>
      <c r="L6" s="32"/>
      <c r="M6" s="32"/>
      <c r="N6" s="20"/>
    </row>
    <row r="7" spans="1:14" x14ac:dyDescent="0.3">
      <c r="A7" s="5" t="s">
        <v>4</v>
      </c>
      <c r="B7" s="5" t="s">
        <v>5</v>
      </c>
      <c r="C7" s="5" t="s">
        <v>3730</v>
      </c>
      <c r="D7" s="5">
        <v>6861</v>
      </c>
      <c r="E7" s="6">
        <v>1146441</v>
      </c>
      <c r="F7" s="17" t="str">
        <f>VLOOKUP(A7,'forecast data dump'!$A$1:$H$3450,4,FALSE)</f>
        <v>02-Oct-17 A</v>
      </c>
      <c r="G7" s="17" t="str">
        <f>VLOOKUP(A7,'forecast data dump'!$A$1:$H$3450,5,FALSE)</f>
        <v>28-Sep-18 A</v>
      </c>
      <c r="H7" s="13">
        <f>VLOOKUP(A7,'forecast data dump'!$A$1:$H$3450,8,FALSE)</f>
        <v>1</v>
      </c>
      <c r="I7" s="22">
        <f>D7*(1-H7)</f>
        <v>0</v>
      </c>
      <c r="J7" s="5"/>
      <c r="K7" s="5"/>
      <c r="L7" s="33">
        <f>E7*(1-H7)</f>
        <v>0</v>
      </c>
      <c r="M7" s="33">
        <f>IF(J7="",L7,(E7/D7)*J7)</f>
        <v>0</v>
      </c>
      <c r="N7" s="22">
        <f>L7-M7</f>
        <v>0</v>
      </c>
    </row>
    <row r="8" spans="1:14" x14ac:dyDescent="0.3">
      <c r="A8" s="5" t="s">
        <v>8</v>
      </c>
      <c r="B8" s="5" t="s">
        <v>9</v>
      </c>
      <c r="C8" s="5" t="s">
        <v>3730</v>
      </c>
      <c r="D8" s="5">
        <v>2984</v>
      </c>
      <c r="E8" s="6">
        <v>498662</v>
      </c>
      <c r="F8" s="17" t="str">
        <f>VLOOKUP(A8,'forecast data dump'!$A$1:$H$3450,4,FALSE)</f>
        <v>01-Feb-17 A</v>
      </c>
      <c r="G8" s="17" t="str">
        <f>VLOOKUP(A8,'forecast data dump'!$A$1:$H$3450,5,FALSE)</f>
        <v>29-Sep-17 A</v>
      </c>
      <c r="H8" s="13">
        <f>VLOOKUP(A8,'forecast data dump'!$A$1:$H$3450,8,FALSE)</f>
        <v>1</v>
      </c>
      <c r="I8" s="22">
        <f>D8*(1-H8)</f>
        <v>0</v>
      </c>
      <c r="J8" s="5"/>
      <c r="K8" s="5"/>
      <c r="L8" s="33">
        <f>E8*(1-H8)</f>
        <v>0</v>
      </c>
      <c r="M8" s="33">
        <f>IF(J8="",L8,(E8/D8)*J8)</f>
        <v>0</v>
      </c>
      <c r="N8" s="22">
        <f>L8-M8</f>
        <v>0</v>
      </c>
    </row>
    <row r="9" spans="1:14" x14ac:dyDescent="0.3">
      <c r="A9" s="5" t="s">
        <v>24</v>
      </c>
      <c r="B9" s="5" t="s">
        <v>25</v>
      </c>
      <c r="C9" s="5" t="s">
        <v>3730</v>
      </c>
      <c r="D9" s="5">
        <v>6325</v>
      </c>
      <c r="E9" s="6">
        <v>1056792</v>
      </c>
      <c r="F9" s="17" t="str">
        <f>VLOOKUP(A9,'forecast data dump'!$A$1:$H$3450,4,FALSE)</f>
        <v>01-Oct-18 A</v>
      </c>
      <c r="G9" s="17" t="str">
        <f>VLOOKUP(A9,'forecast data dump'!$A$1:$H$3450,5,FALSE)</f>
        <v>31-May-19 A</v>
      </c>
      <c r="H9" s="13">
        <f>VLOOKUP(A9,'forecast data dump'!$A$1:$H$3450,8,FALSE)</f>
        <v>1</v>
      </c>
      <c r="I9" s="22">
        <f>D9*(1-H9)</f>
        <v>0</v>
      </c>
      <c r="J9" s="5"/>
      <c r="K9" s="5"/>
      <c r="L9" s="33">
        <f>E9*(1-H9)</f>
        <v>0</v>
      </c>
      <c r="M9" s="33">
        <f>IF(J9="",L9,(E9/D9)*J9)</f>
        <v>0</v>
      </c>
      <c r="N9" s="22">
        <f>L9-M9</f>
        <v>0</v>
      </c>
    </row>
    <row r="10" spans="1:14" x14ac:dyDescent="0.3">
      <c r="A10" s="3" t="s">
        <v>7819</v>
      </c>
      <c r="B10" s="3"/>
      <c r="C10" s="3"/>
      <c r="D10" s="3"/>
      <c r="E10" s="4"/>
      <c r="F10" s="15"/>
      <c r="G10" s="15"/>
      <c r="H10" s="11"/>
      <c r="I10" s="20"/>
      <c r="J10" s="3"/>
      <c r="K10" s="3"/>
      <c r="L10" s="32"/>
      <c r="M10" s="32"/>
      <c r="N10" s="20"/>
    </row>
    <row r="11" spans="1:14" x14ac:dyDescent="0.3">
      <c r="A11" s="5" t="s">
        <v>39</v>
      </c>
      <c r="B11" s="5" t="s">
        <v>40</v>
      </c>
      <c r="C11" s="5" t="s">
        <v>3731</v>
      </c>
      <c r="D11" s="5">
        <v>884</v>
      </c>
      <c r="E11" s="6">
        <v>150254</v>
      </c>
      <c r="F11" s="17" t="str">
        <f>VLOOKUP(A11,'forecast data dump'!$A$1:$H$3450,4,FALSE)</f>
        <v>01-Oct-19 A</v>
      </c>
      <c r="G11" s="17" t="str">
        <f>VLOOKUP(A11,'forecast data dump'!$A$1:$H$3450,5,FALSE)</f>
        <v>30-Sep-20 A</v>
      </c>
      <c r="H11" s="13">
        <f>VLOOKUP(A11,'forecast data dump'!$A$1:$H$3450,8,FALSE)</f>
        <v>1</v>
      </c>
      <c r="I11" s="22">
        <f t="shared" ref="I11:I42" si="0">D11*(1-H11)</f>
        <v>0</v>
      </c>
      <c r="J11" s="5"/>
      <c r="K11" s="5"/>
      <c r="L11" s="33">
        <f>E11*(1-H11)</f>
        <v>0</v>
      </c>
      <c r="M11" s="33">
        <f>IF(J11="",L11,(E11/D11)*J11)</f>
        <v>0</v>
      </c>
      <c r="N11" s="22">
        <f>L11-M11</f>
        <v>0</v>
      </c>
    </row>
    <row r="12" spans="1:14" x14ac:dyDescent="0.3">
      <c r="A12" s="5" t="s">
        <v>41</v>
      </c>
      <c r="B12" s="5" t="s">
        <v>42</v>
      </c>
      <c r="C12" s="5" t="s">
        <v>3731</v>
      </c>
      <c r="D12" s="5">
        <v>880</v>
      </c>
      <c r="E12" s="6">
        <v>154145</v>
      </c>
      <c r="F12" s="17" t="str">
        <f>VLOOKUP(A12,'forecast data dump'!$A$1:$H$3450,4,FALSE)</f>
        <v>01-Oct-20 A</v>
      </c>
      <c r="G12" s="17" t="str">
        <f>VLOOKUP(A12,'forecast data dump'!$A$1:$H$3450,5,FALSE)</f>
        <v>30-Sep-21*</v>
      </c>
      <c r="H12" s="13">
        <f>VLOOKUP(A12,'forecast data dump'!$A$1:$H$3450,8,FALSE)</f>
        <v>0.74299999999999999</v>
      </c>
      <c r="I12" s="22">
        <f t="shared" si="0"/>
        <v>226.16</v>
      </c>
      <c r="J12" s="5"/>
      <c r="K12" s="5"/>
      <c r="L12" s="33">
        <f>E12*(1-H12)</f>
        <v>39615.264999999999</v>
      </c>
      <c r="M12" s="33">
        <f>IF(J12="",L12,(E12/D12)*J12)</f>
        <v>39615.264999999999</v>
      </c>
      <c r="N12" s="22">
        <f>L12-M12</f>
        <v>0</v>
      </c>
    </row>
    <row r="13" spans="1:14" x14ac:dyDescent="0.3">
      <c r="A13" s="5" t="s">
        <v>43</v>
      </c>
      <c r="B13" s="5" t="s">
        <v>44</v>
      </c>
      <c r="C13" s="5" t="s">
        <v>3731</v>
      </c>
      <c r="D13" s="5">
        <v>35</v>
      </c>
      <c r="E13" s="6">
        <v>6351</v>
      </c>
      <c r="F13" s="17" t="str">
        <f>VLOOKUP(A13,'forecast data dump'!$A$1:$H$3450,4,FALSE)</f>
        <v>01-Oct-21*</v>
      </c>
      <c r="G13" s="17">
        <f>VLOOKUP(A13,'forecast data dump'!$A$1:$H$3450,5,FALSE)</f>
        <v>44566</v>
      </c>
      <c r="H13" s="13">
        <f>VLOOKUP(A13,'forecast data dump'!$A$1:$H$3450,8,FALSE)</f>
        <v>0</v>
      </c>
      <c r="I13" s="22">
        <f t="shared" si="0"/>
        <v>35</v>
      </c>
      <c r="J13" s="5"/>
      <c r="K13" s="5"/>
      <c r="L13" s="33">
        <f t="shared" ref="L13:L42" si="1">E13*(1-H13)</f>
        <v>6351</v>
      </c>
      <c r="M13" s="33">
        <f t="shared" ref="M13:M42" si="2">IF(J13="",L13,(E13/D13)*J13)</f>
        <v>6351</v>
      </c>
      <c r="N13" s="22">
        <f t="shared" ref="N13:N42" si="3">L13-M13</f>
        <v>0</v>
      </c>
    </row>
    <row r="14" spans="1:14" x14ac:dyDescent="0.3">
      <c r="A14" s="5" t="s">
        <v>45</v>
      </c>
      <c r="B14" s="5" t="s">
        <v>46</v>
      </c>
      <c r="C14" s="5" t="s">
        <v>3732</v>
      </c>
      <c r="D14" s="5">
        <v>2965</v>
      </c>
      <c r="E14" s="6">
        <v>610516</v>
      </c>
      <c r="F14" s="17" t="str">
        <f>VLOOKUP(A14,'forecast data dump'!$A$1:$H$3450,4,FALSE)</f>
        <v>01-Oct-19 A</v>
      </c>
      <c r="G14" s="17" t="str">
        <f>VLOOKUP(A14,'forecast data dump'!$A$1:$H$3450,5,FALSE)</f>
        <v>30-Sep-20 A</v>
      </c>
      <c r="H14" s="13">
        <f>VLOOKUP(A14,'forecast data dump'!$A$1:$H$3450,8,FALSE)</f>
        <v>1</v>
      </c>
      <c r="I14" s="22">
        <f t="shared" si="0"/>
        <v>0</v>
      </c>
      <c r="J14" s="5"/>
      <c r="K14" s="5"/>
      <c r="L14" s="33">
        <f t="shared" si="1"/>
        <v>0</v>
      </c>
      <c r="M14" s="33">
        <f t="shared" si="2"/>
        <v>0</v>
      </c>
      <c r="N14" s="22">
        <f t="shared" si="3"/>
        <v>0</v>
      </c>
    </row>
    <row r="15" spans="1:14" x14ac:dyDescent="0.3">
      <c r="A15" s="5" t="s">
        <v>45</v>
      </c>
      <c r="B15" s="5" t="s">
        <v>46</v>
      </c>
      <c r="C15" s="5" t="s">
        <v>3733</v>
      </c>
      <c r="D15" s="5">
        <v>101</v>
      </c>
      <c r="E15" s="6">
        <v>14815</v>
      </c>
      <c r="F15" s="17" t="str">
        <f>VLOOKUP(A15,'forecast data dump'!$A$1:$H$3450,4,FALSE)</f>
        <v>01-Oct-19 A</v>
      </c>
      <c r="G15" s="17" t="str">
        <f>VLOOKUP(A15,'forecast data dump'!$A$1:$H$3450,5,FALSE)</f>
        <v>30-Sep-20 A</v>
      </c>
      <c r="H15" s="13">
        <f>VLOOKUP(A15,'forecast data dump'!$A$1:$H$3450,8,FALSE)</f>
        <v>1</v>
      </c>
      <c r="I15" s="22">
        <f t="shared" si="0"/>
        <v>0</v>
      </c>
      <c r="J15" s="5"/>
      <c r="K15" s="5"/>
      <c r="L15" s="33">
        <f t="shared" si="1"/>
        <v>0</v>
      </c>
      <c r="M15" s="33">
        <f t="shared" si="2"/>
        <v>0</v>
      </c>
      <c r="N15" s="22">
        <f t="shared" si="3"/>
        <v>0</v>
      </c>
    </row>
    <row r="16" spans="1:14" x14ac:dyDescent="0.3">
      <c r="A16" s="5" t="s">
        <v>45</v>
      </c>
      <c r="B16" s="5" t="s">
        <v>46</v>
      </c>
      <c r="C16" s="5" t="s">
        <v>3734</v>
      </c>
      <c r="D16" s="5">
        <v>470</v>
      </c>
      <c r="E16" s="6">
        <v>79908</v>
      </c>
      <c r="F16" s="17" t="str">
        <f>VLOOKUP(A16,'forecast data dump'!$A$1:$H$3450,4,FALSE)</f>
        <v>01-Oct-19 A</v>
      </c>
      <c r="G16" s="17" t="str">
        <f>VLOOKUP(A16,'forecast data dump'!$A$1:$H$3450,5,FALSE)</f>
        <v>30-Sep-20 A</v>
      </c>
      <c r="H16" s="13">
        <f>VLOOKUP(A16,'forecast data dump'!$A$1:$H$3450,8,FALSE)</f>
        <v>1</v>
      </c>
      <c r="I16" s="22">
        <f t="shared" si="0"/>
        <v>0</v>
      </c>
      <c r="J16" s="5"/>
      <c r="K16" s="5"/>
      <c r="L16" s="33">
        <f t="shared" si="1"/>
        <v>0</v>
      </c>
      <c r="M16" s="33">
        <f t="shared" si="2"/>
        <v>0</v>
      </c>
      <c r="N16" s="22">
        <f t="shared" si="3"/>
        <v>0</v>
      </c>
    </row>
    <row r="17" spans="1:14" x14ac:dyDescent="0.3">
      <c r="A17" s="5" t="s">
        <v>45</v>
      </c>
      <c r="B17" s="5" t="s">
        <v>46</v>
      </c>
      <c r="C17" s="5" t="s">
        <v>3735</v>
      </c>
      <c r="D17" s="5">
        <v>1896</v>
      </c>
      <c r="E17" s="6">
        <v>283337</v>
      </c>
      <c r="F17" s="17" t="str">
        <f>VLOOKUP(A17,'forecast data dump'!$A$1:$H$3450,4,FALSE)</f>
        <v>01-Oct-19 A</v>
      </c>
      <c r="G17" s="17" t="str">
        <f>VLOOKUP(A17,'forecast data dump'!$A$1:$H$3450,5,FALSE)</f>
        <v>30-Sep-20 A</v>
      </c>
      <c r="H17" s="13">
        <f>VLOOKUP(A17,'forecast data dump'!$A$1:$H$3450,8,FALSE)</f>
        <v>1</v>
      </c>
      <c r="I17" s="22">
        <f t="shared" si="0"/>
        <v>0</v>
      </c>
      <c r="J17" s="5"/>
      <c r="K17" s="5"/>
      <c r="L17" s="33">
        <f t="shared" si="1"/>
        <v>0</v>
      </c>
      <c r="M17" s="33">
        <f t="shared" si="2"/>
        <v>0</v>
      </c>
      <c r="N17" s="22">
        <f t="shared" si="3"/>
        <v>0</v>
      </c>
    </row>
    <row r="18" spans="1:14" x14ac:dyDescent="0.3">
      <c r="A18" s="5" t="s">
        <v>45</v>
      </c>
      <c r="B18" s="5" t="s">
        <v>46</v>
      </c>
      <c r="C18" s="5" t="s">
        <v>3736</v>
      </c>
      <c r="D18" s="5">
        <v>1639</v>
      </c>
      <c r="E18" s="6">
        <v>164212</v>
      </c>
      <c r="F18" s="17" t="str">
        <f>VLOOKUP(A18,'forecast data dump'!$A$1:$H$3450,4,FALSE)</f>
        <v>01-Oct-19 A</v>
      </c>
      <c r="G18" s="17" t="str">
        <f>VLOOKUP(A18,'forecast data dump'!$A$1:$H$3450,5,FALSE)</f>
        <v>30-Sep-20 A</v>
      </c>
      <c r="H18" s="13">
        <f>VLOOKUP(A18,'forecast data dump'!$A$1:$H$3450,8,FALSE)</f>
        <v>1</v>
      </c>
      <c r="I18" s="22">
        <f t="shared" si="0"/>
        <v>0</v>
      </c>
      <c r="J18" s="5"/>
      <c r="K18" s="5"/>
      <c r="L18" s="33">
        <f t="shared" si="1"/>
        <v>0</v>
      </c>
      <c r="M18" s="33">
        <f t="shared" si="2"/>
        <v>0</v>
      </c>
      <c r="N18" s="22">
        <f t="shared" si="3"/>
        <v>0</v>
      </c>
    </row>
    <row r="19" spans="1:14" x14ac:dyDescent="0.3">
      <c r="A19" s="5" t="s">
        <v>45</v>
      </c>
      <c r="B19" s="5" t="s">
        <v>46</v>
      </c>
      <c r="C19" s="5" t="s">
        <v>3737</v>
      </c>
      <c r="D19" s="5">
        <v>428</v>
      </c>
      <c r="E19" s="6">
        <v>25983</v>
      </c>
      <c r="F19" s="17" t="str">
        <f>VLOOKUP(A19,'forecast data dump'!$A$1:$H$3450,4,FALSE)</f>
        <v>01-Oct-19 A</v>
      </c>
      <c r="G19" s="17" t="str">
        <f>VLOOKUP(A19,'forecast data dump'!$A$1:$H$3450,5,FALSE)</f>
        <v>30-Sep-20 A</v>
      </c>
      <c r="H19" s="13">
        <f>VLOOKUP(A19,'forecast data dump'!$A$1:$H$3450,8,FALSE)</f>
        <v>1</v>
      </c>
      <c r="I19" s="22">
        <f t="shared" si="0"/>
        <v>0</v>
      </c>
      <c r="J19" s="5"/>
      <c r="K19" s="5"/>
      <c r="L19" s="33">
        <f t="shared" si="1"/>
        <v>0</v>
      </c>
      <c r="M19" s="33">
        <f t="shared" si="2"/>
        <v>0</v>
      </c>
      <c r="N19" s="22">
        <f t="shared" si="3"/>
        <v>0</v>
      </c>
    </row>
    <row r="20" spans="1:14" x14ac:dyDescent="0.3">
      <c r="A20" s="5" t="s">
        <v>45</v>
      </c>
      <c r="B20" s="5" t="s">
        <v>46</v>
      </c>
      <c r="C20" s="5" t="s">
        <v>3738</v>
      </c>
      <c r="D20" s="5">
        <v>1619</v>
      </c>
      <c r="E20" s="6">
        <v>366597</v>
      </c>
      <c r="F20" s="17" t="str">
        <f>VLOOKUP(A20,'forecast data dump'!$A$1:$H$3450,4,FALSE)</f>
        <v>01-Oct-19 A</v>
      </c>
      <c r="G20" s="17" t="str">
        <f>VLOOKUP(A20,'forecast data dump'!$A$1:$H$3450,5,FALSE)</f>
        <v>30-Sep-20 A</v>
      </c>
      <c r="H20" s="13">
        <f>VLOOKUP(A20,'forecast data dump'!$A$1:$H$3450,8,FALSE)</f>
        <v>1</v>
      </c>
      <c r="I20" s="22">
        <f t="shared" si="0"/>
        <v>0</v>
      </c>
      <c r="J20" s="5"/>
      <c r="K20" s="5"/>
      <c r="L20" s="33">
        <f t="shared" si="1"/>
        <v>0</v>
      </c>
      <c r="M20" s="33">
        <f t="shared" si="2"/>
        <v>0</v>
      </c>
      <c r="N20" s="22">
        <f t="shared" si="3"/>
        <v>0</v>
      </c>
    </row>
    <row r="21" spans="1:14" x14ac:dyDescent="0.3">
      <c r="A21" s="5" t="s">
        <v>47</v>
      </c>
      <c r="B21" s="5" t="s">
        <v>48</v>
      </c>
      <c r="C21" s="5" t="s">
        <v>3732</v>
      </c>
      <c r="D21" s="5">
        <v>2965</v>
      </c>
      <c r="E21" s="6">
        <v>628831</v>
      </c>
      <c r="F21" s="17" t="str">
        <f>VLOOKUP(A21,'forecast data dump'!$A$1:$H$3450,4,FALSE)</f>
        <v>01-Oct-20 A</v>
      </c>
      <c r="G21" s="17" t="str">
        <f>VLOOKUP(A21,'forecast data dump'!$A$1:$H$3450,5,FALSE)</f>
        <v>30-Sep-21*</v>
      </c>
      <c r="H21" s="13">
        <f>VLOOKUP(A21,'forecast data dump'!$A$1:$H$3450,8,FALSE)</f>
        <v>0.74299999999999999</v>
      </c>
      <c r="I21" s="22">
        <f t="shared" si="0"/>
        <v>762.005</v>
      </c>
      <c r="J21" s="5"/>
      <c r="K21" s="5"/>
      <c r="L21" s="33">
        <f t="shared" si="1"/>
        <v>161609.56700000001</v>
      </c>
      <c r="M21" s="33">
        <f t="shared" si="2"/>
        <v>161609.56700000001</v>
      </c>
      <c r="N21" s="22">
        <f t="shared" si="3"/>
        <v>0</v>
      </c>
    </row>
    <row r="22" spans="1:14" x14ac:dyDescent="0.3">
      <c r="A22" s="5" t="s">
        <v>47</v>
      </c>
      <c r="B22" s="5" t="s">
        <v>48</v>
      </c>
      <c r="C22" s="5" t="s">
        <v>3735</v>
      </c>
      <c r="D22" s="5">
        <v>1896</v>
      </c>
      <c r="E22" s="6">
        <v>291837</v>
      </c>
      <c r="F22" s="17" t="str">
        <f>VLOOKUP(A22,'forecast data dump'!$A$1:$H$3450,4,FALSE)</f>
        <v>01-Oct-20 A</v>
      </c>
      <c r="G22" s="17" t="str">
        <f>VLOOKUP(A22,'forecast data dump'!$A$1:$H$3450,5,FALSE)</f>
        <v>30-Sep-21*</v>
      </c>
      <c r="H22" s="13">
        <f>VLOOKUP(A22,'forecast data dump'!$A$1:$H$3450,8,FALSE)</f>
        <v>0.74299999999999999</v>
      </c>
      <c r="I22" s="22">
        <f t="shared" si="0"/>
        <v>487.27199999999999</v>
      </c>
      <c r="J22" s="5"/>
      <c r="K22" s="5"/>
      <c r="L22" s="33">
        <f t="shared" si="1"/>
        <v>75002.108999999997</v>
      </c>
      <c r="M22" s="33">
        <f t="shared" si="2"/>
        <v>75002.108999999997</v>
      </c>
      <c r="N22" s="22">
        <f t="shared" si="3"/>
        <v>0</v>
      </c>
    </row>
    <row r="23" spans="1:14" x14ac:dyDescent="0.3">
      <c r="A23" s="5" t="s">
        <v>47</v>
      </c>
      <c r="B23" s="5" t="s">
        <v>48</v>
      </c>
      <c r="C23" s="5" t="s">
        <v>3733</v>
      </c>
      <c r="D23" s="5">
        <v>100</v>
      </c>
      <c r="E23" s="6">
        <v>15199</v>
      </c>
      <c r="F23" s="17" t="str">
        <f>VLOOKUP(A23,'forecast data dump'!$A$1:$H$3450,4,FALSE)</f>
        <v>01-Oct-20 A</v>
      </c>
      <c r="G23" s="17" t="str">
        <f>VLOOKUP(A23,'forecast data dump'!$A$1:$H$3450,5,FALSE)</f>
        <v>30-Sep-21*</v>
      </c>
      <c r="H23" s="13">
        <f>VLOOKUP(A23,'forecast data dump'!$A$1:$H$3450,8,FALSE)</f>
        <v>0.74299999999999999</v>
      </c>
      <c r="I23" s="22">
        <f t="shared" si="0"/>
        <v>25.7</v>
      </c>
      <c r="J23" s="5"/>
      <c r="K23" s="5"/>
      <c r="L23" s="33">
        <f t="shared" si="1"/>
        <v>3906.143</v>
      </c>
      <c r="M23" s="33">
        <f t="shared" si="2"/>
        <v>3906.143</v>
      </c>
      <c r="N23" s="22">
        <f t="shared" si="3"/>
        <v>0</v>
      </c>
    </row>
    <row r="24" spans="1:14" x14ac:dyDescent="0.3">
      <c r="A24" s="5" t="s">
        <v>47</v>
      </c>
      <c r="B24" s="5" t="s">
        <v>48</v>
      </c>
      <c r="C24" s="5" t="s">
        <v>3734</v>
      </c>
      <c r="D24" s="5">
        <v>468</v>
      </c>
      <c r="E24" s="6">
        <v>81977</v>
      </c>
      <c r="F24" s="17" t="str">
        <f>VLOOKUP(A24,'forecast data dump'!$A$1:$H$3450,4,FALSE)</f>
        <v>01-Oct-20 A</v>
      </c>
      <c r="G24" s="17" t="str">
        <f>VLOOKUP(A24,'forecast data dump'!$A$1:$H$3450,5,FALSE)</f>
        <v>30-Sep-21*</v>
      </c>
      <c r="H24" s="13">
        <f>VLOOKUP(A24,'forecast data dump'!$A$1:$H$3450,8,FALSE)</f>
        <v>0.74299999999999999</v>
      </c>
      <c r="I24" s="22">
        <f t="shared" si="0"/>
        <v>120.276</v>
      </c>
      <c r="J24" s="5"/>
      <c r="K24" s="5"/>
      <c r="L24" s="33">
        <f t="shared" si="1"/>
        <v>21068.089</v>
      </c>
      <c r="M24" s="33">
        <f t="shared" si="2"/>
        <v>21068.089</v>
      </c>
      <c r="N24" s="22">
        <f t="shared" si="3"/>
        <v>0</v>
      </c>
    </row>
    <row r="25" spans="1:14" x14ac:dyDescent="0.3">
      <c r="A25" s="5" t="s">
        <v>47</v>
      </c>
      <c r="B25" s="5" t="s">
        <v>48</v>
      </c>
      <c r="C25" s="5" t="s">
        <v>3736</v>
      </c>
      <c r="D25" s="5">
        <v>1632</v>
      </c>
      <c r="E25" s="6">
        <v>168465</v>
      </c>
      <c r="F25" s="17" t="str">
        <f>VLOOKUP(A25,'forecast data dump'!$A$1:$H$3450,4,FALSE)</f>
        <v>01-Oct-20 A</v>
      </c>
      <c r="G25" s="17" t="str">
        <f>VLOOKUP(A25,'forecast data dump'!$A$1:$H$3450,5,FALSE)</f>
        <v>30-Sep-21*</v>
      </c>
      <c r="H25" s="13">
        <f>VLOOKUP(A25,'forecast data dump'!$A$1:$H$3450,8,FALSE)</f>
        <v>0.74299999999999999</v>
      </c>
      <c r="I25" s="22">
        <f t="shared" si="0"/>
        <v>419.42400000000004</v>
      </c>
      <c r="J25" s="5"/>
      <c r="K25" s="5"/>
      <c r="L25" s="33">
        <f t="shared" si="1"/>
        <v>43295.505000000005</v>
      </c>
      <c r="M25" s="33">
        <f t="shared" si="2"/>
        <v>43295.505000000005</v>
      </c>
      <c r="N25" s="22">
        <f t="shared" si="3"/>
        <v>0</v>
      </c>
    </row>
    <row r="26" spans="1:14" x14ac:dyDescent="0.3">
      <c r="A26" s="5" t="s">
        <v>47</v>
      </c>
      <c r="B26" s="5" t="s">
        <v>48</v>
      </c>
      <c r="C26" s="5" t="s">
        <v>3737</v>
      </c>
      <c r="D26" s="5">
        <v>426</v>
      </c>
      <c r="E26" s="6">
        <v>26656</v>
      </c>
      <c r="F26" s="17" t="str">
        <f>VLOOKUP(A26,'forecast data dump'!$A$1:$H$3450,4,FALSE)</f>
        <v>01-Oct-20 A</v>
      </c>
      <c r="G26" s="17" t="str">
        <f>VLOOKUP(A26,'forecast data dump'!$A$1:$H$3450,5,FALSE)</f>
        <v>30-Sep-21*</v>
      </c>
      <c r="H26" s="13">
        <f>VLOOKUP(A26,'forecast data dump'!$A$1:$H$3450,8,FALSE)</f>
        <v>0.74299999999999999</v>
      </c>
      <c r="I26" s="22">
        <f t="shared" si="0"/>
        <v>109.482</v>
      </c>
      <c r="J26" s="5"/>
      <c r="K26" s="5"/>
      <c r="L26" s="33">
        <f t="shared" si="1"/>
        <v>6850.5920000000006</v>
      </c>
      <c r="M26" s="33">
        <f t="shared" si="2"/>
        <v>6850.5920000000006</v>
      </c>
      <c r="N26" s="22">
        <f t="shared" si="3"/>
        <v>0</v>
      </c>
    </row>
    <row r="27" spans="1:14" x14ac:dyDescent="0.3">
      <c r="A27" s="5" t="s">
        <v>47</v>
      </c>
      <c r="B27" s="5" t="s">
        <v>48</v>
      </c>
      <c r="C27" s="5" t="s">
        <v>3738</v>
      </c>
      <c r="D27" s="5">
        <v>1613</v>
      </c>
      <c r="E27" s="6">
        <v>376091</v>
      </c>
      <c r="F27" s="17" t="str">
        <f>VLOOKUP(A27,'forecast data dump'!$A$1:$H$3450,4,FALSE)</f>
        <v>01-Oct-20 A</v>
      </c>
      <c r="G27" s="17" t="str">
        <f>VLOOKUP(A27,'forecast data dump'!$A$1:$H$3450,5,FALSE)</f>
        <v>30-Sep-21*</v>
      </c>
      <c r="H27" s="13">
        <f>VLOOKUP(A27,'forecast data dump'!$A$1:$H$3450,8,FALSE)</f>
        <v>0.74299999999999999</v>
      </c>
      <c r="I27" s="22">
        <f t="shared" si="0"/>
        <v>414.541</v>
      </c>
      <c r="J27" s="5"/>
      <c r="K27" s="5"/>
      <c r="L27" s="33">
        <f t="shared" si="1"/>
        <v>96655.387000000002</v>
      </c>
      <c r="M27" s="33">
        <f t="shared" si="2"/>
        <v>96655.387000000002</v>
      </c>
      <c r="N27" s="22">
        <f t="shared" si="3"/>
        <v>0</v>
      </c>
    </row>
    <row r="28" spans="1:14" x14ac:dyDescent="0.3">
      <c r="A28" s="5" t="s">
        <v>49</v>
      </c>
      <c r="B28" s="5" t="s">
        <v>50</v>
      </c>
      <c r="C28" s="5" t="s">
        <v>3733</v>
      </c>
      <c r="D28" s="5">
        <v>4</v>
      </c>
      <c r="E28" s="6">
        <v>626</v>
      </c>
      <c r="F28" s="17" t="str">
        <f>VLOOKUP(A28,'forecast data dump'!$A$1:$H$3450,4,FALSE)</f>
        <v>01-Oct-21*</v>
      </c>
      <c r="G28" s="17">
        <f>VLOOKUP(A28,'forecast data dump'!$A$1:$H$3450,5,FALSE)</f>
        <v>44566</v>
      </c>
      <c r="H28" s="13">
        <f>VLOOKUP(A28,'forecast data dump'!$A$1:$H$3450,8,FALSE)</f>
        <v>0</v>
      </c>
      <c r="I28" s="22">
        <f t="shared" si="0"/>
        <v>4</v>
      </c>
      <c r="J28" s="5"/>
      <c r="K28" s="5"/>
      <c r="L28" s="33">
        <f t="shared" si="1"/>
        <v>626</v>
      </c>
      <c r="M28" s="33">
        <f t="shared" si="2"/>
        <v>626</v>
      </c>
      <c r="N28" s="22">
        <f t="shared" si="3"/>
        <v>0</v>
      </c>
    </row>
    <row r="29" spans="1:14" x14ac:dyDescent="0.3">
      <c r="A29" s="5" t="s">
        <v>49</v>
      </c>
      <c r="B29" s="5" t="s">
        <v>50</v>
      </c>
      <c r="C29" s="5" t="s">
        <v>3734</v>
      </c>
      <c r="D29" s="5">
        <v>19</v>
      </c>
      <c r="E29" s="6">
        <v>3377</v>
      </c>
      <c r="F29" s="17" t="str">
        <f>VLOOKUP(A29,'forecast data dump'!$A$1:$H$3450,4,FALSE)</f>
        <v>01-Oct-21*</v>
      </c>
      <c r="G29" s="17">
        <f>VLOOKUP(A29,'forecast data dump'!$A$1:$H$3450,5,FALSE)</f>
        <v>44566</v>
      </c>
      <c r="H29" s="13">
        <f>VLOOKUP(A29,'forecast data dump'!$A$1:$H$3450,8,FALSE)</f>
        <v>0</v>
      </c>
      <c r="I29" s="22">
        <f t="shared" si="0"/>
        <v>19</v>
      </c>
      <c r="J29" s="5"/>
      <c r="K29" s="5"/>
      <c r="L29" s="33">
        <f t="shared" si="1"/>
        <v>3377</v>
      </c>
      <c r="M29" s="33">
        <f t="shared" si="2"/>
        <v>3377</v>
      </c>
      <c r="N29" s="22">
        <f t="shared" si="3"/>
        <v>0</v>
      </c>
    </row>
    <row r="30" spans="1:14" x14ac:dyDescent="0.3">
      <c r="A30" s="5" t="s">
        <v>49</v>
      </c>
      <c r="B30" s="5" t="s">
        <v>50</v>
      </c>
      <c r="C30" s="5" t="s">
        <v>3735</v>
      </c>
      <c r="D30" s="5">
        <v>75</v>
      </c>
      <c r="E30" s="6">
        <v>11891</v>
      </c>
      <c r="F30" s="17" t="str">
        <f>VLOOKUP(A30,'forecast data dump'!$A$1:$H$3450,4,FALSE)</f>
        <v>01-Oct-21*</v>
      </c>
      <c r="G30" s="17">
        <f>VLOOKUP(A30,'forecast data dump'!$A$1:$H$3450,5,FALSE)</f>
        <v>44566</v>
      </c>
      <c r="H30" s="13">
        <f>VLOOKUP(A30,'forecast data dump'!$A$1:$H$3450,8,FALSE)</f>
        <v>0</v>
      </c>
      <c r="I30" s="22">
        <f t="shared" si="0"/>
        <v>75</v>
      </c>
      <c r="J30" s="5"/>
      <c r="K30" s="5"/>
      <c r="L30" s="33">
        <f t="shared" si="1"/>
        <v>11891</v>
      </c>
      <c r="M30" s="33">
        <f t="shared" si="2"/>
        <v>11891</v>
      </c>
      <c r="N30" s="22">
        <f t="shared" si="3"/>
        <v>0</v>
      </c>
    </row>
    <row r="31" spans="1:14" x14ac:dyDescent="0.3">
      <c r="A31" s="5" t="s">
        <v>49</v>
      </c>
      <c r="B31" s="5" t="s">
        <v>50</v>
      </c>
      <c r="C31" s="5" t="s">
        <v>3736</v>
      </c>
      <c r="D31" s="5">
        <v>65</v>
      </c>
      <c r="E31" s="6">
        <v>6941</v>
      </c>
      <c r="F31" s="17" t="str">
        <f>VLOOKUP(A31,'forecast data dump'!$A$1:$H$3450,4,FALSE)</f>
        <v>01-Oct-21*</v>
      </c>
      <c r="G31" s="17">
        <f>VLOOKUP(A31,'forecast data dump'!$A$1:$H$3450,5,FALSE)</f>
        <v>44566</v>
      </c>
      <c r="H31" s="13">
        <f>VLOOKUP(A31,'forecast data dump'!$A$1:$H$3450,8,FALSE)</f>
        <v>0</v>
      </c>
      <c r="I31" s="22">
        <f t="shared" si="0"/>
        <v>65</v>
      </c>
      <c r="J31" s="5"/>
      <c r="K31" s="5"/>
      <c r="L31" s="33">
        <f t="shared" si="1"/>
        <v>6941</v>
      </c>
      <c r="M31" s="33">
        <f t="shared" si="2"/>
        <v>6941</v>
      </c>
      <c r="N31" s="22">
        <f t="shared" si="3"/>
        <v>0</v>
      </c>
    </row>
    <row r="32" spans="1:14" x14ac:dyDescent="0.3">
      <c r="A32" s="5" t="s">
        <v>49</v>
      </c>
      <c r="B32" s="5" t="s">
        <v>50</v>
      </c>
      <c r="C32" s="5" t="s">
        <v>3737</v>
      </c>
      <c r="D32" s="5">
        <v>17</v>
      </c>
      <c r="E32" s="6">
        <v>1098</v>
      </c>
      <c r="F32" s="17" t="str">
        <f>VLOOKUP(A32,'forecast data dump'!$A$1:$H$3450,4,FALSE)</f>
        <v>01-Oct-21*</v>
      </c>
      <c r="G32" s="17">
        <f>VLOOKUP(A32,'forecast data dump'!$A$1:$H$3450,5,FALSE)</f>
        <v>44566</v>
      </c>
      <c r="H32" s="13">
        <f>VLOOKUP(A32,'forecast data dump'!$A$1:$H$3450,8,FALSE)</f>
        <v>0</v>
      </c>
      <c r="I32" s="22">
        <f t="shared" si="0"/>
        <v>17</v>
      </c>
      <c r="J32" s="5"/>
      <c r="K32" s="5"/>
      <c r="L32" s="33">
        <f t="shared" si="1"/>
        <v>1098</v>
      </c>
      <c r="M32" s="33">
        <f t="shared" si="2"/>
        <v>1098</v>
      </c>
      <c r="N32" s="22">
        <f t="shared" si="3"/>
        <v>0</v>
      </c>
    </row>
    <row r="33" spans="1:14" x14ac:dyDescent="0.3">
      <c r="A33" s="5" t="s">
        <v>49</v>
      </c>
      <c r="B33" s="5" t="s">
        <v>50</v>
      </c>
      <c r="C33" s="5" t="s">
        <v>3738</v>
      </c>
      <c r="D33" s="5">
        <v>65</v>
      </c>
      <c r="E33" s="6">
        <v>15494</v>
      </c>
      <c r="F33" s="17" t="str">
        <f>VLOOKUP(A33,'forecast data dump'!$A$1:$H$3450,4,FALSE)</f>
        <v>01-Oct-21*</v>
      </c>
      <c r="G33" s="17">
        <f>VLOOKUP(A33,'forecast data dump'!$A$1:$H$3450,5,FALSE)</f>
        <v>44566</v>
      </c>
      <c r="H33" s="13">
        <f>VLOOKUP(A33,'forecast data dump'!$A$1:$H$3450,8,FALSE)</f>
        <v>0</v>
      </c>
      <c r="I33" s="22">
        <f t="shared" si="0"/>
        <v>65</v>
      </c>
      <c r="J33" s="5"/>
      <c r="K33" s="5"/>
      <c r="L33" s="33">
        <f t="shared" si="1"/>
        <v>15494</v>
      </c>
      <c r="M33" s="33">
        <f t="shared" si="2"/>
        <v>15494</v>
      </c>
      <c r="N33" s="22">
        <f t="shared" si="3"/>
        <v>0</v>
      </c>
    </row>
    <row r="34" spans="1:14" x14ac:dyDescent="0.3">
      <c r="A34" s="5" t="s">
        <v>49</v>
      </c>
      <c r="B34" s="5" t="s">
        <v>50</v>
      </c>
      <c r="C34" s="5" t="s">
        <v>3732</v>
      </c>
      <c r="D34" s="5">
        <v>118</v>
      </c>
      <c r="E34" s="6">
        <v>25777</v>
      </c>
      <c r="F34" s="17" t="str">
        <f>VLOOKUP(A34,'forecast data dump'!$A$1:$H$3450,4,FALSE)</f>
        <v>01-Oct-21*</v>
      </c>
      <c r="G34" s="17">
        <f>VLOOKUP(A34,'forecast data dump'!$A$1:$H$3450,5,FALSE)</f>
        <v>44566</v>
      </c>
      <c r="H34" s="13">
        <f>VLOOKUP(A34,'forecast data dump'!$A$1:$H$3450,8,FALSE)</f>
        <v>0</v>
      </c>
      <c r="I34" s="22">
        <f t="shared" si="0"/>
        <v>118</v>
      </c>
      <c r="J34" s="5"/>
      <c r="K34" s="5"/>
      <c r="L34" s="33">
        <f t="shared" si="1"/>
        <v>25777</v>
      </c>
      <c r="M34" s="33">
        <f t="shared" si="2"/>
        <v>25777</v>
      </c>
      <c r="N34" s="22">
        <f t="shared" si="3"/>
        <v>0</v>
      </c>
    </row>
    <row r="35" spans="1:14" x14ac:dyDescent="0.3">
      <c r="A35" s="5" t="s">
        <v>51</v>
      </c>
      <c r="B35" s="5" t="s">
        <v>52</v>
      </c>
      <c r="C35" s="5" t="s">
        <v>3737</v>
      </c>
      <c r="D35" s="5">
        <v>143</v>
      </c>
      <c r="E35" s="6">
        <v>8434</v>
      </c>
      <c r="F35" s="17" t="str">
        <f>VLOOKUP(A35,'forecast data dump'!$A$1:$H$3450,4,FALSE)</f>
        <v>03-Jun-19 A</v>
      </c>
      <c r="G35" s="17" t="str">
        <f>VLOOKUP(A35,'forecast data dump'!$A$1:$H$3450,5,FALSE)</f>
        <v>30-Sep-19 A</v>
      </c>
      <c r="H35" s="13">
        <f>VLOOKUP(A35,'forecast data dump'!$A$1:$H$3450,8,FALSE)</f>
        <v>1</v>
      </c>
      <c r="I35" s="22">
        <f t="shared" si="0"/>
        <v>0</v>
      </c>
      <c r="J35" s="5"/>
      <c r="K35" s="5"/>
      <c r="L35" s="33">
        <f t="shared" si="1"/>
        <v>0</v>
      </c>
      <c r="M35" s="33">
        <f t="shared" si="2"/>
        <v>0</v>
      </c>
      <c r="N35" s="22">
        <f t="shared" si="3"/>
        <v>0</v>
      </c>
    </row>
    <row r="36" spans="1:14" x14ac:dyDescent="0.3">
      <c r="A36" s="5" t="s">
        <v>51</v>
      </c>
      <c r="B36" s="5" t="s">
        <v>52</v>
      </c>
      <c r="C36" s="5" t="s">
        <v>3738</v>
      </c>
      <c r="D36" s="5">
        <v>542</v>
      </c>
      <c r="E36" s="6">
        <v>119134</v>
      </c>
      <c r="F36" s="17" t="str">
        <f>VLOOKUP(A36,'forecast data dump'!$A$1:$H$3450,4,FALSE)</f>
        <v>03-Jun-19 A</v>
      </c>
      <c r="G36" s="17" t="str">
        <f>VLOOKUP(A36,'forecast data dump'!$A$1:$H$3450,5,FALSE)</f>
        <v>30-Sep-19 A</v>
      </c>
      <c r="H36" s="13">
        <f>VLOOKUP(A36,'forecast data dump'!$A$1:$H$3450,8,FALSE)</f>
        <v>1</v>
      </c>
      <c r="I36" s="22">
        <f t="shared" si="0"/>
        <v>0</v>
      </c>
      <c r="J36" s="5"/>
      <c r="K36" s="5"/>
      <c r="L36" s="33">
        <f t="shared" si="1"/>
        <v>0</v>
      </c>
      <c r="M36" s="33">
        <f t="shared" si="2"/>
        <v>0</v>
      </c>
      <c r="N36" s="22">
        <f t="shared" si="3"/>
        <v>0</v>
      </c>
    </row>
    <row r="37" spans="1:14" x14ac:dyDescent="0.3">
      <c r="A37" s="5" t="s">
        <v>51</v>
      </c>
      <c r="B37" s="5" t="s">
        <v>52</v>
      </c>
      <c r="C37" s="5" t="s">
        <v>3736</v>
      </c>
      <c r="D37" s="5">
        <v>548</v>
      </c>
      <c r="E37" s="6">
        <v>53321</v>
      </c>
      <c r="F37" s="17" t="str">
        <f>VLOOKUP(A37,'forecast data dump'!$A$1:$H$3450,4,FALSE)</f>
        <v>03-Jun-19 A</v>
      </c>
      <c r="G37" s="17" t="str">
        <f>VLOOKUP(A37,'forecast data dump'!$A$1:$H$3450,5,FALSE)</f>
        <v>30-Sep-19 A</v>
      </c>
      <c r="H37" s="13">
        <f>VLOOKUP(A37,'forecast data dump'!$A$1:$H$3450,8,FALSE)</f>
        <v>1</v>
      </c>
      <c r="I37" s="22">
        <f t="shared" si="0"/>
        <v>0</v>
      </c>
      <c r="J37" s="5"/>
      <c r="K37" s="5"/>
      <c r="L37" s="33">
        <f t="shared" si="1"/>
        <v>0</v>
      </c>
      <c r="M37" s="33">
        <f t="shared" si="2"/>
        <v>0</v>
      </c>
      <c r="N37" s="22">
        <f t="shared" si="3"/>
        <v>0</v>
      </c>
    </row>
    <row r="38" spans="1:14" x14ac:dyDescent="0.3">
      <c r="A38" s="5" t="s">
        <v>51</v>
      </c>
      <c r="B38" s="5" t="s">
        <v>52</v>
      </c>
      <c r="C38" s="5" t="s">
        <v>3733</v>
      </c>
      <c r="D38" s="5">
        <v>34</v>
      </c>
      <c r="E38" s="6">
        <v>4861</v>
      </c>
      <c r="F38" s="17" t="str">
        <f>VLOOKUP(A38,'forecast data dump'!$A$1:$H$3450,4,FALSE)</f>
        <v>03-Jun-19 A</v>
      </c>
      <c r="G38" s="17" t="str">
        <f>VLOOKUP(A38,'forecast data dump'!$A$1:$H$3450,5,FALSE)</f>
        <v>30-Sep-19 A</v>
      </c>
      <c r="H38" s="13">
        <f>VLOOKUP(A38,'forecast data dump'!$A$1:$H$3450,8,FALSE)</f>
        <v>1</v>
      </c>
      <c r="I38" s="22">
        <f t="shared" si="0"/>
        <v>0</v>
      </c>
      <c r="J38" s="5"/>
      <c r="K38" s="5"/>
      <c r="L38" s="33">
        <f t="shared" si="1"/>
        <v>0</v>
      </c>
      <c r="M38" s="33">
        <f t="shared" si="2"/>
        <v>0</v>
      </c>
      <c r="N38" s="22">
        <f t="shared" si="3"/>
        <v>0</v>
      </c>
    </row>
    <row r="39" spans="1:14" x14ac:dyDescent="0.3">
      <c r="A39" s="5" t="s">
        <v>51</v>
      </c>
      <c r="B39" s="5" t="s">
        <v>52</v>
      </c>
      <c r="C39" s="5" t="s">
        <v>3734</v>
      </c>
      <c r="D39" s="5">
        <v>157</v>
      </c>
      <c r="E39" s="6">
        <v>25922</v>
      </c>
      <c r="F39" s="17" t="str">
        <f>VLOOKUP(A39,'forecast data dump'!$A$1:$H$3450,4,FALSE)</f>
        <v>03-Jun-19 A</v>
      </c>
      <c r="G39" s="17" t="str">
        <f>VLOOKUP(A39,'forecast data dump'!$A$1:$H$3450,5,FALSE)</f>
        <v>30-Sep-19 A</v>
      </c>
      <c r="H39" s="13">
        <f>VLOOKUP(A39,'forecast data dump'!$A$1:$H$3450,8,FALSE)</f>
        <v>1</v>
      </c>
      <c r="I39" s="22">
        <f t="shared" si="0"/>
        <v>0</v>
      </c>
      <c r="J39" s="5"/>
      <c r="K39" s="5"/>
      <c r="L39" s="33">
        <f t="shared" si="1"/>
        <v>0</v>
      </c>
      <c r="M39" s="33">
        <f t="shared" si="2"/>
        <v>0</v>
      </c>
      <c r="N39" s="22">
        <f t="shared" si="3"/>
        <v>0</v>
      </c>
    </row>
    <row r="40" spans="1:14" x14ac:dyDescent="0.3">
      <c r="A40" s="5" t="s">
        <v>51</v>
      </c>
      <c r="B40" s="5" t="s">
        <v>52</v>
      </c>
      <c r="C40" s="5" t="s">
        <v>3732</v>
      </c>
      <c r="D40" s="5">
        <v>996</v>
      </c>
      <c r="E40" s="6">
        <v>199111</v>
      </c>
      <c r="F40" s="17" t="str">
        <f>VLOOKUP(A40,'forecast data dump'!$A$1:$H$3450,4,FALSE)</f>
        <v>03-Jun-19 A</v>
      </c>
      <c r="G40" s="17" t="str">
        <f>VLOOKUP(A40,'forecast data dump'!$A$1:$H$3450,5,FALSE)</f>
        <v>30-Sep-19 A</v>
      </c>
      <c r="H40" s="13">
        <f>VLOOKUP(A40,'forecast data dump'!$A$1:$H$3450,8,FALSE)</f>
        <v>1</v>
      </c>
      <c r="I40" s="22">
        <f t="shared" si="0"/>
        <v>0</v>
      </c>
      <c r="J40" s="5"/>
      <c r="K40" s="5"/>
      <c r="L40" s="33">
        <f t="shared" si="1"/>
        <v>0</v>
      </c>
      <c r="M40" s="33">
        <f t="shared" si="2"/>
        <v>0</v>
      </c>
      <c r="N40" s="22">
        <f t="shared" si="3"/>
        <v>0</v>
      </c>
    </row>
    <row r="41" spans="1:14" x14ac:dyDescent="0.3">
      <c r="A41" s="5" t="s">
        <v>51</v>
      </c>
      <c r="B41" s="5" t="s">
        <v>52</v>
      </c>
      <c r="C41" s="5" t="s">
        <v>3735</v>
      </c>
      <c r="D41" s="5">
        <v>637</v>
      </c>
      <c r="E41" s="6">
        <v>92420</v>
      </c>
      <c r="F41" s="17" t="str">
        <f>VLOOKUP(A41,'forecast data dump'!$A$1:$H$3450,4,FALSE)</f>
        <v>03-Jun-19 A</v>
      </c>
      <c r="G41" s="17" t="str">
        <f>VLOOKUP(A41,'forecast data dump'!$A$1:$H$3450,5,FALSE)</f>
        <v>30-Sep-19 A</v>
      </c>
      <c r="H41" s="13">
        <f>VLOOKUP(A41,'forecast data dump'!$A$1:$H$3450,8,FALSE)</f>
        <v>1</v>
      </c>
      <c r="I41" s="22">
        <f t="shared" si="0"/>
        <v>0</v>
      </c>
      <c r="J41" s="5"/>
      <c r="K41" s="5"/>
      <c r="L41" s="33">
        <f t="shared" si="1"/>
        <v>0</v>
      </c>
      <c r="M41" s="33">
        <f t="shared" si="2"/>
        <v>0</v>
      </c>
      <c r="N41" s="22">
        <f t="shared" si="3"/>
        <v>0</v>
      </c>
    </row>
    <row r="42" spans="1:14" x14ac:dyDescent="0.3">
      <c r="A42" s="5" t="s">
        <v>53</v>
      </c>
      <c r="B42" s="5" t="s">
        <v>54</v>
      </c>
      <c r="C42" s="5" t="s">
        <v>3731</v>
      </c>
      <c r="D42" s="5">
        <v>296</v>
      </c>
      <c r="E42" s="6">
        <v>48872</v>
      </c>
      <c r="F42" s="17" t="str">
        <f>VLOOKUP(A42,'forecast data dump'!$A$1:$H$3450,4,FALSE)</f>
        <v>03-Jun-19 A</v>
      </c>
      <c r="G42" s="17" t="str">
        <f>VLOOKUP(A42,'forecast data dump'!$A$1:$H$3450,5,FALSE)</f>
        <v>30-Sep-19 A</v>
      </c>
      <c r="H42" s="13">
        <f>VLOOKUP(A42,'forecast data dump'!$A$1:$H$3450,8,FALSE)</f>
        <v>1</v>
      </c>
      <c r="I42" s="22">
        <f t="shared" si="0"/>
        <v>0</v>
      </c>
      <c r="J42" s="5"/>
      <c r="K42" s="5"/>
      <c r="L42" s="33">
        <f t="shared" si="1"/>
        <v>0</v>
      </c>
      <c r="M42" s="33">
        <f t="shared" si="2"/>
        <v>0</v>
      </c>
      <c r="N42" s="22">
        <f t="shared" si="3"/>
        <v>0</v>
      </c>
    </row>
    <row r="43" spans="1:14" x14ac:dyDescent="0.3">
      <c r="A43" s="3" t="s">
        <v>7911</v>
      </c>
      <c r="B43" s="3"/>
      <c r="C43" s="3"/>
      <c r="D43" s="3"/>
      <c r="E43" s="4"/>
      <c r="F43" s="15"/>
      <c r="G43" s="15"/>
      <c r="H43" s="11"/>
      <c r="I43" s="20"/>
      <c r="J43" s="3"/>
      <c r="K43" s="3"/>
      <c r="L43" s="32"/>
      <c r="M43" s="32"/>
      <c r="N43" s="20"/>
    </row>
    <row r="44" spans="1:14" x14ac:dyDescent="0.3">
      <c r="A44" s="5" t="s">
        <v>59</v>
      </c>
      <c r="B44" s="5" t="s">
        <v>60</v>
      </c>
      <c r="C44" s="5" t="s">
        <v>3730</v>
      </c>
      <c r="D44" s="5">
        <v>1405</v>
      </c>
      <c r="E44" s="6">
        <v>234824</v>
      </c>
      <c r="F44" s="17" t="str">
        <f>VLOOKUP(A44,'forecast data dump'!$A$1:$H$3450,4,FALSE)</f>
        <v>01-Feb-17 A</v>
      </c>
      <c r="G44" s="17" t="str">
        <f>VLOOKUP(A44,'forecast data dump'!$A$1:$H$3450,5,FALSE)</f>
        <v>29-Sep-17 A</v>
      </c>
      <c r="H44" s="13">
        <f>VLOOKUP(A44,'forecast data dump'!$A$1:$H$3450,8,FALSE)</f>
        <v>1</v>
      </c>
      <c r="I44" s="22">
        <f>D44*(1-H44)</f>
        <v>0</v>
      </c>
      <c r="J44" s="5"/>
      <c r="K44" s="5"/>
      <c r="L44" s="33">
        <f>E44*(1-H44)</f>
        <v>0</v>
      </c>
      <c r="M44" s="33">
        <f>IF(J44="",L44,(E44/D44)*J44)</f>
        <v>0</v>
      </c>
      <c r="N44" s="22">
        <f>L44-M44</f>
        <v>0</v>
      </c>
    </row>
    <row r="45" spans="1:14" x14ac:dyDescent="0.3">
      <c r="A45" s="5" t="s">
        <v>61</v>
      </c>
      <c r="B45" s="5" t="s">
        <v>62</v>
      </c>
      <c r="C45" s="5" t="s">
        <v>3730</v>
      </c>
      <c r="D45" s="5">
        <v>4288</v>
      </c>
      <c r="E45" s="6">
        <v>716473</v>
      </c>
      <c r="F45" s="17" t="str">
        <f>VLOOKUP(A45,'forecast data dump'!$A$1:$H$3450,4,FALSE)</f>
        <v>02-Oct-17 A</v>
      </c>
      <c r="G45" s="17" t="str">
        <f>VLOOKUP(A45,'forecast data dump'!$A$1:$H$3450,5,FALSE)</f>
        <v>28-Sep-18 A</v>
      </c>
      <c r="H45" s="13">
        <f>VLOOKUP(A45,'forecast data dump'!$A$1:$H$3450,8,FALSE)</f>
        <v>1</v>
      </c>
      <c r="I45" s="22">
        <f>D45*(1-H45)</f>
        <v>0</v>
      </c>
      <c r="J45" s="5"/>
      <c r="K45" s="5"/>
      <c r="L45" s="33">
        <f>E45*(1-H45)</f>
        <v>0</v>
      </c>
      <c r="M45" s="33">
        <f>IF(J45="",L45,(E45/D45)*J45)</f>
        <v>0</v>
      </c>
      <c r="N45" s="22">
        <f>L45-M45</f>
        <v>0</v>
      </c>
    </row>
    <row r="46" spans="1:14" x14ac:dyDescent="0.3">
      <c r="A46" s="5" t="s">
        <v>67</v>
      </c>
      <c r="B46" s="5" t="s">
        <v>68</v>
      </c>
      <c r="C46" s="5" t="s">
        <v>3730</v>
      </c>
      <c r="D46" s="5">
        <v>2218</v>
      </c>
      <c r="E46" s="6">
        <v>370642</v>
      </c>
      <c r="F46" s="17" t="str">
        <f>VLOOKUP(A46,'forecast data dump'!$A$1:$H$3450,4,FALSE)</f>
        <v>01-Oct-18 A</v>
      </c>
      <c r="G46" s="17" t="str">
        <f>VLOOKUP(A46,'forecast data dump'!$A$1:$H$3450,5,FALSE)</f>
        <v>31-May-19 A</v>
      </c>
      <c r="H46" s="13">
        <f>VLOOKUP(A46,'forecast data dump'!$A$1:$H$3450,8,FALSE)</f>
        <v>1</v>
      </c>
      <c r="I46" s="22">
        <f>D46*(1-H46)</f>
        <v>0</v>
      </c>
      <c r="J46" s="5"/>
      <c r="K46" s="5"/>
      <c r="L46" s="33">
        <f>E46*(1-H46)</f>
        <v>0</v>
      </c>
      <c r="M46" s="33">
        <f>IF(J46="",L46,(E46/D46)*J46)</f>
        <v>0</v>
      </c>
      <c r="N46" s="22">
        <f>L46-M46</f>
        <v>0</v>
      </c>
    </row>
    <row r="47" spans="1:14" x14ac:dyDescent="0.3">
      <c r="A47" s="5" t="s">
        <v>72</v>
      </c>
      <c r="B47" s="5" t="s">
        <v>71</v>
      </c>
      <c r="C47" s="5" t="s">
        <v>3739</v>
      </c>
      <c r="D47" s="5">
        <v>140825</v>
      </c>
      <c r="E47" s="6">
        <v>155367</v>
      </c>
      <c r="F47" s="17" t="str">
        <f>VLOOKUP(A47,'forecast data dump'!$A$1:$H$3450,4,FALSE)</f>
        <v>01-Oct-18 A</v>
      </c>
      <c r="G47" s="17" t="str">
        <f>VLOOKUP(A47,'forecast data dump'!$A$1:$H$3450,5,FALSE)</f>
        <v>31-May-19 A</v>
      </c>
      <c r="H47" s="13">
        <f>VLOOKUP(A47,'forecast data dump'!$A$1:$H$3450,8,FALSE)</f>
        <v>1</v>
      </c>
      <c r="I47" s="22">
        <f>D47*(1-H47)</f>
        <v>0</v>
      </c>
      <c r="J47" s="5"/>
      <c r="K47" s="5"/>
      <c r="L47" s="33">
        <f>E47*(1-H47)</f>
        <v>0</v>
      </c>
      <c r="M47" s="33">
        <f>IF(J47="",L47,(E47/D47)*J47)</f>
        <v>0</v>
      </c>
      <c r="N47" s="22">
        <f>L47-M47</f>
        <v>0</v>
      </c>
    </row>
    <row r="48" spans="1:14" x14ac:dyDescent="0.3">
      <c r="A48" s="3" t="s">
        <v>7912</v>
      </c>
      <c r="B48" s="3"/>
      <c r="C48" s="3"/>
      <c r="D48" s="3"/>
      <c r="E48" s="4"/>
      <c r="F48" s="15"/>
      <c r="G48" s="15"/>
      <c r="H48" s="11"/>
      <c r="I48" s="20"/>
      <c r="J48" s="3"/>
      <c r="K48" s="3"/>
      <c r="L48" s="32"/>
      <c r="M48" s="32"/>
      <c r="N48" s="20"/>
    </row>
    <row r="49" spans="1:14" x14ac:dyDescent="0.3">
      <c r="A49" s="3" t="s">
        <v>7913</v>
      </c>
      <c r="B49" s="3"/>
      <c r="C49" s="3"/>
      <c r="D49" s="3"/>
      <c r="E49" s="4"/>
      <c r="F49" s="15"/>
      <c r="G49" s="15"/>
      <c r="H49" s="11"/>
      <c r="I49" s="20"/>
      <c r="J49" s="3"/>
      <c r="K49" s="3"/>
      <c r="L49" s="32"/>
      <c r="M49" s="32"/>
      <c r="N49" s="20"/>
    </row>
    <row r="50" spans="1:14" x14ac:dyDescent="0.3">
      <c r="A50" s="5" t="s">
        <v>180</v>
      </c>
      <c r="B50" s="5" t="s">
        <v>181</v>
      </c>
      <c r="C50" s="5" t="s">
        <v>3733</v>
      </c>
      <c r="D50" s="5">
        <v>4</v>
      </c>
      <c r="E50" s="6">
        <v>589</v>
      </c>
      <c r="F50" s="17" t="str">
        <f>VLOOKUP(A50,'forecast data dump'!$A$1:$H$3450,4,FALSE)</f>
        <v>27-Jan-20 A</v>
      </c>
      <c r="G50" s="17" t="str">
        <f>VLOOKUP(A50,'forecast data dump'!$A$1:$H$3450,5,FALSE)</f>
        <v>30-Jan-20 A</v>
      </c>
      <c r="H50" s="13">
        <f>VLOOKUP(A50,'forecast data dump'!$A$1:$H$3450,8,FALSE)</f>
        <v>1</v>
      </c>
      <c r="I50" s="22">
        <f>D50*(1-H50)</f>
        <v>0</v>
      </c>
      <c r="J50" s="5"/>
      <c r="K50" s="5"/>
      <c r="L50" s="33">
        <f>E50*(1-H50)</f>
        <v>0</v>
      </c>
      <c r="M50" s="33">
        <f>IF(J50="",L50,(E50/D50)*J50)</f>
        <v>0</v>
      </c>
      <c r="N50" s="22">
        <f>L50-M50</f>
        <v>0</v>
      </c>
    </row>
    <row r="51" spans="1:14" x14ac:dyDescent="0.3">
      <c r="A51" s="5" t="s">
        <v>180</v>
      </c>
      <c r="B51" s="5" t="s">
        <v>181</v>
      </c>
      <c r="C51" s="5" t="s">
        <v>3740</v>
      </c>
      <c r="D51" s="5">
        <v>4</v>
      </c>
      <c r="E51" s="6">
        <v>688</v>
      </c>
      <c r="F51" s="17" t="str">
        <f>VLOOKUP(A51,'forecast data dump'!$A$1:$H$3450,4,FALSE)</f>
        <v>27-Jan-20 A</v>
      </c>
      <c r="G51" s="17" t="str">
        <f>VLOOKUP(A51,'forecast data dump'!$A$1:$H$3450,5,FALSE)</f>
        <v>30-Jan-20 A</v>
      </c>
      <c r="H51" s="13">
        <f>VLOOKUP(A51,'forecast data dump'!$A$1:$H$3450,8,FALSE)</f>
        <v>1</v>
      </c>
      <c r="I51" s="22">
        <f>D51*(1-H51)</f>
        <v>0</v>
      </c>
      <c r="J51" s="5"/>
      <c r="K51" s="5"/>
      <c r="L51" s="33">
        <f>E51*(1-H51)</f>
        <v>0</v>
      </c>
      <c r="M51" s="33">
        <f>IF(J51="",L51,(E51/D51)*J51)</f>
        <v>0</v>
      </c>
      <c r="N51" s="22">
        <f>L51-M51</f>
        <v>0</v>
      </c>
    </row>
    <row r="52" spans="1:14" x14ac:dyDescent="0.3">
      <c r="A52" s="5" t="s">
        <v>184</v>
      </c>
      <c r="B52" s="5" t="s">
        <v>185</v>
      </c>
      <c r="C52" s="5" t="s">
        <v>3741</v>
      </c>
      <c r="D52" s="5">
        <v>32</v>
      </c>
      <c r="E52" s="6">
        <v>3761</v>
      </c>
      <c r="F52" s="17" t="str">
        <f>VLOOKUP(A52,'forecast data dump'!$A$1:$H$3450,4,FALSE)</f>
        <v>01-Apr-20 A</v>
      </c>
      <c r="G52" s="17" t="str">
        <f>VLOOKUP(A52,'forecast data dump'!$A$1:$H$3450,5,FALSE)</f>
        <v>30-Apr-20 A</v>
      </c>
      <c r="H52" s="13">
        <f>VLOOKUP(A52,'forecast data dump'!$A$1:$H$3450,8,FALSE)</f>
        <v>1</v>
      </c>
      <c r="I52" s="22">
        <f>D52*(1-H52)</f>
        <v>0</v>
      </c>
      <c r="J52" s="5"/>
      <c r="K52" s="5"/>
      <c r="L52" s="33">
        <f>E52*(1-H52)</f>
        <v>0</v>
      </c>
      <c r="M52" s="33">
        <f>IF(J52="",L52,(E52/D52)*J52)</f>
        <v>0</v>
      </c>
      <c r="N52" s="22">
        <f>L52-M52</f>
        <v>0</v>
      </c>
    </row>
    <row r="53" spans="1:14" x14ac:dyDescent="0.3">
      <c r="A53" s="3" t="s">
        <v>7902</v>
      </c>
      <c r="B53" s="3"/>
      <c r="C53" s="3"/>
      <c r="D53" s="3"/>
      <c r="E53" s="4"/>
      <c r="F53" s="15"/>
      <c r="G53" s="15"/>
      <c r="H53" s="11"/>
      <c r="I53" s="20"/>
      <c r="J53" s="3"/>
      <c r="K53" s="3"/>
      <c r="L53" s="32"/>
      <c r="M53" s="32"/>
      <c r="N53" s="20"/>
    </row>
    <row r="54" spans="1:14" x14ac:dyDescent="0.3">
      <c r="A54" s="5" t="s">
        <v>208</v>
      </c>
      <c r="B54" s="5" t="s">
        <v>109</v>
      </c>
      <c r="C54" s="5" t="s">
        <v>3740</v>
      </c>
      <c r="D54" s="5">
        <v>4</v>
      </c>
      <c r="E54" s="6">
        <v>688</v>
      </c>
      <c r="F54" s="17">
        <f>VLOOKUP(A54,'forecast data dump'!$A$1:$H$3450,4,FALSE)</f>
        <v>44424</v>
      </c>
      <c r="G54" s="17">
        <f>VLOOKUP(A54,'forecast data dump'!$A$1:$H$3450,5,FALSE)</f>
        <v>44426</v>
      </c>
      <c r="H54" s="13">
        <f>VLOOKUP(A54,'forecast data dump'!$A$1:$H$3450,8,FALSE)</f>
        <v>0</v>
      </c>
      <c r="I54" s="22">
        <f t="shared" ref="I54:I59" si="4">D54*(1-H54)</f>
        <v>4</v>
      </c>
      <c r="J54" s="5"/>
      <c r="K54" s="5"/>
      <c r="L54" s="33">
        <f t="shared" ref="L54:L59" si="5">E54*(1-H54)</f>
        <v>688</v>
      </c>
      <c r="M54" s="33">
        <f t="shared" ref="M54:M59" si="6">IF(J54="",L54,(E54/D54)*J54)</f>
        <v>688</v>
      </c>
      <c r="N54" s="22">
        <f t="shared" ref="N54:N59" si="7">L54-M54</f>
        <v>0</v>
      </c>
    </row>
    <row r="55" spans="1:14" x14ac:dyDescent="0.3">
      <c r="A55" s="5" t="s">
        <v>208</v>
      </c>
      <c r="B55" s="5" t="s">
        <v>109</v>
      </c>
      <c r="C55" s="5" t="s">
        <v>3733</v>
      </c>
      <c r="D55" s="5">
        <v>4</v>
      </c>
      <c r="E55" s="6">
        <v>589</v>
      </c>
      <c r="F55" s="17">
        <f>VLOOKUP(A55,'forecast data dump'!$A$1:$H$3450,4,FALSE)</f>
        <v>44424</v>
      </c>
      <c r="G55" s="17">
        <f>VLOOKUP(A55,'forecast data dump'!$A$1:$H$3450,5,FALSE)</f>
        <v>44426</v>
      </c>
      <c r="H55" s="13">
        <f>VLOOKUP(A55,'forecast data dump'!$A$1:$H$3450,8,FALSE)</f>
        <v>0</v>
      </c>
      <c r="I55" s="22">
        <f t="shared" si="4"/>
        <v>4</v>
      </c>
      <c r="J55" s="5"/>
      <c r="K55" s="5"/>
      <c r="L55" s="33">
        <f t="shared" si="5"/>
        <v>589</v>
      </c>
      <c r="M55" s="33">
        <f t="shared" si="6"/>
        <v>589</v>
      </c>
      <c r="N55" s="22">
        <f t="shared" si="7"/>
        <v>0</v>
      </c>
    </row>
    <row r="56" spans="1:14" x14ac:dyDescent="0.3">
      <c r="A56" s="5" t="s">
        <v>209</v>
      </c>
      <c r="B56" s="5" t="s">
        <v>210</v>
      </c>
      <c r="C56" s="5" t="s">
        <v>3740</v>
      </c>
      <c r="D56" s="5">
        <v>4</v>
      </c>
      <c r="E56" s="6">
        <v>688</v>
      </c>
      <c r="F56" s="17">
        <f>VLOOKUP(A56,'forecast data dump'!$A$1:$H$3450,4,FALSE)</f>
        <v>44427</v>
      </c>
      <c r="G56" s="17">
        <f>VLOOKUP(A56,'forecast data dump'!$A$1:$H$3450,5,FALSE)</f>
        <v>44431</v>
      </c>
      <c r="H56" s="13">
        <f>VLOOKUP(A56,'forecast data dump'!$A$1:$H$3450,8,FALSE)</f>
        <v>0</v>
      </c>
      <c r="I56" s="22">
        <f t="shared" si="4"/>
        <v>4</v>
      </c>
      <c r="J56" s="5"/>
      <c r="K56" s="5"/>
      <c r="L56" s="33">
        <f t="shared" si="5"/>
        <v>688</v>
      </c>
      <c r="M56" s="33">
        <f t="shared" si="6"/>
        <v>688</v>
      </c>
      <c r="N56" s="22">
        <f t="shared" si="7"/>
        <v>0</v>
      </c>
    </row>
    <row r="57" spans="1:14" x14ac:dyDescent="0.3">
      <c r="A57" s="5" t="s">
        <v>209</v>
      </c>
      <c r="B57" s="5" t="s">
        <v>210</v>
      </c>
      <c r="C57" s="5" t="s">
        <v>3733</v>
      </c>
      <c r="D57" s="5">
        <v>4</v>
      </c>
      <c r="E57" s="6">
        <v>589</v>
      </c>
      <c r="F57" s="17">
        <f>VLOOKUP(A57,'forecast data dump'!$A$1:$H$3450,4,FALSE)</f>
        <v>44427</v>
      </c>
      <c r="G57" s="17">
        <f>VLOOKUP(A57,'forecast data dump'!$A$1:$H$3450,5,FALSE)</f>
        <v>44431</v>
      </c>
      <c r="H57" s="13">
        <f>VLOOKUP(A57,'forecast data dump'!$A$1:$H$3450,8,FALSE)</f>
        <v>0</v>
      </c>
      <c r="I57" s="22">
        <f t="shared" si="4"/>
        <v>4</v>
      </c>
      <c r="J57" s="5"/>
      <c r="K57" s="5"/>
      <c r="L57" s="33">
        <f t="shared" si="5"/>
        <v>589</v>
      </c>
      <c r="M57" s="33">
        <f t="shared" si="6"/>
        <v>589</v>
      </c>
      <c r="N57" s="22">
        <f t="shared" si="7"/>
        <v>0</v>
      </c>
    </row>
    <row r="58" spans="1:14" x14ac:dyDescent="0.3">
      <c r="A58" s="5" t="s">
        <v>221</v>
      </c>
      <c r="B58" s="5" t="s">
        <v>222</v>
      </c>
      <c r="C58" s="5" t="s">
        <v>3740</v>
      </c>
      <c r="D58" s="5">
        <v>4</v>
      </c>
      <c r="E58" s="6">
        <v>688</v>
      </c>
      <c r="F58" s="17">
        <f>VLOOKUP(A58,'forecast data dump'!$A$1:$H$3450,4,FALSE)</f>
        <v>44410</v>
      </c>
      <c r="G58" s="17">
        <f>VLOOKUP(A58,'forecast data dump'!$A$1:$H$3450,5,FALSE)</f>
        <v>44414</v>
      </c>
      <c r="H58" s="13">
        <f>VLOOKUP(A58,'forecast data dump'!$A$1:$H$3450,8,FALSE)</f>
        <v>0</v>
      </c>
      <c r="I58" s="22">
        <f t="shared" si="4"/>
        <v>4</v>
      </c>
      <c r="J58" s="5"/>
      <c r="K58" s="5"/>
      <c r="L58" s="33">
        <f t="shared" si="5"/>
        <v>688</v>
      </c>
      <c r="M58" s="33">
        <f t="shared" si="6"/>
        <v>688</v>
      </c>
      <c r="N58" s="22">
        <f t="shared" si="7"/>
        <v>0</v>
      </c>
    </row>
    <row r="59" spans="1:14" x14ac:dyDescent="0.3">
      <c r="A59" s="5" t="s">
        <v>221</v>
      </c>
      <c r="B59" s="5" t="s">
        <v>222</v>
      </c>
      <c r="C59" s="5" t="s">
        <v>3733</v>
      </c>
      <c r="D59" s="5">
        <v>4</v>
      </c>
      <c r="E59" s="6">
        <v>589</v>
      </c>
      <c r="F59" s="17">
        <f>VLOOKUP(A59,'forecast data dump'!$A$1:$H$3450,4,FALSE)</f>
        <v>44410</v>
      </c>
      <c r="G59" s="17">
        <f>VLOOKUP(A59,'forecast data dump'!$A$1:$H$3450,5,FALSE)</f>
        <v>44414</v>
      </c>
      <c r="H59" s="13">
        <f>VLOOKUP(A59,'forecast data dump'!$A$1:$H$3450,8,FALSE)</f>
        <v>0</v>
      </c>
      <c r="I59" s="22">
        <f t="shared" si="4"/>
        <v>4</v>
      </c>
      <c r="J59" s="5"/>
      <c r="K59" s="5"/>
      <c r="L59" s="33">
        <f t="shared" si="5"/>
        <v>589</v>
      </c>
      <c r="M59" s="33">
        <f t="shared" si="6"/>
        <v>589</v>
      </c>
      <c r="N59" s="22">
        <f t="shared" si="7"/>
        <v>0</v>
      </c>
    </row>
    <row r="60" spans="1:14" x14ac:dyDescent="0.3">
      <c r="A60" s="3" t="s">
        <v>7914</v>
      </c>
      <c r="B60" s="3"/>
      <c r="C60" s="3"/>
      <c r="D60" s="3"/>
      <c r="E60" s="4"/>
      <c r="F60" s="15"/>
      <c r="G60" s="15"/>
      <c r="H60" s="11"/>
      <c r="I60" s="20"/>
      <c r="J60" s="3"/>
      <c r="K60" s="3"/>
      <c r="L60" s="32"/>
      <c r="M60" s="32"/>
      <c r="N60" s="20"/>
    </row>
    <row r="61" spans="1:14" x14ac:dyDescent="0.3">
      <c r="A61" s="5" t="s">
        <v>100</v>
      </c>
      <c r="B61" s="5" t="s">
        <v>101</v>
      </c>
      <c r="C61" s="5" t="s">
        <v>3741</v>
      </c>
      <c r="D61" s="5">
        <v>32</v>
      </c>
      <c r="E61" s="6">
        <v>3652</v>
      </c>
      <c r="F61" s="17" t="str">
        <f>VLOOKUP(A61,'forecast data dump'!$A$1:$H$3450,4,FALSE)</f>
        <v>30-Mar-21 A</v>
      </c>
      <c r="G61" s="17" t="str">
        <f>VLOOKUP(A61,'forecast data dump'!$A$1:$H$3450,5,FALSE)</f>
        <v>31-Mar-21 A</v>
      </c>
      <c r="H61" s="13">
        <f>VLOOKUP(A61,'forecast data dump'!$A$1:$H$3450,8,FALSE)</f>
        <v>1</v>
      </c>
      <c r="I61" s="22">
        <f>D61*(1-H61)</f>
        <v>0</v>
      </c>
      <c r="J61" s="5"/>
      <c r="K61" s="5"/>
      <c r="L61" s="33">
        <f>E61*(1-H61)</f>
        <v>0</v>
      </c>
      <c r="M61" s="33">
        <f>IF(J61="",L61,(E61/D61)*J61)</f>
        <v>0</v>
      </c>
      <c r="N61" s="22">
        <f>L61-M61</f>
        <v>0</v>
      </c>
    </row>
    <row r="62" spans="1:14" x14ac:dyDescent="0.3">
      <c r="A62" s="5" t="s">
        <v>108</v>
      </c>
      <c r="B62" s="5" t="s">
        <v>109</v>
      </c>
      <c r="C62" s="5" t="s">
        <v>3733</v>
      </c>
      <c r="D62" s="5">
        <v>4</v>
      </c>
      <c r="E62" s="6">
        <v>589</v>
      </c>
      <c r="F62" s="17" t="str">
        <f>VLOOKUP(A62,'forecast data dump'!$A$1:$H$3450,4,FALSE)</f>
        <v>30-Mar-21 A</v>
      </c>
      <c r="G62" s="17" t="str">
        <f>VLOOKUP(A62,'forecast data dump'!$A$1:$H$3450,5,FALSE)</f>
        <v>31-Mar-21 A</v>
      </c>
      <c r="H62" s="13">
        <f>VLOOKUP(A62,'forecast data dump'!$A$1:$H$3450,8,FALSE)</f>
        <v>1</v>
      </c>
      <c r="I62" s="22">
        <f>D62*(1-H62)</f>
        <v>0</v>
      </c>
      <c r="J62" s="5"/>
      <c r="K62" s="5"/>
      <c r="L62" s="33">
        <f>E62*(1-H62)</f>
        <v>0</v>
      </c>
      <c r="M62" s="33">
        <f>IF(J62="",L62,(E62/D62)*J62)</f>
        <v>0</v>
      </c>
      <c r="N62" s="22">
        <f>L62-M62</f>
        <v>0</v>
      </c>
    </row>
    <row r="63" spans="1:14" x14ac:dyDescent="0.3">
      <c r="A63" s="5" t="s">
        <v>108</v>
      </c>
      <c r="B63" s="5" t="s">
        <v>109</v>
      </c>
      <c r="C63" s="5" t="s">
        <v>3740</v>
      </c>
      <c r="D63" s="5">
        <v>4</v>
      </c>
      <c r="E63" s="6">
        <v>688</v>
      </c>
      <c r="F63" s="17" t="str">
        <f>VLOOKUP(A63,'forecast data dump'!$A$1:$H$3450,4,FALSE)</f>
        <v>30-Mar-21 A</v>
      </c>
      <c r="G63" s="17" t="str">
        <f>VLOOKUP(A63,'forecast data dump'!$A$1:$H$3450,5,FALSE)</f>
        <v>31-Mar-21 A</v>
      </c>
      <c r="H63" s="13">
        <f>VLOOKUP(A63,'forecast data dump'!$A$1:$H$3450,8,FALSE)</f>
        <v>1</v>
      </c>
      <c r="I63" s="22">
        <f>D63*(1-H63)</f>
        <v>0</v>
      </c>
      <c r="J63" s="5"/>
      <c r="K63" s="5"/>
      <c r="L63" s="33">
        <f>E63*(1-H63)</f>
        <v>0</v>
      </c>
      <c r="M63" s="33">
        <f>IF(J63="",L63,(E63/D63)*J63)</f>
        <v>0</v>
      </c>
      <c r="N63" s="22">
        <f>L63-M63</f>
        <v>0</v>
      </c>
    </row>
    <row r="64" spans="1:14" x14ac:dyDescent="0.3">
      <c r="A64" s="5" t="s">
        <v>110</v>
      </c>
      <c r="B64" s="5" t="s">
        <v>111</v>
      </c>
      <c r="C64" s="5" t="s">
        <v>3733</v>
      </c>
      <c r="D64" s="5">
        <v>4</v>
      </c>
      <c r="E64" s="6">
        <v>589</v>
      </c>
      <c r="F64" s="17" t="str">
        <f>VLOOKUP(A64,'forecast data dump'!$A$1:$H$3450,4,FALSE)</f>
        <v>30-Mar-21 A</v>
      </c>
      <c r="G64" s="17" t="str">
        <f>VLOOKUP(A64,'forecast data dump'!$A$1:$H$3450,5,FALSE)</f>
        <v>31-Mar-21 A</v>
      </c>
      <c r="H64" s="13">
        <f>VLOOKUP(A64,'forecast data dump'!$A$1:$H$3450,8,FALSE)</f>
        <v>1</v>
      </c>
      <c r="I64" s="22">
        <f>D64*(1-H64)</f>
        <v>0</v>
      </c>
      <c r="J64" s="5"/>
      <c r="K64" s="5"/>
      <c r="L64" s="33">
        <f>E64*(1-H64)</f>
        <v>0</v>
      </c>
      <c r="M64" s="33">
        <f>IF(J64="",L64,(E64/D64)*J64)</f>
        <v>0</v>
      </c>
      <c r="N64" s="22">
        <f>L64-M64</f>
        <v>0</v>
      </c>
    </row>
    <row r="65" spans="1:14" x14ac:dyDescent="0.3">
      <c r="A65" s="5" t="s">
        <v>110</v>
      </c>
      <c r="B65" s="5" t="s">
        <v>111</v>
      </c>
      <c r="C65" s="5" t="s">
        <v>3740</v>
      </c>
      <c r="D65" s="5">
        <v>4</v>
      </c>
      <c r="E65" s="6">
        <v>688</v>
      </c>
      <c r="F65" s="17" t="str">
        <f>VLOOKUP(A65,'forecast data dump'!$A$1:$H$3450,4,FALSE)</f>
        <v>30-Mar-21 A</v>
      </c>
      <c r="G65" s="17" t="str">
        <f>VLOOKUP(A65,'forecast data dump'!$A$1:$H$3450,5,FALSE)</f>
        <v>31-Mar-21 A</v>
      </c>
      <c r="H65" s="13">
        <f>VLOOKUP(A65,'forecast data dump'!$A$1:$H$3450,8,FALSE)</f>
        <v>1</v>
      </c>
      <c r="I65" s="22">
        <f>D65*(1-H65)</f>
        <v>0</v>
      </c>
      <c r="J65" s="5"/>
      <c r="K65" s="5"/>
      <c r="L65" s="33">
        <f>E65*(1-H65)</f>
        <v>0</v>
      </c>
      <c r="M65" s="33">
        <f>IF(J65="",L65,(E65/D65)*J65)</f>
        <v>0</v>
      </c>
      <c r="N65" s="22">
        <f>L65-M65</f>
        <v>0</v>
      </c>
    </row>
    <row r="66" spans="1:14" x14ac:dyDescent="0.3">
      <c r="A66" s="3" t="s">
        <v>7915</v>
      </c>
      <c r="B66" s="3"/>
      <c r="C66" s="3"/>
      <c r="D66" s="3"/>
      <c r="E66" s="4"/>
      <c r="F66" s="15"/>
      <c r="G66" s="15"/>
      <c r="H66" s="11"/>
      <c r="I66" s="20"/>
      <c r="J66" s="3"/>
      <c r="K66" s="3"/>
      <c r="L66" s="32"/>
      <c r="M66" s="32"/>
      <c r="N66" s="20"/>
    </row>
    <row r="67" spans="1:14" x14ac:dyDescent="0.3">
      <c r="A67" s="3" t="s">
        <v>7916</v>
      </c>
      <c r="B67" s="3"/>
      <c r="C67" s="3"/>
      <c r="D67" s="3"/>
      <c r="E67" s="4"/>
      <c r="F67" s="15"/>
      <c r="G67" s="15"/>
      <c r="H67" s="11"/>
      <c r="I67" s="20"/>
      <c r="J67" s="3"/>
      <c r="K67" s="3"/>
      <c r="L67" s="32"/>
      <c r="M67" s="32"/>
      <c r="N67" s="20"/>
    </row>
    <row r="68" spans="1:14" x14ac:dyDescent="0.3">
      <c r="A68" s="5" t="s">
        <v>90</v>
      </c>
      <c r="B68" s="5" t="s">
        <v>91</v>
      </c>
      <c r="C68" s="5" t="s">
        <v>3733</v>
      </c>
      <c r="D68" s="5">
        <v>4</v>
      </c>
      <c r="E68" s="6">
        <v>572</v>
      </c>
      <c r="F68" s="17" t="str">
        <f>VLOOKUP(A68,'forecast data dump'!$A$1:$H$3450,4,FALSE)</f>
        <v>02-Dec-19 A</v>
      </c>
      <c r="G68" s="17" t="str">
        <f>VLOOKUP(A68,'forecast data dump'!$A$1:$H$3450,5,FALSE)</f>
        <v>02-Dec-19 A</v>
      </c>
      <c r="H68" s="13">
        <f>VLOOKUP(A68,'forecast data dump'!$A$1:$H$3450,8,FALSE)</f>
        <v>1</v>
      </c>
      <c r="I68" s="22">
        <f>D68*(1-H68)</f>
        <v>0</v>
      </c>
      <c r="J68" s="5"/>
      <c r="K68" s="5"/>
      <c r="L68" s="33">
        <f>E68*(1-H68)</f>
        <v>0</v>
      </c>
      <c r="M68" s="33">
        <f>IF(J68="",L68,(E68/D68)*J68)</f>
        <v>0</v>
      </c>
      <c r="N68" s="22">
        <f>L68-M68</f>
        <v>0</v>
      </c>
    </row>
    <row r="69" spans="1:14" x14ac:dyDescent="0.3">
      <c r="A69" s="5" t="s">
        <v>90</v>
      </c>
      <c r="B69" s="5" t="s">
        <v>91</v>
      </c>
      <c r="C69" s="5" t="s">
        <v>3740</v>
      </c>
      <c r="D69" s="5">
        <v>4</v>
      </c>
      <c r="E69" s="6">
        <v>668</v>
      </c>
      <c r="F69" s="17" t="str">
        <f>VLOOKUP(A69,'forecast data dump'!$A$1:$H$3450,4,FALSE)</f>
        <v>02-Dec-19 A</v>
      </c>
      <c r="G69" s="17" t="str">
        <f>VLOOKUP(A69,'forecast data dump'!$A$1:$H$3450,5,FALSE)</f>
        <v>02-Dec-19 A</v>
      </c>
      <c r="H69" s="13">
        <f>VLOOKUP(A69,'forecast data dump'!$A$1:$H$3450,8,FALSE)</f>
        <v>1</v>
      </c>
      <c r="I69" s="22">
        <f>D69*(1-H69)</f>
        <v>0</v>
      </c>
      <c r="J69" s="5"/>
      <c r="K69" s="5"/>
      <c r="L69" s="33">
        <f>E69*(1-H69)</f>
        <v>0</v>
      </c>
      <c r="M69" s="33">
        <f>IF(J69="",L69,(E69/D69)*J69)</f>
        <v>0</v>
      </c>
      <c r="N69" s="22">
        <f>L69-M69</f>
        <v>0</v>
      </c>
    </row>
    <row r="70" spans="1:14" x14ac:dyDescent="0.3">
      <c r="A70" s="3" t="s">
        <v>7917</v>
      </c>
      <c r="B70" s="3"/>
      <c r="C70" s="3"/>
      <c r="D70" s="3"/>
      <c r="E70" s="4"/>
      <c r="F70" s="15"/>
      <c r="G70" s="15"/>
      <c r="H70" s="11"/>
      <c r="I70" s="20"/>
      <c r="J70" s="3"/>
      <c r="K70" s="3"/>
      <c r="L70" s="32"/>
      <c r="M70" s="32"/>
      <c r="N70" s="20"/>
    </row>
    <row r="71" spans="1:14" x14ac:dyDescent="0.3">
      <c r="A71" s="3" t="s">
        <v>7918</v>
      </c>
      <c r="B71" s="3"/>
      <c r="C71" s="3"/>
      <c r="D71" s="3"/>
      <c r="E71" s="4"/>
      <c r="F71" s="15"/>
      <c r="G71" s="15"/>
      <c r="H71" s="11"/>
      <c r="I71" s="20"/>
      <c r="J71" s="3"/>
      <c r="K71" s="3"/>
      <c r="L71" s="32"/>
      <c r="M71" s="32"/>
      <c r="N71" s="20"/>
    </row>
    <row r="72" spans="1:14" x14ac:dyDescent="0.3">
      <c r="A72" s="5" t="s">
        <v>116</v>
      </c>
      <c r="B72" s="5" t="s">
        <v>117</v>
      </c>
      <c r="C72" s="5" t="s">
        <v>3741</v>
      </c>
      <c r="D72" s="5">
        <v>16</v>
      </c>
      <c r="E72" s="6">
        <v>1826</v>
      </c>
      <c r="F72" s="17" t="str">
        <f>VLOOKUP(A72,'forecast data dump'!$A$1:$H$3450,4,FALSE)</f>
        <v>05-Feb-20 A</v>
      </c>
      <c r="G72" s="17" t="str">
        <f>VLOOKUP(A72,'forecast data dump'!$A$1:$H$3450,5,FALSE)</f>
        <v>26-Feb-20 A</v>
      </c>
      <c r="H72" s="13">
        <f>VLOOKUP(A72,'forecast data dump'!$A$1:$H$3450,8,FALSE)</f>
        <v>1</v>
      </c>
      <c r="I72" s="22">
        <f>D72*(1-H72)</f>
        <v>0</v>
      </c>
      <c r="J72" s="5"/>
      <c r="K72" s="5"/>
      <c r="L72" s="33">
        <f>E72*(1-H72)</f>
        <v>0</v>
      </c>
      <c r="M72" s="33">
        <f>IF(J72="",L72,(E72/D72)*J72)</f>
        <v>0</v>
      </c>
      <c r="N72" s="22">
        <f>L72-M72</f>
        <v>0</v>
      </c>
    </row>
    <row r="73" spans="1:14" x14ac:dyDescent="0.3">
      <c r="A73" s="5" t="s">
        <v>120</v>
      </c>
      <c r="B73" s="5" t="s">
        <v>121</v>
      </c>
      <c r="C73" s="5" t="s">
        <v>3741</v>
      </c>
      <c r="D73" s="5">
        <v>24</v>
      </c>
      <c r="E73" s="6">
        <v>2739</v>
      </c>
      <c r="F73" s="17" t="str">
        <f>VLOOKUP(A73,'forecast data dump'!$A$1:$H$3450,4,FALSE)</f>
        <v>11-Feb-20 A</v>
      </c>
      <c r="G73" s="17" t="str">
        <f>VLOOKUP(A73,'forecast data dump'!$A$1:$H$3450,5,FALSE)</f>
        <v>28-Feb-20 A</v>
      </c>
      <c r="H73" s="13">
        <f>VLOOKUP(A73,'forecast data dump'!$A$1:$H$3450,8,FALSE)</f>
        <v>1</v>
      </c>
      <c r="I73" s="22">
        <f>D73*(1-H73)</f>
        <v>0</v>
      </c>
      <c r="J73" s="5"/>
      <c r="K73" s="5"/>
      <c r="L73" s="33">
        <f>E73*(1-H73)</f>
        <v>0</v>
      </c>
      <c r="M73" s="33">
        <f>IF(J73="",L73,(E73/D73)*J73)</f>
        <v>0</v>
      </c>
      <c r="N73" s="22">
        <f>L73-M73</f>
        <v>0</v>
      </c>
    </row>
    <row r="74" spans="1:14" x14ac:dyDescent="0.3">
      <c r="A74" s="5" t="s">
        <v>124</v>
      </c>
      <c r="B74" s="5" t="s">
        <v>125</v>
      </c>
      <c r="C74" s="5" t="s">
        <v>3741</v>
      </c>
      <c r="D74" s="5">
        <v>24</v>
      </c>
      <c r="E74" s="6">
        <v>2739</v>
      </c>
      <c r="F74" s="17" t="str">
        <f>VLOOKUP(A74,'forecast data dump'!$A$1:$H$3450,4,FALSE)</f>
        <v>14-Jan-20 A</v>
      </c>
      <c r="G74" s="17" t="str">
        <f>VLOOKUP(A74,'forecast data dump'!$A$1:$H$3450,5,FALSE)</f>
        <v>28-Jan-20 A</v>
      </c>
      <c r="H74" s="13">
        <f>VLOOKUP(A74,'forecast data dump'!$A$1:$H$3450,8,FALSE)</f>
        <v>1</v>
      </c>
      <c r="I74" s="22">
        <f>D74*(1-H74)</f>
        <v>0</v>
      </c>
      <c r="J74" s="5"/>
      <c r="K74" s="5"/>
      <c r="L74" s="33">
        <f>E74*(1-H74)</f>
        <v>0</v>
      </c>
      <c r="M74" s="33">
        <f>IF(J74="",L74,(E74/D74)*J74)</f>
        <v>0</v>
      </c>
      <c r="N74" s="22">
        <f>L74-M74</f>
        <v>0</v>
      </c>
    </row>
    <row r="75" spans="1:14" x14ac:dyDescent="0.3">
      <c r="A75" s="5" t="s">
        <v>126</v>
      </c>
      <c r="B75" s="5" t="s">
        <v>127</v>
      </c>
      <c r="C75" s="5" t="s">
        <v>3741</v>
      </c>
      <c r="D75" s="5">
        <v>80</v>
      </c>
      <c r="E75" s="6">
        <v>9130</v>
      </c>
      <c r="F75" s="17" t="str">
        <f>VLOOKUP(A75,'forecast data dump'!$A$1:$H$3450,4,FALSE)</f>
        <v>14-Jan-20 A</v>
      </c>
      <c r="G75" s="17" t="str">
        <f>VLOOKUP(A75,'forecast data dump'!$A$1:$H$3450,5,FALSE)</f>
        <v>28-Jan-20 A</v>
      </c>
      <c r="H75" s="13">
        <f>VLOOKUP(A75,'forecast data dump'!$A$1:$H$3450,8,FALSE)</f>
        <v>1</v>
      </c>
      <c r="I75" s="22">
        <f>D75*(1-H75)</f>
        <v>0</v>
      </c>
      <c r="J75" s="5"/>
      <c r="K75" s="5"/>
      <c r="L75" s="33">
        <f>E75*(1-H75)</f>
        <v>0</v>
      </c>
      <c r="M75" s="33">
        <f>IF(J75="",L75,(E75/D75)*J75)</f>
        <v>0</v>
      </c>
      <c r="N75" s="22">
        <f>L75-M75</f>
        <v>0</v>
      </c>
    </row>
    <row r="76" spans="1:14" x14ac:dyDescent="0.3">
      <c r="A76" s="3" t="s">
        <v>7919</v>
      </c>
      <c r="B76" s="3"/>
      <c r="C76" s="3"/>
      <c r="D76" s="3"/>
      <c r="E76" s="4"/>
      <c r="F76" s="15"/>
      <c r="G76" s="15"/>
      <c r="H76" s="11"/>
      <c r="I76" s="20"/>
      <c r="J76" s="3"/>
      <c r="K76" s="3"/>
      <c r="L76" s="32"/>
      <c r="M76" s="32"/>
      <c r="N76" s="20"/>
    </row>
    <row r="77" spans="1:14" x14ac:dyDescent="0.3">
      <c r="A77" s="5" t="s">
        <v>136</v>
      </c>
      <c r="B77" s="5" t="s">
        <v>137</v>
      </c>
      <c r="C77" s="5" t="s">
        <v>3742</v>
      </c>
      <c r="D77" s="5">
        <v>16</v>
      </c>
      <c r="E77" s="6">
        <v>1826</v>
      </c>
      <c r="F77" s="17" t="str">
        <f>VLOOKUP(A77,'forecast data dump'!$A$1:$H$3450,4,FALSE)</f>
        <v>26-Mar-20 A</v>
      </c>
      <c r="G77" s="17" t="str">
        <f>VLOOKUP(A77,'forecast data dump'!$A$1:$H$3450,5,FALSE)</f>
        <v>31-Mar-20 A</v>
      </c>
      <c r="H77" s="13">
        <f>VLOOKUP(A77,'forecast data dump'!$A$1:$H$3450,8,FALSE)</f>
        <v>1</v>
      </c>
      <c r="I77" s="22">
        <f t="shared" ref="I77:I83" si="8">D77*(1-H77)</f>
        <v>0</v>
      </c>
      <c r="J77" s="5"/>
      <c r="K77" s="5"/>
      <c r="L77" s="33">
        <f t="shared" ref="L77:L83" si="9">E77*(1-H77)</f>
        <v>0</v>
      </c>
      <c r="M77" s="33">
        <f t="shared" ref="M77:M83" si="10">IF(J77="",L77,(E77/D77)*J77)</f>
        <v>0</v>
      </c>
      <c r="N77" s="22">
        <f t="shared" ref="N77:N83" si="11">L77-M77</f>
        <v>0</v>
      </c>
    </row>
    <row r="78" spans="1:14" x14ac:dyDescent="0.3">
      <c r="A78" s="5" t="s">
        <v>140</v>
      </c>
      <c r="B78" s="5" t="s">
        <v>141</v>
      </c>
      <c r="C78" s="5" t="s">
        <v>3742</v>
      </c>
      <c r="D78" s="5">
        <v>32</v>
      </c>
      <c r="E78" s="6">
        <v>3652</v>
      </c>
      <c r="F78" s="17" t="str">
        <f>VLOOKUP(A78,'forecast data dump'!$A$1:$H$3450,4,FALSE)</f>
        <v>26-Mar-20 A</v>
      </c>
      <c r="G78" s="17" t="str">
        <f>VLOOKUP(A78,'forecast data dump'!$A$1:$H$3450,5,FALSE)</f>
        <v>31-Mar-20 A</v>
      </c>
      <c r="H78" s="13">
        <f>VLOOKUP(A78,'forecast data dump'!$A$1:$H$3450,8,FALSE)</f>
        <v>1</v>
      </c>
      <c r="I78" s="22">
        <f t="shared" si="8"/>
        <v>0</v>
      </c>
      <c r="J78" s="5"/>
      <c r="K78" s="5"/>
      <c r="L78" s="33">
        <f t="shared" si="9"/>
        <v>0</v>
      </c>
      <c r="M78" s="33">
        <f t="shared" si="10"/>
        <v>0</v>
      </c>
      <c r="N78" s="22">
        <f t="shared" si="11"/>
        <v>0</v>
      </c>
    </row>
    <row r="79" spans="1:14" x14ac:dyDescent="0.3">
      <c r="A79" s="5" t="s">
        <v>144</v>
      </c>
      <c r="B79" s="5" t="s">
        <v>145</v>
      </c>
      <c r="C79" s="5" t="s">
        <v>3741</v>
      </c>
      <c r="D79" s="5">
        <v>40</v>
      </c>
      <c r="E79" s="6">
        <v>4565</v>
      </c>
      <c r="F79" s="17" t="str">
        <f>VLOOKUP(A79,'forecast data dump'!$A$1:$H$3450,4,FALSE)</f>
        <v>08-Apr-20 A</v>
      </c>
      <c r="G79" s="17" t="str">
        <f>VLOOKUP(A79,'forecast data dump'!$A$1:$H$3450,5,FALSE)</f>
        <v>14-Apr-20 A</v>
      </c>
      <c r="H79" s="13">
        <f>VLOOKUP(A79,'forecast data dump'!$A$1:$H$3450,8,FALSE)</f>
        <v>1</v>
      </c>
      <c r="I79" s="22">
        <f t="shared" si="8"/>
        <v>0</v>
      </c>
      <c r="J79" s="5"/>
      <c r="K79" s="5"/>
      <c r="L79" s="33">
        <f t="shared" si="9"/>
        <v>0</v>
      </c>
      <c r="M79" s="33">
        <f t="shared" si="10"/>
        <v>0</v>
      </c>
      <c r="N79" s="22">
        <f t="shared" si="11"/>
        <v>0</v>
      </c>
    </row>
    <row r="80" spans="1:14" x14ac:dyDescent="0.3">
      <c r="A80" s="5" t="s">
        <v>152</v>
      </c>
      <c r="B80" s="5" t="s">
        <v>153</v>
      </c>
      <c r="C80" s="5" t="s">
        <v>3733</v>
      </c>
      <c r="D80" s="5">
        <v>4</v>
      </c>
      <c r="E80" s="6">
        <v>589</v>
      </c>
      <c r="F80" s="17" t="str">
        <f>VLOOKUP(A80,'forecast data dump'!$A$1:$H$3450,4,FALSE)</f>
        <v>01-Oct-20 A</v>
      </c>
      <c r="G80" s="17" t="str">
        <f>VLOOKUP(A80,'forecast data dump'!$A$1:$H$3450,5,FALSE)</f>
        <v>01-Oct-20 A</v>
      </c>
      <c r="H80" s="13">
        <f>VLOOKUP(A80,'forecast data dump'!$A$1:$H$3450,8,FALSE)</f>
        <v>1</v>
      </c>
      <c r="I80" s="22">
        <f t="shared" si="8"/>
        <v>0</v>
      </c>
      <c r="J80" s="5"/>
      <c r="K80" s="5"/>
      <c r="L80" s="33">
        <f t="shared" si="9"/>
        <v>0</v>
      </c>
      <c r="M80" s="33">
        <f t="shared" si="10"/>
        <v>0</v>
      </c>
      <c r="N80" s="22">
        <f t="shared" si="11"/>
        <v>0</v>
      </c>
    </row>
    <row r="81" spans="1:14" x14ac:dyDescent="0.3">
      <c r="A81" s="5" t="s">
        <v>152</v>
      </c>
      <c r="B81" s="5" t="s">
        <v>153</v>
      </c>
      <c r="C81" s="5" t="s">
        <v>3740</v>
      </c>
      <c r="D81" s="5">
        <v>4</v>
      </c>
      <c r="E81" s="6">
        <v>688</v>
      </c>
      <c r="F81" s="17" t="str">
        <f>VLOOKUP(A81,'forecast data dump'!$A$1:$H$3450,4,FALSE)</f>
        <v>01-Oct-20 A</v>
      </c>
      <c r="G81" s="17" t="str">
        <f>VLOOKUP(A81,'forecast data dump'!$A$1:$H$3450,5,FALSE)</f>
        <v>01-Oct-20 A</v>
      </c>
      <c r="H81" s="13">
        <f>VLOOKUP(A81,'forecast data dump'!$A$1:$H$3450,8,FALSE)</f>
        <v>1</v>
      </c>
      <c r="I81" s="22">
        <f t="shared" si="8"/>
        <v>0</v>
      </c>
      <c r="J81" s="5"/>
      <c r="K81" s="5"/>
      <c r="L81" s="33">
        <f t="shared" si="9"/>
        <v>0</v>
      </c>
      <c r="M81" s="33">
        <f t="shared" si="10"/>
        <v>0</v>
      </c>
      <c r="N81" s="22">
        <f t="shared" si="11"/>
        <v>0</v>
      </c>
    </row>
    <row r="82" spans="1:14" x14ac:dyDescent="0.3">
      <c r="A82" s="5" t="s">
        <v>154</v>
      </c>
      <c r="B82" s="5" t="s">
        <v>155</v>
      </c>
      <c r="C82" s="5" t="s">
        <v>3733</v>
      </c>
      <c r="D82" s="5">
        <v>4</v>
      </c>
      <c r="E82" s="6">
        <v>589</v>
      </c>
      <c r="F82" s="17" t="str">
        <f>VLOOKUP(A82,'forecast data dump'!$A$1:$H$3450,4,FALSE)</f>
        <v>06-May-20 A</v>
      </c>
      <c r="G82" s="17" t="str">
        <f>VLOOKUP(A82,'forecast data dump'!$A$1:$H$3450,5,FALSE)</f>
        <v>06-May-20 A</v>
      </c>
      <c r="H82" s="13">
        <f>VLOOKUP(A82,'forecast data dump'!$A$1:$H$3450,8,FALSE)</f>
        <v>1</v>
      </c>
      <c r="I82" s="22">
        <f t="shared" si="8"/>
        <v>0</v>
      </c>
      <c r="J82" s="5"/>
      <c r="K82" s="5"/>
      <c r="L82" s="33">
        <f t="shared" si="9"/>
        <v>0</v>
      </c>
      <c r="M82" s="33">
        <f t="shared" si="10"/>
        <v>0</v>
      </c>
      <c r="N82" s="22">
        <f t="shared" si="11"/>
        <v>0</v>
      </c>
    </row>
    <row r="83" spans="1:14" x14ac:dyDescent="0.3">
      <c r="A83" s="5" t="s">
        <v>154</v>
      </c>
      <c r="B83" s="5" t="s">
        <v>155</v>
      </c>
      <c r="C83" s="5" t="s">
        <v>3740</v>
      </c>
      <c r="D83" s="5">
        <v>4</v>
      </c>
      <c r="E83" s="6">
        <v>688</v>
      </c>
      <c r="F83" s="17" t="str">
        <f>VLOOKUP(A83,'forecast data dump'!$A$1:$H$3450,4,FALSE)</f>
        <v>06-May-20 A</v>
      </c>
      <c r="G83" s="17" t="str">
        <f>VLOOKUP(A83,'forecast data dump'!$A$1:$H$3450,5,FALSE)</f>
        <v>06-May-20 A</v>
      </c>
      <c r="H83" s="13">
        <f>VLOOKUP(A83,'forecast data dump'!$A$1:$H$3450,8,FALSE)</f>
        <v>1</v>
      </c>
      <c r="I83" s="22">
        <f t="shared" si="8"/>
        <v>0</v>
      </c>
      <c r="J83" s="5"/>
      <c r="K83" s="5"/>
      <c r="L83" s="33">
        <f t="shared" si="9"/>
        <v>0</v>
      </c>
      <c r="M83" s="33">
        <f t="shared" si="10"/>
        <v>0</v>
      </c>
      <c r="N83" s="22">
        <f t="shared" si="11"/>
        <v>0</v>
      </c>
    </row>
    <row r="84" spans="1:14" x14ac:dyDescent="0.3">
      <c r="A84" s="3" t="s">
        <v>7920</v>
      </c>
      <c r="B84" s="3"/>
      <c r="C84" s="3"/>
      <c r="D84" s="3"/>
      <c r="E84" s="4"/>
      <c r="F84" s="15"/>
      <c r="G84" s="15"/>
      <c r="H84" s="11"/>
      <c r="I84" s="20"/>
      <c r="J84" s="3"/>
      <c r="K84" s="3"/>
      <c r="L84" s="32"/>
      <c r="M84" s="32"/>
      <c r="N84" s="20"/>
    </row>
    <row r="85" spans="1:14" x14ac:dyDescent="0.3">
      <c r="A85" s="5" t="s">
        <v>79</v>
      </c>
      <c r="B85" s="5" t="s">
        <v>80</v>
      </c>
      <c r="C85" s="5" t="s">
        <v>3741</v>
      </c>
      <c r="D85" s="5">
        <v>32</v>
      </c>
      <c r="E85" s="6">
        <v>3652</v>
      </c>
      <c r="F85" s="17" t="str">
        <f>VLOOKUP(A85,'forecast data dump'!$A$1:$H$3450,4,FALSE)</f>
        <v>21-May-20 A</v>
      </c>
      <c r="G85" s="17" t="str">
        <f>VLOOKUP(A85,'forecast data dump'!$A$1:$H$3450,5,FALSE)</f>
        <v>28-May-20 A</v>
      </c>
      <c r="H85" s="13">
        <f>VLOOKUP(A85,'forecast data dump'!$A$1:$H$3450,8,FALSE)</f>
        <v>1</v>
      </c>
      <c r="I85" s="22">
        <f>D85*(1-H85)</f>
        <v>0</v>
      </c>
      <c r="J85" s="5"/>
      <c r="K85" s="5"/>
      <c r="L85" s="33">
        <f>E85*(1-H85)</f>
        <v>0</v>
      </c>
      <c r="M85" s="33">
        <f>IF(J85="",L85,(E85/D85)*J85)</f>
        <v>0</v>
      </c>
      <c r="N85" s="22">
        <f>L85-M85</f>
        <v>0</v>
      </c>
    </row>
    <row r="86" spans="1:14" x14ac:dyDescent="0.3">
      <c r="A86" s="3" t="s">
        <v>7921</v>
      </c>
      <c r="B86" s="3"/>
      <c r="C86" s="3"/>
      <c r="D86" s="3"/>
      <c r="E86" s="4"/>
      <c r="F86" s="15"/>
      <c r="G86" s="15"/>
      <c r="H86" s="11"/>
      <c r="I86" s="20"/>
      <c r="J86" s="3"/>
      <c r="K86" s="3"/>
      <c r="L86" s="32"/>
      <c r="M86" s="32"/>
      <c r="N86" s="20"/>
    </row>
    <row r="87" spans="1:14" x14ac:dyDescent="0.3">
      <c r="A87" s="3" t="s">
        <v>7922</v>
      </c>
      <c r="B87" s="3"/>
      <c r="C87" s="3"/>
      <c r="D87" s="3"/>
      <c r="E87" s="4"/>
      <c r="F87" s="15"/>
      <c r="G87" s="15"/>
      <c r="H87" s="11"/>
      <c r="I87" s="20"/>
      <c r="J87" s="3"/>
      <c r="K87" s="3"/>
      <c r="L87" s="32"/>
      <c r="M87" s="32"/>
      <c r="N87" s="20"/>
    </row>
    <row r="88" spans="1:14" x14ac:dyDescent="0.3">
      <c r="A88" s="5" t="s">
        <v>239</v>
      </c>
      <c r="B88" s="5" t="s">
        <v>240</v>
      </c>
      <c r="C88" s="5" t="s">
        <v>3733</v>
      </c>
      <c r="D88" s="5">
        <v>4</v>
      </c>
      <c r="E88" s="6">
        <v>589</v>
      </c>
      <c r="F88" s="17" t="str">
        <f>VLOOKUP(A88,'forecast data dump'!$A$1:$H$3450,4,FALSE)</f>
        <v>17-Dec-19 A</v>
      </c>
      <c r="G88" s="17" t="str">
        <f>VLOOKUP(A88,'forecast data dump'!$A$1:$H$3450,5,FALSE)</f>
        <v>17-Dec-19 A</v>
      </c>
      <c r="H88" s="13">
        <f>VLOOKUP(A88,'forecast data dump'!$A$1:$H$3450,8,FALSE)</f>
        <v>1</v>
      </c>
      <c r="I88" s="22">
        <f>D88*(1-H88)</f>
        <v>0</v>
      </c>
      <c r="J88" s="5"/>
      <c r="K88" s="5"/>
      <c r="L88" s="33">
        <f>E88*(1-H88)</f>
        <v>0</v>
      </c>
      <c r="M88" s="33">
        <f>IF(J88="",L88,(E88/D88)*J88)</f>
        <v>0</v>
      </c>
      <c r="N88" s="22">
        <f>L88-M88</f>
        <v>0</v>
      </c>
    </row>
    <row r="89" spans="1:14" x14ac:dyDescent="0.3">
      <c r="A89" s="5" t="s">
        <v>239</v>
      </c>
      <c r="B89" s="5" t="s">
        <v>240</v>
      </c>
      <c r="C89" s="5" t="s">
        <v>3740</v>
      </c>
      <c r="D89" s="5">
        <v>4</v>
      </c>
      <c r="E89" s="6">
        <v>688</v>
      </c>
      <c r="F89" s="17" t="str">
        <f>VLOOKUP(A89,'forecast data dump'!$A$1:$H$3450,4,FALSE)</f>
        <v>17-Dec-19 A</v>
      </c>
      <c r="G89" s="17" t="str">
        <f>VLOOKUP(A89,'forecast data dump'!$A$1:$H$3450,5,FALSE)</f>
        <v>17-Dec-19 A</v>
      </c>
      <c r="H89" s="13">
        <f>VLOOKUP(A89,'forecast data dump'!$A$1:$H$3450,8,FALSE)</f>
        <v>1</v>
      </c>
      <c r="I89" s="22">
        <f>D89*(1-H89)</f>
        <v>0</v>
      </c>
      <c r="J89" s="5"/>
      <c r="K89" s="5"/>
      <c r="L89" s="33">
        <f>E89*(1-H89)</f>
        <v>0</v>
      </c>
      <c r="M89" s="33">
        <f>IF(J89="",L89,(E89/D89)*J89)</f>
        <v>0</v>
      </c>
      <c r="N89" s="22">
        <f>L89-M89</f>
        <v>0</v>
      </c>
    </row>
    <row r="90" spans="1:14" x14ac:dyDescent="0.3">
      <c r="A90" s="3" t="s">
        <v>7822</v>
      </c>
      <c r="B90" s="3"/>
      <c r="C90" s="3"/>
      <c r="D90" s="3"/>
      <c r="E90" s="4"/>
      <c r="F90" s="15"/>
      <c r="G90" s="15"/>
      <c r="H90" s="11"/>
      <c r="I90" s="20"/>
      <c r="J90" s="3"/>
      <c r="K90" s="3"/>
      <c r="L90" s="32"/>
      <c r="M90" s="32"/>
      <c r="N90" s="20"/>
    </row>
    <row r="91" spans="1:14" x14ac:dyDescent="0.3">
      <c r="A91" s="5" t="s">
        <v>245</v>
      </c>
      <c r="B91" s="5" t="s">
        <v>246</v>
      </c>
      <c r="C91" s="5" t="s">
        <v>3741</v>
      </c>
      <c r="D91" s="5">
        <v>128</v>
      </c>
      <c r="E91" s="6">
        <v>14608</v>
      </c>
      <c r="F91" s="17" t="str">
        <f>VLOOKUP(A91,'forecast data dump'!$A$1:$H$3450,4,FALSE)</f>
        <v>02-Oct-19 A</v>
      </c>
      <c r="G91" s="17" t="str">
        <f>VLOOKUP(A91,'forecast data dump'!$A$1:$H$3450,5,FALSE)</f>
        <v>08-Oct-19 A</v>
      </c>
      <c r="H91" s="13">
        <f>VLOOKUP(A91,'forecast data dump'!$A$1:$H$3450,8,FALSE)</f>
        <v>1</v>
      </c>
      <c r="I91" s="22">
        <f>D91*(1-H91)</f>
        <v>0</v>
      </c>
      <c r="J91" s="5"/>
      <c r="K91" s="5"/>
      <c r="L91" s="33">
        <f>E91*(1-H91)</f>
        <v>0</v>
      </c>
      <c r="M91" s="33">
        <f>IF(J91="",L91,(E91/D91)*J91)</f>
        <v>0</v>
      </c>
      <c r="N91" s="22">
        <f>L91-M91</f>
        <v>0</v>
      </c>
    </row>
    <row r="92" spans="1:14" x14ac:dyDescent="0.3">
      <c r="A92" s="5" t="s">
        <v>245</v>
      </c>
      <c r="B92" s="5" t="s">
        <v>246</v>
      </c>
      <c r="C92" s="5" t="s">
        <v>3743</v>
      </c>
      <c r="D92" s="5">
        <v>64</v>
      </c>
      <c r="E92" s="6">
        <v>9425</v>
      </c>
      <c r="F92" s="17" t="str">
        <f>VLOOKUP(A92,'forecast data dump'!$A$1:$H$3450,4,FALSE)</f>
        <v>02-Oct-19 A</v>
      </c>
      <c r="G92" s="17" t="str">
        <f>VLOOKUP(A92,'forecast data dump'!$A$1:$H$3450,5,FALSE)</f>
        <v>08-Oct-19 A</v>
      </c>
      <c r="H92" s="13">
        <f>VLOOKUP(A92,'forecast data dump'!$A$1:$H$3450,8,FALSE)</f>
        <v>1</v>
      </c>
      <c r="I92" s="22">
        <f>D92*(1-H92)</f>
        <v>0</v>
      </c>
      <c r="J92" s="5"/>
      <c r="K92" s="5"/>
      <c r="L92" s="33">
        <f>E92*(1-H92)</f>
        <v>0</v>
      </c>
      <c r="M92" s="33">
        <f>IF(J92="",L92,(E92/D92)*J92)</f>
        <v>0</v>
      </c>
      <c r="N92" s="22">
        <f>L92-M92</f>
        <v>0</v>
      </c>
    </row>
    <row r="93" spans="1:14" x14ac:dyDescent="0.3">
      <c r="A93" s="3" t="s">
        <v>7923</v>
      </c>
      <c r="B93" s="3"/>
      <c r="C93" s="3"/>
      <c r="D93" s="3"/>
      <c r="E93" s="4"/>
      <c r="F93" s="15"/>
      <c r="G93" s="15"/>
      <c r="H93" s="11"/>
      <c r="I93" s="20"/>
      <c r="J93" s="3"/>
      <c r="K93" s="3"/>
      <c r="L93" s="32"/>
      <c r="M93" s="32"/>
      <c r="N93" s="20"/>
    </row>
    <row r="94" spans="1:14" x14ac:dyDescent="0.3">
      <c r="A94" s="3" t="s">
        <v>7924</v>
      </c>
      <c r="B94" s="3"/>
      <c r="C94" s="3"/>
      <c r="D94" s="3"/>
      <c r="E94" s="4"/>
      <c r="F94" s="15"/>
      <c r="G94" s="15"/>
      <c r="H94" s="11"/>
      <c r="I94" s="20"/>
      <c r="J94" s="3"/>
      <c r="K94" s="3"/>
      <c r="L94" s="32"/>
      <c r="M94" s="32"/>
      <c r="N94" s="20"/>
    </row>
    <row r="95" spans="1:14" x14ac:dyDescent="0.3">
      <c r="A95" s="5" t="s">
        <v>285</v>
      </c>
      <c r="B95" s="5" t="s">
        <v>286</v>
      </c>
      <c r="C95" s="5" t="s">
        <v>3741</v>
      </c>
      <c r="D95" s="5">
        <v>12</v>
      </c>
      <c r="E95" s="6">
        <v>1330</v>
      </c>
      <c r="F95" s="17" t="str">
        <f>VLOOKUP(A95,'forecast data dump'!$A$1:$H$3450,4,FALSE)</f>
        <v>01-Aug-19 A</v>
      </c>
      <c r="G95" s="17" t="str">
        <f>VLOOKUP(A95,'forecast data dump'!$A$1:$H$3450,5,FALSE)</f>
        <v>20-Aug-19 A</v>
      </c>
      <c r="H95" s="13">
        <f>VLOOKUP(A95,'forecast data dump'!$A$1:$H$3450,8,FALSE)</f>
        <v>1</v>
      </c>
      <c r="I95" s="22">
        <f>D95*(1-H95)</f>
        <v>0</v>
      </c>
      <c r="J95" s="5"/>
      <c r="K95" s="5"/>
      <c r="L95" s="33">
        <f>E95*(1-H95)</f>
        <v>0</v>
      </c>
      <c r="M95" s="33">
        <f>IF(J95="",L95,(E95/D95)*J95)</f>
        <v>0</v>
      </c>
      <c r="N95" s="22">
        <f>L95-M95</f>
        <v>0</v>
      </c>
    </row>
    <row r="96" spans="1:14" x14ac:dyDescent="0.3">
      <c r="A96" s="3" t="s">
        <v>7903</v>
      </c>
      <c r="B96" s="3"/>
      <c r="C96" s="3"/>
      <c r="D96" s="3"/>
      <c r="E96" s="4"/>
      <c r="F96" s="15"/>
      <c r="G96" s="15"/>
      <c r="H96" s="11"/>
      <c r="I96" s="20"/>
      <c r="J96" s="3"/>
      <c r="K96" s="3"/>
      <c r="L96" s="32"/>
      <c r="M96" s="32"/>
      <c r="N96" s="20"/>
    </row>
    <row r="97" spans="1:14" x14ac:dyDescent="0.3">
      <c r="A97" s="5" t="s">
        <v>267</v>
      </c>
      <c r="B97" s="5" t="s">
        <v>268</v>
      </c>
      <c r="C97" s="5" t="s">
        <v>3741</v>
      </c>
      <c r="D97" s="5">
        <v>128</v>
      </c>
      <c r="E97" s="6">
        <v>14608</v>
      </c>
      <c r="F97" s="17" t="str">
        <f>VLOOKUP(A97,'forecast data dump'!$A$1:$H$3450,4,FALSE)</f>
        <v>02-Oct-19 A</v>
      </c>
      <c r="G97" s="17" t="str">
        <f>VLOOKUP(A97,'forecast data dump'!$A$1:$H$3450,5,FALSE)</f>
        <v>08-Oct-19 A</v>
      </c>
      <c r="H97" s="13">
        <f>VLOOKUP(A97,'forecast data dump'!$A$1:$H$3450,8,FALSE)</f>
        <v>1</v>
      </c>
      <c r="I97" s="22">
        <f>D97*(1-H97)</f>
        <v>0</v>
      </c>
      <c r="J97" s="5"/>
      <c r="K97" s="5"/>
      <c r="L97" s="33">
        <f>E97*(1-H97)</f>
        <v>0</v>
      </c>
      <c r="M97" s="33">
        <f>IF(J97="",L97,(E97/D97)*J97)</f>
        <v>0</v>
      </c>
      <c r="N97" s="22">
        <f>L97-M97</f>
        <v>0</v>
      </c>
    </row>
    <row r="98" spans="1:14" x14ac:dyDescent="0.3">
      <c r="A98" s="5" t="s">
        <v>267</v>
      </c>
      <c r="B98" s="5" t="s">
        <v>268</v>
      </c>
      <c r="C98" s="5" t="s">
        <v>3743</v>
      </c>
      <c r="D98" s="5">
        <v>64</v>
      </c>
      <c r="E98" s="6">
        <v>9425</v>
      </c>
      <c r="F98" s="17" t="str">
        <f>VLOOKUP(A98,'forecast data dump'!$A$1:$H$3450,4,FALSE)</f>
        <v>02-Oct-19 A</v>
      </c>
      <c r="G98" s="17" t="str">
        <f>VLOOKUP(A98,'forecast data dump'!$A$1:$H$3450,5,FALSE)</f>
        <v>08-Oct-19 A</v>
      </c>
      <c r="H98" s="13">
        <f>VLOOKUP(A98,'forecast data dump'!$A$1:$H$3450,8,FALSE)</f>
        <v>1</v>
      </c>
      <c r="I98" s="22">
        <f>D98*(1-H98)</f>
        <v>0</v>
      </c>
      <c r="J98" s="5"/>
      <c r="K98" s="5"/>
      <c r="L98" s="33">
        <f>E98*(1-H98)</f>
        <v>0</v>
      </c>
      <c r="M98" s="33">
        <f>IF(J98="",L98,(E98/D98)*J98)</f>
        <v>0</v>
      </c>
      <c r="N98" s="22">
        <f>L98-M98</f>
        <v>0</v>
      </c>
    </row>
    <row r="99" spans="1:14" x14ac:dyDescent="0.3">
      <c r="A99" s="3" t="s">
        <v>7925</v>
      </c>
      <c r="B99" s="3"/>
      <c r="C99" s="3"/>
      <c r="D99" s="3"/>
      <c r="E99" s="4"/>
      <c r="F99" s="15"/>
      <c r="G99" s="15"/>
      <c r="H99" s="11"/>
      <c r="I99" s="20"/>
      <c r="J99" s="3"/>
      <c r="K99" s="3"/>
      <c r="L99" s="32"/>
      <c r="M99" s="32"/>
      <c r="N99" s="20"/>
    </row>
    <row r="100" spans="1:14" x14ac:dyDescent="0.3">
      <c r="A100" s="3" t="s">
        <v>7926</v>
      </c>
      <c r="B100" s="3"/>
      <c r="C100" s="3"/>
      <c r="D100" s="3"/>
      <c r="E100" s="4"/>
      <c r="F100" s="15"/>
      <c r="G100" s="15"/>
      <c r="H100" s="11"/>
      <c r="I100" s="20"/>
      <c r="J100" s="3"/>
      <c r="K100" s="3"/>
      <c r="L100" s="32"/>
      <c r="M100" s="32"/>
      <c r="N100" s="20"/>
    </row>
    <row r="101" spans="1:14" x14ac:dyDescent="0.3">
      <c r="A101" s="5" t="s">
        <v>389</v>
      </c>
      <c r="B101" s="5" t="s">
        <v>390</v>
      </c>
      <c r="C101" s="5" t="s">
        <v>3741</v>
      </c>
      <c r="D101" s="5">
        <v>24</v>
      </c>
      <c r="E101" s="6">
        <v>2659</v>
      </c>
      <c r="F101" s="17" t="str">
        <f>VLOOKUP(A101,'forecast data dump'!$A$1:$H$3450,4,FALSE)</f>
        <v>01-Aug-19 A</v>
      </c>
      <c r="G101" s="17" t="str">
        <f>VLOOKUP(A101,'forecast data dump'!$A$1:$H$3450,5,FALSE)</f>
        <v>29-Aug-19 A</v>
      </c>
      <c r="H101" s="13">
        <f>VLOOKUP(A101,'forecast data dump'!$A$1:$H$3450,8,FALSE)</f>
        <v>1</v>
      </c>
      <c r="I101" s="22">
        <f>D101*(1-H101)</f>
        <v>0</v>
      </c>
      <c r="J101" s="5"/>
      <c r="K101" s="5"/>
      <c r="L101" s="33">
        <f>E101*(1-H101)</f>
        <v>0</v>
      </c>
      <c r="M101" s="33">
        <f>IF(J101="",L101,(E101/D101)*J101)</f>
        <v>0</v>
      </c>
      <c r="N101" s="22">
        <f>L101-M101</f>
        <v>0</v>
      </c>
    </row>
    <row r="102" spans="1:14" x14ac:dyDescent="0.3">
      <c r="A102" s="5" t="s">
        <v>391</v>
      </c>
      <c r="B102" s="5" t="s">
        <v>392</v>
      </c>
      <c r="C102" s="5" t="s">
        <v>3741</v>
      </c>
      <c r="D102" s="5">
        <v>24</v>
      </c>
      <c r="E102" s="6">
        <v>2659</v>
      </c>
      <c r="F102" s="17" t="str">
        <f>VLOOKUP(A102,'forecast data dump'!$A$1:$H$3450,4,FALSE)</f>
        <v>01-Aug-19 A</v>
      </c>
      <c r="G102" s="17" t="str">
        <f>VLOOKUP(A102,'forecast data dump'!$A$1:$H$3450,5,FALSE)</f>
        <v>29-Aug-19 A</v>
      </c>
      <c r="H102" s="13">
        <f>VLOOKUP(A102,'forecast data dump'!$A$1:$H$3450,8,FALSE)</f>
        <v>1</v>
      </c>
      <c r="I102" s="22">
        <f>D102*(1-H102)</f>
        <v>0</v>
      </c>
      <c r="J102" s="5"/>
      <c r="K102" s="5"/>
      <c r="L102" s="33">
        <f>E102*(1-H102)</f>
        <v>0</v>
      </c>
      <c r="M102" s="33">
        <f>IF(J102="",L102,(E102/D102)*J102)</f>
        <v>0</v>
      </c>
      <c r="N102" s="22">
        <f>L102-M102</f>
        <v>0</v>
      </c>
    </row>
    <row r="103" spans="1:14" x14ac:dyDescent="0.3">
      <c r="A103" s="3" t="s">
        <v>7904</v>
      </c>
      <c r="B103" s="3"/>
      <c r="C103" s="3"/>
      <c r="D103" s="3"/>
      <c r="E103" s="4"/>
      <c r="F103" s="15"/>
      <c r="G103" s="15"/>
      <c r="H103" s="11"/>
      <c r="I103" s="20"/>
      <c r="J103" s="3"/>
      <c r="K103" s="3"/>
      <c r="L103" s="32"/>
      <c r="M103" s="32"/>
      <c r="N103" s="20"/>
    </row>
    <row r="104" spans="1:14" x14ac:dyDescent="0.3">
      <c r="A104" s="5" t="s">
        <v>363</v>
      </c>
      <c r="B104" s="5" t="s">
        <v>364</v>
      </c>
      <c r="C104" s="5" t="s">
        <v>3741</v>
      </c>
      <c r="D104" s="5">
        <v>128</v>
      </c>
      <c r="E104" s="6">
        <v>14608</v>
      </c>
      <c r="F104" s="17" t="str">
        <f>VLOOKUP(A104,'forecast data dump'!$A$1:$H$3450,4,FALSE)</f>
        <v>02-Oct-19 A</v>
      </c>
      <c r="G104" s="17" t="str">
        <f>VLOOKUP(A104,'forecast data dump'!$A$1:$H$3450,5,FALSE)</f>
        <v>08-Oct-19 A</v>
      </c>
      <c r="H104" s="13">
        <f>VLOOKUP(A104,'forecast data dump'!$A$1:$H$3450,8,FALSE)</f>
        <v>1</v>
      </c>
      <c r="I104" s="22">
        <f>D104*(1-H104)</f>
        <v>0</v>
      </c>
      <c r="J104" s="5"/>
      <c r="K104" s="5"/>
      <c r="L104" s="33">
        <f>E104*(1-H104)</f>
        <v>0</v>
      </c>
      <c r="M104" s="33">
        <f>IF(J104="",L104,(E104/D104)*J104)</f>
        <v>0</v>
      </c>
      <c r="N104" s="22">
        <f>L104-M104</f>
        <v>0</v>
      </c>
    </row>
    <row r="105" spans="1:14" x14ac:dyDescent="0.3">
      <c r="A105" s="5" t="s">
        <v>363</v>
      </c>
      <c r="B105" s="5" t="s">
        <v>364</v>
      </c>
      <c r="C105" s="5" t="s">
        <v>3743</v>
      </c>
      <c r="D105" s="5">
        <v>64</v>
      </c>
      <c r="E105" s="6">
        <v>9425</v>
      </c>
      <c r="F105" s="17" t="str">
        <f>VLOOKUP(A105,'forecast data dump'!$A$1:$H$3450,4,FALSE)</f>
        <v>02-Oct-19 A</v>
      </c>
      <c r="G105" s="17" t="str">
        <f>VLOOKUP(A105,'forecast data dump'!$A$1:$H$3450,5,FALSE)</f>
        <v>08-Oct-19 A</v>
      </c>
      <c r="H105" s="13">
        <f>VLOOKUP(A105,'forecast data dump'!$A$1:$H$3450,8,FALSE)</f>
        <v>1</v>
      </c>
      <c r="I105" s="22">
        <f>D105*(1-H105)</f>
        <v>0</v>
      </c>
      <c r="J105" s="5"/>
      <c r="K105" s="5"/>
      <c r="L105" s="33">
        <f>E105*(1-H105)</f>
        <v>0</v>
      </c>
      <c r="M105" s="33">
        <f>IF(J105="",L105,(E105/D105)*J105)</f>
        <v>0</v>
      </c>
      <c r="N105" s="22">
        <f>L105-M105</f>
        <v>0</v>
      </c>
    </row>
    <row r="106" spans="1:14" x14ac:dyDescent="0.3">
      <c r="A106" s="3" t="s">
        <v>7927</v>
      </c>
      <c r="B106" s="3"/>
      <c r="C106" s="3"/>
      <c r="D106" s="3"/>
      <c r="E106" s="4"/>
      <c r="F106" s="15"/>
      <c r="G106" s="15"/>
      <c r="H106" s="11"/>
      <c r="I106" s="20"/>
      <c r="J106" s="3"/>
      <c r="K106" s="3"/>
      <c r="L106" s="32"/>
      <c r="M106" s="32"/>
      <c r="N106" s="20"/>
    </row>
    <row r="107" spans="1:14" x14ac:dyDescent="0.3">
      <c r="A107" s="3" t="s">
        <v>7907</v>
      </c>
      <c r="B107" s="3"/>
      <c r="C107" s="3"/>
      <c r="D107" s="3"/>
      <c r="E107" s="4"/>
      <c r="F107" s="15"/>
      <c r="G107" s="15"/>
      <c r="H107" s="11"/>
      <c r="I107" s="20"/>
      <c r="J107" s="3"/>
      <c r="K107" s="3"/>
      <c r="L107" s="32"/>
      <c r="M107" s="32"/>
      <c r="N107" s="20"/>
    </row>
    <row r="108" spans="1:14" x14ac:dyDescent="0.3">
      <c r="A108" s="5" t="s">
        <v>289</v>
      </c>
      <c r="B108" s="5" t="s">
        <v>290</v>
      </c>
      <c r="C108" s="5" t="s">
        <v>3744</v>
      </c>
      <c r="D108" s="5">
        <v>16</v>
      </c>
      <c r="E108" s="6">
        <v>2356</v>
      </c>
      <c r="F108" s="17" t="str">
        <f>VLOOKUP(A108,'forecast data dump'!$A$1:$H$3450,4,FALSE)</f>
        <v>02-Jan-20 A</v>
      </c>
      <c r="G108" s="17" t="str">
        <f>VLOOKUP(A108,'forecast data dump'!$A$1:$H$3450,5,FALSE)</f>
        <v>30-Sep-20 A</v>
      </c>
      <c r="H108" s="13">
        <f>VLOOKUP(A108,'forecast data dump'!$A$1:$H$3450,8,FALSE)</f>
        <v>1</v>
      </c>
      <c r="I108" s="22">
        <f t="shared" ref="I108:I113" si="12">D108*(1-H108)</f>
        <v>0</v>
      </c>
      <c r="J108" s="5"/>
      <c r="K108" s="5"/>
      <c r="L108" s="33">
        <f t="shared" ref="L108:L113" si="13">E108*(1-H108)</f>
        <v>0</v>
      </c>
      <c r="M108" s="33">
        <f t="shared" ref="M108:M113" si="14">IF(J108="",L108,(E108/D108)*J108)</f>
        <v>0</v>
      </c>
      <c r="N108" s="22">
        <f t="shared" ref="N108:N113" si="15">L108-M108</f>
        <v>0</v>
      </c>
    </row>
    <row r="109" spans="1:14" x14ac:dyDescent="0.3">
      <c r="A109" s="5" t="s">
        <v>291</v>
      </c>
      <c r="B109" s="5" t="s">
        <v>292</v>
      </c>
      <c r="C109" s="5" t="s">
        <v>3744</v>
      </c>
      <c r="D109" s="5">
        <v>20</v>
      </c>
      <c r="E109" s="6">
        <v>2945</v>
      </c>
      <c r="F109" s="17" t="str">
        <f>VLOOKUP(A109,'forecast data dump'!$A$1:$H$3450,4,FALSE)</f>
        <v>01-Apr-20 A</v>
      </c>
      <c r="G109" s="17" t="str">
        <f>VLOOKUP(A109,'forecast data dump'!$A$1:$H$3450,5,FALSE)</f>
        <v>29-May-20 A</v>
      </c>
      <c r="H109" s="13">
        <f>VLOOKUP(A109,'forecast data dump'!$A$1:$H$3450,8,FALSE)</f>
        <v>1</v>
      </c>
      <c r="I109" s="22">
        <f t="shared" si="12"/>
        <v>0</v>
      </c>
      <c r="J109" s="5"/>
      <c r="K109" s="5"/>
      <c r="L109" s="33">
        <f t="shared" si="13"/>
        <v>0</v>
      </c>
      <c r="M109" s="33">
        <f t="shared" si="14"/>
        <v>0</v>
      </c>
      <c r="N109" s="22">
        <f t="shared" si="15"/>
        <v>0</v>
      </c>
    </row>
    <row r="110" spans="1:14" x14ac:dyDescent="0.3">
      <c r="A110" s="5" t="s">
        <v>297</v>
      </c>
      <c r="B110" s="5" t="s">
        <v>298</v>
      </c>
      <c r="C110" s="5" t="s">
        <v>3733</v>
      </c>
      <c r="D110" s="5">
        <v>4</v>
      </c>
      <c r="E110" s="6">
        <v>589</v>
      </c>
      <c r="F110" s="17" t="str">
        <f>VLOOKUP(A110,'forecast data dump'!$A$1:$H$3450,4,FALSE)</f>
        <v>13-Apr-20 A</v>
      </c>
      <c r="G110" s="17">
        <f>VLOOKUP(A110,'forecast data dump'!$A$1:$H$3450,5,FALSE)</f>
        <v>44405</v>
      </c>
      <c r="H110" s="13">
        <f>VLOOKUP(A110,'forecast data dump'!$A$1:$H$3450,8,FALSE)</f>
        <v>0.95</v>
      </c>
      <c r="I110" s="22">
        <f t="shared" si="12"/>
        <v>0.20000000000000018</v>
      </c>
      <c r="J110" s="5"/>
      <c r="K110" s="5"/>
      <c r="L110" s="33">
        <f t="shared" si="13"/>
        <v>29.450000000000028</v>
      </c>
      <c r="M110" s="33">
        <f t="shared" si="14"/>
        <v>29.450000000000028</v>
      </c>
      <c r="N110" s="22">
        <f t="shared" si="15"/>
        <v>0</v>
      </c>
    </row>
    <row r="111" spans="1:14" x14ac:dyDescent="0.3">
      <c r="A111" s="5" t="s">
        <v>297</v>
      </c>
      <c r="B111" s="5" t="s">
        <v>298</v>
      </c>
      <c r="C111" s="5" t="s">
        <v>3740</v>
      </c>
      <c r="D111" s="5">
        <v>4</v>
      </c>
      <c r="E111" s="6">
        <v>688</v>
      </c>
      <c r="F111" s="17" t="str">
        <f>VLOOKUP(A111,'forecast data dump'!$A$1:$H$3450,4,FALSE)</f>
        <v>13-Apr-20 A</v>
      </c>
      <c r="G111" s="17">
        <f>VLOOKUP(A111,'forecast data dump'!$A$1:$H$3450,5,FALSE)</f>
        <v>44405</v>
      </c>
      <c r="H111" s="13">
        <f>VLOOKUP(A111,'forecast data dump'!$A$1:$H$3450,8,FALSE)</f>
        <v>0.95</v>
      </c>
      <c r="I111" s="22">
        <f t="shared" si="12"/>
        <v>0.20000000000000018</v>
      </c>
      <c r="J111" s="5"/>
      <c r="K111" s="5"/>
      <c r="L111" s="33">
        <f t="shared" si="13"/>
        <v>34.400000000000034</v>
      </c>
      <c r="M111" s="33">
        <f t="shared" si="14"/>
        <v>34.400000000000034</v>
      </c>
      <c r="N111" s="22">
        <f t="shared" si="15"/>
        <v>0</v>
      </c>
    </row>
    <row r="112" spans="1:14" x14ac:dyDescent="0.3">
      <c r="A112" s="5" t="s">
        <v>307</v>
      </c>
      <c r="B112" s="5" t="s">
        <v>308</v>
      </c>
      <c r="C112" s="5" t="s">
        <v>3744</v>
      </c>
      <c r="D112" s="5">
        <v>332</v>
      </c>
      <c r="E112" s="6">
        <v>47468</v>
      </c>
      <c r="F112" s="17" t="str">
        <f>VLOOKUP(A112,'forecast data dump'!$A$1:$H$3450,4,FALSE)</f>
        <v>01-Aug-19 A</v>
      </c>
      <c r="G112" s="17" t="str">
        <f>VLOOKUP(A112,'forecast data dump'!$A$1:$H$3450,5,FALSE)</f>
        <v>30-Sep-19 A</v>
      </c>
      <c r="H112" s="13">
        <f>VLOOKUP(A112,'forecast data dump'!$A$1:$H$3450,8,FALSE)</f>
        <v>1</v>
      </c>
      <c r="I112" s="22">
        <f t="shared" si="12"/>
        <v>0</v>
      </c>
      <c r="J112" s="5"/>
      <c r="K112" s="5"/>
      <c r="L112" s="33">
        <f t="shared" si="13"/>
        <v>0</v>
      </c>
      <c r="M112" s="33">
        <f t="shared" si="14"/>
        <v>0</v>
      </c>
      <c r="N112" s="22">
        <f t="shared" si="15"/>
        <v>0</v>
      </c>
    </row>
    <row r="113" spans="1:14" x14ac:dyDescent="0.3">
      <c r="A113" s="5" t="s">
        <v>307</v>
      </c>
      <c r="B113" s="5" t="s">
        <v>308</v>
      </c>
      <c r="C113" s="5" t="s">
        <v>3745</v>
      </c>
      <c r="D113" s="5">
        <v>396</v>
      </c>
      <c r="E113" s="6">
        <v>43876</v>
      </c>
      <c r="F113" s="17" t="str">
        <f>VLOOKUP(A113,'forecast data dump'!$A$1:$H$3450,4,FALSE)</f>
        <v>01-Aug-19 A</v>
      </c>
      <c r="G113" s="17" t="str">
        <f>VLOOKUP(A113,'forecast data dump'!$A$1:$H$3450,5,FALSE)</f>
        <v>30-Sep-19 A</v>
      </c>
      <c r="H113" s="13">
        <f>VLOOKUP(A113,'forecast data dump'!$A$1:$H$3450,8,FALSE)</f>
        <v>1</v>
      </c>
      <c r="I113" s="22">
        <f t="shared" si="12"/>
        <v>0</v>
      </c>
      <c r="J113" s="5"/>
      <c r="K113" s="5"/>
      <c r="L113" s="33">
        <f t="shared" si="13"/>
        <v>0</v>
      </c>
      <c r="M113" s="33">
        <f t="shared" si="14"/>
        <v>0</v>
      </c>
      <c r="N113" s="22">
        <f t="shared" si="15"/>
        <v>0</v>
      </c>
    </row>
    <row r="114" spans="1:14" x14ac:dyDescent="0.3">
      <c r="A114" s="3" t="s">
        <v>7908</v>
      </c>
      <c r="B114" s="3"/>
      <c r="C114" s="3"/>
      <c r="D114" s="3"/>
      <c r="E114" s="4"/>
      <c r="F114" s="15"/>
      <c r="G114" s="15"/>
      <c r="H114" s="11"/>
      <c r="I114" s="20"/>
      <c r="J114" s="3"/>
      <c r="K114" s="3"/>
      <c r="L114" s="32"/>
      <c r="M114" s="32"/>
      <c r="N114" s="20"/>
    </row>
    <row r="115" spans="1:14" x14ac:dyDescent="0.3">
      <c r="A115" s="5" t="s">
        <v>339</v>
      </c>
      <c r="B115" s="5" t="s">
        <v>340</v>
      </c>
      <c r="C115" s="5" t="s">
        <v>3740</v>
      </c>
      <c r="D115" s="5">
        <v>10</v>
      </c>
      <c r="E115" s="6">
        <v>1721</v>
      </c>
      <c r="F115" s="17" t="str">
        <f>VLOOKUP(A115,'forecast data dump'!$A$1:$H$3450,4,FALSE)</f>
        <v>02-Mar-20 A</v>
      </c>
      <c r="G115" s="17" t="str">
        <f>VLOOKUP(A115,'forecast data dump'!$A$1:$H$3450,5,FALSE)</f>
        <v>03-Mar-20 A</v>
      </c>
      <c r="H115" s="13">
        <f>VLOOKUP(A115,'forecast data dump'!$A$1:$H$3450,8,FALSE)</f>
        <v>1</v>
      </c>
      <c r="I115" s="22">
        <f t="shared" ref="I115:I129" si="16">D115*(1-H115)</f>
        <v>0</v>
      </c>
      <c r="J115" s="5"/>
      <c r="K115" s="5"/>
      <c r="L115" s="33">
        <f t="shared" ref="L115:L129" si="17">E115*(1-H115)</f>
        <v>0</v>
      </c>
      <c r="M115" s="33">
        <f t="shared" ref="M115:M129" si="18">IF(J115="",L115,(E115/D115)*J115)</f>
        <v>0</v>
      </c>
      <c r="N115" s="22">
        <f t="shared" ref="N115:N129" si="19">L115-M115</f>
        <v>0</v>
      </c>
    </row>
    <row r="116" spans="1:14" x14ac:dyDescent="0.3">
      <c r="A116" s="5" t="s">
        <v>339</v>
      </c>
      <c r="B116" s="5" t="s">
        <v>340</v>
      </c>
      <c r="C116" s="5" t="s">
        <v>3746</v>
      </c>
      <c r="D116" s="5">
        <v>10</v>
      </c>
      <c r="E116" s="6">
        <v>1265</v>
      </c>
      <c r="F116" s="17" t="str">
        <f>VLOOKUP(A116,'forecast data dump'!$A$1:$H$3450,4,FALSE)</f>
        <v>02-Mar-20 A</v>
      </c>
      <c r="G116" s="17" t="str">
        <f>VLOOKUP(A116,'forecast data dump'!$A$1:$H$3450,5,FALSE)</f>
        <v>03-Mar-20 A</v>
      </c>
      <c r="H116" s="13">
        <f>VLOOKUP(A116,'forecast data dump'!$A$1:$H$3450,8,FALSE)</f>
        <v>1</v>
      </c>
      <c r="I116" s="22">
        <f t="shared" si="16"/>
        <v>0</v>
      </c>
      <c r="J116" s="5"/>
      <c r="K116" s="5"/>
      <c r="L116" s="33">
        <f t="shared" si="17"/>
        <v>0</v>
      </c>
      <c r="M116" s="33">
        <f t="shared" si="18"/>
        <v>0</v>
      </c>
      <c r="N116" s="22">
        <f t="shared" si="19"/>
        <v>0</v>
      </c>
    </row>
    <row r="117" spans="1:14" x14ac:dyDescent="0.3">
      <c r="A117" s="5" t="s">
        <v>341</v>
      </c>
      <c r="B117" s="5" t="s">
        <v>342</v>
      </c>
      <c r="C117" s="5" t="s">
        <v>3747</v>
      </c>
      <c r="D117" s="5">
        <v>40</v>
      </c>
      <c r="E117" s="6">
        <v>6803</v>
      </c>
      <c r="F117" s="17" t="str">
        <f>VLOOKUP(A117,'forecast data dump'!$A$1:$H$3450,4,FALSE)</f>
        <v>17-May-21 A</v>
      </c>
      <c r="G117" s="17" t="str">
        <f>VLOOKUP(A117,'forecast data dump'!$A$1:$H$3450,5,FALSE)</f>
        <v>30-Jun-21 A</v>
      </c>
      <c r="H117" s="13">
        <f>VLOOKUP(A117,'forecast data dump'!$A$1:$H$3450,8,FALSE)</f>
        <v>1</v>
      </c>
      <c r="I117" s="22">
        <f t="shared" si="16"/>
        <v>0</v>
      </c>
      <c r="J117" s="5"/>
      <c r="K117" s="5"/>
      <c r="L117" s="33">
        <f t="shared" si="17"/>
        <v>0</v>
      </c>
      <c r="M117" s="33">
        <f t="shared" si="18"/>
        <v>0</v>
      </c>
      <c r="N117" s="22">
        <f t="shared" si="19"/>
        <v>0</v>
      </c>
    </row>
    <row r="118" spans="1:14" x14ac:dyDescent="0.3">
      <c r="A118" s="5" t="s">
        <v>341</v>
      </c>
      <c r="B118" s="5" t="s">
        <v>342</v>
      </c>
      <c r="C118" s="5" t="s">
        <v>3740</v>
      </c>
      <c r="D118" s="5">
        <v>185</v>
      </c>
      <c r="E118" s="6">
        <v>31840</v>
      </c>
      <c r="F118" s="17" t="str">
        <f>VLOOKUP(A118,'forecast data dump'!$A$1:$H$3450,4,FALSE)</f>
        <v>17-May-21 A</v>
      </c>
      <c r="G118" s="17" t="str">
        <f>VLOOKUP(A118,'forecast data dump'!$A$1:$H$3450,5,FALSE)</f>
        <v>30-Jun-21 A</v>
      </c>
      <c r="H118" s="13">
        <f>VLOOKUP(A118,'forecast data dump'!$A$1:$H$3450,8,FALSE)</f>
        <v>1</v>
      </c>
      <c r="I118" s="22">
        <f t="shared" si="16"/>
        <v>0</v>
      </c>
      <c r="J118" s="5"/>
      <c r="K118" s="5"/>
      <c r="L118" s="33">
        <f t="shared" si="17"/>
        <v>0</v>
      </c>
      <c r="M118" s="33">
        <f t="shared" si="18"/>
        <v>0</v>
      </c>
      <c r="N118" s="22">
        <f t="shared" si="19"/>
        <v>0</v>
      </c>
    </row>
    <row r="119" spans="1:14" x14ac:dyDescent="0.3">
      <c r="A119" s="5" t="s">
        <v>341</v>
      </c>
      <c r="B119" s="5" t="s">
        <v>342</v>
      </c>
      <c r="C119" s="5" t="s">
        <v>3744</v>
      </c>
      <c r="D119" s="5">
        <v>40</v>
      </c>
      <c r="E119" s="6">
        <v>5891</v>
      </c>
      <c r="F119" s="17" t="str">
        <f>VLOOKUP(A119,'forecast data dump'!$A$1:$H$3450,4,FALSE)</f>
        <v>17-May-21 A</v>
      </c>
      <c r="G119" s="17" t="str">
        <f>VLOOKUP(A119,'forecast data dump'!$A$1:$H$3450,5,FALSE)</f>
        <v>30-Jun-21 A</v>
      </c>
      <c r="H119" s="13">
        <f>VLOOKUP(A119,'forecast data dump'!$A$1:$H$3450,8,FALSE)</f>
        <v>1</v>
      </c>
      <c r="I119" s="22">
        <f t="shared" si="16"/>
        <v>0</v>
      </c>
      <c r="J119" s="5"/>
      <c r="K119" s="5"/>
      <c r="L119" s="33">
        <f t="shared" si="17"/>
        <v>0</v>
      </c>
      <c r="M119" s="33">
        <f t="shared" si="18"/>
        <v>0</v>
      </c>
      <c r="N119" s="22">
        <f t="shared" si="19"/>
        <v>0</v>
      </c>
    </row>
    <row r="120" spans="1:14" x14ac:dyDescent="0.3">
      <c r="A120" s="5" t="s">
        <v>343</v>
      </c>
      <c r="B120" s="5" t="s">
        <v>344</v>
      </c>
      <c r="C120" s="5" t="s">
        <v>3748</v>
      </c>
      <c r="D120" s="5">
        <v>20</v>
      </c>
      <c r="E120" s="6">
        <v>2456</v>
      </c>
      <c r="F120" s="17" t="str">
        <f>VLOOKUP(A120,'forecast data dump'!$A$1:$H$3450,4,FALSE)</f>
        <v>29-Aug-19 A</v>
      </c>
      <c r="G120" s="17" t="str">
        <f>VLOOKUP(A120,'forecast data dump'!$A$1:$H$3450,5,FALSE)</f>
        <v>30-Aug-19 A</v>
      </c>
      <c r="H120" s="13">
        <f>VLOOKUP(A120,'forecast data dump'!$A$1:$H$3450,8,FALSE)</f>
        <v>1</v>
      </c>
      <c r="I120" s="22">
        <f t="shared" si="16"/>
        <v>0</v>
      </c>
      <c r="J120" s="5"/>
      <c r="K120" s="5"/>
      <c r="L120" s="33">
        <f t="shared" si="17"/>
        <v>0</v>
      </c>
      <c r="M120" s="33">
        <f t="shared" si="18"/>
        <v>0</v>
      </c>
      <c r="N120" s="22">
        <f t="shared" si="19"/>
        <v>0</v>
      </c>
    </row>
    <row r="121" spans="1:14" x14ac:dyDescent="0.3">
      <c r="A121" s="5" t="s">
        <v>343</v>
      </c>
      <c r="B121" s="5" t="s">
        <v>344</v>
      </c>
      <c r="C121" s="5" t="s">
        <v>3740</v>
      </c>
      <c r="D121" s="5">
        <v>20</v>
      </c>
      <c r="E121" s="6">
        <v>3342</v>
      </c>
      <c r="F121" s="17" t="str">
        <f>VLOOKUP(A121,'forecast data dump'!$A$1:$H$3450,4,FALSE)</f>
        <v>29-Aug-19 A</v>
      </c>
      <c r="G121" s="17" t="str">
        <f>VLOOKUP(A121,'forecast data dump'!$A$1:$H$3450,5,FALSE)</f>
        <v>30-Aug-19 A</v>
      </c>
      <c r="H121" s="13">
        <f>VLOOKUP(A121,'forecast data dump'!$A$1:$H$3450,8,FALSE)</f>
        <v>1</v>
      </c>
      <c r="I121" s="22">
        <f t="shared" si="16"/>
        <v>0</v>
      </c>
      <c r="J121" s="5"/>
      <c r="K121" s="5"/>
      <c r="L121" s="33">
        <f t="shared" si="17"/>
        <v>0</v>
      </c>
      <c r="M121" s="33">
        <f t="shared" si="18"/>
        <v>0</v>
      </c>
      <c r="N121" s="22">
        <f t="shared" si="19"/>
        <v>0</v>
      </c>
    </row>
    <row r="122" spans="1:14" x14ac:dyDescent="0.3">
      <c r="A122" s="5" t="s">
        <v>345</v>
      </c>
      <c r="B122" s="5" t="s">
        <v>346</v>
      </c>
      <c r="C122" s="5" t="s">
        <v>3740</v>
      </c>
      <c r="D122" s="5">
        <v>40</v>
      </c>
      <c r="E122" s="6">
        <v>6884</v>
      </c>
      <c r="F122" s="17" t="str">
        <f>VLOOKUP(A122,'forecast data dump'!$A$1:$H$3450,4,FALSE)</f>
        <v>27-Aug-19 A</v>
      </c>
      <c r="G122" s="17" t="str">
        <f>VLOOKUP(A122,'forecast data dump'!$A$1:$H$3450,5,FALSE)</f>
        <v>30-Aug-19 A</v>
      </c>
      <c r="H122" s="13">
        <f>VLOOKUP(A122,'forecast data dump'!$A$1:$H$3450,8,FALSE)</f>
        <v>1</v>
      </c>
      <c r="I122" s="22">
        <f t="shared" si="16"/>
        <v>0</v>
      </c>
      <c r="J122" s="5"/>
      <c r="K122" s="5"/>
      <c r="L122" s="33">
        <f t="shared" si="17"/>
        <v>0</v>
      </c>
      <c r="M122" s="33">
        <f t="shared" si="18"/>
        <v>0</v>
      </c>
      <c r="N122" s="22">
        <f t="shared" si="19"/>
        <v>0</v>
      </c>
    </row>
    <row r="123" spans="1:14" x14ac:dyDescent="0.3">
      <c r="A123" s="5" t="s">
        <v>349</v>
      </c>
      <c r="B123" s="5" t="s">
        <v>350</v>
      </c>
      <c r="C123" s="5" t="s">
        <v>3748</v>
      </c>
      <c r="D123" s="5">
        <v>8</v>
      </c>
      <c r="E123" s="6">
        <v>1012</v>
      </c>
      <c r="F123" s="17">
        <f>VLOOKUP(A123,'forecast data dump'!$A$1:$H$3450,4,FALSE)</f>
        <v>44378</v>
      </c>
      <c r="G123" s="17">
        <f>VLOOKUP(A123,'forecast data dump'!$A$1:$H$3450,5,FALSE)</f>
        <v>44378</v>
      </c>
      <c r="H123" s="13">
        <f>VLOOKUP(A123,'forecast data dump'!$A$1:$H$3450,8,FALSE)</f>
        <v>0</v>
      </c>
      <c r="I123" s="22">
        <f t="shared" si="16"/>
        <v>8</v>
      </c>
      <c r="J123" s="5"/>
      <c r="K123" s="5"/>
      <c r="L123" s="33">
        <f t="shared" si="17"/>
        <v>1012</v>
      </c>
      <c r="M123" s="33">
        <f t="shared" si="18"/>
        <v>1012</v>
      </c>
      <c r="N123" s="22">
        <f t="shared" si="19"/>
        <v>0</v>
      </c>
    </row>
    <row r="124" spans="1:14" x14ac:dyDescent="0.3">
      <c r="A124" s="5" t="s">
        <v>349</v>
      </c>
      <c r="B124" s="5" t="s">
        <v>350</v>
      </c>
      <c r="C124" s="5" t="s">
        <v>3744</v>
      </c>
      <c r="D124" s="5">
        <v>8</v>
      </c>
      <c r="E124" s="6">
        <v>1178</v>
      </c>
      <c r="F124" s="17">
        <f>VLOOKUP(A124,'forecast data dump'!$A$1:$H$3450,4,FALSE)</f>
        <v>44378</v>
      </c>
      <c r="G124" s="17">
        <f>VLOOKUP(A124,'forecast data dump'!$A$1:$H$3450,5,FALSE)</f>
        <v>44378</v>
      </c>
      <c r="H124" s="13">
        <f>VLOOKUP(A124,'forecast data dump'!$A$1:$H$3450,8,FALSE)</f>
        <v>0</v>
      </c>
      <c r="I124" s="22">
        <f t="shared" si="16"/>
        <v>8</v>
      </c>
      <c r="J124" s="5"/>
      <c r="K124" s="5"/>
      <c r="L124" s="33">
        <f t="shared" si="17"/>
        <v>1178</v>
      </c>
      <c r="M124" s="33">
        <f t="shared" si="18"/>
        <v>1178</v>
      </c>
      <c r="N124" s="22">
        <f t="shared" si="19"/>
        <v>0</v>
      </c>
    </row>
    <row r="125" spans="1:14" x14ac:dyDescent="0.3">
      <c r="A125" s="5" t="s">
        <v>349</v>
      </c>
      <c r="B125" s="5" t="s">
        <v>350</v>
      </c>
      <c r="C125" s="5" t="s">
        <v>3740</v>
      </c>
      <c r="D125" s="5">
        <v>8</v>
      </c>
      <c r="E125" s="6">
        <v>1377</v>
      </c>
      <c r="F125" s="17">
        <f>VLOOKUP(A125,'forecast data dump'!$A$1:$H$3450,4,FALSE)</f>
        <v>44378</v>
      </c>
      <c r="G125" s="17">
        <f>VLOOKUP(A125,'forecast data dump'!$A$1:$H$3450,5,FALSE)</f>
        <v>44378</v>
      </c>
      <c r="H125" s="13">
        <f>VLOOKUP(A125,'forecast data dump'!$A$1:$H$3450,8,FALSE)</f>
        <v>0</v>
      </c>
      <c r="I125" s="22">
        <f t="shared" si="16"/>
        <v>8</v>
      </c>
      <c r="J125" s="5"/>
      <c r="K125" s="5"/>
      <c r="L125" s="33">
        <f t="shared" si="17"/>
        <v>1377</v>
      </c>
      <c r="M125" s="33">
        <f t="shared" si="18"/>
        <v>1377</v>
      </c>
      <c r="N125" s="22">
        <f t="shared" si="19"/>
        <v>0</v>
      </c>
    </row>
    <row r="126" spans="1:14" x14ac:dyDescent="0.3">
      <c r="A126" s="5" t="s">
        <v>351</v>
      </c>
      <c r="B126" s="5" t="s">
        <v>352</v>
      </c>
      <c r="C126" s="5" t="s">
        <v>3748</v>
      </c>
      <c r="D126" s="5">
        <v>8</v>
      </c>
      <c r="E126" s="6">
        <v>983</v>
      </c>
      <c r="F126" s="17" t="str">
        <f>VLOOKUP(A126,'forecast data dump'!$A$1:$H$3450,4,FALSE)</f>
        <v>28-Aug-19 A</v>
      </c>
      <c r="G126" s="17" t="str">
        <f>VLOOKUP(A126,'forecast data dump'!$A$1:$H$3450,5,FALSE)</f>
        <v>30-Aug-19 A</v>
      </c>
      <c r="H126" s="13">
        <f>VLOOKUP(A126,'forecast data dump'!$A$1:$H$3450,8,FALSE)</f>
        <v>1</v>
      </c>
      <c r="I126" s="22">
        <f t="shared" si="16"/>
        <v>0</v>
      </c>
      <c r="J126" s="5"/>
      <c r="K126" s="5"/>
      <c r="L126" s="33">
        <f t="shared" si="17"/>
        <v>0</v>
      </c>
      <c r="M126" s="33">
        <f t="shared" si="18"/>
        <v>0</v>
      </c>
      <c r="N126" s="22">
        <f t="shared" si="19"/>
        <v>0</v>
      </c>
    </row>
    <row r="127" spans="1:14" x14ac:dyDescent="0.3">
      <c r="A127" s="5" t="s">
        <v>351</v>
      </c>
      <c r="B127" s="5" t="s">
        <v>352</v>
      </c>
      <c r="C127" s="5" t="s">
        <v>3740</v>
      </c>
      <c r="D127" s="5">
        <v>8</v>
      </c>
      <c r="E127" s="6">
        <v>1337</v>
      </c>
      <c r="F127" s="17" t="str">
        <f>VLOOKUP(A127,'forecast data dump'!$A$1:$H$3450,4,FALSE)</f>
        <v>28-Aug-19 A</v>
      </c>
      <c r="G127" s="17" t="str">
        <f>VLOOKUP(A127,'forecast data dump'!$A$1:$H$3450,5,FALSE)</f>
        <v>30-Aug-19 A</v>
      </c>
      <c r="H127" s="13">
        <f>VLOOKUP(A127,'forecast data dump'!$A$1:$H$3450,8,FALSE)</f>
        <v>1</v>
      </c>
      <c r="I127" s="22">
        <f t="shared" si="16"/>
        <v>0</v>
      </c>
      <c r="J127" s="5"/>
      <c r="K127" s="5"/>
      <c r="L127" s="33">
        <f t="shared" si="17"/>
        <v>0</v>
      </c>
      <c r="M127" s="33">
        <f t="shared" si="18"/>
        <v>0</v>
      </c>
      <c r="N127" s="22">
        <f t="shared" si="19"/>
        <v>0</v>
      </c>
    </row>
    <row r="128" spans="1:14" x14ac:dyDescent="0.3">
      <c r="A128" s="5" t="s">
        <v>361</v>
      </c>
      <c r="B128" s="5" t="s">
        <v>362</v>
      </c>
      <c r="C128" s="5" t="s">
        <v>3740</v>
      </c>
      <c r="D128" s="5">
        <v>190</v>
      </c>
      <c r="E128" s="6">
        <v>32700</v>
      </c>
      <c r="F128" s="17" t="str">
        <f>VLOOKUP(A128,'forecast data dump'!$A$1:$H$3450,4,FALSE)</f>
        <v>03-Aug-20 A</v>
      </c>
      <c r="G128" s="17" t="str">
        <f>VLOOKUP(A128,'forecast data dump'!$A$1:$H$3450,5,FALSE)</f>
        <v>28-May-21 A</v>
      </c>
      <c r="H128" s="13">
        <f>VLOOKUP(A128,'forecast data dump'!$A$1:$H$3450,8,FALSE)</f>
        <v>1</v>
      </c>
      <c r="I128" s="22">
        <f t="shared" si="16"/>
        <v>0</v>
      </c>
      <c r="J128" s="5"/>
      <c r="K128" s="5"/>
      <c r="L128" s="33">
        <f t="shared" si="17"/>
        <v>0</v>
      </c>
      <c r="M128" s="33">
        <f t="shared" si="18"/>
        <v>0</v>
      </c>
      <c r="N128" s="22">
        <f t="shared" si="19"/>
        <v>0</v>
      </c>
    </row>
    <row r="129" spans="1:14" x14ac:dyDescent="0.3">
      <c r="A129" s="5" t="s">
        <v>361</v>
      </c>
      <c r="B129" s="5" t="s">
        <v>362</v>
      </c>
      <c r="C129" s="5" t="s">
        <v>3746</v>
      </c>
      <c r="D129" s="5">
        <v>190</v>
      </c>
      <c r="E129" s="6">
        <v>24037</v>
      </c>
      <c r="F129" s="17" t="str">
        <f>VLOOKUP(A129,'forecast data dump'!$A$1:$H$3450,4,FALSE)</f>
        <v>03-Aug-20 A</v>
      </c>
      <c r="G129" s="17" t="str">
        <f>VLOOKUP(A129,'forecast data dump'!$A$1:$H$3450,5,FALSE)</f>
        <v>28-May-21 A</v>
      </c>
      <c r="H129" s="13">
        <f>VLOOKUP(A129,'forecast data dump'!$A$1:$H$3450,8,FALSE)</f>
        <v>1</v>
      </c>
      <c r="I129" s="22">
        <f t="shared" si="16"/>
        <v>0</v>
      </c>
      <c r="J129" s="5"/>
      <c r="K129" s="5"/>
      <c r="L129" s="33">
        <f t="shared" si="17"/>
        <v>0</v>
      </c>
      <c r="M129" s="33">
        <f t="shared" si="18"/>
        <v>0</v>
      </c>
      <c r="N129" s="22">
        <f t="shared" si="19"/>
        <v>0</v>
      </c>
    </row>
    <row r="130" spans="1:14" x14ac:dyDescent="0.3">
      <c r="A130" s="3" t="s">
        <v>7823</v>
      </c>
      <c r="B130" s="3"/>
      <c r="C130" s="3"/>
      <c r="D130" s="3"/>
      <c r="E130" s="4"/>
      <c r="F130" s="15"/>
      <c r="G130" s="15"/>
      <c r="H130" s="11"/>
      <c r="I130" s="20"/>
      <c r="J130" s="3"/>
      <c r="K130" s="3"/>
      <c r="L130" s="32"/>
      <c r="M130" s="32"/>
      <c r="N130" s="20"/>
    </row>
    <row r="131" spans="1:14" x14ac:dyDescent="0.3">
      <c r="A131" s="5" t="s">
        <v>309</v>
      </c>
      <c r="B131" s="5" t="s">
        <v>310</v>
      </c>
      <c r="C131" s="5" t="s">
        <v>3740</v>
      </c>
      <c r="D131" s="5">
        <v>10</v>
      </c>
      <c r="E131" s="6">
        <v>1721</v>
      </c>
      <c r="F131" s="17" t="str">
        <f>VLOOKUP(A131,'forecast data dump'!$A$1:$H$3450,4,FALSE)</f>
        <v>11-Jan-21 A</v>
      </c>
      <c r="G131" s="17" t="str">
        <f>VLOOKUP(A131,'forecast data dump'!$A$1:$H$3450,5,FALSE)</f>
        <v>26-Jan-21 A</v>
      </c>
      <c r="H131" s="13">
        <f>VLOOKUP(A131,'forecast data dump'!$A$1:$H$3450,8,FALSE)</f>
        <v>1</v>
      </c>
      <c r="I131" s="22">
        <f>D131*(1-H131)</f>
        <v>0</v>
      </c>
      <c r="J131" s="5"/>
      <c r="K131" s="5"/>
      <c r="L131" s="33">
        <f>E131*(1-H131)</f>
        <v>0</v>
      </c>
      <c r="M131" s="33">
        <f>IF(J131="",L131,(E131/D131)*J131)</f>
        <v>0</v>
      </c>
      <c r="N131" s="22">
        <f>L131-M131</f>
        <v>0</v>
      </c>
    </row>
    <row r="132" spans="1:14" x14ac:dyDescent="0.3">
      <c r="A132" s="5" t="s">
        <v>309</v>
      </c>
      <c r="B132" s="5" t="s">
        <v>310</v>
      </c>
      <c r="C132" s="5" t="s">
        <v>3746</v>
      </c>
      <c r="D132" s="5">
        <v>10</v>
      </c>
      <c r="E132" s="6">
        <v>1265</v>
      </c>
      <c r="F132" s="17" t="str">
        <f>VLOOKUP(A132,'forecast data dump'!$A$1:$H$3450,4,FALSE)</f>
        <v>11-Jan-21 A</v>
      </c>
      <c r="G132" s="17" t="str">
        <f>VLOOKUP(A132,'forecast data dump'!$A$1:$H$3450,5,FALSE)</f>
        <v>26-Jan-21 A</v>
      </c>
      <c r="H132" s="13">
        <f>VLOOKUP(A132,'forecast data dump'!$A$1:$H$3450,8,FALSE)</f>
        <v>1</v>
      </c>
      <c r="I132" s="22">
        <f>D132*(1-H132)</f>
        <v>0</v>
      </c>
      <c r="J132" s="5"/>
      <c r="K132" s="5"/>
      <c r="L132" s="33">
        <f>E132*(1-H132)</f>
        <v>0</v>
      </c>
      <c r="M132" s="33">
        <f>IF(J132="",L132,(E132/D132)*J132)</f>
        <v>0</v>
      </c>
      <c r="N132" s="22">
        <f>L132-M132</f>
        <v>0</v>
      </c>
    </row>
    <row r="133" spans="1:14" x14ac:dyDescent="0.3">
      <c r="A133" s="5" t="s">
        <v>315</v>
      </c>
      <c r="B133" s="5" t="s">
        <v>316</v>
      </c>
      <c r="C133" s="5" t="s">
        <v>3744</v>
      </c>
      <c r="D133" s="5">
        <v>32</v>
      </c>
      <c r="E133" s="6">
        <v>4712</v>
      </c>
      <c r="F133" s="17" t="str">
        <f>VLOOKUP(A133,'forecast data dump'!$A$1:$H$3450,4,FALSE)</f>
        <v>25-Aug-20 A</v>
      </c>
      <c r="G133" s="17" t="str">
        <f>VLOOKUP(A133,'forecast data dump'!$A$1:$H$3450,5,FALSE)</f>
        <v>27-Aug-20 A</v>
      </c>
      <c r="H133" s="13">
        <f>VLOOKUP(A133,'forecast data dump'!$A$1:$H$3450,8,FALSE)</f>
        <v>1</v>
      </c>
      <c r="I133" s="22">
        <f>D133*(1-H133)</f>
        <v>0</v>
      </c>
      <c r="J133" s="5"/>
      <c r="K133" s="5"/>
      <c r="L133" s="33">
        <f>E133*(1-H133)</f>
        <v>0</v>
      </c>
      <c r="M133" s="33">
        <f>IF(J133="",L133,(E133/D133)*J133)</f>
        <v>0</v>
      </c>
      <c r="N133" s="22">
        <f>L133-M133</f>
        <v>0</v>
      </c>
    </row>
    <row r="134" spans="1:14" x14ac:dyDescent="0.3">
      <c r="A134" s="5" t="s">
        <v>317</v>
      </c>
      <c r="B134" s="5" t="s">
        <v>318</v>
      </c>
      <c r="C134" s="5" t="s">
        <v>3744</v>
      </c>
      <c r="D134" s="5">
        <v>44</v>
      </c>
      <c r="E134" s="6">
        <v>6480</v>
      </c>
      <c r="F134" s="17" t="str">
        <f>VLOOKUP(A134,'forecast data dump'!$A$1:$H$3450,4,FALSE)</f>
        <v>13-May-20 A</v>
      </c>
      <c r="G134" s="17" t="str">
        <f>VLOOKUP(A134,'forecast data dump'!$A$1:$H$3450,5,FALSE)</f>
        <v>26-May-20 A</v>
      </c>
      <c r="H134" s="13">
        <f>VLOOKUP(A134,'forecast data dump'!$A$1:$H$3450,8,FALSE)</f>
        <v>1</v>
      </c>
      <c r="I134" s="22">
        <f>D134*(1-H134)</f>
        <v>0</v>
      </c>
      <c r="J134" s="5"/>
      <c r="K134" s="5"/>
      <c r="L134" s="33">
        <f>E134*(1-H134)</f>
        <v>0</v>
      </c>
      <c r="M134" s="33">
        <f>IF(J134="",L134,(E134/D134)*J134)</f>
        <v>0</v>
      </c>
      <c r="N134" s="22">
        <f>L134-M134</f>
        <v>0</v>
      </c>
    </row>
    <row r="135" spans="1:14" x14ac:dyDescent="0.3">
      <c r="A135" s="5" t="s">
        <v>329</v>
      </c>
      <c r="B135" s="5" t="s">
        <v>330</v>
      </c>
      <c r="C135" s="5" t="s">
        <v>3749</v>
      </c>
      <c r="D135" s="5">
        <v>160</v>
      </c>
      <c r="E135" s="6">
        <v>19652</v>
      </c>
      <c r="F135" s="17" t="str">
        <f>VLOOKUP(A135,'forecast data dump'!$A$1:$H$3450,4,FALSE)</f>
        <v>01-Aug-19 A</v>
      </c>
      <c r="G135" s="17" t="str">
        <f>VLOOKUP(A135,'forecast data dump'!$A$1:$H$3450,5,FALSE)</f>
        <v>29-Nov-19 A</v>
      </c>
      <c r="H135" s="13">
        <f>VLOOKUP(A135,'forecast data dump'!$A$1:$H$3450,8,FALSE)</f>
        <v>1</v>
      </c>
      <c r="I135" s="22">
        <f>D135*(1-H135)</f>
        <v>0</v>
      </c>
      <c r="J135" s="5"/>
      <c r="K135" s="5"/>
      <c r="L135" s="33">
        <f>E135*(1-H135)</f>
        <v>0</v>
      </c>
      <c r="M135" s="33">
        <f>IF(J135="",L135,(E135/D135)*J135)</f>
        <v>0</v>
      </c>
      <c r="N135" s="22">
        <f>L135-M135</f>
        <v>0</v>
      </c>
    </row>
    <row r="136" spans="1:14" x14ac:dyDescent="0.3">
      <c r="A136" s="3" t="s">
        <v>7928</v>
      </c>
      <c r="B136" s="3"/>
      <c r="C136" s="3"/>
      <c r="D136" s="3"/>
      <c r="E136" s="4"/>
      <c r="F136" s="15"/>
      <c r="G136" s="15"/>
      <c r="H136" s="11"/>
      <c r="I136" s="20"/>
      <c r="J136" s="3"/>
      <c r="K136" s="3"/>
      <c r="L136" s="32"/>
      <c r="M136" s="32"/>
      <c r="N136" s="20"/>
    </row>
    <row r="137" spans="1:14" x14ac:dyDescent="0.3">
      <c r="A137" s="3" t="s">
        <v>7929</v>
      </c>
      <c r="B137" s="3"/>
      <c r="C137" s="3"/>
      <c r="D137" s="3"/>
      <c r="E137" s="4"/>
      <c r="F137" s="15"/>
      <c r="G137" s="15"/>
      <c r="H137" s="11"/>
      <c r="I137" s="20"/>
      <c r="J137" s="3"/>
      <c r="K137" s="3"/>
      <c r="L137" s="32"/>
      <c r="M137" s="32"/>
      <c r="N137" s="20"/>
    </row>
    <row r="138" spans="1:14" x14ac:dyDescent="0.3">
      <c r="A138" s="5" t="s">
        <v>405</v>
      </c>
      <c r="B138" s="5" t="s">
        <v>406</v>
      </c>
      <c r="C138" s="5" t="s">
        <v>3733</v>
      </c>
      <c r="D138" s="5">
        <v>4</v>
      </c>
      <c r="E138" s="6">
        <v>589</v>
      </c>
      <c r="F138" s="17" t="str">
        <f>VLOOKUP(A138,'forecast data dump'!$A$1:$H$3450,4,FALSE)</f>
        <v>03-Feb-20 A</v>
      </c>
      <c r="G138" s="17" t="str">
        <f>VLOOKUP(A138,'forecast data dump'!$A$1:$H$3450,5,FALSE)</f>
        <v>04-Feb-20 A</v>
      </c>
      <c r="H138" s="13">
        <f>VLOOKUP(A138,'forecast data dump'!$A$1:$H$3450,8,FALSE)</f>
        <v>1</v>
      </c>
      <c r="I138" s="22">
        <f t="shared" ref="I138:I143" si="20">D138*(1-H138)</f>
        <v>0</v>
      </c>
      <c r="J138" s="5"/>
      <c r="K138" s="5"/>
      <c r="L138" s="33">
        <f t="shared" ref="L138:L143" si="21">E138*(1-H138)</f>
        <v>0</v>
      </c>
      <c r="M138" s="33">
        <f t="shared" ref="M138:M143" si="22">IF(J138="",L138,(E138/D138)*J138)</f>
        <v>0</v>
      </c>
      <c r="N138" s="22">
        <f t="shared" ref="N138:N143" si="23">L138-M138</f>
        <v>0</v>
      </c>
    </row>
    <row r="139" spans="1:14" x14ac:dyDescent="0.3">
      <c r="A139" s="5" t="s">
        <v>405</v>
      </c>
      <c r="B139" s="5" t="s">
        <v>406</v>
      </c>
      <c r="C139" s="5" t="s">
        <v>3740</v>
      </c>
      <c r="D139" s="5">
        <v>4</v>
      </c>
      <c r="E139" s="6">
        <v>688</v>
      </c>
      <c r="F139" s="17" t="str">
        <f>VLOOKUP(A139,'forecast data dump'!$A$1:$H$3450,4,FALSE)</f>
        <v>03-Feb-20 A</v>
      </c>
      <c r="G139" s="17" t="str">
        <f>VLOOKUP(A139,'forecast data dump'!$A$1:$H$3450,5,FALSE)</f>
        <v>04-Feb-20 A</v>
      </c>
      <c r="H139" s="13">
        <f>VLOOKUP(A139,'forecast data dump'!$A$1:$H$3450,8,FALSE)</f>
        <v>1</v>
      </c>
      <c r="I139" s="22">
        <f t="shared" si="20"/>
        <v>0</v>
      </c>
      <c r="J139" s="5"/>
      <c r="K139" s="5"/>
      <c r="L139" s="33">
        <f t="shared" si="21"/>
        <v>0</v>
      </c>
      <c r="M139" s="33">
        <f t="shared" si="22"/>
        <v>0</v>
      </c>
      <c r="N139" s="22">
        <f t="shared" si="23"/>
        <v>0</v>
      </c>
    </row>
    <row r="140" spans="1:14" x14ac:dyDescent="0.3">
      <c r="A140" s="5" t="s">
        <v>415</v>
      </c>
      <c r="B140" s="5" t="s">
        <v>416</v>
      </c>
      <c r="C140" s="5" t="s">
        <v>3733</v>
      </c>
      <c r="D140" s="5">
        <v>4</v>
      </c>
      <c r="E140" s="6">
        <v>572</v>
      </c>
      <c r="F140" s="17" t="str">
        <f>VLOOKUP(A140,'forecast data dump'!$A$1:$H$3450,4,FALSE)</f>
        <v>02-Jan-20 A</v>
      </c>
      <c r="G140" s="17" t="str">
        <f>VLOOKUP(A140,'forecast data dump'!$A$1:$H$3450,5,FALSE)</f>
        <v>02-Jan-20 A</v>
      </c>
      <c r="H140" s="13">
        <f>VLOOKUP(A140,'forecast data dump'!$A$1:$H$3450,8,FALSE)</f>
        <v>1</v>
      </c>
      <c r="I140" s="22">
        <f t="shared" si="20"/>
        <v>0</v>
      </c>
      <c r="J140" s="5"/>
      <c r="K140" s="5"/>
      <c r="L140" s="33">
        <f t="shared" si="21"/>
        <v>0</v>
      </c>
      <c r="M140" s="33">
        <f t="shared" si="22"/>
        <v>0</v>
      </c>
      <c r="N140" s="22">
        <f t="shared" si="23"/>
        <v>0</v>
      </c>
    </row>
    <row r="141" spans="1:14" x14ac:dyDescent="0.3">
      <c r="A141" s="5" t="s">
        <v>415</v>
      </c>
      <c r="B141" s="5" t="s">
        <v>416</v>
      </c>
      <c r="C141" s="5" t="s">
        <v>3740</v>
      </c>
      <c r="D141" s="5">
        <v>4</v>
      </c>
      <c r="E141" s="6">
        <v>668</v>
      </c>
      <c r="F141" s="17" t="str">
        <f>VLOOKUP(A141,'forecast data dump'!$A$1:$H$3450,4,FALSE)</f>
        <v>02-Jan-20 A</v>
      </c>
      <c r="G141" s="17" t="str">
        <f>VLOOKUP(A141,'forecast data dump'!$A$1:$H$3450,5,FALSE)</f>
        <v>02-Jan-20 A</v>
      </c>
      <c r="H141" s="13">
        <f>VLOOKUP(A141,'forecast data dump'!$A$1:$H$3450,8,FALSE)</f>
        <v>1</v>
      </c>
      <c r="I141" s="22">
        <f t="shared" si="20"/>
        <v>0</v>
      </c>
      <c r="J141" s="5"/>
      <c r="K141" s="5"/>
      <c r="L141" s="33">
        <f t="shared" si="21"/>
        <v>0</v>
      </c>
      <c r="M141" s="33">
        <f t="shared" si="22"/>
        <v>0</v>
      </c>
      <c r="N141" s="22">
        <f t="shared" si="23"/>
        <v>0</v>
      </c>
    </row>
    <row r="142" spans="1:14" x14ac:dyDescent="0.3">
      <c r="A142" s="5" t="s">
        <v>419</v>
      </c>
      <c r="B142" s="5" t="s">
        <v>420</v>
      </c>
      <c r="C142" s="5" t="s">
        <v>3744</v>
      </c>
      <c r="D142" s="5">
        <v>41</v>
      </c>
      <c r="E142" s="6">
        <v>6025</v>
      </c>
      <c r="F142" s="17" t="str">
        <f>VLOOKUP(A142,'forecast data dump'!$A$1:$H$3450,4,FALSE)</f>
        <v>21-Aug-19 A</v>
      </c>
      <c r="G142" s="17" t="str">
        <f>VLOOKUP(A142,'forecast data dump'!$A$1:$H$3450,5,FALSE)</f>
        <v>22-Jan-20 A</v>
      </c>
      <c r="H142" s="13">
        <f>VLOOKUP(A142,'forecast data dump'!$A$1:$H$3450,8,FALSE)</f>
        <v>1</v>
      </c>
      <c r="I142" s="22">
        <f t="shared" si="20"/>
        <v>0</v>
      </c>
      <c r="J142" s="5"/>
      <c r="K142" s="5"/>
      <c r="L142" s="33">
        <f t="shared" si="21"/>
        <v>0</v>
      </c>
      <c r="M142" s="33">
        <f t="shared" si="22"/>
        <v>0</v>
      </c>
      <c r="N142" s="22">
        <f t="shared" si="23"/>
        <v>0</v>
      </c>
    </row>
    <row r="143" spans="1:14" x14ac:dyDescent="0.3">
      <c r="A143" s="5" t="s">
        <v>419</v>
      </c>
      <c r="B143" s="5" t="s">
        <v>420</v>
      </c>
      <c r="C143" s="5" t="s">
        <v>3740</v>
      </c>
      <c r="D143" s="5">
        <v>85</v>
      </c>
      <c r="E143" s="6">
        <v>14599</v>
      </c>
      <c r="F143" s="17" t="str">
        <f>VLOOKUP(A143,'forecast data dump'!$A$1:$H$3450,4,FALSE)</f>
        <v>21-Aug-19 A</v>
      </c>
      <c r="G143" s="17" t="str">
        <f>VLOOKUP(A143,'forecast data dump'!$A$1:$H$3450,5,FALSE)</f>
        <v>22-Jan-20 A</v>
      </c>
      <c r="H143" s="13">
        <f>VLOOKUP(A143,'forecast data dump'!$A$1:$H$3450,8,FALSE)</f>
        <v>1</v>
      </c>
      <c r="I143" s="22">
        <f t="shared" si="20"/>
        <v>0</v>
      </c>
      <c r="J143" s="5"/>
      <c r="K143" s="5"/>
      <c r="L143" s="33">
        <f t="shared" si="21"/>
        <v>0</v>
      </c>
      <c r="M143" s="33">
        <f t="shared" si="22"/>
        <v>0</v>
      </c>
      <c r="N143" s="22">
        <f t="shared" si="23"/>
        <v>0</v>
      </c>
    </row>
    <row r="144" spans="1:14" x14ac:dyDescent="0.3">
      <c r="A144" s="3" t="s">
        <v>7824</v>
      </c>
      <c r="B144" s="3"/>
      <c r="C144" s="3"/>
      <c r="D144" s="3"/>
      <c r="E144" s="4"/>
      <c r="F144" s="15"/>
      <c r="G144" s="15"/>
      <c r="H144" s="11"/>
      <c r="I144" s="20"/>
      <c r="J144" s="3"/>
      <c r="K144" s="3"/>
      <c r="L144" s="32"/>
      <c r="M144" s="32"/>
      <c r="N144" s="20"/>
    </row>
    <row r="145" spans="1:14" x14ac:dyDescent="0.3">
      <c r="A145" s="5" t="s">
        <v>425</v>
      </c>
      <c r="B145" s="5" t="s">
        <v>426</v>
      </c>
      <c r="C145" s="5" t="s">
        <v>3744</v>
      </c>
      <c r="D145" s="5">
        <v>320</v>
      </c>
      <c r="E145" s="6">
        <v>48539</v>
      </c>
      <c r="F145" s="17" t="str">
        <f>VLOOKUP(A145,'forecast data dump'!$A$1:$H$3450,4,FALSE)</f>
        <v>15-Mar-21 A</v>
      </c>
      <c r="G145" s="17">
        <f>VLOOKUP(A145,'forecast data dump'!$A$1:$H$3450,5,FALSE)</f>
        <v>44439</v>
      </c>
      <c r="H145" s="13">
        <f>VLOOKUP(A145,'forecast data dump'!$A$1:$H$3450,8,FALSE)</f>
        <v>0.4</v>
      </c>
      <c r="I145" s="22">
        <f>D145*(1-H145)</f>
        <v>192</v>
      </c>
      <c r="J145" s="5"/>
      <c r="K145" s="5"/>
      <c r="L145" s="33">
        <f>E145*(1-H145)</f>
        <v>29123.399999999998</v>
      </c>
      <c r="M145" s="33">
        <f>IF(J145="",L145,(E145/D145)*J145)</f>
        <v>29123.399999999998</v>
      </c>
      <c r="N145" s="22">
        <f>L145-M145</f>
        <v>0</v>
      </c>
    </row>
    <row r="146" spans="1:14" x14ac:dyDescent="0.3">
      <c r="A146" s="5" t="s">
        <v>425</v>
      </c>
      <c r="B146" s="5" t="s">
        <v>426</v>
      </c>
      <c r="C146" s="5" t="s">
        <v>3740</v>
      </c>
      <c r="D146" s="5">
        <v>67</v>
      </c>
      <c r="E146" s="6">
        <v>11877</v>
      </c>
      <c r="F146" s="17" t="str">
        <f>VLOOKUP(A146,'forecast data dump'!$A$1:$H$3450,4,FALSE)</f>
        <v>15-Mar-21 A</v>
      </c>
      <c r="G146" s="17">
        <f>VLOOKUP(A146,'forecast data dump'!$A$1:$H$3450,5,FALSE)</f>
        <v>44439</v>
      </c>
      <c r="H146" s="13">
        <f>VLOOKUP(A146,'forecast data dump'!$A$1:$H$3450,8,FALSE)</f>
        <v>0.4</v>
      </c>
      <c r="I146" s="22">
        <f>D146*(1-H146)</f>
        <v>40.199999999999996</v>
      </c>
      <c r="J146" s="5"/>
      <c r="K146" s="5"/>
      <c r="L146" s="33">
        <f>E146*(1-H146)</f>
        <v>7126.2</v>
      </c>
      <c r="M146" s="33">
        <f>IF(J146="",L146,(E146/D146)*J146)</f>
        <v>7126.2</v>
      </c>
      <c r="N146" s="22">
        <f>L146-M146</f>
        <v>0</v>
      </c>
    </row>
    <row r="147" spans="1:14" x14ac:dyDescent="0.3">
      <c r="A147" s="3" t="s">
        <v>7930</v>
      </c>
      <c r="B147" s="3"/>
      <c r="C147" s="3"/>
      <c r="D147" s="3"/>
      <c r="E147" s="4"/>
      <c r="F147" s="15"/>
      <c r="G147" s="15"/>
      <c r="H147" s="11"/>
      <c r="I147" s="20"/>
      <c r="J147" s="3"/>
      <c r="K147" s="3"/>
      <c r="L147" s="32"/>
      <c r="M147" s="32"/>
      <c r="N147" s="20"/>
    </row>
    <row r="148" spans="1:14" x14ac:dyDescent="0.3">
      <c r="A148" s="3" t="s">
        <v>7825</v>
      </c>
      <c r="B148" s="3"/>
      <c r="C148" s="3"/>
      <c r="D148" s="3"/>
      <c r="E148" s="4"/>
      <c r="F148" s="15"/>
      <c r="G148" s="15"/>
      <c r="H148" s="11"/>
      <c r="I148" s="20"/>
      <c r="J148" s="3"/>
      <c r="K148" s="3"/>
      <c r="L148" s="32"/>
      <c r="M148" s="32"/>
      <c r="N148" s="20"/>
    </row>
    <row r="149" spans="1:14" x14ac:dyDescent="0.3">
      <c r="A149" s="5" t="s">
        <v>445</v>
      </c>
      <c r="B149" s="5" t="s">
        <v>446</v>
      </c>
      <c r="C149" s="5" t="s">
        <v>3733</v>
      </c>
      <c r="D149" s="5">
        <v>4</v>
      </c>
      <c r="E149" s="6">
        <v>572</v>
      </c>
      <c r="F149" s="17" t="str">
        <f>VLOOKUP(A149,'forecast data dump'!$A$1:$H$3450,4,FALSE)</f>
        <v>22-Mar-21 A</v>
      </c>
      <c r="G149" s="17">
        <f>VLOOKUP(A149,'forecast data dump'!$A$1:$H$3450,5,FALSE)</f>
        <v>44399</v>
      </c>
      <c r="H149" s="13">
        <f>VLOOKUP(A149,'forecast data dump'!$A$1:$H$3450,8,FALSE)</f>
        <v>0.2</v>
      </c>
      <c r="I149" s="22">
        <f t="shared" ref="I149:I159" si="24">D149*(1-H149)</f>
        <v>3.2</v>
      </c>
      <c r="J149" s="5"/>
      <c r="K149" s="5"/>
      <c r="L149" s="33">
        <f t="shared" ref="L149:L159" si="25">E149*(1-H149)</f>
        <v>457.6</v>
      </c>
      <c r="M149" s="33">
        <f t="shared" ref="M149:M159" si="26">IF(J149="",L149,(E149/D149)*J149)</f>
        <v>457.6</v>
      </c>
      <c r="N149" s="22">
        <f t="shared" ref="N149:N159" si="27">L149-M149</f>
        <v>0</v>
      </c>
    </row>
    <row r="150" spans="1:14" x14ac:dyDescent="0.3">
      <c r="A150" s="5" t="s">
        <v>445</v>
      </c>
      <c r="B150" s="5" t="s">
        <v>446</v>
      </c>
      <c r="C150" s="5" t="s">
        <v>3740</v>
      </c>
      <c r="D150" s="5">
        <v>4</v>
      </c>
      <c r="E150" s="6">
        <v>668</v>
      </c>
      <c r="F150" s="17" t="str">
        <f>VLOOKUP(A150,'forecast data dump'!$A$1:$H$3450,4,FALSE)</f>
        <v>22-Mar-21 A</v>
      </c>
      <c r="G150" s="17">
        <f>VLOOKUP(A150,'forecast data dump'!$A$1:$H$3450,5,FALSE)</f>
        <v>44399</v>
      </c>
      <c r="H150" s="13">
        <f>VLOOKUP(A150,'forecast data dump'!$A$1:$H$3450,8,FALSE)</f>
        <v>0.2</v>
      </c>
      <c r="I150" s="22">
        <f t="shared" si="24"/>
        <v>3.2</v>
      </c>
      <c r="J150" s="5"/>
      <c r="K150" s="5"/>
      <c r="L150" s="33">
        <f t="shared" si="25"/>
        <v>534.4</v>
      </c>
      <c r="M150" s="33">
        <f t="shared" si="26"/>
        <v>534.4</v>
      </c>
      <c r="N150" s="22">
        <f t="shared" si="27"/>
        <v>0</v>
      </c>
    </row>
    <row r="151" spans="1:14" x14ac:dyDescent="0.3">
      <c r="A151" s="5" t="s">
        <v>447</v>
      </c>
      <c r="B151" s="5" t="s">
        <v>448</v>
      </c>
      <c r="C151" s="5" t="s">
        <v>3733</v>
      </c>
      <c r="D151" s="5">
        <v>4</v>
      </c>
      <c r="E151" s="6">
        <v>572</v>
      </c>
      <c r="F151" s="17" t="str">
        <f>VLOOKUP(A151,'forecast data dump'!$A$1:$H$3450,4,FALSE)</f>
        <v>22-Mar-21 A</v>
      </c>
      <c r="G151" s="17">
        <f>VLOOKUP(A151,'forecast data dump'!$A$1:$H$3450,5,FALSE)</f>
        <v>44407</v>
      </c>
      <c r="H151" s="13">
        <f>VLOOKUP(A151,'forecast data dump'!$A$1:$H$3450,8,FALSE)</f>
        <v>0.5</v>
      </c>
      <c r="I151" s="22">
        <f t="shared" si="24"/>
        <v>2</v>
      </c>
      <c r="J151" s="5"/>
      <c r="K151" s="5"/>
      <c r="L151" s="33">
        <f t="shared" si="25"/>
        <v>286</v>
      </c>
      <c r="M151" s="33">
        <f t="shared" si="26"/>
        <v>286</v>
      </c>
      <c r="N151" s="22">
        <f t="shared" si="27"/>
        <v>0</v>
      </c>
    </row>
    <row r="152" spans="1:14" x14ac:dyDescent="0.3">
      <c r="A152" s="5" t="s">
        <v>447</v>
      </c>
      <c r="B152" s="5" t="s">
        <v>448</v>
      </c>
      <c r="C152" s="5" t="s">
        <v>3740</v>
      </c>
      <c r="D152" s="5">
        <v>4</v>
      </c>
      <c r="E152" s="6">
        <v>668</v>
      </c>
      <c r="F152" s="17" t="str">
        <f>VLOOKUP(A152,'forecast data dump'!$A$1:$H$3450,4,FALSE)</f>
        <v>22-Mar-21 A</v>
      </c>
      <c r="G152" s="17">
        <f>VLOOKUP(A152,'forecast data dump'!$A$1:$H$3450,5,FALSE)</f>
        <v>44407</v>
      </c>
      <c r="H152" s="13">
        <f>VLOOKUP(A152,'forecast data dump'!$A$1:$H$3450,8,FALSE)</f>
        <v>0.5</v>
      </c>
      <c r="I152" s="22">
        <f t="shared" si="24"/>
        <v>2</v>
      </c>
      <c r="J152" s="5"/>
      <c r="K152" s="5"/>
      <c r="L152" s="33">
        <f t="shared" si="25"/>
        <v>334</v>
      </c>
      <c r="M152" s="33">
        <f t="shared" si="26"/>
        <v>334</v>
      </c>
      <c r="N152" s="22">
        <f t="shared" si="27"/>
        <v>0</v>
      </c>
    </row>
    <row r="153" spans="1:14" x14ac:dyDescent="0.3">
      <c r="A153" s="5" t="s">
        <v>455</v>
      </c>
      <c r="B153" s="5" t="s">
        <v>456</v>
      </c>
      <c r="C153" s="5" t="s">
        <v>3741</v>
      </c>
      <c r="D153" s="5">
        <v>24</v>
      </c>
      <c r="E153" s="6">
        <v>2739</v>
      </c>
      <c r="F153" s="17">
        <f>VLOOKUP(A153,'forecast data dump'!$A$1:$H$3450,4,FALSE)</f>
        <v>44425</v>
      </c>
      <c r="G153" s="17">
        <f>VLOOKUP(A153,'forecast data dump'!$A$1:$H$3450,5,FALSE)</f>
        <v>44427</v>
      </c>
      <c r="H153" s="13">
        <f>VLOOKUP(A153,'forecast data dump'!$A$1:$H$3450,8,FALSE)</f>
        <v>0</v>
      </c>
      <c r="I153" s="22">
        <f t="shared" si="24"/>
        <v>24</v>
      </c>
      <c r="J153" s="5"/>
      <c r="K153" s="5"/>
      <c r="L153" s="33">
        <f t="shared" si="25"/>
        <v>2739</v>
      </c>
      <c r="M153" s="33">
        <f t="shared" si="26"/>
        <v>2739</v>
      </c>
      <c r="N153" s="22">
        <f t="shared" si="27"/>
        <v>0</v>
      </c>
    </row>
    <row r="154" spans="1:14" x14ac:dyDescent="0.3">
      <c r="A154" s="5" t="s">
        <v>457</v>
      </c>
      <c r="B154" s="5" t="s">
        <v>458</v>
      </c>
      <c r="C154" s="5" t="s">
        <v>3740</v>
      </c>
      <c r="D154" s="5">
        <v>64</v>
      </c>
      <c r="E154" s="6">
        <v>11015</v>
      </c>
      <c r="F154" s="17">
        <f>VLOOKUP(A154,'forecast data dump'!$A$1:$H$3450,4,FALSE)</f>
        <v>44428</v>
      </c>
      <c r="G154" s="17">
        <f>VLOOKUP(A154,'forecast data dump'!$A$1:$H$3450,5,FALSE)</f>
        <v>44439</v>
      </c>
      <c r="H154" s="13">
        <f>VLOOKUP(A154,'forecast data dump'!$A$1:$H$3450,8,FALSE)</f>
        <v>0</v>
      </c>
      <c r="I154" s="22">
        <f t="shared" si="24"/>
        <v>64</v>
      </c>
      <c r="J154" s="5"/>
      <c r="K154" s="5"/>
      <c r="L154" s="33">
        <f t="shared" si="25"/>
        <v>11015</v>
      </c>
      <c r="M154" s="33">
        <f t="shared" si="26"/>
        <v>11015</v>
      </c>
      <c r="N154" s="22">
        <f t="shared" si="27"/>
        <v>0</v>
      </c>
    </row>
    <row r="155" spans="1:14" x14ac:dyDescent="0.3">
      <c r="A155" s="5" t="s">
        <v>457</v>
      </c>
      <c r="B155" s="5" t="s">
        <v>458</v>
      </c>
      <c r="C155" s="5" t="s">
        <v>3733</v>
      </c>
      <c r="D155" s="5">
        <v>64</v>
      </c>
      <c r="E155" s="6">
        <v>9425</v>
      </c>
      <c r="F155" s="17">
        <f>VLOOKUP(A155,'forecast data dump'!$A$1:$H$3450,4,FALSE)</f>
        <v>44428</v>
      </c>
      <c r="G155" s="17">
        <f>VLOOKUP(A155,'forecast data dump'!$A$1:$H$3450,5,FALSE)</f>
        <v>44439</v>
      </c>
      <c r="H155" s="13">
        <f>VLOOKUP(A155,'forecast data dump'!$A$1:$H$3450,8,FALSE)</f>
        <v>0</v>
      </c>
      <c r="I155" s="22">
        <f t="shared" si="24"/>
        <v>64</v>
      </c>
      <c r="J155" s="5"/>
      <c r="K155" s="5"/>
      <c r="L155" s="33">
        <f t="shared" si="25"/>
        <v>9425</v>
      </c>
      <c r="M155" s="33">
        <f t="shared" si="26"/>
        <v>9425</v>
      </c>
      <c r="N155" s="22">
        <f t="shared" si="27"/>
        <v>0</v>
      </c>
    </row>
    <row r="156" spans="1:14" x14ac:dyDescent="0.3">
      <c r="A156" s="5" t="s">
        <v>459</v>
      </c>
      <c r="B156" s="5" t="s">
        <v>460</v>
      </c>
      <c r="C156" s="5" t="s">
        <v>3741</v>
      </c>
      <c r="D156" s="5">
        <v>64</v>
      </c>
      <c r="E156" s="6">
        <v>7304</v>
      </c>
      <c r="F156" s="17">
        <f>VLOOKUP(A156,'forecast data dump'!$A$1:$H$3450,4,FALSE)</f>
        <v>44428</v>
      </c>
      <c r="G156" s="17">
        <f>VLOOKUP(A156,'forecast data dump'!$A$1:$H$3450,5,FALSE)</f>
        <v>44439</v>
      </c>
      <c r="H156" s="13">
        <f>VLOOKUP(A156,'forecast data dump'!$A$1:$H$3450,8,FALSE)</f>
        <v>0</v>
      </c>
      <c r="I156" s="22">
        <f t="shared" si="24"/>
        <v>64</v>
      </c>
      <c r="J156" s="5"/>
      <c r="K156" s="5"/>
      <c r="L156" s="33">
        <f t="shared" si="25"/>
        <v>7304</v>
      </c>
      <c r="M156" s="33">
        <f t="shared" si="26"/>
        <v>7304</v>
      </c>
      <c r="N156" s="22">
        <f t="shared" si="27"/>
        <v>0</v>
      </c>
    </row>
    <row r="157" spans="1:14" x14ac:dyDescent="0.3">
      <c r="A157" s="5" t="s">
        <v>461</v>
      </c>
      <c r="B157" s="5" t="s">
        <v>462</v>
      </c>
      <c r="C157" s="5" t="s">
        <v>3741</v>
      </c>
      <c r="D157" s="5">
        <v>24</v>
      </c>
      <c r="E157" s="6">
        <v>2739</v>
      </c>
      <c r="F157" s="17">
        <f>VLOOKUP(A157,'forecast data dump'!$A$1:$H$3450,4,FALSE)</f>
        <v>44440</v>
      </c>
      <c r="G157" s="17">
        <f>VLOOKUP(A157,'forecast data dump'!$A$1:$H$3450,5,FALSE)</f>
        <v>44442</v>
      </c>
      <c r="H157" s="13">
        <f>VLOOKUP(A157,'forecast data dump'!$A$1:$H$3450,8,FALSE)</f>
        <v>0</v>
      </c>
      <c r="I157" s="22">
        <f t="shared" si="24"/>
        <v>24</v>
      </c>
      <c r="J157" s="5"/>
      <c r="K157" s="5"/>
      <c r="L157" s="33">
        <f t="shared" si="25"/>
        <v>2739</v>
      </c>
      <c r="M157" s="33">
        <f t="shared" si="26"/>
        <v>2739</v>
      </c>
      <c r="N157" s="22">
        <f t="shared" si="27"/>
        <v>0</v>
      </c>
    </row>
    <row r="158" spans="1:14" x14ac:dyDescent="0.3">
      <c r="A158" s="5" t="s">
        <v>471</v>
      </c>
      <c r="B158" s="5" t="s">
        <v>472</v>
      </c>
      <c r="C158" s="5" t="s">
        <v>3733</v>
      </c>
      <c r="D158" s="5">
        <v>4</v>
      </c>
      <c r="E158" s="6">
        <v>572</v>
      </c>
      <c r="F158" s="17" t="str">
        <f>VLOOKUP(A158,'forecast data dump'!$A$1:$H$3450,4,FALSE)</f>
        <v>24-Aug-20 A</v>
      </c>
      <c r="G158" s="17" t="str">
        <f>VLOOKUP(A158,'forecast data dump'!$A$1:$H$3450,5,FALSE)</f>
        <v>26-Aug-20 A</v>
      </c>
      <c r="H158" s="13">
        <f>VLOOKUP(A158,'forecast data dump'!$A$1:$H$3450,8,FALSE)</f>
        <v>1</v>
      </c>
      <c r="I158" s="22">
        <f t="shared" si="24"/>
        <v>0</v>
      </c>
      <c r="J158" s="5"/>
      <c r="K158" s="5"/>
      <c r="L158" s="33">
        <f t="shared" si="25"/>
        <v>0</v>
      </c>
      <c r="M158" s="33">
        <f t="shared" si="26"/>
        <v>0</v>
      </c>
      <c r="N158" s="22">
        <f t="shared" si="27"/>
        <v>0</v>
      </c>
    </row>
    <row r="159" spans="1:14" x14ac:dyDescent="0.3">
      <c r="A159" s="5" t="s">
        <v>471</v>
      </c>
      <c r="B159" s="5" t="s">
        <v>472</v>
      </c>
      <c r="C159" s="5" t="s">
        <v>3740</v>
      </c>
      <c r="D159" s="5">
        <v>4</v>
      </c>
      <c r="E159" s="6">
        <v>668</v>
      </c>
      <c r="F159" s="17" t="str">
        <f>VLOOKUP(A159,'forecast data dump'!$A$1:$H$3450,4,FALSE)</f>
        <v>24-Aug-20 A</v>
      </c>
      <c r="G159" s="17" t="str">
        <f>VLOOKUP(A159,'forecast data dump'!$A$1:$H$3450,5,FALSE)</f>
        <v>26-Aug-20 A</v>
      </c>
      <c r="H159" s="13">
        <f>VLOOKUP(A159,'forecast data dump'!$A$1:$H$3450,8,FALSE)</f>
        <v>1</v>
      </c>
      <c r="I159" s="22">
        <f t="shared" si="24"/>
        <v>0</v>
      </c>
      <c r="J159" s="5"/>
      <c r="K159" s="5"/>
      <c r="L159" s="33">
        <f t="shared" si="25"/>
        <v>0</v>
      </c>
      <c r="M159" s="33">
        <f t="shared" si="26"/>
        <v>0</v>
      </c>
      <c r="N159" s="22">
        <f t="shared" si="27"/>
        <v>0</v>
      </c>
    </row>
    <row r="160" spans="1:14" x14ac:dyDescent="0.3">
      <c r="A160" s="3" t="s">
        <v>7826</v>
      </c>
      <c r="B160" s="3"/>
      <c r="C160" s="3"/>
      <c r="D160" s="3"/>
      <c r="E160" s="4"/>
      <c r="F160" s="15"/>
      <c r="G160" s="15"/>
      <c r="H160" s="11"/>
      <c r="I160" s="20"/>
      <c r="J160" s="3"/>
      <c r="K160" s="3"/>
      <c r="L160" s="32"/>
      <c r="M160" s="32"/>
      <c r="N160" s="20"/>
    </row>
    <row r="161" spans="1:14" x14ac:dyDescent="0.3">
      <c r="A161" s="5" t="s">
        <v>477</v>
      </c>
      <c r="B161" s="5" t="s">
        <v>478</v>
      </c>
      <c r="C161" s="5" t="s">
        <v>3733</v>
      </c>
      <c r="D161" s="5">
        <v>4</v>
      </c>
      <c r="E161" s="6">
        <v>589</v>
      </c>
      <c r="F161" s="17" t="str">
        <f>VLOOKUP(A161,'forecast data dump'!$A$1:$H$3450,4,FALSE)</f>
        <v>15-Jun-21 A</v>
      </c>
      <c r="G161" s="17" t="str">
        <f>VLOOKUP(A161,'forecast data dump'!$A$1:$H$3450,5,FALSE)</f>
        <v>18-Jun-21 A</v>
      </c>
      <c r="H161" s="13">
        <f>VLOOKUP(A161,'forecast data dump'!$A$1:$H$3450,8,FALSE)</f>
        <v>1</v>
      </c>
      <c r="I161" s="22">
        <f t="shared" ref="I161:I174" si="28">D161*(1-H161)</f>
        <v>0</v>
      </c>
      <c r="J161" s="5"/>
      <c r="K161" s="5"/>
      <c r="L161" s="33">
        <f t="shared" ref="L161:L174" si="29">E161*(1-H161)</f>
        <v>0</v>
      </c>
      <c r="M161" s="33">
        <f t="shared" ref="M161:M174" si="30">IF(J161="",L161,(E161/D161)*J161)</f>
        <v>0</v>
      </c>
      <c r="N161" s="22">
        <f t="shared" ref="N161:N174" si="31">L161-M161</f>
        <v>0</v>
      </c>
    </row>
    <row r="162" spans="1:14" x14ac:dyDescent="0.3">
      <c r="A162" s="5" t="s">
        <v>477</v>
      </c>
      <c r="B162" s="5" t="s">
        <v>478</v>
      </c>
      <c r="C162" s="5" t="s">
        <v>3740</v>
      </c>
      <c r="D162" s="5">
        <v>4</v>
      </c>
      <c r="E162" s="6">
        <v>688</v>
      </c>
      <c r="F162" s="17" t="str">
        <f>VLOOKUP(A162,'forecast data dump'!$A$1:$H$3450,4,FALSE)</f>
        <v>15-Jun-21 A</v>
      </c>
      <c r="G162" s="17" t="str">
        <f>VLOOKUP(A162,'forecast data dump'!$A$1:$H$3450,5,FALSE)</f>
        <v>18-Jun-21 A</v>
      </c>
      <c r="H162" s="13">
        <f>VLOOKUP(A162,'forecast data dump'!$A$1:$H$3450,8,FALSE)</f>
        <v>1</v>
      </c>
      <c r="I162" s="22">
        <f t="shared" si="28"/>
        <v>0</v>
      </c>
      <c r="J162" s="5"/>
      <c r="K162" s="5"/>
      <c r="L162" s="33">
        <f t="shared" si="29"/>
        <v>0</v>
      </c>
      <c r="M162" s="33">
        <f t="shared" si="30"/>
        <v>0</v>
      </c>
      <c r="N162" s="22">
        <f t="shared" si="31"/>
        <v>0</v>
      </c>
    </row>
    <row r="163" spans="1:14" x14ac:dyDescent="0.3">
      <c r="A163" s="5" t="s">
        <v>479</v>
      </c>
      <c r="B163" s="5" t="s">
        <v>480</v>
      </c>
      <c r="C163" s="5" t="s">
        <v>3733</v>
      </c>
      <c r="D163" s="5">
        <v>4</v>
      </c>
      <c r="E163" s="6">
        <v>589</v>
      </c>
      <c r="F163" s="17" t="str">
        <f>VLOOKUP(A163,'forecast data dump'!$A$1:$H$3450,4,FALSE)</f>
        <v>22-Jun-20 A</v>
      </c>
      <c r="G163" s="17" t="str">
        <f>VLOOKUP(A163,'forecast data dump'!$A$1:$H$3450,5,FALSE)</f>
        <v>30-Jun-21 A</v>
      </c>
      <c r="H163" s="13">
        <f>VLOOKUP(A163,'forecast data dump'!$A$1:$H$3450,8,FALSE)</f>
        <v>1</v>
      </c>
      <c r="I163" s="22">
        <f t="shared" si="28"/>
        <v>0</v>
      </c>
      <c r="J163" s="5"/>
      <c r="K163" s="5"/>
      <c r="L163" s="33">
        <f t="shared" si="29"/>
        <v>0</v>
      </c>
      <c r="M163" s="33">
        <f t="shared" si="30"/>
        <v>0</v>
      </c>
      <c r="N163" s="22">
        <f t="shared" si="31"/>
        <v>0</v>
      </c>
    </row>
    <row r="164" spans="1:14" x14ac:dyDescent="0.3">
      <c r="A164" s="5" t="s">
        <v>479</v>
      </c>
      <c r="B164" s="5" t="s">
        <v>480</v>
      </c>
      <c r="C164" s="5" t="s">
        <v>3740</v>
      </c>
      <c r="D164" s="5">
        <v>4</v>
      </c>
      <c r="E164" s="6">
        <v>688</v>
      </c>
      <c r="F164" s="17" t="str">
        <f>VLOOKUP(A164,'forecast data dump'!$A$1:$H$3450,4,FALSE)</f>
        <v>22-Jun-20 A</v>
      </c>
      <c r="G164" s="17" t="str">
        <f>VLOOKUP(A164,'forecast data dump'!$A$1:$H$3450,5,FALSE)</f>
        <v>30-Jun-21 A</v>
      </c>
      <c r="H164" s="13">
        <f>VLOOKUP(A164,'forecast data dump'!$A$1:$H$3450,8,FALSE)</f>
        <v>1</v>
      </c>
      <c r="I164" s="22">
        <f t="shared" si="28"/>
        <v>0</v>
      </c>
      <c r="J164" s="5"/>
      <c r="K164" s="5"/>
      <c r="L164" s="33">
        <f t="shared" si="29"/>
        <v>0</v>
      </c>
      <c r="M164" s="33">
        <f t="shared" si="30"/>
        <v>0</v>
      </c>
      <c r="N164" s="22">
        <f t="shared" si="31"/>
        <v>0</v>
      </c>
    </row>
    <row r="165" spans="1:14" x14ac:dyDescent="0.3">
      <c r="A165" s="5" t="s">
        <v>481</v>
      </c>
      <c r="B165" s="5" t="s">
        <v>482</v>
      </c>
      <c r="C165" s="5" t="s">
        <v>3733</v>
      </c>
      <c r="D165" s="5">
        <v>24</v>
      </c>
      <c r="E165" s="6">
        <v>3534</v>
      </c>
      <c r="F165" s="17" t="str">
        <f>VLOOKUP(A165,'forecast data dump'!$A$1:$H$3450,4,FALSE)</f>
        <v>13-Apr-20 A</v>
      </c>
      <c r="G165" s="17" t="str">
        <f>VLOOKUP(A165,'forecast data dump'!$A$1:$H$3450,5,FALSE)</f>
        <v>29-Apr-20 A</v>
      </c>
      <c r="H165" s="13">
        <f>VLOOKUP(A165,'forecast data dump'!$A$1:$H$3450,8,FALSE)</f>
        <v>1</v>
      </c>
      <c r="I165" s="22">
        <f t="shared" si="28"/>
        <v>0</v>
      </c>
      <c r="J165" s="5"/>
      <c r="K165" s="5"/>
      <c r="L165" s="33">
        <f t="shared" si="29"/>
        <v>0</v>
      </c>
      <c r="M165" s="33">
        <f t="shared" si="30"/>
        <v>0</v>
      </c>
      <c r="N165" s="22">
        <f t="shared" si="31"/>
        <v>0</v>
      </c>
    </row>
    <row r="166" spans="1:14" x14ac:dyDescent="0.3">
      <c r="A166" s="5" t="s">
        <v>483</v>
      </c>
      <c r="B166" s="5" t="s">
        <v>484</v>
      </c>
      <c r="C166" s="5" t="s">
        <v>3733</v>
      </c>
      <c r="D166" s="5">
        <v>24</v>
      </c>
      <c r="E166" s="6">
        <v>3534</v>
      </c>
      <c r="F166" s="17" t="str">
        <f>VLOOKUP(A166,'forecast data dump'!$A$1:$H$3450,4,FALSE)</f>
        <v>13-Apr-20 A</v>
      </c>
      <c r="G166" s="17" t="str">
        <f>VLOOKUP(A166,'forecast data dump'!$A$1:$H$3450,5,FALSE)</f>
        <v>17-Apr-20 A</v>
      </c>
      <c r="H166" s="13">
        <f>VLOOKUP(A166,'forecast data dump'!$A$1:$H$3450,8,FALSE)</f>
        <v>1</v>
      </c>
      <c r="I166" s="22">
        <f t="shared" si="28"/>
        <v>0</v>
      </c>
      <c r="J166" s="5"/>
      <c r="K166" s="5"/>
      <c r="L166" s="33">
        <f t="shared" si="29"/>
        <v>0</v>
      </c>
      <c r="M166" s="33">
        <f t="shared" si="30"/>
        <v>0</v>
      </c>
      <c r="N166" s="22">
        <f t="shared" si="31"/>
        <v>0</v>
      </c>
    </row>
    <row r="167" spans="1:14" x14ac:dyDescent="0.3">
      <c r="A167" s="5" t="s">
        <v>485</v>
      </c>
      <c r="B167" s="5" t="s">
        <v>486</v>
      </c>
      <c r="C167" s="5" t="s">
        <v>3733</v>
      </c>
      <c r="D167" s="5">
        <v>24</v>
      </c>
      <c r="E167" s="6">
        <v>3534</v>
      </c>
      <c r="F167" s="17" t="str">
        <f>VLOOKUP(A167,'forecast data dump'!$A$1:$H$3450,4,FALSE)</f>
        <v>13-Apr-20 A</v>
      </c>
      <c r="G167" s="17" t="str">
        <f>VLOOKUP(A167,'forecast data dump'!$A$1:$H$3450,5,FALSE)</f>
        <v>29-Apr-20 A</v>
      </c>
      <c r="H167" s="13">
        <f>VLOOKUP(A167,'forecast data dump'!$A$1:$H$3450,8,FALSE)</f>
        <v>1</v>
      </c>
      <c r="I167" s="22">
        <f t="shared" si="28"/>
        <v>0</v>
      </c>
      <c r="J167" s="5"/>
      <c r="K167" s="5"/>
      <c r="L167" s="33">
        <f t="shared" si="29"/>
        <v>0</v>
      </c>
      <c r="M167" s="33">
        <f t="shared" si="30"/>
        <v>0</v>
      </c>
      <c r="N167" s="22">
        <f t="shared" si="31"/>
        <v>0</v>
      </c>
    </row>
    <row r="168" spans="1:14" x14ac:dyDescent="0.3">
      <c r="A168" s="5" t="s">
        <v>487</v>
      </c>
      <c r="B168" s="5" t="s">
        <v>488</v>
      </c>
      <c r="C168" s="5" t="s">
        <v>3733</v>
      </c>
      <c r="D168" s="5">
        <v>24</v>
      </c>
      <c r="E168" s="6">
        <v>3534</v>
      </c>
      <c r="F168" s="17" t="str">
        <f>VLOOKUP(A168,'forecast data dump'!$A$1:$H$3450,4,FALSE)</f>
        <v>13-Apr-20 A</v>
      </c>
      <c r="G168" s="17" t="str">
        <f>VLOOKUP(A168,'forecast data dump'!$A$1:$H$3450,5,FALSE)</f>
        <v>29-Apr-20 A</v>
      </c>
      <c r="H168" s="13">
        <f>VLOOKUP(A168,'forecast data dump'!$A$1:$H$3450,8,FALSE)</f>
        <v>1</v>
      </c>
      <c r="I168" s="22">
        <f t="shared" si="28"/>
        <v>0</v>
      </c>
      <c r="J168" s="5"/>
      <c r="K168" s="5"/>
      <c r="L168" s="33">
        <f t="shared" si="29"/>
        <v>0</v>
      </c>
      <c r="M168" s="33">
        <f t="shared" si="30"/>
        <v>0</v>
      </c>
      <c r="N168" s="22">
        <f t="shared" si="31"/>
        <v>0</v>
      </c>
    </row>
    <row r="169" spans="1:14" x14ac:dyDescent="0.3">
      <c r="A169" s="5" t="s">
        <v>493</v>
      </c>
      <c r="B169" s="5" t="s">
        <v>494</v>
      </c>
      <c r="C169" s="5" t="s">
        <v>3733</v>
      </c>
      <c r="D169" s="5">
        <v>24</v>
      </c>
      <c r="E169" s="6">
        <v>3534</v>
      </c>
      <c r="F169" s="17" t="str">
        <f>VLOOKUP(A169,'forecast data dump'!$A$1:$H$3450,4,FALSE)</f>
        <v>11-Mar-21 A</v>
      </c>
      <c r="G169" s="17" t="str">
        <f>VLOOKUP(A169,'forecast data dump'!$A$1:$H$3450,5,FALSE)</f>
        <v>30-Mar-21 A</v>
      </c>
      <c r="H169" s="13">
        <f>VLOOKUP(A169,'forecast data dump'!$A$1:$H$3450,8,FALSE)</f>
        <v>1</v>
      </c>
      <c r="I169" s="22">
        <f t="shared" si="28"/>
        <v>0</v>
      </c>
      <c r="J169" s="5"/>
      <c r="K169" s="5"/>
      <c r="L169" s="33">
        <f t="shared" si="29"/>
        <v>0</v>
      </c>
      <c r="M169" s="33">
        <f t="shared" si="30"/>
        <v>0</v>
      </c>
      <c r="N169" s="22">
        <f t="shared" si="31"/>
        <v>0</v>
      </c>
    </row>
    <row r="170" spans="1:14" x14ac:dyDescent="0.3">
      <c r="A170" s="5" t="s">
        <v>493</v>
      </c>
      <c r="B170" s="5" t="s">
        <v>494</v>
      </c>
      <c r="C170" s="5" t="s">
        <v>3741</v>
      </c>
      <c r="D170" s="5">
        <v>40</v>
      </c>
      <c r="E170" s="6">
        <v>4565</v>
      </c>
      <c r="F170" s="17" t="str">
        <f>VLOOKUP(A170,'forecast data dump'!$A$1:$H$3450,4,FALSE)</f>
        <v>11-Mar-21 A</v>
      </c>
      <c r="G170" s="17" t="str">
        <f>VLOOKUP(A170,'forecast data dump'!$A$1:$H$3450,5,FALSE)</f>
        <v>30-Mar-21 A</v>
      </c>
      <c r="H170" s="13">
        <f>VLOOKUP(A170,'forecast data dump'!$A$1:$H$3450,8,FALSE)</f>
        <v>1</v>
      </c>
      <c r="I170" s="22">
        <f t="shared" si="28"/>
        <v>0</v>
      </c>
      <c r="J170" s="5"/>
      <c r="K170" s="5"/>
      <c r="L170" s="33">
        <f t="shared" si="29"/>
        <v>0</v>
      </c>
      <c r="M170" s="33">
        <f t="shared" si="30"/>
        <v>0</v>
      </c>
      <c r="N170" s="22">
        <f t="shared" si="31"/>
        <v>0</v>
      </c>
    </row>
    <row r="171" spans="1:14" x14ac:dyDescent="0.3">
      <c r="A171" s="5" t="s">
        <v>495</v>
      </c>
      <c r="B171" s="5" t="s">
        <v>496</v>
      </c>
      <c r="C171" s="5" t="s">
        <v>3733</v>
      </c>
      <c r="D171" s="5">
        <v>40</v>
      </c>
      <c r="E171" s="6">
        <v>6067</v>
      </c>
      <c r="F171" s="17">
        <f>VLOOKUP(A171,'forecast data dump'!$A$1:$H$3450,4,FALSE)</f>
        <v>44531</v>
      </c>
      <c r="G171" s="17">
        <f>VLOOKUP(A171,'forecast data dump'!$A$1:$H$3450,5,FALSE)</f>
        <v>44537</v>
      </c>
      <c r="H171" s="13">
        <f>VLOOKUP(A171,'forecast data dump'!$A$1:$H$3450,8,FALSE)</f>
        <v>0</v>
      </c>
      <c r="I171" s="22">
        <f t="shared" si="28"/>
        <v>40</v>
      </c>
      <c r="J171" s="5"/>
      <c r="K171" s="5"/>
      <c r="L171" s="33">
        <f t="shared" si="29"/>
        <v>6067</v>
      </c>
      <c r="M171" s="33">
        <f t="shared" si="30"/>
        <v>6067</v>
      </c>
      <c r="N171" s="22">
        <f t="shared" si="31"/>
        <v>0</v>
      </c>
    </row>
    <row r="172" spans="1:14" x14ac:dyDescent="0.3">
      <c r="A172" s="5" t="s">
        <v>509</v>
      </c>
      <c r="B172" s="5" t="s">
        <v>510</v>
      </c>
      <c r="C172" s="5" t="s">
        <v>3741</v>
      </c>
      <c r="D172" s="5">
        <v>440</v>
      </c>
      <c r="E172" s="6">
        <v>51720</v>
      </c>
      <c r="F172" s="17" t="str">
        <f>VLOOKUP(A172,'forecast data dump'!$A$1:$H$3450,4,FALSE)</f>
        <v>16-Mar-21 A</v>
      </c>
      <c r="G172" s="17">
        <f>VLOOKUP(A172,'forecast data dump'!$A$1:$H$3450,5,FALSE)</f>
        <v>44530</v>
      </c>
      <c r="H172" s="13">
        <f>VLOOKUP(A172,'forecast data dump'!$A$1:$H$3450,8,FALSE)</f>
        <v>0.3</v>
      </c>
      <c r="I172" s="22">
        <f t="shared" si="28"/>
        <v>308</v>
      </c>
      <c r="J172" s="5"/>
      <c r="K172" s="5"/>
      <c r="L172" s="33">
        <f t="shared" si="29"/>
        <v>36204</v>
      </c>
      <c r="M172" s="33">
        <f t="shared" si="30"/>
        <v>36204</v>
      </c>
      <c r="N172" s="22">
        <f t="shared" si="31"/>
        <v>0</v>
      </c>
    </row>
    <row r="173" spans="1:14" x14ac:dyDescent="0.3">
      <c r="A173" s="5" t="s">
        <v>511</v>
      </c>
      <c r="B173" s="5" t="s">
        <v>512</v>
      </c>
      <c r="C173" s="5" t="s">
        <v>3733</v>
      </c>
      <c r="D173" s="5">
        <v>4</v>
      </c>
      <c r="E173" s="6">
        <v>589</v>
      </c>
      <c r="F173" s="17" t="str">
        <f>VLOOKUP(A173,'forecast data dump'!$A$1:$H$3450,4,FALSE)</f>
        <v>24-Aug-20 A</v>
      </c>
      <c r="G173" s="17" t="str">
        <f>VLOOKUP(A173,'forecast data dump'!$A$1:$H$3450,5,FALSE)</f>
        <v>26-Aug-20 A</v>
      </c>
      <c r="H173" s="13">
        <f>VLOOKUP(A173,'forecast data dump'!$A$1:$H$3450,8,FALSE)</f>
        <v>1</v>
      </c>
      <c r="I173" s="22">
        <f t="shared" si="28"/>
        <v>0</v>
      </c>
      <c r="J173" s="5"/>
      <c r="K173" s="5"/>
      <c r="L173" s="33">
        <f t="shared" si="29"/>
        <v>0</v>
      </c>
      <c r="M173" s="33">
        <f t="shared" si="30"/>
        <v>0</v>
      </c>
      <c r="N173" s="22">
        <f t="shared" si="31"/>
        <v>0</v>
      </c>
    </row>
    <row r="174" spans="1:14" x14ac:dyDescent="0.3">
      <c r="A174" s="5" t="s">
        <v>511</v>
      </c>
      <c r="B174" s="5" t="s">
        <v>512</v>
      </c>
      <c r="C174" s="5" t="s">
        <v>3740</v>
      </c>
      <c r="D174" s="5">
        <v>4</v>
      </c>
      <c r="E174" s="6">
        <v>688</v>
      </c>
      <c r="F174" s="17" t="str">
        <f>VLOOKUP(A174,'forecast data dump'!$A$1:$H$3450,4,FALSE)</f>
        <v>24-Aug-20 A</v>
      </c>
      <c r="G174" s="17" t="str">
        <f>VLOOKUP(A174,'forecast data dump'!$A$1:$H$3450,5,FALSE)</f>
        <v>26-Aug-20 A</v>
      </c>
      <c r="H174" s="13">
        <f>VLOOKUP(A174,'forecast data dump'!$A$1:$H$3450,8,FALSE)</f>
        <v>1</v>
      </c>
      <c r="I174" s="22">
        <f t="shared" si="28"/>
        <v>0</v>
      </c>
      <c r="J174" s="5"/>
      <c r="K174" s="5"/>
      <c r="L174" s="33">
        <f t="shared" si="29"/>
        <v>0</v>
      </c>
      <c r="M174" s="33">
        <f t="shared" si="30"/>
        <v>0</v>
      </c>
      <c r="N174" s="22">
        <f t="shared" si="31"/>
        <v>0</v>
      </c>
    </row>
    <row r="175" spans="1:14" x14ac:dyDescent="0.3">
      <c r="A175" s="3" t="s">
        <v>7827</v>
      </c>
      <c r="B175" s="3"/>
      <c r="C175" s="3"/>
      <c r="D175" s="3"/>
      <c r="E175" s="4"/>
      <c r="F175" s="15"/>
      <c r="G175" s="15"/>
      <c r="H175" s="11"/>
      <c r="I175" s="20"/>
      <c r="J175" s="3"/>
      <c r="K175" s="3"/>
      <c r="L175" s="32"/>
      <c r="M175" s="32"/>
      <c r="N175" s="20"/>
    </row>
    <row r="176" spans="1:14" x14ac:dyDescent="0.3">
      <c r="A176" s="5" t="s">
        <v>515</v>
      </c>
      <c r="B176" s="5" t="s">
        <v>516</v>
      </c>
      <c r="C176" s="5" t="s">
        <v>3733</v>
      </c>
      <c r="D176" s="5">
        <v>4</v>
      </c>
      <c r="E176" s="6">
        <v>589</v>
      </c>
      <c r="F176" s="17" t="str">
        <f>VLOOKUP(A176,'forecast data dump'!$A$1:$H$3450,4,FALSE)</f>
        <v>15-Oct-20 A</v>
      </c>
      <c r="G176" s="17" t="str">
        <f>VLOOKUP(A176,'forecast data dump'!$A$1:$H$3450,5,FALSE)</f>
        <v>15-Oct-20 A</v>
      </c>
      <c r="H176" s="13">
        <f>VLOOKUP(A176,'forecast data dump'!$A$1:$H$3450,8,FALSE)</f>
        <v>1</v>
      </c>
      <c r="I176" s="22">
        <f t="shared" ref="I176:I191" si="32">D176*(1-H176)</f>
        <v>0</v>
      </c>
      <c r="J176" s="5"/>
      <c r="K176" s="5"/>
      <c r="L176" s="33">
        <f t="shared" ref="L176:L191" si="33">E176*(1-H176)</f>
        <v>0</v>
      </c>
      <c r="M176" s="33">
        <f t="shared" ref="M176:M191" si="34">IF(J176="",L176,(E176/D176)*J176)</f>
        <v>0</v>
      </c>
      <c r="N176" s="22">
        <f t="shared" ref="N176:N191" si="35">L176-M176</f>
        <v>0</v>
      </c>
    </row>
    <row r="177" spans="1:14" x14ac:dyDescent="0.3">
      <c r="A177" s="5" t="s">
        <v>515</v>
      </c>
      <c r="B177" s="5" t="s">
        <v>516</v>
      </c>
      <c r="C177" s="5" t="s">
        <v>3740</v>
      </c>
      <c r="D177" s="5">
        <v>4</v>
      </c>
      <c r="E177" s="6">
        <v>688</v>
      </c>
      <c r="F177" s="17" t="str">
        <f>VLOOKUP(A177,'forecast data dump'!$A$1:$H$3450,4,FALSE)</f>
        <v>15-Oct-20 A</v>
      </c>
      <c r="G177" s="17" t="str">
        <f>VLOOKUP(A177,'forecast data dump'!$A$1:$H$3450,5,FALSE)</f>
        <v>15-Oct-20 A</v>
      </c>
      <c r="H177" s="13">
        <f>VLOOKUP(A177,'forecast data dump'!$A$1:$H$3450,8,FALSE)</f>
        <v>1</v>
      </c>
      <c r="I177" s="22">
        <f t="shared" si="32"/>
        <v>0</v>
      </c>
      <c r="J177" s="5"/>
      <c r="K177" s="5"/>
      <c r="L177" s="33">
        <f t="shared" si="33"/>
        <v>0</v>
      </c>
      <c r="M177" s="33">
        <f t="shared" si="34"/>
        <v>0</v>
      </c>
      <c r="N177" s="22">
        <f t="shared" si="35"/>
        <v>0</v>
      </c>
    </row>
    <row r="178" spans="1:14" x14ac:dyDescent="0.3">
      <c r="A178" s="5" t="s">
        <v>517</v>
      </c>
      <c r="B178" s="5" t="s">
        <v>518</v>
      </c>
      <c r="C178" s="5" t="s">
        <v>3733</v>
      </c>
      <c r="D178" s="5">
        <v>4</v>
      </c>
      <c r="E178" s="6">
        <v>589</v>
      </c>
      <c r="F178" s="17" t="str">
        <f>VLOOKUP(A178,'forecast data dump'!$A$1:$H$3450,4,FALSE)</f>
        <v>23-Oct-20 A</v>
      </c>
      <c r="G178" s="17" t="str">
        <f>VLOOKUP(A178,'forecast data dump'!$A$1:$H$3450,5,FALSE)</f>
        <v>23-Oct-20 A</v>
      </c>
      <c r="H178" s="13">
        <f>VLOOKUP(A178,'forecast data dump'!$A$1:$H$3450,8,FALSE)</f>
        <v>1</v>
      </c>
      <c r="I178" s="22">
        <f t="shared" si="32"/>
        <v>0</v>
      </c>
      <c r="J178" s="5"/>
      <c r="K178" s="5"/>
      <c r="L178" s="33">
        <f t="shared" si="33"/>
        <v>0</v>
      </c>
      <c r="M178" s="33">
        <f t="shared" si="34"/>
        <v>0</v>
      </c>
      <c r="N178" s="22">
        <f t="shared" si="35"/>
        <v>0</v>
      </c>
    </row>
    <row r="179" spans="1:14" x14ac:dyDescent="0.3">
      <c r="A179" s="5" t="s">
        <v>517</v>
      </c>
      <c r="B179" s="5" t="s">
        <v>518</v>
      </c>
      <c r="C179" s="5" t="s">
        <v>3740</v>
      </c>
      <c r="D179" s="5">
        <v>4</v>
      </c>
      <c r="E179" s="6">
        <v>688</v>
      </c>
      <c r="F179" s="17" t="str">
        <f>VLOOKUP(A179,'forecast data dump'!$A$1:$H$3450,4,FALSE)</f>
        <v>23-Oct-20 A</v>
      </c>
      <c r="G179" s="17" t="str">
        <f>VLOOKUP(A179,'forecast data dump'!$A$1:$H$3450,5,FALSE)</f>
        <v>23-Oct-20 A</v>
      </c>
      <c r="H179" s="13">
        <f>VLOOKUP(A179,'forecast data dump'!$A$1:$H$3450,8,FALSE)</f>
        <v>1</v>
      </c>
      <c r="I179" s="22">
        <f t="shared" si="32"/>
        <v>0</v>
      </c>
      <c r="J179" s="5"/>
      <c r="K179" s="5"/>
      <c r="L179" s="33">
        <f t="shared" si="33"/>
        <v>0</v>
      </c>
      <c r="M179" s="33">
        <f t="shared" si="34"/>
        <v>0</v>
      </c>
      <c r="N179" s="22">
        <f t="shared" si="35"/>
        <v>0</v>
      </c>
    </row>
    <row r="180" spans="1:14" x14ac:dyDescent="0.3">
      <c r="A180" s="5" t="s">
        <v>519</v>
      </c>
      <c r="B180" s="5" t="s">
        <v>520</v>
      </c>
      <c r="C180" s="5" t="s">
        <v>3741</v>
      </c>
      <c r="D180" s="5">
        <v>48</v>
      </c>
      <c r="E180" s="6">
        <v>5478</v>
      </c>
      <c r="F180" s="17" t="str">
        <f>VLOOKUP(A180,'forecast data dump'!$A$1:$H$3450,4,FALSE)</f>
        <v>17-Nov-20 A</v>
      </c>
      <c r="G180" s="17" t="str">
        <f>VLOOKUP(A180,'forecast data dump'!$A$1:$H$3450,5,FALSE)</f>
        <v>02-Apr-21 A</v>
      </c>
      <c r="H180" s="13">
        <f>VLOOKUP(A180,'forecast data dump'!$A$1:$H$3450,8,FALSE)</f>
        <v>1</v>
      </c>
      <c r="I180" s="22">
        <f t="shared" si="32"/>
        <v>0</v>
      </c>
      <c r="J180" s="5"/>
      <c r="K180" s="5"/>
      <c r="L180" s="33">
        <f t="shared" si="33"/>
        <v>0</v>
      </c>
      <c r="M180" s="33">
        <f t="shared" si="34"/>
        <v>0</v>
      </c>
      <c r="N180" s="22">
        <f t="shared" si="35"/>
        <v>0</v>
      </c>
    </row>
    <row r="181" spans="1:14" x14ac:dyDescent="0.3">
      <c r="A181" s="5" t="s">
        <v>519</v>
      </c>
      <c r="B181" s="5" t="s">
        <v>520</v>
      </c>
      <c r="C181" s="5" t="s">
        <v>3733</v>
      </c>
      <c r="D181" s="5">
        <v>48</v>
      </c>
      <c r="E181" s="6">
        <v>7069</v>
      </c>
      <c r="F181" s="17" t="str">
        <f>VLOOKUP(A181,'forecast data dump'!$A$1:$H$3450,4,FALSE)</f>
        <v>17-Nov-20 A</v>
      </c>
      <c r="G181" s="17" t="str">
        <f>VLOOKUP(A181,'forecast data dump'!$A$1:$H$3450,5,FALSE)</f>
        <v>02-Apr-21 A</v>
      </c>
      <c r="H181" s="13">
        <f>VLOOKUP(A181,'forecast data dump'!$A$1:$H$3450,8,FALSE)</f>
        <v>1</v>
      </c>
      <c r="I181" s="22">
        <f t="shared" si="32"/>
        <v>0</v>
      </c>
      <c r="J181" s="5"/>
      <c r="K181" s="5"/>
      <c r="L181" s="33">
        <f t="shared" si="33"/>
        <v>0</v>
      </c>
      <c r="M181" s="33">
        <f t="shared" si="34"/>
        <v>0</v>
      </c>
      <c r="N181" s="22">
        <f t="shared" si="35"/>
        <v>0</v>
      </c>
    </row>
    <row r="182" spans="1:14" x14ac:dyDescent="0.3">
      <c r="A182" s="5" t="s">
        <v>521</v>
      </c>
      <c r="B182" s="5" t="s">
        <v>522</v>
      </c>
      <c r="C182" s="5" t="s">
        <v>3741</v>
      </c>
      <c r="D182" s="5">
        <v>24</v>
      </c>
      <c r="E182" s="6">
        <v>2739</v>
      </c>
      <c r="F182" s="17">
        <f>VLOOKUP(A182,'forecast data dump'!$A$1:$H$3450,4,FALSE)</f>
        <v>44378</v>
      </c>
      <c r="G182" s="17">
        <f>VLOOKUP(A182,'forecast data dump'!$A$1:$H$3450,5,FALSE)</f>
        <v>44383</v>
      </c>
      <c r="H182" s="13">
        <f>VLOOKUP(A182,'forecast data dump'!$A$1:$H$3450,8,FALSE)</f>
        <v>0</v>
      </c>
      <c r="I182" s="22">
        <f t="shared" si="32"/>
        <v>24</v>
      </c>
      <c r="J182" s="5"/>
      <c r="K182" s="5"/>
      <c r="L182" s="33">
        <f t="shared" si="33"/>
        <v>2739</v>
      </c>
      <c r="M182" s="33">
        <f t="shared" si="34"/>
        <v>2739</v>
      </c>
      <c r="N182" s="22">
        <f t="shared" si="35"/>
        <v>0</v>
      </c>
    </row>
    <row r="183" spans="1:14" x14ac:dyDescent="0.3">
      <c r="A183" s="5" t="s">
        <v>523</v>
      </c>
      <c r="B183" s="5" t="s">
        <v>524</v>
      </c>
      <c r="C183" s="5" t="s">
        <v>3741</v>
      </c>
      <c r="D183" s="5">
        <v>24</v>
      </c>
      <c r="E183" s="6">
        <v>2739</v>
      </c>
      <c r="F183" s="17">
        <f>VLOOKUP(A183,'forecast data dump'!$A$1:$H$3450,4,FALSE)</f>
        <v>44384</v>
      </c>
      <c r="G183" s="17">
        <f>VLOOKUP(A183,'forecast data dump'!$A$1:$H$3450,5,FALSE)</f>
        <v>44386</v>
      </c>
      <c r="H183" s="13">
        <f>VLOOKUP(A183,'forecast data dump'!$A$1:$H$3450,8,FALSE)</f>
        <v>0</v>
      </c>
      <c r="I183" s="22">
        <f t="shared" si="32"/>
        <v>24</v>
      </c>
      <c r="J183" s="5"/>
      <c r="K183" s="5"/>
      <c r="L183" s="33">
        <f t="shared" si="33"/>
        <v>2739</v>
      </c>
      <c r="M183" s="33">
        <f t="shared" si="34"/>
        <v>2739</v>
      </c>
      <c r="N183" s="22">
        <f t="shared" si="35"/>
        <v>0</v>
      </c>
    </row>
    <row r="184" spans="1:14" x14ac:dyDescent="0.3">
      <c r="A184" s="5" t="s">
        <v>525</v>
      </c>
      <c r="B184" s="5" t="s">
        <v>526</v>
      </c>
      <c r="C184" s="5" t="s">
        <v>3741</v>
      </c>
      <c r="D184" s="5">
        <v>24</v>
      </c>
      <c r="E184" s="6">
        <v>2739</v>
      </c>
      <c r="F184" s="17">
        <f>VLOOKUP(A184,'forecast data dump'!$A$1:$H$3450,4,FALSE)</f>
        <v>44389</v>
      </c>
      <c r="G184" s="17">
        <f>VLOOKUP(A184,'forecast data dump'!$A$1:$H$3450,5,FALSE)</f>
        <v>44391</v>
      </c>
      <c r="H184" s="13">
        <f>VLOOKUP(A184,'forecast data dump'!$A$1:$H$3450,8,FALSE)</f>
        <v>0</v>
      </c>
      <c r="I184" s="22">
        <f t="shared" si="32"/>
        <v>24</v>
      </c>
      <c r="J184" s="5"/>
      <c r="K184" s="5"/>
      <c r="L184" s="33">
        <f t="shared" si="33"/>
        <v>2739</v>
      </c>
      <c r="M184" s="33">
        <f t="shared" si="34"/>
        <v>2739</v>
      </c>
      <c r="N184" s="22">
        <f t="shared" si="35"/>
        <v>0</v>
      </c>
    </row>
    <row r="185" spans="1:14" x14ac:dyDescent="0.3">
      <c r="A185" s="5" t="s">
        <v>527</v>
      </c>
      <c r="B185" s="5" t="s">
        <v>528</v>
      </c>
      <c r="C185" s="5" t="s">
        <v>3741</v>
      </c>
      <c r="D185" s="5">
        <v>80</v>
      </c>
      <c r="E185" s="6">
        <v>9130</v>
      </c>
      <c r="F185" s="17">
        <f>VLOOKUP(A185,'forecast data dump'!$A$1:$H$3450,4,FALSE)</f>
        <v>44392</v>
      </c>
      <c r="G185" s="17">
        <f>VLOOKUP(A185,'forecast data dump'!$A$1:$H$3450,5,FALSE)</f>
        <v>44405</v>
      </c>
      <c r="H185" s="13">
        <f>VLOOKUP(A185,'forecast data dump'!$A$1:$H$3450,8,FALSE)</f>
        <v>0</v>
      </c>
      <c r="I185" s="22">
        <f t="shared" si="32"/>
        <v>80</v>
      </c>
      <c r="J185" s="5"/>
      <c r="K185" s="5"/>
      <c r="L185" s="33">
        <f t="shared" si="33"/>
        <v>9130</v>
      </c>
      <c r="M185" s="33">
        <f t="shared" si="34"/>
        <v>9130</v>
      </c>
      <c r="N185" s="22">
        <f t="shared" si="35"/>
        <v>0</v>
      </c>
    </row>
    <row r="186" spans="1:14" x14ac:dyDescent="0.3">
      <c r="A186" s="5" t="s">
        <v>529</v>
      </c>
      <c r="B186" s="5" t="s">
        <v>530</v>
      </c>
      <c r="C186" s="5" t="s">
        <v>3741</v>
      </c>
      <c r="D186" s="5">
        <v>24</v>
      </c>
      <c r="E186" s="6">
        <v>2739</v>
      </c>
      <c r="F186" s="17">
        <f>VLOOKUP(A186,'forecast data dump'!$A$1:$H$3450,4,FALSE)</f>
        <v>44406</v>
      </c>
      <c r="G186" s="17">
        <f>VLOOKUP(A186,'forecast data dump'!$A$1:$H$3450,5,FALSE)</f>
        <v>44410</v>
      </c>
      <c r="H186" s="13">
        <f>VLOOKUP(A186,'forecast data dump'!$A$1:$H$3450,8,FALSE)</f>
        <v>0</v>
      </c>
      <c r="I186" s="22">
        <f t="shared" si="32"/>
        <v>24</v>
      </c>
      <c r="J186" s="5"/>
      <c r="K186" s="5"/>
      <c r="L186" s="33">
        <f t="shared" si="33"/>
        <v>2739</v>
      </c>
      <c r="M186" s="33">
        <f t="shared" si="34"/>
        <v>2739</v>
      </c>
      <c r="N186" s="22">
        <f t="shared" si="35"/>
        <v>0</v>
      </c>
    </row>
    <row r="187" spans="1:14" x14ac:dyDescent="0.3">
      <c r="A187" s="5" t="s">
        <v>531</v>
      </c>
      <c r="B187" s="5" t="s">
        <v>532</v>
      </c>
      <c r="C187" s="5" t="s">
        <v>3741</v>
      </c>
      <c r="D187" s="5">
        <v>240</v>
      </c>
      <c r="E187" s="6">
        <v>27453</v>
      </c>
      <c r="F187" s="17">
        <f>VLOOKUP(A187,'forecast data dump'!$A$1:$H$3450,4,FALSE)</f>
        <v>44411</v>
      </c>
      <c r="G187" s="17">
        <f>VLOOKUP(A187,'forecast data dump'!$A$1:$H$3450,5,FALSE)</f>
        <v>44453</v>
      </c>
      <c r="H187" s="13">
        <f>VLOOKUP(A187,'forecast data dump'!$A$1:$H$3450,8,FALSE)</f>
        <v>0</v>
      </c>
      <c r="I187" s="22">
        <f t="shared" si="32"/>
        <v>240</v>
      </c>
      <c r="J187" s="5"/>
      <c r="K187" s="5"/>
      <c r="L187" s="33">
        <f t="shared" si="33"/>
        <v>27453</v>
      </c>
      <c r="M187" s="33">
        <f t="shared" si="34"/>
        <v>27453</v>
      </c>
      <c r="N187" s="22">
        <f t="shared" si="35"/>
        <v>0</v>
      </c>
    </row>
    <row r="188" spans="1:14" x14ac:dyDescent="0.3">
      <c r="A188" s="5" t="s">
        <v>533</v>
      </c>
      <c r="B188" s="5" t="s">
        <v>534</v>
      </c>
      <c r="C188" s="5" t="s">
        <v>3741</v>
      </c>
      <c r="D188" s="5">
        <v>40</v>
      </c>
      <c r="E188" s="6">
        <v>4702</v>
      </c>
      <c r="F188" s="17">
        <f>VLOOKUP(A188,'forecast data dump'!$A$1:$H$3450,4,FALSE)</f>
        <v>44483</v>
      </c>
      <c r="G188" s="17">
        <f>VLOOKUP(A188,'forecast data dump'!$A$1:$H$3450,5,FALSE)</f>
        <v>44489</v>
      </c>
      <c r="H188" s="13">
        <f>VLOOKUP(A188,'forecast data dump'!$A$1:$H$3450,8,FALSE)</f>
        <v>0</v>
      </c>
      <c r="I188" s="22">
        <f t="shared" si="32"/>
        <v>40</v>
      </c>
      <c r="J188" s="5"/>
      <c r="K188" s="5"/>
      <c r="L188" s="33">
        <f t="shared" si="33"/>
        <v>4702</v>
      </c>
      <c r="M188" s="33">
        <f t="shared" si="34"/>
        <v>4702</v>
      </c>
      <c r="N188" s="22">
        <f t="shared" si="35"/>
        <v>0</v>
      </c>
    </row>
    <row r="189" spans="1:14" x14ac:dyDescent="0.3">
      <c r="A189" s="5" t="s">
        <v>535</v>
      </c>
      <c r="B189" s="5" t="s">
        <v>536</v>
      </c>
      <c r="C189" s="5" t="s">
        <v>3741</v>
      </c>
      <c r="D189" s="5">
        <v>40</v>
      </c>
      <c r="E189" s="6">
        <v>4702</v>
      </c>
      <c r="F189" s="17">
        <f>VLOOKUP(A189,'forecast data dump'!$A$1:$H$3450,4,FALSE)</f>
        <v>44490</v>
      </c>
      <c r="G189" s="17">
        <f>VLOOKUP(A189,'forecast data dump'!$A$1:$H$3450,5,FALSE)</f>
        <v>44496</v>
      </c>
      <c r="H189" s="13">
        <f>VLOOKUP(A189,'forecast data dump'!$A$1:$H$3450,8,FALSE)</f>
        <v>0</v>
      </c>
      <c r="I189" s="22">
        <f t="shared" si="32"/>
        <v>40</v>
      </c>
      <c r="J189" s="5"/>
      <c r="K189" s="5"/>
      <c r="L189" s="33">
        <f t="shared" si="33"/>
        <v>4702</v>
      </c>
      <c r="M189" s="33">
        <f t="shared" si="34"/>
        <v>4702</v>
      </c>
      <c r="N189" s="22">
        <f t="shared" si="35"/>
        <v>0</v>
      </c>
    </row>
    <row r="190" spans="1:14" x14ac:dyDescent="0.3">
      <c r="A190" s="5" t="s">
        <v>543</v>
      </c>
      <c r="B190" s="5" t="s">
        <v>544</v>
      </c>
      <c r="C190" s="5" t="s">
        <v>3733</v>
      </c>
      <c r="D190" s="5">
        <v>4</v>
      </c>
      <c r="E190" s="6">
        <v>589</v>
      </c>
      <c r="F190" s="17" t="str">
        <f>VLOOKUP(A190,'forecast data dump'!$A$1:$H$3450,4,FALSE)</f>
        <v>28-Aug-20 A</v>
      </c>
      <c r="G190" s="17" t="str">
        <f>VLOOKUP(A190,'forecast data dump'!$A$1:$H$3450,5,FALSE)</f>
        <v>31-Aug-20 A</v>
      </c>
      <c r="H190" s="13">
        <f>VLOOKUP(A190,'forecast data dump'!$A$1:$H$3450,8,FALSE)</f>
        <v>1</v>
      </c>
      <c r="I190" s="22">
        <f t="shared" si="32"/>
        <v>0</v>
      </c>
      <c r="J190" s="5"/>
      <c r="K190" s="5"/>
      <c r="L190" s="33">
        <f t="shared" si="33"/>
        <v>0</v>
      </c>
      <c r="M190" s="33">
        <f t="shared" si="34"/>
        <v>0</v>
      </c>
      <c r="N190" s="22">
        <f t="shared" si="35"/>
        <v>0</v>
      </c>
    </row>
    <row r="191" spans="1:14" x14ac:dyDescent="0.3">
      <c r="A191" s="5" t="s">
        <v>543</v>
      </c>
      <c r="B191" s="5" t="s">
        <v>544</v>
      </c>
      <c r="C191" s="5" t="s">
        <v>3740</v>
      </c>
      <c r="D191" s="5">
        <v>4</v>
      </c>
      <c r="E191" s="6">
        <v>688</v>
      </c>
      <c r="F191" s="17" t="str">
        <f>VLOOKUP(A191,'forecast data dump'!$A$1:$H$3450,4,FALSE)</f>
        <v>28-Aug-20 A</v>
      </c>
      <c r="G191" s="17" t="str">
        <f>VLOOKUP(A191,'forecast data dump'!$A$1:$H$3450,5,FALSE)</f>
        <v>31-Aug-20 A</v>
      </c>
      <c r="H191" s="13">
        <f>VLOOKUP(A191,'forecast data dump'!$A$1:$H$3450,8,FALSE)</f>
        <v>1</v>
      </c>
      <c r="I191" s="22">
        <f t="shared" si="32"/>
        <v>0</v>
      </c>
      <c r="J191" s="5"/>
      <c r="K191" s="5"/>
      <c r="L191" s="33">
        <f t="shared" si="33"/>
        <v>0</v>
      </c>
      <c r="M191" s="33">
        <f t="shared" si="34"/>
        <v>0</v>
      </c>
      <c r="N191" s="22">
        <f t="shared" si="35"/>
        <v>0</v>
      </c>
    </row>
    <row r="192" spans="1:14" x14ac:dyDescent="0.3">
      <c r="A192" s="3" t="s">
        <v>7931</v>
      </c>
      <c r="B192" s="3"/>
      <c r="C192" s="3"/>
      <c r="D192" s="3"/>
      <c r="E192" s="4"/>
      <c r="F192" s="15"/>
      <c r="G192" s="15"/>
      <c r="H192" s="11"/>
      <c r="I192" s="20"/>
      <c r="J192" s="3"/>
      <c r="K192" s="3"/>
      <c r="L192" s="32"/>
      <c r="M192" s="32"/>
      <c r="N192" s="20"/>
    </row>
    <row r="193" spans="1:14" x14ac:dyDescent="0.3">
      <c r="A193" s="5" t="s">
        <v>545</v>
      </c>
      <c r="B193" s="5" t="s">
        <v>546</v>
      </c>
      <c r="C193" s="5" t="s">
        <v>3730</v>
      </c>
      <c r="D193" s="5">
        <v>980</v>
      </c>
      <c r="E193" s="6">
        <v>163723</v>
      </c>
      <c r="F193" s="17" t="str">
        <f>VLOOKUP(A193,'forecast data dump'!$A$1:$H$3450,4,FALSE)</f>
        <v>01-Feb-17 A</v>
      </c>
      <c r="G193" s="17" t="str">
        <f>VLOOKUP(A193,'forecast data dump'!$A$1:$H$3450,5,FALSE)</f>
        <v>29-Sep-17 A</v>
      </c>
      <c r="H193" s="13">
        <f>VLOOKUP(A193,'forecast data dump'!$A$1:$H$3450,8,FALSE)</f>
        <v>1</v>
      </c>
      <c r="I193" s="22">
        <f>D193*(1-H193)</f>
        <v>0</v>
      </c>
      <c r="J193" s="5"/>
      <c r="K193" s="5"/>
      <c r="L193" s="33">
        <f>E193*(1-H193)</f>
        <v>0</v>
      </c>
      <c r="M193" s="33">
        <f>IF(J193="",L193,(E193/D193)*J193)</f>
        <v>0</v>
      </c>
      <c r="N193" s="22">
        <f>L193-M193</f>
        <v>0</v>
      </c>
    </row>
    <row r="194" spans="1:14" x14ac:dyDescent="0.3">
      <c r="A194" s="5" t="s">
        <v>547</v>
      </c>
      <c r="B194" s="5" t="s">
        <v>548</v>
      </c>
      <c r="C194" s="5" t="s">
        <v>3730</v>
      </c>
      <c r="D194" s="5">
        <v>2869</v>
      </c>
      <c r="E194" s="6">
        <v>479465</v>
      </c>
      <c r="F194" s="17" t="str">
        <f>VLOOKUP(A194,'forecast data dump'!$A$1:$H$3450,4,FALSE)</f>
        <v>02-Oct-17 A</v>
      </c>
      <c r="G194" s="17" t="str">
        <f>VLOOKUP(A194,'forecast data dump'!$A$1:$H$3450,5,FALSE)</f>
        <v>28-Sep-18 A</v>
      </c>
      <c r="H194" s="13">
        <f>VLOOKUP(A194,'forecast data dump'!$A$1:$H$3450,8,FALSE)</f>
        <v>1</v>
      </c>
      <c r="I194" s="22">
        <f>D194*(1-H194)</f>
        <v>0</v>
      </c>
      <c r="J194" s="5"/>
      <c r="K194" s="5"/>
      <c r="L194" s="33">
        <f>E194*(1-H194)</f>
        <v>0</v>
      </c>
      <c r="M194" s="33">
        <f>IF(J194="",L194,(E194/D194)*J194)</f>
        <v>0</v>
      </c>
      <c r="N194" s="22">
        <f>L194-M194</f>
        <v>0</v>
      </c>
    </row>
    <row r="195" spans="1:14" x14ac:dyDescent="0.3">
      <c r="A195" s="5" t="s">
        <v>553</v>
      </c>
      <c r="B195" s="5" t="s">
        <v>554</v>
      </c>
      <c r="C195" s="5" t="s">
        <v>3730</v>
      </c>
      <c r="D195" s="5">
        <v>2337</v>
      </c>
      <c r="E195" s="6">
        <v>390503</v>
      </c>
      <c r="F195" s="17" t="str">
        <f>VLOOKUP(A195,'forecast data dump'!$A$1:$H$3450,4,FALSE)</f>
        <v>01-Oct-18 A</v>
      </c>
      <c r="G195" s="17" t="str">
        <f>VLOOKUP(A195,'forecast data dump'!$A$1:$H$3450,5,FALSE)</f>
        <v>31-May-19 A</v>
      </c>
      <c r="H195" s="13">
        <f>VLOOKUP(A195,'forecast data dump'!$A$1:$H$3450,8,FALSE)</f>
        <v>1</v>
      </c>
      <c r="I195" s="22">
        <f>D195*(1-H195)</f>
        <v>0</v>
      </c>
      <c r="J195" s="5"/>
      <c r="K195" s="5"/>
      <c r="L195" s="33">
        <f>E195*(1-H195)</f>
        <v>0</v>
      </c>
      <c r="M195" s="33">
        <f>IF(J195="",L195,(E195/D195)*J195)</f>
        <v>0</v>
      </c>
      <c r="N195" s="22">
        <f>L195-M195</f>
        <v>0</v>
      </c>
    </row>
    <row r="196" spans="1:14" x14ac:dyDescent="0.3">
      <c r="A196" s="3" t="s">
        <v>7932</v>
      </c>
      <c r="B196" s="3"/>
      <c r="C196" s="3"/>
      <c r="D196" s="3"/>
      <c r="E196" s="4"/>
      <c r="F196" s="15"/>
      <c r="G196" s="15"/>
      <c r="H196" s="11"/>
      <c r="I196" s="20"/>
      <c r="J196" s="3"/>
      <c r="K196" s="3"/>
      <c r="L196" s="32"/>
      <c r="M196" s="32"/>
      <c r="N196" s="20"/>
    </row>
    <row r="197" spans="1:14" x14ac:dyDescent="0.3">
      <c r="A197" s="3" t="s">
        <v>7933</v>
      </c>
      <c r="B197" s="3"/>
      <c r="C197" s="3"/>
      <c r="D197" s="3"/>
      <c r="E197" s="4"/>
      <c r="F197" s="15"/>
      <c r="G197" s="15"/>
      <c r="H197" s="11"/>
      <c r="I197" s="20"/>
      <c r="J197" s="3"/>
      <c r="K197" s="3"/>
      <c r="L197" s="32"/>
      <c r="M197" s="32"/>
      <c r="N197" s="20"/>
    </row>
    <row r="198" spans="1:14" x14ac:dyDescent="0.3">
      <c r="A198" s="5" t="s">
        <v>916</v>
      </c>
      <c r="B198" s="5" t="s">
        <v>917</v>
      </c>
      <c r="C198" s="5" t="s">
        <v>3740</v>
      </c>
      <c r="D198" s="5">
        <v>14</v>
      </c>
      <c r="E198" s="6">
        <v>2339</v>
      </c>
      <c r="F198" s="17" t="str">
        <f>VLOOKUP(A198,'forecast data dump'!$A$1:$H$3450,4,FALSE)</f>
        <v>03-Jun-19 A</v>
      </c>
      <c r="G198" s="17" t="str">
        <f>VLOOKUP(A198,'forecast data dump'!$A$1:$H$3450,5,FALSE)</f>
        <v>25-Nov-19 A</v>
      </c>
      <c r="H198" s="13">
        <f>VLOOKUP(A198,'forecast data dump'!$A$1:$H$3450,8,FALSE)</f>
        <v>1</v>
      </c>
      <c r="I198" s="22">
        <f>D198*(1-H198)</f>
        <v>0</v>
      </c>
      <c r="J198" s="5"/>
      <c r="K198" s="5"/>
      <c r="L198" s="33">
        <f>E198*(1-H198)</f>
        <v>0</v>
      </c>
      <c r="M198" s="33">
        <f>IF(J198="",L198,(E198/D198)*J198)</f>
        <v>0</v>
      </c>
      <c r="N198" s="22">
        <f>L198-M198</f>
        <v>0</v>
      </c>
    </row>
    <row r="199" spans="1:14" x14ac:dyDescent="0.3">
      <c r="A199" s="5" t="s">
        <v>916</v>
      </c>
      <c r="B199" s="5" t="s">
        <v>917</v>
      </c>
      <c r="C199" s="5" t="s">
        <v>3741</v>
      </c>
      <c r="D199" s="5">
        <v>17</v>
      </c>
      <c r="E199" s="6">
        <v>1884</v>
      </c>
      <c r="F199" s="17" t="str">
        <f>VLOOKUP(A199,'forecast data dump'!$A$1:$H$3450,4,FALSE)</f>
        <v>03-Jun-19 A</v>
      </c>
      <c r="G199" s="17" t="str">
        <f>VLOOKUP(A199,'forecast data dump'!$A$1:$H$3450,5,FALSE)</f>
        <v>25-Nov-19 A</v>
      </c>
      <c r="H199" s="13">
        <f>VLOOKUP(A199,'forecast data dump'!$A$1:$H$3450,8,FALSE)</f>
        <v>1</v>
      </c>
      <c r="I199" s="22">
        <f>D199*(1-H199)</f>
        <v>0</v>
      </c>
      <c r="J199" s="5"/>
      <c r="K199" s="5"/>
      <c r="L199" s="33">
        <f>E199*(1-H199)</f>
        <v>0</v>
      </c>
      <c r="M199" s="33">
        <f>IF(J199="",L199,(E199/D199)*J199)</f>
        <v>0</v>
      </c>
      <c r="N199" s="22">
        <f>L199-M199</f>
        <v>0</v>
      </c>
    </row>
    <row r="200" spans="1:14" x14ac:dyDescent="0.3">
      <c r="A200" s="3" t="s">
        <v>7934</v>
      </c>
      <c r="B200" s="3"/>
      <c r="C200" s="3"/>
      <c r="D200" s="3"/>
      <c r="E200" s="4"/>
      <c r="F200" s="15"/>
      <c r="G200" s="15"/>
      <c r="H200" s="11"/>
      <c r="I200" s="20"/>
      <c r="J200" s="3"/>
      <c r="K200" s="3"/>
      <c r="L200" s="32"/>
      <c r="M200" s="32"/>
      <c r="N200" s="20"/>
    </row>
    <row r="201" spans="1:14" x14ac:dyDescent="0.3">
      <c r="A201" s="3" t="s">
        <v>7935</v>
      </c>
      <c r="B201" s="3"/>
      <c r="C201" s="3"/>
      <c r="D201" s="3"/>
      <c r="E201" s="4"/>
      <c r="F201" s="15"/>
      <c r="G201" s="15"/>
      <c r="H201" s="11"/>
      <c r="I201" s="20"/>
      <c r="J201" s="3"/>
      <c r="K201" s="3"/>
      <c r="L201" s="32"/>
      <c r="M201" s="32"/>
      <c r="N201" s="20"/>
    </row>
    <row r="202" spans="1:14" x14ac:dyDescent="0.3">
      <c r="A202" s="5" t="s">
        <v>922</v>
      </c>
      <c r="B202" s="5" t="s">
        <v>923</v>
      </c>
      <c r="C202" s="5" t="s">
        <v>3744</v>
      </c>
      <c r="D202" s="5">
        <v>218</v>
      </c>
      <c r="E202" s="6">
        <v>32104</v>
      </c>
      <c r="F202" s="17" t="str">
        <f>VLOOKUP(A202,'forecast data dump'!$A$1:$H$3450,4,FALSE)</f>
        <v>21-Oct-19 A</v>
      </c>
      <c r="G202" s="17" t="str">
        <f>VLOOKUP(A202,'forecast data dump'!$A$1:$H$3450,5,FALSE)</f>
        <v>30-Oct-20 A</v>
      </c>
      <c r="H202" s="13">
        <f>VLOOKUP(A202,'forecast data dump'!$A$1:$H$3450,8,FALSE)</f>
        <v>1</v>
      </c>
      <c r="I202" s="22">
        <f t="shared" ref="I202:I215" si="36">D202*(1-H202)</f>
        <v>0</v>
      </c>
      <c r="J202" s="5"/>
      <c r="K202" s="5"/>
      <c r="L202" s="33">
        <f t="shared" ref="L202:L215" si="37">E202*(1-H202)</f>
        <v>0</v>
      </c>
      <c r="M202" s="33">
        <f t="shared" ref="M202:M215" si="38">IF(J202="",L202,(E202/D202)*J202)</f>
        <v>0</v>
      </c>
      <c r="N202" s="22">
        <f t="shared" ref="N202:N215" si="39">L202-M202</f>
        <v>0</v>
      </c>
    </row>
    <row r="203" spans="1:14" x14ac:dyDescent="0.3">
      <c r="A203" s="5" t="s">
        <v>922</v>
      </c>
      <c r="B203" s="5" t="s">
        <v>923</v>
      </c>
      <c r="C203" s="5" t="s">
        <v>3741</v>
      </c>
      <c r="D203" s="5">
        <v>314</v>
      </c>
      <c r="E203" s="6">
        <v>35834</v>
      </c>
      <c r="F203" s="17" t="str">
        <f>VLOOKUP(A203,'forecast data dump'!$A$1:$H$3450,4,FALSE)</f>
        <v>21-Oct-19 A</v>
      </c>
      <c r="G203" s="17" t="str">
        <f>VLOOKUP(A203,'forecast data dump'!$A$1:$H$3450,5,FALSE)</f>
        <v>30-Oct-20 A</v>
      </c>
      <c r="H203" s="13">
        <f>VLOOKUP(A203,'forecast data dump'!$A$1:$H$3450,8,FALSE)</f>
        <v>1</v>
      </c>
      <c r="I203" s="22">
        <f t="shared" si="36"/>
        <v>0</v>
      </c>
      <c r="J203" s="5"/>
      <c r="K203" s="5"/>
      <c r="L203" s="33">
        <f t="shared" si="37"/>
        <v>0</v>
      </c>
      <c r="M203" s="33">
        <f t="shared" si="38"/>
        <v>0</v>
      </c>
      <c r="N203" s="22">
        <f t="shared" si="39"/>
        <v>0</v>
      </c>
    </row>
    <row r="204" spans="1:14" x14ac:dyDescent="0.3">
      <c r="A204" s="5" t="s">
        <v>924</v>
      </c>
      <c r="B204" s="5" t="s">
        <v>925</v>
      </c>
      <c r="C204" s="5" t="s">
        <v>3744</v>
      </c>
      <c r="D204" s="5">
        <v>218</v>
      </c>
      <c r="E204" s="6">
        <v>32104</v>
      </c>
      <c r="F204" s="17" t="str">
        <f>VLOOKUP(A204,'forecast data dump'!$A$1:$H$3450,4,FALSE)</f>
        <v>21-Oct-19 A</v>
      </c>
      <c r="G204" s="17" t="str">
        <f>VLOOKUP(A204,'forecast data dump'!$A$1:$H$3450,5,FALSE)</f>
        <v>30-Oct-20 A</v>
      </c>
      <c r="H204" s="13">
        <f>VLOOKUP(A204,'forecast data dump'!$A$1:$H$3450,8,FALSE)</f>
        <v>1</v>
      </c>
      <c r="I204" s="22">
        <f t="shared" si="36"/>
        <v>0</v>
      </c>
      <c r="J204" s="5"/>
      <c r="K204" s="5"/>
      <c r="L204" s="33">
        <f t="shared" si="37"/>
        <v>0</v>
      </c>
      <c r="M204" s="33">
        <f t="shared" si="38"/>
        <v>0</v>
      </c>
      <c r="N204" s="22">
        <f t="shared" si="39"/>
        <v>0</v>
      </c>
    </row>
    <row r="205" spans="1:14" x14ac:dyDescent="0.3">
      <c r="A205" s="5" t="s">
        <v>924</v>
      </c>
      <c r="B205" s="5" t="s">
        <v>925</v>
      </c>
      <c r="C205" s="5" t="s">
        <v>3741</v>
      </c>
      <c r="D205" s="5">
        <v>339</v>
      </c>
      <c r="E205" s="6">
        <v>38687</v>
      </c>
      <c r="F205" s="17" t="str">
        <f>VLOOKUP(A205,'forecast data dump'!$A$1:$H$3450,4,FALSE)</f>
        <v>21-Oct-19 A</v>
      </c>
      <c r="G205" s="17" t="str">
        <f>VLOOKUP(A205,'forecast data dump'!$A$1:$H$3450,5,FALSE)</f>
        <v>30-Oct-20 A</v>
      </c>
      <c r="H205" s="13">
        <f>VLOOKUP(A205,'forecast data dump'!$A$1:$H$3450,8,FALSE)</f>
        <v>1</v>
      </c>
      <c r="I205" s="22">
        <f t="shared" si="36"/>
        <v>0</v>
      </c>
      <c r="J205" s="5"/>
      <c r="K205" s="5"/>
      <c r="L205" s="33">
        <f t="shared" si="37"/>
        <v>0</v>
      </c>
      <c r="M205" s="33">
        <f t="shared" si="38"/>
        <v>0</v>
      </c>
      <c r="N205" s="22">
        <f t="shared" si="39"/>
        <v>0</v>
      </c>
    </row>
    <row r="206" spans="1:14" x14ac:dyDescent="0.3">
      <c r="A206" s="5" t="s">
        <v>926</v>
      </c>
      <c r="B206" s="5" t="s">
        <v>927</v>
      </c>
      <c r="C206" s="5" t="s">
        <v>3744</v>
      </c>
      <c r="D206" s="5">
        <v>218</v>
      </c>
      <c r="E206" s="6">
        <v>32104</v>
      </c>
      <c r="F206" s="17" t="str">
        <f>VLOOKUP(A206,'forecast data dump'!$A$1:$H$3450,4,FALSE)</f>
        <v>25-Feb-20 A</v>
      </c>
      <c r="G206" s="17" t="str">
        <f>VLOOKUP(A206,'forecast data dump'!$A$1:$H$3450,5,FALSE)</f>
        <v>11-Jan-21 A</v>
      </c>
      <c r="H206" s="13">
        <f>VLOOKUP(A206,'forecast data dump'!$A$1:$H$3450,8,FALSE)</f>
        <v>1</v>
      </c>
      <c r="I206" s="22">
        <f t="shared" si="36"/>
        <v>0</v>
      </c>
      <c r="J206" s="5"/>
      <c r="K206" s="5"/>
      <c r="L206" s="33">
        <f t="shared" si="37"/>
        <v>0</v>
      </c>
      <c r="M206" s="33">
        <f t="shared" si="38"/>
        <v>0</v>
      </c>
      <c r="N206" s="22">
        <f t="shared" si="39"/>
        <v>0</v>
      </c>
    </row>
    <row r="207" spans="1:14" x14ac:dyDescent="0.3">
      <c r="A207" s="5" t="s">
        <v>926</v>
      </c>
      <c r="B207" s="5" t="s">
        <v>927</v>
      </c>
      <c r="C207" s="5" t="s">
        <v>3741</v>
      </c>
      <c r="D207" s="5">
        <v>339</v>
      </c>
      <c r="E207" s="6">
        <v>38687</v>
      </c>
      <c r="F207" s="17" t="str">
        <f>VLOOKUP(A207,'forecast data dump'!$A$1:$H$3450,4,FALSE)</f>
        <v>25-Feb-20 A</v>
      </c>
      <c r="G207" s="17" t="str">
        <f>VLOOKUP(A207,'forecast data dump'!$A$1:$H$3450,5,FALSE)</f>
        <v>11-Jan-21 A</v>
      </c>
      <c r="H207" s="13">
        <f>VLOOKUP(A207,'forecast data dump'!$A$1:$H$3450,8,FALSE)</f>
        <v>1</v>
      </c>
      <c r="I207" s="22">
        <f t="shared" si="36"/>
        <v>0</v>
      </c>
      <c r="J207" s="5"/>
      <c r="K207" s="5"/>
      <c r="L207" s="33">
        <f t="shared" si="37"/>
        <v>0</v>
      </c>
      <c r="M207" s="33">
        <f t="shared" si="38"/>
        <v>0</v>
      </c>
      <c r="N207" s="22">
        <f t="shared" si="39"/>
        <v>0</v>
      </c>
    </row>
    <row r="208" spans="1:14" x14ac:dyDescent="0.3">
      <c r="A208" s="5" t="s">
        <v>928</v>
      </c>
      <c r="B208" s="5" t="s">
        <v>929</v>
      </c>
      <c r="C208" s="5" t="s">
        <v>3744</v>
      </c>
      <c r="D208" s="5">
        <v>218</v>
      </c>
      <c r="E208" s="6">
        <v>32104</v>
      </c>
      <c r="F208" s="17" t="str">
        <f>VLOOKUP(A208,'forecast data dump'!$A$1:$H$3450,4,FALSE)</f>
        <v>25-Feb-20 A</v>
      </c>
      <c r="G208" s="17" t="str">
        <f>VLOOKUP(A208,'forecast data dump'!$A$1:$H$3450,5,FALSE)</f>
        <v>11-Jan-21 A</v>
      </c>
      <c r="H208" s="13">
        <f>VLOOKUP(A208,'forecast data dump'!$A$1:$H$3450,8,FALSE)</f>
        <v>1</v>
      </c>
      <c r="I208" s="22">
        <f t="shared" si="36"/>
        <v>0</v>
      </c>
      <c r="J208" s="5"/>
      <c r="K208" s="5"/>
      <c r="L208" s="33">
        <f t="shared" si="37"/>
        <v>0</v>
      </c>
      <c r="M208" s="33">
        <f t="shared" si="38"/>
        <v>0</v>
      </c>
      <c r="N208" s="22">
        <f t="shared" si="39"/>
        <v>0</v>
      </c>
    </row>
    <row r="209" spans="1:14" x14ac:dyDescent="0.3">
      <c r="A209" s="5" t="s">
        <v>928</v>
      </c>
      <c r="B209" s="5" t="s">
        <v>929</v>
      </c>
      <c r="C209" s="5" t="s">
        <v>3741</v>
      </c>
      <c r="D209" s="5">
        <v>339</v>
      </c>
      <c r="E209" s="6">
        <v>38687</v>
      </c>
      <c r="F209" s="17" t="str">
        <f>VLOOKUP(A209,'forecast data dump'!$A$1:$H$3450,4,FALSE)</f>
        <v>25-Feb-20 A</v>
      </c>
      <c r="G209" s="17" t="str">
        <f>VLOOKUP(A209,'forecast data dump'!$A$1:$H$3450,5,FALSE)</f>
        <v>11-Jan-21 A</v>
      </c>
      <c r="H209" s="13">
        <f>VLOOKUP(A209,'forecast data dump'!$A$1:$H$3450,8,FALSE)</f>
        <v>1</v>
      </c>
      <c r="I209" s="22">
        <f t="shared" si="36"/>
        <v>0</v>
      </c>
      <c r="J209" s="5"/>
      <c r="K209" s="5"/>
      <c r="L209" s="33">
        <f t="shared" si="37"/>
        <v>0</v>
      </c>
      <c r="M209" s="33">
        <f t="shared" si="38"/>
        <v>0</v>
      </c>
      <c r="N209" s="22">
        <f t="shared" si="39"/>
        <v>0</v>
      </c>
    </row>
    <row r="210" spans="1:14" x14ac:dyDescent="0.3">
      <c r="A210" s="5" t="s">
        <v>932</v>
      </c>
      <c r="B210" s="5" t="s">
        <v>933</v>
      </c>
      <c r="C210" s="5" t="s">
        <v>3749</v>
      </c>
      <c r="D210" s="5">
        <v>40</v>
      </c>
      <c r="E210" s="6">
        <v>4913</v>
      </c>
      <c r="F210" s="17" t="str">
        <f>VLOOKUP(A210,'forecast data dump'!$A$1:$H$3450,4,FALSE)</f>
        <v>01-Aug-19 A</v>
      </c>
      <c r="G210" s="17" t="str">
        <f>VLOOKUP(A210,'forecast data dump'!$A$1:$H$3450,5,FALSE)</f>
        <v>07-Aug-19 A</v>
      </c>
      <c r="H210" s="13">
        <f>VLOOKUP(A210,'forecast data dump'!$A$1:$H$3450,8,FALSE)</f>
        <v>1</v>
      </c>
      <c r="I210" s="22">
        <f t="shared" si="36"/>
        <v>0</v>
      </c>
      <c r="J210" s="5"/>
      <c r="K210" s="5"/>
      <c r="L210" s="33">
        <f t="shared" si="37"/>
        <v>0</v>
      </c>
      <c r="M210" s="33">
        <f t="shared" si="38"/>
        <v>0</v>
      </c>
      <c r="N210" s="22">
        <f t="shared" si="39"/>
        <v>0</v>
      </c>
    </row>
    <row r="211" spans="1:14" x14ac:dyDescent="0.3">
      <c r="A211" s="5" t="s">
        <v>936</v>
      </c>
      <c r="B211" s="5" t="s">
        <v>937</v>
      </c>
      <c r="C211" s="5" t="s">
        <v>3744</v>
      </c>
      <c r="D211" s="5">
        <v>218</v>
      </c>
      <c r="E211" s="6">
        <v>32104</v>
      </c>
      <c r="F211" s="17" t="str">
        <f>VLOOKUP(A211,'forecast data dump'!$A$1:$H$3450,4,FALSE)</f>
        <v>09-Jan-20 A</v>
      </c>
      <c r="G211" s="17" t="str">
        <f>VLOOKUP(A211,'forecast data dump'!$A$1:$H$3450,5,FALSE)</f>
        <v>11-Jan-21 A</v>
      </c>
      <c r="H211" s="13">
        <f>VLOOKUP(A211,'forecast data dump'!$A$1:$H$3450,8,FALSE)</f>
        <v>1</v>
      </c>
      <c r="I211" s="22">
        <f t="shared" si="36"/>
        <v>0</v>
      </c>
      <c r="J211" s="5"/>
      <c r="K211" s="5"/>
      <c r="L211" s="33">
        <f t="shared" si="37"/>
        <v>0</v>
      </c>
      <c r="M211" s="33">
        <f t="shared" si="38"/>
        <v>0</v>
      </c>
      <c r="N211" s="22">
        <f t="shared" si="39"/>
        <v>0</v>
      </c>
    </row>
    <row r="212" spans="1:14" x14ac:dyDescent="0.3">
      <c r="A212" s="5" t="s">
        <v>936</v>
      </c>
      <c r="B212" s="5" t="s">
        <v>937</v>
      </c>
      <c r="C212" s="5" t="s">
        <v>3741</v>
      </c>
      <c r="D212" s="5">
        <v>339</v>
      </c>
      <c r="E212" s="6">
        <v>38687</v>
      </c>
      <c r="F212" s="17" t="str">
        <f>VLOOKUP(A212,'forecast data dump'!$A$1:$H$3450,4,FALSE)</f>
        <v>09-Jan-20 A</v>
      </c>
      <c r="G212" s="17" t="str">
        <f>VLOOKUP(A212,'forecast data dump'!$A$1:$H$3450,5,FALSE)</f>
        <v>11-Jan-21 A</v>
      </c>
      <c r="H212" s="13">
        <f>VLOOKUP(A212,'forecast data dump'!$A$1:$H$3450,8,FALSE)</f>
        <v>1</v>
      </c>
      <c r="I212" s="22">
        <f t="shared" si="36"/>
        <v>0</v>
      </c>
      <c r="J212" s="5"/>
      <c r="K212" s="5"/>
      <c r="L212" s="33">
        <f t="shared" si="37"/>
        <v>0</v>
      </c>
      <c r="M212" s="33">
        <f t="shared" si="38"/>
        <v>0</v>
      </c>
      <c r="N212" s="22">
        <f t="shared" si="39"/>
        <v>0</v>
      </c>
    </row>
    <row r="213" spans="1:14" x14ac:dyDescent="0.3">
      <c r="A213" s="5" t="s">
        <v>938</v>
      </c>
      <c r="B213" s="5" t="s">
        <v>939</v>
      </c>
      <c r="C213" s="5" t="s">
        <v>3750</v>
      </c>
      <c r="D213" s="5">
        <v>8</v>
      </c>
      <c r="E213" s="6">
        <v>0</v>
      </c>
      <c r="F213" s="17" t="str">
        <f>VLOOKUP(A213,'forecast data dump'!$A$1:$H$3450,4,FALSE)</f>
        <v>01-Aug-19 A</v>
      </c>
      <c r="G213" s="17" t="str">
        <f>VLOOKUP(A213,'forecast data dump'!$A$1:$H$3450,5,FALSE)</f>
        <v>01-Aug-19 A</v>
      </c>
      <c r="H213" s="13">
        <f>VLOOKUP(A213,'forecast data dump'!$A$1:$H$3450,8,FALSE)</f>
        <v>1</v>
      </c>
      <c r="I213" s="22">
        <f t="shared" si="36"/>
        <v>0</v>
      </c>
      <c r="J213" s="5"/>
      <c r="K213" s="5"/>
      <c r="L213" s="33">
        <f t="shared" si="37"/>
        <v>0</v>
      </c>
      <c r="M213" s="33">
        <f t="shared" si="38"/>
        <v>0</v>
      </c>
      <c r="N213" s="22">
        <f t="shared" si="39"/>
        <v>0</v>
      </c>
    </row>
    <row r="214" spans="1:14" x14ac:dyDescent="0.3">
      <c r="A214" s="5" t="s">
        <v>938</v>
      </c>
      <c r="B214" s="5" t="s">
        <v>939</v>
      </c>
      <c r="C214" s="5" t="s">
        <v>3749</v>
      </c>
      <c r="D214" s="5">
        <v>8</v>
      </c>
      <c r="E214" s="6">
        <v>983</v>
      </c>
      <c r="F214" s="17" t="str">
        <f>VLOOKUP(A214,'forecast data dump'!$A$1:$H$3450,4,FALSE)</f>
        <v>01-Aug-19 A</v>
      </c>
      <c r="G214" s="17" t="str">
        <f>VLOOKUP(A214,'forecast data dump'!$A$1:$H$3450,5,FALSE)</f>
        <v>01-Aug-19 A</v>
      </c>
      <c r="H214" s="13">
        <f>VLOOKUP(A214,'forecast data dump'!$A$1:$H$3450,8,FALSE)</f>
        <v>1</v>
      </c>
      <c r="I214" s="22">
        <f t="shared" si="36"/>
        <v>0</v>
      </c>
      <c r="J214" s="5"/>
      <c r="K214" s="5"/>
      <c r="L214" s="33">
        <f t="shared" si="37"/>
        <v>0</v>
      </c>
      <c r="M214" s="33">
        <f t="shared" si="38"/>
        <v>0</v>
      </c>
      <c r="N214" s="22">
        <f t="shared" si="39"/>
        <v>0</v>
      </c>
    </row>
    <row r="215" spans="1:14" x14ac:dyDescent="0.3">
      <c r="A215" s="5" t="s">
        <v>938</v>
      </c>
      <c r="B215" s="5" t="s">
        <v>939</v>
      </c>
      <c r="C215" s="5" t="s">
        <v>3732</v>
      </c>
      <c r="D215" s="5">
        <v>8</v>
      </c>
      <c r="E215" s="6">
        <v>1599</v>
      </c>
      <c r="F215" s="17" t="str">
        <f>VLOOKUP(A215,'forecast data dump'!$A$1:$H$3450,4,FALSE)</f>
        <v>01-Aug-19 A</v>
      </c>
      <c r="G215" s="17" t="str">
        <f>VLOOKUP(A215,'forecast data dump'!$A$1:$H$3450,5,FALSE)</f>
        <v>01-Aug-19 A</v>
      </c>
      <c r="H215" s="13">
        <f>VLOOKUP(A215,'forecast data dump'!$A$1:$H$3450,8,FALSE)</f>
        <v>1</v>
      </c>
      <c r="I215" s="22">
        <f t="shared" si="36"/>
        <v>0</v>
      </c>
      <c r="J215" s="5"/>
      <c r="K215" s="5"/>
      <c r="L215" s="33">
        <f t="shared" si="37"/>
        <v>0</v>
      </c>
      <c r="M215" s="33">
        <f t="shared" si="38"/>
        <v>0</v>
      </c>
      <c r="N215" s="22">
        <f t="shared" si="39"/>
        <v>0</v>
      </c>
    </row>
    <row r="216" spans="1:14" x14ac:dyDescent="0.3">
      <c r="A216" s="3" t="s">
        <v>7831</v>
      </c>
      <c r="B216" s="3"/>
      <c r="C216" s="3"/>
      <c r="D216" s="3"/>
      <c r="E216" s="4"/>
      <c r="F216" s="15"/>
      <c r="G216" s="15"/>
      <c r="H216" s="11"/>
      <c r="I216" s="20"/>
      <c r="J216" s="3"/>
      <c r="K216" s="3"/>
      <c r="L216" s="32"/>
      <c r="M216" s="32"/>
      <c r="N216" s="20"/>
    </row>
    <row r="217" spans="1:14" x14ac:dyDescent="0.3">
      <c r="A217" s="5" t="s">
        <v>940</v>
      </c>
      <c r="B217" s="5" t="s">
        <v>941</v>
      </c>
      <c r="C217" s="5" t="s">
        <v>3733</v>
      </c>
      <c r="D217" s="5">
        <v>144</v>
      </c>
      <c r="E217" s="6">
        <v>21206</v>
      </c>
      <c r="F217" s="17" t="str">
        <f>VLOOKUP(A217,'forecast data dump'!$A$1:$H$3450,4,FALSE)</f>
        <v>24-Mar-20 A</v>
      </c>
      <c r="G217" s="17" t="str">
        <f>VLOOKUP(A217,'forecast data dump'!$A$1:$H$3450,5,FALSE)</f>
        <v>30-Jun-20 A</v>
      </c>
      <c r="H217" s="13">
        <f>VLOOKUP(A217,'forecast data dump'!$A$1:$H$3450,8,FALSE)</f>
        <v>1</v>
      </c>
      <c r="I217" s="22">
        <f t="shared" ref="I217:I231" si="40">D217*(1-H217)</f>
        <v>0</v>
      </c>
      <c r="J217" s="5"/>
      <c r="K217" s="5"/>
      <c r="L217" s="33">
        <f t="shared" ref="L217:L231" si="41">E217*(1-H217)</f>
        <v>0</v>
      </c>
      <c r="M217" s="33">
        <f t="shared" ref="M217:M231" si="42">IF(J217="",L217,(E217/D217)*J217)</f>
        <v>0</v>
      </c>
      <c r="N217" s="22">
        <f t="shared" ref="N217:N231" si="43">L217-M217</f>
        <v>0</v>
      </c>
    </row>
    <row r="218" spans="1:14" x14ac:dyDescent="0.3">
      <c r="A218" s="5" t="s">
        <v>942</v>
      </c>
      <c r="B218" s="5" t="s">
        <v>943</v>
      </c>
      <c r="C218" s="5" t="s">
        <v>3744</v>
      </c>
      <c r="D218" s="5">
        <v>80</v>
      </c>
      <c r="E218" s="6">
        <v>11781</v>
      </c>
      <c r="F218" s="17" t="str">
        <f>VLOOKUP(A218,'forecast data dump'!$A$1:$H$3450,4,FALSE)</f>
        <v>27-Jul-20 A</v>
      </c>
      <c r="G218" s="17" t="str">
        <f>VLOOKUP(A218,'forecast data dump'!$A$1:$H$3450,5,FALSE)</f>
        <v>29-Jul-20 A</v>
      </c>
      <c r="H218" s="13">
        <f>VLOOKUP(A218,'forecast data dump'!$A$1:$H$3450,8,FALSE)</f>
        <v>1</v>
      </c>
      <c r="I218" s="22">
        <f t="shared" si="40"/>
        <v>0</v>
      </c>
      <c r="J218" s="5"/>
      <c r="K218" s="5"/>
      <c r="L218" s="33">
        <f t="shared" si="41"/>
        <v>0</v>
      </c>
      <c r="M218" s="33">
        <f t="shared" si="42"/>
        <v>0</v>
      </c>
      <c r="N218" s="22">
        <f t="shared" si="43"/>
        <v>0</v>
      </c>
    </row>
    <row r="219" spans="1:14" x14ac:dyDescent="0.3">
      <c r="A219" s="5" t="s">
        <v>942</v>
      </c>
      <c r="B219" s="5" t="s">
        <v>943</v>
      </c>
      <c r="C219" s="5" t="s">
        <v>3751</v>
      </c>
      <c r="D219" s="5">
        <v>120</v>
      </c>
      <c r="E219" s="6">
        <v>20653</v>
      </c>
      <c r="F219" s="17" t="str">
        <f>VLOOKUP(A219,'forecast data dump'!$A$1:$H$3450,4,FALSE)</f>
        <v>27-Jul-20 A</v>
      </c>
      <c r="G219" s="17" t="str">
        <f>VLOOKUP(A219,'forecast data dump'!$A$1:$H$3450,5,FALSE)</f>
        <v>29-Jul-20 A</v>
      </c>
      <c r="H219" s="13">
        <f>VLOOKUP(A219,'forecast data dump'!$A$1:$H$3450,8,FALSE)</f>
        <v>1</v>
      </c>
      <c r="I219" s="22">
        <f t="shared" si="40"/>
        <v>0</v>
      </c>
      <c r="J219" s="5"/>
      <c r="K219" s="5"/>
      <c r="L219" s="33">
        <f t="shared" si="41"/>
        <v>0</v>
      </c>
      <c r="M219" s="33">
        <f t="shared" si="42"/>
        <v>0</v>
      </c>
      <c r="N219" s="22">
        <f t="shared" si="43"/>
        <v>0</v>
      </c>
    </row>
    <row r="220" spans="1:14" x14ac:dyDescent="0.3">
      <c r="A220" s="5" t="s">
        <v>942</v>
      </c>
      <c r="B220" s="5" t="s">
        <v>943</v>
      </c>
      <c r="C220" s="5" t="s">
        <v>3732</v>
      </c>
      <c r="D220" s="5">
        <v>160</v>
      </c>
      <c r="E220" s="6">
        <v>32945</v>
      </c>
      <c r="F220" s="17" t="str">
        <f>VLOOKUP(A220,'forecast data dump'!$A$1:$H$3450,4,FALSE)</f>
        <v>27-Jul-20 A</v>
      </c>
      <c r="G220" s="17" t="str">
        <f>VLOOKUP(A220,'forecast data dump'!$A$1:$H$3450,5,FALSE)</f>
        <v>29-Jul-20 A</v>
      </c>
      <c r="H220" s="13">
        <f>VLOOKUP(A220,'forecast data dump'!$A$1:$H$3450,8,FALSE)</f>
        <v>1</v>
      </c>
      <c r="I220" s="22">
        <f t="shared" si="40"/>
        <v>0</v>
      </c>
      <c r="J220" s="5"/>
      <c r="K220" s="5"/>
      <c r="L220" s="33">
        <f t="shared" si="41"/>
        <v>0</v>
      </c>
      <c r="M220" s="33">
        <f t="shared" si="42"/>
        <v>0</v>
      </c>
      <c r="N220" s="22">
        <f t="shared" si="43"/>
        <v>0</v>
      </c>
    </row>
    <row r="221" spans="1:14" x14ac:dyDescent="0.3">
      <c r="A221" s="5" t="s">
        <v>944</v>
      </c>
      <c r="B221" s="5" t="s">
        <v>945</v>
      </c>
      <c r="C221" s="5" t="s">
        <v>3745</v>
      </c>
      <c r="D221" s="5">
        <v>56</v>
      </c>
      <c r="E221" s="6">
        <v>6391</v>
      </c>
      <c r="F221" s="17" t="str">
        <f>VLOOKUP(A221,'forecast data dump'!$A$1:$H$3450,4,FALSE)</f>
        <v>14-Apr-20 A</v>
      </c>
      <c r="G221" s="17" t="str">
        <f>VLOOKUP(A221,'forecast data dump'!$A$1:$H$3450,5,FALSE)</f>
        <v>29-May-20 A</v>
      </c>
      <c r="H221" s="13">
        <f>VLOOKUP(A221,'forecast data dump'!$A$1:$H$3450,8,FALSE)</f>
        <v>1</v>
      </c>
      <c r="I221" s="22">
        <f t="shared" si="40"/>
        <v>0</v>
      </c>
      <c r="J221" s="5"/>
      <c r="K221" s="5"/>
      <c r="L221" s="33">
        <f t="shared" si="41"/>
        <v>0</v>
      </c>
      <c r="M221" s="33">
        <f t="shared" si="42"/>
        <v>0</v>
      </c>
      <c r="N221" s="22">
        <f t="shared" si="43"/>
        <v>0</v>
      </c>
    </row>
    <row r="222" spans="1:14" x14ac:dyDescent="0.3">
      <c r="A222" s="5" t="s">
        <v>946</v>
      </c>
      <c r="B222" s="5" t="s">
        <v>947</v>
      </c>
      <c r="C222" s="5" t="s">
        <v>3744</v>
      </c>
      <c r="D222" s="5">
        <v>462</v>
      </c>
      <c r="E222" s="6">
        <v>69911</v>
      </c>
      <c r="F222" s="17" t="str">
        <f>VLOOKUP(A222,'forecast data dump'!$A$1:$H$3450,4,FALSE)</f>
        <v>23-Nov-20 A</v>
      </c>
      <c r="G222" s="17">
        <f>VLOOKUP(A222,'forecast data dump'!$A$1:$H$3450,5,FALSE)</f>
        <v>44592</v>
      </c>
      <c r="H222" s="13">
        <f>VLOOKUP(A222,'forecast data dump'!$A$1:$H$3450,8,FALSE)</f>
        <v>0.57999999999999996</v>
      </c>
      <c r="I222" s="22">
        <f t="shared" si="40"/>
        <v>194.04000000000002</v>
      </c>
      <c r="J222" s="5"/>
      <c r="K222" s="5"/>
      <c r="L222" s="33">
        <f t="shared" si="41"/>
        <v>29362.620000000003</v>
      </c>
      <c r="M222" s="33">
        <f t="shared" si="42"/>
        <v>29362.620000000003</v>
      </c>
      <c r="N222" s="22">
        <f t="shared" si="43"/>
        <v>0</v>
      </c>
    </row>
    <row r="223" spans="1:14" x14ac:dyDescent="0.3">
      <c r="A223" s="5" t="s">
        <v>946</v>
      </c>
      <c r="B223" s="5" t="s">
        <v>947</v>
      </c>
      <c r="C223" s="5" t="s">
        <v>3741</v>
      </c>
      <c r="D223" s="5">
        <v>922</v>
      </c>
      <c r="E223" s="6">
        <v>108120</v>
      </c>
      <c r="F223" s="17" t="str">
        <f>VLOOKUP(A223,'forecast data dump'!$A$1:$H$3450,4,FALSE)</f>
        <v>23-Nov-20 A</v>
      </c>
      <c r="G223" s="17">
        <f>VLOOKUP(A223,'forecast data dump'!$A$1:$H$3450,5,FALSE)</f>
        <v>44592</v>
      </c>
      <c r="H223" s="13">
        <f>VLOOKUP(A223,'forecast data dump'!$A$1:$H$3450,8,FALSE)</f>
        <v>0.57999999999999996</v>
      </c>
      <c r="I223" s="22">
        <f t="shared" si="40"/>
        <v>387.24</v>
      </c>
      <c r="J223" s="5"/>
      <c r="K223" s="5"/>
      <c r="L223" s="33">
        <f t="shared" si="41"/>
        <v>45410.400000000001</v>
      </c>
      <c r="M223" s="33">
        <f t="shared" si="42"/>
        <v>45410.400000000001</v>
      </c>
      <c r="N223" s="22">
        <f t="shared" si="43"/>
        <v>0</v>
      </c>
    </row>
    <row r="224" spans="1:14" x14ac:dyDescent="0.3">
      <c r="A224" s="5" t="s">
        <v>948</v>
      </c>
      <c r="B224" s="5" t="s">
        <v>949</v>
      </c>
      <c r="C224" s="5" t="s">
        <v>3744</v>
      </c>
      <c r="D224" s="5">
        <v>462</v>
      </c>
      <c r="E224" s="6">
        <v>69926</v>
      </c>
      <c r="F224" s="17" t="str">
        <f>VLOOKUP(A224,'forecast data dump'!$A$1:$H$3450,4,FALSE)</f>
        <v>21-Jan-21 A</v>
      </c>
      <c r="G224" s="17">
        <f>VLOOKUP(A224,'forecast data dump'!$A$1:$H$3450,5,FALSE)</f>
        <v>44592</v>
      </c>
      <c r="H224" s="13">
        <f>VLOOKUP(A224,'forecast data dump'!$A$1:$H$3450,8,FALSE)</f>
        <v>0.35</v>
      </c>
      <c r="I224" s="22">
        <f t="shared" si="40"/>
        <v>300.3</v>
      </c>
      <c r="J224" s="5"/>
      <c r="K224" s="5"/>
      <c r="L224" s="33">
        <f t="shared" si="41"/>
        <v>45451.9</v>
      </c>
      <c r="M224" s="33">
        <f t="shared" si="42"/>
        <v>45451.9</v>
      </c>
      <c r="N224" s="22">
        <f t="shared" si="43"/>
        <v>0</v>
      </c>
    </row>
    <row r="225" spans="1:14" x14ac:dyDescent="0.3">
      <c r="A225" s="5" t="s">
        <v>948</v>
      </c>
      <c r="B225" s="5" t="s">
        <v>949</v>
      </c>
      <c r="C225" s="5" t="s">
        <v>3741</v>
      </c>
      <c r="D225" s="5">
        <v>922</v>
      </c>
      <c r="E225" s="6">
        <v>108143</v>
      </c>
      <c r="F225" s="17" t="str">
        <f>VLOOKUP(A225,'forecast data dump'!$A$1:$H$3450,4,FALSE)</f>
        <v>21-Jan-21 A</v>
      </c>
      <c r="G225" s="17">
        <f>VLOOKUP(A225,'forecast data dump'!$A$1:$H$3450,5,FALSE)</f>
        <v>44592</v>
      </c>
      <c r="H225" s="13">
        <f>VLOOKUP(A225,'forecast data dump'!$A$1:$H$3450,8,FALSE)</f>
        <v>0.35</v>
      </c>
      <c r="I225" s="22">
        <f t="shared" si="40"/>
        <v>599.30000000000007</v>
      </c>
      <c r="J225" s="5"/>
      <c r="K225" s="5"/>
      <c r="L225" s="33">
        <f t="shared" si="41"/>
        <v>70292.95</v>
      </c>
      <c r="M225" s="33">
        <f t="shared" si="42"/>
        <v>70292.95</v>
      </c>
      <c r="N225" s="22">
        <f t="shared" si="43"/>
        <v>0</v>
      </c>
    </row>
    <row r="226" spans="1:14" x14ac:dyDescent="0.3">
      <c r="A226" s="5" t="s">
        <v>950</v>
      </c>
      <c r="B226" s="5" t="s">
        <v>951</v>
      </c>
      <c r="C226" s="5" t="s">
        <v>3744</v>
      </c>
      <c r="D226" s="5">
        <v>462</v>
      </c>
      <c r="E226" s="6">
        <v>69957</v>
      </c>
      <c r="F226" s="17" t="str">
        <f>VLOOKUP(A226,'forecast data dump'!$A$1:$H$3450,4,FALSE)</f>
        <v>23-Nov-20 A</v>
      </c>
      <c r="G226" s="17">
        <f>VLOOKUP(A226,'forecast data dump'!$A$1:$H$3450,5,FALSE)</f>
        <v>44592</v>
      </c>
      <c r="H226" s="13">
        <f>VLOOKUP(A226,'forecast data dump'!$A$1:$H$3450,8,FALSE)</f>
        <v>0.38</v>
      </c>
      <c r="I226" s="22">
        <f t="shared" si="40"/>
        <v>286.44</v>
      </c>
      <c r="J226" s="5"/>
      <c r="K226" s="5"/>
      <c r="L226" s="33">
        <f t="shared" si="41"/>
        <v>43373.34</v>
      </c>
      <c r="M226" s="33">
        <f t="shared" si="42"/>
        <v>43373.34</v>
      </c>
      <c r="N226" s="22">
        <f t="shared" si="43"/>
        <v>0</v>
      </c>
    </row>
    <row r="227" spans="1:14" x14ac:dyDescent="0.3">
      <c r="A227" s="5" t="s">
        <v>950</v>
      </c>
      <c r="B227" s="5" t="s">
        <v>951</v>
      </c>
      <c r="C227" s="5" t="s">
        <v>3741</v>
      </c>
      <c r="D227" s="5">
        <v>922</v>
      </c>
      <c r="E227" s="6">
        <v>108191</v>
      </c>
      <c r="F227" s="17" t="str">
        <f>VLOOKUP(A227,'forecast data dump'!$A$1:$H$3450,4,FALSE)</f>
        <v>23-Nov-20 A</v>
      </c>
      <c r="G227" s="17">
        <f>VLOOKUP(A227,'forecast data dump'!$A$1:$H$3450,5,FALSE)</f>
        <v>44592</v>
      </c>
      <c r="H227" s="13">
        <f>VLOOKUP(A227,'forecast data dump'!$A$1:$H$3450,8,FALSE)</f>
        <v>0.38</v>
      </c>
      <c r="I227" s="22">
        <f t="shared" si="40"/>
        <v>571.64</v>
      </c>
      <c r="J227" s="5"/>
      <c r="K227" s="5"/>
      <c r="L227" s="33">
        <f t="shared" si="41"/>
        <v>67078.42</v>
      </c>
      <c r="M227" s="33">
        <f t="shared" si="42"/>
        <v>67078.42</v>
      </c>
      <c r="N227" s="22">
        <f t="shared" si="43"/>
        <v>0</v>
      </c>
    </row>
    <row r="228" spans="1:14" x14ac:dyDescent="0.3">
      <c r="A228" s="5" t="s">
        <v>952</v>
      </c>
      <c r="B228" s="5" t="s">
        <v>953</v>
      </c>
      <c r="C228" s="5" t="s">
        <v>3744</v>
      </c>
      <c r="D228" s="5">
        <v>462</v>
      </c>
      <c r="E228" s="6">
        <v>70018</v>
      </c>
      <c r="F228" s="17" t="str">
        <f>VLOOKUP(A228,'forecast data dump'!$A$1:$H$3450,4,FALSE)</f>
        <v>22-Jan-21 A</v>
      </c>
      <c r="G228" s="17">
        <f>VLOOKUP(A228,'forecast data dump'!$A$1:$H$3450,5,FALSE)</f>
        <v>44595</v>
      </c>
      <c r="H228" s="13">
        <f>VLOOKUP(A228,'forecast data dump'!$A$1:$H$3450,8,FALSE)</f>
        <v>0.35</v>
      </c>
      <c r="I228" s="22">
        <f t="shared" si="40"/>
        <v>300.3</v>
      </c>
      <c r="J228" s="5"/>
      <c r="K228" s="5"/>
      <c r="L228" s="33">
        <f t="shared" si="41"/>
        <v>45511.700000000004</v>
      </c>
      <c r="M228" s="33">
        <f t="shared" si="42"/>
        <v>45511.700000000004</v>
      </c>
      <c r="N228" s="22">
        <f t="shared" si="43"/>
        <v>0</v>
      </c>
    </row>
    <row r="229" spans="1:14" x14ac:dyDescent="0.3">
      <c r="A229" s="5" t="s">
        <v>952</v>
      </c>
      <c r="B229" s="5" t="s">
        <v>953</v>
      </c>
      <c r="C229" s="5" t="s">
        <v>3741</v>
      </c>
      <c r="D229" s="5">
        <v>922</v>
      </c>
      <c r="E229" s="6">
        <v>108286</v>
      </c>
      <c r="F229" s="17" t="str">
        <f>VLOOKUP(A229,'forecast data dump'!$A$1:$H$3450,4,FALSE)</f>
        <v>22-Jan-21 A</v>
      </c>
      <c r="G229" s="17">
        <f>VLOOKUP(A229,'forecast data dump'!$A$1:$H$3450,5,FALSE)</f>
        <v>44595</v>
      </c>
      <c r="H229" s="13">
        <f>VLOOKUP(A229,'forecast data dump'!$A$1:$H$3450,8,FALSE)</f>
        <v>0.35</v>
      </c>
      <c r="I229" s="22">
        <f t="shared" si="40"/>
        <v>599.30000000000007</v>
      </c>
      <c r="J229" s="5"/>
      <c r="K229" s="5"/>
      <c r="L229" s="33">
        <f t="shared" si="41"/>
        <v>70385.900000000009</v>
      </c>
      <c r="M229" s="33">
        <f t="shared" si="42"/>
        <v>70385.900000000009</v>
      </c>
      <c r="N229" s="22">
        <f t="shared" si="43"/>
        <v>0</v>
      </c>
    </row>
    <row r="230" spans="1:14" x14ac:dyDescent="0.3">
      <c r="A230" s="5" t="s">
        <v>954</v>
      </c>
      <c r="B230" s="5" t="s">
        <v>955</v>
      </c>
      <c r="C230" s="5" t="s">
        <v>3744</v>
      </c>
      <c r="D230" s="5">
        <v>462</v>
      </c>
      <c r="E230" s="6">
        <v>70049</v>
      </c>
      <c r="F230" s="17" t="str">
        <f>VLOOKUP(A230,'forecast data dump'!$A$1:$H$3450,4,FALSE)</f>
        <v>22-Jan-21 A</v>
      </c>
      <c r="G230" s="17">
        <f>VLOOKUP(A230,'forecast data dump'!$A$1:$H$3450,5,FALSE)</f>
        <v>44595</v>
      </c>
      <c r="H230" s="13">
        <f>VLOOKUP(A230,'forecast data dump'!$A$1:$H$3450,8,FALSE)</f>
        <v>0.33</v>
      </c>
      <c r="I230" s="22">
        <f t="shared" si="40"/>
        <v>309.53999999999996</v>
      </c>
      <c r="J230" s="5"/>
      <c r="K230" s="5"/>
      <c r="L230" s="33">
        <f t="shared" si="41"/>
        <v>46932.829999999994</v>
      </c>
      <c r="M230" s="33">
        <f t="shared" si="42"/>
        <v>46932.829999999994</v>
      </c>
      <c r="N230" s="22">
        <f t="shared" si="43"/>
        <v>0</v>
      </c>
    </row>
    <row r="231" spans="1:14" x14ac:dyDescent="0.3">
      <c r="A231" s="5" t="s">
        <v>954</v>
      </c>
      <c r="B231" s="5" t="s">
        <v>955</v>
      </c>
      <c r="C231" s="5" t="s">
        <v>3741</v>
      </c>
      <c r="D231" s="5">
        <v>922</v>
      </c>
      <c r="E231" s="6">
        <v>108333</v>
      </c>
      <c r="F231" s="17" t="str">
        <f>VLOOKUP(A231,'forecast data dump'!$A$1:$H$3450,4,FALSE)</f>
        <v>22-Jan-21 A</v>
      </c>
      <c r="G231" s="17">
        <f>VLOOKUP(A231,'forecast data dump'!$A$1:$H$3450,5,FALSE)</f>
        <v>44595</v>
      </c>
      <c r="H231" s="13">
        <f>VLOOKUP(A231,'forecast data dump'!$A$1:$H$3450,8,FALSE)</f>
        <v>0.33</v>
      </c>
      <c r="I231" s="22">
        <f t="shared" si="40"/>
        <v>617.7399999999999</v>
      </c>
      <c r="J231" s="5"/>
      <c r="K231" s="5"/>
      <c r="L231" s="33">
        <f t="shared" si="41"/>
        <v>72583.109999999986</v>
      </c>
      <c r="M231" s="33">
        <f t="shared" si="42"/>
        <v>72583.109999999986</v>
      </c>
      <c r="N231" s="22">
        <f t="shared" si="43"/>
        <v>0</v>
      </c>
    </row>
    <row r="232" spans="1:14" x14ac:dyDescent="0.3">
      <c r="A232" s="3" t="s">
        <v>7936</v>
      </c>
      <c r="B232" s="3"/>
      <c r="C232" s="3"/>
      <c r="D232" s="3"/>
      <c r="E232" s="4"/>
      <c r="F232" s="15"/>
      <c r="G232" s="15"/>
      <c r="H232" s="11"/>
      <c r="I232" s="20"/>
      <c r="J232" s="3"/>
      <c r="K232" s="3"/>
      <c r="L232" s="32"/>
      <c r="M232" s="32"/>
      <c r="N232" s="20"/>
    </row>
    <row r="233" spans="1:14" x14ac:dyDescent="0.3">
      <c r="A233" s="3" t="s">
        <v>7937</v>
      </c>
      <c r="B233" s="3"/>
      <c r="C233" s="3"/>
      <c r="D233" s="3"/>
      <c r="E233" s="4"/>
      <c r="F233" s="15"/>
      <c r="G233" s="15"/>
      <c r="H233" s="11"/>
      <c r="I233" s="20"/>
      <c r="J233" s="3"/>
      <c r="K233" s="3"/>
      <c r="L233" s="32"/>
      <c r="M233" s="32"/>
      <c r="N233" s="20"/>
    </row>
    <row r="234" spans="1:14" x14ac:dyDescent="0.3">
      <c r="A234" s="5" t="s">
        <v>834</v>
      </c>
      <c r="B234" s="5" t="s">
        <v>835</v>
      </c>
      <c r="C234" s="5" t="s">
        <v>3741</v>
      </c>
      <c r="D234" s="5">
        <v>48</v>
      </c>
      <c r="E234" s="6">
        <v>5318</v>
      </c>
      <c r="F234" s="17" t="str">
        <f>VLOOKUP(A234,'forecast data dump'!$A$1:$H$3450,4,FALSE)</f>
        <v>01-Jul-19 A</v>
      </c>
      <c r="G234" s="17" t="str">
        <f>VLOOKUP(A234,'forecast data dump'!$A$1:$H$3450,5,FALSE)</f>
        <v>29-Jul-19 A</v>
      </c>
      <c r="H234" s="13">
        <f>VLOOKUP(A234,'forecast data dump'!$A$1:$H$3450,8,FALSE)</f>
        <v>1</v>
      </c>
      <c r="I234" s="22">
        <f t="shared" ref="I234:I262" si="44">D234*(1-H234)</f>
        <v>0</v>
      </c>
      <c r="J234" s="5"/>
      <c r="K234" s="5"/>
      <c r="L234" s="33">
        <f t="shared" ref="L234:L262" si="45">E234*(1-H234)</f>
        <v>0</v>
      </c>
      <c r="M234" s="33">
        <f t="shared" ref="M234:M262" si="46">IF(J234="",L234,(E234/D234)*J234)</f>
        <v>0</v>
      </c>
      <c r="N234" s="22">
        <f t="shared" ref="N234:N262" si="47">L234-M234</f>
        <v>0</v>
      </c>
    </row>
    <row r="235" spans="1:14" x14ac:dyDescent="0.3">
      <c r="A235" s="5" t="s">
        <v>836</v>
      </c>
      <c r="B235" s="5" t="s">
        <v>837</v>
      </c>
      <c r="C235" s="5" t="s">
        <v>3744</v>
      </c>
      <c r="D235" s="5">
        <v>32</v>
      </c>
      <c r="E235" s="6">
        <v>4575</v>
      </c>
      <c r="F235" s="17" t="str">
        <f>VLOOKUP(A235,'forecast data dump'!$A$1:$H$3450,4,FALSE)</f>
        <v>03-Jun-19 A</v>
      </c>
      <c r="G235" s="17" t="str">
        <f>VLOOKUP(A235,'forecast data dump'!$A$1:$H$3450,5,FALSE)</f>
        <v>30-Jul-19 A</v>
      </c>
      <c r="H235" s="13">
        <f>VLOOKUP(A235,'forecast data dump'!$A$1:$H$3450,8,FALSE)</f>
        <v>1</v>
      </c>
      <c r="I235" s="22">
        <f t="shared" si="44"/>
        <v>0</v>
      </c>
      <c r="J235" s="5"/>
      <c r="K235" s="5"/>
      <c r="L235" s="33">
        <f t="shared" si="45"/>
        <v>0</v>
      </c>
      <c r="M235" s="33">
        <f t="shared" si="46"/>
        <v>0</v>
      </c>
      <c r="N235" s="22">
        <f t="shared" si="47"/>
        <v>0</v>
      </c>
    </row>
    <row r="236" spans="1:14" x14ac:dyDescent="0.3">
      <c r="A236" s="5" t="s">
        <v>836</v>
      </c>
      <c r="B236" s="5" t="s">
        <v>837</v>
      </c>
      <c r="C236" s="5" t="s">
        <v>3742</v>
      </c>
      <c r="D236" s="5">
        <v>64</v>
      </c>
      <c r="E236" s="6">
        <v>7091</v>
      </c>
      <c r="F236" s="17" t="str">
        <f>VLOOKUP(A236,'forecast data dump'!$A$1:$H$3450,4,FALSE)</f>
        <v>03-Jun-19 A</v>
      </c>
      <c r="G236" s="17" t="str">
        <f>VLOOKUP(A236,'forecast data dump'!$A$1:$H$3450,5,FALSE)</f>
        <v>30-Jul-19 A</v>
      </c>
      <c r="H236" s="13">
        <f>VLOOKUP(A236,'forecast data dump'!$A$1:$H$3450,8,FALSE)</f>
        <v>1</v>
      </c>
      <c r="I236" s="22">
        <f t="shared" si="44"/>
        <v>0</v>
      </c>
      <c r="J236" s="5"/>
      <c r="K236" s="5"/>
      <c r="L236" s="33">
        <f t="shared" si="45"/>
        <v>0</v>
      </c>
      <c r="M236" s="33">
        <f t="shared" si="46"/>
        <v>0</v>
      </c>
      <c r="N236" s="22">
        <f t="shared" si="47"/>
        <v>0</v>
      </c>
    </row>
    <row r="237" spans="1:14" x14ac:dyDescent="0.3">
      <c r="A237" s="5" t="s">
        <v>836</v>
      </c>
      <c r="B237" s="5" t="s">
        <v>837</v>
      </c>
      <c r="C237" s="5" t="s">
        <v>3741</v>
      </c>
      <c r="D237" s="5">
        <v>32</v>
      </c>
      <c r="E237" s="6">
        <v>3546</v>
      </c>
      <c r="F237" s="17" t="str">
        <f>VLOOKUP(A237,'forecast data dump'!$A$1:$H$3450,4,FALSE)</f>
        <v>03-Jun-19 A</v>
      </c>
      <c r="G237" s="17" t="str">
        <f>VLOOKUP(A237,'forecast data dump'!$A$1:$H$3450,5,FALSE)</f>
        <v>30-Jul-19 A</v>
      </c>
      <c r="H237" s="13">
        <f>VLOOKUP(A237,'forecast data dump'!$A$1:$H$3450,8,FALSE)</f>
        <v>1</v>
      </c>
      <c r="I237" s="22">
        <f t="shared" si="44"/>
        <v>0</v>
      </c>
      <c r="J237" s="5"/>
      <c r="K237" s="5"/>
      <c r="L237" s="33">
        <f t="shared" si="45"/>
        <v>0</v>
      </c>
      <c r="M237" s="33">
        <f t="shared" si="46"/>
        <v>0</v>
      </c>
      <c r="N237" s="22">
        <f t="shared" si="47"/>
        <v>0</v>
      </c>
    </row>
    <row r="238" spans="1:14" x14ac:dyDescent="0.3">
      <c r="A238" s="5" t="s">
        <v>838</v>
      </c>
      <c r="B238" s="5" t="s">
        <v>839</v>
      </c>
      <c r="C238" s="5" t="s">
        <v>3744</v>
      </c>
      <c r="D238" s="5">
        <v>32</v>
      </c>
      <c r="E238" s="6">
        <v>4575</v>
      </c>
      <c r="F238" s="17" t="str">
        <f>VLOOKUP(A238,'forecast data dump'!$A$1:$H$3450,4,FALSE)</f>
        <v>01-Jul-19 A</v>
      </c>
      <c r="G238" s="17" t="str">
        <f>VLOOKUP(A238,'forecast data dump'!$A$1:$H$3450,5,FALSE)</f>
        <v>30-Aug-19 A</v>
      </c>
      <c r="H238" s="13">
        <f>VLOOKUP(A238,'forecast data dump'!$A$1:$H$3450,8,FALSE)</f>
        <v>1</v>
      </c>
      <c r="I238" s="22">
        <f t="shared" si="44"/>
        <v>0</v>
      </c>
      <c r="J238" s="5"/>
      <c r="K238" s="5"/>
      <c r="L238" s="33">
        <f t="shared" si="45"/>
        <v>0</v>
      </c>
      <c r="M238" s="33">
        <f t="shared" si="46"/>
        <v>0</v>
      </c>
      <c r="N238" s="22">
        <f t="shared" si="47"/>
        <v>0</v>
      </c>
    </row>
    <row r="239" spans="1:14" x14ac:dyDescent="0.3">
      <c r="A239" s="5" t="s">
        <v>838</v>
      </c>
      <c r="B239" s="5" t="s">
        <v>839</v>
      </c>
      <c r="C239" s="5" t="s">
        <v>3733</v>
      </c>
      <c r="D239" s="5">
        <v>32</v>
      </c>
      <c r="E239" s="6">
        <v>4575</v>
      </c>
      <c r="F239" s="17" t="str">
        <f>VLOOKUP(A239,'forecast data dump'!$A$1:$H$3450,4,FALSE)</f>
        <v>01-Jul-19 A</v>
      </c>
      <c r="G239" s="17" t="str">
        <f>VLOOKUP(A239,'forecast data dump'!$A$1:$H$3450,5,FALSE)</f>
        <v>30-Aug-19 A</v>
      </c>
      <c r="H239" s="13">
        <f>VLOOKUP(A239,'forecast data dump'!$A$1:$H$3450,8,FALSE)</f>
        <v>1</v>
      </c>
      <c r="I239" s="22">
        <f t="shared" si="44"/>
        <v>0</v>
      </c>
      <c r="J239" s="5"/>
      <c r="K239" s="5"/>
      <c r="L239" s="33">
        <f t="shared" si="45"/>
        <v>0</v>
      </c>
      <c r="M239" s="33">
        <f t="shared" si="46"/>
        <v>0</v>
      </c>
      <c r="N239" s="22">
        <f t="shared" si="47"/>
        <v>0</v>
      </c>
    </row>
    <row r="240" spans="1:14" x14ac:dyDescent="0.3">
      <c r="A240" s="5" t="s">
        <v>838</v>
      </c>
      <c r="B240" s="5" t="s">
        <v>839</v>
      </c>
      <c r="C240" s="5" t="s">
        <v>3741</v>
      </c>
      <c r="D240" s="5">
        <v>32</v>
      </c>
      <c r="E240" s="6">
        <v>3546</v>
      </c>
      <c r="F240" s="17" t="str">
        <f>VLOOKUP(A240,'forecast data dump'!$A$1:$H$3450,4,FALSE)</f>
        <v>01-Jul-19 A</v>
      </c>
      <c r="G240" s="17" t="str">
        <f>VLOOKUP(A240,'forecast data dump'!$A$1:$H$3450,5,FALSE)</f>
        <v>30-Aug-19 A</v>
      </c>
      <c r="H240" s="13">
        <f>VLOOKUP(A240,'forecast data dump'!$A$1:$H$3450,8,FALSE)</f>
        <v>1</v>
      </c>
      <c r="I240" s="22">
        <f t="shared" si="44"/>
        <v>0</v>
      </c>
      <c r="J240" s="5"/>
      <c r="K240" s="5"/>
      <c r="L240" s="33">
        <f t="shared" si="45"/>
        <v>0</v>
      </c>
      <c r="M240" s="33">
        <f t="shared" si="46"/>
        <v>0</v>
      </c>
      <c r="N240" s="22">
        <f t="shared" si="47"/>
        <v>0</v>
      </c>
    </row>
    <row r="241" spans="1:14" x14ac:dyDescent="0.3">
      <c r="A241" s="5" t="s">
        <v>844</v>
      </c>
      <c r="B241" s="5" t="s">
        <v>845</v>
      </c>
      <c r="C241" s="5" t="s">
        <v>3744</v>
      </c>
      <c r="D241" s="5">
        <v>160</v>
      </c>
      <c r="E241" s="6">
        <v>23151</v>
      </c>
      <c r="F241" s="17" t="str">
        <f>VLOOKUP(A241,'forecast data dump'!$A$1:$H$3450,4,FALSE)</f>
        <v>07-Nov-19 A</v>
      </c>
      <c r="G241" s="17" t="str">
        <f>VLOOKUP(A241,'forecast data dump'!$A$1:$H$3450,5,FALSE)</f>
        <v>25-Nov-19 A</v>
      </c>
      <c r="H241" s="13">
        <f>VLOOKUP(A241,'forecast data dump'!$A$1:$H$3450,8,FALSE)</f>
        <v>1</v>
      </c>
      <c r="I241" s="22">
        <f t="shared" si="44"/>
        <v>0</v>
      </c>
      <c r="J241" s="5"/>
      <c r="K241" s="5"/>
      <c r="L241" s="33">
        <f t="shared" si="45"/>
        <v>0</v>
      </c>
      <c r="M241" s="33">
        <f t="shared" si="46"/>
        <v>0</v>
      </c>
      <c r="N241" s="22">
        <f t="shared" si="47"/>
        <v>0</v>
      </c>
    </row>
    <row r="242" spans="1:14" x14ac:dyDescent="0.3">
      <c r="A242" s="5" t="s">
        <v>844</v>
      </c>
      <c r="B242" s="5" t="s">
        <v>845</v>
      </c>
      <c r="C242" s="5" t="s">
        <v>3751</v>
      </c>
      <c r="D242" s="5">
        <v>120</v>
      </c>
      <c r="E242" s="6">
        <v>20292</v>
      </c>
      <c r="F242" s="17" t="str">
        <f>VLOOKUP(A242,'forecast data dump'!$A$1:$H$3450,4,FALSE)</f>
        <v>07-Nov-19 A</v>
      </c>
      <c r="G242" s="17" t="str">
        <f>VLOOKUP(A242,'forecast data dump'!$A$1:$H$3450,5,FALSE)</f>
        <v>25-Nov-19 A</v>
      </c>
      <c r="H242" s="13">
        <f>VLOOKUP(A242,'forecast data dump'!$A$1:$H$3450,8,FALSE)</f>
        <v>1</v>
      </c>
      <c r="I242" s="22">
        <f t="shared" si="44"/>
        <v>0</v>
      </c>
      <c r="J242" s="5"/>
      <c r="K242" s="5"/>
      <c r="L242" s="33">
        <f t="shared" si="45"/>
        <v>0</v>
      </c>
      <c r="M242" s="33">
        <f t="shared" si="46"/>
        <v>0</v>
      </c>
      <c r="N242" s="22">
        <f t="shared" si="47"/>
        <v>0</v>
      </c>
    </row>
    <row r="243" spans="1:14" x14ac:dyDescent="0.3">
      <c r="A243" s="5" t="s">
        <v>844</v>
      </c>
      <c r="B243" s="5" t="s">
        <v>845</v>
      </c>
      <c r="C243" s="5" t="s">
        <v>3732</v>
      </c>
      <c r="D243" s="5">
        <v>160</v>
      </c>
      <c r="E243" s="6">
        <v>32369</v>
      </c>
      <c r="F243" s="17" t="str">
        <f>VLOOKUP(A243,'forecast data dump'!$A$1:$H$3450,4,FALSE)</f>
        <v>07-Nov-19 A</v>
      </c>
      <c r="G243" s="17" t="str">
        <f>VLOOKUP(A243,'forecast data dump'!$A$1:$H$3450,5,FALSE)</f>
        <v>25-Nov-19 A</v>
      </c>
      <c r="H243" s="13">
        <f>VLOOKUP(A243,'forecast data dump'!$A$1:$H$3450,8,FALSE)</f>
        <v>1</v>
      </c>
      <c r="I243" s="22">
        <f t="shared" si="44"/>
        <v>0</v>
      </c>
      <c r="J243" s="5"/>
      <c r="K243" s="5"/>
      <c r="L243" s="33">
        <f t="shared" si="45"/>
        <v>0</v>
      </c>
      <c r="M243" s="33">
        <f t="shared" si="46"/>
        <v>0</v>
      </c>
      <c r="N243" s="22">
        <f t="shared" si="47"/>
        <v>0</v>
      </c>
    </row>
    <row r="244" spans="1:14" x14ac:dyDescent="0.3">
      <c r="A244" s="5" t="s">
        <v>846</v>
      </c>
      <c r="B244" s="5" t="s">
        <v>847</v>
      </c>
      <c r="C244" s="5" t="s">
        <v>3745</v>
      </c>
      <c r="D244" s="5">
        <v>24</v>
      </c>
      <c r="E244" s="6">
        <v>2659</v>
      </c>
      <c r="F244" s="17" t="str">
        <f>VLOOKUP(A244,'forecast data dump'!$A$1:$H$3450,4,FALSE)</f>
        <v>02-Aug-19 A</v>
      </c>
      <c r="G244" s="17" t="str">
        <f>VLOOKUP(A244,'forecast data dump'!$A$1:$H$3450,5,FALSE)</f>
        <v>08-Aug-19 A</v>
      </c>
      <c r="H244" s="13">
        <f>VLOOKUP(A244,'forecast data dump'!$A$1:$H$3450,8,FALSE)</f>
        <v>1</v>
      </c>
      <c r="I244" s="22">
        <f t="shared" si="44"/>
        <v>0</v>
      </c>
      <c r="J244" s="5"/>
      <c r="K244" s="5"/>
      <c r="L244" s="33">
        <f t="shared" si="45"/>
        <v>0</v>
      </c>
      <c r="M244" s="33">
        <f t="shared" si="46"/>
        <v>0</v>
      </c>
      <c r="N244" s="22">
        <f t="shared" si="47"/>
        <v>0</v>
      </c>
    </row>
    <row r="245" spans="1:14" x14ac:dyDescent="0.3">
      <c r="A245" s="5" t="s">
        <v>848</v>
      </c>
      <c r="B245" s="5" t="s">
        <v>849</v>
      </c>
      <c r="C245" s="5" t="s">
        <v>3733</v>
      </c>
      <c r="D245" s="5">
        <v>24</v>
      </c>
      <c r="E245" s="6">
        <v>3431</v>
      </c>
      <c r="F245" s="17" t="str">
        <f>VLOOKUP(A245,'forecast data dump'!$A$1:$H$3450,4,FALSE)</f>
        <v>02-Aug-19 A</v>
      </c>
      <c r="G245" s="17" t="str">
        <f>VLOOKUP(A245,'forecast data dump'!$A$1:$H$3450,5,FALSE)</f>
        <v>08-Aug-19 A</v>
      </c>
      <c r="H245" s="13">
        <f>VLOOKUP(A245,'forecast data dump'!$A$1:$H$3450,8,FALSE)</f>
        <v>1</v>
      </c>
      <c r="I245" s="22">
        <f t="shared" si="44"/>
        <v>0</v>
      </c>
      <c r="J245" s="5"/>
      <c r="K245" s="5"/>
      <c r="L245" s="33">
        <f t="shared" si="45"/>
        <v>0</v>
      </c>
      <c r="M245" s="33">
        <f t="shared" si="46"/>
        <v>0</v>
      </c>
      <c r="N245" s="22">
        <f t="shared" si="47"/>
        <v>0</v>
      </c>
    </row>
    <row r="246" spans="1:14" x14ac:dyDescent="0.3">
      <c r="A246" s="5" t="s">
        <v>850</v>
      </c>
      <c r="B246" s="5" t="s">
        <v>851</v>
      </c>
      <c r="C246" s="5" t="s">
        <v>3741</v>
      </c>
      <c r="D246" s="5">
        <v>336</v>
      </c>
      <c r="E246" s="6">
        <v>38345</v>
      </c>
      <c r="F246" s="17" t="str">
        <f>VLOOKUP(A246,'forecast data dump'!$A$1:$H$3450,4,FALSE)</f>
        <v>13-Nov-19 A</v>
      </c>
      <c r="G246" s="17" t="str">
        <f>VLOOKUP(A246,'forecast data dump'!$A$1:$H$3450,5,FALSE)</f>
        <v>11-Jan-21 A</v>
      </c>
      <c r="H246" s="13">
        <f>VLOOKUP(A246,'forecast data dump'!$A$1:$H$3450,8,FALSE)</f>
        <v>1</v>
      </c>
      <c r="I246" s="22">
        <f t="shared" si="44"/>
        <v>0</v>
      </c>
      <c r="J246" s="5"/>
      <c r="K246" s="5"/>
      <c r="L246" s="33">
        <f t="shared" si="45"/>
        <v>0</v>
      </c>
      <c r="M246" s="33">
        <f t="shared" si="46"/>
        <v>0</v>
      </c>
      <c r="N246" s="22">
        <f t="shared" si="47"/>
        <v>0</v>
      </c>
    </row>
    <row r="247" spans="1:14" x14ac:dyDescent="0.3">
      <c r="A247" s="5" t="s">
        <v>852</v>
      </c>
      <c r="B247" s="5" t="s">
        <v>853</v>
      </c>
      <c r="C247" s="5" t="s">
        <v>3741</v>
      </c>
      <c r="D247" s="5">
        <v>336</v>
      </c>
      <c r="E247" s="6">
        <v>38345</v>
      </c>
      <c r="F247" s="17" t="str">
        <f>VLOOKUP(A247,'forecast data dump'!$A$1:$H$3450,4,FALSE)</f>
        <v>14-Nov-19 A</v>
      </c>
      <c r="G247" s="17" t="str">
        <f>VLOOKUP(A247,'forecast data dump'!$A$1:$H$3450,5,FALSE)</f>
        <v>30-Sep-20 A</v>
      </c>
      <c r="H247" s="13">
        <f>VLOOKUP(A247,'forecast data dump'!$A$1:$H$3450,8,FALSE)</f>
        <v>1</v>
      </c>
      <c r="I247" s="22">
        <f t="shared" si="44"/>
        <v>0</v>
      </c>
      <c r="J247" s="5"/>
      <c r="K247" s="5"/>
      <c r="L247" s="33">
        <f t="shared" si="45"/>
        <v>0</v>
      </c>
      <c r="M247" s="33">
        <f t="shared" si="46"/>
        <v>0</v>
      </c>
      <c r="N247" s="22">
        <f t="shared" si="47"/>
        <v>0</v>
      </c>
    </row>
    <row r="248" spans="1:14" x14ac:dyDescent="0.3">
      <c r="A248" s="5" t="s">
        <v>854</v>
      </c>
      <c r="B248" s="5" t="s">
        <v>855</v>
      </c>
      <c r="C248" s="5" t="s">
        <v>3741</v>
      </c>
      <c r="D248" s="5">
        <v>216</v>
      </c>
      <c r="E248" s="6">
        <v>24650</v>
      </c>
      <c r="F248" s="17" t="str">
        <f>VLOOKUP(A248,'forecast data dump'!$A$1:$H$3450,4,FALSE)</f>
        <v>03-Feb-20 A</v>
      </c>
      <c r="G248" s="17" t="str">
        <f>VLOOKUP(A248,'forecast data dump'!$A$1:$H$3450,5,FALSE)</f>
        <v>11-Jan-21 A</v>
      </c>
      <c r="H248" s="13">
        <f>VLOOKUP(A248,'forecast data dump'!$A$1:$H$3450,8,FALSE)</f>
        <v>1</v>
      </c>
      <c r="I248" s="22">
        <f t="shared" si="44"/>
        <v>0</v>
      </c>
      <c r="J248" s="5"/>
      <c r="K248" s="5"/>
      <c r="L248" s="33">
        <f t="shared" si="45"/>
        <v>0</v>
      </c>
      <c r="M248" s="33">
        <f t="shared" si="46"/>
        <v>0</v>
      </c>
      <c r="N248" s="22">
        <f t="shared" si="47"/>
        <v>0</v>
      </c>
    </row>
    <row r="249" spans="1:14" x14ac:dyDescent="0.3">
      <c r="A249" s="5" t="s">
        <v>856</v>
      </c>
      <c r="B249" s="5" t="s">
        <v>857</v>
      </c>
      <c r="C249" s="5" t="s">
        <v>3744</v>
      </c>
      <c r="D249" s="5">
        <v>218</v>
      </c>
      <c r="E249" s="6">
        <v>32104</v>
      </c>
      <c r="F249" s="17" t="str">
        <f>VLOOKUP(A249,'forecast data dump'!$A$1:$H$3450,4,FALSE)</f>
        <v>11-Mar-20 A</v>
      </c>
      <c r="G249" s="17" t="str">
        <f>VLOOKUP(A249,'forecast data dump'!$A$1:$H$3450,5,FALSE)</f>
        <v>26-Jan-21 A</v>
      </c>
      <c r="H249" s="13">
        <f>VLOOKUP(A249,'forecast data dump'!$A$1:$H$3450,8,FALSE)</f>
        <v>1</v>
      </c>
      <c r="I249" s="22">
        <f t="shared" si="44"/>
        <v>0</v>
      </c>
      <c r="J249" s="5"/>
      <c r="K249" s="5"/>
      <c r="L249" s="33">
        <f t="shared" si="45"/>
        <v>0</v>
      </c>
      <c r="M249" s="33">
        <f t="shared" si="46"/>
        <v>0</v>
      </c>
      <c r="N249" s="22">
        <f t="shared" si="47"/>
        <v>0</v>
      </c>
    </row>
    <row r="250" spans="1:14" x14ac:dyDescent="0.3">
      <c r="A250" s="5" t="s">
        <v>856</v>
      </c>
      <c r="B250" s="5" t="s">
        <v>857</v>
      </c>
      <c r="C250" s="5" t="s">
        <v>3741</v>
      </c>
      <c r="D250" s="5">
        <v>557</v>
      </c>
      <c r="E250" s="6">
        <v>63566</v>
      </c>
      <c r="F250" s="17" t="str">
        <f>VLOOKUP(A250,'forecast data dump'!$A$1:$H$3450,4,FALSE)</f>
        <v>11-Mar-20 A</v>
      </c>
      <c r="G250" s="17" t="str">
        <f>VLOOKUP(A250,'forecast data dump'!$A$1:$H$3450,5,FALSE)</f>
        <v>26-Jan-21 A</v>
      </c>
      <c r="H250" s="13">
        <f>VLOOKUP(A250,'forecast data dump'!$A$1:$H$3450,8,FALSE)</f>
        <v>1</v>
      </c>
      <c r="I250" s="22">
        <f t="shared" si="44"/>
        <v>0</v>
      </c>
      <c r="J250" s="5"/>
      <c r="K250" s="5"/>
      <c r="L250" s="33">
        <f t="shared" si="45"/>
        <v>0</v>
      </c>
      <c r="M250" s="33">
        <f t="shared" si="46"/>
        <v>0</v>
      </c>
      <c r="N250" s="22">
        <f t="shared" si="47"/>
        <v>0</v>
      </c>
    </row>
    <row r="251" spans="1:14" x14ac:dyDescent="0.3">
      <c r="A251" s="5" t="s">
        <v>858</v>
      </c>
      <c r="B251" s="5" t="s">
        <v>859</v>
      </c>
      <c r="C251" s="5" t="s">
        <v>3744</v>
      </c>
      <c r="D251" s="5">
        <v>218</v>
      </c>
      <c r="E251" s="6">
        <v>32104</v>
      </c>
      <c r="F251" s="17" t="str">
        <f>VLOOKUP(A251,'forecast data dump'!$A$1:$H$3450,4,FALSE)</f>
        <v>24-Mar-20 A</v>
      </c>
      <c r="G251" s="17" t="str">
        <f>VLOOKUP(A251,'forecast data dump'!$A$1:$H$3450,5,FALSE)</f>
        <v>26-Jan-21 A</v>
      </c>
      <c r="H251" s="13">
        <f>VLOOKUP(A251,'forecast data dump'!$A$1:$H$3450,8,FALSE)</f>
        <v>1</v>
      </c>
      <c r="I251" s="22">
        <f t="shared" si="44"/>
        <v>0</v>
      </c>
      <c r="J251" s="5"/>
      <c r="K251" s="5"/>
      <c r="L251" s="33">
        <f t="shared" si="45"/>
        <v>0</v>
      </c>
      <c r="M251" s="33">
        <f t="shared" si="46"/>
        <v>0</v>
      </c>
      <c r="N251" s="22">
        <f t="shared" si="47"/>
        <v>0</v>
      </c>
    </row>
    <row r="252" spans="1:14" x14ac:dyDescent="0.3">
      <c r="A252" s="5" t="s">
        <v>858</v>
      </c>
      <c r="B252" s="5" t="s">
        <v>859</v>
      </c>
      <c r="C252" s="5" t="s">
        <v>3742</v>
      </c>
      <c r="D252" s="5">
        <v>371</v>
      </c>
      <c r="E252" s="6">
        <v>42339</v>
      </c>
      <c r="F252" s="17" t="str">
        <f>VLOOKUP(A252,'forecast data dump'!$A$1:$H$3450,4,FALSE)</f>
        <v>24-Mar-20 A</v>
      </c>
      <c r="G252" s="17" t="str">
        <f>VLOOKUP(A252,'forecast data dump'!$A$1:$H$3450,5,FALSE)</f>
        <v>26-Jan-21 A</v>
      </c>
      <c r="H252" s="13">
        <f>VLOOKUP(A252,'forecast data dump'!$A$1:$H$3450,8,FALSE)</f>
        <v>1</v>
      </c>
      <c r="I252" s="22">
        <f t="shared" si="44"/>
        <v>0</v>
      </c>
      <c r="J252" s="5"/>
      <c r="K252" s="5"/>
      <c r="L252" s="33">
        <f t="shared" si="45"/>
        <v>0</v>
      </c>
      <c r="M252" s="33">
        <f t="shared" si="46"/>
        <v>0</v>
      </c>
      <c r="N252" s="22">
        <f t="shared" si="47"/>
        <v>0</v>
      </c>
    </row>
    <row r="253" spans="1:14" x14ac:dyDescent="0.3">
      <c r="A253" s="5" t="s">
        <v>858</v>
      </c>
      <c r="B253" s="5" t="s">
        <v>859</v>
      </c>
      <c r="C253" s="5" t="s">
        <v>3741</v>
      </c>
      <c r="D253" s="5">
        <v>186</v>
      </c>
      <c r="E253" s="6">
        <v>21227</v>
      </c>
      <c r="F253" s="17" t="str">
        <f>VLOOKUP(A253,'forecast data dump'!$A$1:$H$3450,4,FALSE)</f>
        <v>24-Mar-20 A</v>
      </c>
      <c r="G253" s="17" t="str">
        <f>VLOOKUP(A253,'forecast data dump'!$A$1:$H$3450,5,FALSE)</f>
        <v>26-Jan-21 A</v>
      </c>
      <c r="H253" s="13">
        <f>VLOOKUP(A253,'forecast data dump'!$A$1:$H$3450,8,FALSE)</f>
        <v>1</v>
      </c>
      <c r="I253" s="22">
        <f t="shared" si="44"/>
        <v>0</v>
      </c>
      <c r="J253" s="5"/>
      <c r="K253" s="5"/>
      <c r="L253" s="33">
        <f t="shared" si="45"/>
        <v>0</v>
      </c>
      <c r="M253" s="33">
        <f t="shared" si="46"/>
        <v>0</v>
      </c>
      <c r="N253" s="22">
        <f t="shared" si="47"/>
        <v>0</v>
      </c>
    </row>
    <row r="254" spans="1:14" x14ac:dyDescent="0.3">
      <c r="A254" s="5" t="s">
        <v>860</v>
      </c>
      <c r="B254" s="5" t="s">
        <v>861</v>
      </c>
      <c r="C254" s="5" t="s">
        <v>3744</v>
      </c>
      <c r="D254" s="5">
        <v>218</v>
      </c>
      <c r="E254" s="6">
        <v>32104</v>
      </c>
      <c r="F254" s="17" t="str">
        <f>VLOOKUP(A254,'forecast data dump'!$A$1:$H$3450,4,FALSE)</f>
        <v>25-Mar-20 A</v>
      </c>
      <c r="G254" s="17" t="str">
        <f>VLOOKUP(A254,'forecast data dump'!$A$1:$H$3450,5,FALSE)</f>
        <v>01-Feb-21 A</v>
      </c>
      <c r="H254" s="13">
        <f>VLOOKUP(A254,'forecast data dump'!$A$1:$H$3450,8,FALSE)</f>
        <v>1</v>
      </c>
      <c r="I254" s="22">
        <f t="shared" si="44"/>
        <v>0</v>
      </c>
      <c r="J254" s="5"/>
      <c r="K254" s="5"/>
      <c r="L254" s="33">
        <f t="shared" si="45"/>
        <v>0</v>
      </c>
      <c r="M254" s="33">
        <f t="shared" si="46"/>
        <v>0</v>
      </c>
      <c r="N254" s="22">
        <f t="shared" si="47"/>
        <v>0</v>
      </c>
    </row>
    <row r="255" spans="1:14" x14ac:dyDescent="0.3">
      <c r="A255" s="5" t="s">
        <v>860</v>
      </c>
      <c r="B255" s="5" t="s">
        <v>861</v>
      </c>
      <c r="C255" s="5" t="s">
        <v>3733</v>
      </c>
      <c r="D255" s="5">
        <v>608</v>
      </c>
      <c r="E255" s="6">
        <v>89537</v>
      </c>
      <c r="F255" s="17" t="str">
        <f>VLOOKUP(A255,'forecast data dump'!$A$1:$H$3450,4,FALSE)</f>
        <v>25-Mar-20 A</v>
      </c>
      <c r="G255" s="17" t="str">
        <f>VLOOKUP(A255,'forecast data dump'!$A$1:$H$3450,5,FALSE)</f>
        <v>01-Feb-21 A</v>
      </c>
      <c r="H255" s="13">
        <f>VLOOKUP(A255,'forecast data dump'!$A$1:$H$3450,8,FALSE)</f>
        <v>1</v>
      </c>
      <c r="I255" s="22">
        <f t="shared" si="44"/>
        <v>0</v>
      </c>
      <c r="J255" s="5"/>
      <c r="K255" s="5"/>
      <c r="L255" s="33">
        <f t="shared" si="45"/>
        <v>0</v>
      </c>
      <c r="M255" s="33">
        <f t="shared" si="46"/>
        <v>0</v>
      </c>
      <c r="N255" s="22">
        <f t="shared" si="47"/>
        <v>0</v>
      </c>
    </row>
    <row r="256" spans="1:14" x14ac:dyDescent="0.3">
      <c r="A256" s="5" t="s">
        <v>860</v>
      </c>
      <c r="B256" s="5" t="s">
        <v>861</v>
      </c>
      <c r="C256" s="5" t="s">
        <v>3741</v>
      </c>
      <c r="D256" s="5">
        <v>493</v>
      </c>
      <c r="E256" s="6">
        <v>56262</v>
      </c>
      <c r="F256" s="17" t="str">
        <f>VLOOKUP(A256,'forecast data dump'!$A$1:$H$3450,4,FALSE)</f>
        <v>25-Mar-20 A</v>
      </c>
      <c r="G256" s="17" t="str">
        <f>VLOOKUP(A256,'forecast data dump'!$A$1:$H$3450,5,FALSE)</f>
        <v>01-Feb-21 A</v>
      </c>
      <c r="H256" s="13">
        <f>VLOOKUP(A256,'forecast data dump'!$A$1:$H$3450,8,FALSE)</f>
        <v>1</v>
      </c>
      <c r="I256" s="22">
        <f t="shared" si="44"/>
        <v>0</v>
      </c>
      <c r="J256" s="5"/>
      <c r="K256" s="5"/>
      <c r="L256" s="33">
        <f t="shared" si="45"/>
        <v>0</v>
      </c>
      <c r="M256" s="33">
        <f t="shared" si="46"/>
        <v>0</v>
      </c>
      <c r="N256" s="22">
        <f t="shared" si="47"/>
        <v>0</v>
      </c>
    </row>
    <row r="257" spans="1:14" x14ac:dyDescent="0.3">
      <c r="A257" s="5" t="s">
        <v>866</v>
      </c>
      <c r="B257" s="5" t="s">
        <v>867</v>
      </c>
      <c r="C257" s="5" t="s">
        <v>3744</v>
      </c>
      <c r="D257" s="5">
        <v>160</v>
      </c>
      <c r="E257" s="6">
        <v>22876</v>
      </c>
      <c r="F257" s="17" t="str">
        <f>VLOOKUP(A257,'forecast data dump'!$A$1:$H$3450,4,FALSE)</f>
        <v>31-Jul-19 A</v>
      </c>
      <c r="G257" s="17" t="str">
        <f>VLOOKUP(A257,'forecast data dump'!$A$1:$H$3450,5,FALSE)</f>
        <v>27-Aug-19 A</v>
      </c>
      <c r="H257" s="13">
        <f>VLOOKUP(A257,'forecast data dump'!$A$1:$H$3450,8,FALSE)</f>
        <v>1</v>
      </c>
      <c r="I257" s="22">
        <f t="shared" si="44"/>
        <v>0</v>
      </c>
      <c r="J257" s="5"/>
      <c r="K257" s="5"/>
      <c r="L257" s="33">
        <f t="shared" si="45"/>
        <v>0</v>
      </c>
      <c r="M257" s="33">
        <f t="shared" si="46"/>
        <v>0</v>
      </c>
      <c r="N257" s="22">
        <f t="shared" si="47"/>
        <v>0</v>
      </c>
    </row>
    <row r="258" spans="1:14" x14ac:dyDescent="0.3">
      <c r="A258" s="5" t="s">
        <v>866</v>
      </c>
      <c r="B258" s="5" t="s">
        <v>867</v>
      </c>
      <c r="C258" s="5" t="s">
        <v>3732</v>
      </c>
      <c r="D258" s="5">
        <v>160</v>
      </c>
      <c r="E258" s="6">
        <v>31986</v>
      </c>
      <c r="F258" s="17" t="str">
        <f>VLOOKUP(A258,'forecast data dump'!$A$1:$H$3450,4,FALSE)</f>
        <v>31-Jul-19 A</v>
      </c>
      <c r="G258" s="17" t="str">
        <f>VLOOKUP(A258,'forecast data dump'!$A$1:$H$3450,5,FALSE)</f>
        <v>27-Aug-19 A</v>
      </c>
      <c r="H258" s="13">
        <f>VLOOKUP(A258,'forecast data dump'!$A$1:$H$3450,8,FALSE)</f>
        <v>1</v>
      </c>
      <c r="I258" s="22">
        <f t="shared" si="44"/>
        <v>0</v>
      </c>
      <c r="J258" s="5"/>
      <c r="K258" s="5"/>
      <c r="L258" s="33">
        <f t="shared" si="45"/>
        <v>0</v>
      </c>
      <c r="M258" s="33">
        <f t="shared" si="46"/>
        <v>0</v>
      </c>
      <c r="N258" s="22">
        <f t="shared" si="47"/>
        <v>0</v>
      </c>
    </row>
    <row r="259" spans="1:14" x14ac:dyDescent="0.3">
      <c r="A259" s="5" t="s">
        <v>866</v>
      </c>
      <c r="B259" s="5" t="s">
        <v>867</v>
      </c>
      <c r="C259" s="5" t="s">
        <v>3751</v>
      </c>
      <c r="D259" s="5">
        <v>120</v>
      </c>
      <c r="E259" s="6">
        <v>20051</v>
      </c>
      <c r="F259" s="17" t="str">
        <f>VLOOKUP(A259,'forecast data dump'!$A$1:$H$3450,4,FALSE)</f>
        <v>31-Jul-19 A</v>
      </c>
      <c r="G259" s="17" t="str">
        <f>VLOOKUP(A259,'forecast data dump'!$A$1:$H$3450,5,FALSE)</f>
        <v>27-Aug-19 A</v>
      </c>
      <c r="H259" s="13">
        <f>VLOOKUP(A259,'forecast data dump'!$A$1:$H$3450,8,FALSE)</f>
        <v>1</v>
      </c>
      <c r="I259" s="22">
        <f t="shared" si="44"/>
        <v>0</v>
      </c>
      <c r="J259" s="5"/>
      <c r="K259" s="5"/>
      <c r="L259" s="33">
        <f t="shared" si="45"/>
        <v>0</v>
      </c>
      <c r="M259" s="33">
        <f t="shared" si="46"/>
        <v>0</v>
      </c>
      <c r="N259" s="22">
        <f t="shared" si="47"/>
        <v>0</v>
      </c>
    </row>
    <row r="260" spans="1:14" x14ac:dyDescent="0.3">
      <c r="A260" s="5" t="s">
        <v>872</v>
      </c>
      <c r="B260" s="5" t="s">
        <v>873</v>
      </c>
      <c r="C260" s="5" t="s">
        <v>3740</v>
      </c>
      <c r="D260" s="5">
        <v>8</v>
      </c>
      <c r="E260" s="6">
        <v>1337</v>
      </c>
      <c r="F260" s="17" t="str">
        <f>VLOOKUP(A260,'forecast data dump'!$A$1:$H$3450,4,FALSE)</f>
        <v>01-Aug-19 A</v>
      </c>
      <c r="G260" s="17" t="str">
        <f>VLOOKUP(A260,'forecast data dump'!$A$1:$H$3450,5,FALSE)</f>
        <v>01-Aug-19 A</v>
      </c>
      <c r="H260" s="13">
        <f>VLOOKUP(A260,'forecast data dump'!$A$1:$H$3450,8,FALSE)</f>
        <v>1</v>
      </c>
      <c r="I260" s="22">
        <f t="shared" si="44"/>
        <v>0</v>
      </c>
      <c r="J260" s="5"/>
      <c r="K260" s="5"/>
      <c r="L260" s="33">
        <f t="shared" si="45"/>
        <v>0</v>
      </c>
      <c r="M260" s="33">
        <f t="shared" si="46"/>
        <v>0</v>
      </c>
      <c r="N260" s="22">
        <f t="shared" si="47"/>
        <v>0</v>
      </c>
    </row>
    <row r="261" spans="1:14" x14ac:dyDescent="0.3">
      <c r="A261" s="5" t="s">
        <v>882</v>
      </c>
      <c r="B261" s="5" t="s">
        <v>883</v>
      </c>
      <c r="C261" s="5" t="s">
        <v>3745</v>
      </c>
      <c r="D261" s="5">
        <v>0</v>
      </c>
      <c r="E261" s="6">
        <v>0</v>
      </c>
      <c r="F261" s="17" t="str">
        <f>VLOOKUP(A261,'forecast data dump'!$A$1:$H$3450,4,FALSE)</f>
        <v>03-Jun-19 A</v>
      </c>
      <c r="G261" s="17" t="str">
        <f>VLOOKUP(A261,'forecast data dump'!$A$1:$H$3450,5,FALSE)</f>
        <v>28-Jun-19 A</v>
      </c>
      <c r="H261" s="13">
        <f>VLOOKUP(A261,'forecast data dump'!$A$1:$H$3450,8,FALSE)</f>
        <v>1</v>
      </c>
      <c r="I261" s="22">
        <f t="shared" si="44"/>
        <v>0</v>
      </c>
      <c r="J261" s="5"/>
      <c r="K261" s="5"/>
      <c r="L261" s="33">
        <f t="shared" si="45"/>
        <v>0</v>
      </c>
      <c r="M261" s="33">
        <f t="shared" si="46"/>
        <v>0</v>
      </c>
      <c r="N261" s="22">
        <f t="shared" si="47"/>
        <v>0</v>
      </c>
    </row>
    <row r="262" spans="1:14" x14ac:dyDescent="0.3">
      <c r="A262" s="5" t="s">
        <v>884</v>
      </c>
      <c r="B262" s="5" t="s">
        <v>885</v>
      </c>
      <c r="C262" s="5" t="s">
        <v>3733</v>
      </c>
      <c r="D262" s="5">
        <v>9</v>
      </c>
      <c r="E262" s="6">
        <v>1287</v>
      </c>
      <c r="F262" s="17" t="str">
        <f>VLOOKUP(A262,'forecast data dump'!$A$1:$H$3450,4,FALSE)</f>
        <v>03-Jun-19 A</v>
      </c>
      <c r="G262" s="17" t="str">
        <f>VLOOKUP(A262,'forecast data dump'!$A$1:$H$3450,5,FALSE)</f>
        <v>28-Jun-19 A</v>
      </c>
      <c r="H262" s="13">
        <f>VLOOKUP(A262,'forecast data dump'!$A$1:$H$3450,8,FALSE)</f>
        <v>1</v>
      </c>
      <c r="I262" s="22">
        <f t="shared" si="44"/>
        <v>0</v>
      </c>
      <c r="J262" s="5"/>
      <c r="K262" s="5"/>
      <c r="L262" s="33">
        <f t="shared" si="45"/>
        <v>0</v>
      </c>
      <c r="M262" s="33">
        <f t="shared" si="46"/>
        <v>0</v>
      </c>
      <c r="N262" s="22">
        <f t="shared" si="47"/>
        <v>0</v>
      </c>
    </row>
    <row r="263" spans="1:14" x14ac:dyDescent="0.3">
      <c r="A263" s="3" t="s">
        <v>7832</v>
      </c>
      <c r="B263" s="3"/>
      <c r="C263" s="3"/>
      <c r="D263" s="3"/>
      <c r="E263" s="4"/>
      <c r="F263" s="15"/>
      <c r="G263" s="15"/>
      <c r="H263" s="11"/>
      <c r="I263" s="20"/>
      <c r="J263" s="3"/>
      <c r="K263" s="3"/>
      <c r="L263" s="32"/>
      <c r="M263" s="32"/>
      <c r="N263" s="20"/>
    </row>
    <row r="264" spans="1:14" x14ac:dyDescent="0.3">
      <c r="A264" s="5" t="s">
        <v>886</v>
      </c>
      <c r="B264" s="5" t="s">
        <v>887</v>
      </c>
      <c r="C264" s="5" t="s">
        <v>3733</v>
      </c>
      <c r="D264" s="5">
        <v>144</v>
      </c>
      <c r="E264" s="6">
        <v>21206</v>
      </c>
      <c r="F264" s="17" t="str">
        <f>VLOOKUP(A264,'forecast data dump'!$A$1:$H$3450,4,FALSE)</f>
        <v>30-Jul-20 A</v>
      </c>
      <c r="G264" s="17" t="str">
        <f>VLOOKUP(A264,'forecast data dump'!$A$1:$H$3450,5,FALSE)</f>
        <v>30-Jul-20 A</v>
      </c>
      <c r="H264" s="13">
        <f>VLOOKUP(A264,'forecast data dump'!$A$1:$H$3450,8,FALSE)</f>
        <v>1</v>
      </c>
      <c r="I264" s="22">
        <f t="shared" ref="I264:I279" si="48">D264*(1-H264)</f>
        <v>0</v>
      </c>
      <c r="J264" s="5"/>
      <c r="K264" s="5"/>
      <c r="L264" s="33">
        <f t="shared" ref="L264:L279" si="49">E264*(1-H264)</f>
        <v>0</v>
      </c>
      <c r="M264" s="33">
        <f t="shared" ref="M264:M279" si="50">IF(J264="",L264,(E264/D264)*J264)</f>
        <v>0</v>
      </c>
      <c r="N264" s="22">
        <f t="shared" ref="N264:N279" si="51">L264-M264</f>
        <v>0</v>
      </c>
    </row>
    <row r="265" spans="1:14" x14ac:dyDescent="0.3">
      <c r="A265" s="5" t="s">
        <v>888</v>
      </c>
      <c r="B265" s="5" t="s">
        <v>889</v>
      </c>
      <c r="C265" s="5" t="s">
        <v>3744</v>
      </c>
      <c r="D265" s="5">
        <v>40</v>
      </c>
      <c r="E265" s="6">
        <v>5891</v>
      </c>
      <c r="F265" s="17" t="str">
        <f>VLOOKUP(A265,'forecast data dump'!$A$1:$H$3450,4,FALSE)</f>
        <v>30-Jul-20 A</v>
      </c>
      <c r="G265" s="17" t="str">
        <f>VLOOKUP(A265,'forecast data dump'!$A$1:$H$3450,5,FALSE)</f>
        <v>30-Jul-20 A</v>
      </c>
      <c r="H265" s="13">
        <f>VLOOKUP(A265,'forecast data dump'!$A$1:$H$3450,8,FALSE)</f>
        <v>1</v>
      </c>
      <c r="I265" s="22">
        <f t="shared" si="48"/>
        <v>0</v>
      </c>
      <c r="J265" s="5"/>
      <c r="K265" s="5"/>
      <c r="L265" s="33">
        <f t="shared" si="49"/>
        <v>0</v>
      </c>
      <c r="M265" s="33">
        <f t="shared" si="50"/>
        <v>0</v>
      </c>
      <c r="N265" s="22">
        <f t="shared" si="51"/>
        <v>0</v>
      </c>
    </row>
    <row r="266" spans="1:14" x14ac:dyDescent="0.3">
      <c r="A266" s="5" t="s">
        <v>888</v>
      </c>
      <c r="B266" s="5" t="s">
        <v>889</v>
      </c>
      <c r="C266" s="5" t="s">
        <v>3751</v>
      </c>
      <c r="D266" s="5">
        <v>40</v>
      </c>
      <c r="E266" s="6">
        <v>6884</v>
      </c>
      <c r="F266" s="17" t="str">
        <f>VLOOKUP(A266,'forecast data dump'!$A$1:$H$3450,4,FALSE)</f>
        <v>30-Jul-20 A</v>
      </c>
      <c r="G266" s="17" t="str">
        <f>VLOOKUP(A266,'forecast data dump'!$A$1:$H$3450,5,FALSE)</f>
        <v>30-Jul-20 A</v>
      </c>
      <c r="H266" s="13">
        <f>VLOOKUP(A266,'forecast data dump'!$A$1:$H$3450,8,FALSE)</f>
        <v>1</v>
      </c>
      <c r="I266" s="22">
        <f t="shared" si="48"/>
        <v>0</v>
      </c>
      <c r="J266" s="5"/>
      <c r="K266" s="5"/>
      <c r="L266" s="33">
        <f t="shared" si="49"/>
        <v>0</v>
      </c>
      <c r="M266" s="33">
        <f t="shared" si="50"/>
        <v>0</v>
      </c>
      <c r="N266" s="22">
        <f t="shared" si="51"/>
        <v>0</v>
      </c>
    </row>
    <row r="267" spans="1:14" x14ac:dyDescent="0.3">
      <c r="A267" s="5" t="s">
        <v>888</v>
      </c>
      <c r="B267" s="5" t="s">
        <v>889</v>
      </c>
      <c r="C267" s="5" t="s">
        <v>3732</v>
      </c>
      <c r="D267" s="5">
        <v>80</v>
      </c>
      <c r="E267" s="6">
        <v>16473</v>
      </c>
      <c r="F267" s="17" t="str">
        <f>VLOOKUP(A267,'forecast data dump'!$A$1:$H$3450,4,FALSE)</f>
        <v>30-Jul-20 A</v>
      </c>
      <c r="G267" s="17" t="str">
        <f>VLOOKUP(A267,'forecast data dump'!$A$1:$H$3450,5,FALSE)</f>
        <v>30-Jul-20 A</v>
      </c>
      <c r="H267" s="13">
        <f>VLOOKUP(A267,'forecast data dump'!$A$1:$H$3450,8,FALSE)</f>
        <v>1</v>
      </c>
      <c r="I267" s="22">
        <f t="shared" si="48"/>
        <v>0</v>
      </c>
      <c r="J267" s="5"/>
      <c r="K267" s="5"/>
      <c r="L267" s="33">
        <f t="shared" si="49"/>
        <v>0</v>
      </c>
      <c r="M267" s="33">
        <f t="shared" si="50"/>
        <v>0</v>
      </c>
      <c r="N267" s="22">
        <f t="shared" si="51"/>
        <v>0</v>
      </c>
    </row>
    <row r="268" spans="1:14" x14ac:dyDescent="0.3">
      <c r="A268" s="5" t="s">
        <v>890</v>
      </c>
      <c r="B268" s="5" t="s">
        <v>891</v>
      </c>
      <c r="C268" s="5" t="s">
        <v>3745</v>
      </c>
      <c r="D268" s="5">
        <v>56</v>
      </c>
      <c r="E268" s="6">
        <v>6391</v>
      </c>
      <c r="F268" s="17" t="str">
        <f>VLOOKUP(A268,'forecast data dump'!$A$1:$H$3450,4,FALSE)</f>
        <v>15-Apr-20 A</v>
      </c>
      <c r="G268" s="17" t="str">
        <f>VLOOKUP(A268,'forecast data dump'!$A$1:$H$3450,5,FALSE)</f>
        <v>30-Apr-20 A</v>
      </c>
      <c r="H268" s="13">
        <f>VLOOKUP(A268,'forecast data dump'!$A$1:$H$3450,8,FALSE)</f>
        <v>1</v>
      </c>
      <c r="I268" s="22">
        <f t="shared" si="48"/>
        <v>0</v>
      </c>
      <c r="J268" s="5"/>
      <c r="K268" s="5"/>
      <c r="L268" s="33">
        <f t="shared" si="49"/>
        <v>0</v>
      </c>
      <c r="M268" s="33">
        <f t="shared" si="50"/>
        <v>0</v>
      </c>
      <c r="N268" s="22">
        <f t="shared" si="51"/>
        <v>0</v>
      </c>
    </row>
    <row r="269" spans="1:14" x14ac:dyDescent="0.3">
      <c r="A269" s="5" t="s">
        <v>892</v>
      </c>
      <c r="B269" s="5" t="s">
        <v>893</v>
      </c>
      <c r="C269" s="5" t="s">
        <v>3733</v>
      </c>
      <c r="D269" s="5">
        <v>56</v>
      </c>
      <c r="E269" s="6">
        <v>8247</v>
      </c>
      <c r="F269" s="17" t="str">
        <f>VLOOKUP(A269,'forecast data dump'!$A$1:$H$3450,4,FALSE)</f>
        <v>09-Jun-20 A</v>
      </c>
      <c r="G269" s="17" t="str">
        <f>VLOOKUP(A269,'forecast data dump'!$A$1:$H$3450,5,FALSE)</f>
        <v>15-Jun-20 A</v>
      </c>
      <c r="H269" s="13">
        <f>VLOOKUP(A269,'forecast data dump'!$A$1:$H$3450,8,FALSE)</f>
        <v>1</v>
      </c>
      <c r="I269" s="22">
        <f t="shared" si="48"/>
        <v>0</v>
      </c>
      <c r="J269" s="5"/>
      <c r="K269" s="5"/>
      <c r="L269" s="33">
        <f t="shared" si="49"/>
        <v>0</v>
      </c>
      <c r="M269" s="33">
        <f t="shared" si="50"/>
        <v>0</v>
      </c>
      <c r="N269" s="22">
        <f t="shared" si="51"/>
        <v>0</v>
      </c>
    </row>
    <row r="270" spans="1:14" x14ac:dyDescent="0.3">
      <c r="A270" s="5" t="s">
        <v>894</v>
      </c>
      <c r="B270" s="5" t="s">
        <v>895</v>
      </c>
      <c r="C270" s="5" t="s">
        <v>3741</v>
      </c>
      <c r="D270" s="5">
        <v>720</v>
      </c>
      <c r="E270" s="6">
        <v>84633</v>
      </c>
      <c r="F270" s="17" t="str">
        <f>VLOOKUP(A270,'forecast data dump'!$A$1:$H$3450,4,FALSE)</f>
        <v>12-Jan-21 A</v>
      </c>
      <c r="G270" s="17">
        <f>VLOOKUP(A270,'forecast data dump'!$A$1:$H$3450,5,FALSE)</f>
        <v>44391</v>
      </c>
      <c r="H270" s="13">
        <f>VLOOKUP(A270,'forecast data dump'!$A$1:$H$3450,8,FALSE)</f>
        <v>0.33</v>
      </c>
      <c r="I270" s="22">
        <f t="shared" si="48"/>
        <v>482.4</v>
      </c>
      <c r="J270" s="5"/>
      <c r="K270" s="5"/>
      <c r="L270" s="33">
        <f t="shared" si="49"/>
        <v>56704.109999999993</v>
      </c>
      <c r="M270" s="33">
        <f t="shared" si="50"/>
        <v>56704.109999999993</v>
      </c>
      <c r="N270" s="22">
        <f t="shared" si="51"/>
        <v>0</v>
      </c>
    </row>
    <row r="271" spans="1:14" x14ac:dyDescent="0.3">
      <c r="A271" s="5" t="s">
        <v>896</v>
      </c>
      <c r="B271" s="5" t="s">
        <v>897</v>
      </c>
      <c r="C271" s="5" t="s">
        <v>3741</v>
      </c>
      <c r="D271" s="5">
        <v>720</v>
      </c>
      <c r="E271" s="6">
        <v>84017</v>
      </c>
      <c r="F271" s="17" t="str">
        <f>VLOOKUP(A271,'forecast data dump'!$A$1:$H$3450,4,FALSE)</f>
        <v>12-Jan-21 A</v>
      </c>
      <c r="G271" s="17">
        <f>VLOOKUP(A271,'forecast data dump'!$A$1:$H$3450,5,FALSE)</f>
        <v>44391</v>
      </c>
      <c r="H271" s="13">
        <f>VLOOKUP(A271,'forecast data dump'!$A$1:$H$3450,8,FALSE)</f>
        <v>0.45</v>
      </c>
      <c r="I271" s="22">
        <f t="shared" si="48"/>
        <v>396.00000000000006</v>
      </c>
      <c r="J271" s="5"/>
      <c r="K271" s="5"/>
      <c r="L271" s="33">
        <f t="shared" si="49"/>
        <v>46209.350000000006</v>
      </c>
      <c r="M271" s="33">
        <f t="shared" si="50"/>
        <v>46209.350000000006</v>
      </c>
      <c r="N271" s="22">
        <f t="shared" si="51"/>
        <v>0</v>
      </c>
    </row>
    <row r="272" spans="1:14" x14ac:dyDescent="0.3">
      <c r="A272" s="5" t="s">
        <v>898</v>
      </c>
      <c r="B272" s="5" t="s">
        <v>899</v>
      </c>
      <c r="C272" s="5" t="s">
        <v>3733</v>
      </c>
      <c r="D272" s="5">
        <v>180</v>
      </c>
      <c r="E272" s="6">
        <v>27303</v>
      </c>
      <c r="F272" s="17" t="str">
        <f>VLOOKUP(A272,'forecast data dump'!$A$1:$H$3450,4,FALSE)</f>
        <v>12-Jan-21 A</v>
      </c>
      <c r="G272" s="17">
        <f>VLOOKUP(A272,'forecast data dump'!$A$1:$H$3450,5,FALSE)</f>
        <v>44391</v>
      </c>
      <c r="H272" s="13">
        <f>VLOOKUP(A272,'forecast data dump'!$A$1:$H$3450,8,FALSE)</f>
        <v>0.33</v>
      </c>
      <c r="I272" s="22">
        <f t="shared" si="48"/>
        <v>120.6</v>
      </c>
      <c r="J272" s="5"/>
      <c r="K272" s="5"/>
      <c r="L272" s="33">
        <f t="shared" si="49"/>
        <v>18293.009999999998</v>
      </c>
      <c r="M272" s="33">
        <f t="shared" si="50"/>
        <v>18293.009999999998</v>
      </c>
      <c r="N272" s="22">
        <f t="shared" si="51"/>
        <v>0</v>
      </c>
    </row>
    <row r="273" spans="1:14" x14ac:dyDescent="0.3">
      <c r="A273" s="5" t="s">
        <v>900</v>
      </c>
      <c r="B273" s="5" t="s">
        <v>901</v>
      </c>
      <c r="C273" s="5" t="s">
        <v>3744</v>
      </c>
      <c r="D273" s="5">
        <v>462</v>
      </c>
      <c r="E273" s="6">
        <v>70145</v>
      </c>
      <c r="F273" s="17" t="str">
        <f>VLOOKUP(A273,'forecast data dump'!$A$1:$H$3450,4,FALSE)</f>
        <v>26-Jan-21 A</v>
      </c>
      <c r="G273" s="17">
        <f>VLOOKUP(A273,'forecast data dump'!$A$1:$H$3450,5,FALSE)</f>
        <v>44595</v>
      </c>
      <c r="H273" s="13">
        <f>VLOOKUP(A273,'forecast data dump'!$A$1:$H$3450,8,FALSE)</f>
        <v>0.33</v>
      </c>
      <c r="I273" s="22">
        <f t="shared" si="48"/>
        <v>309.53999999999996</v>
      </c>
      <c r="J273" s="5"/>
      <c r="K273" s="5"/>
      <c r="L273" s="33">
        <f t="shared" si="49"/>
        <v>46997.149999999994</v>
      </c>
      <c r="M273" s="33">
        <f t="shared" si="50"/>
        <v>46997.149999999994</v>
      </c>
      <c r="N273" s="22">
        <f t="shared" si="51"/>
        <v>0</v>
      </c>
    </row>
    <row r="274" spans="1:14" x14ac:dyDescent="0.3">
      <c r="A274" s="5" t="s">
        <v>900</v>
      </c>
      <c r="B274" s="5" t="s">
        <v>901</v>
      </c>
      <c r="C274" s="5" t="s">
        <v>3741</v>
      </c>
      <c r="D274" s="5">
        <v>1383</v>
      </c>
      <c r="E274" s="6">
        <v>162722</v>
      </c>
      <c r="F274" s="17" t="str">
        <f>VLOOKUP(A274,'forecast data dump'!$A$1:$H$3450,4,FALSE)</f>
        <v>26-Jan-21 A</v>
      </c>
      <c r="G274" s="17">
        <f>VLOOKUP(A274,'forecast data dump'!$A$1:$H$3450,5,FALSE)</f>
        <v>44595</v>
      </c>
      <c r="H274" s="13">
        <f>VLOOKUP(A274,'forecast data dump'!$A$1:$H$3450,8,FALSE)</f>
        <v>0.33</v>
      </c>
      <c r="I274" s="22">
        <f t="shared" si="48"/>
        <v>926.6099999999999</v>
      </c>
      <c r="J274" s="5"/>
      <c r="K274" s="5"/>
      <c r="L274" s="33">
        <f t="shared" si="49"/>
        <v>109023.73999999999</v>
      </c>
      <c r="M274" s="33">
        <f t="shared" si="50"/>
        <v>109023.73999999999</v>
      </c>
      <c r="N274" s="22">
        <f t="shared" si="51"/>
        <v>0</v>
      </c>
    </row>
    <row r="275" spans="1:14" x14ac:dyDescent="0.3">
      <c r="A275" s="5" t="s">
        <v>902</v>
      </c>
      <c r="B275" s="5" t="s">
        <v>903</v>
      </c>
      <c r="C275" s="5" t="s">
        <v>3741</v>
      </c>
      <c r="D275" s="5">
        <v>1383</v>
      </c>
      <c r="E275" s="6">
        <v>162798</v>
      </c>
      <c r="F275" s="17" t="str">
        <f>VLOOKUP(A275,'forecast data dump'!$A$1:$H$3450,4,FALSE)</f>
        <v>22-Feb-21 A</v>
      </c>
      <c r="G275" s="17">
        <f>VLOOKUP(A275,'forecast data dump'!$A$1:$H$3450,5,FALSE)</f>
        <v>44596</v>
      </c>
      <c r="H275" s="13">
        <f>VLOOKUP(A275,'forecast data dump'!$A$1:$H$3450,8,FALSE)</f>
        <v>0.31</v>
      </c>
      <c r="I275" s="22">
        <f t="shared" si="48"/>
        <v>954.27</v>
      </c>
      <c r="J275" s="5"/>
      <c r="K275" s="5"/>
      <c r="L275" s="33">
        <f t="shared" si="49"/>
        <v>112330.62</v>
      </c>
      <c r="M275" s="33">
        <f t="shared" si="50"/>
        <v>112330.62</v>
      </c>
      <c r="N275" s="22">
        <f t="shared" si="51"/>
        <v>0</v>
      </c>
    </row>
    <row r="276" spans="1:14" x14ac:dyDescent="0.3">
      <c r="A276" s="5" t="s">
        <v>902</v>
      </c>
      <c r="B276" s="5" t="s">
        <v>903</v>
      </c>
      <c r="C276" s="5" t="s">
        <v>3744</v>
      </c>
      <c r="D276" s="5">
        <v>462</v>
      </c>
      <c r="E276" s="6">
        <v>70178</v>
      </c>
      <c r="F276" s="17" t="str">
        <f>VLOOKUP(A276,'forecast data dump'!$A$1:$H$3450,4,FALSE)</f>
        <v>22-Feb-21 A</v>
      </c>
      <c r="G276" s="17">
        <f>VLOOKUP(A276,'forecast data dump'!$A$1:$H$3450,5,FALSE)</f>
        <v>44596</v>
      </c>
      <c r="H276" s="13">
        <f>VLOOKUP(A276,'forecast data dump'!$A$1:$H$3450,8,FALSE)</f>
        <v>0.31</v>
      </c>
      <c r="I276" s="22">
        <f t="shared" si="48"/>
        <v>318.77999999999997</v>
      </c>
      <c r="J276" s="5"/>
      <c r="K276" s="5"/>
      <c r="L276" s="33">
        <f t="shared" si="49"/>
        <v>48422.82</v>
      </c>
      <c r="M276" s="33">
        <f t="shared" si="50"/>
        <v>48422.82</v>
      </c>
      <c r="N276" s="22">
        <f t="shared" si="51"/>
        <v>0</v>
      </c>
    </row>
    <row r="277" spans="1:14" x14ac:dyDescent="0.3">
      <c r="A277" s="5" t="s">
        <v>904</v>
      </c>
      <c r="B277" s="5" t="s">
        <v>905</v>
      </c>
      <c r="C277" s="5" t="s">
        <v>3744</v>
      </c>
      <c r="D277" s="5">
        <v>462</v>
      </c>
      <c r="E277" s="6">
        <v>70198</v>
      </c>
      <c r="F277" s="17" t="str">
        <f>VLOOKUP(A277,'forecast data dump'!$A$1:$H$3450,4,FALSE)</f>
        <v>22-Feb-21 A</v>
      </c>
      <c r="G277" s="17">
        <f>VLOOKUP(A277,'forecast data dump'!$A$1:$H$3450,5,FALSE)</f>
        <v>44596</v>
      </c>
      <c r="H277" s="13">
        <f>VLOOKUP(A277,'forecast data dump'!$A$1:$H$3450,8,FALSE)</f>
        <v>0.31</v>
      </c>
      <c r="I277" s="22">
        <f t="shared" si="48"/>
        <v>318.77999999999997</v>
      </c>
      <c r="J277" s="5"/>
      <c r="K277" s="5"/>
      <c r="L277" s="33">
        <f t="shared" si="49"/>
        <v>48436.619999999995</v>
      </c>
      <c r="M277" s="33">
        <f t="shared" si="50"/>
        <v>48436.619999999995</v>
      </c>
      <c r="N277" s="22">
        <f t="shared" si="51"/>
        <v>0</v>
      </c>
    </row>
    <row r="278" spans="1:14" x14ac:dyDescent="0.3">
      <c r="A278" s="5" t="s">
        <v>904</v>
      </c>
      <c r="B278" s="5" t="s">
        <v>905</v>
      </c>
      <c r="C278" s="5" t="s">
        <v>3733</v>
      </c>
      <c r="D278" s="5">
        <v>1728</v>
      </c>
      <c r="E278" s="6">
        <v>262557</v>
      </c>
      <c r="F278" s="17" t="str">
        <f>VLOOKUP(A278,'forecast data dump'!$A$1:$H$3450,4,FALSE)</f>
        <v>22-Feb-21 A</v>
      </c>
      <c r="G278" s="17">
        <f>VLOOKUP(A278,'forecast data dump'!$A$1:$H$3450,5,FALSE)</f>
        <v>44596</v>
      </c>
      <c r="H278" s="13">
        <f>VLOOKUP(A278,'forecast data dump'!$A$1:$H$3450,8,FALSE)</f>
        <v>0.31</v>
      </c>
      <c r="I278" s="22">
        <f t="shared" si="48"/>
        <v>1192.32</v>
      </c>
      <c r="J278" s="5"/>
      <c r="K278" s="5"/>
      <c r="L278" s="33">
        <f t="shared" si="49"/>
        <v>181164.33</v>
      </c>
      <c r="M278" s="33">
        <f t="shared" si="50"/>
        <v>181164.33</v>
      </c>
      <c r="N278" s="22">
        <f t="shared" si="51"/>
        <v>0</v>
      </c>
    </row>
    <row r="279" spans="1:14" x14ac:dyDescent="0.3">
      <c r="A279" s="5" t="s">
        <v>904</v>
      </c>
      <c r="B279" s="5" t="s">
        <v>905</v>
      </c>
      <c r="C279" s="5" t="s">
        <v>3741</v>
      </c>
      <c r="D279" s="5">
        <v>1383</v>
      </c>
      <c r="E279" s="6">
        <v>162845</v>
      </c>
      <c r="F279" s="17" t="str">
        <f>VLOOKUP(A279,'forecast data dump'!$A$1:$H$3450,4,FALSE)</f>
        <v>22-Feb-21 A</v>
      </c>
      <c r="G279" s="17">
        <f>VLOOKUP(A279,'forecast data dump'!$A$1:$H$3450,5,FALSE)</f>
        <v>44596</v>
      </c>
      <c r="H279" s="13">
        <f>VLOOKUP(A279,'forecast data dump'!$A$1:$H$3450,8,FALSE)</f>
        <v>0.31</v>
      </c>
      <c r="I279" s="22">
        <f t="shared" si="48"/>
        <v>954.27</v>
      </c>
      <c r="J279" s="5"/>
      <c r="K279" s="5"/>
      <c r="L279" s="33">
        <f t="shared" si="49"/>
        <v>112363.04999999999</v>
      </c>
      <c r="M279" s="33">
        <f t="shared" si="50"/>
        <v>112363.04999999999</v>
      </c>
      <c r="N279" s="22">
        <f t="shared" si="51"/>
        <v>0</v>
      </c>
    </row>
    <row r="280" spans="1:14" x14ac:dyDescent="0.3">
      <c r="A280" s="3" t="s">
        <v>7938</v>
      </c>
      <c r="B280" s="3"/>
      <c r="C280" s="3"/>
      <c r="D280" s="3"/>
      <c r="E280" s="4"/>
      <c r="F280" s="15"/>
      <c r="G280" s="15"/>
      <c r="H280" s="11"/>
      <c r="I280" s="20"/>
      <c r="J280" s="3"/>
      <c r="K280" s="3"/>
      <c r="L280" s="32"/>
      <c r="M280" s="32"/>
      <c r="N280" s="20"/>
    </row>
    <row r="281" spans="1:14" x14ac:dyDescent="0.3">
      <c r="A281" s="5" t="s">
        <v>964</v>
      </c>
      <c r="B281" s="5" t="s">
        <v>965</v>
      </c>
      <c r="C281" s="5" t="s">
        <v>3730</v>
      </c>
      <c r="D281" s="5">
        <v>1557</v>
      </c>
      <c r="E281" s="6">
        <v>260083</v>
      </c>
      <c r="F281" s="17" t="str">
        <f>VLOOKUP(A281,'forecast data dump'!$A$1:$H$3450,4,FALSE)</f>
        <v>01-Feb-17 A</v>
      </c>
      <c r="G281" s="17" t="str">
        <f>VLOOKUP(A281,'forecast data dump'!$A$1:$H$3450,5,FALSE)</f>
        <v>29-Sep-17 A</v>
      </c>
      <c r="H281" s="13">
        <f>VLOOKUP(A281,'forecast data dump'!$A$1:$H$3450,8,FALSE)</f>
        <v>1</v>
      </c>
      <c r="I281" s="22">
        <f>D281*(1-H281)</f>
        <v>0</v>
      </c>
      <c r="J281" s="5"/>
      <c r="K281" s="5"/>
      <c r="L281" s="33">
        <f>E281*(1-H281)</f>
        <v>0</v>
      </c>
      <c r="M281" s="33">
        <f>IF(J281="",L281,(E281/D281)*J281)</f>
        <v>0</v>
      </c>
      <c r="N281" s="22">
        <f>L281-M281</f>
        <v>0</v>
      </c>
    </row>
    <row r="282" spans="1:14" x14ac:dyDescent="0.3">
      <c r="A282" s="5" t="s">
        <v>966</v>
      </c>
      <c r="B282" s="5" t="s">
        <v>967</v>
      </c>
      <c r="C282" s="5" t="s">
        <v>3730</v>
      </c>
      <c r="D282" s="5">
        <v>3467</v>
      </c>
      <c r="E282" s="6">
        <v>579301</v>
      </c>
      <c r="F282" s="17" t="str">
        <f>VLOOKUP(A282,'forecast data dump'!$A$1:$H$3450,4,FALSE)</f>
        <v>02-Oct-17 A</v>
      </c>
      <c r="G282" s="17" t="str">
        <f>VLOOKUP(A282,'forecast data dump'!$A$1:$H$3450,5,FALSE)</f>
        <v>28-Sep-18 A</v>
      </c>
      <c r="H282" s="13">
        <f>VLOOKUP(A282,'forecast data dump'!$A$1:$H$3450,8,FALSE)</f>
        <v>1</v>
      </c>
      <c r="I282" s="22">
        <f>D282*(1-H282)</f>
        <v>0</v>
      </c>
      <c r="J282" s="5"/>
      <c r="K282" s="5"/>
      <c r="L282" s="33">
        <f>E282*(1-H282)</f>
        <v>0</v>
      </c>
      <c r="M282" s="33">
        <f>IF(J282="",L282,(E282/D282)*J282)</f>
        <v>0</v>
      </c>
      <c r="N282" s="22">
        <f>L282-M282</f>
        <v>0</v>
      </c>
    </row>
    <row r="283" spans="1:14" x14ac:dyDescent="0.3">
      <c r="A283" s="5" t="s">
        <v>972</v>
      </c>
      <c r="B283" s="5" t="s">
        <v>973</v>
      </c>
      <c r="C283" s="5" t="s">
        <v>3730</v>
      </c>
      <c r="D283" s="5">
        <v>1571</v>
      </c>
      <c r="E283" s="6">
        <v>262446</v>
      </c>
      <c r="F283" s="17" t="str">
        <f>VLOOKUP(A283,'forecast data dump'!$A$1:$H$3450,4,FALSE)</f>
        <v>01-Oct-18 A</v>
      </c>
      <c r="G283" s="17" t="str">
        <f>VLOOKUP(A283,'forecast data dump'!$A$1:$H$3450,5,FALSE)</f>
        <v>31-May-19 A</v>
      </c>
      <c r="H283" s="13">
        <f>VLOOKUP(A283,'forecast data dump'!$A$1:$H$3450,8,FALSE)</f>
        <v>1</v>
      </c>
      <c r="I283" s="22">
        <f>D283*(1-H283)</f>
        <v>0</v>
      </c>
      <c r="J283" s="5"/>
      <c r="K283" s="5"/>
      <c r="L283" s="33">
        <f>E283*(1-H283)</f>
        <v>0</v>
      </c>
      <c r="M283" s="33">
        <f>IF(J283="",L283,(E283/D283)*J283)</f>
        <v>0</v>
      </c>
      <c r="N283" s="22">
        <f>L283-M283</f>
        <v>0</v>
      </c>
    </row>
    <row r="284" spans="1:14" x14ac:dyDescent="0.3">
      <c r="A284" s="3" t="s">
        <v>7939</v>
      </c>
      <c r="B284" s="3"/>
      <c r="C284" s="3"/>
      <c r="D284" s="3"/>
      <c r="E284" s="4"/>
      <c r="F284" s="15"/>
      <c r="G284" s="15"/>
      <c r="H284" s="11"/>
      <c r="I284" s="20"/>
      <c r="J284" s="3"/>
      <c r="K284" s="3"/>
      <c r="L284" s="32"/>
      <c r="M284" s="32"/>
      <c r="N284" s="20"/>
    </row>
    <row r="285" spans="1:14" x14ac:dyDescent="0.3">
      <c r="A285" s="5" t="s">
        <v>999</v>
      </c>
      <c r="B285" s="5" t="s">
        <v>1000</v>
      </c>
      <c r="C285" s="5" t="s">
        <v>3733</v>
      </c>
      <c r="D285" s="5">
        <v>36</v>
      </c>
      <c r="E285" s="6">
        <v>5147</v>
      </c>
      <c r="F285" s="17" t="str">
        <f>VLOOKUP(A285,'forecast data dump'!$A$1:$H$3450,4,FALSE)</f>
        <v>04-Feb-20 A</v>
      </c>
      <c r="G285" s="17" t="str">
        <f>VLOOKUP(A285,'forecast data dump'!$A$1:$H$3450,5,FALSE)</f>
        <v>10-Feb-20 A</v>
      </c>
      <c r="H285" s="13">
        <f>VLOOKUP(A285,'forecast data dump'!$A$1:$H$3450,8,FALSE)</f>
        <v>1</v>
      </c>
      <c r="I285" s="22">
        <f t="shared" ref="I285:I307" si="52">D285*(1-H285)</f>
        <v>0</v>
      </c>
      <c r="J285" s="5"/>
      <c r="K285" s="5"/>
      <c r="L285" s="33">
        <f t="shared" ref="L285:L307" si="53">E285*(1-H285)</f>
        <v>0</v>
      </c>
      <c r="M285" s="33">
        <f t="shared" ref="M285:M307" si="54">IF(J285="",L285,(E285/D285)*J285)</f>
        <v>0</v>
      </c>
      <c r="N285" s="22">
        <f t="shared" ref="N285:N307" si="55">L285-M285</f>
        <v>0</v>
      </c>
    </row>
    <row r="286" spans="1:14" x14ac:dyDescent="0.3">
      <c r="A286" s="5" t="s">
        <v>999</v>
      </c>
      <c r="B286" s="5" t="s">
        <v>1000</v>
      </c>
      <c r="C286" s="5" t="s">
        <v>3745</v>
      </c>
      <c r="D286" s="5">
        <v>36</v>
      </c>
      <c r="E286" s="6">
        <v>3989</v>
      </c>
      <c r="F286" s="17" t="str">
        <f>VLOOKUP(A286,'forecast data dump'!$A$1:$H$3450,4,FALSE)</f>
        <v>04-Feb-20 A</v>
      </c>
      <c r="G286" s="17" t="str">
        <f>VLOOKUP(A286,'forecast data dump'!$A$1:$H$3450,5,FALSE)</f>
        <v>10-Feb-20 A</v>
      </c>
      <c r="H286" s="13">
        <f>VLOOKUP(A286,'forecast data dump'!$A$1:$H$3450,8,FALSE)</f>
        <v>1</v>
      </c>
      <c r="I286" s="22">
        <f t="shared" si="52"/>
        <v>0</v>
      </c>
      <c r="J286" s="5"/>
      <c r="K286" s="5"/>
      <c r="L286" s="33">
        <f t="shared" si="53"/>
        <v>0</v>
      </c>
      <c r="M286" s="33">
        <f t="shared" si="54"/>
        <v>0</v>
      </c>
      <c r="N286" s="22">
        <f t="shared" si="55"/>
        <v>0</v>
      </c>
    </row>
    <row r="287" spans="1:14" x14ac:dyDescent="0.3">
      <c r="A287" s="5" t="s">
        <v>1001</v>
      </c>
      <c r="B287" s="5" t="s">
        <v>1002</v>
      </c>
      <c r="C287" s="5" t="s">
        <v>3733</v>
      </c>
      <c r="D287" s="5">
        <v>16</v>
      </c>
      <c r="E287" s="6">
        <v>2288</v>
      </c>
      <c r="F287" s="17" t="str">
        <f>VLOOKUP(A287,'forecast data dump'!$A$1:$H$3450,4,FALSE)</f>
        <v>24-Jul-19 A</v>
      </c>
      <c r="G287" s="17" t="str">
        <f>VLOOKUP(A287,'forecast data dump'!$A$1:$H$3450,5,FALSE)</f>
        <v>17-Sep-19 A</v>
      </c>
      <c r="H287" s="13">
        <f>VLOOKUP(A287,'forecast data dump'!$A$1:$H$3450,8,FALSE)</f>
        <v>1</v>
      </c>
      <c r="I287" s="22">
        <f t="shared" si="52"/>
        <v>0</v>
      </c>
      <c r="J287" s="5"/>
      <c r="K287" s="5"/>
      <c r="L287" s="33">
        <f t="shared" si="53"/>
        <v>0</v>
      </c>
      <c r="M287" s="33">
        <f t="shared" si="54"/>
        <v>0</v>
      </c>
      <c r="N287" s="22">
        <f t="shared" si="55"/>
        <v>0</v>
      </c>
    </row>
    <row r="288" spans="1:14" x14ac:dyDescent="0.3">
      <c r="A288" s="5" t="s">
        <v>1001</v>
      </c>
      <c r="B288" s="5" t="s">
        <v>1002</v>
      </c>
      <c r="C288" s="5" t="s">
        <v>3740</v>
      </c>
      <c r="D288" s="5">
        <v>16</v>
      </c>
      <c r="E288" s="6">
        <v>2673</v>
      </c>
      <c r="F288" s="17" t="str">
        <f>VLOOKUP(A288,'forecast data dump'!$A$1:$H$3450,4,FALSE)</f>
        <v>24-Jul-19 A</v>
      </c>
      <c r="G288" s="17" t="str">
        <f>VLOOKUP(A288,'forecast data dump'!$A$1:$H$3450,5,FALSE)</f>
        <v>17-Sep-19 A</v>
      </c>
      <c r="H288" s="13">
        <f>VLOOKUP(A288,'forecast data dump'!$A$1:$H$3450,8,FALSE)</f>
        <v>1</v>
      </c>
      <c r="I288" s="22">
        <f t="shared" si="52"/>
        <v>0</v>
      </c>
      <c r="J288" s="5"/>
      <c r="K288" s="5"/>
      <c r="L288" s="33">
        <f t="shared" si="53"/>
        <v>0</v>
      </c>
      <c r="M288" s="33">
        <f t="shared" si="54"/>
        <v>0</v>
      </c>
      <c r="N288" s="22">
        <f t="shared" si="55"/>
        <v>0</v>
      </c>
    </row>
    <row r="289" spans="1:14" x14ac:dyDescent="0.3">
      <c r="A289" s="5" t="s">
        <v>1001</v>
      </c>
      <c r="B289" s="5" t="s">
        <v>1002</v>
      </c>
      <c r="C289" s="5" t="s">
        <v>3741</v>
      </c>
      <c r="D289" s="5">
        <v>40</v>
      </c>
      <c r="E289" s="6">
        <v>4432</v>
      </c>
      <c r="F289" s="17" t="str">
        <f>VLOOKUP(A289,'forecast data dump'!$A$1:$H$3450,4,FALSE)</f>
        <v>24-Jul-19 A</v>
      </c>
      <c r="G289" s="17" t="str">
        <f>VLOOKUP(A289,'forecast data dump'!$A$1:$H$3450,5,FALSE)</f>
        <v>17-Sep-19 A</v>
      </c>
      <c r="H289" s="13">
        <f>VLOOKUP(A289,'forecast data dump'!$A$1:$H$3450,8,FALSE)</f>
        <v>1</v>
      </c>
      <c r="I289" s="22">
        <f t="shared" si="52"/>
        <v>0</v>
      </c>
      <c r="J289" s="5"/>
      <c r="K289" s="5"/>
      <c r="L289" s="33">
        <f t="shared" si="53"/>
        <v>0</v>
      </c>
      <c r="M289" s="33">
        <f t="shared" si="54"/>
        <v>0</v>
      </c>
      <c r="N289" s="22">
        <f t="shared" si="55"/>
        <v>0</v>
      </c>
    </row>
    <row r="290" spans="1:14" x14ac:dyDescent="0.3">
      <c r="A290" s="5" t="s">
        <v>1003</v>
      </c>
      <c r="B290" s="5" t="s">
        <v>1004</v>
      </c>
      <c r="C290" s="5" t="s">
        <v>3733</v>
      </c>
      <c r="D290" s="5">
        <v>8</v>
      </c>
      <c r="E290" s="6">
        <v>1144</v>
      </c>
      <c r="F290" s="17" t="str">
        <f>VLOOKUP(A290,'forecast data dump'!$A$1:$H$3450,4,FALSE)</f>
        <v>02-Oct-19 A</v>
      </c>
      <c r="G290" s="17" t="str">
        <f>VLOOKUP(A290,'forecast data dump'!$A$1:$H$3450,5,FALSE)</f>
        <v>02-Oct-19 A</v>
      </c>
      <c r="H290" s="13">
        <f>VLOOKUP(A290,'forecast data dump'!$A$1:$H$3450,8,FALSE)</f>
        <v>1</v>
      </c>
      <c r="I290" s="22">
        <f t="shared" si="52"/>
        <v>0</v>
      </c>
      <c r="J290" s="5"/>
      <c r="K290" s="5"/>
      <c r="L290" s="33">
        <f t="shared" si="53"/>
        <v>0</v>
      </c>
      <c r="M290" s="33">
        <f t="shared" si="54"/>
        <v>0</v>
      </c>
      <c r="N290" s="22">
        <f t="shared" si="55"/>
        <v>0</v>
      </c>
    </row>
    <row r="291" spans="1:14" x14ac:dyDescent="0.3">
      <c r="A291" s="5" t="s">
        <v>1003</v>
      </c>
      <c r="B291" s="5" t="s">
        <v>1004</v>
      </c>
      <c r="C291" s="5" t="s">
        <v>3740</v>
      </c>
      <c r="D291" s="5">
        <v>8</v>
      </c>
      <c r="E291" s="6">
        <v>1337</v>
      </c>
      <c r="F291" s="17" t="str">
        <f>VLOOKUP(A291,'forecast data dump'!$A$1:$H$3450,4,FALSE)</f>
        <v>02-Oct-19 A</v>
      </c>
      <c r="G291" s="17" t="str">
        <f>VLOOKUP(A291,'forecast data dump'!$A$1:$H$3450,5,FALSE)</f>
        <v>02-Oct-19 A</v>
      </c>
      <c r="H291" s="13">
        <f>VLOOKUP(A291,'forecast data dump'!$A$1:$H$3450,8,FALSE)</f>
        <v>1</v>
      </c>
      <c r="I291" s="22">
        <f t="shared" si="52"/>
        <v>0</v>
      </c>
      <c r="J291" s="5"/>
      <c r="K291" s="5"/>
      <c r="L291" s="33">
        <f t="shared" si="53"/>
        <v>0</v>
      </c>
      <c r="M291" s="33">
        <f t="shared" si="54"/>
        <v>0</v>
      </c>
      <c r="N291" s="22">
        <f t="shared" si="55"/>
        <v>0</v>
      </c>
    </row>
    <row r="292" spans="1:14" x14ac:dyDescent="0.3">
      <c r="A292" s="5" t="s">
        <v>1003</v>
      </c>
      <c r="B292" s="5" t="s">
        <v>1004</v>
      </c>
      <c r="C292" s="5" t="s">
        <v>3741</v>
      </c>
      <c r="D292" s="5">
        <v>8</v>
      </c>
      <c r="E292" s="6">
        <v>886</v>
      </c>
      <c r="F292" s="17" t="str">
        <f>VLOOKUP(A292,'forecast data dump'!$A$1:$H$3450,4,FALSE)</f>
        <v>02-Oct-19 A</v>
      </c>
      <c r="G292" s="17" t="str">
        <f>VLOOKUP(A292,'forecast data dump'!$A$1:$H$3450,5,FALSE)</f>
        <v>02-Oct-19 A</v>
      </c>
      <c r="H292" s="13">
        <f>VLOOKUP(A292,'forecast data dump'!$A$1:$H$3450,8,FALSE)</f>
        <v>1</v>
      </c>
      <c r="I292" s="22">
        <f t="shared" si="52"/>
        <v>0</v>
      </c>
      <c r="J292" s="5"/>
      <c r="K292" s="5"/>
      <c r="L292" s="33">
        <f t="shared" si="53"/>
        <v>0</v>
      </c>
      <c r="M292" s="33">
        <f t="shared" si="54"/>
        <v>0</v>
      </c>
      <c r="N292" s="22">
        <f t="shared" si="55"/>
        <v>0</v>
      </c>
    </row>
    <row r="293" spans="1:14" x14ac:dyDescent="0.3">
      <c r="A293" s="5" t="s">
        <v>1005</v>
      </c>
      <c r="B293" s="5" t="s">
        <v>1006</v>
      </c>
      <c r="C293" s="5" t="s">
        <v>3733</v>
      </c>
      <c r="D293" s="5">
        <v>8</v>
      </c>
      <c r="E293" s="6">
        <v>1144</v>
      </c>
      <c r="F293" s="17" t="str">
        <f>VLOOKUP(A293,'forecast data dump'!$A$1:$H$3450,4,FALSE)</f>
        <v>03-Oct-19 A</v>
      </c>
      <c r="G293" s="17" t="str">
        <f>VLOOKUP(A293,'forecast data dump'!$A$1:$H$3450,5,FALSE)</f>
        <v>17-Oct-19 A</v>
      </c>
      <c r="H293" s="13">
        <f>VLOOKUP(A293,'forecast data dump'!$A$1:$H$3450,8,FALSE)</f>
        <v>1</v>
      </c>
      <c r="I293" s="22">
        <f t="shared" si="52"/>
        <v>0</v>
      </c>
      <c r="J293" s="5"/>
      <c r="K293" s="5"/>
      <c r="L293" s="33">
        <f t="shared" si="53"/>
        <v>0</v>
      </c>
      <c r="M293" s="33">
        <f t="shared" si="54"/>
        <v>0</v>
      </c>
      <c r="N293" s="22">
        <f t="shared" si="55"/>
        <v>0</v>
      </c>
    </row>
    <row r="294" spans="1:14" x14ac:dyDescent="0.3">
      <c r="A294" s="5" t="s">
        <v>1005</v>
      </c>
      <c r="B294" s="5" t="s">
        <v>1006</v>
      </c>
      <c r="C294" s="5" t="s">
        <v>3740</v>
      </c>
      <c r="D294" s="5">
        <v>8</v>
      </c>
      <c r="E294" s="6">
        <v>1337</v>
      </c>
      <c r="F294" s="17" t="str">
        <f>VLOOKUP(A294,'forecast data dump'!$A$1:$H$3450,4,FALSE)</f>
        <v>03-Oct-19 A</v>
      </c>
      <c r="G294" s="17" t="str">
        <f>VLOOKUP(A294,'forecast data dump'!$A$1:$H$3450,5,FALSE)</f>
        <v>17-Oct-19 A</v>
      </c>
      <c r="H294" s="13">
        <f>VLOOKUP(A294,'forecast data dump'!$A$1:$H$3450,8,FALSE)</f>
        <v>1</v>
      </c>
      <c r="I294" s="22">
        <f t="shared" si="52"/>
        <v>0</v>
      </c>
      <c r="J294" s="5"/>
      <c r="K294" s="5"/>
      <c r="L294" s="33">
        <f t="shared" si="53"/>
        <v>0</v>
      </c>
      <c r="M294" s="33">
        <f t="shared" si="54"/>
        <v>0</v>
      </c>
      <c r="N294" s="22">
        <f t="shared" si="55"/>
        <v>0</v>
      </c>
    </row>
    <row r="295" spans="1:14" x14ac:dyDescent="0.3">
      <c r="A295" s="5" t="s">
        <v>1005</v>
      </c>
      <c r="B295" s="5" t="s">
        <v>1006</v>
      </c>
      <c r="C295" s="5" t="s">
        <v>3741</v>
      </c>
      <c r="D295" s="5">
        <v>20</v>
      </c>
      <c r="E295" s="6">
        <v>2216</v>
      </c>
      <c r="F295" s="17" t="str">
        <f>VLOOKUP(A295,'forecast data dump'!$A$1:$H$3450,4,FALSE)</f>
        <v>03-Oct-19 A</v>
      </c>
      <c r="G295" s="17" t="str">
        <f>VLOOKUP(A295,'forecast data dump'!$A$1:$H$3450,5,FALSE)</f>
        <v>17-Oct-19 A</v>
      </c>
      <c r="H295" s="13">
        <f>VLOOKUP(A295,'forecast data dump'!$A$1:$H$3450,8,FALSE)</f>
        <v>1</v>
      </c>
      <c r="I295" s="22">
        <f t="shared" si="52"/>
        <v>0</v>
      </c>
      <c r="J295" s="5"/>
      <c r="K295" s="5"/>
      <c r="L295" s="33">
        <f t="shared" si="53"/>
        <v>0</v>
      </c>
      <c r="M295" s="33">
        <f t="shared" si="54"/>
        <v>0</v>
      </c>
      <c r="N295" s="22">
        <f t="shared" si="55"/>
        <v>0</v>
      </c>
    </row>
    <row r="296" spans="1:14" x14ac:dyDescent="0.3">
      <c r="A296" s="5" t="s">
        <v>1007</v>
      </c>
      <c r="B296" s="5" t="s">
        <v>1008</v>
      </c>
      <c r="C296" s="5" t="s">
        <v>3733</v>
      </c>
      <c r="D296" s="5">
        <v>72</v>
      </c>
      <c r="E296" s="6">
        <v>10294</v>
      </c>
      <c r="F296" s="17" t="str">
        <f>VLOOKUP(A296,'forecast data dump'!$A$1:$H$3450,4,FALSE)</f>
        <v>01-Nov-19 A</v>
      </c>
      <c r="G296" s="17" t="str">
        <f>VLOOKUP(A296,'forecast data dump'!$A$1:$H$3450,5,FALSE)</f>
        <v>25-Nov-19 A</v>
      </c>
      <c r="H296" s="13">
        <f>VLOOKUP(A296,'forecast data dump'!$A$1:$H$3450,8,FALSE)</f>
        <v>1</v>
      </c>
      <c r="I296" s="22">
        <f t="shared" si="52"/>
        <v>0</v>
      </c>
      <c r="J296" s="5"/>
      <c r="K296" s="5"/>
      <c r="L296" s="33">
        <f t="shared" si="53"/>
        <v>0</v>
      </c>
      <c r="M296" s="33">
        <f t="shared" si="54"/>
        <v>0</v>
      </c>
      <c r="N296" s="22">
        <f t="shared" si="55"/>
        <v>0</v>
      </c>
    </row>
    <row r="297" spans="1:14" x14ac:dyDescent="0.3">
      <c r="A297" s="5" t="s">
        <v>1007</v>
      </c>
      <c r="B297" s="5" t="s">
        <v>1008</v>
      </c>
      <c r="C297" s="5" t="s">
        <v>3740</v>
      </c>
      <c r="D297" s="5">
        <v>36</v>
      </c>
      <c r="E297" s="6">
        <v>6015</v>
      </c>
      <c r="F297" s="17" t="str">
        <f>VLOOKUP(A297,'forecast data dump'!$A$1:$H$3450,4,FALSE)</f>
        <v>01-Nov-19 A</v>
      </c>
      <c r="G297" s="17" t="str">
        <f>VLOOKUP(A297,'forecast data dump'!$A$1:$H$3450,5,FALSE)</f>
        <v>25-Nov-19 A</v>
      </c>
      <c r="H297" s="13">
        <f>VLOOKUP(A297,'forecast data dump'!$A$1:$H$3450,8,FALSE)</f>
        <v>1</v>
      </c>
      <c r="I297" s="22">
        <f t="shared" si="52"/>
        <v>0</v>
      </c>
      <c r="J297" s="5"/>
      <c r="K297" s="5"/>
      <c r="L297" s="33">
        <f t="shared" si="53"/>
        <v>0</v>
      </c>
      <c r="M297" s="33">
        <f t="shared" si="54"/>
        <v>0</v>
      </c>
      <c r="N297" s="22">
        <f t="shared" si="55"/>
        <v>0</v>
      </c>
    </row>
    <row r="298" spans="1:14" x14ac:dyDescent="0.3">
      <c r="A298" s="5" t="s">
        <v>1007</v>
      </c>
      <c r="B298" s="5" t="s">
        <v>1008</v>
      </c>
      <c r="C298" s="5" t="s">
        <v>3745</v>
      </c>
      <c r="D298" s="5">
        <v>72</v>
      </c>
      <c r="E298" s="6">
        <v>7977</v>
      </c>
      <c r="F298" s="17" t="str">
        <f>VLOOKUP(A298,'forecast data dump'!$A$1:$H$3450,4,FALSE)</f>
        <v>01-Nov-19 A</v>
      </c>
      <c r="G298" s="17" t="str">
        <f>VLOOKUP(A298,'forecast data dump'!$A$1:$H$3450,5,FALSE)</f>
        <v>25-Nov-19 A</v>
      </c>
      <c r="H298" s="13">
        <f>VLOOKUP(A298,'forecast data dump'!$A$1:$H$3450,8,FALSE)</f>
        <v>1</v>
      </c>
      <c r="I298" s="22">
        <f t="shared" si="52"/>
        <v>0</v>
      </c>
      <c r="J298" s="5"/>
      <c r="K298" s="5"/>
      <c r="L298" s="33">
        <f t="shared" si="53"/>
        <v>0</v>
      </c>
      <c r="M298" s="33">
        <f t="shared" si="54"/>
        <v>0</v>
      </c>
      <c r="N298" s="22">
        <f t="shared" si="55"/>
        <v>0</v>
      </c>
    </row>
    <row r="299" spans="1:14" x14ac:dyDescent="0.3">
      <c r="A299" s="5" t="s">
        <v>1013</v>
      </c>
      <c r="B299" s="5" t="s">
        <v>1014</v>
      </c>
      <c r="C299" s="5" t="s">
        <v>3733</v>
      </c>
      <c r="D299" s="5">
        <v>4</v>
      </c>
      <c r="E299" s="6">
        <v>572</v>
      </c>
      <c r="F299" s="17" t="str">
        <f>VLOOKUP(A299,'forecast data dump'!$A$1:$H$3450,4,FALSE)</f>
        <v>03-Feb-20 A</v>
      </c>
      <c r="G299" s="17" t="str">
        <f>VLOOKUP(A299,'forecast data dump'!$A$1:$H$3450,5,FALSE)</f>
        <v>03-Feb-20 A</v>
      </c>
      <c r="H299" s="13">
        <f>VLOOKUP(A299,'forecast data dump'!$A$1:$H$3450,8,FALSE)</f>
        <v>1</v>
      </c>
      <c r="I299" s="22">
        <f t="shared" si="52"/>
        <v>0</v>
      </c>
      <c r="J299" s="5"/>
      <c r="K299" s="5"/>
      <c r="L299" s="33">
        <f t="shared" si="53"/>
        <v>0</v>
      </c>
      <c r="M299" s="33">
        <f t="shared" si="54"/>
        <v>0</v>
      </c>
      <c r="N299" s="22">
        <f t="shared" si="55"/>
        <v>0</v>
      </c>
    </row>
    <row r="300" spans="1:14" x14ac:dyDescent="0.3">
      <c r="A300" s="5" t="s">
        <v>1013</v>
      </c>
      <c r="B300" s="5" t="s">
        <v>1014</v>
      </c>
      <c r="C300" s="5" t="s">
        <v>3749</v>
      </c>
      <c r="D300" s="5">
        <v>8</v>
      </c>
      <c r="E300" s="6">
        <v>983</v>
      </c>
      <c r="F300" s="17" t="str">
        <f>VLOOKUP(A300,'forecast data dump'!$A$1:$H$3450,4,FALSE)</f>
        <v>03-Feb-20 A</v>
      </c>
      <c r="G300" s="17" t="str">
        <f>VLOOKUP(A300,'forecast data dump'!$A$1:$H$3450,5,FALSE)</f>
        <v>03-Feb-20 A</v>
      </c>
      <c r="H300" s="13">
        <f>VLOOKUP(A300,'forecast data dump'!$A$1:$H$3450,8,FALSE)</f>
        <v>1</v>
      </c>
      <c r="I300" s="22">
        <f t="shared" si="52"/>
        <v>0</v>
      </c>
      <c r="J300" s="5"/>
      <c r="K300" s="5"/>
      <c r="L300" s="33">
        <f t="shared" si="53"/>
        <v>0</v>
      </c>
      <c r="M300" s="33">
        <f t="shared" si="54"/>
        <v>0</v>
      </c>
      <c r="N300" s="22">
        <f t="shared" si="55"/>
        <v>0</v>
      </c>
    </row>
    <row r="301" spans="1:14" x14ac:dyDescent="0.3">
      <c r="A301" s="5" t="s">
        <v>1013</v>
      </c>
      <c r="B301" s="5" t="s">
        <v>1014</v>
      </c>
      <c r="C301" s="5" t="s">
        <v>3732</v>
      </c>
      <c r="D301" s="5">
        <v>4</v>
      </c>
      <c r="E301" s="6">
        <v>800</v>
      </c>
      <c r="F301" s="17" t="str">
        <f>VLOOKUP(A301,'forecast data dump'!$A$1:$H$3450,4,FALSE)</f>
        <v>03-Feb-20 A</v>
      </c>
      <c r="G301" s="17" t="str">
        <f>VLOOKUP(A301,'forecast data dump'!$A$1:$H$3450,5,FALSE)</f>
        <v>03-Feb-20 A</v>
      </c>
      <c r="H301" s="13">
        <f>VLOOKUP(A301,'forecast data dump'!$A$1:$H$3450,8,FALSE)</f>
        <v>1</v>
      </c>
      <c r="I301" s="22">
        <f t="shared" si="52"/>
        <v>0</v>
      </c>
      <c r="J301" s="5"/>
      <c r="K301" s="5"/>
      <c r="L301" s="33">
        <f t="shared" si="53"/>
        <v>0</v>
      </c>
      <c r="M301" s="33">
        <f t="shared" si="54"/>
        <v>0</v>
      </c>
      <c r="N301" s="22">
        <f t="shared" si="55"/>
        <v>0</v>
      </c>
    </row>
    <row r="302" spans="1:14" x14ac:dyDescent="0.3">
      <c r="A302" s="5" t="s">
        <v>1015</v>
      </c>
      <c r="B302" s="5" t="s">
        <v>1016</v>
      </c>
      <c r="C302" s="5" t="s">
        <v>3749</v>
      </c>
      <c r="D302" s="5">
        <v>8</v>
      </c>
      <c r="E302" s="6">
        <v>983</v>
      </c>
      <c r="F302" s="17" t="str">
        <f>VLOOKUP(A302,'forecast data dump'!$A$1:$H$3450,4,FALSE)</f>
        <v>17-Sep-19 A</v>
      </c>
      <c r="G302" s="17" t="str">
        <f>VLOOKUP(A302,'forecast data dump'!$A$1:$H$3450,5,FALSE)</f>
        <v>18-Sep-19 A</v>
      </c>
      <c r="H302" s="13">
        <f>VLOOKUP(A302,'forecast data dump'!$A$1:$H$3450,8,FALSE)</f>
        <v>1</v>
      </c>
      <c r="I302" s="22">
        <f t="shared" si="52"/>
        <v>0</v>
      </c>
      <c r="J302" s="5"/>
      <c r="K302" s="5"/>
      <c r="L302" s="33">
        <f t="shared" si="53"/>
        <v>0</v>
      </c>
      <c r="M302" s="33">
        <f t="shared" si="54"/>
        <v>0</v>
      </c>
      <c r="N302" s="22">
        <f t="shared" si="55"/>
        <v>0</v>
      </c>
    </row>
    <row r="303" spans="1:14" x14ac:dyDescent="0.3">
      <c r="A303" s="5" t="s">
        <v>1015</v>
      </c>
      <c r="B303" s="5" t="s">
        <v>1016</v>
      </c>
      <c r="C303" s="5" t="s">
        <v>3733</v>
      </c>
      <c r="D303" s="5">
        <v>4</v>
      </c>
      <c r="E303" s="6">
        <v>572</v>
      </c>
      <c r="F303" s="17" t="str">
        <f>VLOOKUP(A303,'forecast data dump'!$A$1:$H$3450,4,FALSE)</f>
        <v>17-Sep-19 A</v>
      </c>
      <c r="G303" s="17" t="str">
        <f>VLOOKUP(A303,'forecast data dump'!$A$1:$H$3450,5,FALSE)</f>
        <v>18-Sep-19 A</v>
      </c>
      <c r="H303" s="13">
        <f>VLOOKUP(A303,'forecast data dump'!$A$1:$H$3450,8,FALSE)</f>
        <v>1</v>
      </c>
      <c r="I303" s="22">
        <f t="shared" si="52"/>
        <v>0</v>
      </c>
      <c r="J303" s="5"/>
      <c r="K303" s="5"/>
      <c r="L303" s="33">
        <f t="shared" si="53"/>
        <v>0</v>
      </c>
      <c r="M303" s="33">
        <f t="shared" si="54"/>
        <v>0</v>
      </c>
      <c r="N303" s="22">
        <f t="shared" si="55"/>
        <v>0</v>
      </c>
    </row>
    <row r="304" spans="1:14" x14ac:dyDescent="0.3">
      <c r="A304" s="5" t="s">
        <v>1015</v>
      </c>
      <c r="B304" s="5" t="s">
        <v>1016</v>
      </c>
      <c r="C304" s="5" t="s">
        <v>3732</v>
      </c>
      <c r="D304" s="5">
        <v>4</v>
      </c>
      <c r="E304" s="6">
        <v>800</v>
      </c>
      <c r="F304" s="17" t="str">
        <f>VLOOKUP(A304,'forecast data dump'!$A$1:$H$3450,4,FALSE)</f>
        <v>17-Sep-19 A</v>
      </c>
      <c r="G304" s="17" t="str">
        <f>VLOOKUP(A304,'forecast data dump'!$A$1:$H$3450,5,FALSE)</f>
        <v>18-Sep-19 A</v>
      </c>
      <c r="H304" s="13">
        <f>VLOOKUP(A304,'forecast data dump'!$A$1:$H$3450,8,FALSE)</f>
        <v>1</v>
      </c>
      <c r="I304" s="22">
        <f t="shared" si="52"/>
        <v>0</v>
      </c>
      <c r="J304" s="5"/>
      <c r="K304" s="5"/>
      <c r="L304" s="33">
        <f t="shared" si="53"/>
        <v>0</v>
      </c>
      <c r="M304" s="33">
        <f t="shared" si="54"/>
        <v>0</v>
      </c>
      <c r="N304" s="22">
        <f t="shared" si="55"/>
        <v>0</v>
      </c>
    </row>
    <row r="305" spans="1:14" x14ac:dyDescent="0.3">
      <c r="A305" s="5" t="s">
        <v>1017</v>
      </c>
      <c r="B305" s="5" t="s">
        <v>1018</v>
      </c>
      <c r="C305" s="5" t="s">
        <v>3733</v>
      </c>
      <c r="D305" s="5">
        <v>4</v>
      </c>
      <c r="E305" s="6">
        <v>572</v>
      </c>
      <c r="F305" s="17" t="str">
        <f>VLOOKUP(A305,'forecast data dump'!$A$1:$H$3450,4,FALSE)</f>
        <v>01-Oct-19 A</v>
      </c>
      <c r="G305" s="17" t="str">
        <f>VLOOKUP(A305,'forecast data dump'!$A$1:$H$3450,5,FALSE)</f>
        <v>01-Oct-19 A</v>
      </c>
      <c r="H305" s="13">
        <f>VLOOKUP(A305,'forecast data dump'!$A$1:$H$3450,8,FALSE)</f>
        <v>1</v>
      </c>
      <c r="I305" s="22">
        <f t="shared" si="52"/>
        <v>0</v>
      </c>
      <c r="J305" s="5"/>
      <c r="K305" s="5"/>
      <c r="L305" s="33">
        <f t="shared" si="53"/>
        <v>0</v>
      </c>
      <c r="M305" s="33">
        <f t="shared" si="54"/>
        <v>0</v>
      </c>
      <c r="N305" s="22">
        <f t="shared" si="55"/>
        <v>0</v>
      </c>
    </row>
    <row r="306" spans="1:14" x14ac:dyDescent="0.3">
      <c r="A306" s="5" t="s">
        <v>1017</v>
      </c>
      <c r="B306" s="5" t="s">
        <v>1018</v>
      </c>
      <c r="C306" s="5" t="s">
        <v>3740</v>
      </c>
      <c r="D306" s="5">
        <v>4</v>
      </c>
      <c r="E306" s="6">
        <v>668</v>
      </c>
      <c r="F306" s="17" t="str">
        <f>VLOOKUP(A306,'forecast data dump'!$A$1:$H$3450,4,FALSE)</f>
        <v>01-Oct-19 A</v>
      </c>
      <c r="G306" s="17" t="str">
        <f>VLOOKUP(A306,'forecast data dump'!$A$1:$H$3450,5,FALSE)</f>
        <v>01-Oct-19 A</v>
      </c>
      <c r="H306" s="13">
        <f>VLOOKUP(A306,'forecast data dump'!$A$1:$H$3450,8,FALSE)</f>
        <v>1</v>
      </c>
      <c r="I306" s="22">
        <f t="shared" si="52"/>
        <v>0</v>
      </c>
      <c r="J306" s="5"/>
      <c r="K306" s="5"/>
      <c r="L306" s="33">
        <f t="shared" si="53"/>
        <v>0</v>
      </c>
      <c r="M306" s="33">
        <f t="shared" si="54"/>
        <v>0</v>
      </c>
      <c r="N306" s="22">
        <f t="shared" si="55"/>
        <v>0</v>
      </c>
    </row>
    <row r="307" spans="1:14" x14ac:dyDescent="0.3">
      <c r="A307" s="5" t="s">
        <v>1017</v>
      </c>
      <c r="B307" s="5" t="s">
        <v>1018</v>
      </c>
      <c r="C307" s="5" t="s">
        <v>3741</v>
      </c>
      <c r="D307" s="5">
        <v>4</v>
      </c>
      <c r="E307" s="6">
        <v>443</v>
      </c>
      <c r="F307" s="17" t="str">
        <f>VLOOKUP(A307,'forecast data dump'!$A$1:$H$3450,4,FALSE)</f>
        <v>01-Oct-19 A</v>
      </c>
      <c r="G307" s="17" t="str">
        <f>VLOOKUP(A307,'forecast data dump'!$A$1:$H$3450,5,FALSE)</f>
        <v>01-Oct-19 A</v>
      </c>
      <c r="H307" s="13">
        <f>VLOOKUP(A307,'forecast data dump'!$A$1:$H$3450,8,FALSE)</f>
        <v>1</v>
      </c>
      <c r="I307" s="22">
        <f t="shared" si="52"/>
        <v>0</v>
      </c>
      <c r="J307" s="5"/>
      <c r="K307" s="5"/>
      <c r="L307" s="33">
        <f t="shared" si="53"/>
        <v>0</v>
      </c>
      <c r="M307" s="33">
        <f t="shared" si="54"/>
        <v>0</v>
      </c>
      <c r="N307" s="22">
        <f t="shared" si="55"/>
        <v>0</v>
      </c>
    </row>
    <row r="308" spans="1:14" x14ac:dyDescent="0.3">
      <c r="A308" s="3" t="s">
        <v>7833</v>
      </c>
      <c r="B308" s="3"/>
      <c r="C308" s="3"/>
      <c r="D308" s="3"/>
      <c r="E308" s="4"/>
      <c r="F308" s="15"/>
      <c r="G308" s="15"/>
      <c r="H308" s="11"/>
      <c r="I308" s="20"/>
      <c r="J308" s="3"/>
      <c r="K308" s="3"/>
      <c r="L308" s="32"/>
      <c r="M308" s="32"/>
      <c r="N308" s="20"/>
    </row>
    <row r="309" spans="1:14" x14ac:dyDescent="0.3">
      <c r="A309" s="5" t="s">
        <v>1079</v>
      </c>
      <c r="B309" s="5" t="s">
        <v>1080</v>
      </c>
      <c r="C309" s="5" t="s">
        <v>3733</v>
      </c>
      <c r="D309" s="5">
        <v>16</v>
      </c>
      <c r="E309" s="6">
        <v>2288</v>
      </c>
      <c r="F309" s="17" t="str">
        <f>VLOOKUP(A309,'forecast data dump'!$A$1:$H$3450,4,FALSE)</f>
        <v>24-Mar-20 A</v>
      </c>
      <c r="G309" s="17" t="str">
        <f>VLOOKUP(A309,'forecast data dump'!$A$1:$H$3450,5,FALSE)</f>
        <v>24-Mar-20 A</v>
      </c>
      <c r="H309" s="13">
        <f>VLOOKUP(A309,'forecast data dump'!$A$1:$H$3450,8,FALSE)</f>
        <v>1</v>
      </c>
      <c r="I309" s="22">
        <f t="shared" ref="I309:I337" si="56">D309*(1-H309)</f>
        <v>0</v>
      </c>
      <c r="J309" s="5"/>
      <c r="K309" s="5"/>
      <c r="L309" s="33">
        <f t="shared" ref="L309:L337" si="57">E309*(1-H309)</f>
        <v>0</v>
      </c>
      <c r="M309" s="33">
        <f t="shared" ref="M309:M337" si="58">IF(J309="",L309,(E309/D309)*J309)</f>
        <v>0</v>
      </c>
      <c r="N309" s="22">
        <f t="shared" ref="N309:N337" si="59">L309-M309</f>
        <v>0</v>
      </c>
    </row>
    <row r="310" spans="1:14" x14ac:dyDescent="0.3">
      <c r="A310" s="5" t="s">
        <v>1079</v>
      </c>
      <c r="B310" s="5" t="s">
        <v>1080</v>
      </c>
      <c r="C310" s="5" t="s">
        <v>3740</v>
      </c>
      <c r="D310" s="5">
        <v>16</v>
      </c>
      <c r="E310" s="6">
        <v>2673</v>
      </c>
      <c r="F310" s="17" t="str">
        <f>VLOOKUP(A310,'forecast data dump'!$A$1:$H$3450,4,FALSE)</f>
        <v>24-Mar-20 A</v>
      </c>
      <c r="G310" s="17" t="str">
        <f>VLOOKUP(A310,'forecast data dump'!$A$1:$H$3450,5,FALSE)</f>
        <v>24-Mar-20 A</v>
      </c>
      <c r="H310" s="13">
        <f>VLOOKUP(A310,'forecast data dump'!$A$1:$H$3450,8,FALSE)</f>
        <v>1</v>
      </c>
      <c r="I310" s="22">
        <f t="shared" si="56"/>
        <v>0</v>
      </c>
      <c r="J310" s="5"/>
      <c r="K310" s="5"/>
      <c r="L310" s="33">
        <f t="shared" si="57"/>
        <v>0</v>
      </c>
      <c r="M310" s="33">
        <f t="shared" si="58"/>
        <v>0</v>
      </c>
      <c r="N310" s="22">
        <f t="shared" si="59"/>
        <v>0</v>
      </c>
    </row>
    <row r="311" spans="1:14" x14ac:dyDescent="0.3">
      <c r="A311" s="5" t="s">
        <v>1079</v>
      </c>
      <c r="B311" s="5" t="s">
        <v>1080</v>
      </c>
      <c r="C311" s="5" t="s">
        <v>3745</v>
      </c>
      <c r="D311" s="5">
        <v>16</v>
      </c>
      <c r="E311" s="6">
        <v>1773</v>
      </c>
      <c r="F311" s="17" t="str">
        <f>VLOOKUP(A311,'forecast data dump'!$A$1:$H$3450,4,FALSE)</f>
        <v>24-Mar-20 A</v>
      </c>
      <c r="G311" s="17" t="str">
        <f>VLOOKUP(A311,'forecast data dump'!$A$1:$H$3450,5,FALSE)</f>
        <v>24-Mar-20 A</v>
      </c>
      <c r="H311" s="13">
        <f>VLOOKUP(A311,'forecast data dump'!$A$1:$H$3450,8,FALSE)</f>
        <v>1</v>
      </c>
      <c r="I311" s="22">
        <f t="shared" si="56"/>
        <v>0</v>
      </c>
      <c r="J311" s="5"/>
      <c r="K311" s="5"/>
      <c r="L311" s="33">
        <f t="shared" si="57"/>
        <v>0</v>
      </c>
      <c r="M311" s="33">
        <f t="shared" si="58"/>
        <v>0</v>
      </c>
      <c r="N311" s="22">
        <f t="shared" si="59"/>
        <v>0</v>
      </c>
    </row>
    <row r="312" spans="1:14" x14ac:dyDescent="0.3">
      <c r="A312" s="5" t="s">
        <v>1081</v>
      </c>
      <c r="B312" s="5" t="s">
        <v>1082</v>
      </c>
      <c r="C312" s="5" t="s">
        <v>3733</v>
      </c>
      <c r="D312" s="5">
        <v>8</v>
      </c>
      <c r="E312" s="6">
        <v>1144</v>
      </c>
      <c r="F312" s="17" t="str">
        <f>VLOOKUP(A312,'forecast data dump'!$A$1:$H$3450,4,FALSE)</f>
        <v>25-Mar-20 A</v>
      </c>
      <c r="G312" s="17" t="str">
        <f>VLOOKUP(A312,'forecast data dump'!$A$1:$H$3450,5,FALSE)</f>
        <v>29-May-20 A</v>
      </c>
      <c r="H312" s="13">
        <f>VLOOKUP(A312,'forecast data dump'!$A$1:$H$3450,8,FALSE)</f>
        <v>1</v>
      </c>
      <c r="I312" s="22">
        <f t="shared" si="56"/>
        <v>0</v>
      </c>
      <c r="J312" s="5"/>
      <c r="K312" s="5"/>
      <c r="L312" s="33">
        <f t="shared" si="57"/>
        <v>0</v>
      </c>
      <c r="M312" s="33">
        <f t="shared" si="58"/>
        <v>0</v>
      </c>
      <c r="N312" s="22">
        <f t="shared" si="59"/>
        <v>0</v>
      </c>
    </row>
    <row r="313" spans="1:14" x14ac:dyDescent="0.3">
      <c r="A313" s="5" t="s">
        <v>1081</v>
      </c>
      <c r="B313" s="5" t="s">
        <v>1082</v>
      </c>
      <c r="C313" s="5" t="s">
        <v>3740</v>
      </c>
      <c r="D313" s="5">
        <v>8</v>
      </c>
      <c r="E313" s="6">
        <v>1337</v>
      </c>
      <c r="F313" s="17" t="str">
        <f>VLOOKUP(A313,'forecast data dump'!$A$1:$H$3450,4,FALSE)</f>
        <v>25-Mar-20 A</v>
      </c>
      <c r="G313" s="17" t="str">
        <f>VLOOKUP(A313,'forecast data dump'!$A$1:$H$3450,5,FALSE)</f>
        <v>29-May-20 A</v>
      </c>
      <c r="H313" s="13">
        <f>VLOOKUP(A313,'forecast data dump'!$A$1:$H$3450,8,FALSE)</f>
        <v>1</v>
      </c>
      <c r="I313" s="22">
        <f t="shared" si="56"/>
        <v>0</v>
      </c>
      <c r="J313" s="5"/>
      <c r="K313" s="5"/>
      <c r="L313" s="33">
        <f t="shared" si="57"/>
        <v>0</v>
      </c>
      <c r="M313" s="33">
        <f t="shared" si="58"/>
        <v>0</v>
      </c>
      <c r="N313" s="22">
        <f t="shared" si="59"/>
        <v>0</v>
      </c>
    </row>
    <row r="314" spans="1:14" x14ac:dyDescent="0.3">
      <c r="A314" s="5" t="s">
        <v>1081</v>
      </c>
      <c r="B314" s="5" t="s">
        <v>1082</v>
      </c>
      <c r="C314" s="5" t="s">
        <v>3745</v>
      </c>
      <c r="D314" s="5">
        <v>20</v>
      </c>
      <c r="E314" s="6">
        <v>2216</v>
      </c>
      <c r="F314" s="17" t="str">
        <f>VLOOKUP(A314,'forecast data dump'!$A$1:$H$3450,4,FALSE)</f>
        <v>25-Mar-20 A</v>
      </c>
      <c r="G314" s="17" t="str">
        <f>VLOOKUP(A314,'forecast data dump'!$A$1:$H$3450,5,FALSE)</f>
        <v>29-May-20 A</v>
      </c>
      <c r="H314" s="13">
        <f>VLOOKUP(A314,'forecast data dump'!$A$1:$H$3450,8,FALSE)</f>
        <v>1</v>
      </c>
      <c r="I314" s="22">
        <f t="shared" si="56"/>
        <v>0</v>
      </c>
      <c r="J314" s="5"/>
      <c r="K314" s="5"/>
      <c r="L314" s="33">
        <f t="shared" si="57"/>
        <v>0</v>
      </c>
      <c r="M314" s="33">
        <f t="shared" si="58"/>
        <v>0</v>
      </c>
      <c r="N314" s="22">
        <f t="shared" si="59"/>
        <v>0</v>
      </c>
    </row>
    <row r="315" spans="1:14" x14ac:dyDescent="0.3">
      <c r="A315" s="5" t="s">
        <v>1083</v>
      </c>
      <c r="B315" s="5" t="s">
        <v>1084</v>
      </c>
      <c r="C315" s="5" t="s">
        <v>3740</v>
      </c>
      <c r="D315" s="5">
        <v>14</v>
      </c>
      <c r="E315" s="6">
        <v>2339</v>
      </c>
      <c r="F315" s="17" t="str">
        <f>VLOOKUP(A315,'forecast data dump'!$A$1:$H$3450,4,FALSE)</f>
        <v>13-May-20 A</v>
      </c>
      <c r="G315" s="17" t="str">
        <f>VLOOKUP(A315,'forecast data dump'!$A$1:$H$3450,5,FALSE)</f>
        <v>26-May-20 A</v>
      </c>
      <c r="H315" s="13">
        <f>VLOOKUP(A315,'forecast data dump'!$A$1:$H$3450,8,FALSE)</f>
        <v>1</v>
      </c>
      <c r="I315" s="22">
        <f t="shared" si="56"/>
        <v>0</v>
      </c>
      <c r="J315" s="5"/>
      <c r="K315" s="5"/>
      <c r="L315" s="33">
        <f t="shared" si="57"/>
        <v>0</v>
      </c>
      <c r="M315" s="33">
        <f t="shared" si="58"/>
        <v>0</v>
      </c>
      <c r="N315" s="22">
        <f t="shared" si="59"/>
        <v>0</v>
      </c>
    </row>
    <row r="316" spans="1:14" x14ac:dyDescent="0.3">
      <c r="A316" s="5" t="s">
        <v>1083</v>
      </c>
      <c r="B316" s="5" t="s">
        <v>1084</v>
      </c>
      <c r="C316" s="5" t="s">
        <v>3733</v>
      </c>
      <c r="D316" s="5">
        <v>20</v>
      </c>
      <c r="E316" s="6">
        <v>2860</v>
      </c>
      <c r="F316" s="17" t="str">
        <f>VLOOKUP(A316,'forecast data dump'!$A$1:$H$3450,4,FALSE)</f>
        <v>13-May-20 A</v>
      </c>
      <c r="G316" s="17" t="str">
        <f>VLOOKUP(A316,'forecast data dump'!$A$1:$H$3450,5,FALSE)</f>
        <v>26-May-20 A</v>
      </c>
      <c r="H316" s="13">
        <f>VLOOKUP(A316,'forecast data dump'!$A$1:$H$3450,8,FALSE)</f>
        <v>1</v>
      </c>
      <c r="I316" s="22">
        <f t="shared" si="56"/>
        <v>0</v>
      </c>
      <c r="J316" s="5"/>
      <c r="K316" s="5"/>
      <c r="L316" s="33">
        <f t="shared" si="57"/>
        <v>0</v>
      </c>
      <c r="M316" s="33">
        <f t="shared" si="58"/>
        <v>0</v>
      </c>
      <c r="N316" s="22">
        <f t="shared" si="59"/>
        <v>0</v>
      </c>
    </row>
    <row r="317" spans="1:14" x14ac:dyDescent="0.3">
      <c r="A317" s="5" t="s">
        <v>1083</v>
      </c>
      <c r="B317" s="5" t="s">
        <v>1084</v>
      </c>
      <c r="C317" s="5" t="s">
        <v>3745</v>
      </c>
      <c r="D317" s="5">
        <v>40</v>
      </c>
      <c r="E317" s="6">
        <v>4432</v>
      </c>
      <c r="F317" s="17" t="str">
        <f>VLOOKUP(A317,'forecast data dump'!$A$1:$H$3450,4,FALSE)</f>
        <v>13-May-20 A</v>
      </c>
      <c r="G317" s="17" t="str">
        <f>VLOOKUP(A317,'forecast data dump'!$A$1:$H$3450,5,FALSE)</f>
        <v>26-May-20 A</v>
      </c>
      <c r="H317" s="13">
        <f>VLOOKUP(A317,'forecast data dump'!$A$1:$H$3450,8,FALSE)</f>
        <v>1</v>
      </c>
      <c r="I317" s="22">
        <f t="shared" si="56"/>
        <v>0</v>
      </c>
      <c r="J317" s="5"/>
      <c r="K317" s="5"/>
      <c r="L317" s="33">
        <f t="shared" si="57"/>
        <v>0</v>
      </c>
      <c r="M317" s="33">
        <f t="shared" si="58"/>
        <v>0</v>
      </c>
      <c r="N317" s="22">
        <f t="shared" si="59"/>
        <v>0</v>
      </c>
    </row>
    <row r="318" spans="1:14" x14ac:dyDescent="0.3">
      <c r="A318" s="5" t="s">
        <v>1085</v>
      </c>
      <c r="B318" s="5" t="s">
        <v>1086</v>
      </c>
      <c r="C318" s="5" t="s">
        <v>3733</v>
      </c>
      <c r="D318" s="5">
        <v>28</v>
      </c>
      <c r="E318" s="6">
        <v>4003</v>
      </c>
      <c r="F318" s="17" t="str">
        <f>VLOOKUP(A318,'forecast data dump'!$A$1:$H$3450,4,FALSE)</f>
        <v>01-Jul-20 A</v>
      </c>
      <c r="G318" s="17" t="str">
        <f>VLOOKUP(A318,'forecast data dump'!$A$1:$H$3450,5,FALSE)</f>
        <v>18-Dec-20 A</v>
      </c>
      <c r="H318" s="13">
        <f>VLOOKUP(A318,'forecast data dump'!$A$1:$H$3450,8,FALSE)</f>
        <v>1</v>
      </c>
      <c r="I318" s="22">
        <f t="shared" si="56"/>
        <v>0</v>
      </c>
      <c r="J318" s="5"/>
      <c r="K318" s="5"/>
      <c r="L318" s="33">
        <f t="shared" si="57"/>
        <v>0</v>
      </c>
      <c r="M318" s="33">
        <f t="shared" si="58"/>
        <v>0</v>
      </c>
      <c r="N318" s="22">
        <f t="shared" si="59"/>
        <v>0</v>
      </c>
    </row>
    <row r="319" spans="1:14" x14ac:dyDescent="0.3">
      <c r="A319" s="5" t="s">
        <v>1085</v>
      </c>
      <c r="B319" s="5" t="s">
        <v>1086</v>
      </c>
      <c r="C319" s="5" t="s">
        <v>3740</v>
      </c>
      <c r="D319" s="5">
        <v>7</v>
      </c>
      <c r="E319" s="6">
        <v>1170</v>
      </c>
      <c r="F319" s="17" t="str">
        <f>VLOOKUP(A319,'forecast data dump'!$A$1:$H$3450,4,FALSE)</f>
        <v>01-Jul-20 A</v>
      </c>
      <c r="G319" s="17" t="str">
        <f>VLOOKUP(A319,'forecast data dump'!$A$1:$H$3450,5,FALSE)</f>
        <v>18-Dec-20 A</v>
      </c>
      <c r="H319" s="13">
        <f>VLOOKUP(A319,'forecast data dump'!$A$1:$H$3450,8,FALSE)</f>
        <v>1</v>
      </c>
      <c r="I319" s="22">
        <f t="shared" si="56"/>
        <v>0</v>
      </c>
      <c r="J319" s="5"/>
      <c r="K319" s="5"/>
      <c r="L319" s="33">
        <f t="shared" si="57"/>
        <v>0</v>
      </c>
      <c r="M319" s="33">
        <f t="shared" si="58"/>
        <v>0</v>
      </c>
      <c r="N319" s="22">
        <f t="shared" si="59"/>
        <v>0</v>
      </c>
    </row>
    <row r="320" spans="1:14" x14ac:dyDescent="0.3">
      <c r="A320" s="5" t="s">
        <v>1085</v>
      </c>
      <c r="B320" s="5" t="s">
        <v>1086</v>
      </c>
      <c r="C320" s="5" t="s">
        <v>3745</v>
      </c>
      <c r="D320" s="5">
        <v>40</v>
      </c>
      <c r="E320" s="6">
        <v>4432</v>
      </c>
      <c r="F320" s="17" t="str">
        <f>VLOOKUP(A320,'forecast data dump'!$A$1:$H$3450,4,FALSE)</f>
        <v>01-Jul-20 A</v>
      </c>
      <c r="G320" s="17" t="str">
        <f>VLOOKUP(A320,'forecast data dump'!$A$1:$H$3450,5,FALSE)</f>
        <v>18-Dec-20 A</v>
      </c>
      <c r="H320" s="13">
        <f>VLOOKUP(A320,'forecast data dump'!$A$1:$H$3450,8,FALSE)</f>
        <v>1</v>
      </c>
      <c r="I320" s="22">
        <f t="shared" si="56"/>
        <v>0</v>
      </c>
      <c r="J320" s="5"/>
      <c r="K320" s="5"/>
      <c r="L320" s="33">
        <f t="shared" si="57"/>
        <v>0</v>
      </c>
      <c r="M320" s="33">
        <f t="shared" si="58"/>
        <v>0</v>
      </c>
      <c r="N320" s="22">
        <f t="shared" si="59"/>
        <v>0</v>
      </c>
    </row>
    <row r="321" spans="1:14" x14ac:dyDescent="0.3">
      <c r="A321" s="5" t="s">
        <v>1085</v>
      </c>
      <c r="B321" s="5" t="s">
        <v>1086</v>
      </c>
      <c r="C321" s="5" t="s">
        <v>3741</v>
      </c>
      <c r="D321" s="5">
        <v>8</v>
      </c>
      <c r="E321" s="6">
        <v>886</v>
      </c>
      <c r="F321" s="17" t="str">
        <f>VLOOKUP(A321,'forecast data dump'!$A$1:$H$3450,4,FALSE)</f>
        <v>01-Jul-20 A</v>
      </c>
      <c r="G321" s="17" t="str">
        <f>VLOOKUP(A321,'forecast data dump'!$A$1:$H$3450,5,FALSE)</f>
        <v>18-Dec-20 A</v>
      </c>
      <c r="H321" s="13">
        <f>VLOOKUP(A321,'forecast data dump'!$A$1:$H$3450,8,FALSE)</f>
        <v>1</v>
      </c>
      <c r="I321" s="22">
        <f t="shared" si="56"/>
        <v>0</v>
      </c>
      <c r="J321" s="5"/>
      <c r="K321" s="5"/>
      <c r="L321" s="33">
        <f t="shared" si="57"/>
        <v>0</v>
      </c>
      <c r="M321" s="33">
        <f t="shared" si="58"/>
        <v>0</v>
      </c>
      <c r="N321" s="22">
        <f t="shared" si="59"/>
        <v>0</v>
      </c>
    </row>
    <row r="322" spans="1:14" x14ac:dyDescent="0.3">
      <c r="A322" s="5" t="s">
        <v>1087</v>
      </c>
      <c r="B322" s="5" t="s">
        <v>1088</v>
      </c>
      <c r="C322" s="5" t="s">
        <v>3741</v>
      </c>
      <c r="D322" s="5">
        <v>40</v>
      </c>
      <c r="E322" s="6">
        <v>4565</v>
      </c>
      <c r="F322" s="17" t="str">
        <f>VLOOKUP(A322,'forecast data dump'!$A$1:$H$3450,4,FALSE)</f>
        <v>24-Dec-20 A</v>
      </c>
      <c r="G322" s="17" t="str">
        <f>VLOOKUP(A322,'forecast data dump'!$A$1:$H$3450,5,FALSE)</f>
        <v>28-Dec-20 A</v>
      </c>
      <c r="H322" s="13">
        <f>VLOOKUP(A322,'forecast data dump'!$A$1:$H$3450,8,FALSE)</f>
        <v>1</v>
      </c>
      <c r="I322" s="22">
        <f t="shared" si="56"/>
        <v>0</v>
      </c>
      <c r="J322" s="5"/>
      <c r="K322" s="5"/>
      <c r="L322" s="33">
        <f t="shared" si="57"/>
        <v>0</v>
      </c>
      <c r="M322" s="33">
        <f t="shared" si="58"/>
        <v>0</v>
      </c>
      <c r="N322" s="22">
        <f t="shared" si="59"/>
        <v>0</v>
      </c>
    </row>
    <row r="323" spans="1:14" x14ac:dyDescent="0.3">
      <c r="A323" s="5" t="s">
        <v>1087</v>
      </c>
      <c r="B323" s="5" t="s">
        <v>1088</v>
      </c>
      <c r="C323" s="5" t="s">
        <v>3745</v>
      </c>
      <c r="D323" s="5">
        <v>40</v>
      </c>
      <c r="E323" s="6">
        <v>4565</v>
      </c>
      <c r="F323" s="17" t="str">
        <f>VLOOKUP(A323,'forecast data dump'!$A$1:$H$3450,4,FALSE)</f>
        <v>24-Dec-20 A</v>
      </c>
      <c r="G323" s="17" t="str">
        <f>VLOOKUP(A323,'forecast data dump'!$A$1:$H$3450,5,FALSE)</f>
        <v>28-Dec-20 A</v>
      </c>
      <c r="H323" s="13">
        <f>VLOOKUP(A323,'forecast data dump'!$A$1:$H$3450,8,FALSE)</f>
        <v>1</v>
      </c>
      <c r="I323" s="22">
        <f t="shared" si="56"/>
        <v>0</v>
      </c>
      <c r="J323" s="5"/>
      <c r="K323" s="5"/>
      <c r="L323" s="33">
        <f t="shared" si="57"/>
        <v>0</v>
      </c>
      <c r="M323" s="33">
        <f t="shared" si="58"/>
        <v>0</v>
      </c>
      <c r="N323" s="22">
        <f t="shared" si="59"/>
        <v>0</v>
      </c>
    </row>
    <row r="324" spans="1:14" x14ac:dyDescent="0.3">
      <c r="A324" s="5" t="s">
        <v>1087</v>
      </c>
      <c r="B324" s="5" t="s">
        <v>1088</v>
      </c>
      <c r="C324" s="5" t="s">
        <v>3740</v>
      </c>
      <c r="D324" s="5">
        <v>7</v>
      </c>
      <c r="E324" s="6">
        <v>1205</v>
      </c>
      <c r="F324" s="17" t="str">
        <f>VLOOKUP(A324,'forecast data dump'!$A$1:$H$3450,4,FALSE)</f>
        <v>24-Dec-20 A</v>
      </c>
      <c r="G324" s="17" t="str">
        <f>VLOOKUP(A324,'forecast data dump'!$A$1:$H$3450,5,FALSE)</f>
        <v>28-Dec-20 A</v>
      </c>
      <c r="H324" s="13">
        <f>VLOOKUP(A324,'forecast data dump'!$A$1:$H$3450,8,FALSE)</f>
        <v>1</v>
      </c>
      <c r="I324" s="22">
        <f t="shared" si="56"/>
        <v>0</v>
      </c>
      <c r="J324" s="5"/>
      <c r="K324" s="5"/>
      <c r="L324" s="33">
        <f t="shared" si="57"/>
        <v>0</v>
      </c>
      <c r="M324" s="33">
        <f t="shared" si="58"/>
        <v>0</v>
      </c>
      <c r="N324" s="22">
        <f t="shared" si="59"/>
        <v>0</v>
      </c>
    </row>
    <row r="325" spans="1:14" x14ac:dyDescent="0.3">
      <c r="A325" s="5" t="s">
        <v>1087</v>
      </c>
      <c r="B325" s="5" t="s">
        <v>1088</v>
      </c>
      <c r="C325" s="5" t="s">
        <v>3733</v>
      </c>
      <c r="D325" s="5">
        <v>40</v>
      </c>
      <c r="E325" s="6">
        <v>5891</v>
      </c>
      <c r="F325" s="17" t="str">
        <f>VLOOKUP(A325,'forecast data dump'!$A$1:$H$3450,4,FALSE)</f>
        <v>24-Dec-20 A</v>
      </c>
      <c r="G325" s="17" t="str">
        <f>VLOOKUP(A325,'forecast data dump'!$A$1:$H$3450,5,FALSE)</f>
        <v>28-Dec-20 A</v>
      </c>
      <c r="H325" s="13">
        <f>VLOOKUP(A325,'forecast data dump'!$A$1:$H$3450,8,FALSE)</f>
        <v>1</v>
      </c>
      <c r="I325" s="22">
        <f t="shared" si="56"/>
        <v>0</v>
      </c>
      <c r="J325" s="5"/>
      <c r="K325" s="5"/>
      <c r="L325" s="33">
        <f t="shared" si="57"/>
        <v>0</v>
      </c>
      <c r="M325" s="33">
        <f t="shared" si="58"/>
        <v>0</v>
      </c>
      <c r="N325" s="22">
        <f t="shared" si="59"/>
        <v>0</v>
      </c>
    </row>
    <row r="326" spans="1:14" x14ac:dyDescent="0.3">
      <c r="A326" s="5" t="s">
        <v>1091</v>
      </c>
      <c r="B326" s="5" t="s">
        <v>1092</v>
      </c>
      <c r="C326" s="5" t="s">
        <v>3733</v>
      </c>
      <c r="D326" s="5">
        <v>16</v>
      </c>
      <c r="E326" s="6">
        <v>2356</v>
      </c>
      <c r="F326" s="17" t="str">
        <f>VLOOKUP(A326,'forecast data dump'!$A$1:$H$3450,4,FALSE)</f>
        <v>24-Mar-20 A</v>
      </c>
      <c r="G326" s="17" t="str">
        <f>VLOOKUP(A326,'forecast data dump'!$A$1:$H$3450,5,FALSE)</f>
        <v>29-May-20 A</v>
      </c>
      <c r="H326" s="13">
        <f>VLOOKUP(A326,'forecast data dump'!$A$1:$H$3450,8,FALSE)</f>
        <v>1</v>
      </c>
      <c r="I326" s="22">
        <f t="shared" si="56"/>
        <v>0</v>
      </c>
      <c r="J326" s="5"/>
      <c r="K326" s="5"/>
      <c r="L326" s="33">
        <f t="shared" si="57"/>
        <v>0</v>
      </c>
      <c r="M326" s="33">
        <f t="shared" si="58"/>
        <v>0</v>
      </c>
      <c r="N326" s="22">
        <f t="shared" si="59"/>
        <v>0</v>
      </c>
    </row>
    <row r="327" spans="1:14" x14ac:dyDescent="0.3">
      <c r="A327" s="5" t="s">
        <v>1091</v>
      </c>
      <c r="B327" s="5" t="s">
        <v>1092</v>
      </c>
      <c r="C327" s="5" t="s">
        <v>3740</v>
      </c>
      <c r="D327" s="5">
        <v>16</v>
      </c>
      <c r="E327" s="6">
        <v>2754</v>
      </c>
      <c r="F327" s="17" t="str">
        <f>VLOOKUP(A327,'forecast data dump'!$A$1:$H$3450,4,FALSE)</f>
        <v>24-Mar-20 A</v>
      </c>
      <c r="G327" s="17" t="str">
        <f>VLOOKUP(A327,'forecast data dump'!$A$1:$H$3450,5,FALSE)</f>
        <v>29-May-20 A</v>
      </c>
      <c r="H327" s="13">
        <f>VLOOKUP(A327,'forecast data dump'!$A$1:$H$3450,8,FALSE)</f>
        <v>1</v>
      </c>
      <c r="I327" s="22">
        <f t="shared" si="56"/>
        <v>0</v>
      </c>
      <c r="J327" s="5"/>
      <c r="K327" s="5"/>
      <c r="L327" s="33">
        <f t="shared" si="57"/>
        <v>0</v>
      </c>
      <c r="M327" s="33">
        <f t="shared" si="58"/>
        <v>0</v>
      </c>
      <c r="N327" s="22">
        <f t="shared" si="59"/>
        <v>0</v>
      </c>
    </row>
    <row r="328" spans="1:14" x14ac:dyDescent="0.3">
      <c r="A328" s="5" t="s">
        <v>1091</v>
      </c>
      <c r="B328" s="5" t="s">
        <v>1092</v>
      </c>
      <c r="C328" s="5" t="s">
        <v>3745</v>
      </c>
      <c r="D328" s="5">
        <v>16</v>
      </c>
      <c r="E328" s="6">
        <v>1826</v>
      </c>
      <c r="F328" s="17" t="str">
        <f>VLOOKUP(A328,'forecast data dump'!$A$1:$H$3450,4,FALSE)</f>
        <v>24-Mar-20 A</v>
      </c>
      <c r="G328" s="17" t="str">
        <f>VLOOKUP(A328,'forecast data dump'!$A$1:$H$3450,5,FALSE)</f>
        <v>29-May-20 A</v>
      </c>
      <c r="H328" s="13">
        <f>VLOOKUP(A328,'forecast data dump'!$A$1:$H$3450,8,FALSE)</f>
        <v>1</v>
      </c>
      <c r="I328" s="22">
        <f t="shared" si="56"/>
        <v>0</v>
      </c>
      <c r="J328" s="5"/>
      <c r="K328" s="5"/>
      <c r="L328" s="33">
        <f t="shared" si="57"/>
        <v>0</v>
      </c>
      <c r="M328" s="33">
        <f t="shared" si="58"/>
        <v>0</v>
      </c>
      <c r="N328" s="22">
        <f t="shared" si="59"/>
        <v>0</v>
      </c>
    </row>
    <row r="329" spans="1:14" x14ac:dyDescent="0.3">
      <c r="A329" s="5" t="s">
        <v>1093</v>
      </c>
      <c r="B329" s="5" t="s">
        <v>1094</v>
      </c>
      <c r="C329" s="5" t="s">
        <v>3733</v>
      </c>
      <c r="D329" s="5">
        <v>8</v>
      </c>
      <c r="E329" s="6">
        <v>1178</v>
      </c>
      <c r="F329" s="17" t="str">
        <f>VLOOKUP(A329,'forecast data dump'!$A$1:$H$3450,4,FALSE)</f>
        <v>20-May-20 A</v>
      </c>
      <c r="G329" s="17" t="str">
        <f>VLOOKUP(A329,'forecast data dump'!$A$1:$H$3450,5,FALSE)</f>
        <v>28-May-20 A</v>
      </c>
      <c r="H329" s="13">
        <f>VLOOKUP(A329,'forecast data dump'!$A$1:$H$3450,8,FALSE)</f>
        <v>1</v>
      </c>
      <c r="I329" s="22">
        <f t="shared" si="56"/>
        <v>0</v>
      </c>
      <c r="J329" s="5"/>
      <c r="K329" s="5"/>
      <c r="L329" s="33">
        <f t="shared" si="57"/>
        <v>0</v>
      </c>
      <c r="M329" s="33">
        <f t="shared" si="58"/>
        <v>0</v>
      </c>
      <c r="N329" s="22">
        <f t="shared" si="59"/>
        <v>0</v>
      </c>
    </row>
    <row r="330" spans="1:14" x14ac:dyDescent="0.3">
      <c r="A330" s="5" t="s">
        <v>1093</v>
      </c>
      <c r="B330" s="5" t="s">
        <v>1094</v>
      </c>
      <c r="C330" s="5" t="s">
        <v>3740</v>
      </c>
      <c r="D330" s="5">
        <v>8</v>
      </c>
      <c r="E330" s="6">
        <v>1377</v>
      </c>
      <c r="F330" s="17" t="str">
        <f>VLOOKUP(A330,'forecast data dump'!$A$1:$H$3450,4,FALSE)</f>
        <v>20-May-20 A</v>
      </c>
      <c r="G330" s="17" t="str">
        <f>VLOOKUP(A330,'forecast data dump'!$A$1:$H$3450,5,FALSE)</f>
        <v>28-May-20 A</v>
      </c>
      <c r="H330" s="13">
        <f>VLOOKUP(A330,'forecast data dump'!$A$1:$H$3450,8,FALSE)</f>
        <v>1</v>
      </c>
      <c r="I330" s="22">
        <f t="shared" si="56"/>
        <v>0</v>
      </c>
      <c r="J330" s="5"/>
      <c r="K330" s="5"/>
      <c r="L330" s="33">
        <f t="shared" si="57"/>
        <v>0</v>
      </c>
      <c r="M330" s="33">
        <f t="shared" si="58"/>
        <v>0</v>
      </c>
      <c r="N330" s="22">
        <f t="shared" si="59"/>
        <v>0</v>
      </c>
    </row>
    <row r="331" spans="1:14" x14ac:dyDescent="0.3">
      <c r="A331" s="5" t="s">
        <v>1093</v>
      </c>
      <c r="B331" s="5" t="s">
        <v>1094</v>
      </c>
      <c r="C331" s="5" t="s">
        <v>3745</v>
      </c>
      <c r="D331" s="5">
        <v>20</v>
      </c>
      <c r="E331" s="6">
        <v>2282</v>
      </c>
      <c r="F331" s="17" t="str">
        <f>VLOOKUP(A331,'forecast data dump'!$A$1:$H$3450,4,FALSE)</f>
        <v>20-May-20 A</v>
      </c>
      <c r="G331" s="17" t="str">
        <f>VLOOKUP(A331,'forecast data dump'!$A$1:$H$3450,5,FALSE)</f>
        <v>28-May-20 A</v>
      </c>
      <c r="H331" s="13">
        <f>VLOOKUP(A331,'forecast data dump'!$A$1:$H$3450,8,FALSE)</f>
        <v>1</v>
      </c>
      <c r="I331" s="22">
        <f t="shared" si="56"/>
        <v>0</v>
      </c>
      <c r="J331" s="5"/>
      <c r="K331" s="5"/>
      <c r="L331" s="33">
        <f t="shared" si="57"/>
        <v>0</v>
      </c>
      <c r="M331" s="33">
        <f t="shared" si="58"/>
        <v>0</v>
      </c>
      <c r="N331" s="22">
        <f t="shared" si="59"/>
        <v>0</v>
      </c>
    </row>
    <row r="332" spans="1:14" x14ac:dyDescent="0.3">
      <c r="A332" s="5" t="s">
        <v>1095</v>
      </c>
      <c r="B332" s="5" t="s">
        <v>1096</v>
      </c>
      <c r="C332" s="5" t="s">
        <v>3740</v>
      </c>
      <c r="D332" s="5">
        <v>28</v>
      </c>
      <c r="E332" s="6">
        <v>4819</v>
      </c>
      <c r="F332" s="17" t="str">
        <f>VLOOKUP(A332,'forecast data dump'!$A$1:$H$3450,4,FALSE)</f>
        <v>01-Jul-20 A</v>
      </c>
      <c r="G332" s="17" t="str">
        <f>VLOOKUP(A332,'forecast data dump'!$A$1:$H$3450,5,FALSE)</f>
        <v>30-Nov-20 A</v>
      </c>
      <c r="H332" s="13">
        <f>VLOOKUP(A332,'forecast data dump'!$A$1:$H$3450,8,FALSE)</f>
        <v>1</v>
      </c>
      <c r="I332" s="22">
        <f t="shared" si="56"/>
        <v>0</v>
      </c>
      <c r="J332" s="5"/>
      <c r="K332" s="5"/>
      <c r="L332" s="33">
        <f t="shared" si="57"/>
        <v>0</v>
      </c>
      <c r="M332" s="33">
        <f t="shared" si="58"/>
        <v>0</v>
      </c>
      <c r="N332" s="22">
        <f t="shared" si="59"/>
        <v>0</v>
      </c>
    </row>
    <row r="333" spans="1:14" x14ac:dyDescent="0.3">
      <c r="A333" s="5" t="s">
        <v>1095</v>
      </c>
      <c r="B333" s="5" t="s">
        <v>1096</v>
      </c>
      <c r="C333" s="5" t="s">
        <v>3733</v>
      </c>
      <c r="D333" s="5">
        <v>88</v>
      </c>
      <c r="E333" s="6">
        <v>12959</v>
      </c>
      <c r="F333" s="17" t="str">
        <f>VLOOKUP(A333,'forecast data dump'!$A$1:$H$3450,4,FALSE)</f>
        <v>01-Jul-20 A</v>
      </c>
      <c r="G333" s="17" t="str">
        <f>VLOOKUP(A333,'forecast data dump'!$A$1:$H$3450,5,FALSE)</f>
        <v>30-Nov-20 A</v>
      </c>
      <c r="H333" s="13">
        <f>VLOOKUP(A333,'forecast data dump'!$A$1:$H$3450,8,FALSE)</f>
        <v>1</v>
      </c>
      <c r="I333" s="22">
        <f t="shared" si="56"/>
        <v>0</v>
      </c>
      <c r="J333" s="5"/>
      <c r="K333" s="5"/>
      <c r="L333" s="33">
        <f t="shared" si="57"/>
        <v>0</v>
      </c>
      <c r="M333" s="33">
        <f t="shared" si="58"/>
        <v>0</v>
      </c>
      <c r="N333" s="22">
        <f t="shared" si="59"/>
        <v>0</v>
      </c>
    </row>
    <row r="334" spans="1:14" x14ac:dyDescent="0.3">
      <c r="A334" s="5" t="s">
        <v>1095</v>
      </c>
      <c r="B334" s="5" t="s">
        <v>1096</v>
      </c>
      <c r="C334" s="5" t="s">
        <v>3745</v>
      </c>
      <c r="D334" s="5">
        <v>88</v>
      </c>
      <c r="E334" s="6">
        <v>10043</v>
      </c>
      <c r="F334" s="17" t="str">
        <f>VLOOKUP(A334,'forecast data dump'!$A$1:$H$3450,4,FALSE)</f>
        <v>01-Jul-20 A</v>
      </c>
      <c r="G334" s="17" t="str">
        <f>VLOOKUP(A334,'forecast data dump'!$A$1:$H$3450,5,FALSE)</f>
        <v>30-Nov-20 A</v>
      </c>
      <c r="H334" s="13">
        <f>VLOOKUP(A334,'forecast data dump'!$A$1:$H$3450,8,FALSE)</f>
        <v>1</v>
      </c>
      <c r="I334" s="22">
        <f t="shared" si="56"/>
        <v>0</v>
      </c>
      <c r="J334" s="5"/>
      <c r="K334" s="5"/>
      <c r="L334" s="33">
        <f t="shared" si="57"/>
        <v>0</v>
      </c>
      <c r="M334" s="33">
        <f t="shared" si="58"/>
        <v>0</v>
      </c>
      <c r="N334" s="22">
        <f t="shared" si="59"/>
        <v>0</v>
      </c>
    </row>
    <row r="335" spans="1:14" x14ac:dyDescent="0.3">
      <c r="A335" s="5" t="s">
        <v>1095</v>
      </c>
      <c r="B335" s="5" t="s">
        <v>1096</v>
      </c>
      <c r="C335" s="5" t="s">
        <v>3741</v>
      </c>
      <c r="D335" s="5">
        <v>80</v>
      </c>
      <c r="E335" s="6">
        <v>9130</v>
      </c>
      <c r="F335" s="17" t="str">
        <f>VLOOKUP(A335,'forecast data dump'!$A$1:$H$3450,4,FALSE)</f>
        <v>01-Jul-20 A</v>
      </c>
      <c r="G335" s="17" t="str">
        <f>VLOOKUP(A335,'forecast data dump'!$A$1:$H$3450,5,FALSE)</f>
        <v>30-Nov-20 A</v>
      </c>
      <c r="H335" s="13">
        <f>VLOOKUP(A335,'forecast data dump'!$A$1:$H$3450,8,FALSE)</f>
        <v>1</v>
      </c>
      <c r="I335" s="22">
        <f t="shared" si="56"/>
        <v>0</v>
      </c>
      <c r="J335" s="5"/>
      <c r="K335" s="5"/>
      <c r="L335" s="33">
        <f t="shared" si="57"/>
        <v>0</v>
      </c>
      <c r="M335" s="33">
        <f t="shared" si="58"/>
        <v>0</v>
      </c>
      <c r="N335" s="22">
        <f t="shared" si="59"/>
        <v>0</v>
      </c>
    </row>
    <row r="336" spans="1:14" x14ac:dyDescent="0.3">
      <c r="A336" s="5" t="s">
        <v>1099</v>
      </c>
      <c r="B336" s="5" t="s">
        <v>1100</v>
      </c>
      <c r="C336" s="5" t="s">
        <v>3733</v>
      </c>
      <c r="D336" s="5">
        <v>21</v>
      </c>
      <c r="E336" s="6">
        <v>3093</v>
      </c>
      <c r="F336" s="17" t="str">
        <f>VLOOKUP(A336,'forecast data dump'!$A$1:$H$3450,4,FALSE)</f>
        <v>01-Oct-19 A</v>
      </c>
      <c r="G336" s="17" t="str">
        <f>VLOOKUP(A336,'forecast data dump'!$A$1:$H$3450,5,FALSE)</f>
        <v>18-Mar-20 A</v>
      </c>
      <c r="H336" s="13">
        <f>VLOOKUP(A336,'forecast data dump'!$A$1:$H$3450,8,FALSE)</f>
        <v>1</v>
      </c>
      <c r="I336" s="22">
        <f t="shared" si="56"/>
        <v>0</v>
      </c>
      <c r="J336" s="5"/>
      <c r="K336" s="5"/>
      <c r="L336" s="33">
        <f t="shared" si="57"/>
        <v>0</v>
      </c>
      <c r="M336" s="33">
        <f t="shared" si="58"/>
        <v>0</v>
      </c>
      <c r="N336" s="22">
        <f t="shared" si="59"/>
        <v>0</v>
      </c>
    </row>
    <row r="337" spans="1:14" x14ac:dyDescent="0.3">
      <c r="A337" s="5" t="s">
        <v>1099</v>
      </c>
      <c r="B337" s="5" t="s">
        <v>1100</v>
      </c>
      <c r="C337" s="5" t="s">
        <v>3745</v>
      </c>
      <c r="D337" s="5">
        <v>51</v>
      </c>
      <c r="E337" s="6">
        <v>5820</v>
      </c>
      <c r="F337" s="17" t="str">
        <f>VLOOKUP(A337,'forecast data dump'!$A$1:$H$3450,4,FALSE)</f>
        <v>01-Oct-19 A</v>
      </c>
      <c r="G337" s="17" t="str">
        <f>VLOOKUP(A337,'forecast data dump'!$A$1:$H$3450,5,FALSE)</f>
        <v>18-Mar-20 A</v>
      </c>
      <c r="H337" s="13">
        <f>VLOOKUP(A337,'forecast data dump'!$A$1:$H$3450,8,FALSE)</f>
        <v>1</v>
      </c>
      <c r="I337" s="22">
        <f t="shared" si="56"/>
        <v>0</v>
      </c>
      <c r="J337" s="5"/>
      <c r="K337" s="5"/>
      <c r="L337" s="33">
        <f t="shared" si="57"/>
        <v>0</v>
      </c>
      <c r="M337" s="33">
        <f t="shared" si="58"/>
        <v>0</v>
      </c>
      <c r="N337" s="22">
        <f t="shared" si="59"/>
        <v>0</v>
      </c>
    </row>
    <row r="338" spans="1:14" x14ac:dyDescent="0.3">
      <c r="A338" s="3" t="s">
        <v>7940</v>
      </c>
      <c r="B338" s="3"/>
      <c r="C338" s="3"/>
      <c r="D338" s="3"/>
      <c r="E338" s="4"/>
      <c r="F338" s="15"/>
      <c r="G338" s="15"/>
      <c r="H338" s="11"/>
      <c r="I338" s="20"/>
      <c r="J338" s="3"/>
      <c r="K338" s="3"/>
      <c r="L338" s="32"/>
      <c r="M338" s="32"/>
      <c r="N338" s="20"/>
    </row>
    <row r="339" spans="1:14" x14ac:dyDescent="0.3">
      <c r="A339" s="3" t="s">
        <v>7941</v>
      </c>
      <c r="B339" s="3"/>
      <c r="C339" s="3"/>
      <c r="D339" s="3"/>
      <c r="E339" s="4"/>
      <c r="F339" s="15"/>
      <c r="G339" s="15"/>
      <c r="H339" s="11"/>
      <c r="I339" s="20"/>
      <c r="J339" s="3"/>
      <c r="K339" s="3"/>
      <c r="L339" s="32"/>
      <c r="M339" s="32"/>
      <c r="N339" s="20"/>
    </row>
    <row r="340" spans="1:14" x14ac:dyDescent="0.3">
      <c r="A340" s="5" t="s">
        <v>1029</v>
      </c>
      <c r="B340" s="5" t="s">
        <v>1030</v>
      </c>
      <c r="C340" s="5" t="s">
        <v>3741</v>
      </c>
      <c r="D340" s="5">
        <v>12</v>
      </c>
      <c r="E340" s="6">
        <v>1369</v>
      </c>
      <c r="F340" s="17" t="str">
        <f>VLOOKUP(A340,'forecast data dump'!$A$1:$H$3450,4,FALSE)</f>
        <v>23-Nov-20 A</v>
      </c>
      <c r="G340" s="17" t="str">
        <f>VLOOKUP(A340,'forecast data dump'!$A$1:$H$3450,5,FALSE)</f>
        <v>22-Jan-21 A</v>
      </c>
      <c r="H340" s="13">
        <f>VLOOKUP(A340,'forecast data dump'!$A$1:$H$3450,8,FALSE)</f>
        <v>1</v>
      </c>
      <c r="I340" s="22">
        <f>D340*(1-H340)</f>
        <v>0</v>
      </c>
      <c r="J340" s="5"/>
      <c r="K340" s="5"/>
      <c r="L340" s="33">
        <f>E340*(1-H340)</f>
        <v>0</v>
      </c>
      <c r="M340" s="33">
        <f>IF(J340="",L340,(E340/D340)*J340)</f>
        <v>0</v>
      </c>
      <c r="N340" s="22">
        <f>L340-M340</f>
        <v>0</v>
      </c>
    </row>
    <row r="341" spans="1:14" x14ac:dyDescent="0.3">
      <c r="A341" s="5" t="s">
        <v>1029</v>
      </c>
      <c r="B341" s="5" t="s">
        <v>1030</v>
      </c>
      <c r="C341" s="5" t="s">
        <v>3752</v>
      </c>
      <c r="D341" s="5">
        <v>48</v>
      </c>
      <c r="E341" s="6">
        <v>6003</v>
      </c>
      <c r="F341" s="17" t="str">
        <f>VLOOKUP(A341,'forecast data dump'!$A$1:$H$3450,4,FALSE)</f>
        <v>23-Nov-20 A</v>
      </c>
      <c r="G341" s="17" t="str">
        <f>VLOOKUP(A341,'forecast data dump'!$A$1:$H$3450,5,FALSE)</f>
        <v>22-Jan-21 A</v>
      </c>
      <c r="H341" s="13">
        <f>VLOOKUP(A341,'forecast data dump'!$A$1:$H$3450,8,FALSE)</f>
        <v>1</v>
      </c>
      <c r="I341" s="22">
        <f>D341*(1-H341)</f>
        <v>0</v>
      </c>
      <c r="J341" s="5"/>
      <c r="K341" s="5"/>
      <c r="L341" s="33">
        <f>E341*(1-H341)</f>
        <v>0</v>
      </c>
      <c r="M341" s="33">
        <f>IF(J341="",L341,(E341/D341)*J341)</f>
        <v>0</v>
      </c>
      <c r="N341" s="22">
        <f>L341-M341</f>
        <v>0</v>
      </c>
    </row>
    <row r="342" spans="1:14" x14ac:dyDescent="0.3">
      <c r="A342" s="3" t="s">
        <v>7942</v>
      </c>
      <c r="B342" s="3"/>
      <c r="C342" s="3"/>
      <c r="D342" s="3"/>
      <c r="E342" s="4"/>
      <c r="F342" s="15"/>
      <c r="G342" s="15"/>
      <c r="H342" s="11"/>
      <c r="I342" s="20"/>
      <c r="J342" s="3"/>
      <c r="K342" s="3"/>
      <c r="L342" s="32"/>
      <c r="M342" s="32"/>
      <c r="N342" s="20"/>
    </row>
    <row r="343" spans="1:14" x14ac:dyDescent="0.3">
      <c r="A343" s="5" t="s">
        <v>1059</v>
      </c>
      <c r="B343" s="5" t="s">
        <v>1060</v>
      </c>
      <c r="C343" s="5" t="s">
        <v>3741</v>
      </c>
      <c r="D343" s="5">
        <v>104</v>
      </c>
      <c r="E343" s="6">
        <v>12225</v>
      </c>
      <c r="F343" s="17" t="str">
        <f>VLOOKUP(A343,'forecast data dump'!$A$1:$H$3450,4,FALSE)</f>
        <v>11-Jan-21 A</v>
      </c>
      <c r="G343" s="17" t="str">
        <f>VLOOKUP(A343,'forecast data dump'!$A$1:$H$3450,5,FALSE)</f>
        <v>30-Apr-21 A</v>
      </c>
      <c r="H343" s="13">
        <f>VLOOKUP(A343,'forecast data dump'!$A$1:$H$3450,8,FALSE)</f>
        <v>1</v>
      </c>
      <c r="I343" s="22">
        <f>D343*(1-H343)</f>
        <v>0</v>
      </c>
      <c r="J343" s="5"/>
      <c r="K343" s="5"/>
      <c r="L343" s="33">
        <f>E343*(1-H343)</f>
        <v>0</v>
      </c>
      <c r="M343" s="33">
        <f>IF(J343="",L343,(E343/D343)*J343)</f>
        <v>0</v>
      </c>
      <c r="N343" s="22">
        <f>L343-M343</f>
        <v>0</v>
      </c>
    </row>
    <row r="344" spans="1:14" x14ac:dyDescent="0.3">
      <c r="A344" s="5" t="s">
        <v>1059</v>
      </c>
      <c r="B344" s="5" t="s">
        <v>1060</v>
      </c>
      <c r="C344" s="5" t="s">
        <v>3752</v>
      </c>
      <c r="D344" s="5">
        <v>208</v>
      </c>
      <c r="E344" s="6">
        <v>26795</v>
      </c>
      <c r="F344" s="17" t="str">
        <f>VLOOKUP(A344,'forecast data dump'!$A$1:$H$3450,4,FALSE)</f>
        <v>11-Jan-21 A</v>
      </c>
      <c r="G344" s="17" t="str">
        <f>VLOOKUP(A344,'forecast data dump'!$A$1:$H$3450,5,FALSE)</f>
        <v>30-Apr-21 A</v>
      </c>
      <c r="H344" s="13">
        <f>VLOOKUP(A344,'forecast data dump'!$A$1:$H$3450,8,FALSE)</f>
        <v>1</v>
      </c>
      <c r="I344" s="22">
        <f>D344*(1-H344)</f>
        <v>0</v>
      </c>
      <c r="J344" s="5"/>
      <c r="K344" s="5"/>
      <c r="L344" s="33">
        <f>E344*(1-H344)</f>
        <v>0</v>
      </c>
      <c r="M344" s="33">
        <f>IF(J344="",L344,(E344/D344)*J344)</f>
        <v>0</v>
      </c>
      <c r="N344" s="22">
        <f>L344-M344</f>
        <v>0</v>
      </c>
    </row>
    <row r="345" spans="1:14" x14ac:dyDescent="0.3">
      <c r="A345" s="5" t="s">
        <v>1075</v>
      </c>
      <c r="B345" s="5" t="s">
        <v>1076</v>
      </c>
      <c r="C345" s="5" t="s">
        <v>3750</v>
      </c>
      <c r="D345" s="5">
        <v>8</v>
      </c>
      <c r="E345" s="6">
        <v>0</v>
      </c>
      <c r="F345" s="17" t="str">
        <f>VLOOKUP(A345,'forecast data dump'!$A$1:$H$3450,4,FALSE)</f>
        <v>25-Aug-20 A</v>
      </c>
      <c r="G345" s="17" t="str">
        <f>VLOOKUP(A345,'forecast data dump'!$A$1:$H$3450,5,FALSE)</f>
        <v>31-Aug-20 A</v>
      </c>
      <c r="H345" s="13">
        <f>VLOOKUP(A345,'forecast data dump'!$A$1:$H$3450,8,FALSE)</f>
        <v>1</v>
      </c>
      <c r="I345" s="22">
        <f>D345*(1-H345)</f>
        <v>0</v>
      </c>
      <c r="J345" s="5"/>
      <c r="K345" s="5"/>
      <c r="L345" s="33">
        <f>E345*(1-H345)</f>
        <v>0</v>
      </c>
      <c r="M345" s="33">
        <f>IF(J345="",L345,(E345/D345)*J345)</f>
        <v>0</v>
      </c>
      <c r="N345" s="22">
        <f>L345-M345</f>
        <v>0</v>
      </c>
    </row>
    <row r="346" spans="1:14" x14ac:dyDescent="0.3">
      <c r="A346" s="5" t="s">
        <v>1075</v>
      </c>
      <c r="B346" s="5" t="s">
        <v>1076</v>
      </c>
      <c r="C346" s="5" t="s">
        <v>3732</v>
      </c>
      <c r="D346" s="5">
        <v>4</v>
      </c>
      <c r="E346" s="6">
        <v>848</v>
      </c>
      <c r="F346" s="17" t="str">
        <f>VLOOKUP(A346,'forecast data dump'!$A$1:$H$3450,4,FALSE)</f>
        <v>25-Aug-20 A</v>
      </c>
      <c r="G346" s="17" t="str">
        <f>VLOOKUP(A346,'forecast data dump'!$A$1:$H$3450,5,FALSE)</f>
        <v>31-Aug-20 A</v>
      </c>
      <c r="H346" s="13">
        <f>VLOOKUP(A346,'forecast data dump'!$A$1:$H$3450,8,FALSE)</f>
        <v>1</v>
      </c>
      <c r="I346" s="22">
        <f>D346*(1-H346)</f>
        <v>0</v>
      </c>
      <c r="J346" s="5"/>
      <c r="K346" s="5"/>
      <c r="L346" s="33">
        <f>E346*(1-H346)</f>
        <v>0</v>
      </c>
      <c r="M346" s="33">
        <f>IF(J346="",L346,(E346/D346)*J346)</f>
        <v>0</v>
      </c>
      <c r="N346" s="22">
        <f>L346-M346</f>
        <v>0</v>
      </c>
    </row>
    <row r="347" spans="1:14" x14ac:dyDescent="0.3">
      <c r="A347" s="5" t="s">
        <v>1075</v>
      </c>
      <c r="B347" s="5" t="s">
        <v>1076</v>
      </c>
      <c r="C347" s="5" t="s">
        <v>3749</v>
      </c>
      <c r="D347" s="5">
        <v>4</v>
      </c>
      <c r="E347" s="6">
        <v>521</v>
      </c>
      <c r="F347" s="17" t="str">
        <f>VLOOKUP(A347,'forecast data dump'!$A$1:$H$3450,4,FALSE)</f>
        <v>25-Aug-20 A</v>
      </c>
      <c r="G347" s="17" t="str">
        <f>VLOOKUP(A347,'forecast data dump'!$A$1:$H$3450,5,FALSE)</f>
        <v>31-Aug-20 A</v>
      </c>
      <c r="H347" s="13">
        <f>VLOOKUP(A347,'forecast data dump'!$A$1:$H$3450,8,FALSE)</f>
        <v>1</v>
      </c>
      <c r="I347" s="22">
        <f>D347*(1-H347)</f>
        <v>0</v>
      </c>
      <c r="J347" s="5"/>
      <c r="K347" s="5"/>
      <c r="L347" s="33">
        <f>E347*(1-H347)</f>
        <v>0</v>
      </c>
      <c r="M347" s="33">
        <f>IF(J347="",L347,(E347/D347)*J347)</f>
        <v>0</v>
      </c>
      <c r="N347" s="22">
        <f>L347-M347</f>
        <v>0</v>
      </c>
    </row>
    <row r="348" spans="1:14" x14ac:dyDescent="0.3">
      <c r="A348" s="3" t="s">
        <v>7943</v>
      </c>
      <c r="B348" s="3"/>
      <c r="C348" s="3"/>
      <c r="D348" s="3"/>
      <c r="E348" s="4"/>
      <c r="F348" s="15"/>
      <c r="G348" s="15"/>
      <c r="H348" s="11"/>
      <c r="I348" s="20"/>
      <c r="J348" s="3"/>
      <c r="K348" s="3"/>
      <c r="L348" s="32"/>
      <c r="M348" s="32"/>
      <c r="N348" s="20"/>
    </row>
    <row r="349" spans="1:14" x14ac:dyDescent="0.3">
      <c r="A349" s="5" t="s">
        <v>1302</v>
      </c>
      <c r="B349" s="5" t="s">
        <v>1303</v>
      </c>
      <c r="C349" s="5" t="s">
        <v>3730</v>
      </c>
      <c r="D349" s="5">
        <v>1634</v>
      </c>
      <c r="E349" s="6">
        <v>273082</v>
      </c>
      <c r="F349" s="17" t="str">
        <f>VLOOKUP(A349,'forecast data dump'!$A$1:$H$3450,4,FALSE)</f>
        <v>01-Feb-17 A</v>
      </c>
      <c r="G349" s="17" t="str">
        <f>VLOOKUP(A349,'forecast data dump'!$A$1:$H$3450,5,FALSE)</f>
        <v>29-Sep-17 A</v>
      </c>
      <c r="H349" s="13">
        <f>VLOOKUP(A349,'forecast data dump'!$A$1:$H$3450,8,FALSE)</f>
        <v>1</v>
      </c>
      <c r="I349" s="22">
        <f>D349*(1-H349)</f>
        <v>0</v>
      </c>
      <c r="J349" s="5"/>
      <c r="K349" s="5"/>
      <c r="L349" s="33">
        <f>E349*(1-H349)</f>
        <v>0</v>
      </c>
      <c r="M349" s="33">
        <f>IF(J349="",L349,(E349/D349)*J349)</f>
        <v>0</v>
      </c>
      <c r="N349" s="22">
        <f>L349-M349</f>
        <v>0</v>
      </c>
    </row>
    <row r="350" spans="1:14" x14ac:dyDescent="0.3">
      <c r="A350" s="5" t="s">
        <v>1304</v>
      </c>
      <c r="B350" s="5" t="s">
        <v>1305</v>
      </c>
      <c r="C350" s="5" t="s">
        <v>3730</v>
      </c>
      <c r="D350" s="5">
        <v>3554</v>
      </c>
      <c r="E350" s="6">
        <v>593810</v>
      </c>
      <c r="F350" s="17" t="str">
        <f>VLOOKUP(A350,'forecast data dump'!$A$1:$H$3450,4,FALSE)</f>
        <v>02-Oct-17 A</v>
      </c>
      <c r="G350" s="17" t="str">
        <f>VLOOKUP(A350,'forecast data dump'!$A$1:$H$3450,5,FALSE)</f>
        <v>28-Sep-18 A</v>
      </c>
      <c r="H350" s="13">
        <f>VLOOKUP(A350,'forecast data dump'!$A$1:$H$3450,8,FALSE)</f>
        <v>1</v>
      </c>
      <c r="I350" s="22">
        <f>D350*(1-H350)</f>
        <v>0</v>
      </c>
      <c r="J350" s="5"/>
      <c r="K350" s="5"/>
      <c r="L350" s="33">
        <f>E350*(1-H350)</f>
        <v>0</v>
      </c>
      <c r="M350" s="33">
        <f>IF(J350="",L350,(E350/D350)*J350)</f>
        <v>0</v>
      </c>
      <c r="N350" s="22">
        <f>L350-M350</f>
        <v>0</v>
      </c>
    </row>
    <row r="351" spans="1:14" x14ac:dyDescent="0.3">
      <c r="A351" s="5" t="s">
        <v>1310</v>
      </c>
      <c r="B351" s="5" t="s">
        <v>1311</v>
      </c>
      <c r="C351" s="5" t="s">
        <v>3730</v>
      </c>
      <c r="D351" s="5">
        <v>2520</v>
      </c>
      <c r="E351" s="6">
        <v>421099</v>
      </c>
      <c r="F351" s="17" t="str">
        <f>VLOOKUP(A351,'forecast data dump'!$A$1:$H$3450,4,FALSE)</f>
        <v>01-Oct-18 A</v>
      </c>
      <c r="G351" s="17" t="str">
        <f>VLOOKUP(A351,'forecast data dump'!$A$1:$H$3450,5,FALSE)</f>
        <v>31-May-19 A</v>
      </c>
      <c r="H351" s="13">
        <f>VLOOKUP(A351,'forecast data dump'!$A$1:$H$3450,8,FALSE)</f>
        <v>1</v>
      </c>
      <c r="I351" s="22">
        <f>D351*(1-H351)</f>
        <v>0</v>
      </c>
      <c r="J351" s="5"/>
      <c r="K351" s="5"/>
      <c r="L351" s="33">
        <f>E351*(1-H351)</f>
        <v>0</v>
      </c>
      <c r="M351" s="33">
        <f>IF(J351="",L351,(E351/D351)*J351)</f>
        <v>0</v>
      </c>
      <c r="N351" s="22">
        <f>L351-M351</f>
        <v>0</v>
      </c>
    </row>
    <row r="352" spans="1:14" x14ac:dyDescent="0.3">
      <c r="A352" s="3" t="s">
        <v>7944</v>
      </c>
      <c r="B352" s="3"/>
      <c r="C352" s="3"/>
      <c r="D352" s="3"/>
      <c r="E352" s="4"/>
      <c r="F352" s="15"/>
      <c r="G352" s="15"/>
      <c r="H352" s="11"/>
      <c r="I352" s="20"/>
      <c r="J352" s="3"/>
      <c r="K352" s="3"/>
      <c r="L352" s="32"/>
      <c r="M352" s="32"/>
      <c r="N352" s="20"/>
    </row>
    <row r="353" spans="1:14" x14ac:dyDescent="0.3">
      <c r="A353" s="3" t="s">
        <v>7945</v>
      </c>
      <c r="B353" s="3"/>
      <c r="C353" s="3"/>
      <c r="D353" s="3"/>
      <c r="E353" s="4"/>
      <c r="F353" s="15"/>
      <c r="G353" s="15"/>
      <c r="H353" s="11"/>
      <c r="I353" s="20"/>
      <c r="J353" s="3"/>
      <c r="K353" s="3"/>
      <c r="L353" s="32"/>
      <c r="M353" s="32"/>
      <c r="N353" s="20"/>
    </row>
    <row r="354" spans="1:14" x14ac:dyDescent="0.3">
      <c r="A354" s="5" t="s">
        <v>1345</v>
      </c>
      <c r="B354" s="5" t="s">
        <v>1346</v>
      </c>
      <c r="C354" s="5" t="s">
        <v>3746</v>
      </c>
      <c r="D354" s="5">
        <v>46</v>
      </c>
      <c r="E354" s="6">
        <v>5650</v>
      </c>
      <c r="F354" s="17" t="str">
        <f>VLOOKUP(A354,'forecast data dump'!$A$1:$H$3450,4,FALSE)</f>
        <v>01-Jul-19 A</v>
      </c>
      <c r="G354" s="17" t="str">
        <f>VLOOKUP(A354,'forecast data dump'!$A$1:$H$3450,5,FALSE)</f>
        <v>31-Jul-19 A</v>
      </c>
      <c r="H354" s="13">
        <f>VLOOKUP(A354,'forecast data dump'!$A$1:$H$3450,8,FALSE)</f>
        <v>1</v>
      </c>
      <c r="I354" s="22">
        <f t="shared" ref="I354:I405" si="60">D354*(1-H354)</f>
        <v>0</v>
      </c>
      <c r="J354" s="5"/>
      <c r="K354" s="5"/>
      <c r="L354" s="33">
        <f t="shared" ref="L354:L405" si="61">E354*(1-H354)</f>
        <v>0</v>
      </c>
      <c r="M354" s="33">
        <f t="shared" ref="M354:M405" si="62">IF(J354="",L354,(E354/D354)*J354)</f>
        <v>0</v>
      </c>
      <c r="N354" s="22">
        <f t="shared" ref="N354:N405" si="63">L354-M354</f>
        <v>0</v>
      </c>
    </row>
    <row r="355" spans="1:14" x14ac:dyDescent="0.3">
      <c r="A355" s="5" t="s">
        <v>1345</v>
      </c>
      <c r="B355" s="5" t="s">
        <v>1346</v>
      </c>
      <c r="C355" s="5" t="s">
        <v>3742</v>
      </c>
      <c r="D355" s="5">
        <v>32</v>
      </c>
      <c r="E355" s="6">
        <v>3546</v>
      </c>
      <c r="F355" s="17" t="str">
        <f>VLOOKUP(A355,'forecast data dump'!$A$1:$H$3450,4,FALSE)</f>
        <v>01-Jul-19 A</v>
      </c>
      <c r="G355" s="17" t="str">
        <f>VLOOKUP(A355,'forecast data dump'!$A$1:$H$3450,5,FALSE)</f>
        <v>31-Jul-19 A</v>
      </c>
      <c r="H355" s="13">
        <f>VLOOKUP(A355,'forecast data dump'!$A$1:$H$3450,8,FALSE)</f>
        <v>1</v>
      </c>
      <c r="I355" s="22">
        <f t="shared" si="60"/>
        <v>0</v>
      </c>
      <c r="J355" s="5"/>
      <c r="K355" s="5"/>
      <c r="L355" s="33">
        <f t="shared" si="61"/>
        <v>0</v>
      </c>
      <c r="M355" s="33">
        <f t="shared" si="62"/>
        <v>0</v>
      </c>
      <c r="N355" s="22">
        <f t="shared" si="63"/>
        <v>0</v>
      </c>
    </row>
    <row r="356" spans="1:14" x14ac:dyDescent="0.3">
      <c r="A356" s="5" t="s">
        <v>1347</v>
      </c>
      <c r="B356" s="5" t="s">
        <v>1348</v>
      </c>
      <c r="C356" s="5" t="s">
        <v>3746</v>
      </c>
      <c r="D356" s="5">
        <v>54</v>
      </c>
      <c r="E356" s="6">
        <v>6633</v>
      </c>
      <c r="F356" s="17" t="str">
        <f>VLOOKUP(A356,'forecast data dump'!$A$1:$H$3450,4,FALSE)</f>
        <v>01-Jul-19 A</v>
      </c>
      <c r="G356" s="17" t="str">
        <f>VLOOKUP(A356,'forecast data dump'!$A$1:$H$3450,5,FALSE)</f>
        <v>31-Jul-19 A</v>
      </c>
      <c r="H356" s="13">
        <f>VLOOKUP(A356,'forecast data dump'!$A$1:$H$3450,8,FALSE)</f>
        <v>1</v>
      </c>
      <c r="I356" s="22">
        <f t="shared" si="60"/>
        <v>0</v>
      </c>
      <c r="J356" s="5"/>
      <c r="K356" s="5"/>
      <c r="L356" s="33">
        <f t="shared" si="61"/>
        <v>0</v>
      </c>
      <c r="M356" s="33">
        <f t="shared" si="62"/>
        <v>0</v>
      </c>
      <c r="N356" s="22">
        <f t="shared" si="63"/>
        <v>0</v>
      </c>
    </row>
    <row r="357" spans="1:14" x14ac:dyDescent="0.3">
      <c r="A357" s="5" t="s">
        <v>1347</v>
      </c>
      <c r="B357" s="5" t="s">
        <v>1348</v>
      </c>
      <c r="C357" s="5" t="s">
        <v>3742</v>
      </c>
      <c r="D357" s="5">
        <v>60</v>
      </c>
      <c r="E357" s="6">
        <v>6648</v>
      </c>
      <c r="F357" s="17" t="str">
        <f>VLOOKUP(A357,'forecast data dump'!$A$1:$H$3450,4,FALSE)</f>
        <v>01-Jul-19 A</v>
      </c>
      <c r="G357" s="17" t="str">
        <f>VLOOKUP(A357,'forecast data dump'!$A$1:$H$3450,5,FALSE)</f>
        <v>31-Jul-19 A</v>
      </c>
      <c r="H357" s="13">
        <f>VLOOKUP(A357,'forecast data dump'!$A$1:$H$3450,8,FALSE)</f>
        <v>1</v>
      </c>
      <c r="I357" s="22">
        <f t="shared" si="60"/>
        <v>0</v>
      </c>
      <c r="J357" s="5"/>
      <c r="K357" s="5"/>
      <c r="L357" s="33">
        <f t="shared" si="61"/>
        <v>0</v>
      </c>
      <c r="M357" s="33">
        <f t="shared" si="62"/>
        <v>0</v>
      </c>
      <c r="N357" s="22">
        <f t="shared" si="63"/>
        <v>0</v>
      </c>
    </row>
    <row r="358" spans="1:14" x14ac:dyDescent="0.3">
      <c r="A358" s="5" t="s">
        <v>1349</v>
      </c>
      <c r="B358" s="5" t="s">
        <v>1350</v>
      </c>
      <c r="C358" s="5" t="s">
        <v>3746</v>
      </c>
      <c r="D358" s="5">
        <v>24</v>
      </c>
      <c r="E358" s="6">
        <v>2948</v>
      </c>
      <c r="F358" s="17" t="str">
        <f>VLOOKUP(A358,'forecast data dump'!$A$1:$H$3450,4,FALSE)</f>
        <v>01-Jul-19 A</v>
      </c>
      <c r="G358" s="17" t="str">
        <f>VLOOKUP(A358,'forecast data dump'!$A$1:$H$3450,5,FALSE)</f>
        <v>31-Jul-19 A</v>
      </c>
      <c r="H358" s="13">
        <f>VLOOKUP(A358,'forecast data dump'!$A$1:$H$3450,8,FALSE)</f>
        <v>1</v>
      </c>
      <c r="I358" s="22">
        <f t="shared" si="60"/>
        <v>0</v>
      </c>
      <c r="J358" s="5"/>
      <c r="K358" s="5"/>
      <c r="L358" s="33">
        <f t="shared" si="61"/>
        <v>0</v>
      </c>
      <c r="M358" s="33">
        <f t="shared" si="62"/>
        <v>0</v>
      </c>
      <c r="N358" s="22">
        <f t="shared" si="63"/>
        <v>0</v>
      </c>
    </row>
    <row r="359" spans="1:14" x14ac:dyDescent="0.3">
      <c r="A359" s="5" t="s">
        <v>1349</v>
      </c>
      <c r="B359" s="5" t="s">
        <v>1350</v>
      </c>
      <c r="C359" s="5" t="s">
        <v>3742</v>
      </c>
      <c r="D359" s="5">
        <v>40</v>
      </c>
      <c r="E359" s="6">
        <v>4432</v>
      </c>
      <c r="F359" s="17" t="str">
        <f>VLOOKUP(A359,'forecast data dump'!$A$1:$H$3450,4,FALSE)</f>
        <v>01-Jul-19 A</v>
      </c>
      <c r="G359" s="17" t="str">
        <f>VLOOKUP(A359,'forecast data dump'!$A$1:$H$3450,5,FALSE)</f>
        <v>31-Jul-19 A</v>
      </c>
      <c r="H359" s="13">
        <f>VLOOKUP(A359,'forecast data dump'!$A$1:$H$3450,8,FALSE)</f>
        <v>1</v>
      </c>
      <c r="I359" s="22">
        <f t="shared" si="60"/>
        <v>0</v>
      </c>
      <c r="J359" s="5"/>
      <c r="K359" s="5"/>
      <c r="L359" s="33">
        <f t="shared" si="61"/>
        <v>0</v>
      </c>
      <c r="M359" s="33">
        <f t="shared" si="62"/>
        <v>0</v>
      </c>
      <c r="N359" s="22">
        <f t="shared" si="63"/>
        <v>0</v>
      </c>
    </row>
    <row r="360" spans="1:14" x14ac:dyDescent="0.3">
      <c r="A360" s="5" t="s">
        <v>1351</v>
      </c>
      <c r="B360" s="5" t="s">
        <v>1352</v>
      </c>
      <c r="C360" s="5" t="s">
        <v>3746</v>
      </c>
      <c r="D360" s="5">
        <v>20</v>
      </c>
      <c r="E360" s="6">
        <v>2456</v>
      </c>
      <c r="F360" s="17" t="str">
        <f>VLOOKUP(A360,'forecast data dump'!$A$1:$H$3450,4,FALSE)</f>
        <v>11-Sep-19 A</v>
      </c>
      <c r="G360" s="17" t="str">
        <f>VLOOKUP(A360,'forecast data dump'!$A$1:$H$3450,5,FALSE)</f>
        <v>24-Sep-19 A</v>
      </c>
      <c r="H360" s="13">
        <f>VLOOKUP(A360,'forecast data dump'!$A$1:$H$3450,8,FALSE)</f>
        <v>1</v>
      </c>
      <c r="I360" s="22">
        <f t="shared" si="60"/>
        <v>0</v>
      </c>
      <c r="J360" s="5"/>
      <c r="K360" s="5"/>
      <c r="L360" s="33">
        <f t="shared" si="61"/>
        <v>0</v>
      </c>
      <c r="M360" s="33">
        <f t="shared" si="62"/>
        <v>0</v>
      </c>
      <c r="N360" s="22">
        <f t="shared" si="63"/>
        <v>0</v>
      </c>
    </row>
    <row r="361" spans="1:14" x14ac:dyDescent="0.3">
      <c r="A361" s="5" t="s">
        <v>1351</v>
      </c>
      <c r="B361" s="5" t="s">
        <v>1352</v>
      </c>
      <c r="C361" s="5" t="s">
        <v>3740</v>
      </c>
      <c r="D361" s="5">
        <v>20</v>
      </c>
      <c r="E361" s="6">
        <v>3342</v>
      </c>
      <c r="F361" s="17" t="str">
        <f>VLOOKUP(A361,'forecast data dump'!$A$1:$H$3450,4,FALSE)</f>
        <v>11-Sep-19 A</v>
      </c>
      <c r="G361" s="17" t="str">
        <f>VLOOKUP(A361,'forecast data dump'!$A$1:$H$3450,5,FALSE)</f>
        <v>24-Sep-19 A</v>
      </c>
      <c r="H361" s="13">
        <f>VLOOKUP(A361,'forecast data dump'!$A$1:$H$3450,8,FALSE)</f>
        <v>1</v>
      </c>
      <c r="I361" s="22">
        <f t="shared" si="60"/>
        <v>0</v>
      </c>
      <c r="J361" s="5"/>
      <c r="K361" s="5"/>
      <c r="L361" s="33">
        <f t="shared" si="61"/>
        <v>0</v>
      </c>
      <c r="M361" s="33">
        <f t="shared" si="62"/>
        <v>0</v>
      </c>
      <c r="N361" s="22">
        <f t="shared" si="63"/>
        <v>0</v>
      </c>
    </row>
    <row r="362" spans="1:14" x14ac:dyDescent="0.3">
      <c r="A362" s="5" t="s">
        <v>1351</v>
      </c>
      <c r="B362" s="5" t="s">
        <v>1352</v>
      </c>
      <c r="C362" s="5" t="s">
        <v>3742</v>
      </c>
      <c r="D362" s="5">
        <v>8</v>
      </c>
      <c r="E362" s="6">
        <v>886</v>
      </c>
      <c r="F362" s="17" t="str">
        <f>VLOOKUP(A362,'forecast data dump'!$A$1:$H$3450,4,FALSE)</f>
        <v>11-Sep-19 A</v>
      </c>
      <c r="G362" s="17" t="str">
        <f>VLOOKUP(A362,'forecast data dump'!$A$1:$H$3450,5,FALSE)</f>
        <v>24-Sep-19 A</v>
      </c>
      <c r="H362" s="13">
        <f>VLOOKUP(A362,'forecast data dump'!$A$1:$H$3450,8,FALSE)</f>
        <v>1</v>
      </c>
      <c r="I362" s="22">
        <f t="shared" si="60"/>
        <v>0</v>
      </c>
      <c r="J362" s="5"/>
      <c r="K362" s="5"/>
      <c r="L362" s="33">
        <f t="shared" si="61"/>
        <v>0</v>
      </c>
      <c r="M362" s="33">
        <f t="shared" si="62"/>
        <v>0</v>
      </c>
      <c r="N362" s="22">
        <f t="shared" si="63"/>
        <v>0</v>
      </c>
    </row>
    <row r="363" spans="1:14" x14ac:dyDescent="0.3">
      <c r="A363" s="5" t="s">
        <v>1353</v>
      </c>
      <c r="B363" s="5" t="s">
        <v>1354</v>
      </c>
      <c r="C363" s="5" t="s">
        <v>3746</v>
      </c>
      <c r="D363" s="5">
        <v>20</v>
      </c>
      <c r="E363" s="6">
        <v>2456</v>
      </c>
      <c r="F363" s="17" t="str">
        <f>VLOOKUP(A363,'forecast data dump'!$A$1:$H$3450,4,FALSE)</f>
        <v>11-Sep-19 A</v>
      </c>
      <c r="G363" s="17" t="str">
        <f>VLOOKUP(A363,'forecast data dump'!$A$1:$H$3450,5,FALSE)</f>
        <v>24-Sep-19 A</v>
      </c>
      <c r="H363" s="13">
        <f>VLOOKUP(A363,'forecast data dump'!$A$1:$H$3450,8,FALSE)</f>
        <v>1</v>
      </c>
      <c r="I363" s="22">
        <f t="shared" si="60"/>
        <v>0</v>
      </c>
      <c r="J363" s="5"/>
      <c r="K363" s="5"/>
      <c r="L363" s="33">
        <f t="shared" si="61"/>
        <v>0</v>
      </c>
      <c r="M363" s="33">
        <f t="shared" si="62"/>
        <v>0</v>
      </c>
      <c r="N363" s="22">
        <f t="shared" si="63"/>
        <v>0</v>
      </c>
    </row>
    <row r="364" spans="1:14" x14ac:dyDescent="0.3">
      <c r="A364" s="5" t="s">
        <v>1353</v>
      </c>
      <c r="B364" s="5" t="s">
        <v>1354</v>
      </c>
      <c r="C364" s="5" t="s">
        <v>3740</v>
      </c>
      <c r="D364" s="5">
        <v>20</v>
      </c>
      <c r="E364" s="6">
        <v>3342</v>
      </c>
      <c r="F364" s="17" t="str">
        <f>VLOOKUP(A364,'forecast data dump'!$A$1:$H$3450,4,FALSE)</f>
        <v>11-Sep-19 A</v>
      </c>
      <c r="G364" s="17" t="str">
        <f>VLOOKUP(A364,'forecast data dump'!$A$1:$H$3450,5,FALSE)</f>
        <v>24-Sep-19 A</v>
      </c>
      <c r="H364" s="13">
        <f>VLOOKUP(A364,'forecast data dump'!$A$1:$H$3450,8,FALSE)</f>
        <v>1</v>
      </c>
      <c r="I364" s="22">
        <f t="shared" si="60"/>
        <v>0</v>
      </c>
      <c r="J364" s="5"/>
      <c r="K364" s="5"/>
      <c r="L364" s="33">
        <f t="shared" si="61"/>
        <v>0</v>
      </c>
      <c r="M364" s="33">
        <f t="shared" si="62"/>
        <v>0</v>
      </c>
      <c r="N364" s="22">
        <f t="shared" si="63"/>
        <v>0</v>
      </c>
    </row>
    <row r="365" spans="1:14" x14ac:dyDescent="0.3">
      <c r="A365" s="5" t="s">
        <v>1355</v>
      </c>
      <c r="B365" s="5" t="s">
        <v>1356</v>
      </c>
      <c r="C365" s="5" t="s">
        <v>3746</v>
      </c>
      <c r="D365" s="5">
        <v>86</v>
      </c>
      <c r="E365" s="6">
        <v>10880</v>
      </c>
      <c r="F365" s="17" t="str">
        <f>VLOOKUP(A365,'forecast data dump'!$A$1:$H$3450,4,FALSE)</f>
        <v>01-Oct-19 A</v>
      </c>
      <c r="G365" s="17" t="str">
        <f>VLOOKUP(A365,'forecast data dump'!$A$1:$H$3450,5,FALSE)</f>
        <v>07-Oct-19 A</v>
      </c>
      <c r="H365" s="13">
        <f>VLOOKUP(A365,'forecast data dump'!$A$1:$H$3450,8,FALSE)</f>
        <v>1</v>
      </c>
      <c r="I365" s="22">
        <f t="shared" si="60"/>
        <v>0</v>
      </c>
      <c r="J365" s="5"/>
      <c r="K365" s="5"/>
      <c r="L365" s="33">
        <f t="shared" si="61"/>
        <v>0</v>
      </c>
      <c r="M365" s="33">
        <f t="shared" si="62"/>
        <v>0</v>
      </c>
      <c r="N365" s="22">
        <f t="shared" si="63"/>
        <v>0</v>
      </c>
    </row>
    <row r="366" spans="1:14" x14ac:dyDescent="0.3">
      <c r="A366" s="5" t="s">
        <v>1355</v>
      </c>
      <c r="B366" s="5" t="s">
        <v>1356</v>
      </c>
      <c r="C366" s="5" t="s">
        <v>3742</v>
      </c>
      <c r="D366" s="5">
        <v>64</v>
      </c>
      <c r="E366" s="6">
        <v>7304</v>
      </c>
      <c r="F366" s="17" t="str">
        <f>VLOOKUP(A366,'forecast data dump'!$A$1:$H$3450,4,FALSE)</f>
        <v>01-Oct-19 A</v>
      </c>
      <c r="G366" s="17" t="str">
        <f>VLOOKUP(A366,'forecast data dump'!$A$1:$H$3450,5,FALSE)</f>
        <v>07-Oct-19 A</v>
      </c>
      <c r="H366" s="13">
        <f>VLOOKUP(A366,'forecast data dump'!$A$1:$H$3450,8,FALSE)</f>
        <v>1</v>
      </c>
      <c r="I366" s="22">
        <f t="shared" si="60"/>
        <v>0</v>
      </c>
      <c r="J366" s="5"/>
      <c r="K366" s="5"/>
      <c r="L366" s="33">
        <f t="shared" si="61"/>
        <v>0</v>
      </c>
      <c r="M366" s="33">
        <f t="shared" si="62"/>
        <v>0</v>
      </c>
      <c r="N366" s="22">
        <f t="shared" si="63"/>
        <v>0</v>
      </c>
    </row>
    <row r="367" spans="1:14" x14ac:dyDescent="0.3">
      <c r="A367" s="5" t="s">
        <v>1357</v>
      </c>
      <c r="B367" s="5" t="s">
        <v>1358</v>
      </c>
      <c r="C367" s="5" t="s">
        <v>3746</v>
      </c>
      <c r="D367" s="5">
        <v>23</v>
      </c>
      <c r="E367" s="6">
        <v>2910</v>
      </c>
      <c r="F367" s="17" t="str">
        <f>VLOOKUP(A367,'forecast data dump'!$A$1:$H$3450,4,FALSE)</f>
        <v>01-Apr-20 A</v>
      </c>
      <c r="G367" s="17" t="str">
        <f>VLOOKUP(A367,'forecast data dump'!$A$1:$H$3450,5,FALSE)</f>
        <v>28-May-20 A</v>
      </c>
      <c r="H367" s="13">
        <f>VLOOKUP(A367,'forecast data dump'!$A$1:$H$3450,8,FALSE)</f>
        <v>1</v>
      </c>
      <c r="I367" s="22">
        <f t="shared" si="60"/>
        <v>0</v>
      </c>
      <c r="J367" s="5"/>
      <c r="K367" s="5"/>
      <c r="L367" s="33">
        <f t="shared" si="61"/>
        <v>0</v>
      </c>
      <c r="M367" s="33">
        <f t="shared" si="62"/>
        <v>0</v>
      </c>
      <c r="N367" s="22">
        <f t="shared" si="63"/>
        <v>0</v>
      </c>
    </row>
    <row r="368" spans="1:14" x14ac:dyDescent="0.3">
      <c r="A368" s="5" t="s">
        <v>1357</v>
      </c>
      <c r="B368" s="5" t="s">
        <v>1358</v>
      </c>
      <c r="C368" s="5" t="s">
        <v>3742</v>
      </c>
      <c r="D368" s="5">
        <v>32</v>
      </c>
      <c r="E368" s="6">
        <v>3652</v>
      </c>
      <c r="F368" s="17" t="str">
        <f>VLOOKUP(A368,'forecast data dump'!$A$1:$H$3450,4,FALSE)</f>
        <v>01-Apr-20 A</v>
      </c>
      <c r="G368" s="17" t="str">
        <f>VLOOKUP(A368,'forecast data dump'!$A$1:$H$3450,5,FALSE)</f>
        <v>28-May-20 A</v>
      </c>
      <c r="H368" s="13">
        <f>VLOOKUP(A368,'forecast data dump'!$A$1:$H$3450,8,FALSE)</f>
        <v>1</v>
      </c>
      <c r="I368" s="22">
        <f t="shared" si="60"/>
        <v>0</v>
      </c>
      <c r="J368" s="5"/>
      <c r="K368" s="5"/>
      <c r="L368" s="33">
        <f t="shared" si="61"/>
        <v>0</v>
      </c>
      <c r="M368" s="33">
        <f t="shared" si="62"/>
        <v>0</v>
      </c>
      <c r="N368" s="22">
        <f t="shared" si="63"/>
        <v>0</v>
      </c>
    </row>
    <row r="369" spans="1:14" x14ac:dyDescent="0.3">
      <c r="A369" s="5" t="s">
        <v>1357</v>
      </c>
      <c r="B369" s="5" t="s">
        <v>1358</v>
      </c>
      <c r="C369" s="5" t="s">
        <v>3745</v>
      </c>
      <c r="D369" s="5">
        <v>23</v>
      </c>
      <c r="E369" s="6">
        <v>2625</v>
      </c>
      <c r="F369" s="17" t="str">
        <f>VLOOKUP(A369,'forecast data dump'!$A$1:$H$3450,4,FALSE)</f>
        <v>01-Apr-20 A</v>
      </c>
      <c r="G369" s="17" t="str">
        <f>VLOOKUP(A369,'forecast data dump'!$A$1:$H$3450,5,FALSE)</f>
        <v>28-May-20 A</v>
      </c>
      <c r="H369" s="13">
        <f>VLOOKUP(A369,'forecast data dump'!$A$1:$H$3450,8,FALSE)</f>
        <v>1</v>
      </c>
      <c r="I369" s="22">
        <f t="shared" si="60"/>
        <v>0</v>
      </c>
      <c r="J369" s="5"/>
      <c r="K369" s="5"/>
      <c r="L369" s="33">
        <f t="shared" si="61"/>
        <v>0</v>
      </c>
      <c r="M369" s="33">
        <f t="shared" si="62"/>
        <v>0</v>
      </c>
      <c r="N369" s="22">
        <f t="shared" si="63"/>
        <v>0</v>
      </c>
    </row>
    <row r="370" spans="1:14" x14ac:dyDescent="0.3">
      <c r="A370" s="5" t="s">
        <v>1365</v>
      </c>
      <c r="B370" s="5" t="s">
        <v>1366</v>
      </c>
      <c r="C370" s="5" t="s">
        <v>3746</v>
      </c>
      <c r="D370" s="5">
        <v>20</v>
      </c>
      <c r="E370" s="6">
        <v>2530</v>
      </c>
      <c r="F370" s="17" t="str">
        <f>VLOOKUP(A370,'forecast data dump'!$A$1:$H$3450,4,FALSE)</f>
        <v>25-Nov-19 A</v>
      </c>
      <c r="G370" s="17" t="str">
        <f>VLOOKUP(A370,'forecast data dump'!$A$1:$H$3450,5,FALSE)</f>
        <v>28-May-20 A</v>
      </c>
      <c r="H370" s="13">
        <f>VLOOKUP(A370,'forecast data dump'!$A$1:$H$3450,8,FALSE)</f>
        <v>1</v>
      </c>
      <c r="I370" s="22">
        <f t="shared" si="60"/>
        <v>0</v>
      </c>
      <c r="J370" s="5"/>
      <c r="K370" s="5"/>
      <c r="L370" s="33">
        <f t="shared" si="61"/>
        <v>0</v>
      </c>
      <c r="M370" s="33">
        <f t="shared" si="62"/>
        <v>0</v>
      </c>
      <c r="N370" s="22">
        <f t="shared" si="63"/>
        <v>0</v>
      </c>
    </row>
    <row r="371" spans="1:14" x14ac:dyDescent="0.3">
      <c r="A371" s="5" t="s">
        <v>1365</v>
      </c>
      <c r="B371" s="5" t="s">
        <v>1366</v>
      </c>
      <c r="C371" s="5" t="s">
        <v>3740</v>
      </c>
      <c r="D371" s="5">
        <v>20</v>
      </c>
      <c r="E371" s="6">
        <v>3442</v>
      </c>
      <c r="F371" s="17" t="str">
        <f>VLOOKUP(A371,'forecast data dump'!$A$1:$H$3450,4,FALSE)</f>
        <v>25-Nov-19 A</v>
      </c>
      <c r="G371" s="17" t="str">
        <f>VLOOKUP(A371,'forecast data dump'!$A$1:$H$3450,5,FALSE)</f>
        <v>28-May-20 A</v>
      </c>
      <c r="H371" s="13">
        <f>VLOOKUP(A371,'forecast data dump'!$A$1:$H$3450,8,FALSE)</f>
        <v>1</v>
      </c>
      <c r="I371" s="22">
        <f t="shared" si="60"/>
        <v>0</v>
      </c>
      <c r="J371" s="5"/>
      <c r="K371" s="5"/>
      <c r="L371" s="33">
        <f t="shared" si="61"/>
        <v>0</v>
      </c>
      <c r="M371" s="33">
        <f t="shared" si="62"/>
        <v>0</v>
      </c>
      <c r="N371" s="22">
        <f t="shared" si="63"/>
        <v>0</v>
      </c>
    </row>
    <row r="372" spans="1:14" x14ac:dyDescent="0.3">
      <c r="A372" s="5" t="s">
        <v>1373</v>
      </c>
      <c r="B372" s="5" t="s">
        <v>1374</v>
      </c>
      <c r="C372" s="5" t="s">
        <v>3746</v>
      </c>
      <c r="D372" s="5">
        <v>20</v>
      </c>
      <c r="E372" s="6">
        <v>2456</v>
      </c>
      <c r="F372" s="17" t="str">
        <f>VLOOKUP(A372,'forecast data dump'!$A$1:$H$3450,4,FALSE)</f>
        <v>15-Aug-19 A</v>
      </c>
      <c r="G372" s="17" t="str">
        <f>VLOOKUP(A372,'forecast data dump'!$A$1:$H$3450,5,FALSE)</f>
        <v>31-Aug-19 A</v>
      </c>
      <c r="H372" s="13">
        <f>VLOOKUP(A372,'forecast data dump'!$A$1:$H$3450,8,FALSE)</f>
        <v>1</v>
      </c>
      <c r="I372" s="22">
        <f t="shared" si="60"/>
        <v>0</v>
      </c>
      <c r="J372" s="5"/>
      <c r="K372" s="5"/>
      <c r="L372" s="33">
        <f t="shared" si="61"/>
        <v>0</v>
      </c>
      <c r="M372" s="33">
        <f t="shared" si="62"/>
        <v>0</v>
      </c>
      <c r="N372" s="22">
        <f t="shared" si="63"/>
        <v>0</v>
      </c>
    </row>
    <row r="373" spans="1:14" x14ac:dyDescent="0.3">
      <c r="A373" s="5" t="s">
        <v>1373</v>
      </c>
      <c r="B373" s="5" t="s">
        <v>1374</v>
      </c>
      <c r="C373" s="5" t="s">
        <v>3740</v>
      </c>
      <c r="D373" s="5">
        <v>20</v>
      </c>
      <c r="E373" s="6">
        <v>3342</v>
      </c>
      <c r="F373" s="17" t="str">
        <f>VLOOKUP(A373,'forecast data dump'!$A$1:$H$3450,4,FALSE)</f>
        <v>15-Aug-19 A</v>
      </c>
      <c r="G373" s="17" t="str">
        <f>VLOOKUP(A373,'forecast data dump'!$A$1:$H$3450,5,FALSE)</f>
        <v>31-Aug-19 A</v>
      </c>
      <c r="H373" s="13">
        <f>VLOOKUP(A373,'forecast data dump'!$A$1:$H$3450,8,FALSE)</f>
        <v>1</v>
      </c>
      <c r="I373" s="22">
        <f t="shared" si="60"/>
        <v>0</v>
      </c>
      <c r="J373" s="5"/>
      <c r="K373" s="5"/>
      <c r="L373" s="33">
        <f t="shared" si="61"/>
        <v>0</v>
      </c>
      <c r="M373" s="33">
        <f t="shared" si="62"/>
        <v>0</v>
      </c>
      <c r="N373" s="22">
        <f t="shared" si="63"/>
        <v>0</v>
      </c>
    </row>
    <row r="374" spans="1:14" x14ac:dyDescent="0.3">
      <c r="A374" s="5" t="s">
        <v>1375</v>
      </c>
      <c r="B374" s="5" t="s">
        <v>1376</v>
      </c>
      <c r="C374" s="5" t="s">
        <v>3746</v>
      </c>
      <c r="D374" s="5">
        <v>70</v>
      </c>
      <c r="E374" s="6">
        <v>8598</v>
      </c>
      <c r="F374" s="17" t="str">
        <f>VLOOKUP(A374,'forecast data dump'!$A$1:$H$3450,4,FALSE)</f>
        <v>01-Jul-19 A</v>
      </c>
      <c r="G374" s="17" t="str">
        <f>VLOOKUP(A374,'forecast data dump'!$A$1:$H$3450,5,FALSE)</f>
        <v>31-Jul-19 A</v>
      </c>
      <c r="H374" s="13">
        <f>VLOOKUP(A374,'forecast data dump'!$A$1:$H$3450,8,FALSE)</f>
        <v>1</v>
      </c>
      <c r="I374" s="22">
        <f t="shared" si="60"/>
        <v>0</v>
      </c>
      <c r="J374" s="5"/>
      <c r="K374" s="5"/>
      <c r="L374" s="33">
        <f t="shared" si="61"/>
        <v>0</v>
      </c>
      <c r="M374" s="33">
        <f t="shared" si="62"/>
        <v>0</v>
      </c>
      <c r="N374" s="22">
        <f t="shared" si="63"/>
        <v>0</v>
      </c>
    </row>
    <row r="375" spans="1:14" x14ac:dyDescent="0.3">
      <c r="A375" s="5" t="s">
        <v>1377</v>
      </c>
      <c r="B375" s="5" t="s">
        <v>1378</v>
      </c>
      <c r="C375" s="5" t="s">
        <v>3746</v>
      </c>
      <c r="D375" s="5">
        <v>70</v>
      </c>
      <c r="E375" s="6">
        <v>8598</v>
      </c>
      <c r="F375" s="17" t="str">
        <f>VLOOKUP(A375,'forecast data dump'!$A$1:$H$3450,4,FALSE)</f>
        <v>01-Jul-19 A</v>
      </c>
      <c r="G375" s="17" t="str">
        <f>VLOOKUP(A375,'forecast data dump'!$A$1:$H$3450,5,FALSE)</f>
        <v>31-Jul-19 A</v>
      </c>
      <c r="H375" s="13">
        <f>VLOOKUP(A375,'forecast data dump'!$A$1:$H$3450,8,FALSE)</f>
        <v>1</v>
      </c>
      <c r="I375" s="22">
        <f t="shared" si="60"/>
        <v>0</v>
      </c>
      <c r="J375" s="5"/>
      <c r="K375" s="5"/>
      <c r="L375" s="33">
        <f t="shared" si="61"/>
        <v>0</v>
      </c>
      <c r="M375" s="33">
        <f t="shared" si="62"/>
        <v>0</v>
      </c>
      <c r="N375" s="22">
        <f t="shared" si="63"/>
        <v>0</v>
      </c>
    </row>
    <row r="376" spans="1:14" x14ac:dyDescent="0.3">
      <c r="A376" s="5" t="s">
        <v>1379</v>
      </c>
      <c r="B376" s="5" t="s">
        <v>1380</v>
      </c>
      <c r="C376" s="5" t="s">
        <v>3746</v>
      </c>
      <c r="D376" s="5">
        <v>70</v>
      </c>
      <c r="E376" s="6">
        <v>8598</v>
      </c>
      <c r="F376" s="17" t="str">
        <f>VLOOKUP(A376,'forecast data dump'!$A$1:$H$3450,4,FALSE)</f>
        <v>01-Jul-19 A</v>
      </c>
      <c r="G376" s="17" t="str">
        <f>VLOOKUP(A376,'forecast data dump'!$A$1:$H$3450,5,FALSE)</f>
        <v>31-Jul-19 A</v>
      </c>
      <c r="H376" s="13">
        <f>VLOOKUP(A376,'forecast data dump'!$A$1:$H$3450,8,FALSE)</f>
        <v>1</v>
      </c>
      <c r="I376" s="22">
        <f t="shared" si="60"/>
        <v>0</v>
      </c>
      <c r="J376" s="5"/>
      <c r="K376" s="5"/>
      <c r="L376" s="33">
        <f t="shared" si="61"/>
        <v>0</v>
      </c>
      <c r="M376" s="33">
        <f t="shared" si="62"/>
        <v>0</v>
      </c>
      <c r="N376" s="22">
        <f t="shared" si="63"/>
        <v>0</v>
      </c>
    </row>
    <row r="377" spans="1:14" x14ac:dyDescent="0.3">
      <c r="A377" s="5" t="s">
        <v>1381</v>
      </c>
      <c r="B377" s="5" t="s">
        <v>1382</v>
      </c>
      <c r="C377" s="5" t="s">
        <v>3746</v>
      </c>
      <c r="D377" s="5">
        <v>60</v>
      </c>
      <c r="E377" s="6">
        <v>7369</v>
      </c>
      <c r="F377" s="17" t="str">
        <f>VLOOKUP(A377,'forecast data dump'!$A$1:$H$3450,4,FALSE)</f>
        <v>12-Aug-19 A</v>
      </c>
      <c r="G377" s="17" t="str">
        <f>VLOOKUP(A377,'forecast data dump'!$A$1:$H$3450,5,FALSE)</f>
        <v>30-Aug-19 A</v>
      </c>
      <c r="H377" s="13">
        <f>VLOOKUP(A377,'forecast data dump'!$A$1:$H$3450,8,FALSE)</f>
        <v>1</v>
      </c>
      <c r="I377" s="22">
        <f t="shared" si="60"/>
        <v>0</v>
      </c>
      <c r="J377" s="5"/>
      <c r="K377" s="5"/>
      <c r="L377" s="33">
        <f t="shared" si="61"/>
        <v>0</v>
      </c>
      <c r="M377" s="33">
        <f t="shared" si="62"/>
        <v>0</v>
      </c>
      <c r="N377" s="22">
        <f t="shared" si="63"/>
        <v>0</v>
      </c>
    </row>
    <row r="378" spans="1:14" x14ac:dyDescent="0.3">
      <c r="A378" s="5" t="s">
        <v>1381</v>
      </c>
      <c r="B378" s="5" t="s">
        <v>1382</v>
      </c>
      <c r="C378" s="5" t="s">
        <v>3740</v>
      </c>
      <c r="D378" s="5">
        <v>60</v>
      </c>
      <c r="E378" s="6">
        <v>10026</v>
      </c>
      <c r="F378" s="17" t="str">
        <f>VLOOKUP(A378,'forecast data dump'!$A$1:$H$3450,4,FALSE)</f>
        <v>12-Aug-19 A</v>
      </c>
      <c r="G378" s="17" t="str">
        <f>VLOOKUP(A378,'forecast data dump'!$A$1:$H$3450,5,FALSE)</f>
        <v>30-Aug-19 A</v>
      </c>
      <c r="H378" s="13">
        <f>VLOOKUP(A378,'forecast data dump'!$A$1:$H$3450,8,FALSE)</f>
        <v>1</v>
      </c>
      <c r="I378" s="22">
        <f t="shared" si="60"/>
        <v>0</v>
      </c>
      <c r="J378" s="5"/>
      <c r="K378" s="5"/>
      <c r="L378" s="33">
        <f t="shared" si="61"/>
        <v>0</v>
      </c>
      <c r="M378" s="33">
        <f t="shared" si="62"/>
        <v>0</v>
      </c>
      <c r="N378" s="22">
        <f t="shared" si="63"/>
        <v>0</v>
      </c>
    </row>
    <row r="379" spans="1:14" x14ac:dyDescent="0.3">
      <c r="A379" s="5" t="s">
        <v>1383</v>
      </c>
      <c r="B379" s="5" t="s">
        <v>1384</v>
      </c>
      <c r="C379" s="5" t="s">
        <v>3740</v>
      </c>
      <c r="D379" s="5">
        <v>60</v>
      </c>
      <c r="E379" s="6">
        <v>10026</v>
      </c>
      <c r="F379" s="17" t="str">
        <f>VLOOKUP(A379,'forecast data dump'!$A$1:$H$3450,4,FALSE)</f>
        <v>12-Aug-19 A</v>
      </c>
      <c r="G379" s="17" t="str">
        <f>VLOOKUP(A379,'forecast data dump'!$A$1:$H$3450,5,FALSE)</f>
        <v>30-Aug-19 A</v>
      </c>
      <c r="H379" s="13">
        <f>VLOOKUP(A379,'forecast data dump'!$A$1:$H$3450,8,FALSE)</f>
        <v>1</v>
      </c>
      <c r="I379" s="22">
        <f t="shared" si="60"/>
        <v>0</v>
      </c>
      <c r="J379" s="5"/>
      <c r="K379" s="5"/>
      <c r="L379" s="33">
        <f t="shared" si="61"/>
        <v>0</v>
      </c>
      <c r="M379" s="33">
        <f t="shared" si="62"/>
        <v>0</v>
      </c>
      <c r="N379" s="22">
        <f t="shared" si="63"/>
        <v>0</v>
      </c>
    </row>
    <row r="380" spans="1:14" x14ac:dyDescent="0.3">
      <c r="A380" s="5" t="s">
        <v>1383</v>
      </c>
      <c r="B380" s="5" t="s">
        <v>1384</v>
      </c>
      <c r="C380" s="5" t="s">
        <v>3746</v>
      </c>
      <c r="D380" s="5">
        <v>60</v>
      </c>
      <c r="E380" s="6">
        <v>7369</v>
      </c>
      <c r="F380" s="17" t="str">
        <f>VLOOKUP(A380,'forecast data dump'!$A$1:$H$3450,4,FALSE)</f>
        <v>12-Aug-19 A</v>
      </c>
      <c r="G380" s="17" t="str">
        <f>VLOOKUP(A380,'forecast data dump'!$A$1:$H$3450,5,FALSE)</f>
        <v>30-Aug-19 A</v>
      </c>
      <c r="H380" s="13">
        <f>VLOOKUP(A380,'forecast data dump'!$A$1:$H$3450,8,FALSE)</f>
        <v>1</v>
      </c>
      <c r="I380" s="22">
        <f t="shared" si="60"/>
        <v>0</v>
      </c>
      <c r="J380" s="5"/>
      <c r="K380" s="5"/>
      <c r="L380" s="33">
        <f t="shared" si="61"/>
        <v>0</v>
      </c>
      <c r="M380" s="33">
        <f t="shared" si="62"/>
        <v>0</v>
      </c>
      <c r="N380" s="22">
        <f t="shared" si="63"/>
        <v>0</v>
      </c>
    </row>
    <row r="381" spans="1:14" x14ac:dyDescent="0.3">
      <c r="A381" s="5" t="s">
        <v>1385</v>
      </c>
      <c r="B381" s="5" t="s">
        <v>1386</v>
      </c>
      <c r="C381" s="5" t="s">
        <v>3742</v>
      </c>
      <c r="D381" s="5">
        <v>60</v>
      </c>
      <c r="E381" s="6">
        <v>6847</v>
      </c>
      <c r="F381" s="17" t="str">
        <f>VLOOKUP(A381,'forecast data dump'!$A$1:$H$3450,4,FALSE)</f>
        <v>01-Oct-19 A</v>
      </c>
      <c r="G381" s="17" t="str">
        <f>VLOOKUP(A381,'forecast data dump'!$A$1:$H$3450,5,FALSE)</f>
        <v>22-Oct-19 A</v>
      </c>
      <c r="H381" s="13">
        <f>VLOOKUP(A381,'forecast data dump'!$A$1:$H$3450,8,FALSE)</f>
        <v>1</v>
      </c>
      <c r="I381" s="22">
        <f t="shared" si="60"/>
        <v>0</v>
      </c>
      <c r="J381" s="5"/>
      <c r="K381" s="5"/>
      <c r="L381" s="33">
        <f t="shared" si="61"/>
        <v>0</v>
      </c>
      <c r="M381" s="33">
        <f t="shared" si="62"/>
        <v>0</v>
      </c>
      <c r="N381" s="22">
        <f t="shared" si="63"/>
        <v>0</v>
      </c>
    </row>
    <row r="382" spans="1:14" x14ac:dyDescent="0.3">
      <c r="A382" s="5" t="s">
        <v>1385</v>
      </c>
      <c r="B382" s="5" t="s">
        <v>1386</v>
      </c>
      <c r="C382" s="5" t="s">
        <v>3749</v>
      </c>
      <c r="D382" s="5">
        <v>84</v>
      </c>
      <c r="E382" s="6">
        <v>10627</v>
      </c>
      <c r="F382" s="17" t="str">
        <f>VLOOKUP(A382,'forecast data dump'!$A$1:$H$3450,4,FALSE)</f>
        <v>01-Oct-19 A</v>
      </c>
      <c r="G382" s="17" t="str">
        <f>VLOOKUP(A382,'forecast data dump'!$A$1:$H$3450,5,FALSE)</f>
        <v>22-Oct-19 A</v>
      </c>
      <c r="H382" s="13">
        <f>VLOOKUP(A382,'forecast data dump'!$A$1:$H$3450,8,FALSE)</f>
        <v>1</v>
      </c>
      <c r="I382" s="22">
        <f t="shared" si="60"/>
        <v>0</v>
      </c>
      <c r="J382" s="5"/>
      <c r="K382" s="5"/>
      <c r="L382" s="33">
        <f t="shared" si="61"/>
        <v>0</v>
      </c>
      <c r="M382" s="33">
        <f t="shared" si="62"/>
        <v>0</v>
      </c>
      <c r="N382" s="22">
        <f t="shared" si="63"/>
        <v>0</v>
      </c>
    </row>
    <row r="383" spans="1:14" x14ac:dyDescent="0.3">
      <c r="A383" s="5" t="s">
        <v>1393</v>
      </c>
      <c r="B383" s="5" t="s">
        <v>1394</v>
      </c>
      <c r="C383" s="5" t="s">
        <v>3746</v>
      </c>
      <c r="D383" s="5">
        <v>23</v>
      </c>
      <c r="E383" s="6">
        <v>2910</v>
      </c>
      <c r="F383" s="17" t="str">
        <f>VLOOKUP(A383,'forecast data dump'!$A$1:$H$3450,4,FALSE)</f>
        <v>01-Oct-19 A</v>
      </c>
      <c r="G383" s="17" t="str">
        <f>VLOOKUP(A383,'forecast data dump'!$A$1:$H$3450,5,FALSE)</f>
        <v>25-Nov-19 A</v>
      </c>
      <c r="H383" s="13">
        <f>VLOOKUP(A383,'forecast data dump'!$A$1:$H$3450,8,FALSE)</f>
        <v>1</v>
      </c>
      <c r="I383" s="22">
        <f t="shared" si="60"/>
        <v>0</v>
      </c>
      <c r="J383" s="5"/>
      <c r="K383" s="5"/>
      <c r="L383" s="33">
        <f t="shared" si="61"/>
        <v>0</v>
      </c>
      <c r="M383" s="33">
        <f t="shared" si="62"/>
        <v>0</v>
      </c>
      <c r="N383" s="22">
        <f t="shared" si="63"/>
        <v>0</v>
      </c>
    </row>
    <row r="384" spans="1:14" x14ac:dyDescent="0.3">
      <c r="A384" s="5" t="s">
        <v>1393</v>
      </c>
      <c r="B384" s="5" t="s">
        <v>1394</v>
      </c>
      <c r="C384" s="5" t="s">
        <v>3742</v>
      </c>
      <c r="D384" s="5">
        <v>32</v>
      </c>
      <c r="E384" s="6">
        <v>3652</v>
      </c>
      <c r="F384" s="17" t="str">
        <f>VLOOKUP(A384,'forecast data dump'!$A$1:$H$3450,4,FALSE)</f>
        <v>01-Oct-19 A</v>
      </c>
      <c r="G384" s="17" t="str">
        <f>VLOOKUP(A384,'forecast data dump'!$A$1:$H$3450,5,FALSE)</f>
        <v>25-Nov-19 A</v>
      </c>
      <c r="H384" s="13">
        <f>VLOOKUP(A384,'forecast data dump'!$A$1:$H$3450,8,FALSE)</f>
        <v>1</v>
      </c>
      <c r="I384" s="22">
        <f t="shared" si="60"/>
        <v>0</v>
      </c>
      <c r="J384" s="5"/>
      <c r="K384" s="5"/>
      <c r="L384" s="33">
        <f t="shared" si="61"/>
        <v>0</v>
      </c>
      <c r="M384" s="33">
        <f t="shared" si="62"/>
        <v>0</v>
      </c>
      <c r="N384" s="22">
        <f t="shared" si="63"/>
        <v>0</v>
      </c>
    </row>
    <row r="385" spans="1:14" x14ac:dyDescent="0.3">
      <c r="A385" s="5" t="s">
        <v>1393</v>
      </c>
      <c r="B385" s="5" t="s">
        <v>1394</v>
      </c>
      <c r="C385" s="5" t="s">
        <v>3745</v>
      </c>
      <c r="D385" s="5">
        <v>23</v>
      </c>
      <c r="E385" s="6">
        <v>2625</v>
      </c>
      <c r="F385" s="17" t="str">
        <f>VLOOKUP(A385,'forecast data dump'!$A$1:$H$3450,4,FALSE)</f>
        <v>01-Oct-19 A</v>
      </c>
      <c r="G385" s="17" t="str">
        <f>VLOOKUP(A385,'forecast data dump'!$A$1:$H$3450,5,FALSE)</f>
        <v>25-Nov-19 A</v>
      </c>
      <c r="H385" s="13">
        <f>VLOOKUP(A385,'forecast data dump'!$A$1:$H$3450,8,FALSE)</f>
        <v>1</v>
      </c>
      <c r="I385" s="22">
        <f t="shared" si="60"/>
        <v>0</v>
      </c>
      <c r="J385" s="5"/>
      <c r="K385" s="5"/>
      <c r="L385" s="33">
        <f t="shared" si="61"/>
        <v>0</v>
      </c>
      <c r="M385" s="33">
        <f t="shared" si="62"/>
        <v>0</v>
      </c>
      <c r="N385" s="22">
        <f t="shared" si="63"/>
        <v>0</v>
      </c>
    </row>
    <row r="386" spans="1:14" x14ac:dyDescent="0.3">
      <c r="A386" s="5" t="s">
        <v>1397</v>
      </c>
      <c r="B386" s="5" t="s">
        <v>1398</v>
      </c>
      <c r="C386" s="5" t="s">
        <v>3746</v>
      </c>
      <c r="D386" s="5">
        <v>23</v>
      </c>
      <c r="E386" s="6">
        <v>2910</v>
      </c>
      <c r="F386" s="17" t="str">
        <f>VLOOKUP(A386,'forecast data dump'!$A$1:$H$3450,4,FALSE)</f>
        <v>01-Nov-19 A</v>
      </c>
      <c r="G386" s="17" t="str">
        <f>VLOOKUP(A386,'forecast data dump'!$A$1:$H$3450,5,FALSE)</f>
        <v>30-Apr-20 A</v>
      </c>
      <c r="H386" s="13">
        <f>VLOOKUP(A386,'forecast data dump'!$A$1:$H$3450,8,FALSE)</f>
        <v>1</v>
      </c>
      <c r="I386" s="22">
        <f t="shared" si="60"/>
        <v>0</v>
      </c>
      <c r="J386" s="5"/>
      <c r="K386" s="5"/>
      <c r="L386" s="33">
        <f t="shared" si="61"/>
        <v>0</v>
      </c>
      <c r="M386" s="33">
        <f t="shared" si="62"/>
        <v>0</v>
      </c>
      <c r="N386" s="22">
        <f t="shared" si="63"/>
        <v>0</v>
      </c>
    </row>
    <row r="387" spans="1:14" x14ac:dyDescent="0.3">
      <c r="A387" s="5" t="s">
        <v>1397</v>
      </c>
      <c r="B387" s="5" t="s">
        <v>1398</v>
      </c>
      <c r="C387" s="5" t="s">
        <v>3742</v>
      </c>
      <c r="D387" s="5">
        <v>32</v>
      </c>
      <c r="E387" s="6">
        <v>3652</v>
      </c>
      <c r="F387" s="17" t="str">
        <f>VLOOKUP(A387,'forecast data dump'!$A$1:$H$3450,4,FALSE)</f>
        <v>01-Nov-19 A</v>
      </c>
      <c r="G387" s="17" t="str">
        <f>VLOOKUP(A387,'forecast data dump'!$A$1:$H$3450,5,FALSE)</f>
        <v>30-Apr-20 A</v>
      </c>
      <c r="H387" s="13">
        <f>VLOOKUP(A387,'forecast data dump'!$A$1:$H$3450,8,FALSE)</f>
        <v>1</v>
      </c>
      <c r="I387" s="22">
        <f t="shared" si="60"/>
        <v>0</v>
      </c>
      <c r="J387" s="5"/>
      <c r="K387" s="5"/>
      <c r="L387" s="33">
        <f t="shared" si="61"/>
        <v>0</v>
      </c>
      <c r="M387" s="33">
        <f t="shared" si="62"/>
        <v>0</v>
      </c>
      <c r="N387" s="22">
        <f t="shared" si="63"/>
        <v>0</v>
      </c>
    </row>
    <row r="388" spans="1:14" x14ac:dyDescent="0.3">
      <c r="A388" s="5" t="s">
        <v>1397</v>
      </c>
      <c r="B388" s="5" t="s">
        <v>1398</v>
      </c>
      <c r="C388" s="5" t="s">
        <v>3745</v>
      </c>
      <c r="D388" s="5">
        <v>23</v>
      </c>
      <c r="E388" s="6">
        <v>2625</v>
      </c>
      <c r="F388" s="17" t="str">
        <f>VLOOKUP(A388,'forecast data dump'!$A$1:$H$3450,4,FALSE)</f>
        <v>01-Nov-19 A</v>
      </c>
      <c r="G388" s="17" t="str">
        <f>VLOOKUP(A388,'forecast data dump'!$A$1:$H$3450,5,FALSE)</f>
        <v>30-Apr-20 A</v>
      </c>
      <c r="H388" s="13">
        <f>VLOOKUP(A388,'forecast data dump'!$A$1:$H$3450,8,FALSE)</f>
        <v>1</v>
      </c>
      <c r="I388" s="22">
        <f t="shared" si="60"/>
        <v>0</v>
      </c>
      <c r="J388" s="5"/>
      <c r="K388" s="5"/>
      <c r="L388" s="33">
        <f t="shared" si="61"/>
        <v>0</v>
      </c>
      <c r="M388" s="33">
        <f t="shared" si="62"/>
        <v>0</v>
      </c>
      <c r="N388" s="22">
        <f t="shared" si="63"/>
        <v>0</v>
      </c>
    </row>
    <row r="389" spans="1:14" x14ac:dyDescent="0.3">
      <c r="A389" s="5" t="s">
        <v>1401</v>
      </c>
      <c r="B389" s="5" t="s">
        <v>1402</v>
      </c>
      <c r="C389" s="5" t="s">
        <v>3746</v>
      </c>
      <c r="D389" s="5">
        <v>23</v>
      </c>
      <c r="E389" s="6">
        <v>2910</v>
      </c>
      <c r="F389" s="17" t="str">
        <f>VLOOKUP(A389,'forecast data dump'!$A$1:$H$3450,4,FALSE)</f>
        <v>15-Feb-21 A</v>
      </c>
      <c r="G389" s="17" t="str">
        <f>VLOOKUP(A389,'forecast data dump'!$A$1:$H$3450,5,FALSE)</f>
        <v>26-Feb-21 A</v>
      </c>
      <c r="H389" s="13">
        <f>VLOOKUP(A389,'forecast data dump'!$A$1:$H$3450,8,FALSE)</f>
        <v>1</v>
      </c>
      <c r="I389" s="22">
        <f t="shared" si="60"/>
        <v>0</v>
      </c>
      <c r="J389" s="5"/>
      <c r="K389" s="5"/>
      <c r="L389" s="33">
        <f t="shared" si="61"/>
        <v>0</v>
      </c>
      <c r="M389" s="33">
        <f t="shared" si="62"/>
        <v>0</v>
      </c>
      <c r="N389" s="22">
        <f t="shared" si="63"/>
        <v>0</v>
      </c>
    </row>
    <row r="390" spans="1:14" x14ac:dyDescent="0.3">
      <c r="A390" s="5" t="s">
        <v>1401</v>
      </c>
      <c r="B390" s="5" t="s">
        <v>1402</v>
      </c>
      <c r="C390" s="5" t="s">
        <v>3742</v>
      </c>
      <c r="D390" s="5">
        <v>32</v>
      </c>
      <c r="E390" s="6">
        <v>3652</v>
      </c>
      <c r="F390" s="17" t="str">
        <f>VLOOKUP(A390,'forecast data dump'!$A$1:$H$3450,4,FALSE)</f>
        <v>15-Feb-21 A</v>
      </c>
      <c r="G390" s="17" t="str">
        <f>VLOOKUP(A390,'forecast data dump'!$A$1:$H$3450,5,FALSE)</f>
        <v>26-Feb-21 A</v>
      </c>
      <c r="H390" s="13">
        <f>VLOOKUP(A390,'forecast data dump'!$A$1:$H$3450,8,FALSE)</f>
        <v>1</v>
      </c>
      <c r="I390" s="22">
        <f t="shared" si="60"/>
        <v>0</v>
      </c>
      <c r="J390" s="5"/>
      <c r="K390" s="5"/>
      <c r="L390" s="33">
        <f t="shared" si="61"/>
        <v>0</v>
      </c>
      <c r="M390" s="33">
        <f t="shared" si="62"/>
        <v>0</v>
      </c>
      <c r="N390" s="22">
        <f t="shared" si="63"/>
        <v>0</v>
      </c>
    </row>
    <row r="391" spans="1:14" x14ac:dyDescent="0.3">
      <c r="A391" s="5" t="s">
        <v>1401</v>
      </c>
      <c r="B391" s="5" t="s">
        <v>1402</v>
      </c>
      <c r="C391" s="5" t="s">
        <v>3745</v>
      </c>
      <c r="D391" s="5">
        <v>23</v>
      </c>
      <c r="E391" s="6">
        <v>2625</v>
      </c>
      <c r="F391" s="17" t="str">
        <f>VLOOKUP(A391,'forecast data dump'!$A$1:$H$3450,4,FALSE)</f>
        <v>15-Feb-21 A</v>
      </c>
      <c r="G391" s="17" t="str">
        <f>VLOOKUP(A391,'forecast data dump'!$A$1:$H$3450,5,FALSE)</f>
        <v>26-Feb-21 A</v>
      </c>
      <c r="H391" s="13">
        <f>VLOOKUP(A391,'forecast data dump'!$A$1:$H$3450,8,FALSE)</f>
        <v>1</v>
      </c>
      <c r="I391" s="22">
        <f t="shared" si="60"/>
        <v>0</v>
      </c>
      <c r="J391" s="5"/>
      <c r="K391" s="5"/>
      <c r="L391" s="33">
        <f t="shared" si="61"/>
        <v>0</v>
      </c>
      <c r="M391" s="33">
        <f t="shared" si="62"/>
        <v>0</v>
      </c>
      <c r="N391" s="22">
        <f t="shared" si="63"/>
        <v>0</v>
      </c>
    </row>
    <row r="392" spans="1:14" x14ac:dyDescent="0.3">
      <c r="A392" s="5" t="s">
        <v>1403</v>
      </c>
      <c r="B392" s="5" t="s">
        <v>1404</v>
      </c>
      <c r="C392" s="5" t="s">
        <v>3746</v>
      </c>
      <c r="D392" s="5">
        <v>23</v>
      </c>
      <c r="E392" s="6">
        <v>2910</v>
      </c>
      <c r="F392" s="17" t="str">
        <f>VLOOKUP(A392,'forecast data dump'!$A$1:$H$3450,4,FALSE)</f>
        <v>02-Jan-20 A</v>
      </c>
      <c r="G392" s="17" t="str">
        <f>VLOOKUP(A392,'forecast data dump'!$A$1:$H$3450,5,FALSE)</f>
        <v>15-Jan-20 A</v>
      </c>
      <c r="H392" s="13">
        <f>VLOOKUP(A392,'forecast data dump'!$A$1:$H$3450,8,FALSE)</f>
        <v>1</v>
      </c>
      <c r="I392" s="22">
        <f t="shared" si="60"/>
        <v>0</v>
      </c>
      <c r="J392" s="5"/>
      <c r="K392" s="5"/>
      <c r="L392" s="33">
        <f t="shared" si="61"/>
        <v>0</v>
      </c>
      <c r="M392" s="33">
        <f t="shared" si="62"/>
        <v>0</v>
      </c>
      <c r="N392" s="22">
        <f t="shared" si="63"/>
        <v>0</v>
      </c>
    </row>
    <row r="393" spans="1:14" x14ac:dyDescent="0.3">
      <c r="A393" s="5" t="s">
        <v>1403</v>
      </c>
      <c r="B393" s="5" t="s">
        <v>1404</v>
      </c>
      <c r="C393" s="5" t="s">
        <v>3742</v>
      </c>
      <c r="D393" s="5">
        <v>32</v>
      </c>
      <c r="E393" s="6">
        <v>3652</v>
      </c>
      <c r="F393" s="17" t="str">
        <f>VLOOKUP(A393,'forecast data dump'!$A$1:$H$3450,4,FALSE)</f>
        <v>02-Jan-20 A</v>
      </c>
      <c r="G393" s="17" t="str">
        <f>VLOOKUP(A393,'forecast data dump'!$A$1:$H$3450,5,FALSE)</f>
        <v>15-Jan-20 A</v>
      </c>
      <c r="H393" s="13">
        <f>VLOOKUP(A393,'forecast data dump'!$A$1:$H$3450,8,FALSE)</f>
        <v>1</v>
      </c>
      <c r="I393" s="22">
        <f t="shared" si="60"/>
        <v>0</v>
      </c>
      <c r="J393" s="5"/>
      <c r="K393" s="5"/>
      <c r="L393" s="33">
        <f t="shared" si="61"/>
        <v>0</v>
      </c>
      <c r="M393" s="33">
        <f t="shared" si="62"/>
        <v>0</v>
      </c>
      <c r="N393" s="22">
        <f t="shared" si="63"/>
        <v>0</v>
      </c>
    </row>
    <row r="394" spans="1:14" x14ac:dyDescent="0.3">
      <c r="A394" s="5" t="s">
        <v>1403</v>
      </c>
      <c r="B394" s="5" t="s">
        <v>1404</v>
      </c>
      <c r="C394" s="5" t="s">
        <v>3745</v>
      </c>
      <c r="D394" s="5">
        <v>23</v>
      </c>
      <c r="E394" s="6">
        <v>2625</v>
      </c>
      <c r="F394" s="17" t="str">
        <f>VLOOKUP(A394,'forecast data dump'!$A$1:$H$3450,4,FALSE)</f>
        <v>02-Jan-20 A</v>
      </c>
      <c r="G394" s="17" t="str">
        <f>VLOOKUP(A394,'forecast data dump'!$A$1:$H$3450,5,FALSE)</f>
        <v>15-Jan-20 A</v>
      </c>
      <c r="H394" s="13">
        <f>VLOOKUP(A394,'forecast data dump'!$A$1:$H$3450,8,FALSE)</f>
        <v>1</v>
      </c>
      <c r="I394" s="22">
        <f t="shared" si="60"/>
        <v>0</v>
      </c>
      <c r="J394" s="5"/>
      <c r="K394" s="5"/>
      <c r="L394" s="33">
        <f t="shared" si="61"/>
        <v>0</v>
      </c>
      <c r="M394" s="33">
        <f t="shared" si="62"/>
        <v>0</v>
      </c>
      <c r="N394" s="22">
        <f t="shared" si="63"/>
        <v>0</v>
      </c>
    </row>
    <row r="395" spans="1:14" x14ac:dyDescent="0.3">
      <c r="A395" s="5" t="s">
        <v>1407</v>
      </c>
      <c r="B395" s="5" t="s">
        <v>1408</v>
      </c>
      <c r="C395" s="5" t="s">
        <v>3746</v>
      </c>
      <c r="D395" s="5">
        <v>23</v>
      </c>
      <c r="E395" s="6">
        <v>2910</v>
      </c>
      <c r="F395" s="17" t="str">
        <f>VLOOKUP(A395,'forecast data dump'!$A$1:$H$3450,4,FALSE)</f>
        <v>01-Oct-19 A</v>
      </c>
      <c r="G395" s="17" t="str">
        <f>VLOOKUP(A395,'forecast data dump'!$A$1:$H$3450,5,FALSE)</f>
        <v>28-May-21 A</v>
      </c>
      <c r="H395" s="13">
        <f>VLOOKUP(A395,'forecast data dump'!$A$1:$H$3450,8,FALSE)</f>
        <v>1</v>
      </c>
      <c r="I395" s="22">
        <f t="shared" si="60"/>
        <v>0</v>
      </c>
      <c r="J395" s="5"/>
      <c r="K395" s="5"/>
      <c r="L395" s="33">
        <f t="shared" si="61"/>
        <v>0</v>
      </c>
      <c r="M395" s="33">
        <f t="shared" si="62"/>
        <v>0</v>
      </c>
      <c r="N395" s="22">
        <f t="shared" si="63"/>
        <v>0</v>
      </c>
    </row>
    <row r="396" spans="1:14" x14ac:dyDescent="0.3">
      <c r="A396" s="5" t="s">
        <v>1407</v>
      </c>
      <c r="B396" s="5" t="s">
        <v>1408</v>
      </c>
      <c r="C396" s="5" t="s">
        <v>3742</v>
      </c>
      <c r="D396" s="5">
        <v>32</v>
      </c>
      <c r="E396" s="6">
        <v>3652</v>
      </c>
      <c r="F396" s="17" t="str">
        <f>VLOOKUP(A396,'forecast data dump'!$A$1:$H$3450,4,FALSE)</f>
        <v>01-Oct-19 A</v>
      </c>
      <c r="G396" s="17" t="str">
        <f>VLOOKUP(A396,'forecast data dump'!$A$1:$H$3450,5,FALSE)</f>
        <v>28-May-21 A</v>
      </c>
      <c r="H396" s="13">
        <f>VLOOKUP(A396,'forecast data dump'!$A$1:$H$3450,8,FALSE)</f>
        <v>1</v>
      </c>
      <c r="I396" s="22">
        <f t="shared" si="60"/>
        <v>0</v>
      </c>
      <c r="J396" s="5"/>
      <c r="K396" s="5"/>
      <c r="L396" s="33">
        <f t="shared" si="61"/>
        <v>0</v>
      </c>
      <c r="M396" s="33">
        <f t="shared" si="62"/>
        <v>0</v>
      </c>
      <c r="N396" s="22">
        <f t="shared" si="63"/>
        <v>0</v>
      </c>
    </row>
    <row r="397" spans="1:14" x14ac:dyDescent="0.3">
      <c r="A397" s="5" t="s">
        <v>1407</v>
      </c>
      <c r="B397" s="5" t="s">
        <v>1408</v>
      </c>
      <c r="C397" s="5" t="s">
        <v>3745</v>
      </c>
      <c r="D397" s="5">
        <v>23</v>
      </c>
      <c r="E397" s="6">
        <v>2625</v>
      </c>
      <c r="F397" s="17" t="str">
        <f>VLOOKUP(A397,'forecast data dump'!$A$1:$H$3450,4,FALSE)</f>
        <v>01-Oct-19 A</v>
      </c>
      <c r="G397" s="17" t="str">
        <f>VLOOKUP(A397,'forecast data dump'!$A$1:$H$3450,5,FALSE)</f>
        <v>28-May-21 A</v>
      </c>
      <c r="H397" s="13">
        <f>VLOOKUP(A397,'forecast data dump'!$A$1:$H$3450,8,FALSE)</f>
        <v>1</v>
      </c>
      <c r="I397" s="22">
        <f t="shared" si="60"/>
        <v>0</v>
      </c>
      <c r="J397" s="5"/>
      <c r="K397" s="5"/>
      <c r="L397" s="33">
        <f t="shared" si="61"/>
        <v>0</v>
      </c>
      <c r="M397" s="33">
        <f t="shared" si="62"/>
        <v>0</v>
      </c>
      <c r="N397" s="22">
        <f t="shared" si="63"/>
        <v>0</v>
      </c>
    </row>
    <row r="398" spans="1:14" x14ac:dyDescent="0.3">
      <c r="A398" s="5" t="s">
        <v>1423</v>
      </c>
      <c r="B398" s="5" t="s">
        <v>1424</v>
      </c>
      <c r="C398" s="5" t="s">
        <v>3746</v>
      </c>
      <c r="D398" s="5">
        <v>7</v>
      </c>
      <c r="E398" s="6">
        <v>860</v>
      </c>
      <c r="F398" s="17" t="str">
        <f>VLOOKUP(A398,'forecast data dump'!$A$1:$H$3450,4,FALSE)</f>
        <v>03-Jun-19 A</v>
      </c>
      <c r="G398" s="17" t="str">
        <f>VLOOKUP(A398,'forecast data dump'!$A$1:$H$3450,5,FALSE)</f>
        <v>31-Jul-19 A</v>
      </c>
      <c r="H398" s="13">
        <f>VLOOKUP(A398,'forecast data dump'!$A$1:$H$3450,8,FALSE)</f>
        <v>1</v>
      </c>
      <c r="I398" s="22">
        <f t="shared" si="60"/>
        <v>0</v>
      </c>
      <c r="J398" s="5"/>
      <c r="K398" s="5"/>
      <c r="L398" s="33">
        <f t="shared" si="61"/>
        <v>0</v>
      </c>
      <c r="M398" s="33">
        <f t="shared" si="62"/>
        <v>0</v>
      </c>
      <c r="N398" s="22">
        <f t="shared" si="63"/>
        <v>0</v>
      </c>
    </row>
    <row r="399" spans="1:14" x14ac:dyDescent="0.3">
      <c r="A399" s="5" t="s">
        <v>1423</v>
      </c>
      <c r="B399" s="5" t="s">
        <v>1424</v>
      </c>
      <c r="C399" s="5" t="s">
        <v>3745</v>
      </c>
      <c r="D399" s="5">
        <v>7</v>
      </c>
      <c r="E399" s="6">
        <v>776</v>
      </c>
      <c r="F399" s="17" t="str">
        <f>VLOOKUP(A399,'forecast data dump'!$A$1:$H$3450,4,FALSE)</f>
        <v>03-Jun-19 A</v>
      </c>
      <c r="G399" s="17" t="str">
        <f>VLOOKUP(A399,'forecast data dump'!$A$1:$H$3450,5,FALSE)</f>
        <v>31-Jul-19 A</v>
      </c>
      <c r="H399" s="13">
        <f>VLOOKUP(A399,'forecast data dump'!$A$1:$H$3450,8,FALSE)</f>
        <v>1</v>
      </c>
      <c r="I399" s="22">
        <f t="shared" si="60"/>
        <v>0</v>
      </c>
      <c r="J399" s="5"/>
      <c r="K399" s="5"/>
      <c r="L399" s="33">
        <f t="shared" si="61"/>
        <v>0</v>
      </c>
      <c r="M399" s="33">
        <f t="shared" si="62"/>
        <v>0</v>
      </c>
      <c r="N399" s="22">
        <f t="shared" si="63"/>
        <v>0</v>
      </c>
    </row>
    <row r="400" spans="1:14" x14ac:dyDescent="0.3">
      <c r="A400" s="5" t="s">
        <v>1423</v>
      </c>
      <c r="B400" s="5" t="s">
        <v>1424</v>
      </c>
      <c r="C400" s="5" t="s">
        <v>3742</v>
      </c>
      <c r="D400" s="5">
        <v>10</v>
      </c>
      <c r="E400" s="6">
        <v>1108</v>
      </c>
      <c r="F400" s="17" t="str">
        <f>VLOOKUP(A400,'forecast data dump'!$A$1:$H$3450,4,FALSE)</f>
        <v>03-Jun-19 A</v>
      </c>
      <c r="G400" s="17" t="str">
        <f>VLOOKUP(A400,'forecast data dump'!$A$1:$H$3450,5,FALSE)</f>
        <v>31-Jul-19 A</v>
      </c>
      <c r="H400" s="13">
        <f>VLOOKUP(A400,'forecast data dump'!$A$1:$H$3450,8,FALSE)</f>
        <v>1</v>
      </c>
      <c r="I400" s="22">
        <f t="shared" si="60"/>
        <v>0</v>
      </c>
      <c r="J400" s="5"/>
      <c r="K400" s="5"/>
      <c r="L400" s="33">
        <f t="shared" si="61"/>
        <v>0</v>
      </c>
      <c r="M400" s="33">
        <f t="shared" si="62"/>
        <v>0</v>
      </c>
      <c r="N400" s="22">
        <f t="shared" si="63"/>
        <v>0</v>
      </c>
    </row>
    <row r="401" spans="1:14" x14ac:dyDescent="0.3">
      <c r="A401" s="5" t="s">
        <v>1425</v>
      </c>
      <c r="B401" s="5" t="s">
        <v>1426</v>
      </c>
      <c r="C401" s="5" t="s">
        <v>3745</v>
      </c>
      <c r="D401" s="5">
        <v>10</v>
      </c>
      <c r="E401" s="6">
        <v>1108</v>
      </c>
      <c r="F401" s="17" t="str">
        <f>VLOOKUP(A401,'forecast data dump'!$A$1:$H$3450,4,FALSE)</f>
        <v>03-Jun-19 A</v>
      </c>
      <c r="G401" s="17" t="str">
        <f>VLOOKUP(A401,'forecast data dump'!$A$1:$H$3450,5,FALSE)</f>
        <v>31-Jul-19 A</v>
      </c>
      <c r="H401" s="13">
        <f>VLOOKUP(A401,'forecast data dump'!$A$1:$H$3450,8,FALSE)</f>
        <v>1</v>
      </c>
      <c r="I401" s="22">
        <f t="shared" si="60"/>
        <v>0</v>
      </c>
      <c r="J401" s="5"/>
      <c r="K401" s="5"/>
      <c r="L401" s="33">
        <f t="shared" si="61"/>
        <v>0</v>
      </c>
      <c r="M401" s="33">
        <f t="shared" si="62"/>
        <v>0</v>
      </c>
      <c r="N401" s="22">
        <f t="shared" si="63"/>
        <v>0</v>
      </c>
    </row>
    <row r="402" spans="1:14" x14ac:dyDescent="0.3">
      <c r="A402" s="5" t="s">
        <v>1425</v>
      </c>
      <c r="B402" s="5" t="s">
        <v>1426</v>
      </c>
      <c r="C402" s="5" t="s">
        <v>3742</v>
      </c>
      <c r="D402" s="5">
        <v>14</v>
      </c>
      <c r="E402" s="6">
        <v>1551</v>
      </c>
      <c r="F402" s="17" t="str">
        <f>VLOOKUP(A402,'forecast data dump'!$A$1:$H$3450,4,FALSE)</f>
        <v>03-Jun-19 A</v>
      </c>
      <c r="G402" s="17" t="str">
        <f>VLOOKUP(A402,'forecast data dump'!$A$1:$H$3450,5,FALSE)</f>
        <v>31-Jul-19 A</v>
      </c>
      <c r="H402" s="13">
        <f>VLOOKUP(A402,'forecast data dump'!$A$1:$H$3450,8,FALSE)</f>
        <v>1</v>
      </c>
      <c r="I402" s="22">
        <f t="shared" si="60"/>
        <v>0</v>
      </c>
      <c r="J402" s="5"/>
      <c r="K402" s="5"/>
      <c r="L402" s="33">
        <f t="shared" si="61"/>
        <v>0</v>
      </c>
      <c r="M402" s="33">
        <f t="shared" si="62"/>
        <v>0</v>
      </c>
      <c r="N402" s="22">
        <f t="shared" si="63"/>
        <v>0</v>
      </c>
    </row>
    <row r="403" spans="1:14" x14ac:dyDescent="0.3">
      <c r="A403" s="5" t="s">
        <v>1425</v>
      </c>
      <c r="B403" s="5" t="s">
        <v>1426</v>
      </c>
      <c r="C403" s="5" t="s">
        <v>3746</v>
      </c>
      <c r="D403" s="5">
        <v>10</v>
      </c>
      <c r="E403" s="6">
        <v>1228</v>
      </c>
      <c r="F403" s="17" t="str">
        <f>VLOOKUP(A403,'forecast data dump'!$A$1:$H$3450,4,FALSE)</f>
        <v>03-Jun-19 A</v>
      </c>
      <c r="G403" s="17" t="str">
        <f>VLOOKUP(A403,'forecast data dump'!$A$1:$H$3450,5,FALSE)</f>
        <v>31-Jul-19 A</v>
      </c>
      <c r="H403" s="13">
        <f>VLOOKUP(A403,'forecast data dump'!$A$1:$H$3450,8,FALSE)</f>
        <v>1</v>
      </c>
      <c r="I403" s="22">
        <f t="shared" si="60"/>
        <v>0</v>
      </c>
      <c r="J403" s="5"/>
      <c r="K403" s="5"/>
      <c r="L403" s="33">
        <f t="shared" si="61"/>
        <v>0</v>
      </c>
      <c r="M403" s="33">
        <f t="shared" si="62"/>
        <v>0</v>
      </c>
      <c r="N403" s="22">
        <f t="shared" si="63"/>
        <v>0</v>
      </c>
    </row>
    <row r="404" spans="1:14" x14ac:dyDescent="0.3">
      <c r="A404" s="5" t="s">
        <v>1427</v>
      </c>
      <c r="B404" s="5" t="s">
        <v>1428</v>
      </c>
      <c r="C404" s="5" t="s">
        <v>3742</v>
      </c>
      <c r="D404" s="5">
        <v>50</v>
      </c>
      <c r="E404" s="6">
        <v>5706</v>
      </c>
      <c r="F404" s="17" t="str">
        <f>VLOOKUP(A404,'forecast data dump'!$A$1:$H$3450,4,FALSE)</f>
        <v>01-Jul-19 A</v>
      </c>
      <c r="G404" s="17" t="str">
        <f>VLOOKUP(A404,'forecast data dump'!$A$1:$H$3450,5,FALSE)</f>
        <v>15-Aug-19 A</v>
      </c>
      <c r="H404" s="13">
        <f>VLOOKUP(A404,'forecast data dump'!$A$1:$H$3450,8,FALSE)</f>
        <v>1</v>
      </c>
      <c r="I404" s="22">
        <f t="shared" si="60"/>
        <v>0</v>
      </c>
      <c r="J404" s="5"/>
      <c r="K404" s="5"/>
      <c r="L404" s="33">
        <f t="shared" si="61"/>
        <v>0</v>
      </c>
      <c r="M404" s="33">
        <f t="shared" si="62"/>
        <v>0</v>
      </c>
      <c r="N404" s="22">
        <f t="shared" si="63"/>
        <v>0</v>
      </c>
    </row>
    <row r="405" spans="1:14" x14ac:dyDescent="0.3">
      <c r="A405" s="5" t="s">
        <v>1427</v>
      </c>
      <c r="B405" s="5" t="s">
        <v>1428</v>
      </c>
      <c r="C405" s="5" t="s">
        <v>3746</v>
      </c>
      <c r="D405" s="5">
        <v>110</v>
      </c>
      <c r="E405" s="6">
        <v>13916</v>
      </c>
      <c r="F405" s="17" t="str">
        <f>VLOOKUP(A405,'forecast data dump'!$A$1:$H$3450,4,FALSE)</f>
        <v>01-Jul-19 A</v>
      </c>
      <c r="G405" s="17" t="str">
        <f>VLOOKUP(A405,'forecast data dump'!$A$1:$H$3450,5,FALSE)</f>
        <v>15-Aug-19 A</v>
      </c>
      <c r="H405" s="13">
        <f>VLOOKUP(A405,'forecast data dump'!$A$1:$H$3450,8,FALSE)</f>
        <v>1</v>
      </c>
      <c r="I405" s="22">
        <f t="shared" si="60"/>
        <v>0</v>
      </c>
      <c r="J405" s="5"/>
      <c r="K405" s="5"/>
      <c r="L405" s="33">
        <f t="shared" si="61"/>
        <v>0</v>
      </c>
      <c r="M405" s="33">
        <f t="shared" si="62"/>
        <v>0</v>
      </c>
      <c r="N405" s="22">
        <f t="shared" si="63"/>
        <v>0</v>
      </c>
    </row>
    <row r="406" spans="1:14" x14ac:dyDescent="0.3">
      <c r="A406" s="3" t="s">
        <v>7834</v>
      </c>
      <c r="B406" s="3"/>
      <c r="C406" s="3"/>
      <c r="D406" s="3"/>
      <c r="E406" s="4"/>
      <c r="F406" s="15"/>
      <c r="G406" s="15"/>
      <c r="H406" s="11"/>
      <c r="I406" s="20"/>
      <c r="J406" s="3"/>
      <c r="K406" s="3"/>
      <c r="L406" s="32"/>
      <c r="M406" s="32"/>
      <c r="N406" s="20"/>
    </row>
    <row r="407" spans="1:14" x14ac:dyDescent="0.3">
      <c r="A407" s="5" t="s">
        <v>1489</v>
      </c>
      <c r="B407" s="5" t="s">
        <v>1490</v>
      </c>
      <c r="C407" s="5" t="s">
        <v>3746</v>
      </c>
      <c r="D407" s="5">
        <v>24</v>
      </c>
      <c r="E407" s="6">
        <v>3036</v>
      </c>
      <c r="F407" s="17" t="str">
        <f>VLOOKUP(A407,'forecast data dump'!$A$1:$H$3450,4,FALSE)</f>
        <v>31-Mar-20 A</v>
      </c>
      <c r="G407" s="17" t="str">
        <f>VLOOKUP(A407,'forecast data dump'!$A$1:$H$3450,5,FALSE)</f>
        <v>22-Apr-20 A</v>
      </c>
      <c r="H407" s="13">
        <f>VLOOKUP(A407,'forecast data dump'!$A$1:$H$3450,8,FALSE)</f>
        <v>1</v>
      </c>
      <c r="I407" s="22">
        <f t="shared" ref="I407:I441" si="64">D407*(1-H407)</f>
        <v>0</v>
      </c>
      <c r="J407" s="5"/>
      <c r="K407" s="5"/>
      <c r="L407" s="33">
        <f t="shared" ref="L407:L441" si="65">E407*(1-H407)</f>
        <v>0</v>
      </c>
      <c r="M407" s="33">
        <f t="shared" ref="M407:M441" si="66">IF(J407="",L407,(E407/D407)*J407)</f>
        <v>0</v>
      </c>
      <c r="N407" s="22">
        <f t="shared" ref="N407:N441" si="67">L407-M407</f>
        <v>0</v>
      </c>
    </row>
    <row r="408" spans="1:14" x14ac:dyDescent="0.3">
      <c r="A408" s="5" t="s">
        <v>1489</v>
      </c>
      <c r="B408" s="5" t="s">
        <v>1490</v>
      </c>
      <c r="C408" s="5" t="s">
        <v>3740</v>
      </c>
      <c r="D408" s="5">
        <v>24</v>
      </c>
      <c r="E408" s="6">
        <v>4131</v>
      </c>
      <c r="F408" s="17" t="str">
        <f>VLOOKUP(A408,'forecast data dump'!$A$1:$H$3450,4,FALSE)</f>
        <v>31-Mar-20 A</v>
      </c>
      <c r="G408" s="17" t="str">
        <f>VLOOKUP(A408,'forecast data dump'!$A$1:$H$3450,5,FALSE)</f>
        <v>22-Apr-20 A</v>
      </c>
      <c r="H408" s="13">
        <f>VLOOKUP(A408,'forecast data dump'!$A$1:$H$3450,8,FALSE)</f>
        <v>1</v>
      </c>
      <c r="I408" s="22">
        <f t="shared" si="64"/>
        <v>0</v>
      </c>
      <c r="J408" s="5"/>
      <c r="K408" s="5"/>
      <c r="L408" s="33">
        <f t="shared" si="65"/>
        <v>0</v>
      </c>
      <c r="M408" s="33">
        <f t="shared" si="66"/>
        <v>0</v>
      </c>
      <c r="N408" s="22">
        <f t="shared" si="67"/>
        <v>0</v>
      </c>
    </row>
    <row r="409" spans="1:14" x14ac:dyDescent="0.3">
      <c r="A409" s="5" t="s">
        <v>1489</v>
      </c>
      <c r="B409" s="5" t="s">
        <v>1490</v>
      </c>
      <c r="C409" s="5" t="s">
        <v>3742</v>
      </c>
      <c r="D409" s="5">
        <v>8</v>
      </c>
      <c r="E409" s="6">
        <v>913</v>
      </c>
      <c r="F409" s="17" t="str">
        <f>VLOOKUP(A409,'forecast data dump'!$A$1:$H$3450,4,FALSE)</f>
        <v>31-Mar-20 A</v>
      </c>
      <c r="G409" s="17" t="str">
        <f>VLOOKUP(A409,'forecast data dump'!$A$1:$H$3450,5,FALSE)</f>
        <v>22-Apr-20 A</v>
      </c>
      <c r="H409" s="13">
        <f>VLOOKUP(A409,'forecast data dump'!$A$1:$H$3450,8,FALSE)</f>
        <v>1</v>
      </c>
      <c r="I409" s="22">
        <f t="shared" si="64"/>
        <v>0</v>
      </c>
      <c r="J409" s="5"/>
      <c r="K409" s="5"/>
      <c r="L409" s="33">
        <f t="shared" si="65"/>
        <v>0</v>
      </c>
      <c r="M409" s="33">
        <f t="shared" si="66"/>
        <v>0</v>
      </c>
      <c r="N409" s="22">
        <f t="shared" si="67"/>
        <v>0</v>
      </c>
    </row>
    <row r="410" spans="1:14" x14ac:dyDescent="0.3">
      <c r="A410" s="5" t="s">
        <v>1491</v>
      </c>
      <c r="B410" s="5" t="s">
        <v>1492</v>
      </c>
      <c r="C410" s="5" t="s">
        <v>3746</v>
      </c>
      <c r="D410" s="5">
        <v>16</v>
      </c>
      <c r="E410" s="6">
        <v>2024</v>
      </c>
      <c r="F410" s="17" t="str">
        <f>VLOOKUP(A410,'forecast data dump'!$A$1:$H$3450,4,FALSE)</f>
        <v>29-May-20 A</v>
      </c>
      <c r="G410" s="17" t="str">
        <f>VLOOKUP(A410,'forecast data dump'!$A$1:$H$3450,5,FALSE)</f>
        <v>08-Jun-20 A</v>
      </c>
      <c r="H410" s="13">
        <f>VLOOKUP(A410,'forecast data dump'!$A$1:$H$3450,8,FALSE)</f>
        <v>1</v>
      </c>
      <c r="I410" s="22">
        <f t="shared" si="64"/>
        <v>0</v>
      </c>
      <c r="J410" s="5"/>
      <c r="K410" s="5"/>
      <c r="L410" s="33">
        <f t="shared" si="65"/>
        <v>0</v>
      </c>
      <c r="M410" s="33">
        <f t="shared" si="66"/>
        <v>0</v>
      </c>
      <c r="N410" s="22">
        <f t="shared" si="67"/>
        <v>0</v>
      </c>
    </row>
    <row r="411" spans="1:14" x14ac:dyDescent="0.3">
      <c r="A411" s="5" t="s">
        <v>1491</v>
      </c>
      <c r="B411" s="5" t="s">
        <v>1492</v>
      </c>
      <c r="C411" s="5" t="s">
        <v>3740</v>
      </c>
      <c r="D411" s="5">
        <v>16</v>
      </c>
      <c r="E411" s="6">
        <v>2754</v>
      </c>
      <c r="F411" s="17" t="str">
        <f>VLOOKUP(A411,'forecast data dump'!$A$1:$H$3450,4,FALSE)</f>
        <v>29-May-20 A</v>
      </c>
      <c r="G411" s="17" t="str">
        <f>VLOOKUP(A411,'forecast data dump'!$A$1:$H$3450,5,FALSE)</f>
        <v>08-Jun-20 A</v>
      </c>
      <c r="H411" s="13">
        <f>VLOOKUP(A411,'forecast data dump'!$A$1:$H$3450,8,FALSE)</f>
        <v>1</v>
      </c>
      <c r="I411" s="22">
        <f t="shared" si="64"/>
        <v>0</v>
      </c>
      <c r="J411" s="5"/>
      <c r="K411" s="5"/>
      <c r="L411" s="33">
        <f t="shared" si="65"/>
        <v>0</v>
      </c>
      <c r="M411" s="33">
        <f t="shared" si="66"/>
        <v>0</v>
      </c>
      <c r="N411" s="22">
        <f t="shared" si="67"/>
        <v>0</v>
      </c>
    </row>
    <row r="412" spans="1:14" x14ac:dyDescent="0.3">
      <c r="A412" s="5" t="s">
        <v>1493</v>
      </c>
      <c r="B412" s="5" t="s">
        <v>1494</v>
      </c>
      <c r="C412" s="5" t="s">
        <v>3746</v>
      </c>
      <c r="D412" s="5">
        <v>36</v>
      </c>
      <c r="E412" s="6">
        <v>4554</v>
      </c>
      <c r="F412" s="17" t="str">
        <f>VLOOKUP(A412,'forecast data dump'!$A$1:$H$3450,4,FALSE)</f>
        <v>03-Aug-20 A</v>
      </c>
      <c r="G412" s="17" t="str">
        <f>VLOOKUP(A412,'forecast data dump'!$A$1:$H$3450,5,FALSE)</f>
        <v>07-Aug-20 A</v>
      </c>
      <c r="H412" s="13">
        <f>VLOOKUP(A412,'forecast data dump'!$A$1:$H$3450,8,FALSE)</f>
        <v>1</v>
      </c>
      <c r="I412" s="22">
        <f t="shared" si="64"/>
        <v>0</v>
      </c>
      <c r="J412" s="5"/>
      <c r="K412" s="5"/>
      <c r="L412" s="33">
        <f t="shared" si="65"/>
        <v>0</v>
      </c>
      <c r="M412" s="33">
        <f t="shared" si="66"/>
        <v>0</v>
      </c>
      <c r="N412" s="22">
        <f t="shared" si="67"/>
        <v>0</v>
      </c>
    </row>
    <row r="413" spans="1:14" x14ac:dyDescent="0.3">
      <c r="A413" s="5" t="s">
        <v>1493</v>
      </c>
      <c r="B413" s="5" t="s">
        <v>1494</v>
      </c>
      <c r="C413" s="5" t="s">
        <v>3742</v>
      </c>
      <c r="D413" s="5">
        <v>36</v>
      </c>
      <c r="E413" s="6">
        <v>4108</v>
      </c>
      <c r="F413" s="17" t="str">
        <f>VLOOKUP(A413,'forecast data dump'!$A$1:$H$3450,4,FALSE)</f>
        <v>03-Aug-20 A</v>
      </c>
      <c r="G413" s="17" t="str">
        <f>VLOOKUP(A413,'forecast data dump'!$A$1:$H$3450,5,FALSE)</f>
        <v>07-Aug-20 A</v>
      </c>
      <c r="H413" s="13">
        <f>VLOOKUP(A413,'forecast data dump'!$A$1:$H$3450,8,FALSE)</f>
        <v>1</v>
      </c>
      <c r="I413" s="22">
        <f t="shared" si="64"/>
        <v>0</v>
      </c>
      <c r="J413" s="5"/>
      <c r="K413" s="5"/>
      <c r="L413" s="33">
        <f t="shared" si="65"/>
        <v>0</v>
      </c>
      <c r="M413" s="33">
        <f t="shared" si="66"/>
        <v>0</v>
      </c>
      <c r="N413" s="22">
        <f t="shared" si="67"/>
        <v>0</v>
      </c>
    </row>
    <row r="414" spans="1:14" x14ac:dyDescent="0.3">
      <c r="A414" s="5" t="s">
        <v>1493</v>
      </c>
      <c r="B414" s="5" t="s">
        <v>1494</v>
      </c>
      <c r="C414" s="5" t="s">
        <v>3744</v>
      </c>
      <c r="D414" s="5">
        <v>24</v>
      </c>
      <c r="E414" s="6">
        <v>3534</v>
      </c>
      <c r="F414" s="17" t="str">
        <f>VLOOKUP(A414,'forecast data dump'!$A$1:$H$3450,4,FALSE)</f>
        <v>03-Aug-20 A</v>
      </c>
      <c r="G414" s="17" t="str">
        <f>VLOOKUP(A414,'forecast data dump'!$A$1:$H$3450,5,FALSE)</f>
        <v>07-Aug-20 A</v>
      </c>
      <c r="H414" s="13">
        <f>VLOOKUP(A414,'forecast data dump'!$A$1:$H$3450,8,FALSE)</f>
        <v>1</v>
      </c>
      <c r="I414" s="22">
        <f t="shared" si="64"/>
        <v>0</v>
      </c>
      <c r="J414" s="5"/>
      <c r="K414" s="5"/>
      <c r="L414" s="33">
        <f t="shared" si="65"/>
        <v>0</v>
      </c>
      <c r="M414" s="33">
        <f t="shared" si="66"/>
        <v>0</v>
      </c>
      <c r="N414" s="22">
        <f t="shared" si="67"/>
        <v>0</v>
      </c>
    </row>
    <row r="415" spans="1:14" x14ac:dyDescent="0.3">
      <c r="A415" s="5" t="s">
        <v>1495</v>
      </c>
      <c r="B415" s="5" t="s">
        <v>1496</v>
      </c>
      <c r="C415" s="5" t="s">
        <v>3746</v>
      </c>
      <c r="D415" s="5">
        <v>36</v>
      </c>
      <c r="E415" s="6">
        <v>4554</v>
      </c>
      <c r="F415" s="17" t="str">
        <f>VLOOKUP(A415,'forecast data dump'!$A$1:$H$3450,4,FALSE)</f>
        <v>02-Jun-20 A</v>
      </c>
      <c r="G415" s="17" t="str">
        <f>VLOOKUP(A415,'forecast data dump'!$A$1:$H$3450,5,FALSE)</f>
        <v>05-Jun-20 A</v>
      </c>
      <c r="H415" s="13">
        <f>VLOOKUP(A415,'forecast data dump'!$A$1:$H$3450,8,FALSE)</f>
        <v>1</v>
      </c>
      <c r="I415" s="22">
        <f t="shared" si="64"/>
        <v>0</v>
      </c>
      <c r="J415" s="5"/>
      <c r="K415" s="5"/>
      <c r="L415" s="33">
        <f t="shared" si="65"/>
        <v>0</v>
      </c>
      <c r="M415" s="33">
        <f t="shared" si="66"/>
        <v>0</v>
      </c>
      <c r="N415" s="22">
        <f t="shared" si="67"/>
        <v>0</v>
      </c>
    </row>
    <row r="416" spans="1:14" x14ac:dyDescent="0.3">
      <c r="A416" s="5" t="s">
        <v>1495</v>
      </c>
      <c r="B416" s="5" t="s">
        <v>1496</v>
      </c>
      <c r="C416" s="5" t="s">
        <v>3742</v>
      </c>
      <c r="D416" s="5">
        <v>36</v>
      </c>
      <c r="E416" s="6">
        <v>4108</v>
      </c>
      <c r="F416" s="17" t="str">
        <f>VLOOKUP(A416,'forecast data dump'!$A$1:$H$3450,4,FALSE)</f>
        <v>02-Jun-20 A</v>
      </c>
      <c r="G416" s="17" t="str">
        <f>VLOOKUP(A416,'forecast data dump'!$A$1:$H$3450,5,FALSE)</f>
        <v>05-Jun-20 A</v>
      </c>
      <c r="H416" s="13">
        <f>VLOOKUP(A416,'forecast data dump'!$A$1:$H$3450,8,FALSE)</f>
        <v>1</v>
      </c>
      <c r="I416" s="22">
        <f t="shared" si="64"/>
        <v>0</v>
      </c>
      <c r="J416" s="5"/>
      <c r="K416" s="5"/>
      <c r="L416" s="33">
        <f t="shared" si="65"/>
        <v>0</v>
      </c>
      <c r="M416" s="33">
        <f t="shared" si="66"/>
        <v>0</v>
      </c>
      <c r="N416" s="22">
        <f t="shared" si="67"/>
        <v>0</v>
      </c>
    </row>
    <row r="417" spans="1:14" x14ac:dyDescent="0.3">
      <c r="A417" s="5" t="s">
        <v>1495</v>
      </c>
      <c r="B417" s="5" t="s">
        <v>1496</v>
      </c>
      <c r="C417" s="5" t="s">
        <v>3744</v>
      </c>
      <c r="D417" s="5">
        <v>24</v>
      </c>
      <c r="E417" s="6">
        <v>3534</v>
      </c>
      <c r="F417" s="17" t="str">
        <f>VLOOKUP(A417,'forecast data dump'!$A$1:$H$3450,4,FALSE)</f>
        <v>02-Jun-20 A</v>
      </c>
      <c r="G417" s="17" t="str">
        <f>VLOOKUP(A417,'forecast data dump'!$A$1:$H$3450,5,FALSE)</f>
        <v>05-Jun-20 A</v>
      </c>
      <c r="H417" s="13">
        <f>VLOOKUP(A417,'forecast data dump'!$A$1:$H$3450,8,FALSE)</f>
        <v>1</v>
      </c>
      <c r="I417" s="22">
        <f t="shared" si="64"/>
        <v>0</v>
      </c>
      <c r="J417" s="5"/>
      <c r="K417" s="5"/>
      <c r="L417" s="33">
        <f t="shared" si="65"/>
        <v>0</v>
      </c>
      <c r="M417" s="33">
        <f t="shared" si="66"/>
        <v>0</v>
      </c>
      <c r="N417" s="22">
        <f t="shared" si="67"/>
        <v>0</v>
      </c>
    </row>
    <row r="418" spans="1:14" x14ac:dyDescent="0.3">
      <c r="A418" s="5" t="s">
        <v>1497</v>
      </c>
      <c r="B418" s="5" t="s">
        <v>1498</v>
      </c>
      <c r="C418" s="5" t="s">
        <v>3746</v>
      </c>
      <c r="D418" s="5">
        <v>32</v>
      </c>
      <c r="E418" s="6">
        <v>4048</v>
      </c>
      <c r="F418" s="17" t="str">
        <f>VLOOKUP(A418,'forecast data dump'!$A$1:$H$3450,4,FALSE)</f>
        <v>11-Mar-20 A</v>
      </c>
      <c r="G418" s="17" t="str">
        <f>VLOOKUP(A418,'forecast data dump'!$A$1:$H$3450,5,FALSE)</f>
        <v>25-Mar-20 A</v>
      </c>
      <c r="H418" s="13">
        <f>VLOOKUP(A418,'forecast data dump'!$A$1:$H$3450,8,FALSE)</f>
        <v>1</v>
      </c>
      <c r="I418" s="22">
        <f t="shared" si="64"/>
        <v>0</v>
      </c>
      <c r="J418" s="5"/>
      <c r="K418" s="5"/>
      <c r="L418" s="33">
        <f t="shared" si="65"/>
        <v>0</v>
      </c>
      <c r="M418" s="33">
        <f t="shared" si="66"/>
        <v>0</v>
      </c>
      <c r="N418" s="22">
        <f t="shared" si="67"/>
        <v>0</v>
      </c>
    </row>
    <row r="419" spans="1:14" x14ac:dyDescent="0.3">
      <c r="A419" s="5" t="s">
        <v>1497</v>
      </c>
      <c r="B419" s="5" t="s">
        <v>1498</v>
      </c>
      <c r="C419" s="5" t="s">
        <v>3742</v>
      </c>
      <c r="D419" s="5">
        <v>16</v>
      </c>
      <c r="E419" s="6">
        <v>1826</v>
      </c>
      <c r="F419" s="17" t="str">
        <f>VLOOKUP(A419,'forecast data dump'!$A$1:$H$3450,4,FALSE)</f>
        <v>11-Mar-20 A</v>
      </c>
      <c r="G419" s="17" t="str">
        <f>VLOOKUP(A419,'forecast data dump'!$A$1:$H$3450,5,FALSE)</f>
        <v>25-Mar-20 A</v>
      </c>
      <c r="H419" s="13">
        <f>VLOOKUP(A419,'forecast data dump'!$A$1:$H$3450,8,FALSE)</f>
        <v>1</v>
      </c>
      <c r="I419" s="22">
        <f t="shared" si="64"/>
        <v>0</v>
      </c>
      <c r="J419" s="5"/>
      <c r="K419" s="5"/>
      <c r="L419" s="33">
        <f t="shared" si="65"/>
        <v>0</v>
      </c>
      <c r="M419" s="33">
        <f t="shared" si="66"/>
        <v>0</v>
      </c>
      <c r="N419" s="22">
        <f t="shared" si="67"/>
        <v>0</v>
      </c>
    </row>
    <row r="420" spans="1:14" x14ac:dyDescent="0.3">
      <c r="A420" s="5" t="s">
        <v>1497</v>
      </c>
      <c r="B420" s="5" t="s">
        <v>1498</v>
      </c>
      <c r="C420" s="5" t="s">
        <v>3745</v>
      </c>
      <c r="D420" s="5">
        <v>32</v>
      </c>
      <c r="E420" s="6">
        <v>3652</v>
      </c>
      <c r="F420" s="17" t="str">
        <f>VLOOKUP(A420,'forecast data dump'!$A$1:$H$3450,4,FALSE)</f>
        <v>11-Mar-20 A</v>
      </c>
      <c r="G420" s="17" t="str">
        <f>VLOOKUP(A420,'forecast data dump'!$A$1:$H$3450,5,FALSE)</f>
        <v>25-Mar-20 A</v>
      </c>
      <c r="H420" s="13">
        <f>VLOOKUP(A420,'forecast data dump'!$A$1:$H$3450,8,FALSE)</f>
        <v>1</v>
      </c>
      <c r="I420" s="22">
        <f t="shared" si="64"/>
        <v>0</v>
      </c>
      <c r="J420" s="5"/>
      <c r="K420" s="5"/>
      <c r="L420" s="33">
        <f t="shared" si="65"/>
        <v>0</v>
      </c>
      <c r="M420" s="33">
        <f t="shared" si="66"/>
        <v>0</v>
      </c>
      <c r="N420" s="22">
        <f t="shared" si="67"/>
        <v>0</v>
      </c>
    </row>
    <row r="421" spans="1:14" x14ac:dyDescent="0.3">
      <c r="A421" s="5" t="s">
        <v>1499</v>
      </c>
      <c r="B421" s="5" t="s">
        <v>1500</v>
      </c>
      <c r="C421" s="5" t="s">
        <v>3746</v>
      </c>
      <c r="D421" s="5">
        <v>32</v>
      </c>
      <c r="E421" s="6">
        <v>4048</v>
      </c>
      <c r="F421" s="17" t="str">
        <f>VLOOKUP(A421,'forecast data dump'!$A$1:$H$3450,4,FALSE)</f>
        <v>12-May-20 A</v>
      </c>
      <c r="G421" s="17" t="str">
        <f>VLOOKUP(A421,'forecast data dump'!$A$1:$H$3450,5,FALSE)</f>
        <v>28-May-20 A</v>
      </c>
      <c r="H421" s="13">
        <f>VLOOKUP(A421,'forecast data dump'!$A$1:$H$3450,8,FALSE)</f>
        <v>1</v>
      </c>
      <c r="I421" s="22">
        <f t="shared" si="64"/>
        <v>0</v>
      </c>
      <c r="J421" s="5"/>
      <c r="K421" s="5"/>
      <c r="L421" s="33">
        <f t="shared" si="65"/>
        <v>0</v>
      </c>
      <c r="M421" s="33">
        <f t="shared" si="66"/>
        <v>0</v>
      </c>
      <c r="N421" s="22">
        <f t="shared" si="67"/>
        <v>0</v>
      </c>
    </row>
    <row r="422" spans="1:14" x14ac:dyDescent="0.3">
      <c r="A422" s="5" t="s">
        <v>1499</v>
      </c>
      <c r="B422" s="5" t="s">
        <v>1500</v>
      </c>
      <c r="C422" s="5" t="s">
        <v>3740</v>
      </c>
      <c r="D422" s="5">
        <v>32</v>
      </c>
      <c r="E422" s="6">
        <v>5507</v>
      </c>
      <c r="F422" s="17" t="str">
        <f>VLOOKUP(A422,'forecast data dump'!$A$1:$H$3450,4,FALSE)</f>
        <v>12-May-20 A</v>
      </c>
      <c r="G422" s="17" t="str">
        <f>VLOOKUP(A422,'forecast data dump'!$A$1:$H$3450,5,FALSE)</f>
        <v>28-May-20 A</v>
      </c>
      <c r="H422" s="13">
        <f>VLOOKUP(A422,'forecast data dump'!$A$1:$H$3450,8,FALSE)</f>
        <v>1</v>
      </c>
      <c r="I422" s="22">
        <f t="shared" si="64"/>
        <v>0</v>
      </c>
      <c r="J422" s="5"/>
      <c r="K422" s="5"/>
      <c r="L422" s="33">
        <f t="shared" si="65"/>
        <v>0</v>
      </c>
      <c r="M422" s="33">
        <f t="shared" si="66"/>
        <v>0</v>
      </c>
      <c r="N422" s="22">
        <f t="shared" si="67"/>
        <v>0</v>
      </c>
    </row>
    <row r="423" spans="1:14" x14ac:dyDescent="0.3">
      <c r="A423" s="5" t="s">
        <v>1499</v>
      </c>
      <c r="B423" s="5" t="s">
        <v>1500</v>
      </c>
      <c r="C423" s="5" t="s">
        <v>3742</v>
      </c>
      <c r="D423" s="5">
        <v>16</v>
      </c>
      <c r="E423" s="6">
        <v>1826</v>
      </c>
      <c r="F423" s="17" t="str">
        <f>VLOOKUP(A423,'forecast data dump'!$A$1:$H$3450,4,FALSE)</f>
        <v>12-May-20 A</v>
      </c>
      <c r="G423" s="17" t="str">
        <f>VLOOKUP(A423,'forecast data dump'!$A$1:$H$3450,5,FALSE)</f>
        <v>28-May-20 A</v>
      </c>
      <c r="H423" s="13">
        <f>VLOOKUP(A423,'forecast data dump'!$A$1:$H$3450,8,FALSE)</f>
        <v>1</v>
      </c>
      <c r="I423" s="22">
        <f t="shared" si="64"/>
        <v>0</v>
      </c>
      <c r="J423" s="5"/>
      <c r="K423" s="5"/>
      <c r="L423" s="33">
        <f t="shared" si="65"/>
        <v>0</v>
      </c>
      <c r="M423" s="33">
        <f t="shared" si="66"/>
        <v>0</v>
      </c>
      <c r="N423" s="22">
        <f t="shared" si="67"/>
        <v>0</v>
      </c>
    </row>
    <row r="424" spans="1:14" x14ac:dyDescent="0.3">
      <c r="A424" s="5" t="s">
        <v>1501</v>
      </c>
      <c r="B424" s="5" t="s">
        <v>1502</v>
      </c>
      <c r="C424" s="5" t="s">
        <v>3746</v>
      </c>
      <c r="D424" s="5">
        <v>40</v>
      </c>
      <c r="E424" s="6">
        <v>5060</v>
      </c>
      <c r="F424" s="17" t="str">
        <f>VLOOKUP(A424,'forecast data dump'!$A$1:$H$3450,4,FALSE)</f>
        <v>18-Mar-20 A</v>
      </c>
      <c r="G424" s="17" t="str">
        <f>VLOOKUP(A424,'forecast data dump'!$A$1:$H$3450,5,FALSE)</f>
        <v>31-Mar-20 A</v>
      </c>
      <c r="H424" s="13">
        <f>VLOOKUP(A424,'forecast data dump'!$A$1:$H$3450,8,FALSE)</f>
        <v>1</v>
      </c>
      <c r="I424" s="22">
        <f t="shared" si="64"/>
        <v>0</v>
      </c>
      <c r="J424" s="5"/>
      <c r="K424" s="5"/>
      <c r="L424" s="33">
        <f t="shared" si="65"/>
        <v>0</v>
      </c>
      <c r="M424" s="33">
        <f t="shared" si="66"/>
        <v>0</v>
      </c>
      <c r="N424" s="22">
        <f t="shared" si="67"/>
        <v>0</v>
      </c>
    </row>
    <row r="425" spans="1:14" x14ac:dyDescent="0.3">
      <c r="A425" s="5" t="s">
        <v>1501</v>
      </c>
      <c r="B425" s="5" t="s">
        <v>1502</v>
      </c>
      <c r="C425" s="5" t="s">
        <v>3740</v>
      </c>
      <c r="D425" s="5">
        <v>24</v>
      </c>
      <c r="E425" s="6">
        <v>4131</v>
      </c>
      <c r="F425" s="17" t="str">
        <f>VLOOKUP(A425,'forecast data dump'!$A$1:$H$3450,4,FALSE)</f>
        <v>18-Mar-20 A</v>
      </c>
      <c r="G425" s="17" t="str">
        <f>VLOOKUP(A425,'forecast data dump'!$A$1:$H$3450,5,FALSE)</f>
        <v>31-Mar-20 A</v>
      </c>
      <c r="H425" s="13">
        <f>VLOOKUP(A425,'forecast data dump'!$A$1:$H$3450,8,FALSE)</f>
        <v>1</v>
      </c>
      <c r="I425" s="22">
        <f t="shared" si="64"/>
        <v>0</v>
      </c>
      <c r="J425" s="5"/>
      <c r="K425" s="5"/>
      <c r="L425" s="33">
        <f t="shared" si="65"/>
        <v>0</v>
      </c>
      <c r="M425" s="33">
        <f t="shared" si="66"/>
        <v>0</v>
      </c>
      <c r="N425" s="22">
        <f t="shared" si="67"/>
        <v>0</v>
      </c>
    </row>
    <row r="426" spans="1:14" x14ac:dyDescent="0.3">
      <c r="A426" s="5" t="s">
        <v>1501</v>
      </c>
      <c r="B426" s="5" t="s">
        <v>1502</v>
      </c>
      <c r="C426" s="5" t="s">
        <v>3742</v>
      </c>
      <c r="D426" s="5">
        <v>56</v>
      </c>
      <c r="E426" s="6">
        <v>6391</v>
      </c>
      <c r="F426" s="17" t="str">
        <f>VLOOKUP(A426,'forecast data dump'!$A$1:$H$3450,4,FALSE)</f>
        <v>18-Mar-20 A</v>
      </c>
      <c r="G426" s="17" t="str">
        <f>VLOOKUP(A426,'forecast data dump'!$A$1:$H$3450,5,FALSE)</f>
        <v>31-Mar-20 A</v>
      </c>
      <c r="H426" s="13">
        <f>VLOOKUP(A426,'forecast data dump'!$A$1:$H$3450,8,FALSE)</f>
        <v>1</v>
      </c>
      <c r="I426" s="22">
        <f t="shared" si="64"/>
        <v>0</v>
      </c>
      <c r="J426" s="5"/>
      <c r="K426" s="5"/>
      <c r="L426" s="33">
        <f t="shared" si="65"/>
        <v>0</v>
      </c>
      <c r="M426" s="33">
        <f t="shared" si="66"/>
        <v>0</v>
      </c>
      <c r="N426" s="22">
        <f t="shared" si="67"/>
        <v>0</v>
      </c>
    </row>
    <row r="427" spans="1:14" x14ac:dyDescent="0.3">
      <c r="A427" s="5" t="s">
        <v>1519</v>
      </c>
      <c r="B427" s="5" t="s">
        <v>1520</v>
      </c>
      <c r="C427" s="5" t="s">
        <v>3746</v>
      </c>
      <c r="D427" s="5">
        <v>32</v>
      </c>
      <c r="E427" s="6">
        <v>4048</v>
      </c>
      <c r="F427" s="17" t="str">
        <f>VLOOKUP(A427,'forecast data dump'!$A$1:$H$3450,4,FALSE)</f>
        <v>22-Feb-21 A</v>
      </c>
      <c r="G427" s="17" t="str">
        <f>VLOOKUP(A427,'forecast data dump'!$A$1:$H$3450,5,FALSE)</f>
        <v>29-Jun-21 A</v>
      </c>
      <c r="H427" s="13">
        <f>VLOOKUP(A427,'forecast data dump'!$A$1:$H$3450,8,FALSE)</f>
        <v>1</v>
      </c>
      <c r="I427" s="22">
        <f t="shared" si="64"/>
        <v>0</v>
      </c>
      <c r="J427" s="5"/>
      <c r="K427" s="5"/>
      <c r="L427" s="33">
        <f t="shared" si="65"/>
        <v>0</v>
      </c>
      <c r="M427" s="33">
        <f t="shared" si="66"/>
        <v>0</v>
      </c>
      <c r="N427" s="22">
        <f t="shared" si="67"/>
        <v>0</v>
      </c>
    </row>
    <row r="428" spans="1:14" x14ac:dyDescent="0.3">
      <c r="A428" s="5" t="s">
        <v>1519</v>
      </c>
      <c r="B428" s="5" t="s">
        <v>1520</v>
      </c>
      <c r="C428" s="5" t="s">
        <v>3740</v>
      </c>
      <c r="D428" s="5">
        <v>32</v>
      </c>
      <c r="E428" s="6">
        <v>5507</v>
      </c>
      <c r="F428" s="17" t="str">
        <f>VLOOKUP(A428,'forecast data dump'!$A$1:$H$3450,4,FALSE)</f>
        <v>22-Feb-21 A</v>
      </c>
      <c r="G428" s="17" t="str">
        <f>VLOOKUP(A428,'forecast data dump'!$A$1:$H$3450,5,FALSE)</f>
        <v>29-Jun-21 A</v>
      </c>
      <c r="H428" s="13">
        <f>VLOOKUP(A428,'forecast data dump'!$A$1:$H$3450,8,FALSE)</f>
        <v>1</v>
      </c>
      <c r="I428" s="22">
        <f t="shared" si="64"/>
        <v>0</v>
      </c>
      <c r="J428" s="5"/>
      <c r="K428" s="5"/>
      <c r="L428" s="33">
        <f t="shared" si="65"/>
        <v>0</v>
      </c>
      <c r="M428" s="33">
        <f t="shared" si="66"/>
        <v>0</v>
      </c>
      <c r="N428" s="22">
        <f t="shared" si="67"/>
        <v>0</v>
      </c>
    </row>
    <row r="429" spans="1:14" x14ac:dyDescent="0.3">
      <c r="A429" s="5" t="s">
        <v>1519</v>
      </c>
      <c r="B429" s="5" t="s">
        <v>1520</v>
      </c>
      <c r="C429" s="5" t="s">
        <v>3742</v>
      </c>
      <c r="D429" s="5">
        <v>16</v>
      </c>
      <c r="E429" s="6">
        <v>1826</v>
      </c>
      <c r="F429" s="17" t="str">
        <f>VLOOKUP(A429,'forecast data dump'!$A$1:$H$3450,4,FALSE)</f>
        <v>22-Feb-21 A</v>
      </c>
      <c r="G429" s="17" t="str">
        <f>VLOOKUP(A429,'forecast data dump'!$A$1:$H$3450,5,FALSE)</f>
        <v>29-Jun-21 A</v>
      </c>
      <c r="H429" s="13">
        <f>VLOOKUP(A429,'forecast data dump'!$A$1:$H$3450,8,FALSE)</f>
        <v>1</v>
      </c>
      <c r="I429" s="22">
        <f t="shared" si="64"/>
        <v>0</v>
      </c>
      <c r="J429" s="5"/>
      <c r="K429" s="5"/>
      <c r="L429" s="33">
        <f t="shared" si="65"/>
        <v>0</v>
      </c>
      <c r="M429" s="33">
        <f t="shared" si="66"/>
        <v>0</v>
      </c>
      <c r="N429" s="22">
        <f t="shared" si="67"/>
        <v>0</v>
      </c>
    </row>
    <row r="430" spans="1:14" x14ac:dyDescent="0.3">
      <c r="A430" s="5" t="s">
        <v>1523</v>
      </c>
      <c r="B430" s="5" t="s">
        <v>1524</v>
      </c>
      <c r="C430" s="5" t="s">
        <v>3746</v>
      </c>
      <c r="D430" s="5">
        <v>32</v>
      </c>
      <c r="E430" s="6">
        <v>4048</v>
      </c>
      <c r="F430" s="17" t="str">
        <f>VLOOKUP(A430,'forecast data dump'!$A$1:$H$3450,4,FALSE)</f>
        <v>07-Apr-20 A</v>
      </c>
      <c r="G430" s="17" t="str">
        <f>VLOOKUP(A430,'forecast data dump'!$A$1:$H$3450,5,FALSE)</f>
        <v>20-Apr-20 A</v>
      </c>
      <c r="H430" s="13">
        <f>VLOOKUP(A430,'forecast data dump'!$A$1:$H$3450,8,FALSE)</f>
        <v>1</v>
      </c>
      <c r="I430" s="22">
        <f t="shared" si="64"/>
        <v>0</v>
      </c>
      <c r="J430" s="5"/>
      <c r="K430" s="5"/>
      <c r="L430" s="33">
        <f t="shared" si="65"/>
        <v>0</v>
      </c>
      <c r="M430" s="33">
        <f t="shared" si="66"/>
        <v>0</v>
      </c>
      <c r="N430" s="22">
        <f t="shared" si="67"/>
        <v>0</v>
      </c>
    </row>
    <row r="431" spans="1:14" x14ac:dyDescent="0.3">
      <c r="A431" s="5" t="s">
        <v>1523</v>
      </c>
      <c r="B431" s="5" t="s">
        <v>1524</v>
      </c>
      <c r="C431" s="5" t="s">
        <v>3740</v>
      </c>
      <c r="D431" s="5">
        <v>32</v>
      </c>
      <c r="E431" s="6">
        <v>5507</v>
      </c>
      <c r="F431" s="17" t="str">
        <f>VLOOKUP(A431,'forecast data dump'!$A$1:$H$3450,4,FALSE)</f>
        <v>07-Apr-20 A</v>
      </c>
      <c r="G431" s="17" t="str">
        <f>VLOOKUP(A431,'forecast data dump'!$A$1:$H$3450,5,FALSE)</f>
        <v>20-Apr-20 A</v>
      </c>
      <c r="H431" s="13">
        <f>VLOOKUP(A431,'forecast data dump'!$A$1:$H$3450,8,FALSE)</f>
        <v>1</v>
      </c>
      <c r="I431" s="22">
        <f t="shared" si="64"/>
        <v>0</v>
      </c>
      <c r="J431" s="5"/>
      <c r="K431" s="5"/>
      <c r="L431" s="33">
        <f t="shared" si="65"/>
        <v>0</v>
      </c>
      <c r="M431" s="33">
        <f t="shared" si="66"/>
        <v>0</v>
      </c>
      <c r="N431" s="22">
        <f t="shared" si="67"/>
        <v>0</v>
      </c>
    </row>
    <row r="432" spans="1:14" x14ac:dyDescent="0.3">
      <c r="A432" s="5" t="s">
        <v>1523</v>
      </c>
      <c r="B432" s="5" t="s">
        <v>1524</v>
      </c>
      <c r="C432" s="5" t="s">
        <v>3742</v>
      </c>
      <c r="D432" s="5">
        <v>16</v>
      </c>
      <c r="E432" s="6">
        <v>1826</v>
      </c>
      <c r="F432" s="17" t="str">
        <f>VLOOKUP(A432,'forecast data dump'!$A$1:$H$3450,4,FALSE)</f>
        <v>07-Apr-20 A</v>
      </c>
      <c r="G432" s="17" t="str">
        <f>VLOOKUP(A432,'forecast data dump'!$A$1:$H$3450,5,FALSE)</f>
        <v>20-Apr-20 A</v>
      </c>
      <c r="H432" s="13">
        <f>VLOOKUP(A432,'forecast data dump'!$A$1:$H$3450,8,FALSE)</f>
        <v>1</v>
      </c>
      <c r="I432" s="22">
        <f t="shared" si="64"/>
        <v>0</v>
      </c>
      <c r="J432" s="5"/>
      <c r="K432" s="5"/>
      <c r="L432" s="33">
        <f t="shared" si="65"/>
        <v>0</v>
      </c>
      <c r="M432" s="33">
        <f t="shared" si="66"/>
        <v>0</v>
      </c>
      <c r="N432" s="22">
        <f t="shared" si="67"/>
        <v>0</v>
      </c>
    </row>
    <row r="433" spans="1:14" x14ac:dyDescent="0.3">
      <c r="A433" s="5" t="s">
        <v>1527</v>
      </c>
      <c r="B433" s="5" t="s">
        <v>1528</v>
      </c>
      <c r="C433" s="5" t="s">
        <v>3746</v>
      </c>
      <c r="D433" s="5">
        <v>32</v>
      </c>
      <c r="E433" s="6">
        <v>4170</v>
      </c>
      <c r="F433" s="17" t="str">
        <f>VLOOKUP(A433,'forecast data dump'!$A$1:$H$3450,4,FALSE)</f>
        <v>08-Dec-20 A</v>
      </c>
      <c r="G433" s="17" t="str">
        <f>VLOOKUP(A433,'forecast data dump'!$A$1:$H$3450,5,FALSE)</f>
        <v>29-Dec-20 A</v>
      </c>
      <c r="H433" s="13">
        <f>VLOOKUP(A433,'forecast data dump'!$A$1:$H$3450,8,FALSE)</f>
        <v>1</v>
      </c>
      <c r="I433" s="22">
        <f t="shared" si="64"/>
        <v>0</v>
      </c>
      <c r="J433" s="5"/>
      <c r="K433" s="5"/>
      <c r="L433" s="33">
        <f t="shared" si="65"/>
        <v>0</v>
      </c>
      <c r="M433" s="33">
        <f t="shared" si="66"/>
        <v>0</v>
      </c>
      <c r="N433" s="22">
        <f t="shared" si="67"/>
        <v>0</v>
      </c>
    </row>
    <row r="434" spans="1:14" x14ac:dyDescent="0.3">
      <c r="A434" s="5" t="s">
        <v>1527</v>
      </c>
      <c r="B434" s="5" t="s">
        <v>1528</v>
      </c>
      <c r="C434" s="5" t="s">
        <v>3740</v>
      </c>
      <c r="D434" s="5">
        <v>32</v>
      </c>
      <c r="E434" s="6">
        <v>5673</v>
      </c>
      <c r="F434" s="17" t="str">
        <f>VLOOKUP(A434,'forecast data dump'!$A$1:$H$3450,4,FALSE)</f>
        <v>08-Dec-20 A</v>
      </c>
      <c r="G434" s="17" t="str">
        <f>VLOOKUP(A434,'forecast data dump'!$A$1:$H$3450,5,FALSE)</f>
        <v>29-Dec-20 A</v>
      </c>
      <c r="H434" s="13">
        <f>VLOOKUP(A434,'forecast data dump'!$A$1:$H$3450,8,FALSE)</f>
        <v>1</v>
      </c>
      <c r="I434" s="22">
        <f t="shared" si="64"/>
        <v>0</v>
      </c>
      <c r="J434" s="5"/>
      <c r="K434" s="5"/>
      <c r="L434" s="33">
        <f t="shared" si="65"/>
        <v>0</v>
      </c>
      <c r="M434" s="33">
        <f t="shared" si="66"/>
        <v>0</v>
      </c>
      <c r="N434" s="22">
        <f t="shared" si="67"/>
        <v>0</v>
      </c>
    </row>
    <row r="435" spans="1:14" x14ac:dyDescent="0.3">
      <c r="A435" s="5" t="s">
        <v>1527</v>
      </c>
      <c r="B435" s="5" t="s">
        <v>1528</v>
      </c>
      <c r="C435" s="5" t="s">
        <v>3742</v>
      </c>
      <c r="D435" s="5">
        <v>16</v>
      </c>
      <c r="E435" s="6">
        <v>1881</v>
      </c>
      <c r="F435" s="17" t="str">
        <f>VLOOKUP(A435,'forecast data dump'!$A$1:$H$3450,4,FALSE)</f>
        <v>08-Dec-20 A</v>
      </c>
      <c r="G435" s="17" t="str">
        <f>VLOOKUP(A435,'forecast data dump'!$A$1:$H$3450,5,FALSE)</f>
        <v>29-Dec-20 A</v>
      </c>
      <c r="H435" s="13">
        <f>VLOOKUP(A435,'forecast data dump'!$A$1:$H$3450,8,FALSE)</f>
        <v>1</v>
      </c>
      <c r="I435" s="22">
        <f t="shared" si="64"/>
        <v>0</v>
      </c>
      <c r="J435" s="5"/>
      <c r="K435" s="5"/>
      <c r="L435" s="33">
        <f t="shared" si="65"/>
        <v>0</v>
      </c>
      <c r="M435" s="33">
        <f t="shared" si="66"/>
        <v>0</v>
      </c>
      <c r="N435" s="22">
        <f t="shared" si="67"/>
        <v>0</v>
      </c>
    </row>
    <row r="436" spans="1:14" x14ac:dyDescent="0.3">
      <c r="A436" s="5" t="s">
        <v>1539</v>
      </c>
      <c r="B436" s="5" t="s">
        <v>1540</v>
      </c>
      <c r="C436" s="5" t="s">
        <v>3742</v>
      </c>
      <c r="D436" s="5">
        <v>96</v>
      </c>
      <c r="E436" s="6">
        <v>11284</v>
      </c>
      <c r="F436" s="17" t="str">
        <f>VLOOKUP(A436,'forecast data dump'!$A$1:$H$3450,4,FALSE)</f>
        <v>29-Mar-21 A</v>
      </c>
      <c r="G436" s="17">
        <f>VLOOKUP(A436,'forecast data dump'!$A$1:$H$3450,5,FALSE)</f>
        <v>44391</v>
      </c>
      <c r="H436" s="13">
        <f>VLOOKUP(A436,'forecast data dump'!$A$1:$H$3450,8,FALSE)</f>
        <v>0.4</v>
      </c>
      <c r="I436" s="22">
        <f t="shared" si="64"/>
        <v>57.599999999999994</v>
      </c>
      <c r="J436" s="5"/>
      <c r="K436" s="5"/>
      <c r="L436" s="33">
        <f t="shared" si="65"/>
        <v>6770.4</v>
      </c>
      <c r="M436" s="33">
        <f t="shared" si="66"/>
        <v>6770.4</v>
      </c>
      <c r="N436" s="22">
        <f t="shared" si="67"/>
        <v>0</v>
      </c>
    </row>
    <row r="437" spans="1:14" x14ac:dyDescent="0.3">
      <c r="A437" s="5" t="s">
        <v>1539</v>
      </c>
      <c r="B437" s="5" t="s">
        <v>1540</v>
      </c>
      <c r="C437" s="5" t="s">
        <v>3746</v>
      </c>
      <c r="D437" s="5">
        <v>153</v>
      </c>
      <c r="E437" s="6">
        <v>19937</v>
      </c>
      <c r="F437" s="17" t="str">
        <f>VLOOKUP(A437,'forecast data dump'!$A$1:$H$3450,4,FALSE)</f>
        <v>29-Mar-21 A</v>
      </c>
      <c r="G437" s="17">
        <f>VLOOKUP(A437,'forecast data dump'!$A$1:$H$3450,5,FALSE)</f>
        <v>44391</v>
      </c>
      <c r="H437" s="13">
        <f>VLOOKUP(A437,'forecast data dump'!$A$1:$H$3450,8,FALSE)</f>
        <v>0.4</v>
      </c>
      <c r="I437" s="22">
        <f t="shared" si="64"/>
        <v>91.8</v>
      </c>
      <c r="J437" s="5"/>
      <c r="K437" s="5"/>
      <c r="L437" s="33">
        <f t="shared" si="65"/>
        <v>11962.199999999999</v>
      </c>
      <c r="M437" s="33">
        <f t="shared" si="66"/>
        <v>11962.199999999999</v>
      </c>
      <c r="N437" s="22">
        <f t="shared" si="67"/>
        <v>0</v>
      </c>
    </row>
    <row r="438" spans="1:14" x14ac:dyDescent="0.3">
      <c r="A438" s="5" t="s">
        <v>1541</v>
      </c>
      <c r="B438" s="5" t="s">
        <v>1542</v>
      </c>
      <c r="C438" s="5" t="s">
        <v>3746</v>
      </c>
      <c r="D438" s="5">
        <v>92</v>
      </c>
      <c r="E438" s="6">
        <v>11988</v>
      </c>
      <c r="F438" s="17" t="str">
        <f>VLOOKUP(A438,'forecast data dump'!$A$1:$H$3450,4,FALSE)</f>
        <v>10-Aug-20 A</v>
      </c>
      <c r="G438" s="17" t="str">
        <f>VLOOKUP(A438,'forecast data dump'!$A$1:$H$3450,5,FALSE)</f>
        <v>26-Aug-20 A</v>
      </c>
      <c r="H438" s="13">
        <f>VLOOKUP(A438,'forecast data dump'!$A$1:$H$3450,8,FALSE)</f>
        <v>1</v>
      </c>
      <c r="I438" s="22">
        <f t="shared" si="64"/>
        <v>0</v>
      </c>
      <c r="J438" s="5"/>
      <c r="K438" s="5"/>
      <c r="L438" s="33">
        <f t="shared" si="65"/>
        <v>0</v>
      </c>
      <c r="M438" s="33">
        <f t="shared" si="66"/>
        <v>0</v>
      </c>
      <c r="N438" s="22">
        <f t="shared" si="67"/>
        <v>0</v>
      </c>
    </row>
    <row r="439" spans="1:14" x14ac:dyDescent="0.3">
      <c r="A439" s="5" t="s">
        <v>1541</v>
      </c>
      <c r="B439" s="5" t="s">
        <v>1542</v>
      </c>
      <c r="C439" s="5" t="s">
        <v>3742</v>
      </c>
      <c r="D439" s="5">
        <v>96</v>
      </c>
      <c r="E439" s="6">
        <v>11284</v>
      </c>
      <c r="F439" s="17" t="str">
        <f>VLOOKUP(A439,'forecast data dump'!$A$1:$H$3450,4,FALSE)</f>
        <v>10-Aug-20 A</v>
      </c>
      <c r="G439" s="17" t="str">
        <f>VLOOKUP(A439,'forecast data dump'!$A$1:$H$3450,5,FALSE)</f>
        <v>26-Aug-20 A</v>
      </c>
      <c r="H439" s="13">
        <f>VLOOKUP(A439,'forecast data dump'!$A$1:$H$3450,8,FALSE)</f>
        <v>1</v>
      </c>
      <c r="I439" s="22">
        <f t="shared" si="64"/>
        <v>0</v>
      </c>
      <c r="J439" s="5"/>
      <c r="K439" s="5"/>
      <c r="L439" s="33">
        <f t="shared" si="65"/>
        <v>0</v>
      </c>
      <c r="M439" s="33">
        <f t="shared" si="66"/>
        <v>0</v>
      </c>
      <c r="N439" s="22">
        <f t="shared" si="67"/>
        <v>0</v>
      </c>
    </row>
    <row r="440" spans="1:14" x14ac:dyDescent="0.3">
      <c r="A440" s="5" t="s">
        <v>1543</v>
      </c>
      <c r="B440" s="5" t="s">
        <v>1544</v>
      </c>
      <c r="C440" s="5" t="s">
        <v>3742</v>
      </c>
      <c r="D440" s="5">
        <v>96</v>
      </c>
      <c r="E440" s="6">
        <v>11284</v>
      </c>
      <c r="F440" s="17" t="str">
        <f>VLOOKUP(A440,'forecast data dump'!$A$1:$H$3450,4,FALSE)</f>
        <v>01-Dec-20 A</v>
      </c>
      <c r="G440" s="17" t="str">
        <f>VLOOKUP(A440,'forecast data dump'!$A$1:$H$3450,5,FALSE)</f>
        <v>30-Dec-20 A</v>
      </c>
      <c r="H440" s="13">
        <f>VLOOKUP(A440,'forecast data dump'!$A$1:$H$3450,8,FALSE)</f>
        <v>1</v>
      </c>
      <c r="I440" s="22">
        <f t="shared" si="64"/>
        <v>0</v>
      </c>
      <c r="J440" s="5"/>
      <c r="K440" s="5"/>
      <c r="L440" s="33">
        <f t="shared" si="65"/>
        <v>0</v>
      </c>
      <c r="M440" s="33">
        <f t="shared" si="66"/>
        <v>0</v>
      </c>
      <c r="N440" s="22">
        <f t="shared" si="67"/>
        <v>0</v>
      </c>
    </row>
    <row r="441" spans="1:14" x14ac:dyDescent="0.3">
      <c r="A441" s="5" t="s">
        <v>1543</v>
      </c>
      <c r="B441" s="5" t="s">
        <v>1544</v>
      </c>
      <c r="C441" s="5" t="s">
        <v>3746</v>
      </c>
      <c r="D441" s="5">
        <v>153</v>
      </c>
      <c r="E441" s="6">
        <v>19937</v>
      </c>
      <c r="F441" s="17" t="str">
        <f>VLOOKUP(A441,'forecast data dump'!$A$1:$H$3450,4,FALSE)</f>
        <v>01-Dec-20 A</v>
      </c>
      <c r="G441" s="17" t="str">
        <f>VLOOKUP(A441,'forecast data dump'!$A$1:$H$3450,5,FALSE)</f>
        <v>30-Dec-20 A</v>
      </c>
      <c r="H441" s="13">
        <f>VLOOKUP(A441,'forecast data dump'!$A$1:$H$3450,8,FALSE)</f>
        <v>1</v>
      </c>
      <c r="I441" s="22">
        <f t="shared" si="64"/>
        <v>0</v>
      </c>
      <c r="J441" s="5"/>
      <c r="K441" s="5"/>
      <c r="L441" s="33">
        <f t="shared" si="65"/>
        <v>0</v>
      </c>
      <c r="M441" s="33">
        <f t="shared" si="66"/>
        <v>0</v>
      </c>
      <c r="N441" s="22">
        <f t="shared" si="67"/>
        <v>0</v>
      </c>
    </row>
    <row r="442" spans="1:14" x14ac:dyDescent="0.3">
      <c r="A442" s="3" t="s">
        <v>7946</v>
      </c>
      <c r="B442" s="3"/>
      <c r="C442" s="3"/>
      <c r="D442" s="3"/>
      <c r="E442" s="4"/>
      <c r="F442" s="15"/>
      <c r="G442" s="15"/>
      <c r="H442" s="11"/>
      <c r="I442" s="20"/>
      <c r="J442" s="3"/>
      <c r="K442" s="3"/>
      <c r="L442" s="32"/>
      <c r="M442" s="32"/>
      <c r="N442" s="20"/>
    </row>
    <row r="443" spans="1:14" x14ac:dyDescent="0.3">
      <c r="A443" s="5" t="s">
        <v>1475</v>
      </c>
      <c r="B443" s="5" t="s">
        <v>1476</v>
      </c>
      <c r="C443" s="5" t="s">
        <v>3742</v>
      </c>
      <c r="D443" s="5">
        <v>16</v>
      </c>
      <c r="E443" s="6">
        <v>1817</v>
      </c>
      <c r="F443" s="17" t="str">
        <f>VLOOKUP(A443,'forecast data dump'!$A$1:$H$3450,4,FALSE)</f>
        <v>18-Jul-19 A</v>
      </c>
      <c r="G443" s="17" t="str">
        <f>VLOOKUP(A443,'forecast data dump'!$A$1:$H$3450,5,FALSE)</f>
        <v>31-Jul-19 A</v>
      </c>
      <c r="H443" s="13">
        <f>VLOOKUP(A443,'forecast data dump'!$A$1:$H$3450,8,FALSE)</f>
        <v>1</v>
      </c>
      <c r="I443" s="22">
        <f t="shared" ref="I443:I448" si="68">D443*(1-H443)</f>
        <v>0</v>
      </c>
      <c r="J443" s="5"/>
      <c r="K443" s="5"/>
      <c r="L443" s="33">
        <f t="shared" ref="L443:L448" si="69">E443*(1-H443)</f>
        <v>0</v>
      </c>
      <c r="M443" s="33">
        <f t="shared" ref="M443:M448" si="70">IF(J443="",L443,(E443/D443)*J443)</f>
        <v>0</v>
      </c>
      <c r="N443" s="22">
        <f t="shared" ref="N443:N448" si="71">L443-M443</f>
        <v>0</v>
      </c>
    </row>
    <row r="444" spans="1:14" x14ac:dyDescent="0.3">
      <c r="A444" s="5" t="s">
        <v>1475</v>
      </c>
      <c r="B444" s="5" t="s">
        <v>1476</v>
      </c>
      <c r="C444" s="5" t="s">
        <v>3746</v>
      </c>
      <c r="D444" s="5">
        <v>24</v>
      </c>
      <c r="E444" s="6">
        <v>3021</v>
      </c>
      <c r="F444" s="17" t="str">
        <f>VLOOKUP(A444,'forecast data dump'!$A$1:$H$3450,4,FALSE)</f>
        <v>18-Jul-19 A</v>
      </c>
      <c r="G444" s="17" t="str">
        <f>VLOOKUP(A444,'forecast data dump'!$A$1:$H$3450,5,FALSE)</f>
        <v>31-Jul-19 A</v>
      </c>
      <c r="H444" s="13">
        <f>VLOOKUP(A444,'forecast data dump'!$A$1:$H$3450,8,FALSE)</f>
        <v>1</v>
      </c>
      <c r="I444" s="22">
        <f t="shared" si="68"/>
        <v>0</v>
      </c>
      <c r="J444" s="5"/>
      <c r="K444" s="5"/>
      <c r="L444" s="33">
        <f t="shared" si="69"/>
        <v>0</v>
      </c>
      <c r="M444" s="33">
        <f t="shared" si="70"/>
        <v>0</v>
      </c>
      <c r="N444" s="22">
        <f t="shared" si="71"/>
        <v>0</v>
      </c>
    </row>
    <row r="445" spans="1:14" x14ac:dyDescent="0.3">
      <c r="A445" s="5" t="s">
        <v>1485</v>
      </c>
      <c r="B445" s="5" t="s">
        <v>1486</v>
      </c>
      <c r="C445" s="5" t="s">
        <v>3746</v>
      </c>
      <c r="D445" s="5">
        <v>24</v>
      </c>
      <c r="E445" s="6">
        <v>2948</v>
      </c>
      <c r="F445" s="17" t="str">
        <f>VLOOKUP(A445,'forecast data dump'!$A$1:$H$3450,4,FALSE)</f>
        <v>02-Jul-19 A</v>
      </c>
      <c r="G445" s="17" t="str">
        <f>VLOOKUP(A445,'forecast data dump'!$A$1:$H$3450,5,FALSE)</f>
        <v>10-Jul-19 A</v>
      </c>
      <c r="H445" s="13">
        <f>VLOOKUP(A445,'forecast data dump'!$A$1:$H$3450,8,FALSE)</f>
        <v>1</v>
      </c>
      <c r="I445" s="22">
        <f t="shared" si="68"/>
        <v>0</v>
      </c>
      <c r="J445" s="5"/>
      <c r="K445" s="5"/>
      <c r="L445" s="33">
        <f t="shared" si="69"/>
        <v>0</v>
      </c>
      <c r="M445" s="33">
        <f t="shared" si="70"/>
        <v>0</v>
      </c>
      <c r="N445" s="22">
        <f t="shared" si="71"/>
        <v>0</v>
      </c>
    </row>
    <row r="446" spans="1:14" x14ac:dyDescent="0.3">
      <c r="A446" s="5" t="s">
        <v>1485</v>
      </c>
      <c r="B446" s="5" t="s">
        <v>1486</v>
      </c>
      <c r="C446" s="5" t="s">
        <v>3742</v>
      </c>
      <c r="D446" s="5">
        <v>28</v>
      </c>
      <c r="E446" s="6">
        <v>3102</v>
      </c>
      <c r="F446" s="17" t="str">
        <f>VLOOKUP(A446,'forecast data dump'!$A$1:$H$3450,4,FALSE)</f>
        <v>02-Jul-19 A</v>
      </c>
      <c r="G446" s="17" t="str">
        <f>VLOOKUP(A446,'forecast data dump'!$A$1:$H$3450,5,FALSE)</f>
        <v>10-Jul-19 A</v>
      </c>
      <c r="H446" s="13">
        <f>VLOOKUP(A446,'forecast data dump'!$A$1:$H$3450,8,FALSE)</f>
        <v>1</v>
      </c>
      <c r="I446" s="22">
        <f t="shared" si="68"/>
        <v>0</v>
      </c>
      <c r="J446" s="5"/>
      <c r="K446" s="5"/>
      <c r="L446" s="33">
        <f t="shared" si="69"/>
        <v>0</v>
      </c>
      <c r="M446" s="33">
        <f t="shared" si="70"/>
        <v>0</v>
      </c>
      <c r="N446" s="22">
        <f t="shared" si="71"/>
        <v>0</v>
      </c>
    </row>
    <row r="447" spans="1:14" x14ac:dyDescent="0.3">
      <c r="A447" s="5" t="s">
        <v>1487</v>
      </c>
      <c r="B447" s="5" t="s">
        <v>1488</v>
      </c>
      <c r="C447" s="5" t="s">
        <v>3746</v>
      </c>
      <c r="D447" s="5">
        <v>39</v>
      </c>
      <c r="E447" s="6">
        <v>4790</v>
      </c>
      <c r="F447" s="17" t="str">
        <f>VLOOKUP(A447,'forecast data dump'!$A$1:$H$3450,4,FALSE)</f>
        <v>03-Jun-19 A</v>
      </c>
      <c r="G447" s="17" t="str">
        <f>VLOOKUP(A447,'forecast data dump'!$A$1:$H$3450,5,FALSE)</f>
        <v>30-Sep-19 A</v>
      </c>
      <c r="H447" s="13">
        <f>VLOOKUP(A447,'forecast data dump'!$A$1:$H$3450,8,FALSE)</f>
        <v>1</v>
      </c>
      <c r="I447" s="22">
        <f t="shared" si="68"/>
        <v>0</v>
      </c>
      <c r="J447" s="5"/>
      <c r="K447" s="5"/>
      <c r="L447" s="33">
        <f t="shared" si="69"/>
        <v>0</v>
      </c>
      <c r="M447" s="33">
        <f t="shared" si="70"/>
        <v>0</v>
      </c>
      <c r="N447" s="22">
        <f t="shared" si="71"/>
        <v>0</v>
      </c>
    </row>
    <row r="448" spans="1:14" x14ac:dyDescent="0.3">
      <c r="A448" s="5" t="s">
        <v>1487</v>
      </c>
      <c r="B448" s="5" t="s">
        <v>1488</v>
      </c>
      <c r="C448" s="5" t="s">
        <v>3742</v>
      </c>
      <c r="D448" s="5">
        <v>77</v>
      </c>
      <c r="E448" s="6">
        <v>8531</v>
      </c>
      <c r="F448" s="17" t="str">
        <f>VLOOKUP(A448,'forecast data dump'!$A$1:$H$3450,4,FALSE)</f>
        <v>03-Jun-19 A</v>
      </c>
      <c r="G448" s="17" t="str">
        <f>VLOOKUP(A448,'forecast data dump'!$A$1:$H$3450,5,FALSE)</f>
        <v>30-Sep-19 A</v>
      </c>
      <c r="H448" s="13">
        <f>VLOOKUP(A448,'forecast data dump'!$A$1:$H$3450,8,FALSE)</f>
        <v>1</v>
      </c>
      <c r="I448" s="22">
        <f t="shared" si="68"/>
        <v>0</v>
      </c>
      <c r="J448" s="5"/>
      <c r="K448" s="5"/>
      <c r="L448" s="33">
        <f t="shared" si="69"/>
        <v>0</v>
      </c>
      <c r="M448" s="33">
        <f t="shared" si="70"/>
        <v>0</v>
      </c>
      <c r="N448" s="22">
        <f t="shared" si="71"/>
        <v>0</v>
      </c>
    </row>
    <row r="449" spans="1:14" x14ac:dyDescent="0.3">
      <c r="A449" s="3" t="s">
        <v>7835</v>
      </c>
      <c r="B449" s="3"/>
      <c r="C449" s="3"/>
      <c r="D449" s="3"/>
      <c r="E449" s="4"/>
      <c r="F449" s="15"/>
      <c r="G449" s="15"/>
      <c r="H449" s="11"/>
      <c r="I449" s="20"/>
      <c r="J449" s="3"/>
      <c r="K449" s="3"/>
      <c r="L449" s="32"/>
      <c r="M449" s="32"/>
      <c r="N449" s="20"/>
    </row>
    <row r="450" spans="1:14" x14ac:dyDescent="0.3">
      <c r="A450" s="5" t="s">
        <v>1429</v>
      </c>
      <c r="B450" s="5" t="s">
        <v>1430</v>
      </c>
      <c r="C450" s="5" t="s">
        <v>3746</v>
      </c>
      <c r="D450" s="5">
        <v>16</v>
      </c>
      <c r="E450" s="6">
        <v>2024</v>
      </c>
      <c r="F450" s="17" t="str">
        <f>VLOOKUP(A450,'forecast data dump'!$A$1:$H$3450,4,FALSE)</f>
        <v>03-Feb-20 A</v>
      </c>
      <c r="G450" s="17" t="str">
        <f>VLOOKUP(A450,'forecast data dump'!$A$1:$H$3450,5,FALSE)</f>
        <v>05-Feb-20 A</v>
      </c>
      <c r="H450" s="13">
        <f>VLOOKUP(A450,'forecast data dump'!$A$1:$H$3450,8,FALSE)</f>
        <v>1</v>
      </c>
      <c r="I450" s="22">
        <f t="shared" ref="I450:I470" si="72">D450*(1-H450)</f>
        <v>0</v>
      </c>
      <c r="J450" s="5"/>
      <c r="K450" s="5"/>
      <c r="L450" s="33">
        <f t="shared" ref="L450:L470" si="73">E450*(1-H450)</f>
        <v>0</v>
      </c>
      <c r="M450" s="33">
        <f t="shared" ref="M450:M470" si="74">IF(J450="",L450,(E450/D450)*J450)</f>
        <v>0</v>
      </c>
      <c r="N450" s="22">
        <f t="shared" ref="N450:N470" si="75">L450-M450</f>
        <v>0</v>
      </c>
    </row>
    <row r="451" spans="1:14" x14ac:dyDescent="0.3">
      <c r="A451" s="5" t="s">
        <v>1429</v>
      </c>
      <c r="B451" s="5" t="s">
        <v>1430</v>
      </c>
      <c r="C451" s="5" t="s">
        <v>3740</v>
      </c>
      <c r="D451" s="5">
        <v>16</v>
      </c>
      <c r="E451" s="6">
        <v>2754</v>
      </c>
      <c r="F451" s="17" t="str">
        <f>VLOOKUP(A451,'forecast data dump'!$A$1:$H$3450,4,FALSE)</f>
        <v>03-Feb-20 A</v>
      </c>
      <c r="G451" s="17" t="str">
        <f>VLOOKUP(A451,'forecast data dump'!$A$1:$H$3450,5,FALSE)</f>
        <v>05-Feb-20 A</v>
      </c>
      <c r="H451" s="13">
        <f>VLOOKUP(A451,'forecast data dump'!$A$1:$H$3450,8,FALSE)</f>
        <v>1</v>
      </c>
      <c r="I451" s="22">
        <f t="shared" si="72"/>
        <v>0</v>
      </c>
      <c r="J451" s="5"/>
      <c r="K451" s="5"/>
      <c r="L451" s="33">
        <f t="shared" si="73"/>
        <v>0</v>
      </c>
      <c r="M451" s="33">
        <f t="shared" si="74"/>
        <v>0</v>
      </c>
      <c r="N451" s="22">
        <f t="shared" si="75"/>
        <v>0</v>
      </c>
    </row>
    <row r="452" spans="1:14" x14ac:dyDescent="0.3">
      <c r="A452" s="5" t="s">
        <v>1429</v>
      </c>
      <c r="B452" s="5" t="s">
        <v>1430</v>
      </c>
      <c r="C452" s="5" t="s">
        <v>3742</v>
      </c>
      <c r="D452" s="5">
        <v>16</v>
      </c>
      <c r="E452" s="6">
        <v>1826</v>
      </c>
      <c r="F452" s="17" t="str">
        <f>VLOOKUP(A452,'forecast data dump'!$A$1:$H$3450,4,FALSE)</f>
        <v>03-Feb-20 A</v>
      </c>
      <c r="G452" s="17" t="str">
        <f>VLOOKUP(A452,'forecast data dump'!$A$1:$H$3450,5,FALSE)</f>
        <v>05-Feb-20 A</v>
      </c>
      <c r="H452" s="13">
        <f>VLOOKUP(A452,'forecast data dump'!$A$1:$H$3450,8,FALSE)</f>
        <v>1</v>
      </c>
      <c r="I452" s="22">
        <f t="shared" si="72"/>
        <v>0</v>
      </c>
      <c r="J452" s="5"/>
      <c r="K452" s="5"/>
      <c r="L452" s="33">
        <f t="shared" si="73"/>
        <v>0</v>
      </c>
      <c r="M452" s="33">
        <f t="shared" si="74"/>
        <v>0</v>
      </c>
      <c r="N452" s="22">
        <f t="shared" si="75"/>
        <v>0</v>
      </c>
    </row>
    <row r="453" spans="1:14" x14ac:dyDescent="0.3">
      <c r="A453" s="5" t="s">
        <v>1431</v>
      </c>
      <c r="B453" s="5" t="s">
        <v>1432</v>
      </c>
      <c r="C453" s="5" t="s">
        <v>3746</v>
      </c>
      <c r="D453" s="5">
        <v>10</v>
      </c>
      <c r="E453" s="6">
        <v>1265</v>
      </c>
      <c r="F453" s="17" t="str">
        <f>VLOOKUP(A453,'forecast data dump'!$A$1:$H$3450,4,FALSE)</f>
        <v>03-Feb-20 A</v>
      </c>
      <c r="G453" s="17" t="str">
        <f>VLOOKUP(A453,'forecast data dump'!$A$1:$H$3450,5,FALSE)</f>
        <v>05-Feb-20 A</v>
      </c>
      <c r="H453" s="13">
        <f>VLOOKUP(A453,'forecast data dump'!$A$1:$H$3450,8,FALSE)</f>
        <v>1</v>
      </c>
      <c r="I453" s="22">
        <f t="shared" si="72"/>
        <v>0</v>
      </c>
      <c r="J453" s="5"/>
      <c r="K453" s="5"/>
      <c r="L453" s="33">
        <f t="shared" si="73"/>
        <v>0</v>
      </c>
      <c r="M453" s="33">
        <f t="shared" si="74"/>
        <v>0</v>
      </c>
      <c r="N453" s="22">
        <f t="shared" si="75"/>
        <v>0</v>
      </c>
    </row>
    <row r="454" spans="1:14" x14ac:dyDescent="0.3">
      <c r="A454" s="5" t="s">
        <v>1431</v>
      </c>
      <c r="B454" s="5" t="s">
        <v>1432</v>
      </c>
      <c r="C454" s="5" t="s">
        <v>3740</v>
      </c>
      <c r="D454" s="5">
        <v>10</v>
      </c>
      <c r="E454" s="6">
        <v>1721</v>
      </c>
      <c r="F454" s="17" t="str">
        <f>VLOOKUP(A454,'forecast data dump'!$A$1:$H$3450,4,FALSE)</f>
        <v>03-Feb-20 A</v>
      </c>
      <c r="G454" s="17" t="str">
        <f>VLOOKUP(A454,'forecast data dump'!$A$1:$H$3450,5,FALSE)</f>
        <v>05-Feb-20 A</v>
      </c>
      <c r="H454" s="13">
        <f>VLOOKUP(A454,'forecast data dump'!$A$1:$H$3450,8,FALSE)</f>
        <v>1</v>
      </c>
      <c r="I454" s="22">
        <f t="shared" si="72"/>
        <v>0</v>
      </c>
      <c r="J454" s="5"/>
      <c r="K454" s="5"/>
      <c r="L454" s="33">
        <f t="shared" si="73"/>
        <v>0</v>
      </c>
      <c r="M454" s="33">
        <f t="shared" si="74"/>
        <v>0</v>
      </c>
      <c r="N454" s="22">
        <f t="shared" si="75"/>
        <v>0</v>
      </c>
    </row>
    <row r="455" spans="1:14" x14ac:dyDescent="0.3">
      <c r="A455" s="5" t="s">
        <v>1433</v>
      </c>
      <c r="B455" s="5" t="s">
        <v>1434</v>
      </c>
      <c r="C455" s="5" t="s">
        <v>3746</v>
      </c>
      <c r="D455" s="5">
        <v>48</v>
      </c>
      <c r="E455" s="6">
        <v>6072</v>
      </c>
      <c r="F455" s="17" t="str">
        <f>VLOOKUP(A455,'forecast data dump'!$A$1:$H$3450,4,FALSE)</f>
        <v>01-May-20 A</v>
      </c>
      <c r="G455" s="17" t="str">
        <f>VLOOKUP(A455,'forecast data dump'!$A$1:$H$3450,5,FALSE)</f>
        <v>28-May-20 A</v>
      </c>
      <c r="H455" s="13">
        <f>VLOOKUP(A455,'forecast data dump'!$A$1:$H$3450,8,FALSE)</f>
        <v>1</v>
      </c>
      <c r="I455" s="22">
        <f t="shared" si="72"/>
        <v>0</v>
      </c>
      <c r="J455" s="5"/>
      <c r="K455" s="5"/>
      <c r="L455" s="33">
        <f t="shared" si="73"/>
        <v>0</v>
      </c>
      <c r="M455" s="33">
        <f t="shared" si="74"/>
        <v>0</v>
      </c>
      <c r="N455" s="22">
        <f t="shared" si="75"/>
        <v>0</v>
      </c>
    </row>
    <row r="456" spans="1:14" x14ac:dyDescent="0.3">
      <c r="A456" s="5" t="s">
        <v>1433</v>
      </c>
      <c r="B456" s="5" t="s">
        <v>1434</v>
      </c>
      <c r="C456" s="5" t="s">
        <v>3742</v>
      </c>
      <c r="D456" s="5">
        <v>80</v>
      </c>
      <c r="E456" s="6">
        <v>9130</v>
      </c>
      <c r="F456" s="17" t="str">
        <f>VLOOKUP(A456,'forecast data dump'!$A$1:$H$3450,4,FALSE)</f>
        <v>01-May-20 A</v>
      </c>
      <c r="G456" s="17" t="str">
        <f>VLOOKUP(A456,'forecast data dump'!$A$1:$H$3450,5,FALSE)</f>
        <v>28-May-20 A</v>
      </c>
      <c r="H456" s="13">
        <f>VLOOKUP(A456,'forecast data dump'!$A$1:$H$3450,8,FALSE)</f>
        <v>1</v>
      </c>
      <c r="I456" s="22">
        <f t="shared" si="72"/>
        <v>0</v>
      </c>
      <c r="J456" s="5"/>
      <c r="K456" s="5"/>
      <c r="L456" s="33">
        <f t="shared" si="73"/>
        <v>0</v>
      </c>
      <c r="M456" s="33">
        <f t="shared" si="74"/>
        <v>0</v>
      </c>
      <c r="N456" s="22">
        <f t="shared" si="75"/>
        <v>0</v>
      </c>
    </row>
    <row r="457" spans="1:14" x14ac:dyDescent="0.3">
      <c r="A457" s="5" t="s">
        <v>1435</v>
      </c>
      <c r="B457" s="5" t="s">
        <v>1436</v>
      </c>
      <c r="C457" s="5" t="s">
        <v>3746</v>
      </c>
      <c r="D457" s="5">
        <v>48</v>
      </c>
      <c r="E457" s="6">
        <v>6072</v>
      </c>
      <c r="F457" s="17" t="str">
        <f>VLOOKUP(A457,'forecast data dump'!$A$1:$H$3450,4,FALSE)</f>
        <v>01-May-20 A</v>
      </c>
      <c r="G457" s="17" t="str">
        <f>VLOOKUP(A457,'forecast data dump'!$A$1:$H$3450,5,FALSE)</f>
        <v>07-May-20 A</v>
      </c>
      <c r="H457" s="13">
        <f>VLOOKUP(A457,'forecast data dump'!$A$1:$H$3450,8,FALSE)</f>
        <v>1</v>
      </c>
      <c r="I457" s="22">
        <f t="shared" si="72"/>
        <v>0</v>
      </c>
      <c r="J457" s="5"/>
      <c r="K457" s="5"/>
      <c r="L457" s="33">
        <f t="shared" si="73"/>
        <v>0</v>
      </c>
      <c r="M457" s="33">
        <f t="shared" si="74"/>
        <v>0</v>
      </c>
      <c r="N457" s="22">
        <f t="shared" si="75"/>
        <v>0</v>
      </c>
    </row>
    <row r="458" spans="1:14" x14ac:dyDescent="0.3">
      <c r="A458" s="5" t="s">
        <v>1435</v>
      </c>
      <c r="B458" s="5" t="s">
        <v>1436</v>
      </c>
      <c r="C458" s="5" t="s">
        <v>3740</v>
      </c>
      <c r="D458" s="5">
        <v>24</v>
      </c>
      <c r="E458" s="6">
        <v>4131</v>
      </c>
      <c r="F458" s="17" t="str">
        <f>VLOOKUP(A458,'forecast data dump'!$A$1:$H$3450,4,FALSE)</f>
        <v>01-May-20 A</v>
      </c>
      <c r="G458" s="17" t="str">
        <f>VLOOKUP(A458,'forecast data dump'!$A$1:$H$3450,5,FALSE)</f>
        <v>07-May-20 A</v>
      </c>
      <c r="H458" s="13">
        <f>VLOOKUP(A458,'forecast data dump'!$A$1:$H$3450,8,FALSE)</f>
        <v>1</v>
      </c>
      <c r="I458" s="22">
        <f t="shared" si="72"/>
        <v>0</v>
      </c>
      <c r="J458" s="5"/>
      <c r="K458" s="5"/>
      <c r="L458" s="33">
        <f t="shared" si="73"/>
        <v>0</v>
      </c>
      <c r="M458" s="33">
        <f t="shared" si="74"/>
        <v>0</v>
      </c>
      <c r="N458" s="22">
        <f t="shared" si="75"/>
        <v>0</v>
      </c>
    </row>
    <row r="459" spans="1:14" x14ac:dyDescent="0.3">
      <c r="A459" s="5" t="s">
        <v>1435</v>
      </c>
      <c r="B459" s="5" t="s">
        <v>1436</v>
      </c>
      <c r="C459" s="5" t="s">
        <v>3742</v>
      </c>
      <c r="D459" s="5">
        <v>80</v>
      </c>
      <c r="E459" s="6">
        <v>9130</v>
      </c>
      <c r="F459" s="17" t="str">
        <f>VLOOKUP(A459,'forecast data dump'!$A$1:$H$3450,4,FALSE)</f>
        <v>01-May-20 A</v>
      </c>
      <c r="G459" s="17" t="str">
        <f>VLOOKUP(A459,'forecast data dump'!$A$1:$H$3450,5,FALSE)</f>
        <v>07-May-20 A</v>
      </c>
      <c r="H459" s="13">
        <f>VLOOKUP(A459,'forecast data dump'!$A$1:$H$3450,8,FALSE)</f>
        <v>1</v>
      </c>
      <c r="I459" s="22">
        <f t="shared" si="72"/>
        <v>0</v>
      </c>
      <c r="J459" s="5"/>
      <c r="K459" s="5"/>
      <c r="L459" s="33">
        <f t="shared" si="73"/>
        <v>0</v>
      </c>
      <c r="M459" s="33">
        <f t="shared" si="74"/>
        <v>0</v>
      </c>
      <c r="N459" s="22">
        <f t="shared" si="75"/>
        <v>0</v>
      </c>
    </row>
    <row r="460" spans="1:14" x14ac:dyDescent="0.3">
      <c r="A460" s="5" t="s">
        <v>1441</v>
      </c>
      <c r="B460" s="5" t="s">
        <v>1442</v>
      </c>
      <c r="C460" s="5" t="s">
        <v>3746</v>
      </c>
      <c r="D460" s="5">
        <v>145</v>
      </c>
      <c r="E460" s="6">
        <v>18894</v>
      </c>
      <c r="F460" s="17" t="str">
        <f>VLOOKUP(A460,'forecast data dump'!$A$1:$H$3450,4,FALSE)</f>
        <v>15-Sep-20 A</v>
      </c>
      <c r="G460" s="17" t="str">
        <f>VLOOKUP(A460,'forecast data dump'!$A$1:$H$3450,5,FALSE)</f>
        <v>22-Sep-20 A</v>
      </c>
      <c r="H460" s="13">
        <f>VLOOKUP(A460,'forecast data dump'!$A$1:$H$3450,8,FALSE)</f>
        <v>1</v>
      </c>
      <c r="I460" s="22">
        <f t="shared" si="72"/>
        <v>0</v>
      </c>
      <c r="J460" s="5"/>
      <c r="K460" s="5"/>
      <c r="L460" s="33">
        <f t="shared" si="73"/>
        <v>0</v>
      </c>
      <c r="M460" s="33">
        <f t="shared" si="74"/>
        <v>0</v>
      </c>
      <c r="N460" s="22">
        <f t="shared" si="75"/>
        <v>0</v>
      </c>
    </row>
    <row r="461" spans="1:14" x14ac:dyDescent="0.3">
      <c r="A461" s="5" t="s">
        <v>1441</v>
      </c>
      <c r="B461" s="5" t="s">
        <v>1442</v>
      </c>
      <c r="C461" s="5" t="s">
        <v>3742</v>
      </c>
      <c r="D461" s="5">
        <v>48</v>
      </c>
      <c r="E461" s="6">
        <v>5642</v>
      </c>
      <c r="F461" s="17" t="str">
        <f>VLOOKUP(A461,'forecast data dump'!$A$1:$H$3450,4,FALSE)</f>
        <v>15-Sep-20 A</v>
      </c>
      <c r="G461" s="17" t="str">
        <f>VLOOKUP(A461,'forecast data dump'!$A$1:$H$3450,5,FALSE)</f>
        <v>22-Sep-20 A</v>
      </c>
      <c r="H461" s="13">
        <f>VLOOKUP(A461,'forecast data dump'!$A$1:$H$3450,8,FALSE)</f>
        <v>1</v>
      </c>
      <c r="I461" s="22">
        <f t="shared" si="72"/>
        <v>0</v>
      </c>
      <c r="J461" s="5"/>
      <c r="K461" s="5"/>
      <c r="L461" s="33">
        <f t="shared" si="73"/>
        <v>0</v>
      </c>
      <c r="M461" s="33">
        <f t="shared" si="74"/>
        <v>0</v>
      </c>
      <c r="N461" s="22">
        <f t="shared" si="75"/>
        <v>0</v>
      </c>
    </row>
    <row r="462" spans="1:14" x14ac:dyDescent="0.3">
      <c r="A462" s="5" t="s">
        <v>1457</v>
      </c>
      <c r="B462" s="5" t="s">
        <v>1458</v>
      </c>
      <c r="C462" s="5" t="s">
        <v>3746</v>
      </c>
      <c r="D462" s="5">
        <v>44</v>
      </c>
      <c r="E462" s="6">
        <v>5566</v>
      </c>
      <c r="F462" s="17" t="str">
        <f>VLOOKUP(A462,'forecast data dump'!$A$1:$H$3450,4,FALSE)</f>
        <v>02-Mar-20 A</v>
      </c>
      <c r="G462" s="17" t="str">
        <f>VLOOKUP(A462,'forecast data dump'!$A$1:$H$3450,5,FALSE)</f>
        <v>06-Mar-20 A</v>
      </c>
      <c r="H462" s="13">
        <f>VLOOKUP(A462,'forecast data dump'!$A$1:$H$3450,8,FALSE)</f>
        <v>1</v>
      </c>
      <c r="I462" s="22">
        <f t="shared" si="72"/>
        <v>0</v>
      </c>
      <c r="J462" s="5"/>
      <c r="K462" s="5"/>
      <c r="L462" s="33">
        <f t="shared" si="73"/>
        <v>0</v>
      </c>
      <c r="M462" s="33">
        <f t="shared" si="74"/>
        <v>0</v>
      </c>
      <c r="N462" s="22">
        <f t="shared" si="75"/>
        <v>0</v>
      </c>
    </row>
    <row r="463" spans="1:14" x14ac:dyDescent="0.3">
      <c r="A463" s="5" t="s">
        <v>1457</v>
      </c>
      <c r="B463" s="5" t="s">
        <v>1458</v>
      </c>
      <c r="C463" s="5" t="s">
        <v>3742</v>
      </c>
      <c r="D463" s="5">
        <v>88</v>
      </c>
      <c r="E463" s="6">
        <v>10043</v>
      </c>
      <c r="F463" s="17" t="str">
        <f>VLOOKUP(A463,'forecast data dump'!$A$1:$H$3450,4,FALSE)</f>
        <v>02-Mar-20 A</v>
      </c>
      <c r="G463" s="17" t="str">
        <f>VLOOKUP(A463,'forecast data dump'!$A$1:$H$3450,5,FALSE)</f>
        <v>06-Mar-20 A</v>
      </c>
      <c r="H463" s="13">
        <f>VLOOKUP(A463,'forecast data dump'!$A$1:$H$3450,8,FALSE)</f>
        <v>1</v>
      </c>
      <c r="I463" s="22">
        <f t="shared" si="72"/>
        <v>0</v>
      </c>
      <c r="J463" s="5"/>
      <c r="K463" s="5"/>
      <c r="L463" s="33">
        <f t="shared" si="73"/>
        <v>0</v>
      </c>
      <c r="M463" s="33">
        <f t="shared" si="74"/>
        <v>0</v>
      </c>
      <c r="N463" s="22">
        <f t="shared" si="75"/>
        <v>0</v>
      </c>
    </row>
    <row r="464" spans="1:14" x14ac:dyDescent="0.3">
      <c r="A464" s="5" t="s">
        <v>1459</v>
      </c>
      <c r="B464" s="5" t="s">
        <v>1460</v>
      </c>
      <c r="C464" s="5" t="s">
        <v>3746</v>
      </c>
      <c r="D464" s="5">
        <v>44</v>
      </c>
      <c r="E464" s="6">
        <v>5566</v>
      </c>
      <c r="F464" s="17" t="str">
        <f>VLOOKUP(A464,'forecast data dump'!$A$1:$H$3450,4,FALSE)</f>
        <v>01-Apr-20 A</v>
      </c>
      <c r="G464" s="17" t="str">
        <f>VLOOKUP(A464,'forecast data dump'!$A$1:$H$3450,5,FALSE)</f>
        <v>07-Apr-20 A</v>
      </c>
      <c r="H464" s="13">
        <f>VLOOKUP(A464,'forecast data dump'!$A$1:$H$3450,8,FALSE)</f>
        <v>1</v>
      </c>
      <c r="I464" s="22">
        <f t="shared" si="72"/>
        <v>0</v>
      </c>
      <c r="J464" s="5"/>
      <c r="K464" s="5"/>
      <c r="L464" s="33">
        <f t="shared" si="73"/>
        <v>0</v>
      </c>
      <c r="M464" s="33">
        <f t="shared" si="74"/>
        <v>0</v>
      </c>
      <c r="N464" s="22">
        <f t="shared" si="75"/>
        <v>0</v>
      </c>
    </row>
    <row r="465" spans="1:14" x14ac:dyDescent="0.3">
      <c r="A465" s="5" t="s">
        <v>1459</v>
      </c>
      <c r="B465" s="5" t="s">
        <v>1460</v>
      </c>
      <c r="C465" s="5" t="s">
        <v>3742</v>
      </c>
      <c r="D465" s="5">
        <v>28</v>
      </c>
      <c r="E465" s="6">
        <v>3195</v>
      </c>
      <c r="F465" s="17" t="str">
        <f>VLOOKUP(A465,'forecast data dump'!$A$1:$H$3450,4,FALSE)</f>
        <v>01-Apr-20 A</v>
      </c>
      <c r="G465" s="17" t="str">
        <f>VLOOKUP(A465,'forecast data dump'!$A$1:$H$3450,5,FALSE)</f>
        <v>07-Apr-20 A</v>
      </c>
      <c r="H465" s="13">
        <f>VLOOKUP(A465,'forecast data dump'!$A$1:$H$3450,8,FALSE)</f>
        <v>1</v>
      </c>
      <c r="I465" s="22">
        <f t="shared" si="72"/>
        <v>0</v>
      </c>
      <c r="J465" s="5"/>
      <c r="K465" s="5"/>
      <c r="L465" s="33">
        <f t="shared" si="73"/>
        <v>0</v>
      </c>
      <c r="M465" s="33">
        <f t="shared" si="74"/>
        <v>0</v>
      </c>
      <c r="N465" s="22">
        <f t="shared" si="75"/>
        <v>0</v>
      </c>
    </row>
    <row r="466" spans="1:14" x14ac:dyDescent="0.3">
      <c r="A466" s="5" t="s">
        <v>1461</v>
      </c>
      <c r="B466" s="5" t="s">
        <v>1462</v>
      </c>
      <c r="C466" s="5" t="s">
        <v>3746</v>
      </c>
      <c r="D466" s="5">
        <v>48</v>
      </c>
      <c r="E466" s="6">
        <v>6072</v>
      </c>
      <c r="F466" s="17" t="str">
        <f>VLOOKUP(A466,'forecast data dump'!$A$1:$H$3450,4,FALSE)</f>
        <v>01-Apr-20 A</v>
      </c>
      <c r="G466" s="17" t="str">
        <f>VLOOKUP(A466,'forecast data dump'!$A$1:$H$3450,5,FALSE)</f>
        <v>31-Dec-20 A</v>
      </c>
      <c r="H466" s="13">
        <f>VLOOKUP(A466,'forecast data dump'!$A$1:$H$3450,8,FALSE)</f>
        <v>1</v>
      </c>
      <c r="I466" s="22">
        <f t="shared" si="72"/>
        <v>0</v>
      </c>
      <c r="J466" s="5"/>
      <c r="K466" s="5"/>
      <c r="L466" s="33">
        <f t="shared" si="73"/>
        <v>0</v>
      </c>
      <c r="M466" s="33">
        <f t="shared" si="74"/>
        <v>0</v>
      </c>
      <c r="N466" s="22">
        <f t="shared" si="75"/>
        <v>0</v>
      </c>
    </row>
    <row r="467" spans="1:14" x14ac:dyDescent="0.3">
      <c r="A467" s="5" t="s">
        <v>1461</v>
      </c>
      <c r="B467" s="5" t="s">
        <v>1462</v>
      </c>
      <c r="C467" s="5" t="s">
        <v>3742</v>
      </c>
      <c r="D467" s="5">
        <v>80</v>
      </c>
      <c r="E467" s="6">
        <v>9130</v>
      </c>
      <c r="F467" s="17" t="str">
        <f>VLOOKUP(A467,'forecast data dump'!$A$1:$H$3450,4,FALSE)</f>
        <v>01-Apr-20 A</v>
      </c>
      <c r="G467" s="17" t="str">
        <f>VLOOKUP(A467,'forecast data dump'!$A$1:$H$3450,5,FALSE)</f>
        <v>31-Dec-20 A</v>
      </c>
      <c r="H467" s="13">
        <f>VLOOKUP(A467,'forecast data dump'!$A$1:$H$3450,8,FALSE)</f>
        <v>1</v>
      </c>
      <c r="I467" s="22">
        <f t="shared" si="72"/>
        <v>0</v>
      </c>
      <c r="J467" s="5"/>
      <c r="K467" s="5"/>
      <c r="L467" s="33">
        <f t="shared" si="73"/>
        <v>0</v>
      </c>
      <c r="M467" s="33">
        <f t="shared" si="74"/>
        <v>0</v>
      </c>
      <c r="N467" s="22">
        <f t="shared" si="75"/>
        <v>0</v>
      </c>
    </row>
    <row r="468" spans="1:14" x14ac:dyDescent="0.3">
      <c r="A468" s="5" t="s">
        <v>1461</v>
      </c>
      <c r="B468" s="5" t="s">
        <v>1462</v>
      </c>
      <c r="C468" s="5" t="s">
        <v>3740</v>
      </c>
      <c r="D468" s="5">
        <v>24</v>
      </c>
      <c r="E468" s="6">
        <v>4131</v>
      </c>
      <c r="F468" s="17" t="str">
        <f>VLOOKUP(A468,'forecast data dump'!$A$1:$H$3450,4,FALSE)</f>
        <v>01-Apr-20 A</v>
      </c>
      <c r="G468" s="17" t="str">
        <f>VLOOKUP(A468,'forecast data dump'!$A$1:$H$3450,5,FALSE)</f>
        <v>31-Dec-20 A</v>
      </c>
      <c r="H468" s="13">
        <f>VLOOKUP(A468,'forecast data dump'!$A$1:$H$3450,8,FALSE)</f>
        <v>1</v>
      </c>
      <c r="I468" s="22">
        <f t="shared" si="72"/>
        <v>0</v>
      </c>
      <c r="J468" s="5"/>
      <c r="K468" s="5"/>
      <c r="L468" s="33">
        <f t="shared" si="73"/>
        <v>0</v>
      </c>
      <c r="M468" s="33">
        <f t="shared" si="74"/>
        <v>0</v>
      </c>
      <c r="N468" s="22">
        <f t="shared" si="75"/>
        <v>0</v>
      </c>
    </row>
    <row r="469" spans="1:14" x14ac:dyDescent="0.3">
      <c r="A469" s="5" t="s">
        <v>1463</v>
      </c>
      <c r="B469" s="5" t="s">
        <v>1464</v>
      </c>
      <c r="C469" s="5" t="s">
        <v>3746</v>
      </c>
      <c r="D469" s="5">
        <v>88</v>
      </c>
      <c r="E469" s="6">
        <v>11133</v>
      </c>
      <c r="F469" s="17" t="str">
        <f>VLOOKUP(A469,'forecast data dump'!$A$1:$H$3450,4,FALSE)</f>
        <v>02-Mar-20 A</v>
      </c>
      <c r="G469" s="17" t="str">
        <f>VLOOKUP(A469,'forecast data dump'!$A$1:$H$3450,5,FALSE)</f>
        <v>13-Mar-20 A</v>
      </c>
      <c r="H469" s="13">
        <f>VLOOKUP(A469,'forecast data dump'!$A$1:$H$3450,8,FALSE)</f>
        <v>1</v>
      </c>
      <c r="I469" s="22">
        <f t="shared" si="72"/>
        <v>0</v>
      </c>
      <c r="J469" s="5"/>
      <c r="K469" s="5"/>
      <c r="L469" s="33">
        <f t="shared" si="73"/>
        <v>0</v>
      </c>
      <c r="M469" s="33">
        <f t="shared" si="74"/>
        <v>0</v>
      </c>
      <c r="N469" s="22">
        <f t="shared" si="75"/>
        <v>0</v>
      </c>
    </row>
    <row r="470" spans="1:14" x14ac:dyDescent="0.3">
      <c r="A470" s="5" t="s">
        <v>1463</v>
      </c>
      <c r="B470" s="5" t="s">
        <v>1464</v>
      </c>
      <c r="C470" s="5" t="s">
        <v>3742</v>
      </c>
      <c r="D470" s="5">
        <v>136</v>
      </c>
      <c r="E470" s="6">
        <v>15521</v>
      </c>
      <c r="F470" s="17" t="str">
        <f>VLOOKUP(A470,'forecast data dump'!$A$1:$H$3450,4,FALSE)</f>
        <v>02-Mar-20 A</v>
      </c>
      <c r="G470" s="17" t="str">
        <f>VLOOKUP(A470,'forecast data dump'!$A$1:$H$3450,5,FALSE)</f>
        <v>13-Mar-20 A</v>
      </c>
      <c r="H470" s="13">
        <f>VLOOKUP(A470,'forecast data dump'!$A$1:$H$3450,8,FALSE)</f>
        <v>1</v>
      </c>
      <c r="I470" s="22">
        <f t="shared" si="72"/>
        <v>0</v>
      </c>
      <c r="J470" s="5"/>
      <c r="K470" s="5"/>
      <c r="L470" s="33">
        <f t="shared" si="73"/>
        <v>0</v>
      </c>
      <c r="M470" s="33">
        <f t="shared" si="74"/>
        <v>0</v>
      </c>
      <c r="N470" s="22">
        <f t="shared" si="75"/>
        <v>0</v>
      </c>
    </row>
    <row r="471" spans="1:14" x14ac:dyDescent="0.3">
      <c r="A471" s="3" t="s">
        <v>7947</v>
      </c>
      <c r="B471" s="3"/>
      <c r="C471" s="3"/>
      <c r="D471" s="3"/>
      <c r="E471" s="4"/>
      <c r="F471" s="15"/>
      <c r="G471" s="15"/>
      <c r="H471" s="11"/>
      <c r="I471" s="20"/>
      <c r="J471" s="3"/>
      <c r="K471" s="3"/>
      <c r="L471" s="32"/>
      <c r="M471" s="32"/>
      <c r="N471" s="20"/>
    </row>
    <row r="472" spans="1:14" x14ac:dyDescent="0.3">
      <c r="A472" s="3" t="s">
        <v>7948</v>
      </c>
      <c r="B472" s="3"/>
      <c r="C472" s="3"/>
      <c r="D472" s="3"/>
      <c r="E472" s="4"/>
      <c r="F472" s="15"/>
      <c r="G472" s="15"/>
      <c r="H472" s="11"/>
      <c r="I472" s="20"/>
      <c r="J472" s="3"/>
      <c r="K472" s="3"/>
      <c r="L472" s="32"/>
      <c r="M472" s="32"/>
      <c r="N472" s="20"/>
    </row>
    <row r="473" spans="1:14" x14ac:dyDescent="0.3">
      <c r="A473" s="5" t="s">
        <v>1315</v>
      </c>
      <c r="B473" s="5" t="s">
        <v>1316</v>
      </c>
      <c r="C473" s="5" t="s">
        <v>3744</v>
      </c>
      <c r="D473" s="5">
        <v>28</v>
      </c>
      <c r="E473" s="6">
        <v>4003</v>
      </c>
      <c r="F473" s="17" t="str">
        <f>VLOOKUP(A473,'forecast data dump'!$A$1:$H$3450,4,FALSE)</f>
        <v>15-Aug-19 A</v>
      </c>
      <c r="G473" s="17" t="str">
        <f>VLOOKUP(A473,'forecast data dump'!$A$1:$H$3450,5,FALSE)</f>
        <v>30-Aug-19 A</v>
      </c>
      <c r="H473" s="13">
        <f>VLOOKUP(A473,'forecast data dump'!$A$1:$H$3450,8,FALSE)</f>
        <v>1</v>
      </c>
      <c r="I473" s="22">
        <f>D473*(1-H473)</f>
        <v>0</v>
      </c>
      <c r="J473" s="5"/>
      <c r="K473" s="5"/>
      <c r="L473" s="33">
        <f>E473*(1-H473)</f>
        <v>0</v>
      </c>
      <c r="M473" s="33">
        <f>IF(J473="",L473,(E473/D473)*J473)</f>
        <v>0</v>
      </c>
      <c r="N473" s="22">
        <f>L473-M473</f>
        <v>0</v>
      </c>
    </row>
    <row r="474" spans="1:14" x14ac:dyDescent="0.3">
      <c r="A474" s="5" t="s">
        <v>1317</v>
      </c>
      <c r="B474" s="5" t="s">
        <v>1318</v>
      </c>
      <c r="C474" s="5" t="s">
        <v>3744</v>
      </c>
      <c r="D474" s="5">
        <v>80</v>
      </c>
      <c r="E474" s="6">
        <v>11438</v>
      </c>
      <c r="F474" s="17" t="str">
        <f>VLOOKUP(A474,'forecast data dump'!$A$1:$H$3450,4,FALSE)</f>
        <v>15-Aug-19 A</v>
      </c>
      <c r="G474" s="17" t="str">
        <f>VLOOKUP(A474,'forecast data dump'!$A$1:$H$3450,5,FALSE)</f>
        <v>22-Aug-19 A</v>
      </c>
      <c r="H474" s="13">
        <f>VLOOKUP(A474,'forecast data dump'!$A$1:$H$3450,8,FALSE)</f>
        <v>1</v>
      </c>
      <c r="I474" s="22">
        <f>D474*(1-H474)</f>
        <v>0</v>
      </c>
      <c r="J474" s="5"/>
      <c r="K474" s="5"/>
      <c r="L474" s="33">
        <f>E474*(1-H474)</f>
        <v>0</v>
      </c>
      <c r="M474" s="33">
        <f>IF(J474="",L474,(E474/D474)*J474)</f>
        <v>0</v>
      </c>
      <c r="N474" s="22">
        <f>L474-M474</f>
        <v>0</v>
      </c>
    </row>
    <row r="475" spans="1:14" x14ac:dyDescent="0.3">
      <c r="A475" s="5" t="s">
        <v>1319</v>
      </c>
      <c r="B475" s="5" t="s">
        <v>1320</v>
      </c>
      <c r="C475" s="5" t="s">
        <v>3744</v>
      </c>
      <c r="D475" s="5">
        <v>120</v>
      </c>
      <c r="E475" s="6">
        <v>17157</v>
      </c>
      <c r="F475" s="17" t="str">
        <f>VLOOKUP(A475,'forecast data dump'!$A$1:$H$3450,4,FALSE)</f>
        <v>22-Aug-19 A</v>
      </c>
      <c r="G475" s="17" t="str">
        <f>VLOOKUP(A475,'forecast data dump'!$A$1:$H$3450,5,FALSE)</f>
        <v>30-Aug-19 A</v>
      </c>
      <c r="H475" s="13">
        <f>VLOOKUP(A475,'forecast data dump'!$A$1:$H$3450,8,FALSE)</f>
        <v>1</v>
      </c>
      <c r="I475" s="22">
        <f>D475*(1-H475)</f>
        <v>0</v>
      </c>
      <c r="J475" s="5"/>
      <c r="K475" s="5"/>
      <c r="L475" s="33">
        <f>E475*(1-H475)</f>
        <v>0</v>
      </c>
      <c r="M475" s="33">
        <f>IF(J475="",L475,(E475/D475)*J475)</f>
        <v>0</v>
      </c>
      <c r="N475" s="22">
        <f>L475-M475</f>
        <v>0</v>
      </c>
    </row>
    <row r="476" spans="1:14" x14ac:dyDescent="0.3">
      <c r="A476" s="5" t="s">
        <v>1329</v>
      </c>
      <c r="B476" s="5" t="s">
        <v>1330</v>
      </c>
      <c r="C476" s="5" t="s">
        <v>3744</v>
      </c>
      <c r="D476" s="5">
        <v>10</v>
      </c>
      <c r="E476" s="6">
        <v>1430</v>
      </c>
      <c r="F476" s="17" t="str">
        <f>VLOOKUP(A476,'forecast data dump'!$A$1:$H$3450,4,FALSE)</f>
        <v>03-Jun-19 A</v>
      </c>
      <c r="G476" s="17" t="str">
        <f>VLOOKUP(A476,'forecast data dump'!$A$1:$H$3450,5,FALSE)</f>
        <v>28-Jun-19 A</v>
      </c>
      <c r="H476" s="13">
        <f>VLOOKUP(A476,'forecast data dump'!$A$1:$H$3450,8,FALSE)</f>
        <v>1</v>
      </c>
      <c r="I476" s="22">
        <f>D476*(1-H476)</f>
        <v>0</v>
      </c>
      <c r="J476" s="5"/>
      <c r="K476" s="5"/>
      <c r="L476" s="33">
        <f>E476*(1-H476)</f>
        <v>0</v>
      </c>
      <c r="M476" s="33">
        <f>IF(J476="",L476,(E476/D476)*J476)</f>
        <v>0</v>
      </c>
      <c r="N476" s="22">
        <f>L476-M476</f>
        <v>0</v>
      </c>
    </row>
    <row r="477" spans="1:14" x14ac:dyDescent="0.3">
      <c r="A477" s="5" t="s">
        <v>1331</v>
      </c>
      <c r="B477" s="5" t="s">
        <v>1332</v>
      </c>
      <c r="C477" s="5" t="s">
        <v>3744</v>
      </c>
      <c r="D477" s="5">
        <v>10</v>
      </c>
      <c r="E477" s="6">
        <v>1430</v>
      </c>
      <c r="F477" s="17" t="str">
        <f>VLOOKUP(A477,'forecast data dump'!$A$1:$H$3450,4,FALSE)</f>
        <v>03-Jun-19 A</v>
      </c>
      <c r="G477" s="17" t="str">
        <f>VLOOKUP(A477,'forecast data dump'!$A$1:$H$3450,5,FALSE)</f>
        <v>28-Jun-19 A</v>
      </c>
      <c r="H477" s="13">
        <f>VLOOKUP(A477,'forecast data dump'!$A$1:$H$3450,8,FALSE)</f>
        <v>1</v>
      </c>
      <c r="I477" s="22">
        <f>D477*(1-H477)</f>
        <v>0</v>
      </c>
      <c r="J477" s="5"/>
      <c r="K477" s="5"/>
      <c r="L477" s="33">
        <f>E477*(1-H477)</f>
        <v>0</v>
      </c>
      <c r="M477" s="33">
        <f>IF(J477="",L477,(E477/D477)*J477)</f>
        <v>0</v>
      </c>
      <c r="N477" s="22">
        <f>L477-M477</f>
        <v>0</v>
      </c>
    </row>
    <row r="478" spans="1:14" x14ac:dyDescent="0.3">
      <c r="A478" s="3" t="s">
        <v>7836</v>
      </c>
      <c r="B478" s="3"/>
      <c r="C478" s="3"/>
      <c r="D478" s="3"/>
      <c r="E478" s="4"/>
      <c r="F478" s="15"/>
      <c r="G478" s="15"/>
      <c r="H478" s="11"/>
      <c r="I478" s="20"/>
      <c r="J478" s="3"/>
      <c r="K478" s="3"/>
      <c r="L478" s="32"/>
      <c r="M478" s="32"/>
      <c r="N478" s="20"/>
    </row>
    <row r="479" spans="1:14" x14ac:dyDescent="0.3">
      <c r="A479" s="5" t="s">
        <v>1333</v>
      </c>
      <c r="B479" s="5" t="s">
        <v>1334</v>
      </c>
      <c r="C479" s="5" t="s">
        <v>3744</v>
      </c>
      <c r="D479" s="5">
        <v>160</v>
      </c>
      <c r="E479" s="6">
        <v>23562</v>
      </c>
      <c r="F479" s="17" t="str">
        <f>VLOOKUP(A479,'forecast data dump'!$A$1:$H$3450,4,FALSE)</f>
        <v>01-Dec-20 A</v>
      </c>
      <c r="G479" s="17" t="str">
        <f>VLOOKUP(A479,'forecast data dump'!$A$1:$H$3450,5,FALSE)</f>
        <v>07-Dec-20 A</v>
      </c>
      <c r="H479" s="13">
        <f>VLOOKUP(A479,'forecast data dump'!$A$1:$H$3450,8,FALSE)</f>
        <v>1</v>
      </c>
      <c r="I479" s="22">
        <f>D479*(1-H479)</f>
        <v>0</v>
      </c>
      <c r="J479" s="5"/>
      <c r="K479" s="5"/>
      <c r="L479" s="33">
        <f>E479*(1-H479)</f>
        <v>0</v>
      </c>
      <c r="M479" s="33">
        <f>IF(J479="",L479,(E479/D479)*J479)</f>
        <v>0</v>
      </c>
      <c r="N479" s="22">
        <f>L479-M479</f>
        <v>0</v>
      </c>
    </row>
    <row r="480" spans="1:14" x14ac:dyDescent="0.3">
      <c r="A480" s="5" t="s">
        <v>1335</v>
      </c>
      <c r="B480" s="5" t="s">
        <v>1336</v>
      </c>
      <c r="C480" s="5" t="s">
        <v>3744</v>
      </c>
      <c r="D480" s="5">
        <v>136</v>
      </c>
      <c r="E480" s="6">
        <v>20028</v>
      </c>
      <c r="F480" s="17" t="str">
        <f>VLOOKUP(A480,'forecast data dump'!$A$1:$H$3450,4,FALSE)</f>
        <v>08-Dec-20 A</v>
      </c>
      <c r="G480" s="17" t="str">
        <f>VLOOKUP(A480,'forecast data dump'!$A$1:$H$3450,5,FALSE)</f>
        <v>21-Dec-20 A</v>
      </c>
      <c r="H480" s="13">
        <f>VLOOKUP(A480,'forecast data dump'!$A$1:$H$3450,8,FALSE)</f>
        <v>1</v>
      </c>
      <c r="I480" s="22">
        <f>D480*(1-H480)</f>
        <v>0</v>
      </c>
      <c r="J480" s="5"/>
      <c r="K480" s="5"/>
      <c r="L480" s="33">
        <f>E480*(1-H480)</f>
        <v>0</v>
      </c>
      <c r="M480" s="33">
        <f>IF(J480="",L480,(E480/D480)*J480)</f>
        <v>0</v>
      </c>
      <c r="N480" s="22">
        <f>L480-M480</f>
        <v>0</v>
      </c>
    </row>
    <row r="481" spans="1:14" x14ac:dyDescent="0.3">
      <c r="A481" s="5" t="s">
        <v>1337</v>
      </c>
      <c r="B481" s="5" t="s">
        <v>1338</v>
      </c>
      <c r="C481" s="5" t="s">
        <v>3744</v>
      </c>
      <c r="D481" s="5">
        <v>160</v>
      </c>
      <c r="E481" s="6">
        <v>23562</v>
      </c>
      <c r="F481" s="17" t="str">
        <f>VLOOKUP(A481,'forecast data dump'!$A$1:$H$3450,4,FALSE)</f>
        <v>13-May-20 A</v>
      </c>
      <c r="G481" s="17" t="str">
        <f>VLOOKUP(A481,'forecast data dump'!$A$1:$H$3450,5,FALSE)</f>
        <v>27-May-20 A</v>
      </c>
      <c r="H481" s="13">
        <f>VLOOKUP(A481,'forecast data dump'!$A$1:$H$3450,8,FALSE)</f>
        <v>1</v>
      </c>
      <c r="I481" s="22">
        <f>D481*(1-H481)</f>
        <v>0</v>
      </c>
      <c r="J481" s="5"/>
      <c r="K481" s="5"/>
      <c r="L481" s="33">
        <f>E481*(1-H481)</f>
        <v>0</v>
      </c>
      <c r="M481" s="33">
        <f>IF(J481="",L481,(E481/D481)*J481)</f>
        <v>0</v>
      </c>
      <c r="N481" s="22">
        <f>L481-M481</f>
        <v>0</v>
      </c>
    </row>
    <row r="482" spans="1:14" x14ac:dyDescent="0.3">
      <c r="A482" s="3" t="s">
        <v>7949</v>
      </c>
      <c r="B482" s="3"/>
      <c r="C482" s="3"/>
      <c r="D482" s="3"/>
      <c r="E482" s="4"/>
      <c r="F482" s="15"/>
      <c r="G482" s="15"/>
      <c r="H482" s="11"/>
      <c r="I482" s="20"/>
      <c r="J482" s="3"/>
      <c r="K482" s="3"/>
      <c r="L482" s="32"/>
      <c r="M482" s="32"/>
      <c r="N482" s="20"/>
    </row>
    <row r="483" spans="1:14" x14ac:dyDescent="0.3">
      <c r="A483" s="5" t="s">
        <v>1136</v>
      </c>
      <c r="B483" s="5" t="s">
        <v>1137</v>
      </c>
      <c r="C483" s="5" t="s">
        <v>3730</v>
      </c>
      <c r="D483" s="5">
        <v>766</v>
      </c>
      <c r="E483" s="6">
        <v>127930</v>
      </c>
      <c r="F483" s="17" t="str">
        <f>VLOOKUP(A483,'forecast data dump'!$A$1:$H$3450,4,FALSE)</f>
        <v>01-Feb-17 A</v>
      </c>
      <c r="G483" s="17" t="str">
        <f>VLOOKUP(A483,'forecast data dump'!$A$1:$H$3450,5,FALSE)</f>
        <v>29-Sep-17 A</v>
      </c>
      <c r="H483" s="13">
        <f>VLOOKUP(A483,'forecast data dump'!$A$1:$H$3450,8,FALSE)</f>
        <v>1</v>
      </c>
      <c r="I483" s="22">
        <f>D483*(1-H483)</f>
        <v>0</v>
      </c>
      <c r="J483" s="5"/>
      <c r="K483" s="5"/>
      <c r="L483" s="33">
        <f>E483*(1-H483)</f>
        <v>0</v>
      </c>
      <c r="M483" s="33">
        <f>IF(J483="",L483,(E483/D483)*J483)</f>
        <v>0</v>
      </c>
      <c r="N483" s="22">
        <f>L483-M483</f>
        <v>0</v>
      </c>
    </row>
    <row r="484" spans="1:14" x14ac:dyDescent="0.3">
      <c r="A484" s="5" t="s">
        <v>1138</v>
      </c>
      <c r="B484" s="5" t="s">
        <v>1139</v>
      </c>
      <c r="C484" s="5" t="s">
        <v>3730</v>
      </c>
      <c r="D484" s="5">
        <v>2563</v>
      </c>
      <c r="E484" s="6">
        <v>428318</v>
      </c>
      <c r="F484" s="17" t="str">
        <f>VLOOKUP(A484,'forecast data dump'!$A$1:$H$3450,4,FALSE)</f>
        <v>02-Oct-17 A</v>
      </c>
      <c r="G484" s="17" t="str">
        <f>VLOOKUP(A484,'forecast data dump'!$A$1:$H$3450,5,FALSE)</f>
        <v>28-Sep-18 A</v>
      </c>
      <c r="H484" s="13">
        <f>VLOOKUP(A484,'forecast data dump'!$A$1:$H$3450,8,FALSE)</f>
        <v>1</v>
      </c>
      <c r="I484" s="22">
        <f>D484*(1-H484)</f>
        <v>0</v>
      </c>
      <c r="J484" s="5"/>
      <c r="K484" s="5"/>
      <c r="L484" s="33">
        <f>E484*(1-H484)</f>
        <v>0</v>
      </c>
      <c r="M484" s="33">
        <f>IF(J484="",L484,(E484/D484)*J484)</f>
        <v>0</v>
      </c>
      <c r="N484" s="22">
        <f>L484-M484</f>
        <v>0</v>
      </c>
    </row>
    <row r="485" spans="1:14" x14ac:dyDescent="0.3">
      <c r="A485" s="5" t="s">
        <v>1142</v>
      </c>
      <c r="B485" s="5" t="s">
        <v>1143</v>
      </c>
      <c r="C485" s="5" t="s">
        <v>3730</v>
      </c>
      <c r="D485" s="5">
        <v>1639</v>
      </c>
      <c r="E485" s="6">
        <v>273849</v>
      </c>
      <c r="F485" s="17" t="str">
        <f>VLOOKUP(A485,'forecast data dump'!$A$1:$H$3450,4,FALSE)</f>
        <v>01-Oct-18 A</v>
      </c>
      <c r="G485" s="17" t="str">
        <f>VLOOKUP(A485,'forecast data dump'!$A$1:$H$3450,5,FALSE)</f>
        <v>31-May-19 A</v>
      </c>
      <c r="H485" s="13">
        <f>VLOOKUP(A485,'forecast data dump'!$A$1:$H$3450,8,FALSE)</f>
        <v>1</v>
      </c>
      <c r="I485" s="22">
        <f>D485*(1-H485)</f>
        <v>0</v>
      </c>
      <c r="J485" s="5"/>
      <c r="K485" s="5"/>
      <c r="L485" s="33">
        <f>E485*(1-H485)</f>
        <v>0</v>
      </c>
      <c r="M485" s="33">
        <f>IF(J485="",L485,(E485/D485)*J485)</f>
        <v>0</v>
      </c>
      <c r="N485" s="22">
        <f>L485-M485</f>
        <v>0</v>
      </c>
    </row>
    <row r="486" spans="1:14" x14ac:dyDescent="0.3">
      <c r="A486" s="3" t="s">
        <v>7950</v>
      </c>
      <c r="B486" s="3"/>
      <c r="C486" s="3"/>
      <c r="D486" s="3"/>
      <c r="E486" s="4"/>
      <c r="F486" s="15"/>
      <c r="G486" s="15"/>
      <c r="H486" s="11"/>
      <c r="I486" s="20"/>
      <c r="J486" s="3"/>
      <c r="K486" s="3"/>
      <c r="L486" s="32"/>
      <c r="M486" s="32"/>
      <c r="N486" s="20"/>
    </row>
    <row r="487" spans="1:14" x14ac:dyDescent="0.3">
      <c r="A487" s="3" t="s">
        <v>7951</v>
      </c>
      <c r="B487" s="3"/>
      <c r="C487" s="3"/>
      <c r="D487" s="3"/>
      <c r="E487" s="4"/>
      <c r="F487" s="15"/>
      <c r="G487" s="15"/>
      <c r="H487" s="11"/>
      <c r="I487" s="20"/>
      <c r="J487" s="3"/>
      <c r="K487" s="3"/>
      <c r="L487" s="32"/>
      <c r="M487" s="32"/>
      <c r="N487" s="20"/>
    </row>
    <row r="488" spans="1:14" x14ac:dyDescent="0.3">
      <c r="A488" s="5" t="s">
        <v>1179</v>
      </c>
      <c r="B488" s="5" t="s">
        <v>1180</v>
      </c>
      <c r="C488" s="5" t="s">
        <v>3740</v>
      </c>
      <c r="D488" s="5">
        <v>80</v>
      </c>
      <c r="E488" s="6">
        <v>13768</v>
      </c>
      <c r="F488" s="17" t="str">
        <f>VLOOKUP(A488,'forecast data dump'!$A$1:$H$3450,4,FALSE)</f>
        <v>07-Jan-20 A</v>
      </c>
      <c r="G488" s="17" t="str">
        <f>VLOOKUP(A488,'forecast data dump'!$A$1:$H$3450,5,FALSE)</f>
        <v>30-Jan-20 A</v>
      </c>
      <c r="H488" s="13">
        <f>VLOOKUP(A488,'forecast data dump'!$A$1:$H$3450,8,FALSE)</f>
        <v>1</v>
      </c>
      <c r="I488" s="22">
        <f t="shared" ref="I488:I500" si="76">D488*(1-H488)</f>
        <v>0</v>
      </c>
      <c r="J488" s="5"/>
      <c r="K488" s="5"/>
      <c r="L488" s="33">
        <f t="shared" ref="L488:L500" si="77">E488*(1-H488)</f>
        <v>0</v>
      </c>
      <c r="M488" s="33">
        <f t="shared" ref="M488:M500" si="78">IF(J488="",L488,(E488/D488)*J488)</f>
        <v>0</v>
      </c>
      <c r="N488" s="22">
        <f t="shared" ref="N488:N500" si="79">L488-M488</f>
        <v>0</v>
      </c>
    </row>
    <row r="489" spans="1:14" x14ac:dyDescent="0.3">
      <c r="A489" s="5" t="s">
        <v>1179</v>
      </c>
      <c r="B489" s="5" t="s">
        <v>1180</v>
      </c>
      <c r="C489" s="5" t="s">
        <v>3733</v>
      </c>
      <c r="D489" s="5">
        <v>40</v>
      </c>
      <c r="E489" s="6">
        <v>5891</v>
      </c>
      <c r="F489" s="17" t="str">
        <f>VLOOKUP(A489,'forecast data dump'!$A$1:$H$3450,4,FALSE)</f>
        <v>07-Jan-20 A</v>
      </c>
      <c r="G489" s="17" t="str">
        <f>VLOOKUP(A489,'forecast data dump'!$A$1:$H$3450,5,FALSE)</f>
        <v>30-Jan-20 A</v>
      </c>
      <c r="H489" s="13">
        <f>VLOOKUP(A489,'forecast data dump'!$A$1:$H$3450,8,FALSE)</f>
        <v>1</v>
      </c>
      <c r="I489" s="22">
        <f t="shared" si="76"/>
        <v>0</v>
      </c>
      <c r="J489" s="5"/>
      <c r="K489" s="5"/>
      <c r="L489" s="33">
        <f t="shared" si="77"/>
        <v>0</v>
      </c>
      <c r="M489" s="33">
        <f t="shared" si="78"/>
        <v>0</v>
      </c>
      <c r="N489" s="22">
        <f t="shared" si="79"/>
        <v>0</v>
      </c>
    </row>
    <row r="490" spans="1:14" x14ac:dyDescent="0.3">
      <c r="A490" s="5" t="s">
        <v>1181</v>
      </c>
      <c r="B490" s="5" t="s">
        <v>1182</v>
      </c>
      <c r="C490" s="5" t="s">
        <v>3740</v>
      </c>
      <c r="D490" s="5">
        <v>4</v>
      </c>
      <c r="E490" s="6">
        <v>688</v>
      </c>
      <c r="F490" s="17" t="str">
        <f>VLOOKUP(A490,'forecast data dump'!$A$1:$H$3450,4,FALSE)</f>
        <v>24-Aug-20 A</v>
      </c>
      <c r="G490" s="17" t="str">
        <f>VLOOKUP(A490,'forecast data dump'!$A$1:$H$3450,5,FALSE)</f>
        <v>26-Aug-20 A</v>
      </c>
      <c r="H490" s="13">
        <f>VLOOKUP(A490,'forecast data dump'!$A$1:$H$3450,8,FALSE)</f>
        <v>1</v>
      </c>
      <c r="I490" s="22">
        <f t="shared" si="76"/>
        <v>0</v>
      </c>
      <c r="J490" s="5"/>
      <c r="K490" s="5"/>
      <c r="L490" s="33">
        <f t="shared" si="77"/>
        <v>0</v>
      </c>
      <c r="M490" s="33">
        <f t="shared" si="78"/>
        <v>0</v>
      </c>
      <c r="N490" s="22">
        <f t="shared" si="79"/>
        <v>0</v>
      </c>
    </row>
    <row r="491" spans="1:14" x14ac:dyDescent="0.3">
      <c r="A491" s="5" t="s">
        <v>1181</v>
      </c>
      <c r="B491" s="5" t="s">
        <v>1182</v>
      </c>
      <c r="C491" s="5" t="s">
        <v>3746</v>
      </c>
      <c r="D491" s="5">
        <v>4</v>
      </c>
      <c r="E491" s="6">
        <v>506</v>
      </c>
      <c r="F491" s="17" t="str">
        <f>VLOOKUP(A491,'forecast data dump'!$A$1:$H$3450,4,FALSE)</f>
        <v>24-Aug-20 A</v>
      </c>
      <c r="G491" s="17" t="str">
        <f>VLOOKUP(A491,'forecast data dump'!$A$1:$H$3450,5,FALSE)</f>
        <v>26-Aug-20 A</v>
      </c>
      <c r="H491" s="13">
        <f>VLOOKUP(A491,'forecast data dump'!$A$1:$H$3450,8,FALSE)</f>
        <v>1</v>
      </c>
      <c r="I491" s="22">
        <f t="shared" si="76"/>
        <v>0</v>
      </c>
      <c r="J491" s="5"/>
      <c r="K491" s="5"/>
      <c r="L491" s="33">
        <f t="shared" si="77"/>
        <v>0</v>
      </c>
      <c r="M491" s="33">
        <f t="shared" si="78"/>
        <v>0</v>
      </c>
      <c r="N491" s="22">
        <f t="shared" si="79"/>
        <v>0</v>
      </c>
    </row>
    <row r="492" spans="1:14" x14ac:dyDescent="0.3">
      <c r="A492" s="5" t="s">
        <v>1181</v>
      </c>
      <c r="B492" s="5" t="s">
        <v>1182</v>
      </c>
      <c r="C492" s="5" t="s">
        <v>3748</v>
      </c>
      <c r="D492" s="5">
        <v>4</v>
      </c>
      <c r="E492" s="6">
        <v>506</v>
      </c>
      <c r="F492" s="17" t="str">
        <f>VLOOKUP(A492,'forecast data dump'!$A$1:$H$3450,4,FALSE)</f>
        <v>24-Aug-20 A</v>
      </c>
      <c r="G492" s="17" t="str">
        <f>VLOOKUP(A492,'forecast data dump'!$A$1:$H$3450,5,FALSE)</f>
        <v>26-Aug-20 A</v>
      </c>
      <c r="H492" s="13">
        <f>VLOOKUP(A492,'forecast data dump'!$A$1:$H$3450,8,FALSE)</f>
        <v>1</v>
      </c>
      <c r="I492" s="22">
        <f t="shared" si="76"/>
        <v>0</v>
      </c>
      <c r="J492" s="5"/>
      <c r="K492" s="5"/>
      <c r="L492" s="33">
        <f t="shared" si="77"/>
        <v>0</v>
      </c>
      <c r="M492" s="33">
        <f t="shared" si="78"/>
        <v>0</v>
      </c>
      <c r="N492" s="22">
        <f t="shared" si="79"/>
        <v>0</v>
      </c>
    </row>
    <row r="493" spans="1:14" x14ac:dyDescent="0.3">
      <c r="A493" s="5" t="s">
        <v>1181</v>
      </c>
      <c r="B493" s="5" t="s">
        <v>1182</v>
      </c>
      <c r="C493" s="5" t="s">
        <v>3732</v>
      </c>
      <c r="D493" s="5">
        <v>4</v>
      </c>
      <c r="E493" s="6">
        <v>824</v>
      </c>
      <c r="F493" s="17" t="str">
        <f>VLOOKUP(A493,'forecast data dump'!$A$1:$H$3450,4,FALSE)</f>
        <v>24-Aug-20 A</v>
      </c>
      <c r="G493" s="17" t="str">
        <f>VLOOKUP(A493,'forecast data dump'!$A$1:$H$3450,5,FALSE)</f>
        <v>26-Aug-20 A</v>
      </c>
      <c r="H493" s="13">
        <f>VLOOKUP(A493,'forecast data dump'!$A$1:$H$3450,8,FALSE)</f>
        <v>1</v>
      </c>
      <c r="I493" s="22">
        <f t="shared" si="76"/>
        <v>0</v>
      </c>
      <c r="J493" s="5"/>
      <c r="K493" s="5"/>
      <c r="L493" s="33">
        <f t="shared" si="77"/>
        <v>0</v>
      </c>
      <c r="M493" s="33">
        <f t="shared" si="78"/>
        <v>0</v>
      </c>
      <c r="N493" s="22">
        <f t="shared" si="79"/>
        <v>0</v>
      </c>
    </row>
    <row r="494" spans="1:14" x14ac:dyDescent="0.3">
      <c r="A494" s="5" t="s">
        <v>1181</v>
      </c>
      <c r="B494" s="5" t="s">
        <v>1182</v>
      </c>
      <c r="C494" s="5" t="s">
        <v>3750</v>
      </c>
      <c r="D494" s="5">
        <v>4</v>
      </c>
      <c r="E494" s="6">
        <v>0</v>
      </c>
      <c r="F494" s="17" t="str">
        <f>VLOOKUP(A494,'forecast data dump'!$A$1:$H$3450,4,FALSE)</f>
        <v>24-Aug-20 A</v>
      </c>
      <c r="G494" s="17" t="str">
        <f>VLOOKUP(A494,'forecast data dump'!$A$1:$H$3450,5,FALSE)</f>
        <v>26-Aug-20 A</v>
      </c>
      <c r="H494" s="13">
        <f>VLOOKUP(A494,'forecast data dump'!$A$1:$H$3450,8,FALSE)</f>
        <v>1</v>
      </c>
      <c r="I494" s="22">
        <f t="shared" si="76"/>
        <v>0</v>
      </c>
      <c r="J494" s="5"/>
      <c r="K494" s="5"/>
      <c r="L494" s="33">
        <f t="shared" si="77"/>
        <v>0</v>
      </c>
      <c r="M494" s="33">
        <f t="shared" si="78"/>
        <v>0</v>
      </c>
      <c r="N494" s="22">
        <f t="shared" si="79"/>
        <v>0</v>
      </c>
    </row>
    <row r="495" spans="1:14" x14ac:dyDescent="0.3">
      <c r="A495" s="5" t="s">
        <v>1183</v>
      </c>
      <c r="B495" s="5" t="s">
        <v>1184</v>
      </c>
      <c r="C495" s="5" t="s">
        <v>3740</v>
      </c>
      <c r="D495" s="5">
        <v>134</v>
      </c>
      <c r="E495" s="6">
        <v>22390</v>
      </c>
      <c r="F495" s="17" t="str">
        <f>VLOOKUP(A495,'forecast data dump'!$A$1:$H$3450,4,FALSE)</f>
        <v>03-Jun-19 A</v>
      </c>
      <c r="G495" s="17" t="str">
        <f>VLOOKUP(A495,'forecast data dump'!$A$1:$H$3450,5,FALSE)</f>
        <v>30-Sep-19 A</v>
      </c>
      <c r="H495" s="13">
        <f>VLOOKUP(A495,'forecast data dump'!$A$1:$H$3450,8,FALSE)</f>
        <v>1</v>
      </c>
      <c r="I495" s="22">
        <f t="shared" si="76"/>
        <v>0</v>
      </c>
      <c r="J495" s="5"/>
      <c r="K495" s="5"/>
      <c r="L495" s="33">
        <f t="shared" si="77"/>
        <v>0</v>
      </c>
      <c r="M495" s="33">
        <f t="shared" si="78"/>
        <v>0</v>
      </c>
      <c r="N495" s="22">
        <f t="shared" si="79"/>
        <v>0</v>
      </c>
    </row>
    <row r="496" spans="1:14" x14ac:dyDescent="0.3">
      <c r="A496" s="5" t="s">
        <v>1183</v>
      </c>
      <c r="B496" s="5" t="s">
        <v>1184</v>
      </c>
      <c r="C496" s="5" t="s">
        <v>3745</v>
      </c>
      <c r="D496" s="5">
        <v>200</v>
      </c>
      <c r="E496" s="6">
        <v>22160</v>
      </c>
      <c r="F496" s="17" t="str">
        <f>VLOOKUP(A496,'forecast data dump'!$A$1:$H$3450,4,FALSE)</f>
        <v>03-Jun-19 A</v>
      </c>
      <c r="G496" s="17" t="str">
        <f>VLOOKUP(A496,'forecast data dump'!$A$1:$H$3450,5,FALSE)</f>
        <v>30-Sep-19 A</v>
      </c>
      <c r="H496" s="13">
        <f>VLOOKUP(A496,'forecast data dump'!$A$1:$H$3450,8,FALSE)</f>
        <v>1</v>
      </c>
      <c r="I496" s="22">
        <f t="shared" si="76"/>
        <v>0</v>
      </c>
      <c r="J496" s="5"/>
      <c r="K496" s="5"/>
      <c r="L496" s="33">
        <f t="shared" si="77"/>
        <v>0</v>
      </c>
      <c r="M496" s="33">
        <f t="shared" si="78"/>
        <v>0</v>
      </c>
      <c r="N496" s="22">
        <f t="shared" si="79"/>
        <v>0</v>
      </c>
    </row>
    <row r="497" spans="1:14" x14ac:dyDescent="0.3">
      <c r="A497" s="5" t="s">
        <v>1185</v>
      </c>
      <c r="B497" s="5" t="s">
        <v>1186</v>
      </c>
      <c r="C497" s="5" t="s">
        <v>3740</v>
      </c>
      <c r="D497" s="5">
        <v>134</v>
      </c>
      <c r="E497" s="6">
        <v>22390</v>
      </c>
      <c r="F497" s="17" t="str">
        <f>VLOOKUP(A497,'forecast data dump'!$A$1:$H$3450,4,FALSE)</f>
        <v>13-Nov-19 A</v>
      </c>
      <c r="G497" s="17" t="str">
        <f>VLOOKUP(A497,'forecast data dump'!$A$1:$H$3450,5,FALSE)</f>
        <v>20-Nov-19 A</v>
      </c>
      <c r="H497" s="13">
        <f>VLOOKUP(A497,'forecast data dump'!$A$1:$H$3450,8,FALSE)</f>
        <v>1</v>
      </c>
      <c r="I497" s="22">
        <f t="shared" si="76"/>
        <v>0</v>
      </c>
      <c r="J497" s="5"/>
      <c r="K497" s="5"/>
      <c r="L497" s="33">
        <f t="shared" si="77"/>
        <v>0</v>
      </c>
      <c r="M497" s="33">
        <f t="shared" si="78"/>
        <v>0</v>
      </c>
      <c r="N497" s="22">
        <f t="shared" si="79"/>
        <v>0</v>
      </c>
    </row>
    <row r="498" spans="1:14" x14ac:dyDescent="0.3">
      <c r="A498" s="5" t="s">
        <v>1185</v>
      </c>
      <c r="B498" s="5" t="s">
        <v>1186</v>
      </c>
      <c r="C498" s="5" t="s">
        <v>3745</v>
      </c>
      <c r="D498" s="5">
        <v>200</v>
      </c>
      <c r="E498" s="6">
        <v>22160</v>
      </c>
      <c r="F498" s="17" t="str">
        <f>VLOOKUP(A498,'forecast data dump'!$A$1:$H$3450,4,FALSE)</f>
        <v>13-Nov-19 A</v>
      </c>
      <c r="G498" s="17" t="str">
        <f>VLOOKUP(A498,'forecast data dump'!$A$1:$H$3450,5,FALSE)</f>
        <v>20-Nov-19 A</v>
      </c>
      <c r="H498" s="13">
        <f>VLOOKUP(A498,'forecast data dump'!$A$1:$H$3450,8,FALSE)</f>
        <v>1</v>
      </c>
      <c r="I498" s="22">
        <f t="shared" si="76"/>
        <v>0</v>
      </c>
      <c r="J498" s="5"/>
      <c r="K498" s="5"/>
      <c r="L498" s="33">
        <f t="shared" si="77"/>
        <v>0</v>
      </c>
      <c r="M498" s="33">
        <f t="shared" si="78"/>
        <v>0</v>
      </c>
      <c r="N498" s="22">
        <f t="shared" si="79"/>
        <v>0</v>
      </c>
    </row>
    <row r="499" spans="1:14" x14ac:dyDescent="0.3">
      <c r="A499" s="5" t="s">
        <v>1187</v>
      </c>
      <c r="B499" s="5" t="s">
        <v>1188</v>
      </c>
      <c r="C499" s="5" t="s">
        <v>3744</v>
      </c>
      <c r="D499" s="5">
        <v>461</v>
      </c>
      <c r="E499" s="6">
        <v>65912</v>
      </c>
      <c r="F499" s="17" t="str">
        <f>VLOOKUP(A499,'forecast data dump'!$A$1:$H$3450,4,FALSE)</f>
        <v>03-Jun-19 A</v>
      </c>
      <c r="G499" s="17" t="str">
        <f>VLOOKUP(A499,'forecast data dump'!$A$1:$H$3450,5,FALSE)</f>
        <v>02-Jan-20 A</v>
      </c>
      <c r="H499" s="13">
        <f>VLOOKUP(A499,'forecast data dump'!$A$1:$H$3450,8,FALSE)</f>
        <v>1</v>
      </c>
      <c r="I499" s="22">
        <f t="shared" si="76"/>
        <v>0</v>
      </c>
      <c r="J499" s="5"/>
      <c r="K499" s="5"/>
      <c r="L499" s="33">
        <f t="shared" si="77"/>
        <v>0</v>
      </c>
      <c r="M499" s="33">
        <f t="shared" si="78"/>
        <v>0</v>
      </c>
      <c r="N499" s="22">
        <f t="shared" si="79"/>
        <v>0</v>
      </c>
    </row>
    <row r="500" spans="1:14" x14ac:dyDescent="0.3">
      <c r="A500" s="5" t="s">
        <v>1187</v>
      </c>
      <c r="B500" s="5" t="s">
        <v>1188</v>
      </c>
      <c r="C500" s="5" t="s">
        <v>3740</v>
      </c>
      <c r="D500" s="5">
        <v>134</v>
      </c>
      <c r="E500" s="6">
        <v>22390</v>
      </c>
      <c r="F500" s="17" t="str">
        <f>VLOOKUP(A500,'forecast data dump'!$A$1:$H$3450,4,FALSE)</f>
        <v>03-Jun-19 A</v>
      </c>
      <c r="G500" s="17" t="str">
        <f>VLOOKUP(A500,'forecast data dump'!$A$1:$H$3450,5,FALSE)</f>
        <v>02-Jan-20 A</v>
      </c>
      <c r="H500" s="13">
        <f>VLOOKUP(A500,'forecast data dump'!$A$1:$H$3450,8,FALSE)</f>
        <v>1</v>
      </c>
      <c r="I500" s="22">
        <f t="shared" si="76"/>
        <v>0</v>
      </c>
      <c r="J500" s="5"/>
      <c r="K500" s="5"/>
      <c r="L500" s="33">
        <f t="shared" si="77"/>
        <v>0</v>
      </c>
      <c r="M500" s="33">
        <f t="shared" si="78"/>
        <v>0</v>
      </c>
      <c r="N500" s="22">
        <f t="shared" si="79"/>
        <v>0</v>
      </c>
    </row>
    <row r="501" spans="1:14" x14ac:dyDescent="0.3">
      <c r="A501" s="3" t="s">
        <v>7837</v>
      </c>
      <c r="B501" s="3"/>
      <c r="C501" s="3"/>
      <c r="D501" s="3"/>
      <c r="E501" s="4"/>
      <c r="F501" s="15"/>
      <c r="G501" s="15"/>
      <c r="H501" s="11"/>
      <c r="I501" s="20"/>
      <c r="J501" s="3"/>
      <c r="K501" s="3"/>
      <c r="L501" s="32"/>
      <c r="M501" s="32"/>
      <c r="N501" s="20"/>
    </row>
    <row r="502" spans="1:14" x14ac:dyDescent="0.3">
      <c r="A502" s="5" t="s">
        <v>1189</v>
      </c>
      <c r="B502" s="5" t="s">
        <v>1190</v>
      </c>
      <c r="C502" s="5" t="s">
        <v>3744</v>
      </c>
      <c r="D502" s="5">
        <v>32</v>
      </c>
      <c r="E502" s="6">
        <v>4712</v>
      </c>
      <c r="F502" s="17" t="str">
        <f>VLOOKUP(A502,'forecast data dump'!$A$1:$H$3450,4,FALSE)</f>
        <v>03-Aug-20 A</v>
      </c>
      <c r="G502" s="17" t="str">
        <f>VLOOKUP(A502,'forecast data dump'!$A$1:$H$3450,5,FALSE)</f>
        <v>07-Aug-20 A</v>
      </c>
      <c r="H502" s="13">
        <f>VLOOKUP(A502,'forecast data dump'!$A$1:$H$3450,8,FALSE)</f>
        <v>1</v>
      </c>
      <c r="I502" s="22">
        <f t="shared" ref="I502:I533" si="80">D502*(1-H502)</f>
        <v>0</v>
      </c>
      <c r="J502" s="5"/>
      <c r="K502" s="5"/>
      <c r="L502" s="33">
        <f t="shared" ref="L502:L533" si="81">E502*(1-H502)</f>
        <v>0</v>
      </c>
      <c r="M502" s="33">
        <f t="shared" ref="M502:M533" si="82">IF(J502="",L502,(E502/D502)*J502)</f>
        <v>0</v>
      </c>
      <c r="N502" s="22">
        <f t="shared" ref="N502:N533" si="83">L502-M502</f>
        <v>0</v>
      </c>
    </row>
    <row r="503" spans="1:14" x14ac:dyDescent="0.3">
      <c r="A503" s="5" t="s">
        <v>1189</v>
      </c>
      <c r="B503" s="5" t="s">
        <v>1190</v>
      </c>
      <c r="C503" s="5" t="s">
        <v>3740</v>
      </c>
      <c r="D503" s="5">
        <v>64</v>
      </c>
      <c r="E503" s="6">
        <v>11015</v>
      </c>
      <c r="F503" s="17" t="str">
        <f>VLOOKUP(A503,'forecast data dump'!$A$1:$H$3450,4,FALSE)</f>
        <v>03-Aug-20 A</v>
      </c>
      <c r="G503" s="17" t="str">
        <f>VLOOKUP(A503,'forecast data dump'!$A$1:$H$3450,5,FALSE)</f>
        <v>07-Aug-20 A</v>
      </c>
      <c r="H503" s="13">
        <f>VLOOKUP(A503,'forecast data dump'!$A$1:$H$3450,8,FALSE)</f>
        <v>1</v>
      </c>
      <c r="I503" s="22">
        <f t="shared" si="80"/>
        <v>0</v>
      </c>
      <c r="J503" s="5"/>
      <c r="K503" s="5"/>
      <c r="L503" s="33">
        <f t="shared" si="81"/>
        <v>0</v>
      </c>
      <c r="M503" s="33">
        <f t="shared" si="82"/>
        <v>0</v>
      </c>
      <c r="N503" s="22">
        <f t="shared" si="83"/>
        <v>0</v>
      </c>
    </row>
    <row r="504" spans="1:14" x14ac:dyDescent="0.3">
      <c r="A504" s="5" t="s">
        <v>1191</v>
      </c>
      <c r="B504" s="5" t="s">
        <v>1192</v>
      </c>
      <c r="C504" s="5" t="s">
        <v>3733</v>
      </c>
      <c r="D504" s="5">
        <v>64</v>
      </c>
      <c r="E504" s="6">
        <v>9425</v>
      </c>
      <c r="F504" s="17" t="str">
        <f>VLOOKUP(A504,'forecast data dump'!$A$1:$H$3450,4,FALSE)</f>
        <v>10-Aug-20 A</v>
      </c>
      <c r="G504" s="17" t="str">
        <f>VLOOKUP(A504,'forecast data dump'!$A$1:$H$3450,5,FALSE)</f>
        <v>12-Aug-20 A</v>
      </c>
      <c r="H504" s="13">
        <f>VLOOKUP(A504,'forecast data dump'!$A$1:$H$3450,8,FALSE)</f>
        <v>1</v>
      </c>
      <c r="I504" s="22">
        <f t="shared" si="80"/>
        <v>0</v>
      </c>
      <c r="J504" s="5"/>
      <c r="K504" s="5"/>
      <c r="L504" s="33">
        <f t="shared" si="81"/>
        <v>0</v>
      </c>
      <c r="M504" s="33">
        <f t="shared" si="82"/>
        <v>0</v>
      </c>
      <c r="N504" s="22">
        <f t="shared" si="83"/>
        <v>0</v>
      </c>
    </row>
    <row r="505" spans="1:14" x14ac:dyDescent="0.3">
      <c r="A505" s="5" t="s">
        <v>1195</v>
      </c>
      <c r="B505" s="5" t="s">
        <v>1196</v>
      </c>
      <c r="C505" s="5" t="s">
        <v>3733</v>
      </c>
      <c r="D505" s="5">
        <v>80</v>
      </c>
      <c r="E505" s="6">
        <v>11781</v>
      </c>
      <c r="F505" s="17" t="str">
        <f>VLOOKUP(A505,'forecast data dump'!$A$1:$H$3450,4,FALSE)</f>
        <v>16-Mar-21 A</v>
      </c>
      <c r="G505" s="17" t="str">
        <f>VLOOKUP(A505,'forecast data dump'!$A$1:$H$3450,5,FALSE)</f>
        <v>05-Apr-21 A</v>
      </c>
      <c r="H505" s="13">
        <f>VLOOKUP(A505,'forecast data dump'!$A$1:$H$3450,8,FALSE)</f>
        <v>1</v>
      </c>
      <c r="I505" s="22">
        <f t="shared" si="80"/>
        <v>0</v>
      </c>
      <c r="J505" s="5"/>
      <c r="K505" s="5"/>
      <c r="L505" s="33">
        <f t="shared" si="81"/>
        <v>0</v>
      </c>
      <c r="M505" s="33">
        <f t="shared" si="82"/>
        <v>0</v>
      </c>
      <c r="N505" s="22">
        <f t="shared" si="83"/>
        <v>0</v>
      </c>
    </row>
    <row r="506" spans="1:14" x14ac:dyDescent="0.3">
      <c r="A506" s="5" t="s">
        <v>1195</v>
      </c>
      <c r="B506" s="5" t="s">
        <v>1196</v>
      </c>
      <c r="C506" s="5" t="s">
        <v>3740</v>
      </c>
      <c r="D506" s="5">
        <v>80</v>
      </c>
      <c r="E506" s="6">
        <v>13768</v>
      </c>
      <c r="F506" s="17" t="str">
        <f>VLOOKUP(A506,'forecast data dump'!$A$1:$H$3450,4,FALSE)</f>
        <v>16-Mar-21 A</v>
      </c>
      <c r="G506" s="17" t="str">
        <f>VLOOKUP(A506,'forecast data dump'!$A$1:$H$3450,5,FALSE)</f>
        <v>05-Apr-21 A</v>
      </c>
      <c r="H506" s="13">
        <f>VLOOKUP(A506,'forecast data dump'!$A$1:$H$3450,8,FALSE)</f>
        <v>1</v>
      </c>
      <c r="I506" s="22">
        <f t="shared" si="80"/>
        <v>0</v>
      </c>
      <c r="J506" s="5"/>
      <c r="K506" s="5"/>
      <c r="L506" s="33">
        <f t="shared" si="81"/>
        <v>0</v>
      </c>
      <c r="M506" s="33">
        <f t="shared" si="82"/>
        <v>0</v>
      </c>
      <c r="N506" s="22">
        <f t="shared" si="83"/>
        <v>0</v>
      </c>
    </row>
    <row r="507" spans="1:14" x14ac:dyDescent="0.3">
      <c r="A507" s="5" t="s">
        <v>1197</v>
      </c>
      <c r="B507" s="5" t="s">
        <v>1198</v>
      </c>
      <c r="C507" s="5" t="s">
        <v>3733</v>
      </c>
      <c r="D507" s="5">
        <v>32</v>
      </c>
      <c r="E507" s="6">
        <v>4854</v>
      </c>
      <c r="F507" s="17" t="str">
        <f>VLOOKUP(A507,'forecast data dump'!$A$1:$H$3450,4,FALSE)</f>
        <v>07-Dec-20 A</v>
      </c>
      <c r="G507" s="17">
        <f>VLOOKUP(A507,'forecast data dump'!$A$1:$H$3450,5,FALSE)</f>
        <v>44547</v>
      </c>
      <c r="H507" s="13">
        <f>VLOOKUP(A507,'forecast data dump'!$A$1:$H$3450,8,FALSE)</f>
        <v>0.3</v>
      </c>
      <c r="I507" s="22">
        <f t="shared" si="80"/>
        <v>22.4</v>
      </c>
      <c r="J507" s="5"/>
      <c r="K507" s="5"/>
      <c r="L507" s="33">
        <f t="shared" si="81"/>
        <v>3397.7999999999997</v>
      </c>
      <c r="M507" s="33">
        <f t="shared" si="82"/>
        <v>3397.7999999999997</v>
      </c>
      <c r="N507" s="22">
        <f t="shared" si="83"/>
        <v>0</v>
      </c>
    </row>
    <row r="508" spans="1:14" x14ac:dyDescent="0.3">
      <c r="A508" s="5" t="s">
        <v>1197</v>
      </c>
      <c r="B508" s="5" t="s">
        <v>1198</v>
      </c>
      <c r="C508" s="5" t="s">
        <v>3740</v>
      </c>
      <c r="D508" s="5">
        <v>32</v>
      </c>
      <c r="E508" s="6">
        <v>5673</v>
      </c>
      <c r="F508" s="17" t="str">
        <f>VLOOKUP(A508,'forecast data dump'!$A$1:$H$3450,4,FALSE)</f>
        <v>07-Dec-20 A</v>
      </c>
      <c r="G508" s="17">
        <f>VLOOKUP(A508,'forecast data dump'!$A$1:$H$3450,5,FALSE)</f>
        <v>44547</v>
      </c>
      <c r="H508" s="13">
        <f>VLOOKUP(A508,'forecast data dump'!$A$1:$H$3450,8,FALSE)</f>
        <v>0.3</v>
      </c>
      <c r="I508" s="22">
        <f t="shared" si="80"/>
        <v>22.4</v>
      </c>
      <c r="J508" s="5"/>
      <c r="K508" s="5"/>
      <c r="L508" s="33">
        <f t="shared" si="81"/>
        <v>3971.1</v>
      </c>
      <c r="M508" s="33">
        <f t="shared" si="82"/>
        <v>3971.1</v>
      </c>
      <c r="N508" s="22">
        <f t="shared" si="83"/>
        <v>0</v>
      </c>
    </row>
    <row r="509" spans="1:14" x14ac:dyDescent="0.3">
      <c r="A509" s="5" t="s">
        <v>1197</v>
      </c>
      <c r="B509" s="5" t="s">
        <v>1198</v>
      </c>
      <c r="C509" s="5" t="s">
        <v>3741</v>
      </c>
      <c r="D509" s="5">
        <v>512</v>
      </c>
      <c r="E509" s="6">
        <v>60183</v>
      </c>
      <c r="F509" s="17" t="str">
        <f>VLOOKUP(A509,'forecast data dump'!$A$1:$H$3450,4,FALSE)</f>
        <v>07-Dec-20 A</v>
      </c>
      <c r="G509" s="17">
        <f>VLOOKUP(A509,'forecast data dump'!$A$1:$H$3450,5,FALSE)</f>
        <v>44547</v>
      </c>
      <c r="H509" s="13">
        <f>VLOOKUP(A509,'forecast data dump'!$A$1:$H$3450,8,FALSE)</f>
        <v>0.3</v>
      </c>
      <c r="I509" s="22">
        <f t="shared" si="80"/>
        <v>358.4</v>
      </c>
      <c r="J509" s="5"/>
      <c r="K509" s="5"/>
      <c r="L509" s="33">
        <f t="shared" si="81"/>
        <v>42128.1</v>
      </c>
      <c r="M509" s="33">
        <f t="shared" si="82"/>
        <v>42128.1</v>
      </c>
      <c r="N509" s="22">
        <f t="shared" si="83"/>
        <v>0</v>
      </c>
    </row>
    <row r="510" spans="1:14" x14ac:dyDescent="0.3">
      <c r="A510" s="5" t="s">
        <v>1197</v>
      </c>
      <c r="B510" s="5" t="s">
        <v>1198</v>
      </c>
      <c r="C510" s="5" t="s">
        <v>3752</v>
      </c>
      <c r="D510" s="5">
        <v>32</v>
      </c>
      <c r="E510" s="6">
        <v>4122</v>
      </c>
      <c r="F510" s="17" t="str">
        <f>VLOOKUP(A510,'forecast data dump'!$A$1:$H$3450,4,FALSE)</f>
        <v>07-Dec-20 A</v>
      </c>
      <c r="G510" s="17">
        <f>VLOOKUP(A510,'forecast data dump'!$A$1:$H$3450,5,FALSE)</f>
        <v>44547</v>
      </c>
      <c r="H510" s="13">
        <f>VLOOKUP(A510,'forecast data dump'!$A$1:$H$3450,8,FALSE)</f>
        <v>0.3</v>
      </c>
      <c r="I510" s="22">
        <f t="shared" si="80"/>
        <v>22.4</v>
      </c>
      <c r="J510" s="5"/>
      <c r="K510" s="5"/>
      <c r="L510" s="33">
        <f t="shared" si="81"/>
        <v>2885.3999999999996</v>
      </c>
      <c r="M510" s="33">
        <f t="shared" si="82"/>
        <v>2885.3999999999996</v>
      </c>
      <c r="N510" s="22">
        <f t="shared" si="83"/>
        <v>0</v>
      </c>
    </row>
    <row r="511" spans="1:14" x14ac:dyDescent="0.3">
      <c r="A511" s="5" t="s">
        <v>1199</v>
      </c>
      <c r="B511" s="5" t="s">
        <v>1200</v>
      </c>
      <c r="C511" s="5" t="s">
        <v>3733</v>
      </c>
      <c r="D511" s="5">
        <v>80</v>
      </c>
      <c r="E511" s="6">
        <v>11781</v>
      </c>
      <c r="F511" s="17" t="str">
        <f>VLOOKUP(A511,'forecast data dump'!$A$1:$H$3450,4,FALSE)</f>
        <v>04-Feb-20 A</v>
      </c>
      <c r="G511" s="17" t="str">
        <f>VLOOKUP(A511,'forecast data dump'!$A$1:$H$3450,5,FALSE)</f>
        <v>18-Feb-20 A</v>
      </c>
      <c r="H511" s="13">
        <f>VLOOKUP(A511,'forecast data dump'!$A$1:$H$3450,8,FALSE)</f>
        <v>1</v>
      </c>
      <c r="I511" s="22">
        <f t="shared" si="80"/>
        <v>0</v>
      </c>
      <c r="J511" s="5"/>
      <c r="K511" s="5"/>
      <c r="L511" s="33">
        <f t="shared" si="81"/>
        <v>0</v>
      </c>
      <c r="M511" s="33">
        <f t="shared" si="82"/>
        <v>0</v>
      </c>
      <c r="N511" s="22">
        <f t="shared" si="83"/>
        <v>0</v>
      </c>
    </row>
    <row r="512" spans="1:14" x14ac:dyDescent="0.3">
      <c r="A512" s="5" t="s">
        <v>1199</v>
      </c>
      <c r="B512" s="5" t="s">
        <v>1200</v>
      </c>
      <c r="C512" s="5" t="s">
        <v>3740</v>
      </c>
      <c r="D512" s="5">
        <v>80</v>
      </c>
      <c r="E512" s="6">
        <v>13768</v>
      </c>
      <c r="F512" s="17" t="str">
        <f>VLOOKUP(A512,'forecast data dump'!$A$1:$H$3450,4,FALSE)</f>
        <v>04-Feb-20 A</v>
      </c>
      <c r="G512" s="17" t="str">
        <f>VLOOKUP(A512,'forecast data dump'!$A$1:$H$3450,5,FALSE)</f>
        <v>18-Feb-20 A</v>
      </c>
      <c r="H512" s="13">
        <f>VLOOKUP(A512,'forecast data dump'!$A$1:$H$3450,8,FALSE)</f>
        <v>1</v>
      </c>
      <c r="I512" s="22">
        <f t="shared" si="80"/>
        <v>0</v>
      </c>
      <c r="J512" s="5"/>
      <c r="K512" s="5"/>
      <c r="L512" s="33">
        <f t="shared" si="81"/>
        <v>0</v>
      </c>
      <c r="M512" s="33">
        <f t="shared" si="82"/>
        <v>0</v>
      </c>
      <c r="N512" s="22">
        <f t="shared" si="83"/>
        <v>0</v>
      </c>
    </row>
    <row r="513" spans="1:14" x14ac:dyDescent="0.3">
      <c r="A513" s="5" t="s">
        <v>1201</v>
      </c>
      <c r="B513" s="5" t="s">
        <v>1202</v>
      </c>
      <c r="C513" s="5" t="s">
        <v>3733</v>
      </c>
      <c r="D513" s="5">
        <v>80</v>
      </c>
      <c r="E513" s="6">
        <v>11781</v>
      </c>
      <c r="F513" s="17" t="str">
        <f>VLOOKUP(A513,'forecast data dump'!$A$1:$H$3450,4,FALSE)</f>
        <v>30-Jun-20 A</v>
      </c>
      <c r="G513" s="17" t="str">
        <f>VLOOKUP(A513,'forecast data dump'!$A$1:$H$3450,5,FALSE)</f>
        <v>25-Aug-20 A</v>
      </c>
      <c r="H513" s="13">
        <f>VLOOKUP(A513,'forecast data dump'!$A$1:$H$3450,8,FALSE)</f>
        <v>1</v>
      </c>
      <c r="I513" s="22">
        <f t="shared" si="80"/>
        <v>0</v>
      </c>
      <c r="J513" s="5"/>
      <c r="K513" s="5"/>
      <c r="L513" s="33">
        <f t="shared" si="81"/>
        <v>0</v>
      </c>
      <c r="M513" s="33">
        <f t="shared" si="82"/>
        <v>0</v>
      </c>
      <c r="N513" s="22">
        <f t="shared" si="83"/>
        <v>0</v>
      </c>
    </row>
    <row r="514" spans="1:14" x14ac:dyDescent="0.3">
      <c r="A514" s="5" t="s">
        <v>1201</v>
      </c>
      <c r="B514" s="5" t="s">
        <v>1202</v>
      </c>
      <c r="C514" s="5" t="s">
        <v>3740</v>
      </c>
      <c r="D514" s="5">
        <v>80</v>
      </c>
      <c r="E514" s="6">
        <v>13768</v>
      </c>
      <c r="F514" s="17" t="str">
        <f>VLOOKUP(A514,'forecast data dump'!$A$1:$H$3450,4,FALSE)</f>
        <v>30-Jun-20 A</v>
      </c>
      <c r="G514" s="17" t="str">
        <f>VLOOKUP(A514,'forecast data dump'!$A$1:$H$3450,5,FALSE)</f>
        <v>25-Aug-20 A</v>
      </c>
      <c r="H514" s="13">
        <f>VLOOKUP(A514,'forecast data dump'!$A$1:$H$3450,8,FALSE)</f>
        <v>1</v>
      </c>
      <c r="I514" s="22">
        <f t="shared" si="80"/>
        <v>0</v>
      </c>
      <c r="J514" s="5"/>
      <c r="K514" s="5"/>
      <c r="L514" s="33">
        <f t="shared" si="81"/>
        <v>0</v>
      </c>
      <c r="M514" s="33">
        <f t="shared" si="82"/>
        <v>0</v>
      </c>
      <c r="N514" s="22">
        <f t="shared" si="83"/>
        <v>0</v>
      </c>
    </row>
    <row r="515" spans="1:14" x14ac:dyDescent="0.3">
      <c r="A515" s="5" t="s">
        <v>1203</v>
      </c>
      <c r="B515" s="5" t="s">
        <v>1204</v>
      </c>
      <c r="C515" s="5" t="s">
        <v>3733</v>
      </c>
      <c r="D515" s="5">
        <v>80</v>
      </c>
      <c r="E515" s="6">
        <v>11781</v>
      </c>
      <c r="F515" s="17" t="str">
        <f>VLOOKUP(A515,'forecast data dump'!$A$1:$H$3450,4,FALSE)</f>
        <v>20-Jul-20 A</v>
      </c>
      <c r="G515" s="17">
        <f>VLOOKUP(A515,'forecast data dump'!$A$1:$H$3450,5,FALSE)</f>
        <v>44407</v>
      </c>
      <c r="H515" s="13">
        <f>VLOOKUP(A515,'forecast data dump'!$A$1:$H$3450,8,FALSE)</f>
        <v>0.5</v>
      </c>
      <c r="I515" s="22">
        <f t="shared" si="80"/>
        <v>40</v>
      </c>
      <c r="J515" s="5"/>
      <c r="K515" s="5"/>
      <c r="L515" s="33">
        <f t="shared" si="81"/>
        <v>5890.5</v>
      </c>
      <c r="M515" s="33">
        <f t="shared" si="82"/>
        <v>5890.5</v>
      </c>
      <c r="N515" s="22">
        <f t="shared" si="83"/>
        <v>0</v>
      </c>
    </row>
    <row r="516" spans="1:14" x14ac:dyDescent="0.3">
      <c r="A516" s="5" t="s">
        <v>1203</v>
      </c>
      <c r="B516" s="5" t="s">
        <v>1204</v>
      </c>
      <c r="C516" s="5" t="s">
        <v>3740</v>
      </c>
      <c r="D516" s="5">
        <v>80</v>
      </c>
      <c r="E516" s="6">
        <v>13768</v>
      </c>
      <c r="F516" s="17" t="str">
        <f>VLOOKUP(A516,'forecast data dump'!$A$1:$H$3450,4,FALSE)</f>
        <v>20-Jul-20 A</v>
      </c>
      <c r="G516" s="17">
        <f>VLOOKUP(A516,'forecast data dump'!$A$1:$H$3450,5,FALSE)</f>
        <v>44407</v>
      </c>
      <c r="H516" s="13">
        <f>VLOOKUP(A516,'forecast data dump'!$A$1:$H$3450,8,FALSE)</f>
        <v>0.5</v>
      </c>
      <c r="I516" s="22">
        <f t="shared" si="80"/>
        <v>40</v>
      </c>
      <c r="J516" s="5"/>
      <c r="K516" s="5"/>
      <c r="L516" s="33">
        <f t="shared" si="81"/>
        <v>6884</v>
      </c>
      <c r="M516" s="33">
        <f t="shared" si="82"/>
        <v>6884</v>
      </c>
      <c r="N516" s="22">
        <f t="shared" si="83"/>
        <v>0</v>
      </c>
    </row>
    <row r="517" spans="1:14" x14ac:dyDescent="0.3">
      <c r="A517" s="5" t="s">
        <v>1205</v>
      </c>
      <c r="B517" s="5" t="s">
        <v>1206</v>
      </c>
      <c r="C517" s="5" t="s">
        <v>3733</v>
      </c>
      <c r="D517" s="5">
        <v>320</v>
      </c>
      <c r="E517" s="6">
        <v>48539</v>
      </c>
      <c r="F517" s="17" t="str">
        <f>VLOOKUP(A517,'forecast data dump'!$A$1:$H$3450,4,FALSE)</f>
        <v>26-Apr-21 A</v>
      </c>
      <c r="G517" s="17">
        <f>VLOOKUP(A517,'forecast data dump'!$A$1:$H$3450,5,FALSE)</f>
        <v>44433</v>
      </c>
      <c r="H517" s="13">
        <f>VLOOKUP(A517,'forecast data dump'!$A$1:$H$3450,8,FALSE)</f>
        <v>0.9</v>
      </c>
      <c r="I517" s="22">
        <f t="shared" si="80"/>
        <v>31.999999999999993</v>
      </c>
      <c r="J517" s="5"/>
      <c r="K517" s="5"/>
      <c r="L517" s="33">
        <f t="shared" si="81"/>
        <v>4853.8999999999987</v>
      </c>
      <c r="M517" s="33">
        <f t="shared" si="82"/>
        <v>4853.8999999999987</v>
      </c>
      <c r="N517" s="22">
        <f t="shared" si="83"/>
        <v>0</v>
      </c>
    </row>
    <row r="518" spans="1:14" x14ac:dyDescent="0.3">
      <c r="A518" s="5" t="s">
        <v>1205</v>
      </c>
      <c r="B518" s="5" t="s">
        <v>1206</v>
      </c>
      <c r="C518" s="5" t="s">
        <v>3740</v>
      </c>
      <c r="D518" s="5">
        <v>320</v>
      </c>
      <c r="E518" s="6">
        <v>56726</v>
      </c>
      <c r="F518" s="17" t="str">
        <f>VLOOKUP(A518,'forecast data dump'!$A$1:$H$3450,4,FALSE)</f>
        <v>26-Apr-21 A</v>
      </c>
      <c r="G518" s="17">
        <f>VLOOKUP(A518,'forecast data dump'!$A$1:$H$3450,5,FALSE)</f>
        <v>44433</v>
      </c>
      <c r="H518" s="13">
        <f>VLOOKUP(A518,'forecast data dump'!$A$1:$H$3450,8,FALSE)</f>
        <v>0.9</v>
      </c>
      <c r="I518" s="22">
        <f t="shared" si="80"/>
        <v>31.999999999999993</v>
      </c>
      <c r="J518" s="5"/>
      <c r="K518" s="5"/>
      <c r="L518" s="33">
        <f t="shared" si="81"/>
        <v>5672.5999999999985</v>
      </c>
      <c r="M518" s="33">
        <f t="shared" si="82"/>
        <v>5672.5999999999985</v>
      </c>
      <c r="N518" s="22">
        <f t="shared" si="83"/>
        <v>0</v>
      </c>
    </row>
    <row r="519" spans="1:14" x14ac:dyDescent="0.3">
      <c r="A519" s="5" t="s">
        <v>1207</v>
      </c>
      <c r="B519" s="5" t="s">
        <v>1208</v>
      </c>
      <c r="C519" s="5" t="s">
        <v>3733</v>
      </c>
      <c r="D519" s="5">
        <v>40</v>
      </c>
      <c r="E519" s="6">
        <v>5891</v>
      </c>
      <c r="F519" s="17" t="str">
        <f>VLOOKUP(A519,'forecast data dump'!$A$1:$H$3450,4,FALSE)</f>
        <v>10-Aug-20 A</v>
      </c>
      <c r="G519" s="17" t="str">
        <f>VLOOKUP(A519,'forecast data dump'!$A$1:$H$3450,5,FALSE)</f>
        <v>25-Aug-20 A</v>
      </c>
      <c r="H519" s="13">
        <f>VLOOKUP(A519,'forecast data dump'!$A$1:$H$3450,8,FALSE)</f>
        <v>1</v>
      </c>
      <c r="I519" s="22">
        <f t="shared" si="80"/>
        <v>0</v>
      </c>
      <c r="J519" s="5"/>
      <c r="K519" s="5"/>
      <c r="L519" s="33">
        <f t="shared" si="81"/>
        <v>0</v>
      </c>
      <c r="M519" s="33">
        <f t="shared" si="82"/>
        <v>0</v>
      </c>
      <c r="N519" s="22">
        <f t="shared" si="83"/>
        <v>0</v>
      </c>
    </row>
    <row r="520" spans="1:14" x14ac:dyDescent="0.3">
      <c r="A520" s="5" t="s">
        <v>1207</v>
      </c>
      <c r="B520" s="5" t="s">
        <v>1208</v>
      </c>
      <c r="C520" s="5" t="s">
        <v>3740</v>
      </c>
      <c r="D520" s="5">
        <v>40</v>
      </c>
      <c r="E520" s="6">
        <v>6884</v>
      </c>
      <c r="F520" s="17" t="str">
        <f>VLOOKUP(A520,'forecast data dump'!$A$1:$H$3450,4,FALSE)</f>
        <v>10-Aug-20 A</v>
      </c>
      <c r="G520" s="17" t="str">
        <f>VLOOKUP(A520,'forecast data dump'!$A$1:$H$3450,5,FALSE)</f>
        <v>25-Aug-20 A</v>
      </c>
      <c r="H520" s="13">
        <f>VLOOKUP(A520,'forecast data dump'!$A$1:$H$3450,8,FALSE)</f>
        <v>1</v>
      </c>
      <c r="I520" s="22">
        <f t="shared" si="80"/>
        <v>0</v>
      </c>
      <c r="J520" s="5"/>
      <c r="K520" s="5"/>
      <c r="L520" s="33">
        <f t="shared" si="81"/>
        <v>0</v>
      </c>
      <c r="M520" s="33">
        <f t="shared" si="82"/>
        <v>0</v>
      </c>
      <c r="N520" s="22">
        <f t="shared" si="83"/>
        <v>0</v>
      </c>
    </row>
    <row r="521" spans="1:14" x14ac:dyDescent="0.3">
      <c r="A521" s="5" t="s">
        <v>1209</v>
      </c>
      <c r="B521" s="5" t="s">
        <v>1210</v>
      </c>
      <c r="C521" s="5" t="s">
        <v>3733</v>
      </c>
      <c r="D521" s="5">
        <v>96</v>
      </c>
      <c r="E521" s="6">
        <v>14137</v>
      </c>
      <c r="F521" s="17" t="str">
        <f>VLOOKUP(A521,'forecast data dump'!$A$1:$H$3450,4,FALSE)</f>
        <v>02-Dec-20 A</v>
      </c>
      <c r="G521" s="17" t="str">
        <f>VLOOKUP(A521,'forecast data dump'!$A$1:$H$3450,5,FALSE)</f>
        <v>31-Dec-20 A</v>
      </c>
      <c r="H521" s="13">
        <f>VLOOKUP(A521,'forecast data dump'!$A$1:$H$3450,8,FALSE)</f>
        <v>1</v>
      </c>
      <c r="I521" s="22">
        <f t="shared" si="80"/>
        <v>0</v>
      </c>
      <c r="J521" s="5"/>
      <c r="K521" s="5"/>
      <c r="L521" s="33">
        <f t="shared" si="81"/>
        <v>0</v>
      </c>
      <c r="M521" s="33">
        <f t="shared" si="82"/>
        <v>0</v>
      </c>
      <c r="N521" s="22">
        <f t="shared" si="83"/>
        <v>0</v>
      </c>
    </row>
    <row r="522" spans="1:14" x14ac:dyDescent="0.3">
      <c r="A522" s="5" t="s">
        <v>1209</v>
      </c>
      <c r="B522" s="5" t="s">
        <v>1210</v>
      </c>
      <c r="C522" s="5" t="s">
        <v>3740</v>
      </c>
      <c r="D522" s="5">
        <v>96</v>
      </c>
      <c r="E522" s="6">
        <v>16522</v>
      </c>
      <c r="F522" s="17" t="str">
        <f>VLOOKUP(A522,'forecast data dump'!$A$1:$H$3450,4,FALSE)</f>
        <v>02-Dec-20 A</v>
      </c>
      <c r="G522" s="17" t="str">
        <f>VLOOKUP(A522,'forecast data dump'!$A$1:$H$3450,5,FALSE)</f>
        <v>31-Dec-20 A</v>
      </c>
      <c r="H522" s="13">
        <f>VLOOKUP(A522,'forecast data dump'!$A$1:$H$3450,8,FALSE)</f>
        <v>1</v>
      </c>
      <c r="I522" s="22">
        <f t="shared" si="80"/>
        <v>0</v>
      </c>
      <c r="J522" s="5"/>
      <c r="K522" s="5"/>
      <c r="L522" s="33">
        <f t="shared" si="81"/>
        <v>0</v>
      </c>
      <c r="M522" s="33">
        <f t="shared" si="82"/>
        <v>0</v>
      </c>
      <c r="N522" s="22">
        <f t="shared" si="83"/>
        <v>0</v>
      </c>
    </row>
    <row r="523" spans="1:14" x14ac:dyDescent="0.3">
      <c r="A523" s="5" t="s">
        <v>1211</v>
      </c>
      <c r="B523" s="5" t="s">
        <v>1212</v>
      </c>
      <c r="C523" s="5" t="s">
        <v>3733</v>
      </c>
      <c r="D523" s="5">
        <v>96</v>
      </c>
      <c r="E523" s="6">
        <v>14137</v>
      </c>
      <c r="F523" s="17" t="str">
        <f>VLOOKUP(A523,'forecast data dump'!$A$1:$H$3450,4,FALSE)</f>
        <v>02-Mar-20 A</v>
      </c>
      <c r="G523" s="17" t="str">
        <f>VLOOKUP(A523,'forecast data dump'!$A$1:$H$3450,5,FALSE)</f>
        <v>16-Mar-20 A</v>
      </c>
      <c r="H523" s="13">
        <f>VLOOKUP(A523,'forecast data dump'!$A$1:$H$3450,8,FALSE)</f>
        <v>1</v>
      </c>
      <c r="I523" s="22">
        <f t="shared" si="80"/>
        <v>0</v>
      </c>
      <c r="J523" s="5"/>
      <c r="K523" s="5"/>
      <c r="L523" s="33">
        <f t="shared" si="81"/>
        <v>0</v>
      </c>
      <c r="M523" s="33">
        <f t="shared" si="82"/>
        <v>0</v>
      </c>
      <c r="N523" s="22">
        <f t="shared" si="83"/>
        <v>0</v>
      </c>
    </row>
    <row r="524" spans="1:14" x14ac:dyDescent="0.3">
      <c r="A524" s="5" t="s">
        <v>1211</v>
      </c>
      <c r="B524" s="5" t="s">
        <v>1212</v>
      </c>
      <c r="C524" s="5" t="s">
        <v>3740</v>
      </c>
      <c r="D524" s="5">
        <v>96</v>
      </c>
      <c r="E524" s="6">
        <v>16522</v>
      </c>
      <c r="F524" s="17" t="str">
        <f>VLOOKUP(A524,'forecast data dump'!$A$1:$H$3450,4,FALSE)</f>
        <v>02-Mar-20 A</v>
      </c>
      <c r="G524" s="17" t="str">
        <f>VLOOKUP(A524,'forecast data dump'!$A$1:$H$3450,5,FALSE)</f>
        <v>16-Mar-20 A</v>
      </c>
      <c r="H524" s="13">
        <f>VLOOKUP(A524,'forecast data dump'!$A$1:$H$3450,8,FALSE)</f>
        <v>1</v>
      </c>
      <c r="I524" s="22">
        <f t="shared" si="80"/>
        <v>0</v>
      </c>
      <c r="J524" s="5"/>
      <c r="K524" s="5"/>
      <c r="L524" s="33">
        <f t="shared" si="81"/>
        <v>0</v>
      </c>
      <c r="M524" s="33">
        <f t="shared" si="82"/>
        <v>0</v>
      </c>
      <c r="N524" s="22">
        <f t="shared" si="83"/>
        <v>0</v>
      </c>
    </row>
    <row r="525" spans="1:14" x14ac:dyDescent="0.3">
      <c r="A525" s="5" t="s">
        <v>1213</v>
      </c>
      <c r="B525" s="5" t="s">
        <v>1214</v>
      </c>
      <c r="C525" s="5" t="s">
        <v>3733</v>
      </c>
      <c r="D525" s="5">
        <v>56</v>
      </c>
      <c r="E525" s="6">
        <v>8494</v>
      </c>
      <c r="F525" s="17" t="str">
        <f>VLOOKUP(A525,'forecast data dump'!$A$1:$H$3450,4,FALSE)</f>
        <v>12-Feb-21 A</v>
      </c>
      <c r="G525" s="17">
        <f>VLOOKUP(A525,'forecast data dump'!$A$1:$H$3450,5,FALSE)</f>
        <v>44407</v>
      </c>
      <c r="H525" s="13">
        <f>VLOOKUP(A525,'forecast data dump'!$A$1:$H$3450,8,FALSE)</f>
        <v>0.8</v>
      </c>
      <c r="I525" s="22">
        <f t="shared" si="80"/>
        <v>11.199999999999998</v>
      </c>
      <c r="J525" s="5"/>
      <c r="K525" s="5"/>
      <c r="L525" s="33">
        <f t="shared" si="81"/>
        <v>1698.7999999999997</v>
      </c>
      <c r="M525" s="33">
        <f t="shared" si="82"/>
        <v>1698.7999999999997</v>
      </c>
      <c r="N525" s="22">
        <f t="shared" si="83"/>
        <v>0</v>
      </c>
    </row>
    <row r="526" spans="1:14" x14ac:dyDescent="0.3">
      <c r="A526" s="5" t="s">
        <v>1213</v>
      </c>
      <c r="B526" s="5" t="s">
        <v>1214</v>
      </c>
      <c r="C526" s="5" t="s">
        <v>3740</v>
      </c>
      <c r="D526" s="5">
        <v>88</v>
      </c>
      <c r="E526" s="6">
        <v>15600</v>
      </c>
      <c r="F526" s="17" t="str">
        <f>VLOOKUP(A526,'forecast data dump'!$A$1:$H$3450,4,FALSE)</f>
        <v>12-Feb-21 A</v>
      </c>
      <c r="G526" s="17">
        <f>VLOOKUP(A526,'forecast data dump'!$A$1:$H$3450,5,FALSE)</f>
        <v>44407</v>
      </c>
      <c r="H526" s="13">
        <f>VLOOKUP(A526,'forecast data dump'!$A$1:$H$3450,8,FALSE)</f>
        <v>0.8</v>
      </c>
      <c r="I526" s="22">
        <f t="shared" si="80"/>
        <v>17.599999999999994</v>
      </c>
      <c r="J526" s="5"/>
      <c r="K526" s="5"/>
      <c r="L526" s="33">
        <f t="shared" si="81"/>
        <v>3119.9999999999991</v>
      </c>
      <c r="M526" s="33">
        <f t="shared" si="82"/>
        <v>3119.9999999999991</v>
      </c>
      <c r="N526" s="22">
        <f t="shared" si="83"/>
        <v>0</v>
      </c>
    </row>
    <row r="527" spans="1:14" x14ac:dyDescent="0.3">
      <c r="A527" s="5" t="s">
        <v>1213</v>
      </c>
      <c r="B527" s="5" t="s">
        <v>1214</v>
      </c>
      <c r="C527" s="5" t="s">
        <v>3741</v>
      </c>
      <c r="D527" s="5">
        <v>44</v>
      </c>
      <c r="E527" s="6">
        <v>5172</v>
      </c>
      <c r="F527" s="17" t="str">
        <f>VLOOKUP(A527,'forecast data dump'!$A$1:$H$3450,4,FALSE)</f>
        <v>12-Feb-21 A</v>
      </c>
      <c r="G527" s="17">
        <f>VLOOKUP(A527,'forecast data dump'!$A$1:$H$3450,5,FALSE)</f>
        <v>44407</v>
      </c>
      <c r="H527" s="13">
        <f>VLOOKUP(A527,'forecast data dump'!$A$1:$H$3450,8,FALSE)</f>
        <v>0.8</v>
      </c>
      <c r="I527" s="22">
        <f t="shared" si="80"/>
        <v>8.7999999999999972</v>
      </c>
      <c r="J527" s="5"/>
      <c r="K527" s="5"/>
      <c r="L527" s="33">
        <f t="shared" si="81"/>
        <v>1034.3999999999999</v>
      </c>
      <c r="M527" s="33">
        <f t="shared" si="82"/>
        <v>1034.3999999999999</v>
      </c>
      <c r="N527" s="22">
        <f t="shared" si="83"/>
        <v>0</v>
      </c>
    </row>
    <row r="528" spans="1:14" x14ac:dyDescent="0.3">
      <c r="A528" s="5" t="s">
        <v>1217</v>
      </c>
      <c r="B528" s="5" t="s">
        <v>1218</v>
      </c>
      <c r="C528" s="5" t="s">
        <v>3733</v>
      </c>
      <c r="D528" s="5">
        <v>80</v>
      </c>
      <c r="E528" s="6">
        <v>12135</v>
      </c>
      <c r="F528" s="17">
        <f>VLOOKUP(A528,'forecast data dump'!$A$1:$H$3450,4,FALSE)</f>
        <v>44580</v>
      </c>
      <c r="G528" s="17">
        <f>VLOOKUP(A528,'forecast data dump'!$A$1:$H$3450,5,FALSE)</f>
        <v>44593</v>
      </c>
      <c r="H528" s="13">
        <f>VLOOKUP(A528,'forecast data dump'!$A$1:$H$3450,8,FALSE)</f>
        <v>0</v>
      </c>
      <c r="I528" s="22">
        <f t="shared" si="80"/>
        <v>80</v>
      </c>
      <c r="J528" s="5"/>
      <c r="K528" s="5"/>
      <c r="L528" s="33">
        <f t="shared" si="81"/>
        <v>12135</v>
      </c>
      <c r="M528" s="33">
        <f t="shared" si="82"/>
        <v>12135</v>
      </c>
      <c r="N528" s="22">
        <f t="shared" si="83"/>
        <v>0</v>
      </c>
    </row>
    <row r="529" spans="1:14" x14ac:dyDescent="0.3">
      <c r="A529" s="5" t="s">
        <v>1217</v>
      </c>
      <c r="B529" s="5" t="s">
        <v>1218</v>
      </c>
      <c r="C529" s="5" t="s">
        <v>3740</v>
      </c>
      <c r="D529" s="5">
        <v>240</v>
      </c>
      <c r="E529" s="6">
        <v>42545</v>
      </c>
      <c r="F529" s="17">
        <f>VLOOKUP(A529,'forecast data dump'!$A$1:$H$3450,4,FALSE)</f>
        <v>44580</v>
      </c>
      <c r="G529" s="17">
        <f>VLOOKUP(A529,'forecast data dump'!$A$1:$H$3450,5,FALSE)</f>
        <v>44593</v>
      </c>
      <c r="H529" s="13">
        <f>VLOOKUP(A529,'forecast data dump'!$A$1:$H$3450,8,FALSE)</f>
        <v>0</v>
      </c>
      <c r="I529" s="22">
        <f t="shared" si="80"/>
        <v>240</v>
      </c>
      <c r="J529" s="5"/>
      <c r="K529" s="5"/>
      <c r="L529" s="33">
        <f t="shared" si="81"/>
        <v>42545</v>
      </c>
      <c r="M529" s="33">
        <f t="shared" si="82"/>
        <v>42545</v>
      </c>
      <c r="N529" s="22">
        <f t="shared" si="83"/>
        <v>0</v>
      </c>
    </row>
    <row r="530" spans="1:14" x14ac:dyDescent="0.3">
      <c r="A530" s="5" t="s">
        <v>1233</v>
      </c>
      <c r="B530" s="5" t="s">
        <v>1234</v>
      </c>
      <c r="C530" s="5" t="s">
        <v>3740</v>
      </c>
      <c r="D530" s="5">
        <v>40</v>
      </c>
      <c r="E530" s="6">
        <v>7091</v>
      </c>
      <c r="F530" s="17" t="str">
        <f>VLOOKUP(A530,'forecast data dump'!$A$1:$H$3450,4,FALSE)</f>
        <v>09-Nov-20 A</v>
      </c>
      <c r="G530" s="17" t="str">
        <f>VLOOKUP(A530,'forecast data dump'!$A$1:$H$3450,5,FALSE)</f>
        <v>30-Nov-20 A</v>
      </c>
      <c r="H530" s="13">
        <f>VLOOKUP(A530,'forecast data dump'!$A$1:$H$3450,8,FALSE)</f>
        <v>1</v>
      </c>
      <c r="I530" s="22">
        <f t="shared" si="80"/>
        <v>0</v>
      </c>
      <c r="J530" s="5"/>
      <c r="K530" s="5"/>
      <c r="L530" s="33">
        <f t="shared" si="81"/>
        <v>0</v>
      </c>
      <c r="M530" s="33">
        <f t="shared" si="82"/>
        <v>0</v>
      </c>
      <c r="N530" s="22">
        <f t="shared" si="83"/>
        <v>0</v>
      </c>
    </row>
    <row r="531" spans="1:14" x14ac:dyDescent="0.3">
      <c r="A531" s="5" t="s">
        <v>1235</v>
      </c>
      <c r="B531" s="5" t="s">
        <v>1236</v>
      </c>
      <c r="C531" s="5" t="s">
        <v>3740</v>
      </c>
      <c r="D531" s="5">
        <v>40</v>
      </c>
      <c r="E531" s="6">
        <v>7091</v>
      </c>
      <c r="F531" s="17" t="str">
        <f>VLOOKUP(A531,'forecast data dump'!$A$1:$H$3450,4,FALSE)</f>
        <v>10-Nov-20 A</v>
      </c>
      <c r="G531" s="17" t="str">
        <f>VLOOKUP(A531,'forecast data dump'!$A$1:$H$3450,5,FALSE)</f>
        <v>30-Nov-20 A</v>
      </c>
      <c r="H531" s="13">
        <f>VLOOKUP(A531,'forecast data dump'!$A$1:$H$3450,8,FALSE)</f>
        <v>1</v>
      </c>
      <c r="I531" s="22">
        <f t="shared" si="80"/>
        <v>0</v>
      </c>
      <c r="J531" s="5"/>
      <c r="K531" s="5"/>
      <c r="L531" s="33">
        <f t="shared" si="81"/>
        <v>0</v>
      </c>
      <c r="M531" s="33">
        <f t="shared" si="82"/>
        <v>0</v>
      </c>
      <c r="N531" s="22">
        <f t="shared" si="83"/>
        <v>0</v>
      </c>
    </row>
    <row r="532" spans="1:14" x14ac:dyDescent="0.3">
      <c r="A532" s="5" t="s">
        <v>1237</v>
      </c>
      <c r="B532" s="5" t="s">
        <v>1238</v>
      </c>
      <c r="C532" s="5" t="s">
        <v>3740</v>
      </c>
      <c r="D532" s="5">
        <v>40</v>
      </c>
      <c r="E532" s="6">
        <v>6884</v>
      </c>
      <c r="F532" s="17">
        <f>VLOOKUP(A532,'forecast data dump'!$A$1:$H$3450,4,FALSE)</f>
        <v>44417</v>
      </c>
      <c r="G532" s="17">
        <f>VLOOKUP(A532,'forecast data dump'!$A$1:$H$3450,5,FALSE)</f>
        <v>44421</v>
      </c>
      <c r="H532" s="13">
        <f>VLOOKUP(A532,'forecast data dump'!$A$1:$H$3450,8,FALSE)</f>
        <v>0</v>
      </c>
      <c r="I532" s="22">
        <f t="shared" si="80"/>
        <v>40</v>
      </c>
      <c r="J532" s="5"/>
      <c r="K532" s="5"/>
      <c r="L532" s="33">
        <f t="shared" si="81"/>
        <v>6884</v>
      </c>
      <c r="M532" s="33">
        <f t="shared" si="82"/>
        <v>6884</v>
      </c>
      <c r="N532" s="22">
        <f t="shared" si="83"/>
        <v>0</v>
      </c>
    </row>
    <row r="533" spans="1:14" x14ac:dyDescent="0.3">
      <c r="A533" s="5" t="s">
        <v>1239</v>
      </c>
      <c r="B533" s="5" t="s">
        <v>1240</v>
      </c>
      <c r="C533" s="5" t="s">
        <v>3740</v>
      </c>
      <c r="D533" s="5">
        <v>40</v>
      </c>
      <c r="E533" s="6">
        <v>7091</v>
      </c>
      <c r="F533" s="17" t="str">
        <f>VLOOKUP(A533,'forecast data dump'!$A$1:$H$3450,4,FALSE)</f>
        <v>23-Nov-20 A</v>
      </c>
      <c r="G533" s="17">
        <f>VLOOKUP(A533,'forecast data dump'!$A$1:$H$3450,5,FALSE)</f>
        <v>44505</v>
      </c>
      <c r="H533" s="13">
        <f>VLOOKUP(A533,'forecast data dump'!$A$1:$H$3450,8,FALSE)</f>
        <v>0.16</v>
      </c>
      <c r="I533" s="22">
        <f t="shared" si="80"/>
        <v>33.6</v>
      </c>
      <c r="J533" s="5"/>
      <c r="K533" s="5"/>
      <c r="L533" s="33">
        <f t="shared" si="81"/>
        <v>5956.44</v>
      </c>
      <c r="M533" s="33">
        <f t="shared" si="82"/>
        <v>5956.44</v>
      </c>
      <c r="N533" s="22">
        <f t="shared" si="83"/>
        <v>0</v>
      </c>
    </row>
    <row r="534" spans="1:14" x14ac:dyDescent="0.3">
      <c r="A534" s="3" t="s">
        <v>7952</v>
      </c>
      <c r="B534" s="3"/>
      <c r="C534" s="3"/>
      <c r="D534" s="3"/>
      <c r="E534" s="4"/>
      <c r="F534" s="15"/>
      <c r="G534" s="15"/>
      <c r="H534" s="11"/>
      <c r="I534" s="20"/>
      <c r="J534" s="3"/>
      <c r="K534" s="3"/>
      <c r="L534" s="32"/>
      <c r="M534" s="32"/>
      <c r="N534" s="20"/>
    </row>
    <row r="535" spans="1:14" x14ac:dyDescent="0.3">
      <c r="A535" s="3" t="s">
        <v>7953</v>
      </c>
      <c r="B535" s="3"/>
      <c r="C535" s="3"/>
      <c r="D535" s="3"/>
      <c r="E535" s="4"/>
      <c r="F535" s="15"/>
      <c r="G535" s="15"/>
      <c r="H535" s="11"/>
      <c r="I535" s="20"/>
      <c r="J535" s="3"/>
      <c r="K535" s="3"/>
      <c r="L535" s="32"/>
      <c r="M535" s="32"/>
      <c r="N535" s="20"/>
    </row>
    <row r="536" spans="1:14" x14ac:dyDescent="0.3">
      <c r="A536" s="5" t="s">
        <v>1247</v>
      </c>
      <c r="B536" s="5" t="s">
        <v>1248</v>
      </c>
      <c r="C536" s="5" t="s">
        <v>3753</v>
      </c>
      <c r="D536" s="5">
        <v>4</v>
      </c>
      <c r="E536" s="6">
        <v>0</v>
      </c>
      <c r="F536" s="17" t="str">
        <f>VLOOKUP(A536,'forecast data dump'!$A$1:$H$3450,4,FALSE)</f>
        <v>23-Feb-21 A</v>
      </c>
      <c r="G536" s="17" t="str">
        <f>VLOOKUP(A536,'forecast data dump'!$A$1:$H$3450,5,FALSE)</f>
        <v>26-Feb-21 A</v>
      </c>
      <c r="H536" s="13">
        <f>VLOOKUP(A536,'forecast data dump'!$A$1:$H$3450,8,FALSE)</f>
        <v>1</v>
      </c>
      <c r="I536" s="22">
        <f>D536*(1-H536)</f>
        <v>0</v>
      </c>
      <c r="J536" s="5"/>
      <c r="K536" s="5"/>
      <c r="L536" s="33">
        <f>E536*(1-H536)</f>
        <v>0</v>
      </c>
      <c r="M536" s="33">
        <f>IF(J536="",L536,(E536/D536)*J536)</f>
        <v>0</v>
      </c>
      <c r="N536" s="22">
        <f>L536-M536</f>
        <v>0</v>
      </c>
    </row>
    <row r="537" spans="1:14" x14ac:dyDescent="0.3">
      <c r="A537" s="5" t="s">
        <v>1247</v>
      </c>
      <c r="B537" s="5" t="s">
        <v>1248</v>
      </c>
      <c r="C537" s="5" t="s">
        <v>3750</v>
      </c>
      <c r="D537" s="5">
        <v>4</v>
      </c>
      <c r="E537" s="6">
        <v>0</v>
      </c>
      <c r="F537" s="17" t="str">
        <f>VLOOKUP(A537,'forecast data dump'!$A$1:$H$3450,4,FALSE)</f>
        <v>23-Feb-21 A</v>
      </c>
      <c r="G537" s="17" t="str">
        <f>VLOOKUP(A537,'forecast data dump'!$A$1:$H$3450,5,FALSE)</f>
        <v>26-Feb-21 A</v>
      </c>
      <c r="H537" s="13">
        <f>VLOOKUP(A537,'forecast data dump'!$A$1:$H$3450,8,FALSE)</f>
        <v>1</v>
      </c>
      <c r="I537" s="22">
        <f>D537*(1-H537)</f>
        <v>0</v>
      </c>
      <c r="J537" s="5"/>
      <c r="K537" s="5"/>
      <c r="L537" s="33">
        <f>E537*(1-H537)</f>
        <v>0</v>
      </c>
      <c r="M537" s="33">
        <f>IF(J537="",L537,(E537/D537)*J537)</f>
        <v>0</v>
      </c>
      <c r="N537" s="22">
        <f>L537-M537</f>
        <v>0</v>
      </c>
    </row>
    <row r="538" spans="1:14" x14ac:dyDescent="0.3">
      <c r="A538" s="5" t="s">
        <v>1247</v>
      </c>
      <c r="B538" s="5" t="s">
        <v>1248</v>
      </c>
      <c r="C538" s="5" t="s">
        <v>3732</v>
      </c>
      <c r="D538" s="5">
        <v>4</v>
      </c>
      <c r="E538" s="6">
        <v>824</v>
      </c>
      <c r="F538" s="17" t="str">
        <f>VLOOKUP(A538,'forecast data dump'!$A$1:$H$3450,4,FALSE)</f>
        <v>23-Feb-21 A</v>
      </c>
      <c r="G538" s="17" t="str">
        <f>VLOOKUP(A538,'forecast data dump'!$A$1:$H$3450,5,FALSE)</f>
        <v>26-Feb-21 A</v>
      </c>
      <c r="H538" s="13">
        <f>VLOOKUP(A538,'forecast data dump'!$A$1:$H$3450,8,FALSE)</f>
        <v>1</v>
      </c>
      <c r="I538" s="22">
        <f>D538*(1-H538)</f>
        <v>0</v>
      </c>
      <c r="J538" s="5"/>
      <c r="K538" s="5"/>
      <c r="L538" s="33">
        <f>E538*(1-H538)</f>
        <v>0</v>
      </c>
      <c r="M538" s="33">
        <f>IF(J538="",L538,(E538/D538)*J538)</f>
        <v>0</v>
      </c>
      <c r="N538" s="22">
        <f>L538-M538</f>
        <v>0</v>
      </c>
    </row>
    <row r="539" spans="1:14" x14ac:dyDescent="0.3">
      <c r="A539" s="5" t="s">
        <v>1247</v>
      </c>
      <c r="B539" s="5" t="s">
        <v>1248</v>
      </c>
      <c r="C539" s="5" t="s">
        <v>3740</v>
      </c>
      <c r="D539" s="5">
        <v>4</v>
      </c>
      <c r="E539" s="6">
        <v>688</v>
      </c>
      <c r="F539" s="17" t="str">
        <f>VLOOKUP(A539,'forecast data dump'!$A$1:$H$3450,4,FALSE)</f>
        <v>23-Feb-21 A</v>
      </c>
      <c r="G539" s="17" t="str">
        <f>VLOOKUP(A539,'forecast data dump'!$A$1:$H$3450,5,FALSE)</f>
        <v>26-Feb-21 A</v>
      </c>
      <c r="H539" s="13">
        <f>VLOOKUP(A539,'forecast data dump'!$A$1:$H$3450,8,FALSE)</f>
        <v>1</v>
      </c>
      <c r="I539" s="22">
        <f>D539*(1-H539)</f>
        <v>0</v>
      </c>
      <c r="J539" s="5"/>
      <c r="K539" s="5"/>
      <c r="L539" s="33">
        <f>E539*(1-H539)</f>
        <v>0</v>
      </c>
      <c r="M539" s="33">
        <f>IF(J539="",L539,(E539/D539)*J539)</f>
        <v>0</v>
      </c>
      <c r="N539" s="22">
        <f>L539-M539</f>
        <v>0</v>
      </c>
    </row>
    <row r="540" spans="1:14" x14ac:dyDescent="0.3">
      <c r="A540" s="5" t="s">
        <v>1247</v>
      </c>
      <c r="B540" s="5" t="s">
        <v>1248</v>
      </c>
      <c r="C540" s="5" t="s">
        <v>3748</v>
      </c>
      <c r="D540" s="5">
        <v>4</v>
      </c>
      <c r="E540" s="6">
        <v>506</v>
      </c>
      <c r="F540" s="17" t="str">
        <f>VLOOKUP(A540,'forecast data dump'!$A$1:$H$3450,4,FALSE)</f>
        <v>23-Feb-21 A</v>
      </c>
      <c r="G540" s="17" t="str">
        <f>VLOOKUP(A540,'forecast data dump'!$A$1:$H$3450,5,FALSE)</f>
        <v>26-Feb-21 A</v>
      </c>
      <c r="H540" s="13">
        <f>VLOOKUP(A540,'forecast data dump'!$A$1:$H$3450,8,FALSE)</f>
        <v>1</v>
      </c>
      <c r="I540" s="22">
        <f>D540*(1-H540)</f>
        <v>0</v>
      </c>
      <c r="J540" s="5"/>
      <c r="K540" s="5"/>
      <c r="L540" s="33">
        <f>E540*(1-H540)</f>
        <v>0</v>
      </c>
      <c r="M540" s="33">
        <f>IF(J540="",L540,(E540/D540)*J540)</f>
        <v>0</v>
      </c>
      <c r="N540" s="22">
        <f>L540-M540</f>
        <v>0</v>
      </c>
    </row>
    <row r="541" spans="1:14" x14ac:dyDescent="0.3">
      <c r="A541" s="3" t="s">
        <v>7954</v>
      </c>
      <c r="B541" s="3"/>
      <c r="C541" s="3"/>
      <c r="D541" s="3"/>
      <c r="E541" s="4"/>
      <c r="F541" s="15"/>
      <c r="G541" s="15"/>
      <c r="H541" s="11"/>
      <c r="I541" s="20"/>
      <c r="J541" s="3"/>
      <c r="K541" s="3"/>
      <c r="L541" s="32"/>
      <c r="M541" s="32"/>
      <c r="N541" s="20"/>
    </row>
    <row r="542" spans="1:14" x14ac:dyDescent="0.3">
      <c r="A542" s="3" t="s">
        <v>7905</v>
      </c>
      <c r="B542" s="3"/>
      <c r="C542" s="3"/>
      <c r="D542" s="3"/>
      <c r="E542" s="4"/>
      <c r="F542" s="15"/>
      <c r="G542" s="15"/>
      <c r="H542" s="11"/>
      <c r="I542" s="20"/>
      <c r="J542" s="3"/>
      <c r="K542" s="3"/>
      <c r="L542" s="32"/>
      <c r="M542" s="32"/>
      <c r="N542" s="20"/>
    </row>
    <row r="543" spans="1:14" x14ac:dyDescent="0.3">
      <c r="A543" s="5" t="s">
        <v>1294</v>
      </c>
      <c r="B543" s="5" t="s">
        <v>1295</v>
      </c>
      <c r="C543" s="5" t="s">
        <v>3745</v>
      </c>
      <c r="D543" s="5">
        <v>64</v>
      </c>
      <c r="E543" s="6">
        <v>7123</v>
      </c>
      <c r="F543" s="17" t="str">
        <f>VLOOKUP(A543,'forecast data dump'!$A$1:$H$3450,4,FALSE)</f>
        <v>03-Jun-19 A</v>
      </c>
      <c r="G543" s="17" t="str">
        <f>VLOOKUP(A543,'forecast data dump'!$A$1:$H$3450,5,FALSE)</f>
        <v>28-Feb-20 A</v>
      </c>
      <c r="H543" s="13">
        <f>VLOOKUP(A543,'forecast data dump'!$A$1:$H$3450,8,FALSE)</f>
        <v>1</v>
      </c>
      <c r="I543" s="22">
        <f t="shared" ref="I543:I555" si="84">D543*(1-H543)</f>
        <v>0</v>
      </c>
      <c r="J543" s="5"/>
      <c r="K543" s="5"/>
      <c r="L543" s="33">
        <f t="shared" ref="L543:L555" si="85">E543*(1-H543)</f>
        <v>0</v>
      </c>
      <c r="M543" s="33">
        <f t="shared" ref="M543:M555" si="86">IF(J543="",L543,(E543/D543)*J543)</f>
        <v>0</v>
      </c>
      <c r="N543" s="22">
        <f t="shared" ref="N543:N555" si="87">L543-M543</f>
        <v>0</v>
      </c>
    </row>
    <row r="544" spans="1:14" x14ac:dyDescent="0.3">
      <c r="A544" s="5" t="s">
        <v>1296</v>
      </c>
      <c r="B544" s="5" t="s">
        <v>1297</v>
      </c>
      <c r="C544" s="5" t="s">
        <v>3748</v>
      </c>
      <c r="D544" s="5">
        <v>4</v>
      </c>
      <c r="E544" s="6">
        <v>506</v>
      </c>
      <c r="F544" s="17">
        <f>VLOOKUP(A544,'forecast data dump'!$A$1:$H$3450,4,FALSE)</f>
        <v>44378</v>
      </c>
      <c r="G544" s="17">
        <f>VLOOKUP(A544,'forecast data dump'!$A$1:$H$3450,5,FALSE)</f>
        <v>44378</v>
      </c>
      <c r="H544" s="13">
        <f>VLOOKUP(A544,'forecast data dump'!$A$1:$H$3450,8,FALSE)</f>
        <v>0</v>
      </c>
      <c r="I544" s="22">
        <f t="shared" si="84"/>
        <v>4</v>
      </c>
      <c r="J544" s="5"/>
      <c r="K544" s="5"/>
      <c r="L544" s="33">
        <f t="shared" si="85"/>
        <v>506</v>
      </c>
      <c r="M544" s="33">
        <f t="shared" si="86"/>
        <v>506</v>
      </c>
      <c r="N544" s="22">
        <f t="shared" si="87"/>
        <v>0</v>
      </c>
    </row>
    <row r="545" spans="1:14" x14ac:dyDescent="0.3">
      <c r="A545" s="5" t="s">
        <v>1296</v>
      </c>
      <c r="B545" s="5" t="s">
        <v>1297</v>
      </c>
      <c r="C545" s="5" t="s">
        <v>3740</v>
      </c>
      <c r="D545" s="5">
        <v>4</v>
      </c>
      <c r="E545" s="6">
        <v>688</v>
      </c>
      <c r="F545" s="17">
        <f>VLOOKUP(A545,'forecast data dump'!$A$1:$H$3450,4,FALSE)</f>
        <v>44378</v>
      </c>
      <c r="G545" s="17">
        <f>VLOOKUP(A545,'forecast data dump'!$A$1:$H$3450,5,FALSE)</f>
        <v>44378</v>
      </c>
      <c r="H545" s="13">
        <f>VLOOKUP(A545,'forecast data dump'!$A$1:$H$3450,8,FALSE)</f>
        <v>0</v>
      </c>
      <c r="I545" s="22">
        <f t="shared" si="84"/>
        <v>4</v>
      </c>
      <c r="J545" s="5"/>
      <c r="K545" s="5"/>
      <c r="L545" s="33">
        <f t="shared" si="85"/>
        <v>688</v>
      </c>
      <c r="M545" s="33">
        <f t="shared" si="86"/>
        <v>688</v>
      </c>
      <c r="N545" s="22">
        <f t="shared" si="87"/>
        <v>0</v>
      </c>
    </row>
    <row r="546" spans="1:14" x14ac:dyDescent="0.3">
      <c r="A546" s="5" t="s">
        <v>1296</v>
      </c>
      <c r="B546" s="5" t="s">
        <v>1297</v>
      </c>
      <c r="C546" s="5" t="s">
        <v>3750</v>
      </c>
      <c r="D546" s="5">
        <v>4</v>
      </c>
      <c r="E546" s="6">
        <v>0</v>
      </c>
      <c r="F546" s="17">
        <f>VLOOKUP(A546,'forecast data dump'!$A$1:$H$3450,4,FALSE)</f>
        <v>44378</v>
      </c>
      <c r="G546" s="17">
        <f>VLOOKUP(A546,'forecast data dump'!$A$1:$H$3450,5,FALSE)</f>
        <v>44378</v>
      </c>
      <c r="H546" s="13">
        <f>VLOOKUP(A546,'forecast data dump'!$A$1:$H$3450,8,FALSE)</f>
        <v>0</v>
      </c>
      <c r="I546" s="22">
        <f t="shared" si="84"/>
        <v>4</v>
      </c>
      <c r="J546" s="5"/>
      <c r="K546" s="5"/>
      <c r="L546" s="33">
        <f t="shared" si="85"/>
        <v>0</v>
      </c>
      <c r="M546" s="33">
        <f t="shared" si="86"/>
        <v>0</v>
      </c>
      <c r="N546" s="22">
        <f t="shared" si="87"/>
        <v>0</v>
      </c>
    </row>
    <row r="547" spans="1:14" x14ac:dyDescent="0.3">
      <c r="A547" s="5" t="s">
        <v>1296</v>
      </c>
      <c r="B547" s="5" t="s">
        <v>1297</v>
      </c>
      <c r="C547" s="5" t="s">
        <v>3732</v>
      </c>
      <c r="D547" s="5">
        <v>4</v>
      </c>
      <c r="E547" s="6">
        <v>824</v>
      </c>
      <c r="F547" s="17">
        <f>VLOOKUP(A547,'forecast data dump'!$A$1:$H$3450,4,FALSE)</f>
        <v>44378</v>
      </c>
      <c r="G547" s="17">
        <f>VLOOKUP(A547,'forecast data dump'!$A$1:$H$3450,5,FALSE)</f>
        <v>44378</v>
      </c>
      <c r="H547" s="13">
        <f>VLOOKUP(A547,'forecast data dump'!$A$1:$H$3450,8,FALSE)</f>
        <v>0</v>
      </c>
      <c r="I547" s="22">
        <f t="shared" si="84"/>
        <v>4</v>
      </c>
      <c r="J547" s="5"/>
      <c r="K547" s="5"/>
      <c r="L547" s="33">
        <f t="shared" si="85"/>
        <v>824</v>
      </c>
      <c r="M547" s="33">
        <f t="shared" si="86"/>
        <v>824</v>
      </c>
      <c r="N547" s="22">
        <f t="shared" si="87"/>
        <v>0</v>
      </c>
    </row>
    <row r="548" spans="1:14" x14ac:dyDescent="0.3">
      <c r="A548" s="5" t="s">
        <v>1296</v>
      </c>
      <c r="B548" s="5" t="s">
        <v>1297</v>
      </c>
      <c r="C548" s="5" t="s">
        <v>3746</v>
      </c>
      <c r="D548" s="5">
        <v>8</v>
      </c>
      <c r="E548" s="6">
        <v>1012</v>
      </c>
      <c r="F548" s="17">
        <f>VLOOKUP(A548,'forecast data dump'!$A$1:$H$3450,4,FALSE)</f>
        <v>44378</v>
      </c>
      <c r="G548" s="17">
        <f>VLOOKUP(A548,'forecast data dump'!$A$1:$H$3450,5,FALSE)</f>
        <v>44378</v>
      </c>
      <c r="H548" s="13">
        <f>VLOOKUP(A548,'forecast data dump'!$A$1:$H$3450,8,FALSE)</f>
        <v>0</v>
      </c>
      <c r="I548" s="22">
        <f t="shared" si="84"/>
        <v>8</v>
      </c>
      <c r="J548" s="5"/>
      <c r="K548" s="5"/>
      <c r="L548" s="33">
        <f t="shared" si="85"/>
        <v>1012</v>
      </c>
      <c r="M548" s="33">
        <f t="shared" si="86"/>
        <v>1012</v>
      </c>
      <c r="N548" s="22">
        <f t="shared" si="87"/>
        <v>0</v>
      </c>
    </row>
    <row r="549" spans="1:14" x14ac:dyDescent="0.3">
      <c r="A549" s="5" t="s">
        <v>1298</v>
      </c>
      <c r="B549" s="5" t="s">
        <v>1299</v>
      </c>
      <c r="C549" s="5" t="s">
        <v>3746</v>
      </c>
      <c r="D549" s="5">
        <v>4</v>
      </c>
      <c r="E549" s="6">
        <v>506</v>
      </c>
      <c r="F549" s="17">
        <f>VLOOKUP(A549,'forecast data dump'!$A$1:$H$3450,4,FALSE)</f>
        <v>44378</v>
      </c>
      <c r="G549" s="17">
        <f>VLOOKUP(A549,'forecast data dump'!$A$1:$H$3450,5,FALSE)</f>
        <v>44378</v>
      </c>
      <c r="H549" s="13">
        <f>VLOOKUP(A549,'forecast data dump'!$A$1:$H$3450,8,FALSE)</f>
        <v>0</v>
      </c>
      <c r="I549" s="22">
        <f t="shared" si="84"/>
        <v>4</v>
      </c>
      <c r="J549" s="5"/>
      <c r="K549" s="5"/>
      <c r="L549" s="33">
        <f t="shared" si="85"/>
        <v>506</v>
      </c>
      <c r="M549" s="33">
        <f t="shared" si="86"/>
        <v>506</v>
      </c>
      <c r="N549" s="22">
        <f t="shared" si="87"/>
        <v>0</v>
      </c>
    </row>
    <row r="550" spans="1:14" x14ac:dyDescent="0.3">
      <c r="A550" s="5" t="s">
        <v>1298</v>
      </c>
      <c r="B550" s="5" t="s">
        <v>1299</v>
      </c>
      <c r="C550" s="5" t="s">
        <v>3748</v>
      </c>
      <c r="D550" s="5">
        <v>8</v>
      </c>
      <c r="E550" s="6">
        <v>1012</v>
      </c>
      <c r="F550" s="17">
        <f>VLOOKUP(A550,'forecast data dump'!$A$1:$H$3450,4,FALSE)</f>
        <v>44378</v>
      </c>
      <c r="G550" s="17">
        <f>VLOOKUP(A550,'forecast data dump'!$A$1:$H$3450,5,FALSE)</f>
        <v>44378</v>
      </c>
      <c r="H550" s="13">
        <f>VLOOKUP(A550,'forecast data dump'!$A$1:$H$3450,8,FALSE)</f>
        <v>0</v>
      </c>
      <c r="I550" s="22">
        <f t="shared" si="84"/>
        <v>8</v>
      </c>
      <c r="J550" s="5"/>
      <c r="K550" s="5"/>
      <c r="L550" s="33">
        <f t="shared" si="85"/>
        <v>1012</v>
      </c>
      <c r="M550" s="33">
        <f t="shared" si="86"/>
        <v>1012</v>
      </c>
      <c r="N550" s="22">
        <f t="shared" si="87"/>
        <v>0</v>
      </c>
    </row>
    <row r="551" spans="1:14" x14ac:dyDescent="0.3">
      <c r="A551" s="5" t="s">
        <v>1298</v>
      </c>
      <c r="B551" s="5" t="s">
        <v>1299</v>
      </c>
      <c r="C551" s="5" t="s">
        <v>3740</v>
      </c>
      <c r="D551" s="5">
        <v>4</v>
      </c>
      <c r="E551" s="6">
        <v>688</v>
      </c>
      <c r="F551" s="17">
        <f>VLOOKUP(A551,'forecast data dump'!$A$1:$H$3450,4,FALSE)</f>
        <v>44378</v>
      </c>
      <c r="G551" s="17">
        <f>VLOOKUP(A551,'forecast data dump'!$A$1:$H$3450,5,FALSE)</f>
        <v>44378</v>
      </c>
      <c r="H551" s="13">
        <f>VLOOKUP(A551,'forecast data dump'!$A$1:$H$3450,8,FALSE)</f>
        <v>0</v>
      </c>
      <c r="I551" s="22">
        <f t="shared" si="84"/>
        <v>4</v>
      </c>
      <c r="J551" s="5"/>
      <c r="K551" s="5"/>
      <c r="L551" s="33">
        <f t="shared" si="85"/>
        <v>688</v>
      </c>
      <c r="M551" s="33">
        <f t="shared" si="86"/>
        <v>688</v>
      </c>
      <c r="N551" s="22">
        <f t="shared" si="87"/>
        <v>0</v>
      </c>
    </row>
    <row r="552" spans="1:14" x14ac:dyDescent="0.3">
      <c r="A552" s="5" t="s">
        <v>1298</v>
      </c>
      <c r="B552" s="5" t="s">
        <v>1299</v>
      </c>
      <c r="C552" s="5" t="s">
        <v>3750</v>
      </c>
      <c r="D552" s="5">
        <v>4</v>
      </c>
      <c r="E552" s="6">
        <v>0</v>
      </c>
      <c r="F552" s="17">
        <f>VLOOKUP(A552,'forecast data dump'!$A$1:$H$3450,4,FALSE)</f>
        <v>44378</v>
      </c>
      <c r="G552" s="17">
        <f>VLOOKUP(A552,'forecast data dump'!$A$1:$H$3450,5,FALSE)</f>
        <v>44378</v>
      </c>
      <c r="H552" s="13">
        <f>VLOOKUP(A552,'forecast data dump'!$A$1:$H$3450,8,FALSE)</f>
        <v>0</v>
      </c>
      <c r="I552" s="22">
        <f t="shared" si="84"/>
        <v>4</v>
      </c>
      <c r="J552" s="5"/>
      <c r="K552" s="5"/>
      <c r="L552" s="33">
        <f t="shared" si="85"/>
        <v>0</v>
      </c>
      <c r="M552" s="33">
        <f t="shared" si="86"/>
        <v>0</v>
      </c>
      <c r="N552" s="22">
        <f t="shared" si="87"/>
        <v>0</v>
      </c>
    </row>
    <row r="553" spans="1:14" x14ac:dyDescent="0.3">
      <c r="A553" s="5" t="s">
        <v>1298</v>
      </c>
      <c r="B553" s="5" t="s">
        <v>1299</v>
      </c>
      <c r="C553" s="5" t="s">
        <v>3732</v>
      </c>
      <c r="D553" s="5">
        <v>4</v>
      </c>
      <c r="E553" s="6">
        <v>824</v>
      </c>
      <c r="F553" s="17">
        <f>VLOOKUP(A553,'forecast data dump'!$A$1:$H$3450,4,FALSE)</f>
        <v>44378</v>
      </c>
      <c r="G553" s="17">
        <f>VLOOKUP(A553,'forecast data dump'!$A$1:$H$3450,5,FALSE)</f>
        <v>44378</v>
      </c>
      <c r="H553" s="13">
        <f>VLOOKUP(A553,'forecast data dump'!$A$1:$H$3450,8,FALSE)</f>
        <v>0</v>
      </c>
      <c r="I553" s="22">
        <f t="shared" si="84"/>
        <v>4</v>
      </c>
      <c r="J553" s="5"/>
      <c r="K553" s="5"/>
      <c r="L553" s="33">
        <f t="shared" si="85"/>
        <v>824</v>
      </c>
      <c r="M553" s="33">
        <f t="shared" si="86"/>
        <v>824</v>
      </c>
      <c r="N553" s="22">
        <f t="shared" si="87"/>
        <v>0</v>
      </c>
    </row>
    <row r="554" spans="1:14" x14ac:dyDescent="0.3">
      <c r="A554" s="5" t="s">
        <v>1300</v>
      </c>
      <c r="B554" s="5" t="s">
        <v>1301</v>
      </c>
      <c r="C554" s="5" t="s">
        <v>3746</v>
      </c>
      <c r="D554" s="5">
        <v>354</v>
      </c>
      <c r="E554" s="6">
        <v>43480</v>
      </c>
      <c r="F554" s="17" t="str">
        <f>VLOOKUP(A554,'forecast data dump'!$A$1:$H$3450,4,FALSE)</f>
        <v>03-Jun-19 A</v>
      </c>
      <c r="G554" s="17" t="str">
        <f>VLOOKUP(A554,'forecast data dump'!$A$1:$H$3450,5,FALSE)</f>
        <v>06-Jan-20 A</v>
      </c>
      <c r="H554" s="13">
        <f>VLOOKUP(A554,'forecast data dump'!$A$1:$H$3450,8,FALSE)</f>
        <v>1</v>
      </c>
      <c r="I554" s="22">
        <f t="shared" si="84"/>
        <v>0</v>
      </c>
      <c r="J554" s="5"/>
      <c r="K554" s="5"/>
      <c r="L554" s="33">
        <f t="shared" si="85"/>
        <v>0</v>
      </c>
      <c r="M554" s="33">
        <f t="shared" si="86"/>
        <v>0</v>
      </c>
      <c r="N554" s="22">
        <f t="shared" si="87"/>
        <v>0</v>
      </c>
    </row>
    <row r="555" spans="1:14" x14ac:dyDescent="0.3">
      <c r="A555" s="5" t="s">
        <v>1300</v>
      </c>
      <c r="B555" s="5" t="s">
        <v>1301</v>
      </c>
      <c r="C555" s="5" t="s">
        <v>3740</v>
      </c>
      <c r="D555" s="5">
        <v>97</v>
      </c>
      <c r="E555" s="6">
        <v>16208</v>
      </c>
      <c r="F555" s="17" t="str">
        <f>VLOOKUP(A555,'forecast data dump'!$A$1:$H$3450,4,FALSE)</f>
        <v>03-Jun-19 A</v>
      </c>
      <c r="G555" s="17" t="str">
        <f>VLOOKUP(A555,'forecast data dump'!$A$1:$H$3450,5,FALSE)</f>
        <v>06-Jan-20 A</v>
      </c>
      <c r="H555" s="13">
        <f>VLOOKUP(A555,'forecast data dump'!$A$1:$H$3450,8,FALSE)</f>
        <v>1</v>
      </c>
      <c r="I555" s="22">
        <f t="shared" si="84"/>
        <v>0</v>
      </c>
      <c r="J555" s="5"/>
      <c r="K555" s="5"/>
      <c r="L555" s="33">
        <f t="shared" si="85"/>
        <v>0</v>
      </c>
      <c r="M555" s="33">
        <f t="shared" si="86"/>
        <v>0</v>
      </c>
      <c r="N555" s="22">
        <f t="shared" si="87"/>
        <v>0</v>
      </c>
    </row>
    <row r="556" spans="1:14" x14ac:dyDescent="0.3">
      <c r="A556" s="3" t="s">
        <v>7840</v>
      </c>
      <c r="B556" s="3"/>
      <c r="C556" s="3"/>
      <c r="D556" s="3"/>
      <c r="E556" s="4"/>
      <c r="F556" s="15"/>
      <c r="G556" s="15"/>
      <c r="H556" s="11"/>
      <c r="I556" s="20"/>
      <c r="J556" s="3"/>
      <c r="K556" s="3"/>
      <c r="L556" s="32"/>
      <c r="M556" s="32"/>
      <c r="N556" s="20"/>
    </row>
    <row r="557" spans="1:14" x14ac:dyDescent="0.3">
      <c r="A557" s="5" t="s">
        <v>1285</v>
      </c>
      <c r="B557" s="5" t="s">
        <v>1286</v>
      </c>
      <c r="C557" s="5" t="s">
        <v>3746</v>
      </c>
      <c r="D557" s="5">
        <v>156</v>
      </c>
      <c r="E557" s="6">
        <v>20328</v>
      </c>
      <c r="F557" s="17">
        <f>VLOOKUP(A557,'forecast data dump'!$A$1:$H$3450,4,FALSE)</f>
        <v>44581</v>
      </c>
      <c r="G557" s="17">
        <f>VLOOKUP(A557,'forecast data dump'!$A$1:$H$3450,5,FALSE)</f>
        <v>44596</v>
      </c>
      <c r="H557" s="13">
        <f>VLOOKUP(A557,'forecast data dump'!$A$1:$H$3450,8,FALSE)</f>
        <v>0</v>
      </c>
      <c r="I557" s="22">
        <f>D557*(1-H557)</f>
        <v>156</v>
      </c>
      <c r="J557" s="5"/>
      <c r="K557" s="5"/>
      <c r="L557" s="33">
        <f>E557*(1-H557)</f>
        <v>20328</v>
      </c>
      <c r="M557" s="33">
        <f>IF(J557="",L557,(E557/D557)*J557)</f>
        <v>20328</v>
      </c>
      <c r="N557" s="22">
        <f>L557-M557</f>
        <v>0</v>
      </c>
    </row>
    <row r="558" spans="1:14" x14ac:dyDescent="0.3">
      <c r="A558" s="5" t="s">
        <v>1287</v>
      </c>
      <c r="B558" s="5" t="s">
        <v>1282</v>
      </c>
      <c r="C558" s="5" t="s">
        <v>3748</v>
      </c>
      <c r="D558" s="5">
        <v>108</v>
      </c>
      <c r="E558" s="6">
        <v>14073</v>
      </c>
      <c r="F558" s="17">
        <f>VLOOKUP(A558,'forecast data dump'!$A$1:$H$3450,4,FALSE)</f>
        <v>44536</v>
      </c>
      <c r="G558" s="17">
        <f>VLOOKUP(A558,'forecast data dump'!$A$1:$H$3450,5,FALSE)</f>
        <v>44580</v>
      </c>
      <c r="H558" s="13">
        <f>VLOOKUP(A558,'forecast data dump'!$A$1:$H$3450,8,FALSE)</f>
        <v>0</v>
      </c>
      <c r="I558" s="22">
        <f>D558*(1-H558)</f>
        <v>108</v>
      </c>
      <c r="J558" s="5"/>
      <c r="K558" s="5"/>
      <c r="L558" s="33">
        <f>E558*(1-H558)</f>
        <v>14073</v>
      </c>
      <c r="M558" s="33">
        <f>IF(J558="",L558,(E558/D558)*J558)</f>
        <v>14073</v>
      </c>
      <c r="N558" s="22">
        <f>L558-M558</f>
        <v>0</v>
      </c>
    </row>
    <row r="559" spans="1:14" x14ac:dyDescent="0.3">
      <c r="A559" s="3" t="s">
        <v>7955</v>
      </c>
      <c r="B559" s="3"/>
      <c r="C559" s="3"/>
      <c r="D559" s="3"/>
      <c r="E559" s="4"/>
      <c r="F559" s="15"/>
      <c r="G559" s="15"/>
      <c r="H559" s="11"/>
      <c r="I559" s="20"/>
      <c r="J559" s="3"/>
      <c r="K559" s="3"/>
      <c r="L559" s="32"/>
      <c r="M559" s="32"/>
      <c r="N559" s="20"/>
    </row>
    <row r="560" spans="1:14" x14ac:dyDescent="0.3">
      <c r="A560" s="3" t="s">
        <v>7906</v>
      </c>
      <c r="B560" s="3"/>
      <c r="C560" s="3"/>
      <c r="D560" s="3"/>
      <c r="E560" s="4"/>
      <c r="F560" s="15"/>
      <c r="G560" s="15"/>
      <c r="H560" s="11"/>
      <c r="I560" s="20"/>
      <c r="J560" s="3"/>
      <c r="K560" s="3"/>
      <c r="L560" s="32"/>
      <c r="M560" s="32"/>
      <c r="N560" s="20"/>
    </row>
    <row r="561" spans="1:14" x14ac:dyDescent="0.3">
      <c r="A561" s="5" t="s">
        <v>1151</v>
      </c>
      <c r="B561" s="5" t="s">
        <v>1152</v>
      </c>
      <c r="C561" s="5" t="s">
        <v>3745</v>
      </c>
      <c r="D561" s="5">
        <v>76</v>
      </c>
      <c r="E561" s="6">
        <v>8421</v>
      </c>
      <c r="F561" s="17" t="str">
        <f>VLOOKUP(A561,'forecast data dump'!$A$1:$H$3450,4,FALSE)</f>
        <v>03-Jun-19 A</v>
      </c>
      <c r="G561" s="17" t="str">
        <f>VLOOKUP(A561,'forecast data dump'!$A$1:$H$3450,5,FALSE)</f>
        <v>28-Feb-20 A</v>
      </c>
      <c r="H561" s="13">
        <f>VLOOKUP(A561,'forecast data dump'!$A$1:$H$3450,8,FALSE)</f>
        <v>1</v>
      </c>
      <c r="I561" s="22">
        <f t="shared" ref="I561:I572" si="88">D561*(1-H561)</f>
        <v>0</v>
      </c>
      <c r="J561" s="5"/>
      <c r="K561" s="5"/>
      <c r="L561" s="33">
        <f t="shared" ref="L561:L572" si="89">E561*(1-H561)</f>
        <v>0</v>
      </c>
      <c r="M561" s="33">
        <f t="shared" ref="M561:M572" si="90">IF(J561="",L561,(E561/D561)*J561)</f>
        <v>0</v>
      </c>
      <c r="N561" s="22">
        <f t="shared" ref="N561:N572" si="91">L561-M561</f>
        <v>0</v>
      </c>
    </row>
    <row r="562" spans="1:14" x14ac:dyDescent="0.3">
      <c r="A562" s="5" t="s">
        <v>1153</v>
      </c>
      <c r="B562" s="5" t="s">
        <v>1154</v>
      </c>
      <c r="C562" s="5" t="s">
        <v>3748</v>
      </c>
      <c r="D562" s="5">
        <v>8</v>
      </c>
      <c r="E562" s="6">
        <v>1012</v>
      </c>
      <c r="F562" s="17">
        <f>VLOOKUP(A562,'forecast data dump'!$A$1:$H$3450,4,FALSE)</f>
        <v>44410</v>
      </c>
      <c r="G562" s="17">
        <f>VLOOKUP(A562,'forecast data dump'!$A$1:$H$3450,5,FALSE)</f>
        <v>44410</v>
      </c>
      <c r="H562" s="13">
        <f>VLOOKUP(A562,'forecast data dump'!$A$1:$H$3450,8,FALSE)</f>
        <v>0</v>
      </c>
      <c r="I562" s="22">
        <f t="shared" si="88"/>
        <v>8</v>
      </c>
      <c r="J562" s="5"/>
      <c r="K562" s="5"/>
      <c r="L562" s="33">
        <f t="shared" si="89"/>
        <v>1012</v>
      </c>
      <c r="M562" s="33">
        <f t="shared" si="90"/>
        <v>1012</v>
      </c>
      <c r="N562" s="22">
        <f t="shared" si="91"/>
        <v>0</v>
      </c>
    </row>
    <row r="563" spans="1:14" x14ac:dyDescent="0.3">
      <c r="A563" s="5" t="s">
        <v>1153</v>
      </c>
      <c r="B563" s="5" t="s">
        <v>1154</v>
      </c>
      <c r="C563" s="5" t="s">
        <v>3746</v>
      </c>
      <c r="D563" s="5">
        <v>4</v>
      </c>
      <c r="E563" s="6">
        <v>506</v>
      </c>
      <c r="F563" s="17">
        <f>VLOOKUP(A563,'forecast data dump'!$A$1:$H$3450,4,FALSE)</f>
        <v>44410</v>
      </c>
      <c r="G563" s="17">
        <f>VLOOKUP(A563,'forecast data dump'!$A$1:$H$3450,5,FALSE)</f>
        <v>44410</v>
      </c>
      <c r="H563" s="13">
        <f>VLOOKUP(A563,'forecast data dump'!$A$1:$H$3450,8,FALSE)</f>
        <v>0</v>
      </c>
      <c r="I563" s="22">
        <f t="shared" si="88"/>
        <v>4</v>
      </c>
      <c r="J563" s="5"/>
      <c r="K563" s="5"/>
      <c r="L563" s="33">
        <f t="shared" si="89"/>
        <v>506</v>
      </c>
      <c r="M563" s="33">
        <f t="shared" si="90"/>
        <v>506</v>
      </c>
      <c r="N563" s="22">
        <f t="shared" si="91"/>
        <v>0</v>
      </c>
    </row>
    <row r="564" spans="1:14" x14ac:dyDescent="0.3">
      <c r="A564" s="5" t="s">
        <v>1153</v>
      </c>
      <c r="B564" s="5" t="s">
        <v>1154</v>
      </c>
      <c r="C564" s="5" t="s">
        <v>3740</v>
      </c>
      <c r="D564" s="5">
        <v>4</v>
      </c>
      <c r="E564" s="6">
        <v>688</v>
      </c>
      <c r="F564" s="17">
        <f>VLOOKUP(A564,'forecast data dump'!$A$1:$H$3450,4,FALSE)</f>
        <v>44410</v>
      </c>
      <c r="G564" s="17">
        <f>VLOOKUP(A564,'forecast data dump'!$A$1:$H$3450,5,FALSE)</f>
        <v>44410</v>
      </c>
      <c r="H564" s="13">
        <f>VLOOKUP(A564,'forecast data dump'!$A$1:$H$3450,8,FALSE)</f>
        <v>0</v>
      </c>
      <c r="I564" s="22">
        <f t="shared" si="88"/>
        <v>4</v>
      </c>
      <c r="J564" s="5"/>
      <c r="K564" s="5"/>
      <c r="L564" s="33">
        <f t="shared" si="89"/>
        <v>688</v>
      </c>
      <c r="M564" s="33">
        <f t="shared" si="90"/>
        <v>688</v>
      </c>
      <c r="N564" s="22">
        <f t="shared" si="91"/>
        <v>0</v>
      </c>
    </row>
    <row r="565" spans="1:14" x14ac:dyDescent="0.3">
      <c r="A565" s="5" t="s">
        <v>1153</v>
      </c>
      <c r="B565" s="5" t="s">
        <v>1154</v>
      </c>
      <c r="C565" s="5" t="s">
        <v>3750</v>
      </c>
      <c r="D565" s="5">
        <v>4</v>
      </c>
      <c r="E565" s="6">
        <v>0</v>
      </c>
      <c r="F565" s="17">
        <f>VLOOKUP(A565,'forecast data dump'!$A$1:$H$3450,4,FALSE)</f>
        <v>44410</v>
      </c>
      <c r="G565" s="17">
        <f>VLOOKUP(A565,'forecast data dump'!$A$1:$H$3450,5,FALSE)</f>
        <v>44410</v>
      </c>
      <c r="H565" s="13">
        <f>VLOOKUP(A565,'forecast data dump'!$A$1:$H$3450,8,FALSE)</f>
        <v>0</v>
      </c>
      <c r="I565" s="22">
        <f t="shared" si="88"/>
        <v>4</v>
      </c>
      <c r="J565" s="5"/>
      <c r="K565" s="5"/>
      <c r="L565" s="33">
        <f t="shared" si="89"/>
        <v>0</v>
      </c>
      <c r="M565" s="33">
        <f t="shared" si="90"/>
        <v>0</v>
      </c>
      <c r="N565" s="22">
        <f t="shared" si="91"/>
        <v>0</v>
      </c>
    </row>
    <row r="566" spans="1:14" x14ac:dyDescent="0.3">
      <c r="A566" s="5" t="s">
        <v>1153</v>
      </c>
      <c r="B566" s="5" t="s">
        <v>1154</v>
      </c>
      <c r="C566" s="5" t="s">
        <v>3732</v>
      </c>
      <c r="D566" s="5">
        <v>4</v>
      </c>
      <c r="E566" s="6">
        <v>824</v>
      </c>
      <c r="F566" s="17">
        <f>VLOOKUP(A566,'forecast data dump'!$A$1:$H$3450,4,FALSE)</f>
        <v>44410</v>
      </c>
      <c r="G566" s="17">
        <f>VLOOKUP(A566,'forecast data dump'!$A$1:$H$3450,5,FALSE)</f>
        <v>44410</v>
      </c>
      <c r="H566" s="13">
        <f>VLOOKUP(A566,'forecast data dump'!$A$1:$H$3450,8,FALSE)</f>
        <v>0</v>
      </c>
      <c r="I566" s="22">
        <f t="shared" si="88"/>
        <v>4</v>
      </c>
      <c r="J566" s="5"/>
      <c r="K566" s="5"/>
      <c r="L566" s="33">
        <f t="shared" si="89"/>
        <v>824</v>
      </c>
      <c r="M566" s="33">
        <f t="shared" si="90"/>
        <v>824</v>
      </c>
      <c r="N566" s="22">
        <f t="shared" si="91"/>
        <v>0</v>
      </c>
    </row>
    <row r="567" spans="1:14" x14ac:dyDescent="0.3">
      <c r="A567" s="5" t="s">
        <v>1155</v>
      </c>
      <c r="B567" s="5" t="s">
        <v>1156</v>
      </c>
      <c r="C567" s="5" t="s">
        <v>3732</v>
      </c>
      <c r="D567" s="5">
        <v>4</v>
      </c>
      <c r="E567" s="6">
        <v>824</v>
      </c>
      <c r="F567" s="17">
        <f>VLOOKUP(A567,'forecast data dump'!$A$1:$H$3450,4,FALSE)</f>
        <v>44407</v>
      </c>
      <c r="G567" s="17">
        <f>VLOOKUP(A567,'forecast data dump'!$A$1:$H$3450,5,FALSE)</f>
        <v>44407</v>
      </c>
      <c r="H567" s="13">
        <f>VLOOKUP(A567,'forecast data dump'!$A$1:$H$3450,8,FALSE)</f>
        <v>0</v>
      </c>
      <c r="I567" s="22">
        <f t="shared" si="88"/>
        <v>4</v>
      </c>
      <c r="J567" s="5"/>
      <c r="K567" s="5"/>
      <c r="L567" s="33">
        <f t="shared" si="89"/>
        <v>824</v>
      </c>
      <c r="M567" s="33">
        <f t="shared" si="90"/>
        <v>824</v>
      </c>
      <c r="N567" s="22">
        <f t="shared" si="91"/>
        <v>0</v>
      </c>
    </row>
    <row r="568" spans="1:14" x14ac:dyDescent="0.3">
      <c r="A568" s="5" t="s">
        <v>1155</v>
      </c>
      <c r="B568" s="5" t="s">
        <v>1156</v>
      </c>
      <c r="C568" s="5" t="s">
        <v>3740</v>
      </c>
      <c r="D568" s="5">
        <v>4</v>
      </c>
      <c r="E568" s="6">
        <v>688</v>
      </c>
      <c r="F568" s="17">
        <f>VLOOKUP(A568,'forecast data dump'!$A$1:$H$3450,4,FALSE)</f>
        <v>44407</v>
      </c>
      <c r="G568" s="17">
        <f>VLOOKUP(A568,'forecast data dump'!$A$1:$H$3450,5,FALSE)</f>
        <v>44407</v>
      </c>
      <c r="H568" s="13">
        <f>VLOOKUP(A568,'forecast data dump'!$A$1:$H$3450,8,FALSE)</f>
        <v>0</v>
      </c>
      <c r="I568" s="22">
        <f t="shared" si="88"/>
        <v>4</v>
      </c>
      <c r="J568" s="5"/>
      <c r="K568" s="5"/>
      <c r="L568" s="33">
        <f t="shared" si="89"/>
        <v>688</v>
      </c>
      <c r="M568" s="33">
        <f t="shared" si="90"/>
        <v>688</v>
      </c>
      <c r="N568" s="22">
        <f t="shared" si="91"/>
        <v>0</v>
      </c>
    </row>
    <row r="569" spans="1:14" x14ac:dyDescent="0.3">
      <c r="A569" s="5" t="s">
        <v>1155</v>
      </c>
      <c r="B569" s="5" t="s">
        <v>1156</v>
      </c>
      <c r="C569" s="5" t="s">
        <v>3750</v>
      </c>
      <c r="D569" s="5">
        <v>4</v>
      </c>
      <c r="E569" s="6">
        <v>0</v>
      </c>
      <c r="F569" s="17">
        <f>VLOOKUP(A569,'forecast data dump'!$A$1:$H$3450,4,FALSE)</f>
        <v>44407</v>
      </c>
      <c r="G569" s="17">
        <f>VLOOKUP(A569,'forecast data dump'!$A$1:$H$3450,5,FALSE)</f>
        <v>44407</v>
      </c>
      <c r="H569" s="13">
        <f>VLOOKUP(A569,'forecast data dump'!$A$1:$H$3450,8,FALSE)</f>
        <v>0</v>
      </c>
      <c r="I569" s="22">
        <f t="shared" si="88"/>
        <v>4</v>
      </c>
      <c r="J569" s="5"/>
      <c r="K569" s="5"/>
      <c r="L569" s="33">
        <f t="shared" si="89"/>
        <v>0</v>
      </c>
      <c r="M569" s="33">
        <f t="shared" si="90"/>
        <v>0</v>
      </c>
      <c r="N569" s="22">
        <f t="shared" si="91"/>
        <v>0</v>
      </c>
    </row>
    <row r="570" spans="1:14" x14ac:dyDescent="0.3">
      <c r="A570" s="5" t="s">
        <v>1155</v>
      </c>
      <c r="B570" s="5" t="s">
        <v>1156</v>
      </c>
      <c r="C570" s="5" t="s">
        <v>3746</v>
      </c>
      <c r="D570" s="5">
        <v>4</v>
      </c>
      <c r="E570" s="6">
        <v>506</v>
      </c>
      <c r="F570" s="17">
        <f>VLOOKUP(A570,'forecast data dump'!$A$1:$H$3450,4,FALSE)</f>
        <v>44407</v>
      </c>
      <c r="G570" s="17">
        <f>VLOOKUP(A570,'forecast data dump'!$A$1:$H$3450,5,FALSE)</f>
        <v>44407</v>
      </c>
      <c r="H570" s="13">
        <f>VLOOKUP(A570,'forecast data dump'!$A$1:$H$3450,8,FALSE)</f>
        <v>0</v>
      </c>
      <c r="I570" s="22">
        <f t="shared" si="88"/>
        <v>4</v>
      </c>
      <c r="J570" s="5"/>
      <c r="K570" s="5"/>
      <c r="L570" s="33">
        <f t="shared" si="89"/>
        <v>506</v>
      </c>
      <c r="M570" s="33">
        <f t="shared" si="90"/>
        <v>506</v>
      </c>
      <c r="N570" s="22">
        <f t="shared" si="91"/>
        <v>0</v>
      </c>
    </row>
    <row r="571" spans="1:14" x14ac:dyDescent="0.3">
      <c r="A571" s="5" t="s">
        <v>1155</v>
      </c>
      <c r="B571" s="5" t="s">
        <v>1156</v>
      </c>
      <c r="C571" s="5" t="s">
        <v>3748</v>
      </c>
      <c r="D571" s="5">
        <v>8</v>
      </c>
      <c r="E571" s="6">
        <v>1012</v>
      </c>
      <c r="F571" s="17">
        <f>VLOOKUP(A571,'forecast data dump'!$A$1:$H$3450,4,FALSE)</f>
        <v>44407</v>
      </c>
      <c r="G571" s="17">
        <f>VLOOKUP(A571,'forecast data dump'!$A$1:$H$3450,5,FALSE)</f>
        <v>44407</v>
      </c>
      <c r="H571" s="13">
        <f>VLOOKUP(A571,'forecast data dump'!$A$1:$H$3450,8,FALSE)</f>
        <v>0</v>
      </c>
      <c r="I571" s="22">
        <f t="shared" si="88"/>
        <v>8</v>
      </c>
      <c r="J571" s="5"/>
      <c r="K571" s="5"/>
      <c r="L571" s="33">
        <f t="shared" si="89"/>
        <v>1012</v>
      </c>
      <c r="M571" s="33">
        <f t="shared" si="90"/>
        <v>1012</v>
      </c>
      <c r="N571" s="22">
        <f t="shared" si="91"/>
        <v>0</v>
      </c>
    </row>
    <row r="572" spans="1:14" x14ac:dyDescent="0.3">
      <c r="A572" s="5" t="s">
        <v>1159</v>
      </c>
      <c r="B572" s="5" t="s">
        <v>1158</v>
      </c>
      <c r="C572" s="5" t="s">
        <v>3748</v>
      </c>
      <c r="D572" s="5">
        <v>55</v>
      </c>
      <c r="E572" s="6">
        <v>6755</v>
      </c>
      <c r="F572" s="17" t="str">
        <f>VLOOKUP(A572,'forecast data dump'!$A$1:$H$3450,4,FALSE)</f>
        <v>03-Jun-19 A</v>
      </c>
      <c r="G572" s="17" t="str">
        <f>VLOOKUP(A572,'forecast data dump'!$A$1:$H$3450,5,FALSE)</f>
        <v>31-Dec-19 A</v>
      </c>
      <c r="H572" s="13">
        <f>VLOOKUP(A572,'forecast data dump'!$A$1:$H$3450,8,FALSE)</f>
        <v>1</v>
      </c>
      <c r="I572" s="22">
        <f t="shared" si="88"/>
        <v>0</v>
      </c>
      <c r="J572" s="5"/>
      <c r="K572" s="5"/>
      <c r="L572" s="33">
        <f t="shared" si="89"/>
        <v>0</v>
      </c>
      <c r="M572" s="33">
        <f t="shared" si="90"/>
        <v>0</v>
      </c>
      <c r="N572" s="22">
        <f t="shared" si="91"/>
        <v>0</v>
      </c>
    </row>
    <row r="573" spans="1:14" x14ac:dyDescent="0.3">
      <c r="A573" s="3" t="s">
        <v>7841</v>
      </c>
      <c r="B573" s="3"/>
      <c r="C573" s="3"/>
      <c r="D573" s="3"/>
      <c r="E573" s="4"/>
      <c r="F573" s="15"/>
      <c r="G573" s="15"/>
      <c r="H573" s="11"/>
      <c r="I573" s="20"/>
      <c r="J573" s="3"/>
      <c r="K573" s="3"/>
      <c r="L573" s="32"/>
      <c r="M573" s="32"/>
      <c r="N573" s="20"/>
    </row>
    <row r="574" spans="1:14" x14ac:dyDescent="0.3">
      <c r="A574" s="5" t="s">
        <v>1164</v>
      </c>
      <c r="B574" s="5" t="s">
        <v>1165</v>
      </c>
      <c r="C574" s="5" t="s">
        <v>3746</v>
      </c>
      <c r="D574" s="5">
        <v>80</v>
      </c>
      <c r="E574" s="6">
        <v>10424</v>
      </c>
      <c r="F574" s="17">
        <f>VLOOKUP(A574,'forecast data dump'!$A$1:$H$3450,4,FALSE)</f>
        <v>44503</v>
      </c>
      <c r="G574" s="17">
        <f>VLOOKUP(A574,'forecast data dump'!$A$1:$H$3450,5,FALSE)</f>
        <v>44540</v>
      </c>
      <c r="H574" s="13">
        <f>VLOOKUP(A574,'forecast data dump'!$A$1:$H$3450,8,FALSE)</f>
        <v>0</v>
      </c>
      <c r="I574" s="22">
        <f t="shared" ref="I574:I579" si="92">D574*(1-H574)</f>
        <v>80</v>
      </c>
      <c r="J574" s="5"/>
      <c r="K574" s="5"/>
      <c r="L574" s="33">
        <f t="shared" ref="L574:L579" si="93">E574*(1-H574)</f>
        <v>10424</v>
      </c>
      <c r="M574" s="33">
        <f t="shared" ref="M574:M579" si="94">IF(J574="",L574,(E574/D574)*J574)</f>
        <v>10424</v>
      </c>
      <c r="N574" s="22">
        <f t="shared" ref="N574:N579" si="95">L574-M574</f>
        <v>0</v>
      </c>
    </row>
    <row r="575" spans="1:14" x14ac:dyDescent="0.3">
      <c r="A575" s="5" t="s">
        <v>1164</v>
      </c>
      <c r="B575" s="5" t="s">
        <v>1165</v>
      </c>
      <c r="C575" s="5" t="s">
        <v>3740</v>
      </c>
      <c r="D575" s="5">
        <v>40</v>
      </c>
      <c r="E575" s="6">
        <v>7091</v>
      </c>
      <c r="F575" s="17">
        <f>VLOOKUP(A575,'forecast data dump'!$A$1:$H$3450,4,FALSE)</f>
        <v>44503</v>
      </c>
      <c r="G575" s="17">
        <f>VLOOKUP(A575,'forecast data dump'!$A$1:$H$3450,5,FALSE)</f>
        <v>44540</v>
      </c>
      <c r="H575" s="13">
        <f>VLOOKUP(A575,'forecast data dump'!$A$1:$H$3450,8,FALSE)</f>
        <v>0</v>
      </c>
      <c r="I575" s="22">
        <f t="shared" si="92"/>
        <v>40</v>
      </c>
      <c r="J575" s="5"/>
      <c r="K575" s="5"/>
      <c r="L575" s="33">
        <f t="shared" si="93"/>
        <v>7091</v>
      </c>
      <c r="M575" s="33">
        <f t="shared" si="94"/>
        <v>7091</v>
      </c>
      <c r="N575" s="22">
        <f t="shared" si="95"/>
        <v>0</v>
      </c>
    </row>
    <row r="576" spans="1:14" x14ac:dyDescent="0.3">
      <c r="A576" s="5" t="s">
        <v>1164</v>
      </c>
      <c r="B576" s="5" t="s">
        <v>1165</v>
      </c>
      <c r="C576" s="5" t="s">
        <v>3742</v>
      </c>
      <c r="D576" s="5">
        <v>320</v>
      </c>
      <c r="E576" s="6">
        <v>37615</v>
      </c>
      <c r="F576" s="17">
        <f>VLOOKUP(A576,'forecast data dump'!$A$1:$H$3450,4,FALSE)</f>
        <v>44503</v>
      </c>
      <c r="G576" s="17">
        <f>VLOOKUP(A576,'forecast data dump'!$A$1:$H$3450,5,FALSE)</f>
        <v>44540</v>
      </c>
      <c r="H576" s="13">
        <f>VLOOKUP(A576,'forecast data dump'!$A$1:$H$3450,8,FALSE)</f>
        <v>0</v>
      </c>
      <c r="I576" s="22">
        <f t="shared" si="92"/>
        <v>320</v>
      </c>
      <c r="J576" s="5"/>
      <c r="K576" s="5"/>
      <c r="L576" s="33">
        <f t="shared" si="93"/>
        <v>37615</v>
      </c>
      <c r="M576" s="33">
        <f t="shared" si="94"/>
        <v>37615</v>
      </c>
      <c r="N576" s="22">
        <f t="shared" si="95"/>
        <v>0</v>
      </c>
    </row>
    <row r="577" spans="1:14" x14ac:dyDescent="0.3">
      <c r="A577" s="5" t="s">
        <v>1172</v>
      </c>
      <c r="B577" s="5" t="s">
        <v>1163</v>
      </c>
      <c r="C577" s="5" t="s">
        <v>3748</v>
      </c>
      <c r="D577" s="5">
        <v>322</v>
      </c>
      <c r="E577" s="6">
        <v>40736</v>
      </c>
      <c r="F577" s="17" t="str">
        <f>VLOOKUP(A577,'forecast data dump'!$A$1:$H$3450,4,FALSE)</f>
        <v>15-Mar-21 A</v>
      </c>
      <c r="G577" s="17">
        <f>VLOOKUP(A577,'forecast data dump'!$A$1:$H$3450,5,FALSE)</f>
        <v>44424</v>
      </c>
      <c r="H577" s="13">
        <f>VLOOKUP(A577,'forecast data dump'!$A$1:$H$3450,8,FALSE)</f>
        <v>0.6</v>
      </c>
      <c r="I577" s="22">
        <f t="shared" si="92"/>
        <v>128.80000000000001</v>
      </c>
      <c r="J577" s="5"/>
      <c r="K577" s="5"/>
      <c r="L577" s="33">
        <f t="shared" si="93"/>
        <v>16294.400000000001</v>
      </c>
      <c r="M577" s="33">
        <f t="shared" si="94"/>
        <v>16294.400000000001</v>
      </c>
      <c r="N577" s="22">
        <f t="shared" si="95"/>
        <v>0</v>
      </c>
    </row>
    <row r="578" spans="1:14" x14ac:dyDescent="0.3">
      <c r="A578" s="5" t="s">
        <v>1173</v>
      </c>
      <c r="B578" s="5" t="s">
        <v>1165</v>
      </c>
      <c r="C578" s="5" t="s">
        <v>3748</v>
      </c>
      <c r="D578" s="5">
        <v>160</v>
      </c>
      <c r="E578" s="6">
        <v>20849</v>
      </c>
      <c r="F578" s="17">
        <f>VLOOKUP(A578,'forecast data dump'!$A$1:$H$3450,4,FALSE)</f>
        <v>44503</v>
      </c>
      <c r="G578" s="17">
        <f>VLOOKUP(A578,'forecast data dump'!$A$1:$H$3450,5,FALSE)</f>
        <v>44540</v>
      </c>
      <c r="H578" s="13">
        <f>VLOOKUP(A578,'forecast data dump'!$A$1:$H$3450,8,FALSE)</f>
        <v>0</v>
      </c>
      <c r="I578" s="22">
        <f t="shared" si="92"/>
        <v>160</v>
      </c>
      <c r="J578" s="5"/>
      <c r="K578" s="5"/>
      <c r="L578" s="33">
        <f t="shared" si="93"/>
        <v>20849</v>
      </c>
      <c r="M578" s="33">
        <f t="shared" si="94"/>
        <v>20849</v>
      </c>
      <c r="N578" s="22">
        <f t="shared" si="95"/>
        <v>0</v>
      </c>
    </row>
    <row r="579" spans="1:14" x14ac:dyDescent="0.3">
      <c r="A579" s="5" t="s">
        <v>1174</v>
      </c>
      <c r="B579" s="5" t="s">
        <v>1167</v>
      </c>
      <c r="C579" s="5" t="s">
        <v>3748</v>
      </c>
      <c r="D579" s="5">
        <v>192</v>
      </c>
      <c r="E579" s="6">
        <v>25019</v>
      </c>
      <c r="F579" s="17">
        <f>VLOOKUP(A579,'forecast data dump'!$A$1:$H$3450,4,FALSE)</f>
        <v>44543</v>
      </c>
      <c r="G579" s="17">
        <f>VLOOKUP(A579,'forecast data dump'!$A$1:$H$3450,5,FALSE)</f>
        <v>44572</v>
      </c>
      <c r="H579" s="13">
        <f>VLOOKUP(A579,'forecast data dump'!$A$1:$H$3450,8,FALSE)</f>
        <v>0</v>
      </c>
      <c r="I579" s="22">
        <f t="shared" si="92"/>
        <v>192</v>
      </c>
      <c r="J579" s="5"/>
      <c r="K579" s="5"/>
      <c r="L579" s="33">
        <f t="shared" si="93"/>
        <v>25019</v>
      </c>
      <c r="M579" s="33">
        <f t="shared" si="94"/>
        <v>25019</v>
      </c>
      <c r="N579" s="22">
        <f t="shared" si="95"/>
        <v>0</v>
      </c>
    </row>
    <row r="580" spans="1:14" x14ac:dyDescent="0.3">
      <c r="A580" s="3" t="s">
        <v>7842</v>
      </c>
      <c r="B580" s="3"/>
      <c r="C580" s="3"/>
      <c r="D580" s="3"/>
      <c r="E580" s="4"/>
      <c r="F580" s="15"/>
      <c r="G580" s="15"/>
      <c r="H580" s="11"/>
      <c r="I580" s="20"/>
      <c r="J580" s="3"/>
      <c r="K580" s="3"/>
      <c r="L580" s="32"/>
      <c r="M580" s="32"/>
      <c r="N580" s="20"/>
    </row>
    <row r="581" spans="1:14" x14ac:dyDescent="0.3">
      <c r="A581" s="5" t="s">
        <v>1107</v>
      </c>
      <c r="B581" s="5" t="s">
        <v>1108</v>
      </c>
      <c r="C581" s="5" t="s">
        <v>3730</v>
      </c>
      <c r="D581" s="5">
        <v>205</v>
      </c>
      <c r="E581" s="6">
        <v>34217</v>
      </c>
      <c r="F581" s="17" t="str">
        <f>VLOOKUP(A581,'forecast data dump'!$A$1:$H$3450,4,FALSE)</f>
        <v>01-Feb-17 A</v>
      </c>
      <c r="G581" s="17" t="str">
        <f>VLOOKUP(A581,'forecast data dump'!$A$1:$H$3450,5,FALSE)</f>
        <v>29-Sep-17 A</v>
      </c>
      <c r="H581" s="13">
        <f>VLOOKUP(A581,'forecast data dump'!$A$1:$H$3450,8,FALSE)</f>
        <v>1</v>
      </c>
      <c r="I581" s="22">
        <f>D581*(1-H581)</f>
        <v>0</v>
      </c>
      <c r="J581" s="5"/>
      <c r="K581" s="5"/>
      <c r="L581" s="33">
        <f>E581*(1-H581)</f>
        <v>0</v>
      </c>
      <c r="M581" s="33">
        <f>IF(J581="",L581,(E581/D581)*J581)</f>
        <v>0</v>
      </c>
      <c r="N581" s="22">
        <f>L581-M581</f>
        <v>0</v>
      </c>
    </row>
    <row r="582" spans="1:14" x14ac:dyDescent="0.3">
      <c r="A582" s="5" t="s">
        <v>1109</v>
      </c>
      <c r="B582" s="5" t="s">
        <v>1110</v>
      </c>
      <c r="C582" s="5" t="s">
        <v>3730</v>
      </c>
      <c r="D582" s="5">
        <v>489</v>
      </c>
      <c r="E582" s="6">
        <v>81740</v>
      </c>
      <c r="F582" s="17" t="str">
        <f>VLOOKUP(A582,'forecast data dump'!$A$1:$H$3450,4,FALSE)</f>
        <v>01-Oct-17 A</v>
      </c>
      <c r="G582" s="17" t="str">
        <f>VLOOKUP(A582,'forecast data dump'!$A$1:$H$3450,5,FALSE)</f>
        <v>28-Sep-18 A</v>
      </c>
      <c r="H582" s="13">
        <f>VLOOKUP(A582,'forecast data dump'!$A$1:$H$3450,8,FALSE)</f>
        <v>1</v>
      </c>
      <c r="I582" s="22">
        <f>D582*(1-H582)</f>
        <v>0</v>
      </c>
      <c r="J582" s="5"/>
      <c r="K582" s="5"/>
      <c r="L582" s="33">
        <f>E582*(1-H582)</f>
        <v>0</v>
      </c>
      <c r="M582" s="33">
        <f>IF(J582="",L582,(E582/D582)*J582)</f>
        <v>0</v>
      </c>
      <c r="N582" s="22">
        <f>L582-M582</f>
        <v>0</v>
      </c>
    </row>
    <row r="583" spans="1:14" x14ac:dyDescent="0.3">
      <c r="A583" s="5" t="s">
        <v>1114</v>
      </c>
      <c r="B583" s="5" t="s">
        <v>1115</v>
      </c>
      <c r="C583" s="5" t="s">
        <v>3740</v>
      </c>
      <c r="D583" s="5">
        <v>112</v>
      </c>
      <c r="E583" s="6">
        <v>19276</v>
      </c>
      <c r="F583" s="17" t="str">
        <f>VLOOKUP(A583,'forecast data dump'!$A$1:$H$3450,4,FALSE)</f>
        <v>25-Feb-21 A</v>
      </c>
      <c r="G583" s="17" t="str">
        <f>VLOOKUP(A583,'forecast data dump'!$A$1:$H$3450,5,FALSE)</f>
        <v>26-Feb-21 A</v>
      </c>
      <c r="H583" s="13">
        <f>VLOOKUP(A583,'forecast data dump'!$A$1:$H$3450,8,FALSE)</f>
        <v>1</v>
      </c>
      <c r="I583" s="22">
        <f>D583*(1-H583)</f>
        <v>0</v>
      </c>
      <c r="J583" s="5"/>
      <c r="K583" s="5"/>
      <c r="L583" s="33">
        <f>E583*(1-H583)</f>
        <v>0</v>
      </c>
      <c r="M583" s="33">
        <f>IF(J583="",L583,(E583/D583)*J583)</f>
        <v>0</v>
      </c>
      <c r="N583" s="22">
        <f>L583-M583</f>
        <v>0</v>
      </c>
    </row>
    <row r="584" spans="1:14" x14ac:dyDescent="0.3">
      <c r="A584" s="5" t="s">
        <v>1116</v>
      </c>
      <c r="B584" s="5" t="s">
        <v>1117</v>
      </c>
      <c r="C584" s="5" t="s">
        <v>3740</v>
      </c>
      <c r="D584" s="5">
        <v>16</v>
      </c>
      <c r="E584" s="6">
        <v>2762</v>
      </c>
      <c r="F584" s="17">
        <f>VLOOKUP(A584,'forecast data dump'!$A$1:$H$3450,4,FALSE)</f>
        <v>44378</v>
      </c>
      <c r="G584" s="17">
        <f>VLOOKUP(A584,'forecast data dump'!$A$1:$H$3450,5,FALSE)</f>
        <v>44532</v>
      </c>
      <c r="H584" s="13">
        <f>VLOOKUP(A584,'forecast data dump'!$A$1:$H$3450,8,FALSE)</f>
        <v>0</v>
      </c>
      <c r="I584" s="22">
        <f>D584*(1-H584)</f>
        <v>16</v>
      </c>
      <c r="J584" s="5"/>
      <c r="K584" s="5"/>
      <c r="L584" s="33">
        <f>E584*(1-H584)</f>
        <v>2762</v>
      </c>
      <c r="M584" s="33">
        <f>IF(J584="",L584,(E584/D584)*J584)</f>
        <v>2762</v>
      </c>
      <c r="N584" s="22">
        <f>L584-M584</f>
        <v>0</v>
      </c>
    </row>
    <row r="585" spans="1:14" x14ac:dyDescent="0.3">
      <c r="A585" s="5" t="s">
        <v>1132</v>
      </c>
      <c r="B585" s="5" t="s">
        <v>1133</v>
      </c>
      <c r="C585" s="5" t="s">
        <v>3730</v>
      </c>
      <c r="D585" s="5">
        <v>302</v>
      </c>
      <c r="E585" s="6">
        <v>50490</v>
      </c>
      <c r="F585" s="17" t="str">
        <f>VLOOKUP(A585,'forecast data dump'!$A$1:$H$3450,4,FALSE)</f>
        <v>01-Oct-18 A</v>
      </c>
      <c r="G585" s="17" t="str">
        <f>VLOOKUP(A585,'forecast data dump'!$A$1:$H$3450,5,FALSE)</f>
        <v>31-May-19 A</v>
      </c>
      <c r="H585" s="13">
        <f>VLOOKUP(A585,'forecast data dump'!$A$1:$H$3450,8,FALSE)</f>
        <v>1</v>
      </c>
      <c r="I585" s="22">
        <f>D585*(1-H585)</f>
        <v>0</v>
      </c>
      <c r="J585" s="5"/>
      <c r="K585" s="5"/>
      <c r="L585" s="33">
        <f>E585*(1-H585)</f>
        <v>0</v>
      </c>
      <c r="M585" s="33">
        <f>IF(J585="",L585,(E585/D585)*J585)</f>
        <v>0</v>
      </c>
      <c r="N585" s="22">
        <f>L585-M585</f>
        <v>0</v>
      </c>
    </row>
    <row r="586" spans="1:14" x14ac:dyDescent="0.3">
      <c r="A586" s="7" t="s">
        <v>3724</v>
      </c>
      <c r="B586" s="7"/>
      <c r="C586" s="7"/>
      <c r="D586" s="7"/>
      <c r="E586" s="8"/>
      <c r="F586" s="16"/>
      <c r="G586" s="16"/>
      <c r="H586" s="12"/>
      <c r="I586" s="21"/>
      <c r="J586" s="7"/>
      <c r="K586" s="7"/>
      <c r="L586" s="31"/>
      <c r="M586" s="31"/>
      <c r="N586" s="21"/>
    </row>
    <row r="587" spans="1:14" x14ac:dyDescent="0.3">
      <c r="A587" s="3" t="s">
        <v>3814</v>
      </c>
      <c r="B587" s="3"/>
      <c r="C587" s="3"/>
      <c r="D587" s="3"/>
      <c r="E587" s="4"/>
      <c r="F587" s="15"/>
      <c r="G587" s="15"/>
      <c r="H587" s="11"/>
      <c r="I587" s="20"/>
      <c r="J587" s="3"/>
      <c r="K587" s="3"/>
      <c r="L587" s="32"/>
      <c r="M587" s="32"/>
      <c r="N587" s="20"/>
    </row>
    <row r="588" spans="1:14" x14ac:dyDescent="0.3">
      <c r="A588" s="3" t="s">
        <v>7956</v>
      </c>
      <c r="B588" s="3"/>
      <c r="C588" s="3"/>
      <c r="D588" s="3"/>
      <c r="E588" s="4"/>
      <c r="F588" s="15"/>
      <c r="G588" s="15"/>
      <c r="H588" s="11"/>
      <c r="I588" s="20"/>
      <c r="J588" s="3"/>
      <c r="K588" s="3"/>
      <c r="L588" s="32"/>
      <c r="M588" s="32"/>
      <c r="N588" s="20"/>
    </row>
    <row r="589" spans="1:14" x14ac:dyDescent="0.3">
      <c r="A589" s="3" t="s">
        <v>7957</v>
      </c>
      <c r="B589" s="3"/>
      <c r="C589" s="3"/>
      <c r="D589" s="3"/>
      <c r="E589" s="4"/>
      <c r="F589" s="15"/>
      <c r="G589" s="15"/>
      <c r="H589" s="11"/>
      <c r="I589" s="20"/>
      <c r="J589" s="3"/>
      <c r="K589" s="3"/>
      <c r="L589" s="32"/>
      <c r="M589" s="32"/>
      <c r="N589" s="20"/>
    </row>
    <row r="590" spans="1:14" x14ac:dyDescent="0.3">
      <c r="A590" s="3" t="s">
        <v>7843</v>
      </c>
      <c r="B590" s="3"/>
      <c r="C590" s="3"/>
      <c r="D590" s="3"/>
      <c r="E590" s="4"/>
      <c r="F590" s="15"/>
      <c r="G590" s="15"/>
      <c r="H590" s="11"/>
      <c r="I590" s="20"/>
      <c r="J590" s="3"/>
      <c r="K590" s="3"/>
      <c r="L590" s="32"/>
      <c r="M590" s="32"/>
      <c r="N590" s="20"/>
    </row>
    <row r="591" spans="1:14" x14ac:dyDescent="0.3">
      <c r="A591" s="5" t="s">
        <v>3645</v>
      </c>
      <c r="B591" s="5" t="s">
        <v>3646</v>
      </c>
      <c r="C591" s="5" t="s">
        <v>3730</v>
      </c>
      <c r="D591" s="5">
        <v>117</v>
      </c>
      <c r="E591" s="6">
        <v>19542</v>
      </c>
      <c r="F591" s="17" t="str">
        <f>VLOOKUP(A591,'forecast data dump'!$A$1:$H$3450,4,FALSE)</f>
        <v>01-Feb-17 A</v>
      </c>
      <c r="G591" s="17" t="str">
        <f>VLOOKUP(A591,'forecast data dump'!$A$1:$H$3450,5,FALSE)</f>
        <v>29-Sep-17 A</v>
      </c>
      <c r="H591" s="13">
        <f>VLOOKUP(A591,'forecast data dump'!$A$1:$H$3450,8,FALSE)</f>
        <v>1</v>
      </c>
      <c r="I591" s="22">
        <f t="shared" ref="I591:I603" si="96">D591*(1-H591)</f>
        <v>0</v>
      </c>
      <c r="J591" s="5"/>
      <c r="K591" s="5"/>
      <c r="L591" s="33">
        <f t="shared" ref="L591:L603" si="97">E591*(1-H591)</f>
        <v>0</v>
      </c>
      <c r="M591" s="33">
        <f t="shared" ref="M591:M603" si="98">IF(J591="",L591,(E591/D591)*J591)</f>
        <v>0</v>
      </c>
      <c r="N591" s="22">
        <f t="shared" ref="N591:N603" si="99">L591-M591</f>
        <v>0</v>
      </c>
    </row>
    <row r="592" spans="1:14" x14ac:dyDescent="0.3">
      <c r="A592" s="5" t="s">
        <v>3647</v>
      </c>
      <c r="B592" s="5" t="s">
        <v>3648</v>
      </c>
      <c r="C592" s="5" t="s">
        <v>3730</v>
      </c>
      <c r="D592" s="5">
        <v>488</v>
      </c>
      <c r="E592" s="6">
        <v>81575</v>
      </c>
      <c r="F592" s="17" t="str">
        <f>VLOOKUP(A592,'forecast data dump'!$A$1:$H$3450,4,FALSE)</f>
        <v>02-Oct-17 A</v>
      </c>
      <c r="G592" s="17" t="str">
        <f>VLOOKUP(A592,'forecast data dump'!$A$1:$H$3450,5,FALSE)</f>
        <v>28-Sep-18 A</v>
      </c>
      <c r="H592" s="13">
        <f>VLOOKUP(A592,'forecast data dump'!$A$1:$H$3450,8,FALSE)</f>
        <v>1</v>
      </c>
      <c r="I592" s="22">
        <f t="shared" si="96"/>
        <v>0</v>
      </c>
      <c r="J592" s="5"/>
      <c r="K592" s="5"/>
      <c r="L592" s="33">
        <f t="shared" si="97"/>
        <v>0</v>
      </c>
      <c r="M592" s="33">
        <f t="shared" si="98"/>
        <v>0</v>
      </c>
      <c r="N592" s="22">
        <f t="shared" si="99"/>
        <v>0</v>
      </c>
    </row>
    <row r="593" spans="1:14" x14ac:dyDescent="0.3">
      <c r="A593" s="5" t="s">
        <v>3649</v>
      </c>
      <c r="B593" s="5" t="s">
        <v>3650</v>
      </c>
      <c r="C593" s="5" t="s">
        <v>3739</v>
      </c>
      <c r="D593" s="5">
        <v>25268</v>
      </c>
      <c r="E593" s="6">
        <v>28189</v>
      </c>
      <c r="F593" s="17" t="str">
        <f>VLOOKUP(A593,'forecast data dump'!$A$1:$H$3450,4,FALSE)</f>
        <v>02-Oct-17 A</v>
      </c>
      <c r="G593" s="17" t="str">
        <f>VLOOKUP(A593,'forecast data dump'!$A$1:$H$3450,5,FALSE)</f>
        <v>28-Sep-18 A</v>
      </c>
      <c r="H593" s="13">
        <f>VLOOKUP(A593,'forecast data dump'!$A$1:$H$3450,8,FALSE)</f>
        <v>1</v>
      </c>
      <c r="I593" s="22">
        <f t="shared" si="96"/>
        <v>0</v>
      </c>
      <c r="J593" s="5"/>
      <c r="K593" s="5"/>
      <c r="L593" s="33">
        <f t="shared" si="97"/>
        <v>0</v>
      </c>
      <c r="M593" s="33">
        <f t="shared" si="98"/>
        <v>0</v>
      </c>
      <c r="N593" s="22">
        <f t="shared" si="99"/>
        <v>0</v>
      </c>
    </row>
    <row r="594" spans="1:14" x14ac:dyDescent="0.3">
      <c r="A594" s="5" t="s">
        <v>3651</v>
      </c>
      <c r="B594" s="5" t="s">
        <v>3652</v>
      </c>
      <c r="C594" s="5" t="s">
        <v>3754</v>
      </c>
      <c r="D594" s="5">
        <v>880</v>
      </c>
      <c r="E594" s="6">
        <v>151453</v>
      </c>
      <c r="F594" s="17" t="str">
        <f>VLOOKUP(A594,'forecast data dump'!$A$1:$H$3450,4,FALSE)</f>
        <v>01-Oct-19 A</v>
      </c>
      <c r="G594" s="17" t="str">
        <f>VLOOKUP(A594,'forecast data dump'!$A$1:$H$3450,5,FALSE)</f>
        <v>30-Sep-20 A</v>
      </c>
      <c r="H594" s="13">
        <f>VLOOKUP(A594,'forecast data dump'!$A$1:$H$3450,8,FALSE)</f>
        <v>1</v>
      </c>
      <c r="I594" s="22">
        <f t="shared" si="96"/>
        <v>0</v>
      </c>
      <c r="J594" s="5"/>
      <c r="K594" s="5"/>
      <c r="L594" s="33">
        <f t="shared" si="97"/>
        <v>0</v>
      </c>
      <c r="M594" s="33">
        <f t="shared" si="98"/>
        <v>0</v>
      </c>
      <c r="N594" s="22">
        <f t="shared" si="99"/>
        <v>0</v>
      </c>
    </row>
    <row r="595" spans="1:14" x14ac:dyDescent="0.3">
      <c r="A595" s="5" t="s">
        <v>3653</v>
      </c>
      <c r="B595" s="5" t="s">
        <v>3654</v>
      </c>
      <c r="C595" s="5" t="s">
        <v>3754</v>
      </c>
      <c r="D595" s="5">
        <v>880</v>
      </c>
      <c r="E595" s="6">
        <v>155997</v>
      </c>
      <c r="F595" s="17" t="str">
        <f>VLOOKUP(A595,'forecast data dump'!$A$1:$H$3450,4,FALSE)</f>
        <v>01-Oct-20 A</v>
      </c>
      <c r="G595" s="17">
        <f>VLOOKUP(A595,'forecast data dump'!$A$1:$H$3450,5,FALSE)</f>
        <v>44469</v>
      </c>
      <c r="H595" s="13">
        <f>VLOOKUP(A595,'forecast data dump'!$A$1:$H$3450,8,FALSE)</f>
        <v>0.74399999999999999</v>
      </c>
      <c r="I595" s="22">
        <f t="shared" si="96"/>
        <v>225.28</v>
      </c>
      <c r="J595" s="5"/>
      <c r="K595" s="5"/>
      <c r="L595" s="33">
        <f t="shared" si="97"/>
        <v>39935.232000000004</v>
      </c>
      <c r="M595" s="33">
        <f t="shared" si="98"/>
        <v>39935.232000000004</v>
      </c>
      <c r="N595" s="22">
        <f t="shared" si="99"/>
        <v>0</v>
      </c>
    </row>
    <row r="596" spans="1:14" x14ac:dyDescent="0.3">
      <c r="A596" s="5" t="s">
        <v>3655</v>
      </c>
      <c r="B596" s="5" t="s">
        <v>3656</v>
      </c>
      <c r="C596" s="5" t="s">
        <v>3754</v>
      </c>
      <c r="D596" s="5">
        <v>880</v>
      </c>
      <c r="E596" s="6">
        <v>160676</v>
      </c>
      <c r="F596" s="17">
        <f>VLOOKUP(A596,'forecast data dump'!$A$1:$H$3450,4,FALSE)</f>
        <v>44470</v>
      </c>
      <c r="G596" s="17">
        <f>VLOOKUP(A596,'forecast data dump'!$A$1:$H$3450,5,FALSE)</f>
        <v>44834</v>
      </c>
      <c r="H596" s="13">
        <f>VLOOKUP(A596,'forecast data dump'!$A$1:$H$3450,8,FALSE)</f>
        <v>0</v>
      </c>
      <c r="I596" s="22">
        <f t="shared" si="96"/>
        <v>880</v>
      </c>
      <c r="J596" s="5"/>
      <c r="K596" s="5"/>
      <c r="L596" s="33">
        <f t="shared" si="97"/>
        <v>160676</v>
      </c>
      <c r="M596" s="33">
        <f t="shared" si="98"/>
        <v>160676</v>
      </c>
      <c r="N596" s="22">
        <f t="shared" si="99"/>
        <v>0</v>
      </c>
    </row>
    <row r="597" spans="1:14" x14ac:dyDescent="0.3">
      <c r="A597" s="5" t="s">
        <v>3657</v>
      </c>
      <c r="B597" s="5" t="s">
        <v>3658</v>
      </c>
      <c r="C597" s="5" t="s">
        <v>3755</v>
      </c>
      <c r="D597" s="5">
        <v>352</v>
      </c>
      <c r="E597" s="6">
        <v>67934</v>
      </c>
      <c r="F597" s="17" t="str">
        <f>VLOOKUP(A597,'forecast data dump'!$A$1:$H$3450,4,FALSE)</f>
        <v>01-Oct-19 A</v>
      </c>
      <c r="G597" s="17" t="str">
        <f>VLOOKUP(A597,'forecast data dump'!$A$1:$H$3450,5,FALSE)</f>
        <v>30-Sep-20 A</v>
      </c>
      <c r="H597" s="13">
        <f>VLOOKUP(A597,'forecast data dump'!$A$1:$H$3450,8,FALSE)</f>
        <v>1</v>
      </c>
      <c r="I597" s="22">
        <f t="shared" si="96"/>
        <v>0</v>
      </c>
      <c r="J597" s="5"/>
      <c r="K597" s="5"/>
      <c r="L597" s="33">
        <f t="shared" si="97"/>
        <v>0</v>
      </c>
      <c r="M597" s="33">
        <f t="shared" si="98"/>
        <v>0</v>
      </c>
      <c r="N597" s="22">
        <f t="shared" si="99"/>
        <v>0</v>
      </c>
    </row>
    <row r="598" spans="1:14" x14ac:dyDescent="0.3">
      <c r="A598" s="5" t="s">
        <v>3659</v>
      </c>
      <c r="B598" s="5" t="s">
        <v>3660</v>
      </c>
      <c r="C598" s="5" t="s">
        <v>3755</v>
      </c>
      <c r="D598" s="5">
        <v>235</v>
      </c>
      <c r="E598" s="6">
        <v>46714</v>
      </c>
      <c r="F598" s="17" t="str">
        <f>VLOOKUP(A598,'forecast data dump'!$A$1:$H$3450,4,FALSE)</f>
        <v>01-Oct-20 A</v>
      </c>
      <c r="G598" s="17" t="str">
        <f>VLOOKUP(A598,'forecast data dump'!$A$1:$H$3450,5,FALSE)</f>
        <v>31-May-21 A</v>
      </c>
      <c r="H598" s="13">
        <f>VLOOKUP(A598,'forecast data dump'!$A$1:$H$3450,8,FALSE)</f>
        <v>1</v>
      </c>
      <c r="I598" s="22">
        <f t="shared" si="96"/>
        <v>0</v>
      </c>
      <c r="J598" s="5"/>
      <c r="K598" s="5"/>
      <c r="L598" s="33">
        <f t="shared" si="97"/>
        <v>0</v>
      </c>
      <c r="M598" s="33">
        <f t="shared" si="98"/>
        <v>0</v>
      </c>
      <c r="N598" s="22">
        <f t="shared" si="99"/>
        <v>0</v>
      </c>
    </row>
    <row r="599" spans="1:14" x14ac:dyDescent="0.3">
      <c r="A599" s="5" t="s">
        <v>3661</v>
      </c>
      <c r="B599" s="5" t="s">
        <v>3662</v>
      </c>
      <c r="C599" s="5" t="s">
        <v>3731</v>
      </c>
      <c r="D599" s="5">
        <v>352</v>
      </c>
      <c r="E599" s="6">
        <v>59862</v>
      </c>
      <c r="F599" s="17" t="str">
        <f>VLOOKUP(A599,'forecast data dump'!$A$1:$H$3450,4,FALSE)</f>
        <v>01-Oct-19 A</v>
      </c>
      <c r="G599" s="17" t="str">
        <f>VLOOKUP(A599,'forecast data dump'!$A$1:$H$3450,5,FALSE)</f>
        <v>30-Sep-20 A</v>
      </c>
      <c r="H599" s="13">
        <f>VLOOKUP(A599,'forecast data dump'!$A$1:$H$3450,8,FALSE)</f>
        <v>1</v>
      </c>
      <c r="I599" s="22">
        <f t="shared" si="96"/>
        <v>0</v>
      </c>
      <c r="J599" s="5"/>
      <c r="K599" s="5"/>
      <c r="L599" s="33">
        <f t="shared" si="97"/>
        <v>0</v>
      </c>
      <c r="M599" s="33">
        <f t="shared" si="98"/>
        <v>0</v>
      </c>
      <c r="N599" s="22">
        <f t="shared" si="99"/>
        <v>0</v>
      </c>
    </row>
    <row r="600" spans="1:14" x14ac:dyDescent="0.3">
      <c r="A600" s="5" t="s">
        <v>3663</v>
      </c>
      <c r="B600" s="5" t="s">
        <v>3664</v>
      </c>
      <c r="C600" s="5" t="s">
        <v>3731</v>
      </c>
      <c r="D600" s="5">
        <v>352</v>
      </c>
      <c r="E600" s="6">
        <v>61658</v>
      </c>
      <c r="F600" s="17" t="str">
        <f>VLOOKUP(A600,'forecast data dump'!$A$1:$H$3450,4,FALSE)</f>
        <v>01-Oct-20 A</v>
      </c>
      <c r="G600" s="17">
        <f>VLOOKUP(A600,'forecast data dump'!$A$1:$H$3450,5,FALSE)</f>
        <v>44469</v>
      </c>
      <c r="H600" s="13">
        <f>VLOOKUP(A600,'forecast data dump'!$A$1:$H$3450,8,FALSE)</f>
        <v>0.74399999999999999</v>
      </c>
      <c r="I600" s="22">
        <f t="shared" si="96"/>
        <v>90.111999999999995</v>
      </c>
      <c r="J600" s="5"/>
      <c r="K600" s="5"/>
      <c r="L600" s="33">
        <f t="shared" si="97"/>
        <v>15784.448</v>
      </c>
      <c r="M600" s="33">
        <f t="shared" si="98"/>
        <v>15784.448</v>
      </c>
      <c r="N600" s="22">
        <f t="shared" si="99"/>
        <v>0</v>
      </c>
    </row>
    <row r="601" spans="1:14" x14ac:dyDescent="0.3">
      <c r="A601" s="5" t="s">
        <v>3665</v>
      </c>
      <c r="B601" s="5" t="s">
        <v>3666</v>
      </c>
      <c r="C601" s="5" t="s">
        <v>3731</v>
      </c>
      <c r="D601" s="5">
        <v>352</v>
      </c>
      <c r="E601" s="6">
        <v>63508</v>
      </c>
      <c r="F601" s="17">
        <f>VLOOKUP(A601,'forecast data dump'!$A$1:$H$3450,4,FALSE)</f>
        <v>44470</v>
      </c>
      <c r="G601" s="17">
        <f>VLOOKUP(A601,'forecast data dump'!$A$1:$H$3450,5,FALSE)</f>
        <v>44834</v>
      </c>
      <c r="H601" s="13">
        <f>VLOOKUP(A601,'forecast data dump'!$A$1:$H$3450,8,FALSE)</f>
        <v>0</v>
      </c>
      <c r="I601" s="22">
        <f t="shared" si="96"/>
        <v>352</v>
      </c>
      <c r="J601" s="5"/>
      <c r="K601" s="5"/>
      <c r="L601" s="33">
        <f t="shared" si="97"/>
        <v>63508</v>
      </c>
      <c r="M601" s="33">
        <f t="shared" si="98"/>
        <v>63508</v>
      </c>
      <c r="N601" s="22">
        <f t="shared" si="99"/>
        <v>0</v>
      </c>
    </row>
    <row r="602" spans="1:14" x14ac:dyDescent="0.3">
      <c r="A602" s="5" t="s">
        <v>3667</v>
      </c>
      <c r="B602" s="5" t="s">
        <v>3668</v>
      </c>
      <c r="C602" s="5" t="s">
        <v>3730</v>
      </c>
      <c r="D602" s="5">
        <v>565</v>
      </c>
      <c r="E602" s="6">
        <v>94443</v>
      </c>
      <c r="F602" s="17" t="str">
        <f>VLOOKUP(A602,'forecast data dump'!$A$1:$H$3450,4,FALSE)</f>
        <v>01-Oct-18 A</v>
      </c>
      <c r="G602" s="17" t="str">
        <f>VLOOKUP(A602,'forecast data dump'!$A$1:$H$3450,5,FALSE)</f>
        <v>31-May-19 A</v>
      </c>
      <c r="H602" s="13">
        <f>VLOOKUP(A602,'forecast data dump'!$A$1:$H$3450,8,FALSE)</f>
        <v>1</v>
      </c>
      <c r="I602" s="22">
        <f t="shared" si="96"/>
        <v>0</v>
      </c>
      <c r="J602" s="5"/>
      <c r="K602" s="5"/>
      <c r="L602" s="33">
        <f t="shared" si="97"/>
        <v>0</v>
      </c>
      <c r="M602" s="33">
        <f t="shared" si="98"/>
        <v>0</v>
      </c>
      <c r="N602" s="22">
        <f t="shared" si="99"/>
        <v>0</v>
      </c>
    </row>
    <row r="603" spans="1:14" x14ac:dyDescent="0.3">
      <c r="A603" s="5" t="s">
        <v>3669</v>
      </c>
      <c r="B603" s="5" t="s">
        <v>3670</v>
      </c>
      <c r="C603" s="5" t="s">
        <v>3730</v>
      </c>
      <c r="D603" s="5">
        <v>347</v>
      </c>
      <c r="E603" s="6">
        <v>58057</v>
      </c>
      <c r="F603" s="17" t="str">
        <f>VLOOKUP(A603,'forecast data dump'!$A$1:$H$3450,4,FALSE)</f>
        <v>03-Jun-19 A</v>
      </c>
      <c r="G603" s="17" t="str">
        <f>VLOOKUP(A603,'forecast data dump'!$A$1:$H$3450,5,FALSE)</f>
        <v>30-Sep-19 A</v>
      </c>
      <c r="H603" s="13">
        <f>VLOOKUP(A603,'forecast data dump'!$A$1:$H$3450,8,FALSE)</f>
        <v>1</v>
      </c>
      <c r="I603" s="22">
        <f t="shared" si="96"/>
        <v>0</v>
      </c>
      <c r="J603" s="5"/>
      <c r="K603" s="5"/>
      <c r="L603" s="33">
        <f t="shared" si="97"/>
        <v>0</v>
      </c>
      <c r="M603" s="33">
        <f t="shared" si="98"/>
        <v>0</v>
      </c>
      <c r="N603" s="22">
        <f t="shared" si="99"/>
        <v>0</v>
      </c>
    </row>
    <row r="604" spans="1:14" x14ac:dyDescent="0.3">
      <c r="A604" s="3" t="s">
        <v>7958</v>
      </c>
      <c r="B604" s="3"/>
      <c r="C604" s="3"/>
      <c r="D604" s="3"/>
      <c r="E604" s="4"/>
      <c r="F604" s="15"/>
      <c r="G604" s="15"/>
      <c r="H604" s="11"/>
      <c r="I604" s="20"/>
      <c r="J604" s="3"/>
      <c r="K604" s="3"/>
      <c r="L604" s="32"/>
      <c r="M604" s="32"/>
      <c r="N604" s="20"/>
    </row>
    <row r="605" spans="1:14" x14ac:dyDescent="0.3">
      <c r="A605" s="5" t="s">
        <v>3715</v>
      </c>
      <c r="B605" s="5" t="s">
        <v>3716</v>
      </c>
      <c r="C605" s="5" t="s">
        <v>3730</v>
      </c>
      <c r="D605" s="5">
        <v>134</v>
      </c>
      <c r="E605" s="6">
        <v>22417</v>
      </c>
      <c r="F605" s="17" t="str">
        <f>VLOOKUP(A605,'forecast data dump'!$A$1:$H$3450,4,FALSE)</f>
        <v>01-Feb-17 A</v>
      </c>
      <c r="G605" s="17" t="str">
        <f>VLOOKUP(A605,'forecast data dump'!$A$1:$H$3450,5,FALSE)</f>
        <v>29-Sep-17 A</v>
      </c>
      <c r="H605" s="13">
        <f>VLOOKUP(A605,'forecast data dump'!$A$1:$H$3450,8,FALSE)</f>
        <v>1</v>
      </c>
      <c r="I605" s="22">
        <f>D605*(1-H605)</f>
        <v>0</v>
      </c>
      <c r="J605" s="5"/>
      <c r="K605" s="5"/>
      <c r="L605" s="33">
        <f>E605*(1-H605)</f>
        <v>0</v>
      </c>
      <c r="M605" s="33">
        <f>IF(J605="",L605,(E605/D605)*J605)</f>
        <v>0</v>
      </c>
      <c r="N605" s="22">
        <f>L605-M605</f>
        <v>0</v>
      </c>
    </row>
    <row r="606" spans="1:14" x14ac:dyDescent="0.3">
      <c r="A606" s="5" t="s">
        <v>3717</v>
      </c>
      <c r="B606" s="5" t="s">
        <v>3718</v>
      </c>
      <c r="C606" s="5" t="s">
        <v>3730</v>
      </c>
      <c r="D606" s="5">
        <v>102</v>
      </c>
      <c r="E606" s="6">
        <v>17027</v>
      </c>
      <c r="F606" s="17" t="str">
        <f>VLOOKUP(A606,'forecast data dump'!$A$1:$H$3450,4,FALSE)</f>
        <v>01-Oct-17 A</v>
      </c>
      <c r="G606" s="17" t="str">
        <f>VLOOKUP(A606,'forecast data dump'!$A$1:$H$3450,5,FALSE)</f>
        <v>28-Sep-18 A</v>
      </c>
      <c r="H606" s="13">
        <f>VLOOKUP(A606,'forecast data dump'!$A$1:$H$3450,8,FALSE)</f>
        <v>1</v>
      </c>
      <c r="I606" s="22">
        <f>D606*(1-H606)</f>
        <v>0</v>
      </c>
      <c r="J606" s="5"/>
      <c r="K606" s="5"/>
      <c r="L606" s="33">
        <f>E606*(1-H606)</f>
        <v>0</v>
      </c>
      <c r="M606" s="33">
        <f>IF(J606="",L606,(E606/D606)*J606)</f>
        <v>0</v>
      </c>
      <c r="N606" s="22">
        <f>L606-M606</f>
        <v>0</v>
      </c>
    </row>
    <row r="607" spans="1:14" x14ac:dyDescent="0.3">
      <c r="A607" s="5" t="s">
        <v>3719</v>
      </c>
      <c r="B607" s="5" t="s">
        <v>3720</v>
      </c>
      <c r="C607" s="5" t="s">
        <v>3730</v>
      </c>
      <c r="D607" s="5">
        <v>120</v>
      </c>
      <c r="E607" s="6">
        <v>19969</v>
      </c>
      <c r="F607" s="17" t="str">
        <f>VLOOKUP(A607,'forecast data dump'!$A$1:$H$3450,4,FALSE)</f>
        <v>01-Oct-18 A</v>
      </c>
      <c r="G607" s="17" t="str">
        <f>VLOOKUP(A607,'forecast data dump'!$A$1:$H$3450,5,FALSE)</f>
        <v>31-May-19 A</v>
      </c>
      <c r="H607" s="13">
        <f>VLOOKUP(A607,'forecast data dump'!$A$1:$H$3450,8,FALSE)</f>
        <v>1</v>
      </c>
      <c r="I607" s="22">
        <f>D607*(1-H607)</f>
        <v>0</v>
      </c>
      <c r="J607" s="5"/>
      <c r="K607" s="5"/>
      <c r="L607" s="33">
        <f>E607*(1-H607)</f>
        <v>0</v>
      </c>
      <c r="M607" s="33">
        <f>IF(J607="",L607,(E607/D607)*J607)</f>
        <v>0</v>
      </c>
      <c r="N607" s="22">
        <f>L607-M607</f>
        <v>0</v>
      </c>
    </row>
    <row r="608" spans="1:14" x14ac:dyDescent="0.3">
      <c r="A608" s="5" t="s">
        <v>3721</v>
      </c>
      <c r="B608" s="5" t="s">
        <v>3722</v>
      </c>
      <c r="C608" s="5" t="s">
        <v>3730</v>
      </c>
      <c r="D608" s="5">
        <v>137</v>
      </c>
      <c r="E608" s="6">
        <v>22941</v>
      </c>
      <c r="F608" s="17" t="str">
        <f>VLOOKUP(A608,'forecast data dump'!$A$1:$H$3450,4,FALSE)</f>
        <v>03-Jun-19 A</v>
      </c>
      <c r="G608" s="17" t="str">
        <f>VLOOKUP(A608,'forecast data dump'!$A$1:$H$3450,5,FALSE)</f>
        <v>30-Sep-19 A</v>
      </c>
      <c r="H608" s="13">
        <f>VLOOKUP(A608,'forecast data dump'!$A$1:$H$3450,8,FALSE)</f>
        <v>1</v>
      </c>
      <c r="I608" s="22">
        <f>D608*(1-H608)</f>
        <v>0</v>
      </c>
      <c r="J608" s="5"/>
      <c r="K608" s="5"/>
      <c r="L608" s="33">
        <f>E608*(1-H608)</f>
        <v>0</v>
      </c>
      <c r="M608" s="33">
        <f>IF(J608="",L608,(E608/D608)*J608)</f>
        <v>0</v>
      </c>
      <c r="N608" s="22">
        <f>L608-M608</f>
        <v>0</v>
      </c>
    </row>
    <row r="609" spans="1:14" x14ac:dyDescent="0.3">
      <c r="A609" s="3" t="s">
        <v>7844</v>
      </c>
      <c r="B609" s="3"/>
      <c r="C609" s="3"/>
      <c r="D609" s="3"/>
      <c r="E609" s="4"/>
      <c r="F609" s="15"/>
      <c r="G609" s="15"/>
      <c r="H609" s="11"/>
      <c r="I609" s="20"/>
      <c r="J609" s="3"/>
      <c r="K609" s="3"/>
      <c r="L609" s="32"/>
      <c r="M609" s="32"/>
      <c r="N609" s="20"/>
    </row>
    <row r="610" spans="1:14" x14ac:dyDescent="0.3">
      <c r="A610" s="5" t="s">
        <v>3689</v>
      </c>
      <c r="B610" s="5" t="s">
        <v>3690</v>
      </c>
      <c r="C610" s="5" t="s">
        <v>3730</v>
      </c>
      <c r="D610" s="5">
        <v>460</v>
      </c>
      <c r="E610" s="6">
        <v>76844</v>
      </c>
      <c r="F610" s="17" t="str">
        <f>VLOOKUP(A610,'forecast data dump'!$A$1:$H$3450,4,FALSE)</f>
        <v>01-Feb-17 A</v>
      </c>
      <c r="G610" s="17" t="str">
        <f>VLOOKUP(A610,'forecast data dump'!$A$1:$H$3450,5,FALSE)</f>
        <v>29-Sep-17 A</v>
      </c>
      <c r="H610" s="13">
        <f>VLOOKUP(A610,'forecast data dump'!$A$1:$H$3450,8,FALSE)</f>
        <v>1</v>
      </c>
      <c r="I610" s="22">
        <f t="shared" ref="I610:I626" si="100">D610*(1-H610)</f>
        <v>0</v>
      </c>
      <c r="J610" s="5"/>
      <c r="K610" s="5"/>
      <c r="L610" s="33">
        <f t="shared" ref="L610:L626" si="101">E610*(1-H610)</f>
        <v>0</v>
      </c>
      <c r="M610" s="33">
        <f t="shared" ref="M610:M626" si="102">IF(J610="",L610,(E610/D610)*J610)</f>
        <v>0</v>
      </c>
      <c r="N610" s="22">
        <f t="shared" ref="N610:N626" si="103">L610-M610</f>
        <v>0</v>
      </c>
    </row>
    <row r="611" spans="1:14" x14ac:dyDescent="0.3">
      <c r="A611" s="5" t="s">
        <v>3691</v>
      </c>
      <c r="B611" s="5" t="s">
        <v>3692</v>
      </c>
      <c r="C611" s="5" t="s">
        <v>3730</v>
      </c>
      <c r="D611" s="5">
        <v>1177</v>
      </c>
      <c r="E611" s="6">
        <v>196648</v>
      </c>
      <c r="F611" s="17" t="str">
        <f>VLOOKUP(A611,'forecast data dump'!$A$1:$H$3450,4,FALSE)</f>
        <v>01-Oct-17 A</v>
      </c>
      <c r="G611" s="17" t="str">
        <f>VLOOKUP(A611,'forecast data dump'!$A$1:$H$3450,5,FALSE)</f>
        <v>28-Sep-18 A</v>
      </c>
      <c r="H611" s="13">
        <f>VLOOKUP(A611,'forecast data dump'!$A$1:$H$3450,8,FALSE)</f>
        <v>1</v>
      </c>
      <c r="I611" s="22">
        <f t="shared" si="100"/>
        <v>0</v>
      </c>
      <c r="J611" s="5"/>
      <c r="K611" s="5"/>
      <c r="L611" s="33">
        <f t="shared" si="101"/>
        <v>0</v>
      </c>
      <c r="M611" s="33">
        <f t="shared" si="102"/>
        <v>0</v>
      </c>
      <c r="N611" s="22">
        <f t="shared" si="103"/>
        <v>0</v>
      </c>
    </row>
    <row r="612" spans="1:14" x14ac:dyDescent="0.3">
      <c r="A612" s="5" t="s">
        <v>3693</v>
      </c>
      <c r="B612" s="5" t="s">
        <v>3694</v>
      </c>
      <c r="C612" s="5" t="s">
        <v>3756</v>
      </c>
      <c r="D612" s="5">
        <v>890</v>
      </c>
      <c r="E612" s="6">
        <v>140366</v>
      </c>
      <c r="F612" s="17" t="str">
        <f>VLOOKUP(A612,'forecast data dump'!$A$1:$H$3450,4,FALSE)</f>
        <v>01-Oct-19 A</v>
      </c>
      <c r="G612" s="17" t="str">
        <f>VLOOKUP(A612,'forecast data dump'!$A$1:$H$3450,5,FALSE)</f>
        <v>30-Sep-20 A</v>
      </c>
      <c r="H612" s="13">
        <f>VLOOKUP(A612,'forecast data dump'!$A$1:$H$3450,8,FALSE)</f>
        <v>1</v>
      </c>
      <c r="I612" s="22">
        <f t="shared" si="100"/>
        <v>0</v>
      </c>
      <c r="J612" s="5"/>
      <c r="K612" s="5"/>
      <c r="L612" s="33">
        <f t="shared" si="101"/>
        <v>0</v>
      </c>
      <c r="M612" s="33">
        <f t="shared" si="102"/>
        <v>0</v>
      </c>
      <c r="N612" s="22">
        <f t="shared" si="103"/>
        <v>0</v>
      </c>
    </row>
    <row r="613" spans="1:14" x14ac:dyDescent="0.3">
      <c r="A613" s="5" t="s">
        <v>3693</v>
      </c>
      <c r="B613" s="5" t="s">
        <v>3694</v>
      </c>
      <c r="C613" s="5" t="s">
        <v>3746</v>
      </c>
      <c r="D613" s="5">
        <v>880</v>
      </c>
      <c r="E613" s="6">
        <v>111328</v>
      </c>
      <c r="F613" s="17" t="str">
        <f>VLOOKUP(A613,'forecast data dump'!$A$1:$H$3450,4,FALSE)</f>
        <v>01-Oct-19 A</v>
      </c>
      <c r="G613" s="17" t="str">
        <f>VLOOKUP(A613,'forecast data dump'!$A$1:$H$3450,5,FALSE)</f>
        <v>30-Sep-20 A</v>
      </c>
      <c r="H613" s="13">
        <f>VLOOKUP(A613,'forecast data dump'!$A$1:$H$3450,8,FALSE)</f>
        <v>1</v>
      </c>
      <c r="I613" s="22">
        <f t="shared" si="100"/>
        <v>0</v>
      </c>
      <c r="J613" s="5"/>
      <c r="K613" s="5"/>
      <c r="L613" s="33">
        <f t="shared" si="101"/>
        <v>0</v>
      </c>
      <c r="M613" s="33">
        <f t="shared" si="102"/>
        <v>0</v>
      </c>
      <c r="N613" s="22">
        <f t="shared" si="103"/>
        <v>0</v>
      </c>
    </row>
    <row r="614" spans="1:14" x14ac:dyDescent="0.3">
      <c r="A614" s="5" t="s">
        <v>3695</v>
      </c>
      <c r="B614" s="5" t="s">
        <v>3696</v>
      </c>
      <c r="C614" s="5" t="s">
        <v>3756</v>
      </c>
      <c r="D614" s="5">
        <v>890</v>
      </c>
      <c r="E614" s="6">
        <v>144577</v>
      </c>
      <c r="F614" s="17" t="str">
        <f>VLOOKUP(A614,'forecast data dump'!$A$1:$H$3450,4,FALSE)</f>
        <v>01-Oct-20 A</v>
      </c>
      <c r="G614" s="17">
        <f>VLOOKUP(A614,'forecast data dump'!$A$1:$H$3450,5,FALSE)</f>
        <v>44469</v>
      </c>
      <c r="H614" s="13">
        <f>VLOOKUP(A614,'forecast data dump'!$A$1:$H$3450,8,FALSE)</f>
        <v>0.74399999999999999</v>
      </c>
      <c r="I614" s="22">
        <f t="shared" si="100"/>
        <v>227.84</v>
      </c>
      <c r="J614" s="5"/>
      <c r="K614" s="5"/>
      <c r="L614" s="33">
        <f t="shared" si="101"/>
        <v>37011.712</v>
      </c>
      <c r="M614" s="33">
        <f t="shared" si="102"/>
        <v>37011.712</v>
      </c>
      <c r="N614" s="22">
        <f t="shared" si="103"/>
        <v>0</v>
      </c>
    </row>
    <row r="615" spans="1:14" x14ac:dyDescent="0.3">
      <c r="A615" s="5" t="s">
        <v>3695</v>
      </c>
      <c r="B615" s="5" t="s">
        <v>3696</v>
      </c>
      <c r="C615" s="5" t="s">
        <v>3746</v>
      </c>
      <c r="D615" s="5">
        <v>860</v>
      </c>
      <c r="E615" s="6">
        <v>112062</v>
      </c>
      <c r="F615" s="17" t="str">
        <f>VLOOKUP(A615,'forecast data dump'!$A$1:$H$3450,4,FALSE)</f>
        <v>01-Oct-20 A</v>
      </c>
      <c r="G615" s="17">
        <f>VLOOKUP(A615,'forecast data dump'!$A$1:$H$3450,5,FALSE)</f>
        <v>44469</v>
      </c>
      <c r="H615" s="13">
        <f>VLOOKUP(A615,'forecast data dump'!$A$1:$H$3450,8,FALSE)</f>
        <v>0.74399999999999999</v>
      </c>
      <c r="I615" s="22">
        <f t="shared" si="100"/>
        <v>220.16</v>
      </c>
      <c r="J615" s="5"/>
      <c r="K615" s="5"/>
      <c r="L615" s="33">
        <f t="shared" si="101"/>
        <v>28687.871999999999</v>
      </c>
      <c r="M615" s="33">
        <f t="shared" si="102"/>
        <v>28687.871999999999</v>
      </c>
      <c r="N615" s="22">
        <f t="shared" si="103"/>
        <v>0</v>
      </c>
    </row>
    <row r="616" spans="1:14" x14ac:dyDescent="0.3">
      <c r="A616" s="5" t="s">
        <v>3697</v>
      </c>
      <c r="B616" s="5" t="s">
        <v>3698</v>
      </c>
      <c r="C616" s="5" t="s">
        <v>3746</v>
      </c>
      <c r="D616" s="5">
        <v>800</v>
      </c>
      <c r="E616" s="6">
        <v>107371</v>
      </c>
      <c r="F616" s="17">
        <f>VLOOKUP(A616,'forecast data dump'!$A$1:$H$3450,4,FALSE)</f>
        <v>44470</v>
      </c>
      <c r="G616" s="17">
        <f>VLOOKUP(A616,'forecast data dump'!$A$1:$H$3450,5,FALSE)</f>
        <v>44834</v>
      </c>
      <c r="H616" s="13">
        <f>VLOOKUP(A616,'forecast data dump'!$A$1:$H$3450,8,FALSE)</f>
        <v>0</v>
      </c>
      <c r="I616" s="22">
        <f t="shared" si="100"/>
        <v>800</v>
      </c>
      <c r="J616" s="5"/>
      <c r="K616" s="5"/>
      <c r="L616" s="33">
        <f t="shared" si="101"/>
        <v>107371</v>
      </c>
      <c r="M616" s="33">
        <f t="shared" si="102"/>
        <v>107371</v>
      </c>
      <c r="N616" s="22">
        <f t="shared" si="103"/>
        <v>0</v>
      </c>
    </row>
    <row r="617" spans="1:14" x14ac:dyDescent="0.3">
      <c r="A617" s="5" t="s">
        <v>3699</v>
      </c>
      <c r="B617" s="5" t="s">
        <v>3700</v>
      </c>
      <c r="C617" s="5" t="s">
        <v>3757</v>
      </c>
      <c r="D617" s="5">
        <v>352</v>
      </c>
      <c r="E617" s="6">
        <v>35277</v>
      </c>
      <c r="F617" s="17" t="str">
        <f>VLOOKUP(A617,'forecast data dump'!$A$1:$H$3450,4,FALSE)</f>
        <v>01-Oct-19 A</v>
      </c>
      <c r="G617" s="17" t="str">
        <f>VLOOKUP(A617,'forecast data dump'!$A$1:$H$3450,5,FALSE)</f>
        <v>30-Sep-20 A</v>
      </c>
      <c r="H617" s="13">
        <f>VLOOKUP(A617,'forecast data dump'!$A$1:$H$3450,8,FALSE)</f>
        <v>1</v>
      </c>
      <c r="I617" s="22">
        <f t="shared" si="100"/>
        <v>0</v>
      </c>
      <c r="J617" s="5"/>
      <c r="K617" s="5"/>
      <c r="L617" s="33">
        <f t="shared" si="101"/>
        <v>0</v>
      </c>
      <c r="M617" s="33">
        <f t="shared" si="102"/>
        <v>0</v>
      </c>
      <c r="N617" s="22">
        <f t="shared" si="103"/>
        <v>0</v>
      </c>
    </row>
    <row r="618" spans="1:14" x14ac:dyDescent="0.3">
      <c r="A618" s="5" t="s">
        <v>3701</v>
      </c>
      <c r="B618" s="5" t="s">
        <v>3702</v>
      </c>
      <c r="C618" s="5" t="s">
        <v>3757</v>
      </c>
      <c r="D618" s="5">
        <v>352</v>
      </c>
      <c r="E618" s="6">
        <v>36335</v>
      </c>
      <c r="F618" s="17" t="str">
        <f>VLOOKUP(A618,'forecast data dump'!$A$1:$H$3450,4,FALSE)</f>
        <v>01-Oct-20 A</v>
      </c>
      <c r="G618" s="17">
        <f>VLOOKUP(A618,'forecast data dump'!$A$1:$H$3450,5,FALSE)</f>
        <v>44469</v>
      </c>
      <c r="H618" s="13">
        <f>VLOOKUP(A618,'forecast data dump'!$A$1:$H$3450,8,FALSE)</f>
        <v>0.74399999999999999</v>
      </c>
      <c r="I618" s="22">
        <f t="shared" si="100"/>
        <v>90.111999999999995</v>
      </c>
      <c r="J618" s="5"/>
      <c r="K618" s="5"/>
      <c r="L618" s="33">
        <f t="shared" si="101"/>
        <v>9301.76</v>
      </c>
      <c r="M618" s="33">
        <f t="shared" si="102"/>
        <v>9301.76</v>
      </c>
      <c r="N618" s="22">
        <f t="shared" si="103"/>
        <v>0</v>
      </c>
    </row>
    <row r="619" spans="1:14" x14ac:dyDescent="0.3">
      <c r="A619" s="5" t="s">
        <v>3703</v>
      </c>
      <c r="B619" s="5" t="s">
        <v>3704</v>
      </c>
      <c r="C619" s="5" t="s">
        <v>3744</v>
      </c>
      <c r="D619" s="5">
        <v>440</v>
      </c>
      <c r="E619" s="6">
        <v>64797</v>
      </c>
      <c r="F619" s="17" t="str">
        <f>VLOOKUP(A619,'forecast data dump'!$A$1:$H$3450,4,FALSE)</f>
        <v>01-Oct-19 A</v>
      </c>
      <c r="G619" s="17" t="str">
        <f>VLOOKUP(A619,'forecast data dump'!$A$1:$H$3450,5,FALSE)</f>
        <v>30-Sep-20 A</v>
      </c>
      <c r="H619" s="13">
        <f>VLOOKUP(A619,'forecast data dump'!$A$1:$H$3450,8,FALSE)</f>
        <v>1</v>
      </c>
      <c r="I619" s="22">
        <f t="shared" si="100"/>
        <v>0</v>
      </c>
      <c r="J619" s="5"/>
      <c r="K619" s="5"/>
      <c r="L619" s="33">
        <f t="shared" si="101"/>
        <v>0</v>
      </c>
      <c r="M619" s="33">
        <f t="shared" si="102"/>
        <v>0</v>
      </c>
      <c r="N619" s="22">
        <f t="shared" si="103"/>
        <v>0</v>
      </c>
    </row>
    <row r="620" spans="1:14" x14ac:dyDescent="0.3">
      <c r="A620" s="5" t="s">
        <v>3703</v>
      </c>
      <c r="B620" s="5" t="s">
        <v>3704</v>
      </c>
      <c r="C620" s="5" t="s">
        <v>3746</v>
      </c>
      <c r="D620" s="5">
        <v>352</v>
      </c>
      <c r="E620" s="6">
        <v>44531</v>
      </c>
      <c r="F620" s="17" t="str">
        <f>VLOOKUP(A620,'forecast data dump'!$A$1:$H$3450,4,FALSE)</f>
        <v>01-Oct-19 A</v>
      </c>
      <c r="G620" s="17" t="str">
        <f>VLOOKUP(A620,'forecast data dump'!$A$1:$H$3450,5,FALSE)</f>
        <v>30-Sep-20 A</v>
      </c>
      <c r="H620" s="13">
        <f>VLOOKUP(A620,'forecast data dump'!$A$1:$H$3450,8,FALSE)</f>
        <v>1</v>
      </c>
      <c r="I620" s="22">
        <f t="shared" si="100"/>
        <v>0</v>
      </c>
      <c r="J620" s="5"/>
      <c r="K620" s="5"/>
      <c r="L620" s="33">
        <f t="shared" si="101"/>
        <v>0</v>
      </c>
      <c r="M620" s="33">
        <f t="shared" si="102"/>
        <v>0</v>
      </c>
      <c r="N620" s="22">
        <f t="shared" si="103"/>
        <v>0</v>
      </c>
    </row>
    <row r="621" spans="1:14" x14ac:dyDescent="0.3">
      <c r="A621" s="5" t="s">
        <v>3705</v>
      </c>
      <c r="B621" s="5" t="s">
        <v>3706</v>
      </c>
      <c r="C621" s="5" t="s">
        <v>3744</v>
      </c>
      <c r="D621" s="5">
        <v>440</v>
      </c>
      <c r="E621" s="6">
        <v>66741</v>
      </c>
      <c r="F621" s="17" t="str">
        <f>VLOOKUP(A621,'forecast data dump'!$A$1:$H$3450,4,FALSE)</f>
        <v>01-Oct-20 A</v>
      </c>
      <c r="G621" s="17">
        <f>VLOOKUP(A621,'forecast data dump'!$A$1:$H$3450,5,FALSE)</f>
        <v>44469</v>
      </c>
      <c r="H621" s="13">
        <f>VLOOKUP(A621,'forecast data dump'!$A$1:$H$3450,8,FALSE)</f>
        <v>0.74399999999999999</v>
      </c>
      <c r="I621" s="22">
        <f t="shared" si="100"/>
        <v>112.64</v>
      </c>
      <c r="J621" s="5"/>
      <c r="K621" s="5"/>
      <c r="L621" s="33">
        <f t="shared" si="101"/>
        <v>17085.696</v>
      </c>
      <c r="M621" s="33">
        <f t="shared" si="102"/>
        <v>17085.696</v>
      </c>
      <c r="N621" s="22">
        <f t="shared" si="103"/>
        <v>0</v>
      </c>
    </row>
    <row r="622" spans="1:14" x14ac:dyDescent="0.3">
      <c r="A622" s="5" t="s">
        <v>3705</v>
      </c>
      <c r="B622" s="5" t="s">
        <v>3706</v>
      </c>
      <c r="C622" s="5" t="s">
        <v>3746</v>
      </c>
      <c r="D622" s="5">
        <v>352</v>
      </c>
      <c r="E622" s="6">
        <v>45867</v>
      </c>
      <c r="F622" s="17" t="str">
        <f>VLOOKUP(A622,'forecast data dump'!$A$1:$H$3450,4,FALSE)</f>
        <v>01-Oct-20 A</v>
      </c>
      <c r="G622" s="17">
        <f>VLOOKUP(A622,'forecast data dump'!$A$1:$H$3450,5,FALSE)</f>
        <v>44469</v>
      </c>
      <c r="H622" s="13">
        <f>VLOOKUP(A622,'forecast data dump'!$A$1:$H$3450,8,FALSE)</f>
        <v>0.74399999999999999</v>
      </c>
      <c r="I622" s="22">
        <f t="shared" si="100"/>
        <v>90.111999999999995</v>
      </c>
      <c r="J622" s="5"/>
      <c r="K622" s="5"/>
      <c r="L622" s="33">
        <f t="shared" si="101"/>
        <v>11741.952000000001</v>
      </c>
      <c r="M622" s="33">
        <f t="shared" si="102"/>
        <v>11741.952000000001</v>
      </c>
      <c r="N622" s="22">
        <f t="shared" si="103"/>
        <v>0</v>
      </c>
    </row>
    <row r="623" spans="1:14" x14ac:dyDescent="0.3">
      <c r="A623" s="5" t="s">
        <v>3707</v>
      </c>
      <c r="B623" s="5" t="s">
        <v>3708</v>
      </c>
      <c r="C623" s="5" t="s">
        <v>3746</v>
      </c>
      <c r="D623" s="5">
        <v>40</v>
      </c>
      <c r="E623" s="6">
        <v>5530</v>
      </c>
      <c r="F623" s="17">
        <f>VLOOKUP(A623,'forecast data dump'!$A$1:$H$3450,4,FALSE)</f>
        <v>44837</v>
      </c>
      <c r="G623" s="17">
        <f>VLOOKUP(A623,'forecast data dump'!$A$1:$H$3450,5,FALSE)</f>
        <v>44841</v>
      </c>
      <c r="H623" s="13">
        <f>VLOOKUP(A623,'forecast data dump'!$A$1:$H$3450,8,FALSE)</f>
        <v>0</v>
      </c>
      <c r="I623" s="22">
        <f t="shared" si="100"/>
        <v>40</v>
      </c>
      <c r="J623" s="5"/>
      <c r="K623" s="5"/>
      <c r="L623" s="33">
        <f t="shared" si="101"/>
        <v>5530</v>
      </c>
      <c r="M623" s="33">
        <f t="shared" si="102"/>
        <v>5530</v>
      </c>
      <c r="N623" s="22">
        <f t="shared" si="103"/>
        <v>0</v>
      </c>
    </row>
    <row r="624" spans="1:14" x14ac:dyDescent="0.3">
      <c r="A624" s="5" t="s">
        <v>3709</v>
      </c>
      <c r="B624" s="5" t="s">
        <v>3710</v>
      </c>
      <c r="C624" s="5" t="s">
        <v>3730</v>
      </c>
      <c r="D624" s="5">
        <v>354</v>
      </c>
      <c r="E624" s="6">
        <v>59221</v>
      </c>
      <c r="F624" s="17" t="str">
        <f>VLOOKUP(A624,'forecast data dump'!$A$1:$H$3450,4,FALSE)</f>
        <v>01-Oct-18 A</v>
      </c>
      <c r="G624" s="17" t="str">
        <f>VLOOKUP(A624,'forecast data dump'!$A$1:$H$3450,5,FALSE)</f>
        <v>31-May-19 A</v>
      </c>
      <c r="H624" s="13">
        <f>VLOOKUP(A624,'forecast data dump'!$A$1:$H$3450,8,FALSE)</f>
        <v>1</v>
      </c>
      <c r="I624" s="22">
        <f t="shared" si="100"/>
        <v>0</v>
      </c>
      <c r="J624" s="5"/>
      <c r="K624" s="5"/>
      <c r="L624" s="33">
        <f t="shared" si="101"/>
        <v>0</v>
      </c>
      <c r="M624" s="33">
        <f t="shared" si="102"/>
        <v>0</v>
      </c>
      <c r="N624" s="22">
        <f t="shared" si="103"/>
        <v>0</v>
      </c>
    </row>
    <row r="625" spans="1:14" x14ac:dyDescent="0.3">
      <c r="A625" s="5" t="s">
        <v>3711</v>
      </c>
      <c r="B625" s="5" t="s">
        <v>3712</v>
      </c>
      <c r="C625" s="5" t="s">
        <v>3730</v>
      </c>
      <c r="D625" s="5">
        <v>8</v>
      </c>
      <c r="E625" s="6">
        <v>1351</v>
      </c>
      <c r="F625" s="17" t="str">
        <f>VLOOKUP(A625,'forecast data dump'!$A$1:$H$3450,4,FALSE)</f>
        <v>03-Jun-19 A</v>
      </c>
      <c r="G625" s="17" t="str">
        <f>VLOOKUP(A625,'forecast data dump'!$A$1:$H$3450,5,FALSE)</f>
        <v>30-Sep-19 A</v>
      </c>
      <c r="H625" s="13">
        <f>VLOOKUP(A625,'forecast data dump'!$A$1:$H$3450,8,FALSE)</f>
        <v>1</v>
      </c>
      <c r="I625" s="22">
        <f t="shared" si="100"/>
        <v>0</v>
      </c>
      <c r="J625" s="5"/>
      <c r="K625" s="5"/>
      <c r="L625" s="33">
        <f t="shared" si="101"/>
        <v>0</v>
      </c>
      <c r="M625" s="33">
        <f t="shared" si="102"/>
        <v>0</v>
      </c>
      <c r="N625" s="22">
        <f t="shared" si="103"/>
        <v>0</v>
      </c>
    </row>
    <row r="626" spans="1:14" x14ac:dyDescent="0.3">
      <c r="A626" s="5" t="s">
        <v>3713</v>
      </c>
      <c r="B626" s="5" t="s">
        <v>3714</v>
      </c>
      <c r="C626" s="5" t="s">
        <v>3739</v>
      </c>
      <c r="D626" s="5">
        <v>6516</v>
      </c>
      <c r="E626" s="6">
        <v>7188</v>
      </c>
      <c r="F626" s="17" t="str">
        <f>VLOOKUP(A626,'forecast data dump'!$A$1:$H$3450,4,FALSE)</f>
        <v>03-Jun-19 A</v>
      </c>
      <c r="G626" s="17" t="str">
        <f>VLOOKUP(A626,'forecast data dump'!$A$1:$H$3450,5,FALSE)</f>
        <v>30-Sep-19 A</v>
      </c>
      <c r="H626" s="13">
        <f>VLOOKUP(A626,'forecast data dump'!$A$1:$H$3450,8,FALSE)</f>
        <v>1</v>
      </c>
      <c r="I626" s="22">
        <f t="shared" si="100"/>
        <v>0</v>
      </c>
      <c r="J626" s="5"/>
      <c r="K626" s="5"/>
      <c r="L626" s="33">
        <f t="shared" si="101"/>
        <v>0</v>
      </c>
      <c r="M626" s="33">
        <f t="shared" si="102"/>
        <v>0</v>
      </c>
      <c r="N626" s="22">
        <f t="shared" si="103"/>
        <v>0</v>
      </c>
    </row>
    <row r="627" spans="1:14" x14ac:dyDescent="0.3">
      <c r="A627" s="3" t="s">
        <v>7845</v>
      </c>
      <c r="B627" s="3"/>
      <c r="C627" s="3"/>
      <c r="D627" s="3"/>
      <c r="E627" s="4"/>
      <c r="F627" s="15"/>
      <c r="G627" s="15"/>
      <c r="H627" s="11"/>
      <c r="I627" s="20"/>
      <c r="J627" s="3"/>
      <c r="K627" s="3"/>
      <c r="L627" s="32"/>
      <c r="M627" s="32"/>
      <c r="N627" s="20"/>
    </row>
    <row r="628" spans="1:14" x14ac:dyDescent="0.3">
      <c r="A628" s="5" t="s">
        <v>3671</v>
      </c>
      <c r="B628" s="5" t="s">
        <v>3672</v>
      </c>
      <c r="C628" s="5" t="s">
        <v>3730</v>
      </c>
      <c r="D628" s="5">
        <v>511</v>
      </c>
      <c r="E628" s="6">
        <v>85433</v>
      </c>
      <c r="F628" s="17" t="str">
        <f>VLOOKUP(A628,'forecast data dump'!$A$1:$H$3450,4,FALSE)</f>
        <v>01-Feb-17 A</v>
      </c>
      <c r="G628" s="17" t="str">
        <f>VLOOKUP(A628,'forecast data dump'!$A$1:$H$3450,5,FALSE)</f>
        <v>29-Sep-17 A</v>
      </c>
      <c r="H628" s="13">
        <f>VLOOKUP(A628,'forecast data dump'!$A$1:$H$3450,8,FALSE)</f>
        <v>1</v>
      </c>
      <c r="I628" s="22">
        <f t="shared" ref="I628:I640" si="104">D628*(1-H628)</f>
        <v>0</v>
      </c>
      <c r="J628" s="5"/>
      <c r="K628" s="5"/>
      <c r="L628" s="33">
        <f t="shared" ref="L628:L640" si="105">E628*(1-H628)</f>
        <v>0</v>
      </c>
      <c r="M628" s="33">
        <f t="shared" ref="M628:M640" si="106">IF(J628="",L628,(E628/D628)*J628)</f>
        <v>0</v>
      </c>
      <c r="N628" s="22">
        <f t="shared" ref="N628:N640" si="107">L628-M628</f>
        <v>0</v>
      </c>
    </row>
    <row r="629" spans="1:14" x14ac:dyDescent="0.3">
      <c r="A629" s="5" t="s">
        <v>3673</v>
      </c>
      <c r="B629" s="5" t="s">
        <v>3674</v>
      </c>
      <c r="C629" s="5" t="s">
        <v>3730</v>
      </c>
      <c r="D629" s="5">
        <v>707</v>
      </c>
      <c r="E629" s="6">
        <v>118130</v>
      </c>
      <c r="F629" s="17" t="str">
        <f>VLOOKUP(A629,'forecast data dump'!$A$1:$H$3450,4,FALSE)</f>
        <v>01-Oct-17 A</v>
      </c>
      <c r="G629" s="17" t="str">
        <f>VLOOKUP(A629,'forecast data dump'!$A$1:$H$3450,5,FALSE)</f>
        <v>28-Sep-18 A</v>
      </c>
      <c r="H629" s="13">
        <f>VLOOKUP(A629,'forecast data dump'!$A$1:$H$3450,8,FALSE)</f>
        <v>1</v>
      </c>
      <c r="I629" s="22">
        <f t="shared" si="104"/>
        <v>0</v>
      </c>
      <c r="J629" s="5"/>
      <c r="K629" s="5"/>
      <c r="L629" s="33">
        <f t="shared" si="105"/>
        <v>0</v>
      </c>
      <c r="M629" s="33">
        <f t="shared" si="106"/>
        <v>0</v>
      </c>
      <c r="N629" s="22">
        <f t="shared" si="107"/>
        <v>0</v>
      </c>
    </row>
    <row r="630" spans="1:14" x14ac:dyDescent="0.3">
      <c r="A630" s="5" t="s">
        <v>3675</v>
      </c>
      <c r="B630" s="5" t="s">
        <v>3676</v>
      </c>
      <c r="C630" s="5" t="s">
        <v>3739</v>
      </c>
      <c r="D630" s="5">
        <v>2700</v>
      </c>
      <c r="E630" s="6">
        <v>3012</v>
      </c>
      <c r="F630" s="17" t="str">
        <f>VLOOKUP(A630,'forecast data dump'!$A$1:$H$3450,4,FALSE)</f>
        <v>01-Oct-17 A</v>
      </c>
      <c r="G630" s="17" t="str">
        <f>VLOOKUP(A630,'forecast data dump'!$A$1:$H$3450,5,FALSE)</f>
        <v>28-Sep-18 A</v>
      </c>
      <c r="H630" s="13">
        <f>VLOOKUP(A630,'forecast data dump'!$A$1:$H$3450,8,FALSE)</f>
        <v>1</v>
      </c>
      <c r="I630" s="22">
        <f t="shared" si="104"/>
        <v>0</v>
      </c>
      <c r="J630" s="5"/>
      <c r="K630" s="5"/>
      <c r="L630" s="33">
        <f t="shared" si="105"/>
        <v>0</v>
      </c>
      <c r="M630" s="33">
        <f t="shared" si="106"/>
        <v>0</v>
      </c>
      <c r="N630" s="22">
        <f t="shared" si="107"/>
        <v>0</v>
      </c>
    </row>
    <row r="631" spans="1:14" x14ac:dyDescent="0.3">
      <c r="A631" s="5" t="s">
        <v>3677</v>
      </c>
      <c r="B631" s="5" t="s">
        <v>3678</v>
      </c>
      <c r="C631" s="5" t="s">
        <v>3734</v>
      </c>
      <c r="D631" s="5">
        <v>880</v>
      </c>
      <c r="E631" s="6">
        <v>149656</v>
      </c>
      <c r="F631" s="17" t="str">
        <f>VLOOKUP(A631,'forecast data dump'!$A$1:$H$3450,4,FALSE)</f>
        <v>01-Oct-19 A</v>
      </c>
      <c r="G631" s="17" t="str">
        <f>VLOOKUP(A631,'forecast data dump'!$A$1:$H$3450,5,FALSE)</f>
        <v>30-Sep-20 A</v>
      </c>
      <c r="H631" s="13">
        <f>VLOOKUP(A631,'forecast data dump'!$A$1:$H$3450,8,FALSE)</f>
        <v>1</v>
      </c>
      <c r="I631" s="22">
        <f t="shared" si="104"/>
        <v>0</v>
      </c>
      <c r="J631" s="5"/>
      <c r="K631" s="5"/>
      <c r="L631" s="33">
        <f t="shared" si="105"/>
        <v>0</v>
      </c>
      <c r="M631" s="33">
        <f t="shared" si="106"/>
        <v>0</v>
      </c>
      <c r="N631" s="22">
        <f t="shared" si="107"/>
        <v>0</v>
      </c>
    </row>
    <row r="632" spans="1:14" x14ac:dyDescent="0.3">
      <c r="A632" s="5" t="s">
        <v>3677</v>
      </c>
      <c r="B632" s="5" t="s">
        <v>3678</v>
      </c>
      <c r="C632" s="5" t="s">
        <v>3746</v>
      </c>
      <c r="D632" s="5">
        <v>440</v>
      </c>
      <c r="E632" s="6">
        <v>55664</v>
      </c>
      <c r="F632" s="17" t="str">
        <f>VLOOKUP(A632,'forecast data dump'!$A$1:$H$3450,4,FALSE)</f>
        <v>01-Oct-19 A</v>
      </c>
      <c r="G632" s="17" t="str">
        <f>VLOOKUP(A632,'forecast data dump'!$A$1:$H$3450,5,FALSE)</f>
        <v>30-Sep-20 A</v>
      </c>
      <c r="H632" s="13">
        <f>VLOOKUP(A632,'forecast data dump'!$A$1:$H$3450,8,FALSE)</f>
        <v>1</v>
      </c>
      <c r="I632" s="22">
        <f t="shared" si="104"/>
        <v>0</v>
      </c>
      <c r="J632" s="5"/>
      <c r="K632" s="5"/>
      <c r="L632" s="33">
        <f t="shared" si="105"/>
        <v>0</v>
      </c>
      <c r="M632" s="33">
        <f t="shared" si="106"/>
        <v>0</v>
      </c>
      <c r="N632" s="22">
        <f t="shared" si="107"/>
        <v>0</v>
      </c>
    </row>
    <row r="633" spans="1:14" x14ac:dyDescent="0.3">
      <c r="A633" s="5" t="s">
        <v>3677</v>
      </c>
      <c r="B633" s="5" t="s">
        <v>3678</v>
      </c>
      <c r="C633" s="5" t="s">
        <v>3740</v>
      </c>
      <c r="D633" s="5">
        <v>440</v>
      </c>
      <c r="E633" s="6">
        <v>75726</v>
      </c>
      <c r="F633" s="17" t="str">
        <f>VLOOKUP(A633,'forecast data dump'!$A$1:$H$3450,4,FALSE)</f>
        <v>01-Oct-19 A</v>
      </c>
      <c r="G633" s="17" t="str">
        <f>VLOOKUP(A633,'forecast data dump'!$A$1:$H$3450,5,FALSE)</f>
        <v>30-Sep-20 A</v>
      </c>
      <c r="H633" s="13">
        <f>VLOOKUP(A633,'forecast data dump'!$A$1:$H$3450,8,FALSE)</f>
        <v>1</v>
      </c>
      <c r="I633" s="22">
        <f t="shared" si="104"/>
        <v>0</v>
      </c>
      <c r="J633" s="5"/>
      <c r="K633" s="5"/>
      <c r="L633" s="33">
        <f t="shared" si="105"/>
        <v>0</v>
      </c>
      <c r="M633" s="33">
        <f t="shared" si="106"/>
        <v>0</v>
      </c>
      <c r="N633" s="22">
        <f t="shared" si="107"/>
        <v>0</v>
      </c>
    </row>
    <row r="634" spans="1:14" x14ac:dyDescent="0.3">
      <c r="A634" s="5" t="s">
        <v>3679</v>
      </c>
      <c r="B634" s="5" t="s">
        <v>3680</v>
      </c>
      <c r="C634" s="5" t="s">
        <v>3734</v>
      </c>
      <c r="D634" s="5">
        <v>880</v>
      </c>
      <c r="E634" s="6">
        <v>154145</v>
      </c>
      <c r="F634" s="17" t="str">
        <f>VLOOKUP(A634,'forecast data dump'!$A$1:$H$3450,4,FALSE)</f>
        <v>02-Oct-20 A</v>
      </c>
      <c r="G634" s="17">
        <f>VLOOKUP(A634,'forecast data dump'!$A$1:$H$3450,5,FALSE)</f>
        <v>44469</v>
      </c>
      <c r="H634" s="13">
        <f>VLOOKUP(A634,'forecast data dump'!$A$1:$H$3450,8,FALSE)</f>
        <v>0.74399999999999999</v>
      </c>
      <c r="I634" s="22">
        <f t="shared" si="104"/>
        <v>225.28</v>
      </c>
      <c r="J634" s="5"/>
      <c r="K634" s="5"/>
      <c r="L634" s="33">
        <f t="shared" si="105"/>
        <v>39461.120000000003</v>
      </c>
      <c r="M634" s="33">
        <f t="shared" si="106"/>
        <v>39461.120000000003</v>
      </c>
      <c r="N634" s="22">
        <f t="shared" si="107"/>
        <v>0</v>
      </c>
    </row>
    <row r="635" spans="1:14" x14ac:dyDescent="0.3">
      <c r="A635" s="5" t="s">
        <v>3679</v>
      </c>
      <c r="B635" s="5" t="s">
        <v>3680</v>
      </c>
      <c r="C635" s="5" t="s">
        <v>3746</v>
      </c>
      <c r="D635" s="5">
        <v>440</v>
      </c>
      <c r="E635" s="6">
        <v>57334</v>
      </c>
      <c r="F635" s="17" t="str">
        <f>VLOOKUP(A635,'forecast data dump'!$A$1:$H$3450,4,FALSE)</f>
        <v>02-Oct-20 A</v>
      </c>
      <c r="G635" s="17">
        <f>VLOOKUP(A635,'forecast data dump'!$A$1:$H$3450,5,FALSE)</f>
        <v>44469</v>
      </c>
      <c r="H635" s="13">
        <f>VLOOKUP(A635,'forecast data dump'!$A$1:$H$3450,8,FALSE)</f>
        <v>0.74399999999999999</v>
      </c>
      <c r="I635" s="22">
        <f t="shared" si="104"/>
        <v>112.64</v>
      </c>
      <c r="J635" s="5"/>
      <c r="K635" s="5"/>
      <c r="L635" s="33">
        <f t="shared" si="105"/>
        <v>14677.504000000001</v>
      </c>
      <c r="M635" s="33">
        <f t="shared" si="106"/>
        <v>14677.504000000001</v>
      </c>
      <c r="N635" s="22">
        <f t="shared" si="107"/>
        <v>0</v>
      </c>
    </row>
    <row r="636" spans="1:14" x14ac:dyDescent="0.3">
      <c r="A636" s="5" t="s">
        <v>3679</v>
      </c>
      <c r="B636" s="5" t="s">
        <v>3680</v>
      </c>
      <c r="C636" s="5" t="s">
        <v>3740</v>
      </c>
      <c r="D636" s="5">
        <v>440</v>
      </c>
      <c r="E636" s="6">
        <v>77998</v>
      </c>
      <c r="F636" s="17" t="str">
        <f>VLOOKUP(A636,'forecast data dump'!$A$1:$H$3450,4,FALSE)</f>
        <v>02-Oct-20 A</v>
      </c>
      <c r="G636" s="17">
        <f>VLOOKUP(A636,'forecast data dump'!$A$1:$H$3450,5,FALSE)</f>
        <v>44469</v>
      </c>
      <c r="H636" s="13">
        <f>VLOOKUP(A636,'forecast data dump'!$A$1:$H$3450,8,FALSE)</f>
        <v>0.74399999999999999</v>
      </c>
      <c r="I636" s="22">
        <f t="shared" si="104"/>
        <v>112.64</v>
      </c>
      <c r="J636" s="5"/>
      <c r="K636" s="5"/>
      <c r="L636" s="33">
        <f t="shared" si="105"/>
        <v>19967.488000000001</v>
      </c>
      <c r="M636" s="33">
        <f t="shared" si="106"/>
        <v>19967.488000000001</v>
      </c>
      <c r="N636" s="22">
        <f t="shared" si="107"/>
        <v>0</v>
      </c>
    </row>
    <row r="637" spans="1:14" x14ac:dyDescent="0.3">
      <c r="A637" s="5" t="s">
        <v>3681</v>
      </c>
      <c r="B637" s="5" t="s">
        <v>3682</v>
      </c>
      <c r="C637" s="5" t="s">
        <v>3734</v>
      </c>
      <c r="D637" s="5">
        <v>880</v>
      </c>
      <c r="E637" s="6">
        <v>158770</v>
      </c>
      <c r="F637" s="17">
        <f>VLOOKUP(A637,'forecast data dump'!$A$1:$H$3450,4,FALSE)</f>
        <v>44470</v>
      </c>
      <c r="G637" s="17">
        <f>VLOOKUP(A637,'forecast data dump'!$A$1:$H$3450,5,FALSE)</f>
        <v>44834</v>
      </c>
      <c r="H637" s="13">
        <f>VLOOKUP(A637,'forecast data dump'!$A$1:$H$3450,8,FALSE)</f>
        <v>0</v>
      </c>
      <c r="I637" s="22">
        <f t="shared" si="104"/>
        <v>880</v>
      </c>
      <c r="J637" s="5"/>
      <c r="K637" s="5"/>
      <c r="L637" s="33">
        <f t="shared" si="105"/>
        <v>158770</v>
      </c>
      <c r="M637" s="33">
        <f t="shared" si="106"/>
        <v>158770</v>
      </c>
      <c r="N637" s="22">
        <f t="shared" si="107"/>
        <v>0</v>
      </c>
    </row>
    <row r="638" spans="1:14" x14ac:dyDescent="0.3">
      <c r="A638" s="5" t="s">
        <v>3683</v>
      </c>
      <c r="B638" s="5" t="s">
        <v>3684</v>
      </c>
      <c r="C638" s="5" t="s">
        <v>3734</v>
      </c>
      <c r="D638" s="5">
        <v>282</v>
      </c>
      <c r="E638" s="6">
        <v>52405</v>
      </c>
      <c r="F638" s="17">
        <f>VLOOKUP(A638,'forecast data dump'!$A$1:$H$3450,4,FALSE)</f>
        <v>44837</v>
      </c>
      <c r="G638" s="17">
        <f>VLOOKUP(A638,'forecast data dump'!$A$1:$H$3450,5,FALSE)</f>
        <v>44839</v>
      </c>
      <c r="H638" s="13">
        <f>VLOOKUP(A638,'forecast data dump'!$A$1:$H$3450,8,FALSE)</f>
        <v>0</v>
      </c>
      <c r="I638" s="22">
        <f t="shared" si="104"/>
        <v>282</v>
      </c>
      <c r="J638" s="5"/>
      <c r="K638" s="5"/>
      <c r="L638" s="33">
        <f t="shared" si="105"/>
        <v>52405</v>
      </c>
      <c r="M638" s="33">
        <f t="shared" si="106"/>
        <v>52405</v>
      </c>
      <c r="N638" s="22">
        <f t="shared" si="107"/>
        <v>0</v>
      </c>
    </row>
    <row r="639" spans="1:14" x14ac:dyDescent="0.3">
      <c r="A639" s="5" t="s">
        <v>3685</v>
      </c>
      <c r="B639" s="5" t="s">
        <v>3686</v>
      </c>
      <c r="C639" s="5" t="s">
        <v>3730</v>
      </c>
      <c r="D639" s="5">
        <v>172</v>
      </c>
      <c r="E639" s="6">
        <v>28728</v>
      </c>
      <c r="F639" s="17" t="str">
        <f>VLOOKUP(A639,'forecast data dump'!$A$1:$H$3450,4,FALSE)</f>
        <v>01-Oct-18 A</v>
      </c>
      <c r="G639" s="17" t="str">
        <f>VLOOKUP(A639,'forecast data dump'!$A$1:$H$3450,5,FALSE)</f>
        <v>31-May-19 A</v>
      </c>
      <c r="H639" s="13">
        <f>VLOOKUP(A639,'forecast data dump'!$A$1:$H$3450,8,FALSE)</f>
        <v>1</v>
      </c>
      <c r="I639" s="22">
        <f t="shared" si="104"/>
        <v>0</v>
      </c>
      <c r="J639" s="5"/>
      <c r="K639" s="5"/>
      <c r="L639" s="33">
        <f t="shared" si="105"/>
        <v>0</v>
      </c>
      <c r="M639" s="33">
        <f t="shared" si="106"/>
        <v>0</v>
      </c>
      <c r="N639" s="22">
        <f t="shared" si="107"/>
        <v>0</v>
      </c>
    </row>
    <row r="640" spans="1:14" x14ac:dyDescent="0.3">
      <c r="A640" s="5" t="s">
        <v>3687</v>
      </c>
      <c r="B640" s="5" t="s">
        <v>3688</v>
      </c>
      <c r="C640" s="5" t="s">
        <v>3730</v>
      </c>
      <c r="D640" s="5">
        <v>52</v>
      </c>
      <c r="E640" s="6">
        <v>8728</v>
      </c>
      <c r="F640" s="17" t="str">
        <f>VLOOKUP(A640,'forecast data dump'!$A$1:$H$3450,4,FALSE)</f>
        <v>03-Jun-19 A</v>
      </c>
      <c r="G640" s="17" t="str">
        <f>VLOOKUP(A640,'forecast data dump'!$A$1:$H$3450,5,FALSE)</f>
        <v>30-Sep-19 A</v>
      </c>
      <c r="H640" s="13">
        <f>VLOOKUP(A640,'forecast data dump'!$A$1:$H$3450,8,FALSE)</f>
        <v>1</v>
      </c>
      <c r="I640" s="22">
        <f t="shared" si="104"/>
        <v>0</v>
      </c>
      <c r="J640" s="5"/>
      <c r="K640" s="5"/>
      <c r="L640" s="33">
        <f t="shared" si="105"/>
        <v>0</v>
      </c>
      <c r="M640" s="33">
        <f t="shared" si="106"/>
        <v>0</v>
      </c>
      <c r="N640" s="22">
        <f t="shared" si="107"/>
        <v>0</v>
      </c>
    </row>
    <row r="641" spans="1:14" x14ac:dyDescent="0.3">
      <c r="A641" s="3" t="s">
        <v>7959</v>
      </c>
      <c r="B641" s="3"/>
      <c r="C641" s="3"/>
      <c r="D641" s="3"/>
      <c r="E641" s="4"/>
      <c r="F641" s="15"/>
      <c r="G641" s="15"/>
      <c r="H641" s="11"/>
      <c r="I641" s="20"/>
      <c r="J641" s="3"/>
      <c r="K641" s="3"/>
      <c r="L641" s="32"/>
      <c r="M641" s="32"/>
      <c r="N641" s="20"/>
    </row>
    <row r="642" spans="1:14" x14ac:dyDescent="0.3">
      <c r="A642" s="3" t="s">
        <v>7960</v>
      </c>
      <c r="B642" s="3"/>
      <c r="C642" s="3"/>
      <c r="D642" s="3"/>
      <c r="E642" s="4"/>
      <c r="F642" s="15"/>
      <c r="G642" s="15"/>
      <c r="H642" s="11"/>
      <c r="I642" s="20"/>
      <c r="J642" s="3"/>
      <c r="K642" s="3"/>
      <c r="L642" s="32"/>
      <c r="M642" s="32"/>
      <c r="N642" s="20"/>
    </row>
    <row r="643" spans="1:14" x14ac:dyDescent="0.3">
      <c r="A643" s="3" t="s">
        <v>7846</v>
      </c>
      <c r="B643" s="3"/>
      <c r="C643" s="3"/>
      <c r="D643" s="3"/>
      <c r="E643" s="4"/>
      <c r="F643" s="15"/>
      <c r="G643" s="15"/>
      <c r="H643" s="11"/>
      <c r="I643" s="20"/>
      <c r="J643" s="3"/>
      <c r="K643" s="3"/>
      <c r="L643" s="32"/>
      <c r="M643" s="32"/>
      <c r="N643" s="20"/>
    </row>
    <row r="644" spans="1:14" x14ac:dyDescent="0.3">
      <c r="A644" s="5" t="s">
        <v>2094</v>
      </c>
      <c r="B644" s="5" t="s">
        <v>2095</v>
      </c>
      <c r="C644" s="5" t="s">
        <v>3754</v>
      </c>
      <c r="D644" s="5">
        <v>16</v>
      </c>
      <c r="E644" s="6">
        <v>2921</v>
      </c>
      <c r="F644" s="17" t="str">
        <f>VLOOKUP(A644,'forecast data dump'!$A$1:$H$3450,4,FALSE)</f>
        <v>08-Mar-21 A</v>
      </c>
      <c r="G644" s="17">
        <f>VLOOKUP(A644,'forecast data dump'!$A$1:$H$3450,5,FALSE)</f>
        <v>44685</v>
      </c>
      <c r="H644" s="13">
        <f>VLOOKUP(A644,'forecast data dump'!$A$1:$H$3450,8,FALSE)</f>
        <v>0.5</v>
      </c>
      <c r="I644" s="22">
        <f t="shared" ref="I644:I651" si="108">D644*(1-H644)</f>
        <v>8</v>
      </c>
      <c r="J644" s="5"/>
      <c r="K644" s="5"/>
      <c r="L644" s="33">
        <f t="shared" ref="L644:L651" si="109">E644*(1-H644)</f>
        <v>1460.5</v>
      </c>
      <c r="M644" s="33">
        <f t="shared" ref="M644:M651" si="110">IF(J644="",L644,(E644/D644)*J644)</f>
        <v>1460.5</v>
      </c>
      <c r="N644" s="22">
        <f t="shared" ref="N644:N651" si="111">L644-M644</f>
        <v>0</v>
      </c>
    </row>
    <row r="645" spans="1:14" x14ac:dyDescent="0.3">
      <c r="A645" s="5" t="s">
        <v>2094</v>
      </c>
      <c r="B645" s="5" t="s">
        <v>2095</v>
      </c>
      <c r="C645" s="5" t="s">
        <v>3743</v>
      </c>
      <c r="D645" s="5">
        <v>8</v>
      </c>
      <c r="E645" s="6">
        <v>1250</v>
      </c>
      <c r="F645" s="17" t="str">
        <f>VLOOKUP(A645,'forecast data dump'!$A$1:$H$3450,4,FALSE)</f>
        <v>08-Mar-21 A</v>
      </c>
      <c r="G645" s="17">
        <f>VLOOKUP(A645,'forecast data dump'!$A$1:$H$3450,5,FALSE)</f>
        <v>44685</v>
      </c>
      <c r="H645" s="13">
        <f>VLOOKUP(A645,'forecast data dump'!$A$1:$H$3450,8,FALSE)</f>
        <v>0.5</v>
      </c>
      <c r="I645" s="22">
        <f t="shared" si="108"/>
        <v>4</v>
      </c>
      <c r="J645" s="5"/>
      <c r="K645" s="5"/>
      <c r="L645" s="33">
        <f t="shared" si="109"/>
        <v>625</v>
      </c>
      <c r="M645" s="33">
        <f t="shared" si="110"/>
        <v>625</v>
      </c>
      <c r="N645" s="22">
        <f t="shared" si="111"/>
        <v>0</v>
      </c>
    </row>
    <row r="646" spans="1:14" x14ac:dyDescent="0.3">
      <c r="A646" s="5" t="s">
        <v>2094</v>
      </c>
      <c r="B646" s="5" t="s">
        <v>2095</v>
      </c>
      <c r="C646" s="5" t="s">
        <v>3755</v>
      </c>
      <c r="D646" s="5">
        <v>16</v>
      </c>
      <c r="E646" s="6">
        <v>3276</v>
      </c>
      <c r="F646" s="17" t="str">
        <f>VLOOKUP(A646,'forecast data dump'!$A$1:$H$3450,4,FALSE)</f>
        <v>08-Mar-21 A</v>
      </c>
      <c r="G646" s="17">
        <f>VLOOKUP(A646,'forecast data dump'!$A$1:$H$3450,5,FALSE)</f>
        <v>44685</v>
      </c>
      <c r="H646" s="13">
        <f>VLOOKUP(A646,'forecast data dump'!$A$1:$H$3450,8,FALSE)</f>
        <v>0.5</v>
      </c>
      <c r="I646" s="22">
        <f t="shared" si="108"/>
        <v>8</v>
      </c>
      <c r="J646" s="5"/>
      <c r="K646" s="5"/>
      <c r="L646" s="33">
        <f t="shared" si="109"/>
        <v>1638</v>
      </c>
      <c r="M646" s="33">
        <f t="shared" si="110"/>
        <v>1638</v>
      </c>
      <c r="N646" s="22">
        <f t="shared" si="111"/>
        <v>0</v>
      </c>
    </row>
    <row r="647" spans="1:14" x14ac:dyDescent="0.3">
      <c r="A647" s="5" t="s">
        <v>2096</v>
      </c>
      <c r="B647" s="5" t="s">
        <v>2097</v>
      </c>
      <c r="C647" s="5" t="s">
        <v>3754</v>
      </c>
      <c r="D647" s="5">
        <v>16</v>
      </c>
      <c r="E647" s="6">
        <v>2921</v>
      </c>
      <c r="F647" s="17">
        <f>VLOOKUP(A647,'forecast data dump'!$A$1:$H$3450,4,FALSE)</f>
        <v>44679</v>
      </c>
      <c r="G647" s="17">
        <f>VLOOKUP(A647,'forecast data dump'!$A$1:$H$3450,5,FALSE)</f>
        <v>44679</v>
      </c>
      <c r="H647" s="13">
        <f>VLOOKUP(A647,'forecast data dump'!$A$1:$H$3450,8,FALSE)</f>
        <v>0</v>
      </c>
      <c r="I647" s="22">
        <f t="shared" si="108"/>
        <v>16</v>
      </c>
      <c r="J647" s="5"/>
      <c r="K647" s="5"/>
      <c r="L647" s="33">
        <f t="shared" si="109"/>
        <v>2921</v>
      </c>
      <c r="M647" s="33">
        <f t="shared" si="110"/>
        <v>2921</v>
      </c>
      <c r="N647" s="22">
        <f t="shared" si="111"/>
        <v>0</v>
      </c>
    </row>
    <row r="648" spans="1:14" x14ac:dyDescent="0.3">
      <c r="A648" s="5" t="s">
        <v>2096</v>
      </c>
      <c r="B648" s="5" t="s">
        <v>2097</v>
      </c>
      <c r="C648" s="5" t="s">
        <v>3743</v>
      </c>
      <c r="D648" s="5">
        <v>8</v>
      </c>
      <c r="E648" s="6">
        <v>1250</v>
      </c>
      <c r="F648" s="17">
        <f>VLOOKUP(A648,'forecast data dump'!$A$1:$H$3450,4,FALSE)</f>
        <v>44679</v>
      </c>
      <c r="G648" s="17">
        <f>VLOOKUP(A648,'forecast data dump'!$A$1:$H$3450,5,FALSE)</f>
        <v>44679</v>
      </c>
      <c r="H648" s="13">
        <f>VLOOKUP(A648,'forecast data dump'!$A$1:$H$3450,8,FALSE)</f>
        <v>0</v>
      </c>
      <c r="I648" s="22">
        <f t="shared" si="108"/>
        <v>8</v>
      </c>
      <c r="J648" s="5"/>
      <c r="K648" s="5"/>
      <c r="L648" s="33">
        <f t="shared" si="109"/>
        <v>1250</v>
      </c>
      <c r="M648" s="33">
        <f t="shared" si="110"/>
        <v>1250</v>
      </c>
      <c r="N648" s="22">
        <f t="shared" si="111"/>
        <v>0</v>
      </c>
    </row>
    <row r="649" spans="1:14" x14ac:dyDescent="0.3">
      <c r="A649" s="5" t="s">
        <v>2096</v>
      </c>
      <c r="B649" s="5" t="s">
        <v>2097</v>
      </c>
      <c r="C649" s="5" t="s">
        <v>3755</v>
      </c>
      <c r="D649" s="5">
        <v>16</v>
      </c>
      <c r="E649" s="6">
        <v>3276</v>
      </c>
      <c r="F649" s="17">
        <f>VLOOKUP(A649,'forecast data dump'!$A$1:$H$3450,4,FALSE)</f>
        <v>44679</v>
      </c>
      <c r="G649" s="17">
        <f>VLOOKUP(A649,'forecast data dump'!$A$1:$H$3450,5,FALSE)</f>
        <v>44679</v>
      </c>
      <c r="H649" s="13">
        <f>VLOOKUP(A649,'forecast data dump'!$A$1:$H$3450,8,FALSE)</f>
        <v>0</v>
      </c>
      <c r="I649" s="22">
        <f t="shared" si="108"/>
        <v>16</v>
      </c>
      <c r="J649" s="5"/>
      <c r="K649" s="5"/>
      <c r="L649" s="33">
        <f t="shared" si="109"/>
        <v>3276</v>
      </c>
      <c r="M649" s="33">
        <f t="shared" si="110"/>
        <v>3276</v>
      </c>
      <c r="N649" s="22">
        <f t="shared" si="111"/>
        <v>0</v>
      </c>
    </row>
    <row r="650" spans="1:14" x14ac:dyDescent="0.3">
      <c r="A650" s="5" t="s">
        <v>2098</v>
      </c>
      <c r="B650" s="5" t="s">
        <v>2099</v>
      </c>
      <c r="C650" s="5" t="s">
        <v>3754</v>
      </c>
      <c r="D650" s="5">
        <v>16</v>
      </c>
      <c r="E650" s="6">
        <v>2921</v>
      </c>
      <c r="F650" s="17">
        <f>VLOOKUP(A650,'forecast data dump'!$A$1:$H$3450,4,FALSE)</f>
        <v>44680</v>
      </c>
      <c r="G650" s="17">
        <f>VLOOKUP(A650,'forecast data dump'!$A$1:$H$3450,5,FALSE)</f>
        <v>44680</v>
      </c>
      <c r="H650" s="13">
        <f>VLOOKUP(A650,'forecast data dump'!$A$1:$H$3450,8,FALSE)</f>
        <v>0</v>
      </c>
      <c r="I650" s="22">
        <f t="shared" si="108"/>
        <v>16</v>
      </c>
      <c r="J650" s="5"/>
      <c r="K650" s="5"/>
      <c r="L650" s="33">
        <f t="shared" si="109"/>
        <v>2921</v>
      </c>
      <c r="M650" s="33">
        <f t="shared" si="110"/>
        <v>2921</v>
      </c>
      <c r="N650" s="22">
        <f t="shared" si="111"/>
        <v>0</v>
      </c>
    </row>
    <row r="651" spans="1:14" x14ac:dyDescent="0.3">
      <c r="A651" s="5" t="s">
        <v>2098</v>
      </c>
      <c r="B651" s="5" t="s">
        <v>2099</v>
      </c>
      <c r="C651" s="5" t="s">
        <v>3755</v>
      </c>
      <c r="D651" s="5">
        <v>16</v>
      </c>
      <c r="E651" s="6">
        <v>3276</v>
      </c>
      <c r="F651" s="17">
        <f>VLOOKUP(A651,'forecast data dump'!$A$1:$H$3450,4,FALSE)</f>
        <v>44680</v>
      </c>
      <c r="G651" s="17">
        <f>VLOOKUP(A651,'forecast data dump'!$A$1:$H$3450,5,FALSE)</f>
        <v>44680</v>
      </c>
      <c r="H651" s="13">
        <f>VLOOKUP(A651,'forecast data dump'!$A$1:$H$3450,8,FALSE)</f>
        <v>0</v>
      </c>
      <c r="I651" s="22">
        <f t="shared" si="108"/>
        <v>16</v>
      </c>
      <c r="J651" s="5"/>
      <c r="K651" s="5"/>
      <c r="L651" s="33">
        <f t="shared" si="109"/>
        <v>3276</v>
      </c>
      <c r="M651" s="33">
        <f t="shared" si="110"/>
        <v>3276</v>
      </c>
      <c r="N651" s="22">
        <f t="shared" si="111"/>
        <v>0</v>
      </c>
    </row>
    <row r="652" spans="1:14" x14ac:dyDescent="0.3">
      <c r="A652" s="3" t="s">
        <v>7847</v>
      </c>
      <c r="B652" s="3"/>
      <c r="C652" s="3"/>
      <c r="D652" s="3"/>
      <c r="E652" s="4"/>
      <c r="F652" s="15"/>
      <c r="G652" s="15"/>
      <c r="H652" s="11"/>
      <c r="I652" s="20"/>
      <c r="J652" s="3"/>
      <c r="K652" s="3"/>
      <c r="L652" s="32"/>
      <c r="M652" s="32"/>
      <c r="N652" s="20"/>
    </row>
    <row r="653" spans="1:14" x14ac:dyDescent="0.3">
      <c r="A653" s="5" t="s">
        <v>2100</v>
      </c>
      <c r="B653" s="5" t="s">
        <v>2101</v>
      </c>
      <c r="C653" s="5" t="s">
        <v>3758</v>
      </c>
      <c r="D653" s="5">
        <v>60</v>
      </c>
      <c r="E653" s="6">
        <v>8053</v>
      </c>
      <c r="F653" s="17">
        <f>VLOOKUP(A653,'forecast data dump'!$A$1:$H$3450,4,FALSE)</f>
        <v>44686</v>
      </c>
      <c r="G653" s="17">
        <f>VLOOKUP(A653,'forecast data dump'!$A$1:$H$3450,5,FALSE)</f>
        <v>44706</v>
      </c>
      <c r="H653" s="13">
        <f>VLOOKUP(A653,'forecast data dump'!$A$1:$H$3450,8,FALSE)</f>
        <v>0</v>
      </c>
      <c r="I653" s="22">
        <f t="shared" ref="I653:I666" si="112">D653*(1-H653)</f>
        <v>60</v>
      </c>
      <c r="J653" s="5"/>
      <c r="K653" s="5"/>
      <c r="L653" s="33">
        <f t="shared" ref="L653:L666" si="113">E653*(1-H653)</f>
        <v>8053</v>
      </c>
      <c r="M653" s="33">
        <f t="shared" ref="M653:M666" si="114">IF(J653="",L653,(E653/D653)*J653)</f>
        <v>8053</v>
      </c>
      <c r="N653" s="22">
        <f t="shared" ref="N653:N666" si="115">L653-M653</f>
        <v>0</v>
      </c>
    </row>
    <row r="654" spans="1:14" x14ac:dyDescent="0.3">
      <c r="A654" s="5" t="s">
        <v>2100</v>
      </c>
      <c r="B654" s="5" t="s">
        <v>2101</v>
      </c>
      <c r="C654" s="5" t="s">
        <v>3759</v>
      </c>
      <c r="D654" s="5">
        <v>60</v>
      </c>
      <c r="E654" s="6">
        <v>7264</v>
      </c>
      <c r="F654" s="17">
        <f>VLOOKUP(A654,'forecast data dump'!$A$1:$H$3450,4,FALSE)</f>
        <v>44686</v>
      </c>
      <c r="G654" s="17">
        <f>VLOOKUP(A654,'forecast data dump'!$A$1:$H$3450,5,FALSE)</f>
        <v>44706</v>
      </c>
      <c r="H654" s="13">
        <f>VLOOKUP(A654,'forecast data dump'!$A$1:$H$3450,8,FALSE)</f>
        <v>0</v>
      </c>
      <c r="I654" s="22">
        <f t="shared" si="112"/>
        <v>60</v>
      </c>
      <c r="J654" s="5"/>
      <c r="K654" s="5"/>
      <c r="L654" s="33">
        <f t="shared" si="113"/>
        <v>7264</v>
      </c>
      <c r="M654" s="33">
        <f t="shared" si="114"/>
        <v>7264</v>
      </c>
      <c r="N654" s="22">
        <f t="shared" si="115"/>
        <v>0</v>
      </c>
    </row>
    <row r="655" spans="1:14" x14ac:dyDescent="0.3">
      <c r="A655" s="5" t="s">
        <v>2100</v>
      </c>
      <c r="B655" s="5" t="s">
        <v>2101</v>
      </c>
      <c r="C655" s="5" t="s">
        <v>3755</v>
      </c>
      <c r="D655" s="5">
        <v>60</v>
      </c>
      <c r="E655" s="6">
        <v>12285</v>
      </c>
      <c r="F655" s="17">
        <f>VLOOKUP(A655,'forecast data dump'!$A$1:$H$3450,4,FALSE)</f>
        <v>44686</v>
      </c>
      <c r="G655" s="17">
        <f>VLOOKUP(A655,'forecast data dump'!$A$1:$H$3450,5,FALSE)</f>
        <v>44706</v>
      </c>
      <c r="H655" s="13">
        <f>VLOOKUP(A655,'forecast data dump'!$A$1:$H$3450,8,FALSE)</f>
        <v>0</v>
      </c>
      <c r="I655" s="22">
        <f t="shared" si="112"/>
        <v>60</v>
      </c>
      <c r="J655" s="5"/>
      <c r="K655" s="5"/>
      <c r="L655" s="33">
        <f t="shared" si="113"/>
        <v>12285</v>
      </c>
      <c r="M655" s="33">
        <f t="shared" si="114"/>
        <v>12285</v>
      </c>
      <c r="N655" s="22">
        <f t="shared" si="115"/>
        <v>0</v>
      </c>
    </row>
    <row r="656" spans="1:14" x14ac:dyDescent="0.3">
      <c r="A656" s="5" t="s">
        <v>2102</v>
      </c>
      <c r="B656" s="5" t="s">
        <v>2103</v>
      </c>
      <c r="C656" s="5" t="s">
        <v>3758</v>
      </c>
      <c r="D656" s="5">
        <v>8</v>
      </c>
      <c r="E656" s="6">
        <v>1074</v>
      </c>
      <c r="F656" s="17">
        <f>VLOOKUP(A656,'forecast data dump'!$A$1:$H$3450,4,FALSE)</f>
        <v>44707</v>
      </c>
      <c r="G656" s="17">
        <f>VLOOKUP(A656,'forecast data dump'!$A$1:$H$3450,5,FALSE)</f>
        <v>44708</v>
      </c>
      <c r="H656" s="13">
        <f>VLOOKUP(A656,'forecast data dump'!$A$1:$H$3450,8,FALSE)</f>
        <v>0</v>
      </c>
      <c r="I656" s="22">
        <f t="shared" si="112"/>
        <v>8</v>
      </c>
      <c r="J656" s="5"/>
      <c r="K656" s="5"/>
      <c r="L656" s="33">
        <f t="shared" si="113"/>
        <v>1074</v>
      </c>
      <c r="M656" s="33">
        <f t="shared" si="114"/>
        <v>1074</v>
      </c>
      <c r="N656" s="22">
        <f t="shared" si="115"/>
        <v>0</v>
      </c>
    </row>
    <row r="657" spans="1:14" x14ac:dyDescent="0.3">
      <c r="A657" s="5" t="s">
        <v>2102</v>
      </c>
      <c r="B657" s="5" t="s">
        <v>2103</v>
      </c>
      <c r="C657" s="5" t="s">
        <v>3759</v>
      </c>
      <c r="D657" s="5">
        <v>8</v>
      </c>
      <c r="E657" s="6">
        <v>969</v>
      </c>
      <c r="F657" s="17">
        <f>VLOOKUP(A657,'forecast data dump'!$A$1:$H$3450,4,FALSE)</f>
        <v>44707</v>
      </c>
      <c r="G657" s="17">
        <f>VLOOKUP(A657,'forecast data dump'!$A$1:$H$3450,5,FALSE)</f>
        <v>44708</v>
      </c>
      <c r="H657" s="13">
        <f>VLOOKUP(A657,'forecast data dump'!$A$1:$H$3450,8,FALSE)</f>
        <v>0</v>
      </c>
      <c r="I657" s="22">
        <f t="shared" si="112"/>
        <v>8</v>
      </c>
      <c r="J657" s="5"/>
      <c r="K657" s="5"/>
      <c r="L657" s="33">
        <f t="shared" si="113"/>
        <v>969</v>
      </c>
      <c r="M657" s="33">
        <f t="shared" si="114"/>
        <v>969</v>
      </c>
      <c r="N657" s="22">
        <f t="shared" si="115"/>
        <v>0</v>
      </c>
    </row>
    <row r="658" spans="1:14" x14ac:dyDescent="0.3">
      <c r="A658" s="5" t="s">
        <v>2102</v>
      </c>
      <c r="B658" s="5" t="s">
        <v>2103</v>
      </c>
      <c r="C658" s="5" t="s">
        <v>3755</v>
      </c>
      <c r="D658" s="5">
        <v>8</v>
      </c>
      <c r="E658" s="6">
        <v>1638</v>
      </c>
      <c r="F658" s="17">
        <f>VLOOKUP(A658,'forecast data dump'!$A$1:$H$3450,4,FALSE)</f>
        <v>44707</v>
      </c>
      <c r="G658" s="17">
        <f>VLOOKUP(A658,'forecast data dump'!$A$1:$H$3450,5,FALSE)</f>
        <v>44708</v>
      </c>
      <c r="H658" s="13">
        <f>VLOOKUP(A658,'forecast data dump'!$A$1:$H$3450,8,FALSE)</f>
        <v>0</v>
      </c>
      <c r="I658" s="22">
        <f t="shared" si="112"/>
        <v>8</v>
      </c>
      <c r="J658" s="5"/>
      <c r="K658" s="5"/>
      <c r="L658" s="33">
        <f t="shared" si="113"/>
        <v>1638</v>
      </c>
      <c r="M658" s="33">
        <f t="shared" si="114"/>
        <v>1638</v>
      </c>
      <c r="N658" s="22">
        <f t="shared" si="115"/>
        <v>0</v>
      </c>
    </row>
    <row r="659" spans="1:14" x14ac:dyDescent="0.3">
      <c r="A659" s="5" t="s">
        <v>2104</v>
      </c>
      <c r="B659" s="5" t="s">
        <v>2105</v>
      </c>
      <c r="C659" s="5" t="s">
        <v>3758</v>
      </c>
      <c r="D659" s="5">
        <v>20</v>
      </c>
      <c r="E659" s="6">
        <v>2684</v>
      </c>
      <c r="F659" s="17">
        <f>VLOOKUP(A659,'forecast data dump'!$A$1:$H$3450,4,FALSE)</f>
        <v>44712</v>
      </c>
      <c r="G659" s="17">
        <f>VLOOKUP(A659,'forecast data dump'!$A$1:$H$3450,5,FALSE)</f>
        <v>44718</v>
      </c>
      <c r="H659" s="13">
        <f>VLOOKUP(A659,'forecast data dump'!$A$1:$H$3450,8,FALSE)</f>
        <v>0</v>
      </c>
      <c r="I659" s="22">
        <f t="shared" si="112"/>
        <v>20</v>
      </c>
      <c r="J659" s="5"/>
      <c r="K659" s="5"/>
      <c r="L659" s="33">
        <f t="shared" si="113"/>
        <v>2684</v>
      </c>
      <c r="M659" s="33">
        <f t="shared" si="114"/>
        <v>2684</v>
      </c>
      <c r="N659" s="22">
        <f t="shared" si="115"/>
        <v>0</v>
      </c>
    </row>
    <row r="660" spans="1:14" x14ac:dyDescent="0.3">
      <c r="A660" s="5" t="s">
        <v>2104</v>
      </c>
      <c r="B660" s="5" t="s">
        <v>2105</v>
      </c>
      <c r="C660" s="5" t="s">
        <v>3754</v>
      </c>
      <c r="D660" s="5">
        <v>80</v>
      </c>
      <c r="E660" s="6">
        <v>14607</v>
      </c>
      <c r="F660" s="17">
        <f>VLOOKUP(A660,'forecast data dump'!$A$1:$H$3450,4,FALSE)</f>
        <v>44712</v>
      </c>
      <c r="G660" s="17">
        <f>VLOOKUP(A660,'forecast data dump'!$A$1:$H$3450,5,FALSE)</f>
        <v>44718</v>
      </c>
      <c r="H660" s="13">
        <f>VLOOKUP(A660,'forecast data dump'!$A$1:$H$3450,8,FALSE)</f>
        <v>0</v>
      </c>
      <c r="I660" s="22">
        <f t="shared" si="112"/>
        <v>80</v>
      </c>
      <c r="J660" s="5"/>
      <c r="K660" s="5"/>
      <c r="L660" s="33">
        <f t="shared" si="113"/>
        <v>14607</v>
      </c>
      <c r="M660" s="33">
        <f t="shared" si="114"/>
        <v>14607</v>
      </c>
      <c r="N660" s="22">
        <f t="shared" si="115"/>
        <v>0</v>
      </c>
    </row>
    <row r="661" spans="1:14" x14ac:dyDescent="0.3">
      <c r="A661" s="5" t="s">
        <v>2104</v>
      </c>
      <c r="B661" s="5" t="s">
        <v>2105</v>
      </c>
      <c r="C661" s="5" t="s">
        <v>3759</v>
      </c>
      <c r="D661" s="5">
        <v>80</v>
      </c>
      <c r="E661" s="6">
        <v>9686</v>
      </c>
      <c r="F661" s="17">
        <f>VLOOKUP(A661,'forecast data dump'!$A$1:$H$3450,4,FALSE)</f>
        <v>44712</v>
      </c>
      <c r="G661" s="17">
        <f>VLOOKUP(A661,'forecast data dump'!$A$1:$H$3450,5,FALSE)</f>
        <v>44718</v>
      </c>
      <c r="H661" s="13">
        <f>VLOOKUP(A661,'forecast data dump'!$A$1:$H$3450,8,FALSE)</f>
        <v>0</v>
      </c>
      <c r="I661" s="22">
        <f t="shared" si="112"/>
        <v>80</v>
      </c>
      <c r="J661" s="5"/>
      <c r="K661" s="5"/>
      <c r="L661" s="33">
        <f t="shared" si="113"/>
        <v>9686</v>
      </c>
      <c r="M661" s="33">
        <f t="shared" si="114"/>
        <v>9686</v>
      </c>
      <c r="N661" s="22">
        <f t="shared" si="115"/>
        <v>0</v>
      </c>
    </row>
    <row r="662" spans="1:14" x14ac:dyDescent="0.3">
      <c r="A662" s="5" t="s">
        <v>2104</v>
      </c>
      <c r="B662" s="5" t="s">
        <v>2105</v>
      </c>
      <c r="C662" s="5" t="s">
        <v>3755</v>
      </c>
      <c r="D662" s="5">
        <v>80</v>
      </c>
      <c r="E662" s="6">
        <v>16380</v>
      </c>
      <c r="F662" s="17">
        <f>VLOOKUP(A662,'forecast data dump'!$A$1:$H$3450,4,FALSE)</f>
        <v>44712</v>
      </c>
      <c r="G662" s="17">
        <f>VLOOKUP(A662,'forecast data dump'!$A$1:$H$3450,5,FALSE)</f>
        <v>44718</v>
      </c>
      <c r="H662" s="13">
        <f>VLOOKUP(A662,'forecast data dump'!$A$1:$H$3450,8,FALSE)</f>
        <v>0</v>
      </c>
      <c r="I662" s="22">
        <f t="shared" si="112"/>
        <v>80</v>
      </c>
      <c r="J662" s="5"/>
      <c r="K662" s="5"/>
      <c r="L662" s="33">
        <f t="shared" si="113"/>
        <v>16380</v>
      </c>
      <c r="M662" s="33">
        <f t="shared" si="114"/>
        <v>16380</v>
      </c>
      <c r="N662" s="22">
        <f t="shared" si="115"/>
        <v>0</v>
      </c>
    </row>
    <row r="663" spans="1:14" x14ac:dyDescent="0.3">
      <c r="A663" s="5" t="s">
        <v>2106</v>
      </c>
      <c r="B663" s="5" t="s">
        <v>2107</v>
      </c>
      <c r="C663" s="5" t="s">
        <v>3758</v>
      </c>
      <c r="D663" s="5">
        <v>20</v>
      </c>
      <c r="E663" s="6">
        <v>2684</v>
      </c>
      <c r="F663" s="17">
        <f>VLOOKUP(A663,'forecast data dump'!$A$1:$H$3450,4,FALSE)</f>
        <v>44719</v>
      </c>
      <c r="G663" s="17">
        <f>VLOOKUP(A663,'forecast data dump'!$A$1:$H$3450,5,FALSE)</f>
        <v>44725</v>
      </c>
      <c r="H663" s="13">
        <f>VLOOKUP(A663,'forecast data dump'!$A$1:$H$3450,8,FALSE)</f>
        <v>0</v>
      </c>
      <c r="I663" s="22">
        <f t="shared" si="112"/>
        <v>20</v>
      </c>
      <c r="J663" s="5"/>
      <c r="K663" s="5"/>
      <c r="L663" s="33">
        <f t="shared" si="113"/>
        <v>2684</v>
      </c>
      <c r="M663" s="33">
        <f t="shared" si="114"/>
        <v>2684</v>
      </c>
      <c r="N663" s="22">
        <f t="shared" si="115"/>
        <v>0</v>
      </c>
    </row>
    <row r="664" spans="1:14" x14ac:dyDescent="0.3">
      <c r="A664" s="5" t="s">
        <v>2106</v>
      </c>
      <c r="B664" s="5" t="s">
        <v>2107</v>
      </c>
      <c r="C664" s="5" t="s">
        <v>3754</v>
      </c>
      <c r="D664" s="5">
        <v>80</v>
      </c>
      <c r="E664" s="6">
        <v>14607</v>
      </c>
      <c r="F664" s="17">
        <f>VLOOKUP(A664,'forecast data dump'!$A$1:$H$3450,4,FALSE)</f>
        <v>44719</v>
      </c>
      <c r="G664" s="17">
        <f>VLOOKUP(A664,'forecast data dump'!$A$1:$H$3450,5,FALSE)</f>
        <v>44725</v>
      </c>
      <c r="H664" s="13">
        <f>VLOOKUP(A664,'forecast data dump'!$A$1:$H$3450,8,FALSE)</f>
        <v>0</v>
      </c>
      <c r="I664" s="22">
        <f t="shared" si="112"/>
        <v>80</v>
      </c>
      <c r="J664" s="5"/>
      <c r="K664" s="5"/>
      <c r="L664" s="33">
        <f t="shared" si="113"/>
        <v>14607</v>
      </c>
      <c r="M664" s="33">
        <f t="shared" si="114"/>
        <v>14607</v>
      </c>
      <c r="N664" s="22">
        <f t="shared" si="115"/>
        <v>0</v>
      </c>
    </row>
    <row r="665" spans="1:14" x14ac:dyDescent="0.3">
      <c r="A665" s="5" t="s">
        <v>2106</v>
      </c>
      <c r="B665" s="5" t="s">
        <v>2107</v>
      </c>
      <c r="C665" s="5" t="s">
        <v>3759</v>
      </c>
      <c r="D665" s="5">
        <v>80</v>
      </c>
      <c r="E665" s="6">
        <v>9686</v>
      </c>
      <c r="F665" s="17">
        <f>VLOOKUP(A665,'forecast data dump'!$A$1:$H$3450,4,FALSE)</f>
        <v>44719</v>
      </c>
      <c r="G665" s="17">
        <f>VLOOKUP(A665,'forecast data dump'!$A$1:$H$3450,5,FALSE)</f>
        <v>44725</v>
      </c>
      <c r="H665" s="13">
        <f>VLOOKUP(A665,'forecast data dump'!$A$1:$H$3450,8,FALSE)</f>
        <v>0</v>
      </c>
      <c r="I665" s="22">
        <f t="shared" si="112"/>
        <v>80</v>
      </c>
      <c r="J665" s="5"/>
      <c r="K665" s="5"/>
      <c r="L665" s="33">
        <f t="shared" si="113"/>
        <v>9686</v>
      </c>
      <c r="M665" s="33">
        <f t="shared" si="114"/>
        <v>9686</v>
      </c>
      <c r="N665" s="22">
        <f t="shared" si="115"/>
        <v>0</v>
      </c>
    </row>
    <row r="666" spans="1:14" x14ac:dyDescent="0.3">
      <c r="A666" s="5" t="s">
        <v>2106</v>
      </c>
      <c r="B666" s="5" t="s">
        <v>2107</v>
      </c>
      <c r="C666" s="5" t="s">
        <v>3755</v>
      </c>
      <c r="D666" s="5">
        <v>80</v>
      </c>
      <c r="E666" s="6">
        <v>16380</v>
      </c>
      <c r="F666" s="17">
        <f>VLOOKUP(A666,'forecast data dump'!$A$1:$H$3450,4,FALSE)</f>
        <v>44719</v>
      </c>
      <c r="G666" s="17">
        <f>VLOOKUP(A666,'forecast data dump'!$A$1:$H$3450,5,FALSE)</f>
        <v>44725</v>
      </c>
      <c r="H666" s="13">
        <f>VLOOKUP(A666,'forecast data dump'!$A$1:$H$3450,8,FALSE)</f>
        <v>0</v>
      </c>
      <c r="I666" s="22">
        <f t="shared" si="112"/>
        <v>80</v>
      </c>
      <c r="J666" s="5"/>
      <c r="K666" s="5"/>
      <c r="L666" s="33">
        <f t="shared" si="113"/>
        <v>16380</v>
      </c>
      <c r="M666" s="33">
        <f t="shared" si="114"/>
        <v>16380</v>
      </c>
      <c r="N666" s="22">
        <f t="shared" si="115"/>
        <v>0</v>
      </c>
    </row>
    <row r="667" spans="1:14" x14ac:dyDescent="0.3">
      <c r="A667" s="3" t="s">
        <v>7848</v>
      </c>
      <c r="B667" s="3"/>
      <c r="C667" s="3"/>
      <c r="D667" s="3"/>
      <c r="E667" s="4"/>
      <c r="F667" s="15"/>
      <c r="G667" s="15"/>
      <c r="H667" s="11"/>
      <c r="I667" s="20"/>
      <c r="J667" s="3"/>
      <c r="K667" s="3"/>
      <c r="L667" s="32"/>
      <c r="M667" s="32"/>
      <c r="N667" s="20"/>
    </row>
    <row r="668" spans="1:14" x14ac:dyDescent="0.3">
      <c r="A668" s="5" t="s">
        <v>1986</v>
      </c>
      <c r="B668" s="5" t="s">
        <v>1987</v>
      </c>
      <c r="C668" s="5" t="s">
        <v>3760</v>
      </c>
      <c r="D668" s="5">
        <v>160</v>
      </c>
      <c r="E668" s="6">
        <v>18260</v>
      </c>
      <c r="F668" s="17" t="str">
        <f>VLOOKUP(A668,'forecast data dump'!$A$1:$H$3450,4,FALSE)</f>
        <v>01-Oct-19 A</v>
      </c>
      <c r="G668" s="17" t="str">
        <f>VLOOKUP(A668,'forecast data dump'!$A$1:$H$3450,5,FALSE)</f>
        <v>30-Dec-19 A</v>
      </c>
      <c r="H668" s="13">
        <f>VLOOKUP(A668,'forecast data dump'!$A$1:$H$3450,8,FALSE)</f>
        <v>1</v>
      </c>
      <c r="I668" s="22">
        <f t="shared" ref="I668:I678" si="116">D668*(1-H668)</f>
        <v>0</v>
      </c>
      <c r="J668" s="5"/>
      <c r="K668" s="5"/>
      <c r="L668" s="33">
        <f t="shared" ref="L668:L678" si="117">E668*(1-H668)</f>
        <v>0</v>
      </c>
      <c r="M668" s="33">
        <f t="shared" ref="M668:M678" si="118">IF(J668="",L668,(E668/D668)*J668)</f>
        <v>0</v>
      </c>
      <c r="N668" s="22">
        <f t="shared" ref="N668:N678" si="119">L668-M668</f>
        <v>0</v>
      </c>
    </row>
    <row r="669" spans="1:14" x14ac:dyDescent="0.3">
      <c r="A669" s="5" t="s">
        <v>1986</v>
      </c>
      <c r="B669" s="5" t="s">
        <v>1987</v>
      </c>
      <c r="C669" s="5" t="s">
        <v>3743</v>
      </c>
      <c r="D669" s="5">
        <v>16</v>
      </c>
      <c r="E669" s="6">
        <v>2356</v>
      </c>
      <c r="F669" s="17" t="str">
        <f>VLOOKUP(A669,'forecast data dump'!$A$1:$H$3450,4,FALSE)</f>
        <v>01-Oct-19 A</v>
      </c>
      <c r="G669" s="17" t="str">
        <f>VLOOKUP(A669,'forecast data dump'!$A$1:$H$3450,5,FALSE)</f>
        <v>30-Dec-19 A</v>
      </c>
      <c r="H669" s="13">
        <f>VLOOKUP(A669,'forecast data dump'!$A$1:$H$3450,8,FALSE)</f>
        <v>1</v>
      </c>
      <c r="I669" s="22">
        <f t="shared" si="116"/>
        <v>0</v>
      </c>
      <c r="J669" s="5"/>
      <c r="K669" s="5"/>
      <c r="L669" s="33">
        <f t="shared" si="117"/>
        <v>0</v>
      </c>
      <c r="M669" s="33">
        <f t="shared" si="118"/>
        <v>0</v>
      </c>
      <c r="N669" s="22">
        <f t="shared" si="119"/>
        <v>0</v>
      </c>
    </row>
    <row r="670" spans="1:14" x14ac:dyDescent="0.3">
      <c r="A670" s="5" t="s">
        <v>1988</v>
      </c>
      <c r="B670" s="5" t="s">
        <v>1989</v>
      </c>
      <c r="C670" s="5" t="s">
        <v>3760</v>
      </c>
      <c r="D670" s="5">
        <v>400</v>
      </c>
      <c r="E670" s="6">
        <v>48260</v>
      </c>
      <c r="F670" s="17">
        <f>VLOOKUP(A670,'forecast data dump'!$A$1:$H$3450,4,FALSE)</f>
        <v>44481</v>
      </c>
      <c r="G670" s="17">
        <f>VLOOKUP(A670,'forecast data dump'!$A$1:$H$3450,5,FALSE)</f>
        <v>44516</v>
      </c>
      <c r="H670" s="13">
        <f>VLOOKUP(A670,'forecast data dump'!$A$1:$H$3450,8,FALSE)</f>
        <v>0</v>
      </c>
      <c r="I670" s="22">
        <f t="shared" si="116"/>
        <v>400</v>
      </c>
      <c r="J670" s="5"/>
      <c r="K670" s="5"/>
      <c r="L670" s="33">
        <f t="shared" si="117"/>
        <v>48260</v>
      </c>
      <c r="M670" s="33">
        <f t="shared" si="118"/>
        <v>48260</v>
      </c>
      <c r="N670" s="22">
        <f t="shared" si="119"/>
        <v>0</v>
      </c>
    </row>
    <row r="671" spans="1:14" x14ac:dyDescent="0.3">
      <c r="A671" s="5" t="s">
        <v>1988</v>
      </c>
      <c r="B671" s="5" t="s">
        <v>1989</v>
      </c>
      <c r="C671" s="5" t="s">
        <v>3743</v>
      </c>
      <c r="D671" s="5">
        <v>40</v>
      </c>
      <c r="E671" s="6">
        <v>6227</v>
      </c>
      <c r="F671" s="17">
        <f>VLOOKUP(A671,'forecast data dump'!$A$1:$H$3450,4,FALSE)</f>
        <v>44481</v>
      </c>
      <c r="G671" s="17">
        <f>VLOOKUP(A671,'forecast data dump'!$A$1:$H$3450,5,FALSE)</f>
        <v>44516</v>
      </c>
      <c r="H671" s="13">
        <f>VLOOKUP(A671,'forecast data dump'!$A$1:$H$3450,8,FALSE)</f>
        <v>0</v>
      </c>
      <c r="I671" s="22">
        <f t="shared" si="116"/>
        <v>40</v>
      </c>
      <c r="J671" s="5"/>
      <c r="K671" s="5"/>
      <c r="L671" s="33">
        <f t="shared" si="117"/>
        <v>6227</v>
      </c>
      <c r="M671" s="33">
        <f t="shared" si="118"/>
        <v>6227</v>
      </c>
      <c r="N671" s="22">
        <f t="shared" si="119"/>
        <v>0</v>
      </c>
    </row>
    <row r="672" spans="1:14" x14ac:dyDescent="0.3">
      <c r="A672" s="5" t="s">
        <v>1990</v>
      </c>
      <c r="B672" s="5" t="s">
        <v>1991</v>
      </c>
      <c r="C672" s="5" t="s">
        <v>3760</v>
      </c>
      <c r="D672" s="5">
        <v>160</v>
      </c>
      <c r="E672" s="6">
        <v>19372</v>
      </c>
      <c r="F672" s="17">
        <f>VLOOKUP(A672,'forecast data dump'!$A$1:$H$3450,4,FALSE)</f>
        <v>44517</v>
      </c>
      <c r="G672" s="17">
        <f>VLOOKUP(A672,'forecast data dump'!$A$1:$H$3450,5,FALSE)</f>
        <v>44532</v>
      </c>
      <c r="H672" s="13">
        <f>VLOOKUP(A672,'forecast data dump'!$A$1:$H$3450,8,FALSE)</f>
        <v>0</v>
      </c>
      <c r="I672" s="22">
        <f t="shared" si="116"/>
        <v>160</v>
      </c>
      <c r="J672" s="5"/>
      <c r="K672" s="5"/>
      <c r="L672" s="33">
        <f t="shared" si="117"/>
        <v>19372</v>
      </c>
      <c r="M672" s="33">
        <f t="shared" si="118"/>
        <v>19372</v>
      </c>
      <c r="N672" s="22">
        <f t="shared" si="119"/>
        <v>0</v>
      </c>
    </row>
    <row r="673" spans="1:14" x14ac:dyDescent="0.3">
      <c r="A673" s="5" t="s">
        <v>1990</v>
      </c>
      <c r="B673" s="5" t="s">
        <v>1991</v>
      </c>
      <c r="C673" s="5" t="s">
        <v>3743</v>
      </c>
      <c r="D673" s="5">
        <v>16</v>
      </c>
      <c r="E673" s="6">
        <v>2500</v>
      </c>
      <c r="F673" s="17">
        <f>VLOOKUP(A673,'forecast data dump'!$A$1:$H$3450,4,FALSE)</f>
        <v>44517</v>
      </c>
      <c r="G673" s="17">
        <f>VLOOKUP(A673,'forecast data dump'!$A$1:$H$3450,5,FALSE)</f>
        <v>44532</v>
      </c>
      <c r="H673" s="13">
        <f>VLOOKUP(A673,'forecast data dump'!$A$1:$H$3450,8,FALSE)</f>
        <v>0</v>
      </c>
      <c r="I673" s="22">
        <f t="shared" si="116"/>
        <v>16</v>
      </c>
      <c r="J673" s="5"/>
      <c r="K673" s="5"/>
      <c r="L673" s="33">
        <f t="shared" si="117"/>
        <v>2500</v>
      </c>
      <c r="M673" s="33">
        <f t="shared" si="118"/>
        <v>2500</v>
      </c>
      <c r="N673" s="22">
        <f t="shared" si="119"/>
        <v>0</v>
      </c>
    </row>
    <row r="674" spans="1:14" x14ac:dyDescent="0.3">
      <c r="A674" s="5" t="s">
        <v>1992</v>
      </c>
      <c r="B674" s="5" t="s">
        <v>1993</v>
      </c>
      <c r="C674" s="5" t="s">
        <v>3730</v>
      </c>
      <c r="D674" s="5">
        <v>6</v>
      </c>
      <c r="E674" s="6">
        <v>969</v>
      </c>
      <c r="F674" s="17" t="str">
        <f>VLOOKUP(A674,'forecast data dump'!$A$1:$H$3450,4,FALSE)</f>
        <v>01-Feb-17 A</v>
      </c>
      <c r="G674" s="17" t="str">
        <f>VLOOKUP(A674,'forecast data dump'!$A$1:$H$3450,5,FALSE)</f>
        <v>29-Sep-17 A</v>
      </c>
      <c r="H674" s="13">
        <f>VLOOKUP(A674,'forecast data dump'!$A$1:$H$3450,8,FALSE)</f>
        <v>1</v>
      </c>
      <c r="I674" s="22">
        <f t="shared" si="116"/>
        <v>0</v>
      </c>
      <c r="J674" s="5"/>
      <c r="K674" s="5"/>
      <c r="L674" s="33">
        <f t="shared" si="117"/>
        <v>0</v>
      </c>
      <c r="M674" s="33">
        <f t="shared" si="118"/>
        <v>0</v>
      </c>
      <c r="N674" s="22">
        <f t="shared" si="119"/>
        <v>0</v>
      </c>
    </row>
    <row r="675" spans="1:14" x14ac:dyDescent="0.3">
      <c r="A675" s="5" t="s">
        <v>1994</v>
      </c>
      <c r="B675" s="5" t="s">
        <v>1995</v>
      </c>
      <c r="C675" s="5" t="s">
        <v>3730</v>
      </c>
      <c r="D675" s="5">
        <v>3</v>
      </c>
      <c r="E675" s="6">
        <v>508</v>
      </c>
      <c r="F675" s="17" t="str">
        <f>VLOOKUP(A675,'forecast data dump'!$A$1:$H$3450,4,FALSE)</f>
        <v>01-Oct-18 A</v>
      </c>
      <c r="G675" s="17" t="str">
        <f>VLOOKUP(A675,'forecast data dump'!$A$1:$H$3450,5,FALSE)</f>
        <v>31-May-19 A</v>
      </c>
      <c r="H675" s="13">
        <f>VLOOKUP(A675,'forecast data dump'!$A$1:$H$3450,8,FALSE)</f>
        <v>1</v>
      </c>
      <c r="I675" s="22">
        <f t="shared" si="116"/>
        <v>0</v>
      </c>
      <c r="J675" s="5"/>
      <c r="K675" s="5"/>
      <c r="L675" s="33">
        <f t="shared" si="117"/>
        <v>0</v>
      </c>
      <c r="M675" s="33">
        <f t="shared" si="118"/>
        <v>0</v>
      </c>
      <c r="N675" s="22">
        <f t="shared" si="119"/>
        <v>0</v>
      </c>
    </row>
    <row r="676" spans="1:14" x14ac:dyDescent="0.3">
      <c r="A676" s="5" t="s">
        <v>1996</v>
      </c>
      <c r="B676" s="5" t="s">
        <v>1997</v>
      </c>
      <c r="C676" s="5" t="s">
        <v>3739</v>
      </c>
      <c r="D676" s="5">
        <v>2857</v>
      </c>
      <c r="E676" s="6">
        <v>3152</v>
      </c>
      <c r="F676" s="17" t="str">
        <f>VLOOKUP(A676,'forecast data dump'!$A$1:$H$3450,4,FALSE)</f>
        <v>01-Oct-18 A</v>
      </c>
      <c r="G676" s="17" t="str">
        <f>VLOOKUP(A676,'forecast data dump'!$A$1:$H$3450,5,FALSE)</f>
        <v>31-May-19 A</v>
      </c>
      <c r="H676" s="13">
        <f>VLOOKUP(A676,'forecast data dump'!$A$1:$H$3450,8,FALSE)</f>
        <v>1</v>
      </c>
      <c r="I676" s="22">
        <f t="shared" si="116"/>
        <v>0</v>
      </c>
      <c r="J676" s="5"/>
      <c r="K676" s="5"/>
      <c r="L676" s="33">
        <f t="shared" si="117"/>
        <v>0</v>
      </c>
      <c r="M676" s="33">
        <f t="shared" si="118"/>
        <v>0</v>
      </c>
      <c r="N676" s="22">
        <f t="shared" si="119"/>
        <v>0</v>
      </c>
    </row>
    <row r="677" spans="1:14" x14ac:dyDescent="0.3">
      <c r="A677" s="5" t="s">
        <v>1998</v>
      </c>
      <c r="B677" s="5" t="s">
        <v>1999</v>
      </c>
      <c r="C677" s="5" t="s">
        <v>3730</v>
      </c>
      <c r="D677" s="5">
        <v>42</v>
      </c>
      <c r="E677" s="6">
        <v>7093</v>
      </c>
      <c r="F677" s="17" t="str">
        <f>VLOOKUP(A677,'forecast data dump'!$A$1:$H$3450,4,FALSE)</f>
        <v>03-Jun-19 A</v>
      </c>
      <c r="G677" s="17" t="str">
        <f>VLOOKUP(A677,'forecast data dump'!$A$1:$H$3450,5,FALSE)</f>
        <v>30-Sep-19 A</v>
      </c>
      <c r="H677" s="13">
        <f>VLOOKUP(A677,'forecast data dump'!$A$1:$H$3450,8,FALSE)</f>
        <v>1</v>
      </c>
      <c r="I677" s="22">
        <f t="shared" si="116"/>
        <v>0</v>
      </c>
      <c r="J677" s="5"/>
      <c r="K677" s="5"/>
      <c r="L677" s="33">
        <f t="shared" si="117"/>
        <v>0</v>
      </c>
      <c r="M677" s="33">
        <f t="shared" si="118"/>
        <v>0</v>
      </c>
      <c r="N677" s="22">
        <f t="shared" si="119"/>
        <v>0</v>
      </c>
    </row>
    <row r="678" spans="1:14" x14ac:dyDescent="0.3">
      <c r="A678" s="5" t="s">
        <v>2000</v>
      </c>
      <c r="B678" s="5" t="s">
        <v>2001</v>
      </c>
      <c r="C678" s="5" t="s">
        <v>3739</v>
      </c>
      <c r="D678" s="5">
        <v>19416</v>
      </c>
      <c r="E678" s="6">
        <v>21421</v>
      </c>
      <c r="F678" s="17" t="str">
        <f>VLOOKUP(A678,'forecast data dump'!$A$1:$H$3450,4,FALSE)</f>
        <v>03-Jun-19 A</v>
      </c>
      <c r="G678" s="17" t="str">
        <f>VLOOKUP(A678,'forecast data dump'!$A$1:$H$3450,5,FALSE)</f>
        <v>30-Sep-19 A</v>
      </c>
      <c r="H678" s="13">
        <f>VLOOKUP(A678,'forecast data dump'!$A$1:$H$3450,8,FALSE)</f>
        <v>1</v>
      </c>
      <c r="I678" s="22">
        <f t="shared" si="116"/>
        <v>0</v>
      </c>
      <c r="J678" s="5"/>
      <c r="K678" s="5"/>
      <c r="L678" s="33">
        <f t="shared" si="117"/>
        <v>0</v>
      </c>
      <c r="M678" s="33">
        <f t="shared" si="118"/>
        <v>0</v>
      </c>
      <c r="N678" s="22">
        <f t="shared" si="119"/>
        <v>0</v>
      </c>
    </row>
    <row r="679" spans="1:14" x14ac:dyDescent="0.3">
      <c r="A679" s="3" t="s">
        <v>7961</v>
      </c>
      <c r="B679" s="3"/>
      <c r="C679" s="3"/>
      <c r="D679" s="3"/>
      <c r="E679" s="4"/>
      <c r="F679" s="15"/>
      <c r="G679" s="15"/>
      <c r="H679" s="11"/>
      <c r="I679" s="20"/>
      <c r="J679" s="3"/>
      <c r="K679" s="3"/>
      <c r="L679" s="32"/>
      <c r="M679" s="32"/>
      <c r="N679" s="20"/>
    </row>
    <row r="680" spans="1:14" x14ac:dyDescent="0.3">
      <c r="A680" s="5" t="s">
        <v>1697</v>
      </c>
      <c r="B680" s="5" t="s">
        <v>1698</v>
      </c>
      <c r="C680" s="5" t="s">
        <v>3730</v>
      </c>
      <c r="D680" s="5">
        <v>16</v>
      </c>
      <c r="E680" s="6">
        <v>2593</v>
      </c>
      <c r="F680" s="17" t="str">
        <f>VLOOKUP(A680,'forecast data dump'!$A$1:$H$3450,4,FALSE)</f>
        <v>01-Feb-17 A</v>
      </c>
      <c r="G680" s="17" t="str">
        <f>VLOOKUP(A680,'forecast data dump'!$A$1:$H$3450,5,FALSE)</f>
        <v>29-Sep-17 A</v>
      </c>
      <c r="H680" s="13">
        <f>VLOOKUP(A680,'forecast data dump'!$A$1:$H$3450,8,FALSE)</f>
        <v>1</v>
      </c>
      <c r="I680" s="22">
        <f t="shared" ref="I680:I685" si="120">D680*(1-H680)</f>
        <v>0</v>
      </c>
      <c r="J680" s="5"/>
      <c r="K680" s="5"/>
      <c r="L680" s="33">
        <f t="shared" ref="L680:L685" si="121">E680*(1-H680)</f>
        <v>0</v>
      </c>
      <c r="M680" s="33">
        <f t="shared" ref="M680:M685" si="122">IF(J680="",L680,(E680/D680)*J680)</f>
        <v>0</v>
      </c>
      <c r="N680" s="22">
        <f t="shared" ref="N680:N685" si="123">L680-M680</f>
        <v>0</v>
      </c>
    </row>
    <row r="681" spans="1:14" x14ac:dyDescent="0.3">
      <c r="A681" s="5" t="s">
        <v>1699</v>
      </c>
      <c r="B681" s="5" t="s">
        <v>1700</v>
      </c>
      <c r="C681" s="5" t="s">
        <v>3730</v>
      </c>
      <c r="D681" s="5">
        <v>822</v>
      </c>
      <c r="E681" s="6">
        <v>137267</v>
      </c>
      <c r="F681" s="17" t="str">
        <f>VLOOKUP(A681,'forecast data dump'!$A$1:$H$3450,4,FALSE)</f>
        <v>02-Oct-17 A</v>
      </c>
      <c r="G681" s="17" t="str">
        <f>VLOOKUP(A681,'forecast data dump'!$A$1:$H$3450,5,FALSE)</f>
        <v>28-Sep-18 A</v>
      </c>
      <c r="H681" s="13">
        <f>VLOOKUP(A681,'forecast data dump'!$A$1:$H$3450,8,FALSE)</f>
        <v>1</v>
      </c>
      <c r="I681" s="22">
        <f t="shared" si="120"/>
        <v>0</v>
      </c>
      <c r="J681" s="5"/>
      <c r="K681" s="5"/>
      <c r="L681" s="33">
        <f t="shared" si="121"/>
        <v>0</v>
      </c>
      <c r="M681" s="33">
        <f t="shared" si="122"/>
        <v>0</v>
      </c>
      <c r="N681" s="22">
        <f t="shared" si="123"/>
        <v>0</v>
      </c>
    </row>
    <row r="682" spans="1:14" x14ac:dyDescent="0.3">
      <c r="A682" s="5" t="s">
        <v>1701</v>
      </c>
      <c r="B682" s="5" t="s">
        <v>1702</v>
      </c>
      <c r="C682" s="5" t="s">
        <v>3730</v>
      </c>
      <c r="D682" s="5">
        <v>1602</v>
      </c>
      <c r="E682" s="6">
        <v>267683</v>
      </c>
      <c r="F682" s="17" t="str">
        <f>VLOOKUP(A682,'forecast data dump'!$A$1:$H$3450,4,FALSE)</f>
        <v>01-Oct-18 A</v>
      </c>
      <c r="G682" s="17" t="str">
        <f>VLOOKUP(A682,'forecast data dump'!$A$1:$H$3450,5,FALSE)</f>
        <v>31-May-19 A</v>
      </c>
      <c r="H682" s="13">
        <f>VLOOKUP(A682,'forecast data dump'!$A$1:$H$3450,8,FALSE)</f>
        <v>1</v>
      </c>
      <c r="I682" s="22">
        <f t="shared" si="120"/>
        <v>0</v>
      </c>
      <c r="J682" s="5"/>
      <c r="K682" s="5"/>
      <c r="L682" s="33">
        <f t="shared" si="121"/>
        <v>0</v>
      </c>
      <c r="M682" s="33">
        <f t="shared" si="122"/>
        <v>0</v>
      </c>
      <c r="N682" s="22">
        <f t="shared" si="123"/>
        <v>0</v>
      </c>
    </row>
    <row r="683" spans="1:14" x14ac:dyDescent="0.3">
      <c r="A683" s="5" t="s">
        <v>1703</v>
      </c>
      <c r="B683" s="5" t="s">
        <v>1704</v>
      </c>
      <c r="C683" s="5" t="s">
        <v>3739</v>
      </c>
      <c r="D683" s="5">
        <v>13286</v>
      </c>
      <c r="E683" s="6">
        <v>14657</v>
      </c>
      <c r="F683" s="17" t="str">
        <f>VLOOKUP(A683,'forecast data dump'!$A$1:$H$3450,4,FALSE)</f>
        <v>01-Oct-18 A</v>
      </c>
      <c r="G683" s="17" t="str">
        <f>VLOOKUP(A683,'forecast data dump'!$A$1:$H$3450,5,FALSE)</f>
        <v>31-May-19 A</v>
      </c>
      <c r="H683" s="13">
        <f>VLOOKUP(A683,'forecast data dump'!$A$1:$H$3450,8,FALSE)</f>
        <v>1</v>
      </c>
      <c r="I683" s="22">
        <f t="shared" si="120"/>
        <v>0</v>
      </c>
      <c r="J683" s="5"/>
      <c r="K683" s="5"/>
      <c r="L683" s="33">
        <f t="shared" si="121"/>
        <v>0</v>
      </c>
      <c r="M683" s="33">
        <f t="shared" si="122"/>
        <v>0</v>
      </c>
      <c r="N683" s="22">
        <f t="shared" si="123"/>
        <v>0</v>
      </c>
    </row>
    <row r="684" spans="1:14" x14ac:dyDescent="0.3">
      <c r="A684" s="5" t="s">
        <v>1705</v>
      </c>
      <c r="B684" s="5" t="s">
        <v>1706</v>
      </c>
      <c r="C684" s="5" t="s">
        <v>3730</v>
      </c>
      <c r="D684" s="5">
        <v>272</v>
      </c>
      <c r="E684" s="6">
        <v>45398</v>
      </c>
      <c r="F684" s="17" t="str">
        <f>VLOOKUP(A684,'forecast data dump'!$A$1:$H$3450,4,FALSE)</f>
        <v>03-Jun-19 A</v>
      </c>
      <c r="G684" s="17" t="str">
        <f>VLOOKUP(A684,'forecast data dump'!$A$1:$H$3450,5,FALSE)</f>
        <v>30-Sep-19 A</v>
      </c>
      <c r="H684" s="13">
        <f>VLOOKUP(A684,'forecast data dump'!$A$1:$H$3450,8,FALSE)</f>
        <v>1</v>
      </c>
      <c r="I684" s="22">
        <f t="shared" si="120"/>
        <v>0</v>
      </c>
      <c r="J684" s="5"/>
      <c r="K684" s="5"/>
      <c r="L684" s="33">
        <f t="shared" si="121"/>
        <v>0</v>
      </c>
      <c r="M684" s="33">
        <f t="shared" si="122"/>
        <v>0</v>
      </c>
      <c r="N684" s="22">
        <f t="shared" si="123"/>
        <v>0</v>
      </c>
    </row>
    <row r="685" spans="1:14" x14ac:dyDescent="0.3">
      <c r="A685" s="5" t="s">
        <v>1707</v>
      </c>
      <c r="B685" s="5" t="s">
        <v>1708</v>
      </c>
      <c r="C685" s="5" t="s">
        <v>3739</v>
      </c>
      <c r="D685" s="5">
        <v>17882</v>
      </c>
      <c r="E685" s="6">
        <v>19728</v>
      </c>
      <c r="F685" s="17" t="str">
        <f>VLOOKUP(A685,'forecast data dump'!$A$1:$H$3450,4,FALSE)</f>
        <v>03-Jun-19 A</v>
      </c>
      <c r="G685" s="17" t="str">
        <f>VLOOKUP(A685,'forecast data dump'!$A$1:$H$3450,5,FALSE)</f>
        <v>30-Sep-19 A</v>
      </c>
      <c r="H685" s="13">
        <f>VLOOKUP(A685,'forecast data dump'!$A$1:$H$3450,8,FALSE)</f>
        <v>1</v>
      </c>
      <c r="I685" s="22">
        <f t="shared" si="120"/>
        <v>0</v>
      </c>
      <c r="J685" s="5"/>
      <c r="K685" s="5"/>
      <c r="L685" s="33">
        <f t="shared" si="121"/>
        <v>0</v>
      </c>
      <c r="M685" s="33">
        <f t="shared" si="122"/>
        <v>0</v>
      </c>
      <c r="N685" s="22">
        <f t="shared" si="123"/>
        <v>0</v>
      </c>
    </row>
    <row r="686" spans="1:14" x14ac:dyDescent="0.3">
      <c r="A686" s="3" t="s">
        <v>7962</v>
      </c>
      <c r="B686" s="3"/>
      <c r="C686" s="3"/>
      <c r="D686" s="3"/>
      <c r="E686" s="4"/>
      <c r="F686" s="15"/>
      <c r="G686" s="15"/>
      <c r="H686" s="11"/>
      <c r="I686" s="20"/>
      <c r="J686" s="3"/>
      <c r="K686" s="3"/>
      <c r="L686" s="32"/>
      <c r="M686" s="32"/>
      <c r="N686" s="20"/>
    </row>
    <row r="687" spans="1:14" x14ac:dyDescent="0.3">
      <c r="A687" s="3" t="s">
        <v>7963</v>
      </c>
      <c r="B687" s="3"/>
      <c r="C687" s="3"/>
      <c r="D687" s="3"/>
      <c r="E687" s="4"/>
      <c r="F687" s="15"/>
      <c r="G687" s="15"/>
      <c r="H687" s="11"/>
      <c r="I687" s="20"/>
      <c r="J687" s="3"/>
      <c r="K687" s="3"/>
      <c r="L687" s="32"/>
      <c r="M687" s="32"/>
      <c r="N687" s="20"/>
    </row>
    <row r="688" spans="1:14" x14ac:dyDescent="0.3">
      <c r="A688" s="3" t="s">
        <v>7964</v>
      </c>
      <c r="B688" s="3"/>
      <c r="C688" s="3"/>
      <c r="D688" s="3"/>
      <c r="E688" s="4"/>
      <c r="F688" s="15"/>
      <c r="G688" s="15"/>
      <c r="H688" s="11"/>
      <c r="I688" s="20"/>
      <c r="J688" s="3"/>
      <c r="K688" s="3"/>
      <c r="L688" s="32"/>
      <c r="M688" s="32"/>
      <c r="N688" s="20"/>
    </row>
    <row r="689" spans="1:14" x14ac:dyDescent="0.3">
      <c r="A689" s="3" t="s">
        <v>7965</v>
      </c>
      <c r="B689" s="3"/>
      <c r="C689" s="3"/>
      <c r="D689" s="3"/>
      <c r="E689" s="4"/>
      <c r="F689" s="15"/>
      <c r="G689" s="15"/>
      <c r="H689" s="11"/>
      <c r="I689" s="20"/>
      <c r="J689" s="3"/>
      <c r="K689" s="3"/>
      <c r="L689" s="32"/>
      <c r="M689" s="32"/>
      <c r="N689" s="20"/>
    </row>
    <row r="690" spans="1:14" x14ac:dyDescent="0.3">
      <c r="A690" s="5" t="s">
        <v>1771</v>
      </c>
      <c r="B690" s="5" t="s">
        <v>1772</v>
      </c>
      <c r="C690" s="5" t="s">
        <v>3761</v>
      </c>
      <c r="D690" s="5">
        <v>23485</v>
      </c>
      <c r="E690" s="6">
        <v>26200</v>
      </c>
      <c r="F690" s="17" t="str">
        <f>VLOOKUP(A690,'forecast data dump'!$A$1:$H$3450,4,FALSE)</f>
        <v>16-Jan-20 A</v>
      </c>
      <c r="G690" s="17" t="str">
        <f>VLOOKUP(A690,'forecast data dump'!$A$1:$H$3450,5,FALSE)</f>
        <v>27-Feb-20 A</v>
      </c>
      <c r="H690" s="13">
        <f>VLOOKUP(A690,'forecast data dump'!$A$1:$H$3450,8,FALSE)</f>
        <v>1</v>
      </c>
      <c r="I690" s="22">
        <f>D690*(1-H690)</f>
        <v>0</v>
      </c>
      <c r="J690" s="5"/>
      <c r="K690" s="5"/>
      <c r="L690" s="33">
        <f>E690*(1-H690)</f>
        <v>0</v>
      </c>
      <c r="M690" s="33">
        <f>IF(J690="",L690,(E690/D690)*J690)</f>
        <v>0</v>
      </c>
      <c r="N690" s="22">
        <f>L690-M690</f>
        <v>0</v>
      </c>
    </row>
    <row r="691" spans="1:14" x14ac:dyDescent="0.3">
      <c r="A691" s="5" t="s">
        <v>1773</v>
      </c>
      <c r="B691" s="5" t="s">
        <v>1774</v>
      </c>
      <c r="C691" s="5" t="s">
        <v>3761</v>
      </c>
      <c r="D691" s="5">
        <v>70455</v>
      </c>
      <c r="E691" s="6">
        <v>78600</v>
      </c>
      <c r="F691" s="17" t="str">
        <f>VLOOKUP(A691,'forecast data dump'!$A$1:$H$3450,4,FALSE)</f>
        <v>13-Apr-20 A</v>
      </c>
      <c r="G691" s="17" t="str">
        <f>VLOOKUP(A691,'forecast data dump'!$A$1:$H$3450,5,FALSE)</f>
        <v>08-May-20 A</v>
      </c>
      <c r="H691" s="13">
        <f>VLOOKUP(A691,'forecast data dump'!$A$1:$H$3450,8,FALSE)</f>
        <v>1</v>
      </c>
      <c r="I691" s="22">
        <f>D691*(1-H691)</f>
        <v>0</v>
      </c>
      <c r="J691" s="5"/>
      <c r="K691" s="5"/>
      <c r="L691" s="33">
        <f>E691*(1-H691)</f>
        <v>0</v>
      </c>
      <c r="M691" s="33">
        <f>IF(J691="",L691,(E691/D691)*J691)</f>
        <v>0</v>
      </c>
      <c r="N691" s="22">
        <f>L691-M691</f>
        <v>0</v>
      </c>
    </row>
    <row r="692" spans="1:14" x14ac:dyDescent="0.3">
      <c r="A692" s="5" t="s">
        <v>1775</v>
      </c>
      <c r="B692" s="5" t="s">
        <v>1776</v>
      </c>
      <c r="C692" s="5" t="s">
        <v>3761</v>
      </c>
      <c r="D692" s="5">
        <v>23485</v>
      </c>
      <c r="E692" s="6">
        <v>26200</v>
      </c>
      <c r="F692" s="17" t="str">
        <f>VLOOKUP(A692,'forecast data dump'!$A$1:$H$3450,4,FALSE)</f>
        <v>13-Mar-20 A</v>
      </c>
      <c r="G692" s="17" t="str">
        <f>VLOOKUP(A692,'forecast data dump'!$A$1:$H$3450,5,FALSE)</f>
        <v>10-Apr-20 A</v>
      </c>
      <c r="H692" s="13">
        <f>VLOOKUP(A692,'forecast data dump'!$A$1:$H$3450,8,FALSE)</f>
        <v>1</v>
      </c>
      <c r="I692" s="22">
        <f>D692*(1-H692)</f>
        <v>0</v>
      </c>
      <c r="J692" s="5"/>
      <c r="K692" s="5"/>
      <c r="L692" s="33">
        <f>E692*(1-H692)</f>
        <v>0</v>
      </c>
      <c r="M692" s="33">
        <f>IF(J692="",L692,(E692/D692)*J692)</f>
        <v>0</v>
      </c>
      <c r="N692" s="22">
        <f>L692-M692</f>
        <v>0</v>
      </c>
    </row>
    <row r="693" spans="1:14" x14ac:dyDescent="0.3">
      <c r="A693" s="3" t="s">
        <v>7966</v>
      </c>
      <c r="B693" s="3"/>
      <c r="C693" s="3"/>
      <c r="D693" s="3"/>
      <c r="E693" s="4"/>
      <c r="F693" s="15"/>
      <c r="G693" s="15"/>
      <c r="H693" s="11"/>
      <c r="I693" s="20"/>
      <c r="J693" s="3"/>
      <c r="K693" s="3"/>
      <c r="L693" s="32"/>
      <c r="M693" s="32"/>
      <c r="N693" s="20"/>
    </row>
    <row r="694" spans="1:14" x14ac:dyDescent="0.3">
      <c r="A694" s="5" t="s">
        <v>1777</v>
      </c>
      <c r="B694" s="5" t="s">
        <v>1772</v>
      </c>
      <c r="C694" s="5" t="s">
        <v>3761</v>
      </c>
      <c r="D694" s="5">
        <v>31313</v>
      </c>
      <c r="E694" s="6">
        <v>34933</v>
      </c>
      <c r="F694" s="17" t="str">
        <f>VLOOKUP(A694,'forecast data dump'!$A$1:$H$3450,4,FALSE)</f>
        <v>27-May-20 A</v>
      </c>
      <c r="G694" s="17" t="str">
        <f>VLOOKUP(A694,'forecast data dump'!$A$1:$H$3450,5,FALSE)</f>
        <v>02-Jun-20 A</v>
      </c>
      <c r="H694" s="13">
        <f>VLOOKUP(A694,'forecast data dump'!$A$1:$H$3450,8,FALSE)</f>
        <v>1</v>
      </c>
      <c r="I694" s="22">
        <f>D694*(1-H694)</f>
        <v>0</v>
      </c>
      <c r="J694" s="5"/>
      <c r="K694" s="5"/>
      <c r="L694" s="33">
        <f>E694*(1-H694)</f>
        <v>0</v>
      </c>
      <c r="M694" s="33">
        <f>IF(J694="",L694,(E694/D694)*J694)</f>
        <v>0</v>
      </c>
      <c r="N694" s="22">
        <f>L694-M694</f>
        <v>0</v>
      </c>
    </row>
    <row r="695" spans="1:14" x14ac:dyDescent="0.3">
      <c r="A695" s="5" t="s">
        <v>1778</v>
      </c>
      <c r="B695" s="5" t="s">
        <v>1774</v>
      </c>
      <c r="C695" s="5" t="s">
        <v>3761</v>
      </c>
      <c r="D695" s="5">
        <v>70455</v>
      </c>
      <c r="E695" s="6">
        <v>78600</v>
      </c>
      <c r="F695" s="17" t="str">
        <f>VLOOKUP(A695,'forecast data dump'!$A$1:$H$3450,4,FALSE)</f>
        <v>17-Jun-20 A</v>
      </c>
      <c r="G695" s="17" t="str">
        <f>VLOOKUP(A695,'forecast data dump'!$A$1:$H$3450,5,FALSE)</f>
        <v>27-Jul-20 A</v>
      </c>
      <c r="H695" s="13">
        <f>VLOOKUP(A695,'forecast data dump'!$A$1:$H$3450,8,FALSE)</f>
        <v>1</v>
      </c>
      <c r="I695" s="22">
        <f>D695*(1-H695)</f>
        <v>0</v>
      </c>
      <c r="J695" s="5"/>
      <c r="K695" s="5"/>
      <c r="L695" s="33">
        <f>E695*(1-H695)</f>
        <v>0</v>
      </c>
      <c r="M695" s="33">
        <f>IF(J695="",L695,(E695/D695)*J695)</f>
        <v>0</v>
      </c>
      <c r="N695" s="22">
        <f>L695-M695</f>
        <v>0</v>
      </c>
    </row>
    <row r="696" spans="1:14" x14ac:dyDescent="0.3">
      <c r="A696" s="5" t="s">
        <v>1779</v>
      </c>
      <c r="B696" s="5" t="s">
        <v>1780</v>
      </c>
      <c r="C696" s="5" t="s">
        <v>3761</v>
      </c>
      <c r="D696" s="5">
        <v>93940</v>
      </c>
      <c r="E696" s="6">
        <v>104800</v>
      </c>
      <c r="F696" s="17" t="str">
        <f>VLOOKUP(A696,'forecast data dump'!$A$1:$H$3450,4,FALSE)</f>
        <v>02-Nov-20 A</v>
      </c>
      <c r="G696" s="17" t="str">
        <f>VLOOKUP(A696,'forecast data dump'!$A$1:$H$3450,5,FALSE)</f>
        <v>06-Nov-20 A</v>
      </c>
      <c r="H696" s="13">
        <f>VLOOKUP(A696,'forecast data dump'!$A$1:$H$3450,8,FALSE)</f>
        <v>1</v>
      </c>
      <c r="I696" s="22">
        <f>D696*(1-H696)</f>
        <v>0</v>
      </c>
      <c r="J696" s="5"/>
      <c r="K696" s="5"/>
      <c r="L696" s="33">
        <f>E696*(1-H696)</f>
        <v>0</v>
      </c>
      <c r="M696" s="33">
        <f>IF(J696="",L696,(E696/D696)*J696)</f>
        <v>0</v>
      </c>
      <c r="N696" s="22">
        <f>L696-M696</f>
        <v>0</v>
      </c>
    </row>
    <row r="697" spans="1:14" x14ac:dyDescent="0.3">
      <c r="A697" s="5" t="s">
        <v>1781</v>
      </c>
      <c r="B697" s="5" t="s">
        <v>1776</v>
      </c>
      <c r="C697" s="5" t="s">
        <v>3761</v>
      </c>
      <c r="D697" s="5">
        <v>31313</v>
      </c>
      <c r="E697" s="6">
        <v>34933</v>
      </c>
      <c r="F697" s="17" t="str">
        <f>VLOOKUP(A697,'forecast data dump'!$A$1:$H$3450,4,FALSE)</f>
        <v>10-Jun-20 A</v>
      </c>
      <c r="G697" s="17" t="str">
        <f>VLOOKUP(A697,'forecast data dump'!$A$1:$H$3450,5,FALSE)</f>
        <v>13-Jul-20 A</v>
      </c>
      <c r="H697" s="13">
        <f>VLOOKUP(A697,'forecast data dump'!$A$1:$H$3450,8,FALSE)</f>
        <v>1</v>
      </c>
      <c r="I697" s="22">
        <f>D697*(1-H697)</f>
        <v>0</v>
      </c>
      <c r="J697" s="5"/>
      <c r="K697" s="5"/>
      <c r="L697" s="33">
        <f>E697*(1-H697)</f>
        <v>0</v>
      </c>
      <c r="M697" s="33">
        <f>IF(J697="",L697,(E697/D697)*J697)</f>
        <v>0</v>
      </c>
      <c r="N697" s="22">
        <f>L697-M697</f>
        <v>0</v>
      </c>
    </row>
    <row r="698" spans="1:14" x14ac:dyDescent="0.3">
      <c r="A698" s="3" t="s">
        <v>7967</v>
      </c>
      <c r="B698" s="3"/>
      <c r="C698" s="3"/>
      <c r="D698" s="3"/>
      <c r="E698" s="4"/>
      <c r="F698" s="15"/>
      <c r="G698" s="15"/>
      <c r="H698" s="11"/>
      <c r="I698" s="20"/>
      <c r="J698" s="3"/>
      <c r="K698" s="3"/>
      <c r="L698" s="32"/>
      <c r="M698" s="32"/>
      <c r="N698" s="20"/>
    </row>
    <row r="699" spans="1:14" x14ac:dyDescent="0.3">
      <c r="A699" s="5" t="s">
        <v>1782</v>
      </c>
      <c r="B699" s="5" t="s">
        <v>1772</v>
      </c>
      <c r="C699" s="5" t="s">
        <v>3761</v>
      </c>
      <c r="D699" s="5">
        <v>23485</v>
      </c>
      <c r="E699" s="6">
        <v>26200</v>
      </c>
      <c r="F699" s="17" t="str">
        <f>VLOOKUP(A699,'forecast data dump'!$A$1:$H$3450,4,FALSE)</f>
        <v>01-Oct-20 A</v>
      </c>
      <c r="G699" s="17" t="str">
        <f>VLOOKUP(A699,'forecast data dump'!$A$1:$H$3450,5,FALSE)</f>
        <v>15-Oct-20 A</v>
      </c>
      <c r="H699" s="13">
        <f>VLOOKUP(A699,'forecast data dump'!$A$1:$H$3450,8,FALSE)</f>
        <v>1</v>
      </c>
      <c r="I699" s="22">
        <f>D699*(1-H699)</f>
        <v>0</v>
      </c>
      <c r="J699" s="5"/>
      <c r="K699" s="5"/>
      <c r="L699" s="33">
        <f>E699*(1-H699)</f>
        <v>0</v>
      </c>
      <c r="M699" s="33">
        <f>IF(J699="",L699,(E699/D699)*J699)</f>
        <v>0</v>
      </c>
      <c r="N699" s="22">
        <f>L699-M699</f>
        <v>0</v>
      </c>
    </row>
    <row r="700" spans="1:14" x14ac:dyDescent="0.3">
      <c r="A700" s="5" t="s">
        <v>1783</v>
      </c>
      <c r="B700" s="5" t="s">
        <v>1774</v>
      </c>
      <c r="C700" s="5" t="s">
        <v>3761</v>
      </c>
      <c r="D700" s="5">
        <v>93940</v>
      </c>
      <c r="E700" s="6">
        <v>104800</v>
      </c>
      <c r="F700" s="17" t="str">
        <f>VLOOKUP(A700,'forecast data dump'!$A$1:$H$3450,4,FALSE)</f>
        <v>04-Jan-21 A</v>
      </c>
      <c r="G700" s="17" t="str">
        <f>VLOOKUP(A700,'forecast data dump'!$A$1:$H$3450,5,FALSE)</f>
        <v>27-Jan-21 A</v>
      </c>
      <c r="H700" s="13">
        <f>VLOOKUP(A700,'forecast data dump'!$A$1:$H$3450,8,FALSE)</f>
        <v>1</v>
      </c>
      <c r="I700" s="22">
        <f>D700*(1-H700)</f>
        <v>0</v>
      </c>
      <c r="J700" s="5"/>
      <c r="K700" s="5"/>
      <c r="L700" s="33">
        <f>E700*(1-H700)</f>
        <v>0</v>
      </c>
      <c r="M700" s="33">
        <f>IF(J700="",L700,(E700/D700)*J700)</f>
        <v>0</v>
      </c>
      <c r="N700" s="22">
        <f>L700-M700</f>
        <v>0</v>
      </c>
    </row>
    <row r="701" spans="1:14" x14ac:dyDescent="0.3">
      <c r="A701" s="5" t="s">
        <v>1784</v>
      </c>
      <c r="B701" s="5" t="s">
        <v>1776</v>
      </c>
      <c r="C701" s="5" t="s">
        <v>3761</v>
      </c>
      <c r="D701" s="5">
        <v>23485</v>
      </c>
      <c r="E701" s="6">
        <v>26200</v>
      </c>
      <c r="F701" s="17" t="str">
        <f>VLOOKUP(A701,'forecast data dump'!$A$1:$H$3450,4,FALSE)</f>
        <v>15-Dec-20 A</v>
      </c>
      <c r="G701" s="17" t="str">
        <f>VLOOKUP(A701,'forecast data dump'!$A$1:$H$3450,5,FALSE)</f>
        <v>29-Dec-20 A</v>
      </c>
      <c r="H701" s="13">
        <f>VLOOKUP(A701,'forecast data dump'!$A$1:$H$3450,8,FALSE)</f>
        <v>1</v>
      </c>
      <c r="I701" s="22">
        <f>D701*(1-H701)</f>
        <v>0</v>
      </c>
      <c r="J701" s="5"/>
      <c r="K701" s="5"/>
      <c r="L701" s="33">
        <f>E701*(1-H701)</f>
        <v>0</v>
      </c>
      <c r="M701" s="33">
        <f>IF(J701="",L701,(E701/D701)*J701)</f>
        <v>0</v>
      </c>
      <c r="N701" s="22">
        <f>L701-M701</f>
        <v>0</v>
      </c>
    </row>
    <row r="702" spans="1:14" x14ac:dyDescent="0.3">
      <c r="A702" s="5" t="s">
        <v>1785</v>
      </c>
      <c r="B702" s="5" t="s">
        <v>1786</v>
      </c>
      <c r="C702" s="5" t="s">
        <v>3761</v>
      </c>
      <c r="D702" s="5">
        <v>93940</v>
      </c>
      <c r="E702" s="6">
        <v>104800</v>
      </c>
      <c r="F702" s="17" t="str">
        <f>VLOOKUP(A702,'forecast data dump'!$A$1:$H$3450,4,FALSE)</f>
        <v>28-Apr-21 A</v>
      </c>
      <c r="G702" s="17" t="str">
        <f>VLOOKUP(A702,'forecast data dump'!$A$1:$H$3450,5,FALSE)</f>
        <v>31-May-21 A</v>
      </c>
      <c r="H702" s="13">
        <f>VLOOKUP(A702,'forecast data dump'!$A$1:$H$3450,8,FALSE)</f>
        <v>1</v>
      </c>
      <c r="I702" s="22">
        <f>D702*(1-H702)</f>
        <v>0</v>
      </c>
      <c r="J702" s="5"/>
      <c r="K702" s="5"/>
      <c r="L702" s="33">
        <f>E702*(1-H702)</f>
        <v>0</v>
      </c>
      <c r="M702" s="33">
        <f>IF(J702="",L702,(E702/D702)*J702)</f>
        <v>0</v>
      </c>
      <c r="N702" s="22">
        <f>L702-M702</f>
        <v>0</v>
      </c>
    </row>
    <row r="703" spans="1:14" x14ac:dyDescent="0.3">
      <c r="A703" s="3" t="s">
        <v>7968</v>
      </c>
      <c r="B703" s="3"/>
      <c r="C703" s="3"/>
      <c r="D703" s="3"/>
      <c r="E703" s="4"/>
      <c r="F703" s="15"/>
      <c r="G703" s="15"/>
      <c r="H703" s="11"/>
      <c r="I703" s="20"/>
      <c r="J703" s="3"/>
      <c r="K703" s="3"/>
      <c r="L703" s="32"/>
      <c r="M703" s="32"/>
      <c r="N703" s="20"/>
    </row>
    <row r="704" spans="1:14" x14ac:dyDescent="0.3">
      <c r="A704" s="3" t="s">
        <v>7849</v>
      </c>
      <c r="B704" s="3"/>
      <c r="C704" s="3"/>
      <c r="D704" s="3"/>
      <c r="E704" s="4"/>
      <c r="F704" s="15"/>
      <c r="G704" s="15"/>
      <c r="H704" s="11"/>
      <c r="I704" s="20"/>
      <c r="J704" s="3"/>
      <c r="K704" s="3"/>
      <c r="L704" s="32"/>
      <c r="M704" s="32"/>
      <c r="N704" s="20"/>
    </row>
    <row r="705" spans="1:14" x14ac:dyDescent="0.3">
      <c r="A705" s="5" t="s">
        <v>1787</v>
      </c>
      <c r="B705" s="5" t="s">
        <v>1772</v>
      </c>
      <c r="C705" s="5" t="s">
        <v>3761</v>
      </c>
      <c r="D705" s="5">
        <v>31313</v>
      </c>
      <c r="E705" s="6">
        <v>34933</v>
      </c>
      <c r="F705" s="17">
        <f>VLOOKUP(A705,'forecast data dump'!$A$1:$H$3450,4,FALSE)</f>
        <v>44393</v>
      </c>
      <c r="G705" s="17">
        <f>VLOOKUP(A705,'forecast data dump'!$A$1:$H$3450,5,FALSE)</f>
        <v>44406</v>
      </c>
      <c r="H705" s="13">
        <f>VLOOKUP(A705,'forecast data dump'!$A$1:$H$3450,8,FALSE)</f>
        <v>0</v>
      </c>
      <c r="I705" s="22">
        <f>D705*(1-H705)</f>
        <v>31313</v>
      </c>
      <c r="J705" s="5"/>
      <c r="K705" s="5"/>
      <c r="L705" s="33">
        <f>E705*(1-H705)</f>
        <v>34933</v>
      </c>
      <c r="M705" s="33">
        <f>IF(J705="",L705,(E705/D705)*J705)</f>
        <v>34933</v>
      </c>
      <c r="N705" s="22">
        <f>L705-M705</f>
        <v>0</v>
      </c>
    </row>
    <row r="706" spans="1:14" x14ac:dyDescent="0.3">
      <c r="A706" s="5" t="s">
        <v>1788</v>
      </c>
      <c r="B706" s="5" t="s">
        <v>1774</v>
      </c>
      <c r="C706" s="5" t="s">
        <v>3761</v>
      </c>
      <c r="D706" s="5">
        <v>125253</v>
      </c>
      <c r="E706" s="6">
        <v>139734</v>
      </c>
      <c r="F706" s="17">
        <f>VLOOKUP(A706,'forecast data dump'!$A$1:$H$3450,4,FALSE)</f>
        <v>44428</v>
      </c>
      <c r="G706" s="17">
        <f>VLOOKUP(A706,'forecast data dump'!$A$1:$H$3450,5,FALSE)</f>
        <v>44456</v>
      </c>
      <c r="H706" s="13">
        <f>VLOOKUP(A706,'forecast data dump'!$A$1:$H$3450,8,FALSE)</f>
        <v>0</v>
      </c>
      <c r="I706" s="22">
        <f>D706*(1-H706)</f>
        <v>125253</v>
      </c>
      <c r="J706" s="5"/>
      <c r="K706" s="5"/>
      <c r="L706" s="33">
        <f>E706*(1-H706)</f>
        <v>139734</v>
      </c>
      <c r="M706" s="33">
        <f>IF(J706="",L706,(E706/D706)*J706)</f>
        <v>139734</v>
      </c>
      <c r="N706" s="22">
        <f>L706-M706</f>
        <v>0</v>
      </c>
    </row>
    <row r="707" spans="1:14" x14ac:dyDescent="0.3">
      <c r="A707" s="5" t="s">
        <v>1789</v>
      </c>
      <c r="B707" s="5" t="s">
        <v>1776</v>
      </c>
      <c r="C707" s="5" t="s">
        <v>3761</v>
      </c>
      <c r="D707" s="5">
        <v>31313</v>
      </c>
      <c r="E707" s="6">
        <v>34933</v>
      </c>
      <c r="F707" s="17">
        <f>VLOOKUP(A707,'forecast data dump'!$A$1:$H$3450,4,FALSE)</f>
        <v>44421</v>
      </c>
      <c r="G707" s="17">
        <f>VLOOKUP(A707,'forecast data dump'!$A$1:$H$3450,5,FALSE)</f>
        <v>44427</v>
      </c>
      <c r="H707" s="13">
        <f>VLOOKUP(A707,'forecast data dump'!$A$1:$H$3450,8,FALSE)</f>
        <v>0</v>
      </c>
      <c r="I707" s="22">
        <f>D707*(1-H707)</f>
        <v>31313</v>
      </c>
      <c r="J707" s="5"/>
      <c r="K707" s="5"/>
      <c r="L707" s="33">
        <f>E707*(1-H707)</f>
        <v>34933</v>
      </c>
      <c r="M707" s="33">
        <f>IF(J707="",L707,(E707/D707)*J707)</f>
        <v>34933</v>
      </c>
      <c r="N707" s="22">
        <f>L707-M707</f>
        <v>0</v>
      </c>
    </row>
    <row r="708" spans="1:14" x14ac:dyDescent="0.3">
      <c r="A708" s="3" t="s">
        <v>7850</v>
      </c>
      <c r="B708" s="3"/>
      <c r="C708" s="3"/>
      <c r="D708" s="3"/>
      <c r="E708" s="4"/>
      <c r="F708" s="15"/>
      <c r="G708" s="15"/>
      <c r="H708" s="11"/>
      <c r="I708" s="20"/>
      <c r="J708" s="3"/>
      <c r="K708" s="3"/>
      <c r="L708" s="32"/>
      <c r="M708" s="32"/>
      <c r="N708" s="20"/>
    </row>
    <row r="709" spans="1:14" x14ac:dyDescent="0.3">
      <c r="A709" s="5" t="s">
        <v>1790</v>
      </c>
      <c r="B709" s="5" t="s">
        <v>1772</v>
      </c>
      <c r="C709" s="5" t="s">
        <v>3761</v>
      </c>
      <c r="D709" s="5">
        <v>23485</v>
      </c>
      <c r="E709" s="6">
        <v>26200</v>
      </c>
      <c r="F709" s="17">
        <f>VLOOKUP(A709,'forecast data dump'!$A$1:$H$3450,4,FALSE)</f>
        <v>44407</v>
      </c>
      <c r="G709" s="17">
        <f>VLOOKUP(A709,'forecast data dump'!$A$1:$H$3450,5,FALSE)</f>
        <v>44413</v>
      </c>
      <c r="H709" s="13">
        <f>VLOOKUP(A709,'forecast data dump'!$A$1:$H$3450,8,FALSE)</f>
        <v>0</v>
      </c>
      <c r="I709" s="22">
        <f>D709*(1-H709)</f>
        <v>23485</v>
      </c>
      <c r="J709" s="5"/>
      <c r="K709" s="5"/>
      <c r="L709" s="33">
        <f>E709*(1-H709)</f>
        <v>26200</v>
      </c>
      <c r="M709" s="33">
        <f>IF(J709="",L709,(E709/D709)*J709)</f>
        <v>26200</v>
      </c>
      <c r="N709" s="22">
        <f>L709-M709</f>
        <v>0</v>
      </c>
    </row>
    <row r="710" spans="1:14" x14ac:dyDescent="0.3">
      <c r="A710" s="5" t="s">
        <v>1791</v>
      </c>
      <c r="B710" s="5" t="s">
        <v>1774</v>
      </c>
      <c r="C710" s="5" t="s">
        <v>3761</v>
      </c>
      <c r="D710" s="5">
        <v>93940</v>
      </c>
      <c r="E710" s="6">
        <v>104800</v>
      </c>
      <c r="F710" s="17">
        <f>VLOOKUP(A710,'forecast data dump'!$A$1:$H$3450,4,FALSE)</f>
        <v>44428</v>
      </c>
      <c r="G710" s="17">
        <f>VLOOKUP(A710,'forecast data dump'!$A$1:$H$3450,5,FALSE)</f>
        <v>44441</v>
      </c>
      <c r="H710" s="13">
        <f>VLOOKUP(A710,'forecast data dump'!$A$1:$H$3450,8,FALSE)</f>
        <v>0</v>
      </c>
      <c r="I710" s="22">
        <f>D710*(1-H710)</f>
        <v>93940</v>
      </c>
      <c r="J710" s="5"/>
      <c r="K710" s="5"/>
      <c r="L710" s="33">
        <f>E710*(1-H710)</f>
        <v>104800</v>
      </c>
      <c r="M710" s="33">
        <f>IF(J710="",L710,(E710/D710)*J710)</f>
        <v>104800</v>
      </c>
      <c r="N710" s="22">
        <f>L710-M710</f>
        <v>0</v>
      </c>
    </row>
    <row r="711" spans="1:14" x14ac:dyDescent="0.3">
      <c r="A711" s="5" t="s">
        <v>1792</v>
      </c>
      <c r="B711" s="5" t="s">
        <v>1776</v>
      </c>
      <c r="C711" s="5" t="s">
        <v>3761</v>
      </c>
      <c r="D711" s="5">
        <v>23485</v>
      </c>
      <c r="E711" s="6">
        <v>26200</v>
      </c>
      <c r="F711" s="17">
        <f>VLOOKUP(A711,'forecast data dump'!$A$1:$H$3450,4,FALSE)</f>
        <v>44421</v>
      </c>
      <c r="G711" s="17">
        <f>VLOOKUP(A711,'forecast data dump'!$A$1:$H$3450,5,FALSE)</f>
        <v>44427</v>
      </c>
      <c r="H711" s="13">
        <f>VLOOKUP(A711,'forecast data dump'!$A$1:$H$3450,8,FALSE)</f>
        <v>0</v>
      </c>
      <c r="I711" s="22">
        <f>D711*(1-H711)</f>
        <v>23485</v>
      </c>
      <c r="J711" s="5"/>
      <c r="K711" s="5"/>
      <c r="L711" s="33">
        <f>E711*(1-H711)</f>
        <v>26200</v>
      </c>
      <c r="M711" s="33">
        <f>IF(J711="",L711,(E711/D711)*J711)</f>
        <v>26200</v>
      </c>
      <c r="N711" s="22">
        <f>L711-M711</f>
        <v>0</v>
      </c>
    </row>
    <row r="712" spans="1:14" x14ac:dyDescent="0.3">
      <c r="A712" s="3" t="s">
        <v>7851</v>
      </c>
      <c r="B712" s="3"/>
      <c r="C712" s="3"/>
      <c r="D712" s="3"/>
      <c r="E712" s="4"/>
      <c r="F712" s="15"/>
      <c r="G712" s="15"/>
      <c r="H712" s="11"/>
      <c r="I712" s="20"/>
      <c r="J712" s="3"/>
      <c r="K712" s="3"/>
      <c r="L712" s="32"/>
      <c r="M712" s="32"/>
      <c r="N712" s="20"/>
    </row>
    <row r="713" spans="1:14" x14ac:dyDescent="0.3">
      <c r="A713" s="5" t="s">
        <v>1793</v>
      </c>
      <c r="B713" s="5" t="s">
        <v>1772</v>
      </c>
      <c r="C713" s="5" t="s">
        <v>3761</v>
      </c>
      <c r="D713" s="5">
        <v>23485</v>
      </c>
      <c r="E713" s="6">
        <v>26200</v>
      </c>
      <c r="F713" s="17">
        <f>VLOOKUP(A713,'forecast data dump'!$A$1:$H$3450,4,FALSE)</f>
        <v>44524</v>
      </c>
      <c r="G713" s="17">
        <f>VLOOKUP(A713,'forecast data dump'!$A$1:$H$3450,5,FALSE)</f>
        <v>44532</v>
      </c>
      <c r="H713" s="13">
        <f>VLOOKUP(A713,'forecast data dump'!$A$1:$H$3450,8,FALSE)</f>
        <v>0</v>
      </c>
      <c r="I713" s="22">
        <f>D713*(1-H713)</f>
        <v>23485</v>
      </c>
      <c r="J713" s="5"/>
      <c r="K713" s="5"/>
      <c r="L713" s="33">
        <f>E713*(1-H713)</f>
        <v>26200</v>
      </c>
      <c r="M713" s="33">
        <f>IF(J713="",L713,(E713/D713)*J713)</f>
        <v>26200</v>
      </c>
      <c r="N713" s="22">
        <f>L713-M713</f>
        <v>0</v>
      </c>
    </row>
    <row r="714" spans="1:14" x14ac:dyDescent="0.3">
      <c r="A714" s="5" t="s">
        <v>1794</v>
      </c>
      <c r="B714" s="5" t="s">
        <v>1774</v>
      </c>
      <c r="C714" s="5" t="s">
        <v>3761</v>
      </c>
      <c r="D714" s="5">
        <v>93940</v>
      </c>
      <c r="E714" s="6">
        <v>104800</v>
      </c>
      <c r="F714" s="17">
        <f>VLOOKUP(A714,'forecast data dump'!$A$1:$H$3450,4,FALSE)</f>
        <v>44547</v>
      </c>
      <c r="G714" s="17">
        <f>VLOOKUP(A714,'forecast data dump'!$A$1:$H$3450,5,FALSE)</f>
        <v>44553</v>
      </c>
      <c r="H714" s="13">
        <f>VLOOKUP(A714,'forecast data dump'!$A$1:$H$3450,8,FALSE)</f>
        <v>0</v>
      </c>
      <c r="I714" s="22">
        <f>D714*(1-H714)</f>
        <v>93940</v>
      </c>
      <c r="J714" s="5"/>
      <c r="K714" s="5"/>
      <c r="L714" s="33">
        <f>E714*(1-H714)</f>
        <v>104800</v>
      </c>
      <c r="M714" s="33">
        <f>IF(J714="",L714,(E714/D714)*J714)</f>
        <v>104800</v>
      </c>
      <c r="N714" s="22">
        <f>L714-M714</f>
        <v>0</v>
      </c>
    </row>
    <row r="715" spans="1:14" x14ac:dyDescent="0.3">
      <c r="A715" s="5" t="s">
        <v>1795</v>
      </c>
      <c r="B715" s="5" t="s">
        <v>1776</v>
      </c>
      <c r="C715" s="5" t="s">
        <v>3761</v>
      </c>
      <c r="D715" s="5">
        <v>23485</v>
      </c>
      <c r="E715" s="6">
        <v>26200</v>
      </c>
      <c r="F715" s="17">
        <f>VLOOKUP(A715,'forecast data dump'!$A$1:$H$3450,4,FALSE)</f>
        <v>44540</v>
      </c>
      <c r="G715" s="17">
        <f>VLOOKUP(A715,'forecast data dump'!$A$1:$H$3450,5,FALSE)</f>
        <v>44546</v>
      </c>
      <c r="H715" s="13">
        <f>VLOOKUP(A715,'forecast data dump'!$A$1:$H$3450,8,FALSE)</f>
        <v>0</v>
      </c>
      <c r="I715" s="22">
        <f>D715*(1-H715)</f>
        <v>23485</v>
      </c>
      <c r="J715" s="5"/>
      <c r="K715" s="5"/>
      <c r="L715" s="33">
        <f>E715*(1-H715)</f>
        <v>26200</v>
      </c>
      <c r="M715" s="33">
        <f>IF(J715="",L715,(E715/D715)*J715)</f>
        <v>26200</v>
      </c>
      <c r="N715" s="22">
        <f>L715-M715</f>
        <v>0</v>
      </c>
    </row>
    <row r="716" spans="1:14" x14ac:dyDescent="0.3">
      <c r="A716" s="5" t="s">
        <v>1796</v>
      </c>
      <c r="B716" s="5" t="s">
        <v>1797</v>
      </c>
      <c r="C716" s="5" t="s">
        <v>3762</v>
      </c>
      <c r="D716" s="5">
        <v>203536</v>
      </c>
      <c r="E716" s="6">
        <v>240966</v>
      </c>
      <c r="F716" s="17">
        <f>VLOOKUP(A716,'forecast data dump'!$A$1:$H$3450,4,FALSE)</f>
        <v>44594</v>
      </c>
      <c r="G716" s="17">
        <f>VLOOKUP(A716,'forecast data dump'!$A$1:$H$3450,5,FALSE)</f>
        <v>44600</v>
      </c>
      <c r="H716" s="13">
        <f>VLOOKUP(A716,'forecast data dump'!$A$1:$H$3450,8,FALSE)</f>
        <v>0</v>
      </c>
      <c r="I716" s="22">
        <f>D716*(1-H716)</f>
        <v>203536</v>
      </c>
      <c r="J716" s="5"/>
      <c r="K716" s="5"/>
      <c r="L716" s="33">
        <f>E716*(1-H716)</f>
        <v>240966</v>
      </c>
      <c r="M716" s="33">
        <f>IF(J716="",L716,(E716/D716)*J716)</f>
        <v>240966</v>
      </c>
      <c r="N716" s="22">
        <f>L716-M716</f>
        <v>0</v>
      </c>
    </row>
    <row r="717" spans="1:14" x14ac:dyDescent="0.3">
      <c r="A717" s="5" t="s">
        <v>1798</v>
      </c>
      <c r="B717" s="5" t="s">
        <v>1799</v>
      </c>
      <c r="C717" s="5" t="s">
        <v>3761</v>
      </c>
      <c r="D717" s="5">
        <v>78283</v>
      </c>
      <c r="E717" s="6">
        <v>87334</v>
      </c>
      <c r="F717" s="17">
        <f>VLOOKUP(A717,'forecast data dump'!$A$1:$H$3450,4,FALSE)</f>
        <v>44601</v>
      </c>
      <c r="G717" s="17">
        <f>VLOOKUP(A717,'forecast data dump'!$A$1:$H$3450,5,FALSE)</f>
        <v>44607</v>
      </c>
      <c r="H717" s="13">
        <f>VLOOKUP(A717,'forecast data dump'!$A$1:$H$3450,8,FALSE)</f>
        <v>0</v>
      </c>
      <c r="I717" s="22">
        <f>D717*(1-H717)</f>
        <v>78283</v>
      </c>
      <c r="J717" s="5"/>
      <c r="K717" s="5"/>
      <c r="L717" s="33">
        <f>E717*(1-H717)</f>
        <v>87334</v>
      </c>
      <c r="M717" s="33">
        <f>IF(J717="",L717,(E717/D717)*J717)</f>
        <v>87334</v>
      </c>
      <c r="N717" s="22">
        <f>L717-M717</f>
        <v>0</v>
      </c>
    </row>
    <row r="718" spans="1:14" x14ac:dyDescent="0.3">
      <c r="A718" s="3" t="s">
        <v>7969</v>
      </c>
      <c r="B718" s="3"/>
      <c r="C718" s="3"/>
      <c r="D718" s="3"/>
      <c r="E718" s="4"/>
      <c r="F718" s="15"/>
      <c r="G718" s="15"/>
      <c r="H718" s="11"/>
      <c r="I718" s="20"/>
      <c r="J718" s="3"/>
      <c r="K718" s="3"/>
      <c r="L718" s="32"/>
      <c r="M718" s="32"/>
      <c r="N718" s="20"/>
    </row>
    <row r="719" spans="1:14" x14ac:dyDescent="0.3">
      <c r="A719" s="5" t="s">
        <v>1800</v>
      </c>
      <c r="B719" s="5" t="s">
        <v>1801</v>
      </c>
      <c r="C719" s="5" t="s">
        <v>3762</v>
      </c>
      <c r="D719" s="5">
        <v>78283</v>
      </c>
      <c r="E719" s="6">
        <v>89080</v>
      </c>
      <c r="F719" s="17" t="str">
        <f>VLOOKUP(A719,'forecast data dump'!$A$1:$H$3450,4,FALSE)</f>
        <v>03-Aug-20 A</v>
      </c>
      <c r="G719" s="17" t="str">
        <f>VLOOKUP(A719,'forecast data dump'!$A$1:$H$3450,5,FALSE)</f>
        <v>30-Nov-20 A</v>
      </c>
      <c r="H719" s="13">
        <f>VLOOKUP(A719,'forecast data dump'!$A$1:$H$3450,8,FALSE)</f>
        <v>1</v>
      </c>
      <c r="I719" s="22">
        <f>D719*(1-H719)</f>
        <v>0</v>
      </c>
      <c r="J719" s="5"/>
      <c r="K719" s="5"/>
      <c r="L719" s="33">
        <f>E719*(1-H719)</f>
        <v>0</v>
      </c>
      <c r="M719" s="33">
        <f>IF(J719="",L719,(E719/D719)*J719)</f>
        <v>0</v>
      </c>
      <c r="N719" s="22">
        <f>L719-M719</f>
        <v>0</v>
      </c>
    </row>
    <row r="720" spans="1:14" x14ac:dyDescent="0.3">
      <c r="A720" s="3" t="s">
        <v>7852</v>
      </c>
      <c r="B720" s="3"/>
      <c r="C720" s="3"/>
      <c r="D720" s="3"/>
      <c r="E720" s="4"/>
      <c r="F720" s="15"/>
      <c r="G720" s="15"/>
      <c r="H720" s="11"/>
      <c r="I720" s="20"/>
      <c r="J720" s="3"/>
      <c r="K720" s="3"/>
      <c r="L720" s="32"/>
      <c r="M720" s="32"/>
      <c r="N720" s="20"/>
    </row>
    <row r="721" spans="1:14" x14ac:dyDescent="0.3">
      <c r="A721" s="5" t="s">
        <v>1767</v>
      </c>
      <c r="B721" s="5" t="s">
        <v>1768</v>
      </c>
      <c r="C721" s="5" t="s">
        <v>3758</v>
      </c>
      <c r="D721" s="5">
        <v>240</v>
      </c>
      <c r="E721" s="6">
        <v>30692</v>
      </c>
      <c r="F721" s="17" t="str">
        <f>VLOOKUP(A721,'forecast data dump'!$A$1:$H$3450,4,FALSE)</f>
        <v>02-Dec-19 A</v>
      </c>
      <c r="G721" s="17">
        <f>VLOOKUP(A721,'forecast data dump'!$A$1:$H$3450,5,FALSE)</f>
        <v>44530</v>
      </c>
      <c r="H721" s="13">
        <f>VLOOKUP(A721,'forecast data dump'!$A$1:$H$3450,8,FALSE)</f>
        <v>0.76</v>
      </c>
      <c r="I721" s="22">
        <f>D721*(1-H721)</f>
        <v>57.599999999999994</v>
      </c>
      <c r="J721" s="5"/>
      <c r="K721" s="5"/>
      <c r="L721" s="33">
        <f>E721*(1-H721)</f>
        <v>7366.08</v>
      </c>
      <c r="M721" s="33">
        <f>IF(J721="",L721,(E721/D721)*J721)</f>
        <v>7366.08</v>
      </c>
      <c r="N721" s="22">
        <f>L721-M721</f>
        <v>0</v>
      </c>
    </row>
    <row r="722" spans="1:14" x14ac:dyDescent="0.3">
      <c r="A722" s="5" t="s">
        <v>1767</v>
      </c>
      <c r="B722" s="5" t="s">
        <v>1768</v>
      </c>
      <c r="C722" s="5" t="s">
        <v>3759</v>
      </c>
      <c r="D722" s="5">
        <v>54</v>
      </c>
      <c r="E722" s="6">
        <v>6230</v>
      </c>
      <c r="F722" s="17" t="str">
        <f>VLOOKUP(A722,'forecast data dump'!$A$1:$H$3450,4,FALSE)</f>
        <v>02-Dec-19 A</v>
      </c>
      <c r="G722" s="17">
        <f>VLOOKUP(A722,'forecast data dump'!$A$1:$H$3450,5,FALSE)</f>
        <v>44530</v>
      </c>
      <c r="H722" s="13">
        <f>VLOOKUP(A722,'forecast data dump'!$A$1:$H$3450,8,FALSE)</f>
        <v>0.76</v>
      </c>
      <c r="I722" s="22">
        <f>D722*(1-H722)</f>
        <v>12.959999999999999</v>
      </c>
      <c r="J722" s="5"/>
      <c r="K722" s="5"/>
      <c r="L722" s="33">
        <f>E722*(1-H722)</f>
        <v>1495.2</v>
      </c>
      <c r="M722" s="33">
        <f>IF(J722="",L722,(E722/D722)*J722)</f>
        <v>1495.2</v>
      </c>
      <c r="N722" s="22">
        <f>L722-M722</f>
        <v>0</v>
      </c>
    </row>
    <row r="723" spans="1:14" x14ac:dyDescent="0.3">
      <c r="A723" s="5" t="s">
        <v>1767</v>
      </c>
      <c r="B723" s="5" t="s">
        <v>1768</v>
      </c>
      <c r="C723" s="5" t="s">
        <v>3755</v>
      </c>
      <c r="D723" s="5">
        <v>207</v>
      </c>
      <c r="E723" s="6">
        <v>40384</v>
      </c>
      <c r="F723" s="17" t="str">
        <f>VLOOKUP(A723,'forecast data dump'!$A$1:$H$3450,4,FALSE)</f>
        <v>02-Dec-19 A</v>
      </c>
      <c r="G723" s="17">
        <f>VLOOKUP(A723,'forecast data dump'!$A$1:$H$3450,5,FALSE)</f>
        <v>44530</v>
      </c>
      <c r="H723" s="13">
        <f>VLOOKUP(A723,'forecast data dump'!$A$1:$H$3450,8,FALSE)</f>
        <v>0.76</v>
      </c>
      <c r="I723" s="22">
        <f>D723*(1-H723)</f>
        <v>49.68</v>
      </c>
      <c r="J723" s="5"/>
      <c r="K723" s="5"/>
      <c r="L723" s="33">
        <f>E723*(1-H723)</f>
        <v>9692.16</v>
      </c>
      <c r="M723" s="33">
        <f>IF(J723="",L723,(E723/D723)*J723)</f>
        <v>9692.16</v>
      </c>
      <c r="N723" s="22">
        <f>L723-M723</f>
        <v>0</v>
      </c>
    </row>
    <row r="724" spans="1:14" x14ac:dyDescent="0.3">
      <c r="A724" s="5" t="s">
        <v>1769</v>
      </c>
      <c r="B724" s="5" t="s">
        <v>1770</v>
      </c>
      <c r="C724" s="5" t="s">
        <v>3762</v>
      </c>
      <c r="D724" s="5">
        <v>0</v>
      </c>
      <c r="E724" s="6">
        <v>0</v>
      </c>
      <c r="F724" s="17" t="str">
        <f>VLOOKUP(A724,'forecast data dump'!$A$1:$H$3450,4,FALSE)</f>
        <v>18-Nov-19 A</v>
      </c>
      <c r="G724" s="17" t="str">
        <f>VLOOKUP(A724,'forecast data dump'!$A$1:$H$3450,5,FALSE)</f>
        <v>25-Nov-19 A</v>
      </c>
      <c r="H724" s="13">
        <f>VLOOKUP(A724,'forecast data dump'!$A$1:$H$3450,8,FALSE)</f>
        <v>1</v>
      </c>
      <c r="I724" s="22">
        <f>D724*(1-H724)</f>
        <v>0</v>
      </c>
      <c r="J724" s="5"/>
      <c r="K724" s="5"/>
      <c r="L724" s="33">
        <f>E724*(1-H724)</f>
        <v>0</v>
      </c>
      <c r="M724" s="33">
        <f>IF(J724="",L724,(E724/D724)*J724)</f>
        <v>0</v>
      </c>
      <c r="N724" s="22">
        <f>L724-M724</f>
        <v>0</v>
      </c>
    </row>
    <row r="725" spans="1:14" x14ac:dyDescent="0.3">
      <c r="A725" s="5" t="s">
        <v>1769</v>
      </c>
      <c r="B725" s="5" t="s">
        <v>1770</v>
      </c>
      <c r="C725" s="5" t="s">
        <v>3761</v>
      </c>
      <c r="D725" s="5">
        <v>156566</v>
      </c>
      <c r="E725" s="6">
        <v>174667</v>
      </c>
      <c r="F725" s="17" t="str">
        <f>VLOOKUP(A725,'forecast data dump'!$A$1:$H$3450,4,FALSE)</f>
        <v>18-Nov-19 A</v>
      </c>
      <c r="G725" s="17" t="str">
        <f>VLOOKUP(A725,'forecast data dump'!$A$1:$H$3450,5,FALSE)</f>
        <v>25-Nov-19 A</v>
      </c>
      <c r="H725" s="13">
        <f>VLOOKUP(A725,'forecast data dump'!$A$1:$H$3450,8,FALSE)</f>
        <v>1</v>
      </c>
      <c r="I725" s="22">
        <f>D725*(1-H725)</f>
        <v>0</v>
      </c>
      <c r="J725" s="5"/>
      <c r="K725" s="5"/>
      <c r="L725" s="33">
        <f>E725*(1-H725)</f>
        <v>0</v>
      </c>
      <c r="M725" s="33">
        <f>IF(J725="",L725,(E725/D725)*J725)</f>
        <v>0</v>
      </c>
      <c r="N725" s="22">
        <f>L725-M725</f>
        <v>0</v>
      </c>
    </row>
    <row r="726" spans="1:14" x14ac:dyDescent="0.3">
      <c r="A726" s="3" t="s">
        <v>7853</v>
      </c>
      <c r="B726" s="3"/>
      <c r="C726" s="3"/>
      <c r="D726" s="3"/>
      <c r="E726" s="4"/>
      <c r="F726" s="15"/>
      <c r="G726" s="15"/>
      <c r="H726" s="11"/>
      <c r="I726" s="20"/>
      <c r="J726" s="3"/>
      <c r="K726" s="3"/>
      <c r="L726" s="32"/>
      <c r="M726" s="32"/>
      <c r="N726" s="20"/>
    </row>
    <row r="727" spans="1:14" x14ac:dyDescent="0.3">
      <c r="A727" s="5" t="s">
        <v>1802</v>
      </c>
      <c r="B727" s="5" t="s">
        <v>1803</v>
      </c>
      <c r="C727" s="5" t="s">
        <v>3758</v>
      </c>
      <c r="D727" s="5">
        <v>20</v>
      </c>
      <c r="E727" s="6">
        <v>2606</v>
      </c>
      <c r="F727" s="17">
        <f>VLOOKUP(A727,'forecast data dump'!$A$1:$H$3450,4,FALSE)</f>
        <v>44378</v>
      </c>
      <c r="G727" s="17">
        <f>VLOOKUP(A727,'forecast data dump'!$A$1:$H$3450,5,FALSE)</f>
        <v>44385</v>
      </c>
      <c r="H727" s="13">
        <f>VLOOKUP(A727,'forecast data dump'!$A$1:$H$3450,8,FALSE)</f>
        <v>0</v>
      </c>
      <c r="I727" s="22">
        <f t="shared" ref="I727:I759" si="124">D727*(1-H727)</f>
        <v>20</v>
      </c>
      <c r="J727" s="5"/>
      <c r="K727" s="5"/>
      <c r="L727" s="33">
        <f t="shared" ref="L727:L759" si="125">E727*(1-H727)</f>
        <v>2606</v>
      </c>
      <c r="M727" s="33">
        <f t="shared" ref="M727:M759" si="126">IF(J727="",L727,(E727/D727)*J727)</f>
        <v>2606</v>
      </c>
      <c r="N727" s="22">
        <f t="shared" ref="N727:N759" si="127">L727-M727</f>
        <v>0</v>
      </c>
    </row>
    <row r="728" spans="1:14" x14ac:dyDescent="0.3">
      <c r="A728" s="5" t="s">
        <v>1802</v>
      </c>
      <c r="B728" s="5" t="s">
        <v>1803</v>
      </c>
      <c r="C728" s="5" t="s">
        <v>3759</v>
      </c>
      <c r="D728" s="5">
        <v>20</v>
      </c>
      <c r="E728" s="6">
        <v>2351</v>
      </c>
      <c r="F728" s="17">
        <f>VLOOKUP(A728,'forecast data dump'!$A$1:$H$3450,4,FALSE)</f>
        <v>44378</v>
      </c>
      <c r="G728" s="17">
        <f>VLOOKUP(A728,'forecast data dump'!$A$1:$H$3450,5,FALSE)</f>
        <v>44385</v>
      </c>
      <c r="H728" s="13">
        <f>VLOOKUP(A728,'forecast data dump'!$A$1:$H$3450,8,FALSE)</f>
        <v>0</v>
      </c>
      <c r="I728" s="22">
        <f t="shared" si="124"/>
        <v>20</v>
      </c>
      <c r="J728" s="5"/>
      <c r="K728" s="5"/>
      <c r="L728" s="33">
        <f t="shared" si="125"/>
        <v>2351</v>
      </c>
      <c r="M728" s="33">
        <f t="shared" si="126"/>
        <v>2351</v>
      </c>
      <c r="N728" s="22">
        <f t="shared" si="127"/>
        <v>0</v>
      </c>
    </row>
    <row r="729" spans="1:14" x14ac:dyDescent="0.3">
      <c r="A729" s="5" t="s">
        <v>1802</v>
      </c>
      <c r="B729" s="5" t="s">
        <v>1803</v>
      </c>
      <c r="C729" s="5" t="s">
        <v>3752</v>
      </c>
      <c r="D729" s="5">
        <v>40</v>
      </c>
      <c r="E729" s="6">
        <v>5153</v>
      </c>
      <c r="F729" s="17">
        <f>VLOOKUP(A729,'forecast data dump'!$A$1:$H$3450,4,FALSE)</f>
        <v>44378</v>
      </c>
      <c r="G729" s="17">
        <f>VLOOKUP(A729,'forecast data dump'!$A$1:$H$3450,5,FALSE)</f>
        <v>44385</v>
      </c>
      <c r="H729" s="13">
        <f>VLOOKUP(A729,'forecast data dump'!$A$1:$H$3450,8,FALSE)</f>
        <v>0</v>
      </c>
      <c r="I729" s="22">
        <f t="shared" si="124"/>
        <v>40</v>
      </c>
      <c r="J729" s="5"/>
      <c r="K729" s="5"/>
      <c r="L729" s="33">
        <f t="shared" si="125"/>
        <v>5153</v>
      </c>
      <c r="M729" s="33">
        <f t="shared" si="126"/>
        <v>5153</v>
      </c>
      <c r="N729" s="22">
        <f t="shared" si="127"/>
        <v>0</v>
      </c>
    </row>
    <row r="730" spans="1:14" x14ac:dyDescent="0.3">
      <c r="A730" s="5" t="s">
        <v>1802</v>
      </c>
      <c r="B730" s="5" t="s">
        <v>1803</v>
      </c>
      <c r="C730" s="5" t="s">
        <v>3755</v>
      </c>
      <c r="D730" s="5">
        <v>8</v>
      </c>
      <c r="E730" s="6">
        <v>1590</v>
      </c>
      <c r="F730" s="17">
        <f>VLOOKUP(A730,'forecast data dump'!$A$1:$H$3450,4,FALSE)</f>
        <v>44378</v>
      </c>
      <c r="G730" s="17">
        <f>VLOOKUP(A730,'forecast data dump'!$A$1:$H$3450,5,FALSE)</f>
        <v>44385</v>
      </c>
      <c r="H730" s="13">
        <f>VLOOKUP(A730,'forecast data dump'!$A$1:$H$3450,8,FALSE)</f>
        <v>0</v>
      </c>
      <c r="I730" s="22">
        <f t="shared" si="124"/>
        <v>8</v>
      </c>
      <c r="J730" s="5"/>
      <c r="K730" s="5"/>
      <c r="L730" s="33">
        <f t="shared" si="125"/>
        <v>1590</v>
      </c>
      <c r="M730" s="33">
        <f t="shared" si="126"/>
        <v>1590</v>
      </c>
      <c r="N730" s="22">
        <f t="shared" si="127"/>
        <v>0</v>
      </c>
    </row>
    <row r="731" spans="1:14" x14ac:dyDescent="0.3">
      <c r="A731" s="5" t="s">
        <v>1804</v>
      </c>
      <c r="B731" s="5" t="s">
        <v>1805</v>
      </c>
      <c r="C731" s="5" t="s">
        <v>3758</v>
      </c>
      <c r="D731" s="5">
        <v>24</v>
      </c>
      <c r="E731" s="6">
        <v>3127</v>
      </c>
      <c r="F731" s="17">
        <f>VLOOKUP(A731,'forecast data dump'!$A$1:$H$3450,4,FALSE)</f>
        <v>44386</v>
      </c>
      <c r="G731" s="17">
        <f>VLOOKUP(A731,'forecast data dump'!$A$1:$H$3450,5,FALSE)</f>
        <v>44427</v>
      </c>
      <c r="H731" s="13">
        <f>VLOOKUP(A731,'forecast data dump'!$A$1:$H$3450,8,FALSE)</f>
        <v>0</v>
      </c>
      <c r="I731" s="22">
        <f t="shared" si="124"/>
        <v>24</v>
      </c>
      <c r="J731" s="5"/>
      <c r="K731" s="5"/>
      <c r="L731" s="33">
        <f t="shared" si="125"/>
        <v>3127</v>
      </c>
      <c r="M731" s="33">
        <f t="shared" si="126"/>
        <v>3127</v>
      </c>
      <c r="N731" s="22">
        <f t="shared" si="127"/>
        <v>0</v>
      </c>
    </row>
    <row r="732" spans="1:14" x14ac:dyDescent="0.3">
      <c r="A732" s="5" t="s">
        <v>1804</v>
      </c>
      <c r="B732" s="5" t="s">
        <v>1805</v>
      </c>
      <c r="C732" s="5" t="s">
        <v>3759</v>
      </c>
      <c r="D732" s="5">
        <v>360</v>
      </c>
      <c r="E732" s="6">
        <v>42316</v>
      </c>
      <c r="F732" s="17">
        <f>VLOOKUP(A732,'forecast data dump'!$A$1:$H$3450,4,FALSE)</f>
        <v>44386</v>
      </c>
      <c r="G732" s="17">
        <f>VLOOKUP(A732,'forecast data dump'!$A$1:$H$3450,5,FALSE)</f>
        <v>44427</v>
      </c>
      <c r="H732" s="13">
        <f>VLOOKUP(A732,'forecast data dump'!$A$1:$H$3450,8,FALSE)</f>
        <v>0</v>
      </c>
      <c r="I732" s="22">
        <f t="shared" si="124"/>
        <v>360</v>
      </c>
      <c r="J732" s="5"/>
      <c r="K732" s="5"/>
      <c r="L732" s="33">
        <f t="shared" si="125"/>
        <v>42316</v>
      </c>
      <c r="M732" s="33">
        <f t="shared" si="126"/>
        <v>42316</v>
      </c>
      <c r="N732" s="22">
        <f t="shared" si="127"/>
        <v>0</v>
      </c>
    </row>
    <row r="733" spans="1:14" x14ac:dyDescent="0.3">
      <c r="A733" s="5" t="s">
        <v>1804</v>
      </c>
      <c r="B733" s="5" t="s">
        <v>1805</v>
      </c>
      <c r="C733" s="5" t="s">
        <v>3752</v>
      </c>
      <c r="D733" s="5">
        <v>180</v>
      </c>
      <c r="E733" s="6">
        <v>23188</v>
      </c>
      <c r="F733" s="17">
        <f>VLOOKUP(A733,'forecast data dump'!$A$1:$H$3450,4,FALSE)</f>
        <v>44386</v>
      </c>
      <c r="G733" s="17">
        <f>VLOOKUP(A733,'forecast data dump'!$A$1:$H$3450,5,FALSE)</f>
        <v>44427</v>
      </c>
      <c r="H733" s="13">
        <f>VLOOKUP(A733,'forecast data dump'!$A$1:$H$3450,8,FALSE)</f>
        <v>0</v>
      </c>
      <c r="I733" s="22">
        <f t="shared" si="124"/>
        <v>180</v>
      </c>
      <c r="J733" s="5"/>
      <c r="K733" s="5"/>
      <c r="L733" s="33">
        <f t="shared" si="125"/>
        <v>23188</v>
      </c>
      <c r="M733" s="33">
        <f t="shared" si="126"/>
        <v>23188</v>
      </c>
      <c r="N733" s="22">
        <f t="shared" si="127"/>
        <v>0</v>
      </c>
    </row>
    <row r="734" spans="1:14" x14ac:dyDescent="0.3">
      <c r="A734" s="5" t="s">
        <v>1804</v>
      </c>
      <c r="B734" s="5" t="s">
        <v>1805</v>
      </c>
      <c r="C734" s="5" t="s">
        <v>3759</v>
      </c>
      <c r="D734" s="5">
        <v>40</v>
      </c>
      <c r="E734" s="6">
        <v>4702</v>
      </c>
      <c r="F734" s="17">
        <f>VLOOKUP(A734,'forecast data dump'!$A$1:$H$3450,4,FALSE)</f>
        <v>44386</v>
      </c>
      <c r="G734" s="17">
        <f>VLOOKUP(A734,'forecast data dump'!$A$1:$H$3450,5,FALSE)</f>
        <v>44427</v>
      </c>
      <c r="H734" s="13">
        <f>VLOOKUP(A734,'forecast data dump'!$A$1:$H$3450,8,FALSE)</f>
        <v>0</v>
      </c>
      <c r="I734" s="22">
        <f t="shared" si="124"/>
        <v>40</v>
      </c>
      <c r="J734" s="5"/>
      <c r="K734" s="5"/>
      <c r="L734" s="33">
        <f t="shared" si="125"/>
        <v>4702</v>
      </c>
      <c r="M734" s="33">
        <f t="shared" si="126"/>
        <v>4702</v>
      </c>
      <c r="N734" s="22">
        <f t="shared" si="127"/>
        <v>0</v>
      </c>
    </row>
    <row r="735" spans="1:14" x14ac:dyDescent="0.3">
      <c r="A735" s="5" t="s">
        <v>1804</v>
      </c>
      <c r="B735" s="5" t="s">
        <v>1805</v>
      </c>
      <c r="C735" s="5" t="s">
        <v>3755</v>
      </c>
      <c r="D735" s="5">
        <v>24</v>
      </c>
      <c r="E735" s="6">
        <v>4771</v>
      </c>
      <c r="F735" s="17">
        <f>VLOOKUP(A735,'forecast data dump'!$A$1:$H$3450,4,FALSE)</f>
        <v>44386</v>
      </c>
      <c r="G735" s="17">
        <f>VLOOKUP(A735,'forecast data dump'!$A$1:$H$3450,5,FALSE)</f>
        <v>44427</v>
      </c>
      <c r="H735" s="13">
        <f>VLOOKUP(A735,'forecast data dump'!$A$1:$H$3450,8,FALSE)</f>
        <v>0</v>
      </c>
      <c r="I735" s="22">
        <f t="shared" si="124"/>
        <v>24</v>
      </c>
      <c r="J735" s="5"/>
      <c r="K735" s="5"/>
      <c r="L735" s="33">
        <f t="shared" si="125"/>
        <v>4771</v>
      </c>
      <c r="M735" s="33">
        <f t="shared" si="126"/>
        <v>4771</v>
      </c>
      <c r="N735" s="22">
        <f t="shared" si="127"/>
        <v>0</v>
      </c>
    </row>
    <row r="736" spans="1:14" x14ac:dyDescent="0.3">
      <c r="A736" s="5" t="s">
        <v>1806</v>
      </c>
      <c r="B736" s="5" t="s">
        <v>1807</v>
      </c>
      <c r="C736" s="5" t="s">
        <v>3758</v>
      </c>
      <c r="D736" s="5">
        <v>12</v>
      </c>
      <c r="E736" s="6">
        <v>1611</v>
      </c>
      <c r="F736" s="17">
        <f>VLOOKUP(A736,'forecast data dump'!$A$1:$H$3450,4,FALSE)</f>
        <v>44572</v>
      </c>
      <c r="G736" s="17">
        <f>VLOOKUP(A736,'forecast data dump'!$A$1:$H$3450,5,FALSE)</f>
        <v>44600</v>
      </c>
      <c r="H736" s="13">
        <f>VLOOKUP(A736,'forecast data dump'!$A$1:$H$3450,8,FALSE)</f>
        <v>0</v>
      </c>
      <c r="I736" s="22">
        <f t="shared" si="124"/>
        <v>12</v>
      </c>
      <c r="J736" s="5"/>
      <c r="K736" s="5"/>
      <c r="L736" s="33">
        <f t="shared" si="125"/>
        <v>1611</v>
      </c>
      <c r="M736" s="33">
        <f t="shared" si="126"/>
        <v>1611</v>
      </c>
      <c r="N736" s="22">
        <f t="shared" si="127"/>
        <v>0</v>
      </c>
    </row>
    <row r="737" spans="1:14" x14ac:dyDescent="0.3">
      <c r="A737" s="5" t="s">
        <v>1806</v>
      </c>
      <c r="B737" s="5" t="s">
        <v>1807</v>
      </c>
      <c r="C737" s="5" t="s">
        <v>3759</v>
      </c>
      <c r="D737" s="5">
        <v>40</v>
      </c>
      <c r="E737" s="6">
        <v>4843</v>
      </c>
      <c r="F737" s="17">
        <f>VLOOKUP(A737,'forecast data dump'!$A$1:$H$3450,4,FALSE)</f>
        <v>44572</v>
      </c>
      <c r="G737" s="17">
        <f>VLOOKUP(A737,'forecast data dump'!$A$1:$H$3450,5,FALSE)</f>
        <v>44600</v>
      </c>
      <c r="H737" s="13">
        <f>VLOOKUP(A737,'forecast data dump'!$A$1:$H$3450,8,FALSE)</f>
        <v>0</v>
      </c>
      <c r="I737" s="22">
        <f t="shared" si="124"/>
        <v>40</v>
      </c>
      <c r="J737" s="5"/>
      <c r="K737" s="5"/>
      <c r="L737" s="33">
        <f t="shared" si="125"/>
        <v>4843</v>
      </c>
      <c r="M737" s="33">
        <f t="shared" si="126"/>
        <v>4843</v>
      </c>
      <c r="N737" s="22">
        <f t="shared" si="127"/>
        <v>0</v>
      </c>
    </row>
    <row r="738" spans="1:14" x14ac:dyDescent="0.3">
      <c r="A738" s="5" t="s">
        <v>1806</v>
      </c>
      <c r="B738" s="5" t="s">
        <v>1807</v>
      </c>
      <c r="C738" s="5" t="s">
        <v>3755</v>
      </c>
      <c r="D738" s="5">
        <v>12</v>
      </c>
      <c r="E738" s="6">
        <v>2457</v>
      </c>
      <c r="F738" s="17">
        <f>VLOOKUP(A738,'forecast data dump'!$A$1:$H$3450,4,FALSE)</f>
        <v>44572</v>
      </c>
      <c r="G738" s="17">
        <f>VLOOKUP(A738,'forecast data dump'!$A$1:$H$3450,5,FALSE)</f>
        <v>44600</v>
      </c>
      <c r="H738" s="13">
        <f>VLOOKUP(A738,'forecast data dump'!$A$1:$H$3450,8,FALSE)</f>
        <v>0</v>
      </c>
      <c r="I738" s="22">
        <f t="shared" si="124"/>
        <v>12</v>
      </c>
      <c r="J738" s="5"/>
      <c r="K738" s="5"/>
      <c r="L738" s="33">
        <f t="shared" si="125"/>
        <v>2457</v>
      </c>
      <c r="M738" s="33">
        <f t="shared" si="126"/>
        <v>2457</v>
      </c>
      <c r="N738" s="22">
        <f t="shared" si="127"/>
        <v>0</v>
      </c>
    </row>
    <row r="739" spans="1:14" x14ac:dyDescent="0.3">
      <c r="A739" s="5" t="s">
        <v>1808</v>
      </c>
      <c r="B739" s="5" t="s">
        <v>1809</v>
      </c>
      <c r="C739" s="5" t="s">
        <v>3758</v>
      </c>
      <c r="D739" s="5">
        <v>80</v>
      </c>
      <c r="E739" s="6">
        <v>10737</v>
      </c>
      <c r="F739" s="17">
        <f>VLOOKUP(A739,'forecast data dump'!$A$1:$H$3450,4,FALSE)</f>
        <v>44650</v>
      </c>
      <c r="G739" s="17">
        <f>VLOOKUP(A739,'forecast data dump'!$A$1:$H$3450,5,FALSE)</f>
        <v>44663</v>
      </c>
      <c r="H739" s="13">
        <f>VLOOKUP(A739,'forecast data dump'!$A$1:$H$3450,8,FALSE)</f>
        <v>0</v>
      </c>
      <c r="I739" s="22">
        <f t="shared" si="124"/>
        <v>80</v>
      </c>
      <c r="J739" s="5"/>
      <c r="K739" s="5"/>
      <c r="L739" s="33">
        <f t="shared" si="125"/>
        <v>10737</v>
      </c>
      <c r="M739" s="33">
        <f t="shared" si="126"/>
        <v>10737</v>
      </c>
      <c r="N739" s="22">
        <f t="shared" si="127"/>
        <v>0</v>
      </c>
    </row>
    <row r="740" spans="1:14" x14ac:dyDescent="0.3">
      <c r="A740" s="5" t="s">
        <v>1808</v>
      </c>
      <c r="B740" s="5" t="s">
        <v>1809</v>
      </c>
      <c r="C740" s="5" t="s">
        <v>3759</v>
      </c>
      <c r="D740" s="5">
        <v>120</v>
      </c>
      <c r="E740" s="6">
        <v>14529</v>
      </c>
      <c r="F740" s="17">
        <f>VLOOKUP(A740,'forecast data dump'!$A$1:$H$3450,4,FALSE)</f>
        <v>44650</v>
      </c>
      <c r="G740" s="17">
        <f>VLOOKUP(A740,'forecast data dump'!$A$1:$H$3450,5,FALSE)</f>
        <v>44663</v>
      </c>
      <c r="H740" s="13">
        <f>VLOOKUP(A740,'forecast data dump'!$A$1:$H$3450,8,FALSE)</f>
        <v>0</v>
      </c>
      <c r="I740" s="22">
        <f t="shared" si="124"/>
        <v>120</v>
      </c>
      <c r="J740" s="5"/>
      <c r="K740" s="5"/>
      <c r="L740" s="33">
        <f t="shared" si="125"/>
        <v>14529</v>
      </c>
      <c r="M740" s="33">
        <f t="shared" si="126"/>
        <v>14529</v>
      </c>
      <c r="N740" s="22">
        <f t="shared" si="127"/>
        <v>0</v>
      </c>
    </row>
    <row r="741" spans="1:14" x14ac:dyDescent="0.3">
      <c r="A741" s="5" t="s">
        <v>1808</v>
      </c>
      <c r="B741" s="5" t="s">
        <v>1809</v>
      </c>
      <c r="C741" s="5" t="s">
        <v>3755</v>
      </c>
      <c r="D741" s="5">
        <v>80</v>
      </c>
      <c r="E741" s="6">
        <v>16380</v>
      </c>
      <c r="F741" s="17">
        <f>VLOOKUP(A741,'forecast data dump'!$A$1:$H$3450,4,FALSE)</f>
        <v>44650</v>
      </c>
      <c r="G741" s="17">
        <f>VLOOKUP(A741,'forecast data dump'!$A$1:$H$3450,5,FALSE)</f>
        <v>44663</v>
      </c>
      <c r="H741" s="13">
        <f>VLOOKUP(A741,'forecast data dump'!$A$1:$H$3450,8,FALSE)</f>
        <v>0</v>
      </c>
      <c r="I741" s="22">
        <f t="shared" si="124"/>
        <v>80</v>
      </c>
      <c r="J741" s="5"/>
      <c r="K741" s="5"/>
      <c r="L741" s="33">
        <f t="shared" si="125"/>
        <v>16380</v>
      </c>
      <c r="M741" s="33">
        <f t="shared" si="126"/>
        <v>16380</v>
      </c>
      <c r="N741" s="22">
        <f t="shared" si="127"/>
        <v>0</v>
      </c>
    </row>
    <row r="742" spans="1:14" x14ac:dyDescent="0.3">
      <c r="A742" s="5" t="s">
        <v>1810</v>
      </c>
      <c r="B742" s="5" t="s">
        <v>1811</v>
      </c>
      <c r="C742" s="5" t="s">
        <v>3758</v>
      </c>
      <c r="D742" s="5">
        <v>24</v>
      </c>
      <c r="E742" s="6">
        <v>3221</v>
      </c>
      <c r="F742" s="17">
        <f>VLOOKUP(A742,'forecast data dump'!$A$1:$H$3450,4,FALSE)</f>
        <v>44664</v>
      </c>
      <c r="G742" s="17">
        <f>VLOOKUP(A742,'forecast data dump'!$A$1:$H$3450,5,FALSE)</f>
        <v>44677</v>
      </c>
      <c r="H742" s="13">
        <f>VLOOKUP(A742,'forecast data dump'!$A$1:$H$3450,8,FALSE)</f>
        <v>0</v>
      </c>
      <c r="I742" s="22">
        <f t="shared" si="124"/>
        <v>24</v>
      </c>
      <c r="J742" s="5"/>
      <c r="K742" s="5"/>
      <c r="L742" s="33">
        <f t="shared" si="125"/>
        <v>3221</v>
      </c>
      <c r="M742" s="33">
        <f t="shared" si="126"/>
        <v>3221</v>
      </c>
      <c r="N742" s="22">
        <f t="shared" si="127"/>
        <v>0</v>
      </c>
    </row>
    <row r="743" spans="1:14" x14ac:dyDescent="0.3">
      <c r="A743" s="5" t="s">
        <v>1810</v>
      </c>
      <c r="B743" s="5" t="s">
        <v>1811</v>
      </c>
      <c r="C743" s="5" t="s">
        <v>3759</v>
      </c>
      <c r="D743" s="5">
        <v>120</v>
      </c>
      <c r="E743" s="6">
        <v>14529</v>
      </c>
      <c r="F743" s="17">
        <f>VLOOKUP(A743,'forecast data dump'!$A$1:$H$3450,4,FALSE)</f>
        <v>44664</v>
      </c>
      <c r="G743" s="17">
        <f>VLOOKUP(A743,'forecast data dump'!$A$1:$H$3450,5,FALSE)</f>
        <v>44677</v>
      </c>
      <c r="H743" s="13">
        <f>VLOOKUP(A743,'forecast data dump'!$A$1:$H$3450,8,FALSE)</f>
        <v>0</v>
      </c>
      <c r="I743" s="22">
        <f t="shared" si="124"/>
        <v>120</v>
      </c>
      <c r="J743" s="5"/>
      <c r="K743" s="5"/>
      <c r="L743" s="33">
        <f t="shared" si="125"/>
        <v>14529</v>
      </c>
      <c r="M743" s="33">
        <f t="shared" si="126"/>
        <v>14529</v>
      </c>
      <c r="N743" s="22">
        <f t="shared" si="127"/>
        <v>0</v>
      </c>
    </row>
    <row r="744" spans="1:14" x14ac:dyDescent="0.3">
      <c r="A744" s="5" t="s">
        <v>1810</v>
      </c>
      <c r="B744" s="5" t="s">
        <v>1811</v>
      </c>
      <c r="C744" s="5" t="s">
        <v>3755</v>
      </c>
      <c r="D744" s="5">
        <v>4</v>
      </c>
      <c r="E744" s="6">
        <v>819</v>
      </c>
      <c r="F744" s="17">
        <f>VLOOKUP(A744,'forecast data dump'!$A$1:$H$3450,4,FALSE)</f>
        <v>44664</v>
      </c>
      <c r="G744" s="17">
        <f>VLOOKUP(A744,'forecast data dump'!$A$1:$H$3450,5,FALSE)</f>
        <v>44677</v>
      </c>
      <c r="H744" s="13">
        <f>VLOOKUP(A744,'forecast data dump'!$A$1:$H$3450,8,FALSE)</f>
        <v>0</v>
      </c>
      <c r="I744" s="22">
        <f t="shared" si="124"/>
        <v>4</v>
      </c>
      <c r="J744" s="5"/>
      <c r="K744" s="5"/>
      <c r="L744" s="33">
        <f t="shared" si="125"/>
        <v>819</v>
      </c>
      <c r="M744" s="33">
        <f t="shared" si="126"/>
        <v>819</v>
      </c>
      <c r="N744" s="22">
        <f t="shared" si="127"/>
        <v>0</v>
      </c>
    </row>
    <row r="745" spans="1:14" x14ac:dyDescent="0.3">
      <c r="A745" s="5" t="s">
        <v>1812</v>
      </c>
      <c r="B745" s="5" t="s">
        <v>1813</v>
      </c>
      <c r="C745" s="5" t="s">
        <v>3758</v>
      </c>
      <c r="D745" s="5">
        <v>8</v>
      </c>
      <c r="E745" s="6">
        <v>1042</v>
      </c>
      <c r="F745" s="17" t="str">
        <f>VLOOKUP(A745,'forecast data dump'!$A$1:$H$3450,4,FALSE)</f>
        <v>22-Sep-20 A</v>
      </c>
      <c r="G745" s="17" t="str">
        <f>VLOOKUP(A745,'forecast data dump'!$A$1:$H$3450,5,FALSE)</f>
        <v>12-Nov-20 A</v>
      </c>
      <c r="H745" s="13">
        <f>VLOOKUP(A745,'forecast data dump'!$A$1:$H$3450,8,FALSE)</f>
        <v>1</v>
      </c>
      <c r="I745" s="22">
        <f t="shared" si="124"/>
        <v>0</v>
      </c>
      <c r="J745" s="5"/>
      <c r="K745" s="5"/>
      <c r="L745" s="33">
        <f t="shared" si="125"/>
        <v>0</v>
      </c>
      <c r="M745" s="33">
        <f t="shared" si="126"/>
        <v>0</v>
      </c>
      <c r="N745" s="22">
        <f t="shared" si="127"/>
        <v>0</v>
      </c>
    </row>
    <row r="746" spans="1:14" x14ac:dyDescent="0.3">
      <c r="A746" s="5" t="s">
        <v>1812</v>
      </c>
      <c r="B746" s="5" t="s">
        <v>1813</v>
      </c>
      <c r="C746" s="5" t="s">
        <v>3759</v>
      </c>
      <c r="D746" s="5">
        <v>120</v>
      </c>
      <c r="E746" s="6">
        <v>14105</v>
      </c>
      <c r="F746" s="17" t="str">
        <f>VLOOKUP(A746,'forecast data dump'!$A$1:$H$3450,4,FALSE)</f>
        <v>22-Sep-20 A</v>
      </c>
      <c r="G746" s="17" t="str">
        <f>VLOOKUP(A746,'forecast data dump'!$A$1:$H$3450,5,FALSE)</f>
        <v>12-Nov-20 A</v>
      </c>
      <c r="H746" s="13">
        <f>VLOOKUP(A746,'forecast data dump'!$A$1:$H$3450,8,FALSE)</f>
        <v>1</v>
      </c>
      <c r="I746" s="22">
        <f t="shared" si="124"/>
        <v>0</v>
      </c>
      <c r="J746" s="5"/>
      <c r="K746" s="5"/>
      <c r="L746" s="33">
        <f t="shared" si="125"/>
        <v>0</v>
      </c>
      <c r="M746" s="33">
        <f t="shared" si="126"/>
        <v>0</v>
      </c>
      <c r="N746" s="22">
        <f t="shared" si="127"/>
        <v>0</v>
      </c>
    </row>
    <row r="747" spans="1:14" x14ac:dyDescent="0.3">
      <c r="A747" s="5" t="s">
        <v>1812</v>
      </c>
      <c r="B747" s="5" t="s">
        <v>1813</v>
      </c>
      <c r="C747" s="5" t="s">
        <v>3752</v>
      </c>
      <c r="D747" s="5">
        <v>80</v>
      </c>
      <c r="E747" s="6">
        <v>10306</v>
      </c>
      <c r="F747" s="17" t="str">
        <f>VLOOKUP(A747,'forecast data dump'!$A$1:$H$3450,4,FALSE)</f>
        <v>22-Sep-20 A</v>
      </c>
      <c r="G747" s="17" t="str">
        <f>VLOOKUP(A747,'forecast data dump'!$A$1:$H$3450,5,FALSE)</f>
        <v>12-Nov-20 A</v>
      </c>
      <c r="H747" s="13">
        <f>VLOOKUP(A747,'forecast data dump'!$A$1:$H$3450,8,FALSE)</f>
        <v>1</v>
      </c>
      <c r="I747" s="22">
        <f t="shared" si="124"/>
        <v>0</v>
      </c>
      <c r="J747" s="5"/>
      <c r="K747" s="5"/>
      <c r="L747" s="33">
        <f t="shared" si="125"/>
        <v>0</v>
      </c>
      <c r="M747" s="33">
        <f t="shared" si="126"/>
        <v>0</v>
      </c>
      <c r="N747" s="22">
        <f t="shared" si="127"/>
        <v>0</v>
      </c>
    </row>
    <row r="748" spans="1:14" x14ac:dyDescent="0.3">
      <c r="A748" s="5" t="s">
        <v>1814</v>
      </c>
      <c r="B748" s="5" t="s">
        <v>1815</v>
      </c>
      <c r="C748" s="5" t="s">
        <v>3758</v>
      </c>
      <c r="D748" s="5">
        <v>40</v>
      </c>
      <c r="E748" s="6">
        <v>5212</v>
      </c>
      <c r="F748" s="17" t="str">
        <f>VLOOKUP(A748,'forecast data dump'!$A$1:$H$3450,4,FALSE)</f>
        <v>13-Oct-20 A</v>
      </c>
      <c r="G748" s="17" t="str">
        <f>VLOOKUP(A748,'forecast data dump'!$A$1:$H$3450,5,FALSE)</f>
        <v>29-Dec-20 A</v>
      </c>
      <c r="H748" s="13">
        <f>VLOOKUP(A748,'forecast data dump'!$A$1:$H$3450,8,FALSE)</f>
        <v>1</v>
      </c>
      <c r="I748" s="22">
        <f t="shared" si="124"/>
        <v>0</v>
      </c>
      <c r="J748" s="5"/>
      <c r="K748" s="5"/>
      <c r="L748" s="33">
        <f t="shared" si="125"/>
        <v>0</v>
      </c>
      <c r="M748" s="33">
        <f t="shared" si="126"/>
        <v>0</v>
      </c>
      <c r="N748" s="22">
        <f t="shared" si="127"/>
        <v>0</v>
      </c>
    </row>
    <row r="749" spans="1:14" x14ac:dyDescent="0.3">
      <c r="A749" s="5" t="s">
        <v>1814</v>
      </c>
      <c r="B749" s="5" t="s">
        <v>1815</v>
      </c>
      <c r="C749" s="5" t="s">
        <v>3759</v>
      </c>
      <c r="D749" s="5">
        <v>320</v>
      </c>
      <c r="E749" s="6">
        <v>37615</v>
      </c>
      <c r="F749" s="17" t="str">
        <f>VLOOKUP(A749,'forecast data dump'!$A$1:$H$3450,4,FALSE)</f>
        <v>13-Oct-20 A</v>
      </c>
      <c r="G749" s="17" t="str">
        <f>VLOOKUP(A749,'forecast data dump'!$A$1:$H$3450,5,FALSE)</f>
        <v>29-Dec-20 A</v>
      </c>
      <c r="H749" s="13">
        <f>VLOOKUP(A749,'forecast data dump'!$A$1:$H$3450,8,FALSE)</f>
        <v>1</v>
      </c>
      <c r="I749" s="22">
        <f t="shared" si="124"/>
        <v>0</v>
      </c>
      <c r="J749" s="5"/>
      <c r="K749" s="5"/>
      <c r="L749" s="33">
        <f t="shared" si="125"/>
        <v>0</v>
      </c>
      <c r="M749" s="33">
        <f t="shared" si="126"/>
        <v>0</v>
      </c>
      <c r="N749" s="22">
        <f t="shared" si="127"/>
        <v>0</v>
      </c>
    </row>
    <row r="750" spans="1:14" x14ac:dyDescent="0.3">
      <c r="A750" s="5" t="s">
        <v>1814</v>
      </c>
      <c r="B750" s="5" t="s">
        <v>1815</v>
      </c>
      <c r="C750" s="5" t="s">
        <v>3752</v>
      </c>
      <c r="D750" s="5">
        <v>160</v>
      </c>
      <c r="E750" s="6">
        <v>20612</v>
      </c>
      <c r="F750" s="17" t="str">
        <f>VLOOKUP(A750,'forecast data dump'!$A$1:$H$3450,4,FALSE)</f>
        <v>13-Oct-20 A</v>
      </c>
      <c r="G750" s="17" t="str">
        <f>VLOOKUP(A750,'forecast data dump'!$A$1:$H$3450,5,FALSE)</f>
        <v>29-Dec-20 A</v>
      </c>
      <c r="H750" s="13">
        <f>VLOOKUP(A750,'forecast data dump'!$A$1:$H$3450,8,FALSE)</f>
        <v>1</v>
      </c>
      <c r="I750" s="22">
        <f t="shared" si="124"/>
        <v>0</v>
      </c>
      <c r="J750" s="5"/>
      <c r="K750" s="5"/>
      <c r="L750" s="33">
        <f t="shared" si="125"/>
        <v>0</v>
      </c>
      <c r="M750" s="33">
        <f t="shared" si="126"/>
        <v>0</v>
      </c>
      <c r="N750" s="22">
        <f t="shared" si="127"/>
        <v>0</v>
      </c>
    </row>
    <row r="751" spans="1:14" x14ac:dyDescent="0.3">
      <c r="A751" s="5" t="s">
        <v>1814</v>
      </c>
      <c r="B751" s="5" t="s">
        <v>1815</v>
      </c>
      <c r="C751" s="5" t="s">
        <v>3759</v>
      </c>
      <c r="D751" s="5">
        <v>80</v>
      </c>
      <c r="E751" s="6">
        <v>9404</v>
      </c>
      <c r="F751" s="17" t="str">
        <f>VLOOKUP(A751,'forecast data dump'!$A$1:$H$3450,4,FALSE)</f>
        <v>13-Oct-20 A</v>
      </c>
      <c r="G751" s="17" t="str">
        <f>VLOOKUP(A751,'forecast data dump'!$A$1:$H$3450,5,FALSE)</f>
        <v>29-Dec-20 A</v>
      </c>
      <c r="H751" s="13">
        <f>VLOOKUP(A751,'forecast data dump'!$A$1:$H$3450,8,FALSE)</f>
        <v>1</v>
      </c>
      <c r="I751" s="22">
        <f t="shared" si="124"/>
        <v>0</v>
      </c>
      <c r="J751" s="5"/>
      <c r="K751" s="5"/>
      <c r="L751" s="33">
        <f t="shared" si="125"/>
        <v>0</v>
      </c>
      <c r="M751" s="33">
        <f t="shared" si="126"/>
        <v>0</v>
      </c>
      <c r="N751" s="22">
        <f t="shared" si="127"/>
        <v>0</v>
      </c>
    </row>
    <row r="752" spans="1:14" x14ac:dyDescent="0.3">
      <c r="A752" s="5" t="s">
        <v>1816</v>
      </c>
      <c r="B752" s="5" t="s">
        <v>1817</v>
      </c>
      <c r="C752" s="5" t="s">
        <v>3758</v>
      </c>
      <c r="D752" s="5">
        <v>8</v>
      </c>
      <c r="E752" s="6">
        <v>1012</v>
      </c>
      <c r="F752" s="17" t="str">
        <f>VLOOKUP(A752,'forecast data dump'!$A$1:$H$3450,4,FALSE)</f>
        <v>22-Sep-20 A</v>
      </c>
      <c r="G752" s="17" t="str">
        <f>VLOOKUP(A752,'forecast data dump'!$A$1:$H$3450,5,FALSE)</f>
        <v>31-Dec-20 A</v>
      </c>
      <c r="H752" s="13">
        <f>VLOOKUP(A752,'forecast data dump'!$A$1:$H$3450,8,FALSE)</f>
        <v>1</v>
      </c>
      <c r="I752" s="22">
        <f t="shared" si="124"/>
        <v>0</v>
      </c>
      <c r="J752" s="5"/>
      <c r="K752" s="5"/>
      <c r="L752" s="33">
        <f t="shared" si="125"/>
        <v>0</v>
      </c>
      <c r="M752" s="33">
        <f t="shared" si="126"/>
        <v>0</v>
      </c>
      <c r="N752" s="22">
        <f t="shared" si="127"/>
        <v>0</v>
      </c>
    </row>
    <row r="753" spans="1:14" x14ac:dyDescent="0.3">
      <c r="A753" s="5" t="s">
        <v>1816</v>
      </c>
      <c r="B753" s="5" t="s">
        <v>1817</v>
      </c>
      <c r="C753" s="5" t="s">
        <v>3759</v>
      </c>
      <c r="D753" s="5">
        <v>80</v>
      </c>
      <c r="E753" s="6">
        <v>9130</v>
      </c>
      <c r="F753" s="17" t="str">
        <f>VLOOKUP(A753,'forecast data dump'!$A$1:$H$3450,4,FALSE)</f>
        <v>22-Sep-20 A</v>
      </c>
      <c r="G753" s="17" t="str">
        <f>VLOOKUP(A753,'forecast data dump'!$A$1:$H$3450,5,FALSE)</f>
        <v>31-Dec-20 A</v>
      </c>
      <c r="H753" s="13">
        <f>VLOOKUP(A753,'forecast data dump'!$A$1:$H$3450,8,FALSE)</f>
        <v>1</v>
      </c>
      <c r="I753" s="22">
        <f t="shared" si="124"/>
        <v>0</v>
      </c>
      <c r="J753" s="5"/>
      <c r="K753" s="5"/>
      <c r="L753" s="33">
        <f t="shared" si="125"/>
        <v>0</v>
      </c>
      <c r="M753" s="33">
        <f t="shared" si="126"/>
        <v>0</v>
      </c>
      <c r="N753" s="22">
        <f t="shared" si="127"/>
        <v>0</v>
      </c>
    </row>
    <row r="754" spans="1:14" x14ac:dyDescent="0.3">
      <c r="A754" s="5" t="s">
        <v>1816</v>
      </c>
      <c r="B754" s="5" t="s">
        <v>1817</v>
      </c>
      <c r="C754" s="5" t="s">
        <v>3752</v>
      </c>
      <c r="D754" s="5">
        <v>20</v>
      </c>
      <c r="E754" s="6">
        <v>2501</v>
      </c>
      <c r="F754" s="17" t="str">
        <f>VLOOKUP(A754,'forecast data dump'!$A$1:$H$3450,4,FALSE)</f>
        <v>22-Sep-20 A</v>
      </c>
      <c r="G754" s="17" t="str">
        <f>VLOOKUP(A754,'forecast data dump'!$A$1:$H$3450,5,FALSE)</f>
        <v>31-Dec-20 A</v>
      </c>
      <c r="H754" s="13">
        <f>VLOOKUP(A754,'forecast data dump'!$A$1:$H$3450,8,FALSE)</f>
        <v>1</v>
      </c>
      <c r="I754" s="22">
        <f t="shared" si="124"/>
        <v>0</v>
      </c>
      <c r="J754" s="5"/>
      <c r="K754" s="5"/>
      <c r="L754" s="33">
        <f t="shared" si="125"/>
        <v>0</v>
      </c>
      <c r="M754" s="33">
        <f t="shared" si="126"/>
        <v>0</v>
      </c>
      <c r="N754" s="22">
        <f t="shared" si="127"/>
        <v>0</v>
      </c>
    </row>
    <row r="755" spans="1:14" x14ac:dyDescent="0.3">
      <c r="A755" s="5" t="s">
        <v>1818</v>
      </c>
      <c r="B755" s="5" t="s">
        <v>1819</v>
      </c>
      <c r="C755" s="5" t="s">
        <v>3758</v>
      </c>
      <c r="D755" s="5">
        <v>40</v>
      </c>
      <c r="E755" s="6">
        <v>5091</v>
      </c>
      <c r="F755" s="17" t="str">
        <f>VLOOKUP(A755,'forecast data dump'!$A$1:$H$3450,4,FALSE)</f>
        <v>04-Nov-20 A</v>
      </c>
      <c r="G755" s="17" t="str">
        <f>VLOOKUP(A755,'forecast data dump'!$A$1:$H$3450,5,FALSE)</f>
        <v>31-Dec-20 A</v>
      </c>
      <c r="H755" s="13">
        <f>VLOOKUP(A755,'forecast data dump'!$A$1:$H$3450,8,FALSE)</f>
        <v>1</v>
      </c>
      <c r="I755" s="22">
        <f t="shared" si="124"/>
        <v>0</v>
      </c>
      <c r="J755" s="5"/>
      <c r="K755" s="5"/>
      <c r="L755" s="33">
        <f t="shared" si="125"/>
        <v>0</v>
      </c>
      <c r="M755" s="33">
        <f t="shared" si="126"/>
        <v>0</v>
      </c>
      <c r="N755" s="22">
        <f t="shared" si="127"/>
        <v>0</v>
      </c>
    </row>
    <row r="756" spans="1:14" x14ac:dyDescent="0.3">
      <c r="A756" s="5" t="s">
        <v>1818</v>
      </c>
      <c r="B756" s="5" t="s">
        <v>1819</v>
      </c>
      <c r="C756" s="5" t="s">
        <v>3759</v>
      </c>
      <c r="D756" s="5">
        <v>320</v>
      </c>
      <c r="E756" s="6">
        <v>36738</v>
      </c>
      <c r="F756" s="17" t="str">
        <f>VLOOKUP(A756,'forecast data dump'!$A$1:$H$3450,4,FALSE)</f>
        <v>04-Nov-20 A</v>
      </c>
      <c r="G756" s="17" t="str">
        <f>VLOOKUP(A756,'forecast data dump'!$A$1:$H$3450,5,FALSE)</f>
        <v>31-Dec-20 A</v>
      </c>
      <c r="H756" s="13">
        <f>VLOOKUP(A756,'forecast data dump'!$A$1:$H$3450,8,FALSE)</f>
        <v>1</v>
      </c>
      <c r="I756" s="22">
        <f t="shared" si="124"/>
        <v>0</v>
      </c>
      <c r="J756" s="5"/>
      <c r="K756" s="5"/>
      <c r="L756" s="33">
        <f t="shared" si="125"/>
        <v>0</v>
      </c>
      <c r="M756" s="33">
        <f t="shared" si="126"/>
        <v>0</v>
      </c>
      <c r="N756" s="22">
        <f t="shared" si="127"/>
        <v>0</v>
      </c>
    </row>
    <row r="757" spans="1:14" x14ac:dyDescent="0.3">
      <c r="A757" s="5" t="s">
        <v>1818</v>
      </c>
      <c r="B757" s="5" t="s">
        <v>1819</v>
      </c>
      <c r="C757" s="5" t="s">
        <v>3752</v>
      </c>
      <c r="D757" s="5">
        <v>160</v>
      </c>
      <c r="E757" s="6">
        <v>20131</v>
      </c>
      <c r="F757" s="17" t="str">
        <f>VLOOKUP(A757,'forecast data dump'!$A$1:$H$3450,4,FALSE)</f>
        <v>04-Nov-20 A</v>
      </c>
      <c r="G757" s="17" t="str">
        <f>VLOOKUP(A757,'forecast data dump'!$A$1:$H$3450,5,FALSE)</f>
        <v>31-Dec-20 A</v>
      </c>
      <c r="H757" s="13">
        <f>VLOOKUP(A757,'forecast data dump'!$A$1:$H$3450,8,FALSE)</f>
        <v>1</v>
      </c>
      <c r="I757" s="22">
        <f t="shared" si="124"/>
        <v>0</v>
      </c>
      <c r="J757" s="5"/>
      <c r="K757" s="5"/>
      <c r="L757" s="33">
        <f t="shared" si="125"/>
        <v>0</v>
      </c>
      <c r="M757" s="33">
        <f t="shared" si="126"/>
        <v>0</v>
      </c>
      <c r="N757" s="22">
        <f t="shared" si="127"/>
        <v>0</v>
      </c>
    </row>
    <row r="758" spans="1:14" x14ac:dyDescent="0.3">
      <c r="A758" s="5" t="s">
        <v>1818</v>
      </c>
      <c r="B758" s="5" t="s">
        <v>1819</v>
      </c>
      <c r="C758" s="5" t="s">
        <v>3759</v>
      </c>
      <c r="D758" s="5">
        <v>40</v>
      </c>
      <c r="E758" s="6">
        <v>4592</v>
      </c>
      <c r="F758" s="17" t="str">
        <f>VLOOKUP(A758,'forecast data dump'!$A$1:$H$3450,4,FALSE)</f>
        <v>04-Nov-20 A</v>
      </c>
      <c r="G758" s="17" t="str">
        <f>VLOOKUP(A758,'forecast data dump'!$A$1:$H$3450,5,FALSE)</f>
        <v>31-Dec-20 A</v>
      </c>
      <c r="H758" s="13">
        <f>VLOOKUP(A758,'forecast data dump'!$A$1:$H$3450,8,FALSE)</f>
        <v>1</v>
      </c>
      <c r="I758" s="22">
        <f t="shared" si="124"/>
        <v>0</v>
      </c>
      <c r="J758" s="5"/>
      <c r="K758" s="5"/>
      <c r="L758" s="33">
        <f t="shared" si="125"/>
        <v>0</v>
      </c>
      <c r="M758" s="33">
        <f t="shared" si="126"/>
        <v>0</v>
      </c>
      <c r="N758" s="22">
        <f t="shared" si="127"/>
        <v>0</v>
      </c>
    </row>
    <row r="759" spans="1:14" x14ac:dyDescent="0.3">
      <c r="A759" s="5" t="s">
        <v>1818</v>
      </c>
      <c r="B759" s="5" t="s">
        <v>1819</v>
      </c>
      <c r="C759" s="5" t="s">
        <v>3755</v>
      </c>
      <c r="D759" s="5">
        <v>8</v>
      </c>
      <c r="E759" s="6">
        <v>1553</v>
      </c>
      <c r="F759" s="17" t="str">
        <f>VLOOKUP(A759,'forecast data dump'!$A$1:$H$3450,4,FALSE)</f>
        <v>04-Nov-20 A</v>
      </c>
      <c r="G759" s="17" t="str">
        <f>VLOOKUP(A759,'forecast data dump'!$A$1:$H$3450,5,FALSE)</f>
        <v>31-Dec-20 A</v>
      </c>
      <c r="H759" s="13">
        <f>VLOOKUP(A759,'forecast data dump'!$A$1:$H$3450,8,FALSE)</f>
        <v>1</v>
      </c>
      <c r="I759" s="22">
        <f t="shared" si="124"/>
        <v>0</v>
      </c>
      <c r="J759" s="5"/>
      <c r="K759" s="5"/>
      <c r="L759" s="33">
        <f t="shared" si="125"/>
        <v>0</v>
      </c>
      <c r="M759" s="33">
        <f t="shared" si="126"/>
        <v>0</v>
      </c>
      <c r="N759" s="22">
        <f t="shared" si="127"/>
        <v>0</v>
      </c>
    </row>
    <row r="760" spans="1:14" x14ac:dyDescent="0.3">
      <c r="A760" s="3" t="s">
        <v>7970</v>
      </c>
      <c r="B760" s="3"/>
      <c r="C760" s="3"/>
      <c r="D760" s="3"/>
      <c r="E760" s="4"/>
      <c r="F760" s="15"/>
      <c r="G760" s="15"/>
      <c r="H760" s="11"/>
      <c r="I760" s="20"/>
      <c r="J760" s="3"/>
      <c r="K760" s="3"/>
      <c r="L760" s="32"/>
      <c r="M760" s="32"/>
      <c r="N760" s="20"/>
    </row>
    <row r="761" spans="1:14" x14ac:dyDescent="0.3">
      <c r="A761" s="3" t="s">
        <v>7971</v>
      </c>
      <c r="B761" s="3"/>
      <c r="C761" s="3"/>
      <c r="D761" s="3"/>
      <c r="E761" s="4"/>
      <c r="F761" s="15"/>
      <c r="G761" s="15"/>
      <c r="H761" s="11"/>
      <c r="I761" s="20"/>
      <c r="J761" s="3"/>
      <c r="K761" s="3"/>
      <c r="L761" s="32"/>
      <c r="M761" s="32"/>
      <c r="N761" s="20"/>
    </row>
    <row r="762" spans="1:14" x14ac:dyDescent="0.3">
      <c r="A762" s="5" t="s">
        <v>1860</v>
      </c>
      <c r="B762" s="5" t="s">
        <v>1861</v>
      </c>
      <c r="C762" s="5" t="s">
        <v>3758</v>
      </c>
      <c r="D762" s="5">
        <v>36</v>
      </c>
      <c r="E762" s="6">
        <v>4554</v>
      </c>
      <c r="F762" s="17" t="str">
        <f>VLOOKUP(A762,'forecast data dump'!$A$1:$H$3450,4,FALSE)</f>
        <v>22-Nov-19 A</v>
      </c>
      <c r="G762" s="17" t="str">
        <f>VLOOKUP(A762,'forecast data dump'!$A$1:$H$3450,5,FALSE)</f>
        <v>01-May-20 A</v>
      </c>
      <c r="H762" s="13">
        <f>VLOOKUP(A762,'forecast data dump'!$A$1:$H$3450,8,FALSE)</f>
        <v>1</v>
      </c>
      <c r="I762" s="22">
        <f>D762*(1-H762)</f>
        <v>0</v>
      </c>
      <c r="J762" s="5"/>
      <c r="K762" s="5"/>
      <c r="L762" s="33">
        <f>E762*(1-H762)</f>
        <v>0</v>
      </c>
      <c r="M762" s="33">
        <f>IF(J762="",L762,(E762/D762)*J762)</f>
        <v>0</v>
      </c>
      <c r="N762" s="22">
        <f>L762-M762</f>
        <v>0</v>
      </c>
    </row>
    <row r="763" spans="1:14" x14ac:dyDescent="0.3">
      <c r="A763" s="5" t="s">
        <v>1860</v>
      </c>
      <c r="B763" s="5" t="s">
        <v>1861</v>
      </c>
      <c r="C763" s="5" t="s">
        <v>3755</v>
      </c>
      <c r="D763" s="5">
        <v>36</v>
      </c>
      <c r="E763" s="6">
        <v>6948</v>
      </c>
      <c r="F763" s="17" t="str">
        <f>VLOOKUP(A763,'forecast data dump'!$A$1:$H$3450,4,FALSE)</f>
        <v>22-Nov-19 A</v>
      </c>
      <c r="G763" s="17" t="str">
        <f>VLOOKUP(A763,'forecast data dump'!$A$1:$H$3450,5,FALSE)</f>
        <v>01-May-20 A</v>
      </c>
      <c r="H763" s="13">
        <f>VLOOKUP(A763,'forecast data dump'!$A$1:$H$3450,8,FALSE)</f>
        <v>1</v>
      </c>
      <c r="I763" s="22">
        <f>D763*(1-H763)</f>
        <v>0</v>
      </c>
      <c r="J763" s="5"/>
      <c r="K763" s="5"/>
      <c r="L763" s="33">
        <f>E763*(1-H763)</f>
        <v>0</v>
      </c>
      <c r="M763" s="33">
        <f>IF(J763="",L763,(E763/D763)*J763)</f>
        <v>0</v>
      </c>
      <c r="N763" s="22">
        <f>L763-M763</f>
        <v>0</v>
      </c>
    </row>
    <row r="764" spans="1:14" x14ac:dyDescent="0.3">
      <c r="A764" s="5" t="s">
        <v>1862</v>
      </c>
      <c r="B764" s="5" t="s">
        <v>1863</v>
      </c>
      <c r="C764" s="5" t="s">
        <v>3758</v>
      </c>
      <c r="D764" s="5">
        <v>40</v>
      </c>
      <c r="E764" s="6">
        <v>5060</v>
      </c>
      <c r="F764" s="17" t="str">
        <f>VLOOKUP(A764,'forecast data dump'!$A$1:$H$3450,4,FALSE)</f>
        <v>01-Oct-19 A</v>
      </c>
      <c r="G764" s="17" t="str">
        <f>VLOOKUP(A764,'forecast data dump'!$A$1:$H$3450,5,FALSE)</f>
        <v>01-May-20 A</v>
      </c>
      <c r="H764" s="13">
        <f>VLOOKUP(A764,'forecast data dump'!$A$1:$H$3450,8,FALSE)</f>
        <v>1</v>
      </c>
      <c r="I764" s="22">
        <f>D764*(1-H764)</f>
        <v>0</v>
      </c>
      <c r="J764" s="5"/>
      <c r="K764" s="5"/>
      <c r="L764" s="33">
        <f>E764*(1-H764)</f>
        <v>0</v>
      </c>
      <c r="M764" s="33">
        <f>IF(J764="",L764,(E764/D764)*J764)</f>
        <v>0</v>
      </c>
      <c r="N764" s="22">
        <f>L764-M764</f>
        <v>0</v>
      </c>
    </row>
    <row r="765" spans="1:14" x14ac:dyDescent="0.3">
      <c r="A765" s="5" t="s">
        <v>1862</v>
      </c>
      <c r="B765" s="5" t="s">
        <v>1863</v>
      </c>
      <c r="C765" s="5" t="s">
        <v>3755</v>
      </c>
      <c r="D765" s="5">
        <v>40</v>
      </c>
      <c r="E765" s="6">
        <v>7720</v>
      </c>
      <c r="F765" s="17" t="str">
        <f>VLOOKUP(A765,'forecast data dump'!$A$1:$H$3450,4,FALSE)</f>
        <v>01-Oct-19 A</v>
      </c>
      <c r="G765" s="17" t="str">
        <f>VLOOKUP(A765,'forecast data dump'!$A$1:$H$3450,5,FALSE)</f>
        <v>01-May-20 A</v>
      </c>
      <c r="H765" s="13">
        <f>VLOOKUP(A765,'forecast data dump'!$A$1:$H$3450,8,FALSE)</f>
        <v>1</v>
      </c>
      <c r="I765" s="22">
        <f>D765*(1-H765)</f>
        <v>0</v>
      </c>
      <c r="J765" s="5"/>
      <c r="K765" s="5"/>
      <c r="L765" s="33">
        <f>E765*(1-H765)</f>
        <v>0</v>
      </c>
      <c r="M765" s="33">
        <f>IF(J765="",L765,(E765/D765)*J765)</f>
        <v>0</v>
      </c>
      <c r="N765" s="22">
        <f>L765-M765</f>
        <v>0</v>
      </c>
    </row>
    <row r="766" spans="1:14" x14ac:dyDescent="0.3">
      <c r="A766" s="3" t="s">
        <v>7972</v>
      </c>
      <c r="B766" s="3"/>
      <c r="C766" s="3"/>
      <c r="D766" s="3"/>
      <c r="E766" s="4"/>
      <c r="F766" s="15"/>
      <c r="G766" s="15"/>
      <c r="H766" s="11"/>
      <c r="I766" s="20"/>
      <c r="J766" s="3"/>
      <c r="K766" s="3"/>
      <c r="L766" s="32"/>
      <c r="M766" s="32"/>
      <c r="N766" s="20"/>
    </row>
    <row r="767" spans="1:14" x14ac:dyDescent="0.3">
      <c r="A767" s="5" t="s">
        <v>1864</v>
      </c>
      <c r="B767" s="5" t="s">
        <v>1865</v>
      </c>
      <c r="C767" s="5" t="s">
        <v>3758</v>
      </c>
      <c r="D767" s="5">
        <v>120</v>
      </c>
      <c r="E767" s="6">
        <v>15181</v>
      </c>
      <c r="F767" s="17" t="str">
        <f>VLOOKUP(A767,'forecast data dump'!$A$1:$H$3450,4,FALSE)</f>
        <v>10-Dec-19 A</v>
      </c>
      <c r="G767" s="17" t="str">
        <f>VLOOKUP(A767,'forecast data dump'!$A$1:$H$3450,5,FALSE)</f>
        <v>10-Jul-20 A</v>
      </c>
      <c r="H767" s="13">
        <f>VLOOKUP(A767,'forecast data dump'!$A$1:$H$3450,8,FALSE)</f>
        <v>1</v>
      </c>
      <c r="I767" s="22">
        <f>D767*(1-H767)</f>
        <v>0</v>
      </c>
      <c r="J767" s="5"/>
      <c r="K767" s="5"/>
      <c r="L767" s="33">
        <f>E767*(1-H767)</f>
        <v>0</v>
      </c>
      <c r="M767" s="33">
        <f>IF(J767="",L767,(E767/D767)*J767)</f>
        <v>0</v>
      </c>
      <c r="N767" s="22">
        <f>L767-M767</f>
        <v>0</v>
      </c>
    </row>
    <row r="768" spans="1:14" x14ac:dyDescent="0.3">
      <c r="A768" s="5" t="s">
        <v>1864</v>
      </c>
      <c r="B768" s="5" t="s">
        <v>1865</v>
      </c>
      <c r="C768" s="5" t="s">
        <v>3755</v>
      </c>
      <c r="D768" s="5">
        <v>48</v>
      </c>
      <c r="E768" s="6">
        <v>9264</v>
      </c>
      <c r="F768" s="17" t="str">
        <f>VLOOKUP(A768,'forecast data dump'!$A$1:$H$3450,4,FALSE)</f>
        <v>10-Dec-19 A</v>
      </c>
      <c r="G768" s="17" t="str">
        <f>VLOOKUP(A768,'forecast data dump'!$A$1:$H$3450,5,FALSE)</f>
        <v>10-Jul-20 A</v>
      </c>
      <c r="H768" s="13">
        <f>VLOOKUP(A768,'forecast data dump'!$A$1:$H$3450,8,FALSE)</f>
        <v>1</v>
      </c>
      <c r="I768" s="22">
        <f>D768*(1-H768)</f>
        <v>0</v>
      </c>
      <c r="J768" s="5"/>
      <c r="K768" s="5"/>
      <c r="L768" s="33">
        <f>E768*(1-H768)</f>
        <v>0</v>
      </c>
      <c r="M768" s="33">
        <f>IF(J768="",L768,(E768/D768)*J768)</f>
        <v>0</v>
      </c>
      <c r="N768" s="22">
        <f>L768-M768</f>
        <v>0</v>
      </c>
    </row>
    <row r="769" spans="1:14" x14ac:dyDescent="0.3">
      <c r="A769" s="5" t="s">
        <v>1866</v>
      </c>
      <c r="B769" s="5" t="s">
        <v>1867</v>
      </c>
      <c r="C769" s="5" t="s">
        <v>3758</v>
      </c>
      <c r="D769" s="5">
        <v>17</v>
      </c>
      <c r="E769" s="6">
        <v>2151</v>
      </c>
      <c r="F769" s="17" t="str">
        <f>VLOOKUP(A769,'forecast data dump'!$A$1:$H$3450,4,FALSE)</f>
        <v>01-Oct-19 A</v>
      </c>
      <c r="G769" s="17" t="str">
        <f>VLOOKUP(A769,'forecast data dump'!$A$1:$H$3450,5,FALSE)</f>
        <v>09-Dec-19 A</v>
      </c>
      <c r="H769" s="13">
        <f>VLOOKUP(A769,'forecast data dump'!$A$1:$H$3450,8,FALSE)</f>
        <v>1</v>
      </c>
      <c r="I769" s="22">
        <f>D769*(1-H769)</f>
        <v>0</v>
      </c>
      <c r="J769" s="5"/>
      <c r="K769" s="5"/>
      <c r="L769" s="33">
        <f>E769*(1-H769)</f>
        <v>0</v>
      </c>
      <c r="M769" s="33">
        <f>IF(J769="",L769,(E769/D769)*J769)</f>
        <v>0</v>
      </c>
      <c r="N769" s="22">
        <f>L769-M769</f>
        <v>0</v>
      </c>
    </row>
    <row r="770" spans="1:14" x14ac:dyDescent="0.3">
      <c r="A770" s="5" t="s">
        <v>1866</v>
      </c>
      <c r="B770" s="5" t="s">
        <v>1867</v>
      </c>
      <c r="C770" s="5" t="s">
        <v>3755</v>
      </c>
      <c r="D770" s="5">
        <v>17</v>
      </c>
      <c r="E770" s="6">
        <v>3281</v>
      </c>
      <c r="F770" s="17" t="str">
        <f>VLOOKUP(A770,'forecast data dump'!$A$1:$H$3450,4,FALSE)</f>
        <v>01-Oct-19 A</v>
      </c>
      <c r="G770" s="17" t="str">
        <f>VLOOKUP(A770,'forecast data dump'!$A$1:$H$3450,5,FALSE)</f>
        <v>09-Dec-19 A</v>
      </c>
      <c r="H770" s="13">
        <f>VLOOKUP(A770,'forecast data dump'!$A$1:$H$3450,8,FALSE)</f>
        <v>1</v>
      </c>
      <c r="I770" s="22">
        <f>D770*(1-H770)</f>
        <v>0</v>
      </c>
      <c r="J770" s="5"/>
      <c r="K770" s="5"/>
      <c r="L770" s="33">
        <f>E770*(1-H770)</f>
        <v>0</v>
      </c>
      <c r="M770" s="33">
        <f>IF(J770="",L770,(E770/D770)*J770)</f>
        <v>0</v>
      </c>
      <c r="N770" s="22">
        <f>L770-M770</f>
        <v>0</v>
      </c>
    </row>
    <row r="771" spans="1:14" x14ac:dyDescent="0.3">
      <c r="A771" s="3" t="s">
        <v>7973</v>
      </c>
      <c r="B771" s="3"/>
      <c r="C771" s="3"/>
      <c r="D771" s="3"/>
      <c r="E771" s="4"/>
      <c r="F771" s="15"/>
      <c r="G771" s="15"/>
      <c r="H771" s="11"/>
      <c r="I771" s="20"/>
      <c r="J771" s="3"/>
      <c r="K771" s="3"/>
      <c r="L771" s="32"/>
      <c r="M771" s="32"/>
      <c r="N771" s="20"/>
    </row>
    <row r="772" spans="1:14" x14ac:dyDescent="0.3">
      <c r="A772" s="5" t="s">
        <v>1868</v>
      </c>
      <c r="B772" s="5" t="s">
        <v>1869</v>
      </c>
      <c r="C772" s="5" t="s">
        <v>3758</v>
      </c>
      <c r="D772" s="5">
        <v>48</v>
      </c>
      <c r="E772" s="6">
        <v>6072</v>
      </c>
      <c r="F772" s="17" t="str">
        <f>VLOOKUP(A772,'forecast data dump'!$A$1:$H$3450,4,FALSE)</f>
        <v>04-May-20 A</v>
      </c>
      <c r="G772" s="17" t="str">
        <f>VLOOKUP(A772,'forecast data dump'!$A$1:$H$3450,5,FALSE)</f>
        <v>15-Jul-20 A</v>
      </c>
      <c r="H772" s="13">
        <f>VLOOKUP(A772,'forecast data dump'!$A$1:$H$3450,8,FALSE)</f>
        <v>1</v>
      </c>
      <c r="I772" s="22">
        <f>D772*(1-H772)</f>
        <v>0</v>
      </c>
      <c r="J772" s="5"/>
      <c r="K772" s="5"/>
      <c r="L772" s="33">
        <f>E772*(1-H772)</f>
        <v>0</v>
      </c>
      <c r="M772" s="33">
        <f>IF(J772="",L772,(E772/D772)*J772)</f>
        <v>0</v>
      </c>
      <c r="N772" s="22">
        <f>L772-M772</f>
        <v>0</v>
      </c>
    </row>
    <row r="773" spans="1:14" x14ac:dyDescent="0.3">
      <c r="A773" s="5" t="s">
        <v>1868</v>
      </c>
      <c r="B773" s="5" t="s">
        <v>1869</v>
      </c>
      <c r="C773" s="5" t="s">
        <v>3755</v>
      </c>
      <c r="D773" s="5">
        <v>88</v>
      </c>
      <c r="E773" s="6">
        <v>16983</v>
      </c>
      <c r="F773" s="17" t="str">
        <f>VLOOKUP(A773,'forecast data dump'!$A$1:$H$3450,4,FALSE)</f>
        <v>04-May-20 A</v>
      </c>
      <c r="G773" s="17" t="str">
        <f>VLOOKUP(A773,'forecast data dump'!$A$1:$H$3450,5,FALSE)</f>
        <v>15-Jul-20 A</v>
      </c>
      <c r="H773" s="13">
        <f>VLOOKUP(A773,'forecast data dump'!$A$1:$H$3450,8,FALSE)</f>
        <v>1</v>
      </c>
      <c r="I773" s="22">
        <f>D773*(1-H773)</f>
        <v>0</v>
      </c>
      <c r="J773" s="5"/>
      <c r="K773" s="5"/>
      <c r="L773" s="33">
        <f>E773*(1-H773)</f>
        <v>0</v>
      </c>
      <c r="M773" s="33">
        <f>IF(J773="",L773,(E773/D773)*J773)</f>
        <v>0</v>
      </c>
      <c r="N773" s="22">
        <f>L773-M773</f>
        <v>0</v>
      </c>
    </row>
    <row r="774" spans="1:14" x14ac:dyDescent="0.3">
      <c r="A774" s="3" t="s">
        <v>7974</v>
      </c>
      <c r="B774" s="3"/>
      <c r="C774" s="3"/>
      <c r="D774" s="3"/>
      <c r="E774" s="4"/>
      <c r="F774" s="15"/>
      <c r="G774" s="15"/>
      <c r="H774" s="11"/>
      <c r="I774" s="20"/>
      <c r="J774" s="3"/>
      <c r="K774" s="3"/>
      <c r="L774" s="32"/>
      <c r="M774" s="32"/>
      <c r="N774" s="20"/>
    </row>
    <row r="775" spans="1:14" x14ac:dyDescent="0.3">
      <c r="A775" s="3" t="s">
        <v>7854</v>
      </c>
      <c r="B775" s="3"/>
      <c r="C775" s="3"/>
      <c r="D775" s="3"/>
      <c r="E775" s="4"/>
      <c r="F775" s="15"/>
      <c r="G775" s="15"/>
      <c r="H775" s="11"/>
      <c r="I775" s="20"/>
      <c r="J775" s="3"/>
      <c r="K775" s="3"/>
      <c r="L775" s="32"/>
      <c r="M775" s="32"/>
      <c r="N775" s="20"/>
    </row>
    <row r="776" spans="1:14" x14ac:dyDescent="0.3">
      <c r="A776" s="5" t="s">
        <v>1820</v>
      </c>
      <c r="B776" s="5" t="s">
        <v>1821</v>
      </c>
      <c r="C776" s="5" t="s">
        <v>3755</v>
      </c>
      <c r="D776" s="5">
        <v>8</v>
      </c>
      <c r="E776" s="6">
        <v>1544</v>
      </c>
      <c r="F776" s="17" t="str">
        <f>VLOOKUP(A776,'forecast data dump'!$A$1:$H$3450,4,FALSE)</f>
        <v>01-Dec-20 A</v>
      </c>
      <c r="G776" s="17" t="str">
        <f>VLOOKUP(A776,'forecast data dump'!$A$1:$H$3450,5,FALSE)</f>
        <v>01-Dec-20 A</v>
      </c>
      <c r="H776" s="13">
        <f>VLOOKUP(A776,'forecast data dump'!$A$1:$H$3450,8,FALSE)</f>
        <v>1</v>
      </c>
      <c r="I776" s="22">
        <f t="shared" ref="I776:I785" si="128">D776*(1-H776)</f>
        <v>0</v>
      </c>
      <c r="J776" s="5"/>
      <c r="K776" s="5"/>
      <c r="L776" s="33">
        <f t="shared" ref="L776:L785" si="129">E776*(1-H776)</f>
        <v>0</v>
      </c>
      <c r="M776" s="33">
        <f t="shared" ref="M776:M785" si="130">IF(J776="",L776,(E776/D776)*J776)</f>
        <v>0</v>
      </c>
      <c r="N776" s="22">
        <f t="shared" ref="N776:N785" si="131">L776-M776</f>
        <v>0</v>
      </c>
    </row>
    <row r="777" spans="1:14" x14ac:dyDescent="0.3">
      <c r="A777" s="5" t="s">
        <v>1822</v>
      </c>
      <c r="B777" s="5" t="s">
        <v>1823</v>
      </c>
      <c r="C777" s="5" t="s">
        <v>3755</v>
      </c>
      <c r="D777" s="5">
        <v>36</v>
      </c>
      <c r="E777" s="6">
        <v>6948</v>
      </c>
      <c r="F777" s="17" t="str">
        <f>VLOOKUP(A777,'forecast data dump'!$A$1:$H$3450,4,FALSE)</f>
        <v>02-Dec-20 A</v>
      </c>
      <c r="G777" s="17">
        <f>VLOOKUP(A777,'forecast data dump'!$A$1:$H$3450,5,FALSE)</f>
        <v>44424</v>
      </c>
      <c r="H777" s="13">
        <f>VLOOKUP(A777,'forecast data dump'!$A$1:$H$3450,8,FALSE)</f>
        <v>0.88</v>
      </c>
      <c r="I777" s="22">
        <f t="shared" si="128"/>
        <v>4.32</v>
      </c>
      <c r="J777" s="5"/>
      <c r="K777" s="5"/>
      <c r="L777" s="33">
        <f t="shared" si="129"/>
        <v>833.76</v>
      </c>
      <c r="M777" s="33">
        <f t="shared" si="130"/>
        <v>833.76</v>
      </c>
      <c r="N777" s="22">
        <f t="shared" si="131"/>
        <v>0</v>
      </c>
    </row>
    <row r="778" spans="1:14" x14ac:dyDescent="0.3">
      <c r="A778" s="5" t="s">
        <v>1824</v>
      </c>
      <c r="B778" s="5" t="s">
        <v>1825</v>
      </c>
      <c r="C778" s="5" t="s">
        <v>3755</v>
      </c>
      <c r="D778" s="5">
        <v>8</v>
      </c>
      <c r="E778" s="6">
        <v>1544</v>
      </c>
      <c r="F778" s="17" t="str">
        <f>VLOOKUP(A778,'forecast data dump'!$A$1:$H$3450,4,FALSE)</f>
        <v>02-Dec-20 A</v>
      </c>
      <c r="G778" s="17" t="str">
        <f>VLOOKUP(A778,'forecast data dump'!$A$1:$H$3450,5,FALSE)</f>
        <v>27-Jan-21 A</v>
      </c>
      <c r="H778" s="13">
        <f>VLOOKUP(A778,'forecast data dump'!$A$1:$H$3450,8,FALSE)</f>
        <v>1</v>
      </c>
      <c r="I778" s="22">
        <f t="shared" si="128"/>
        <v>0</v>
      </c>
      <c r="J778" s="5"/>
      <c r="K778" s="5"/>
      <c r="L778" s="33">
        <f t="shared" si="129"/>
        <v>0</v>
      </c>
      <c r="M778" s="33">
        <f t="shared" si="130"/>
        <v>0</v>
      </c>
      <c r="N778" s="22">
        <f t="shared" si="131"/>
        <v>0</v>
      </c>
    </row>
    <row r="779" spans="1:14" x14ac:dyDescent="0.3">
      <c r="A779" s="5" t="s">
        <v>1826</v>
      </c>
      <c r="B779" s="5" t="s">
        <v>1827</v>
      </c>
      <c r="C779" s="5" t="s">
        <v>3755</v>
      </c>
      <c r="D779" s="5">
        <v>48</v>
      </c>
      <c r="E779" s="6">
        <v>9542</v>
      </c>
      <c r="F779" s="17" t="str">
        <f>VLOOKUP(A779,'forecast data dump'!$A$1:$H$3450,4,FALSE)</f>
        <v>18-Jan-21 A</v>
      </c>
      <c r="G779" s="17" t="str">
        <f>VLOOKUP(A779,'forecast data dump'!$A$1:$H$3450,5,FALSE)</f>
        <v>30-Apr-21 A</v>
      </c>
      <c r="H779" s="13">
        <f>VLOOKUP(A779,'forecast data dump'!$A$1:$H$3450,8,FALSE)</f>
        <v>1</v>
      </c>
      <c r="I779" s="22">
        <f t="shared" si="128"/>
        <v>0</v>
      </c>
      <c r="J779" s="5"/>
      <c r="K779" s="5"/>
      <c r="L779" s="33">
        <f t="shared" si="129"/>
        <v>0</v>
      </c>
      <c r="M779" s="33">
        <f t="shared" si="130"/>
        <v>0</v>
      </c>
      <c r="N779" s="22">
        <f t="shared" si="131"/>
        <v>0</v>
      </c>
    </row>
    <row r="780" spans="1:14" x14ac:dyDescent="0.3">
      <c r="A780" s="5" t="s">
        <v>1828</v>
      </c>
      <c r="B780" s="5" t="s">
        <v>1829</v>
      </c>
      <c r="C780" s="5" t="s">
        <v>3755</v>
      </c>
      <c r="D780" s="5">
        <v>8</v>
      </c>
      <c r="E780" s="6">
        <v>1590</v>
      </c>
      <c r="F780" s="17" t="str">
        <f>VLOOKUP(A780,'forecast data dump'!$A$1:$H$3450,4,FALSE)</f>
        <v>01-Feb-21 A</v>
      </c>
      <c r="G780" s="17" t="str">
        <f>VLOOKUP(A780,'forecast data dump'!$A$1:$H$3450,5,FALSE)</f>
        <v>30-Mar-21 A</v>
      </c>
      <c r="H780" s="13">
        <f>VLOOKUP(A780,'forecast data dump'!$A$1:$H$3450,8,FALSE)</f>
        <v>1</v>
      </c>
      <c r="I780" s="22">
        <f t="shared" si="128"/>
        <v>0</v>
      </c>
      <c r="J780" s="5"/>
      <c r="K780" s="5"/>
      <c r="L780" s="33">
        <f t="shared" si="129"/>
        <v>0</v>
      </c>
      <c r="M780" s="33">
        <f t="shared" si="130"/>
        <v>0</v>
      </c>
      <c r="N780" s="22">
        <f t="shared" si="131"/>
        <v>0</v>
      </c>
    </row>
    <row r="781" spans="1:14" x14ac:dyDescent="0.3">
      <c r="A781" s="5" t="s">
        <v>1830</v>
      </c>
      <c r="B781" s="5" t="s">
        <v>1831</v>
      </c>
      <c r="C781" s="5" t="s">
        <v>3755</v>
      </c>
      <c r="D781" s="5">
        <v>24</v>
      </c>
      <c r="E781" s="6">
        <v>4771</v>
      </c>
      <c r="F781" s="17" t="str">
        <f>VLOOKUP(A781,'forecast data dump'!$A$1:$H$3450,4,FALSE)</f>
        <v>01-Feb-21 A</v>
      </c>
      <c r="G781" s="17" t="str">
        <f>VLOOKUP(A781,'forecast data dump'!$A$1:$H$3450,5,FALSE)</f>
        <v>31-Mar-21 A</v>
      </c>
      <c r="H781" s="13">
        <f>VLOOKUP(A781,'forecast data dump'!$A$1:$H$3450,8,FALSE)</f>
        <v>1</v>
      </c>
      <c r="I781" s="22">
        <f t="shared" si="128"/>
        <v>0</v>
      </c>
      <c r="J781" s="5"/>
      <c r="K781" s="5"/>
      <c r="L781" s="33">
        <f t="shared" si="129"/>
        <v>0</v>
      </c>
      <c r="M781" s="33">
        <f t="shared" si="130"/>
        <v>0</v>
      </c>
      <c r="N781" s="22">
        <f t="shared" si="131"/>
        <v>0</v>
      </c>
    </row>
    <row r="782" spans="1:14" x14ac:dyDescent="0.3">
      <c r="A782" s="5" t="s">
        <v>1832</v>
      </c>
      <c r="B782" s="5" t="s">
        <v>1833</v>
      </c>
      <c r="C782" s="5" t="s">
        <v>3755</v>
      </c>
      <c r="D782" s="5">
        <v>0</v>
      </c>
      <c r="E782" s="6">
        <v>0</v>
      </c>
      <c r="F782" s="17" t="str">
        <f>VLOOKUP(A782,'forecast data dump'!$A$1:$H$3450,4,FALSE)</f>
        <v>26-Apr-21 A</v>
      </c>
      <c r="G782" s="17" t="str">
        <f>VLOOKUP(A782,'forecast data dump'!$A$1:$H$3450,5,FALSE)</f>
        <v>30-Apr-21 A</v>
      </c>
      <c r="H782" s="13">
        <f>VLOOKUP(A782,'forecast data dump'!$A$1:$H$3450,8,FALSE)</f>
        <v>1</v>
      </c>
      <c r="I782" s="22">
        <f t="shared" si="128"/>
        <v>0</v>
      </c>
      <c r="J782" s="5"/>
      <c r="K782" s="5"/>
      <c r="L782" s="33">
        <f t="shared" si="129"/>
        <v>0</v>
      </c>
      <c r="M782" s="33">
        <f t="shared" si="130"/>
        <v>0</v>
      </c>
      <c r="N782" s="22">
        <f t="shared" si="131"/>
        <v>0</v>
      </c>
    </row>
    <row r="783" spans="1:14" x14ac:dyDescent="0.3">
      <c r="A783" s="5" t="s">
        <v>1834</v>
      </c>
      <c r="B783" s="5" t="s">
        <v>1835</v>
      </c>
      <c r="C783" s="5" t="s">
        <v>3762</v>
      </c>
      <c r="D783" s="5">
        <v>22000</v>
      </c>
      <c r="E783" s="6">
        <v>25535</v>
      </c>
      <c r="F783" s="17" t="str">
        <f>VLOOKUP(A783,'forecast data dump'!$A$1:$H$3450,4,FALSE)</f>
        <v>13-Jan-21 A</v>
      </c>
      <c r="G783" s="17" t="str">
        <f>VLOOKUP(A783,'forecast data dump'!$A$1:$H$3450,5,FALSE)</f>
        <v>27-Jan-21 A</v>
      </c>
      <c r="H783" s="13">
        <f>VLOOKUP(A783,'forecast data dump'!$A$1:$H$3450,8,FALSE)</f>
        <v>1</v>
      </c>
      <c r="I783" s="22">
        <f t="shared" si="128"/>
        <v>0</v>
      </c>
      <c r="J783" s="5"/>
      <c r="K783" s="5"/>
      <c r="L783" s="33">
        <f t="shared" si="129"/>
        <v>0</v>
      </c>
      <c r="M783" s="33">
        <f t="shared" si="130"/>
        <v>0</v>
      </c>
      <c r="N783" s="22">
        <f t="shared" si="131"/>
        <v>0</v>
      </c>
    </row>
    <row r="784" spans="1:14" x14ac:dyDescent="0.3">
      <c r="A784" s="5" t="s">
        <v>1836</v>
      </c>
      <c r="B784" s="5" t="s">
        <v>1837</v>
      </c>
      <c r="C784" s="5" t="s">
        <v>3762</v>
      </c>
      <c r="D784" s="5">
        <v>50000</v>
      </c>
      <c r="E784" s="6">
        <v>58034</v>
      </c>
      <c r="F784" s="17" t="str">
        <f>VLOOKUP(A784,'forecast data dump'!$A$1:$H$3450,4,FALSE)</f>
        <v>02-Feb-21 A</v>
      </c>
      <c r="G784" s="17" t="str">
        <f>VLOOKUP(A784,'forecast data dump'!$A$1:$H$3450,5,FALSE)</f>
        <v>30-Apr-21 A</v>
      </c>
      <c r="H784" s="13">
        <f>VLOOKUP(A784,'forecast data dump'!$A$1:$H$3450,8,FALSE)</f>
        <v>1</v>
      </c>
      <c r="I784" s="22">
        <f t="shared" si="128"/>
        <v>0</v>
      </c>
      <c r="J784" s="5"/>
      <c r="K784" s="5"/>
      <c r="L784" s="33">
        <f t="shared" si="129"/>
        <v>0</v>
      </c>
      <c r="M784" s="33">
        <f t="shared" si="130"/>
        <v>0</v>
      </c>
      <c r="N784" s="22">
        <f t="shared" si="131"/>
        <v>0</v>
      </c>
    </row>
    <row r="785" spans="1:14" x14ac:dyDescent="0.3">
      <c r="A785" s="5" t="s">
        <v>1838</v>
      </c>
      <c r="B785" s="5" t="s">
        <v>1839</v>
      </c>
      <c r="C785" s="5" t="s">
        <v>3762</v>
      </c>
      <c r="D785" s="5">
        <v>50000</v>
      </c>
      <c r="E785" s="6">
        <v>58034</v>
      </c>
      <c r="F785" s="17" t="str">
        <f>VLOOKUP(A785,'forecast data dump'!$A$1:$H$3450,4,FALSE)</f>
        <v>16-Mar-21 A</v>
      </c>
      <c r="G785" s="17" t="str">
        <f>VLOOKUP(A785,'forecast data dump'!$A$1:$H$3450,5,FALSE)</f>
        <v>30-Mar-21 A</v>
      </c>
      <c r="H785" s="13">
        <f>VLOOKUP(A785,'forecast data dump'!$A$1:$H$3450,8,FALSE)</f>
        <v>1</v>
      </c>
      <c r="I785" s="22">
        <f t="shared" si="128"/>
        <v>0</v>
      </c>
      <c r="J785" s="5"/>
      <c r="K785" s="5"/>
      <c r="L785" s="33">
        <f t="shared" si="129"/>
        <v>0</v>
      </c>
      <c r="M785" s="33">
        <f t="shared" si="130"/>
        <v>0</v>
      </c>
      <c r="N785" s="22">
        <f t="shared" si="131"/>
        <v>0</v>
      </c>
    </row>
    <row r="786" spans="1:14" x14ac:dyDescent="0.3">
      <c r="A786" s="3" t="s">
        <v>7855</v>
      </c>
      <c r="B786" s="3"/>
      <c r="C786" s="3"/>
      <c r="D786" s="3"/>
      <c r="E786" s="4"/>
      <c r="F786" s="15"/>
      <c r="G786" s="15"/>
      <c r="H786" s="11"/>
      <c r="I786" s="20"/>
      <c r="J786" s="3"/>
      <c r="K786" s="3"/>
      <c r="L786" s="32"/>
      <c r="M786" s="32"/>
      <c r="N786" s="20"/>
    </row>
    <row r="787" spans="1:14" x14ac:dyDescent="0.3">
      <c r="A787" s="5" t="s">
        <v>1840</v>
      </c>
      <c r="B787" s="5" t="s">
        <v>1841</v>
      </c>
      <c r="C787" s="5" t="s">
        <v>3755</v>
      </c>
      <c r="D787" s="5">
        <v>0</v>
      </c>
      <c r="E787" s="6">
        <v>0</v>
      </c>
      <c r="F787" s="17" t="str">
        <f>VLOOKUP(A787,'forecast data dump'!$A$1:$H$3450,4,FALSE)</f>
        <v>21-Apr-21 A</v>
      </c>
      <c r="G787" s="17" t="str">
        <f>VLOOKUP(A787,'forecast data dump'!$A$1:$H$3450,5,FALSE)</f>
        <v>25-Jun-21 A</v>
      </c>
      <c r="H787" s="13">
        <f>VLOOKUP(A787,'forecast data dump'!$A$1:$H$3450,8,FALSE)</f>
        <v>1</v>
      </c>
      <c r="I787" s="22">
        <f t="shared" ref="I787:I794" si="132">D787*(1-H787)</f>
        <v>0</v>
      </c>
      <c r="J787" s="5"/>
      <c r="K787" s="5"/>
      <c r="L787" s="33">
        <f t="shared" ref="L787:L794" si="133">E787*(1-H787)</f>
        <v>0</v>
      </c>
      <c r="M787" s="33">
        <f t="shared" ref="M787:M794" si="134">IF(J787="",L787,(E787/D787)*J787)</f>
        <v>0</v>
      </c>
      <c r="N787" s="22">
        <f t="shared" ref="N787:N794" si="135">L787-M787</f>
        <v>0</v>
      </c>
    </row>
    <row r="788" spans="1:14" x14ac:dyDescent="0.3">
      <c r="A788" s="5" t="s">
        <v>1842</v>
      </c>
      <c r="B788" s="5" t="s">
        <v>1843</v>
      </c>
      <c r="C788" s="5" t="s">
        <v>3755</v>
      </c>
      <c r="D788" s="5">
        <v>0</v>
      </c>
      <c r="E788" s="6">
        <v>0</v>
      </c>
      <c r="F788" s="17" t="str">
        <f>VLOOKUP(A788,'forecast data dump'!$A$1:$H$3450,4,FALSE)</f>
        <v>21-Apr-21 A</v>
      </c>
      <c r="G788" s="17" t="str">
        <f>VLOOKUP(A788,'forecast data dump'!$A$1:$H$3450,5,FALSE)</f>
        <v>25-Jun-21 A</v>
      </c>
      <c r="H788" s="13">
        <f>VLOOKUP(A788,'forecast data dump'!$A$1:$H$3450,8,FALSE)</f>
        <v>1</v>
      </c>
      <c r="I788" s="22">
        <f t="shared" si="132"/>
        <v>0</v>
      </c>
      <c r="J788" s="5"/>
      <c r="K788" s="5"/>
      <c r="L788" s="33">
        <f t="shared" si="133"/>
        <v>0</v>
      </c>
      <c r="M788" s="33">
        <f t="shared" si="134"/>
        <v>0</v>
      </c>
      <c r="N788" s="22">
        <f t="shared" si="135"/>
        <v>0</v>
      </c>
    </row>
    <row r="789" spans="1:14" x14ac:dyDescent="0.3">
      <c r="A789" s="5" t="s">
        <v>1844</v>
      </c>
      <c r="B789" s="5" t="s">
        <v>1845</v>
      </c>
      <c r="C789" s="5" t="s">
        <v>3755</v>
      </c>
      <c r="D789" s="5">
        <v>0</v>
      </c>
      <c r="E789" s="6">
        <v>0</v>
      </c>
      <c r="F789" s="17">
        <f>VLOOKUP(A789,'forecast data dump'!$A$1:$H$3450,4,FALSE)</f>
        <v>44425</v>
      </c>
      <c r="G789" s="17">
        <f>VLOOKUP(A789,'forecast data dump'!$A$1:$H$3450,5,FALSE)</f>
        <v>44467</v>
      </c>
      <c r="H789" s="13">
        <f>VLOOKUP(A789,'forecast data dump'!$A$1:$H$3450,8,FALSE)</f>
        <v>0</v>
      </c>
      <c r="I789" s="22">
        <f t="shared" si="132"/>
        <v>0</v>
      </c>
      <c r="J789" s="5"/>
      <c r="K789" s="5"/>
      <c r="L789" s="33">
        <f t="shared" si="133"/>
        <v>0</v>
      </c>
      <c r="M789" s="33">
        <f t="shared" si="134"/>
        <v>0</v>
      </c>
      <c r="N789" s="22">
        <f t="shared" si="135"/>
        <v>0</v>
      </c>
    </row>
    <row r="790" spans="1:14" x14ac:dyDescent="0.3">
      <c r="A790" s="5" t="s">
        <v>1846</v>
      </c>
      <c r="B790" s="5" t="s">
        <v>1847</v>
      </c>
      <c r="C790" s="5" t="s">
        <v>3755</v>
      </c>
      <c r="D790" s="5">
        <v>0</v>
      </c>
      <c r="E790" s="6">
        <v>0</v>
      </c>
      <c r="F790" s="17">
        <f>VLOOKUP(A790,'forecast data dump'!$A$1:$H$3450,4,FALSE)</f>
        <v>44468</v>
      </c>
      <c r="G790" s="17">
        <f>VLOOKUP(A790,'forecast data dump'!$A$1:$H$3450,5,FALSE)</f>
        <v>44468</v>
      </c>
      <c r="H790" s="13">
        <f>VLOOKUP(A790,'forecast data dump'!$A$1:$H$3450,8,FALSE)</f>
        <v>0</v>
      </c>
      <c r="I790" s="22">
        <f t="shared" si="132"/>
        <v>0</v>
      </c>
      <c r="J790" s="5"/>
      <c r="K790" s="5"/>
      <c r="L790" s="33">
        <f t="shared" si="133"/>
        <v>0</v>
      </c>
      <c r="M790" s="33">
        <f t="shared" si="134"/>
        <v>0</v>
      </c>
      <c r="N790" s="22">
        <f t="shared" si="135"/>
        <v>0</v>
      </c>
    </row>
    <row r="791" spans="1:14" x14ac:dyDescent="0.3">
      <c r="A791" s="5" t="s">
        <v>1848</v>
      </c>
      <c r="B791" s="5" t="s">
        <v>1849</v>
      </c>
      <c r="C791" s="5" t="s">
        <v>3755</v>
      </c>
      <c r="D791" s="5">
        <v>0</v>
      </c>
      <c r="E791" s="6">
        <v>0</v>
      </c>
      <c r="F791" s="17">
        <f>VLOOKUP(A791,'forecast data dump'!$A$1:$H$3450,4,FALSE)</f>
        <v>44469</v>
      </c>
      <c r="G791" s="17">
        <f>VLOOKUP(A791,'forecast data dump'!$A$1:$H$3450,5,FALSE)</f>
        <v>44488</v>
      </c>
      <c r="H791" s="13">
        <f>VLOOKUP(A791,'forecast data dump'!$A$1:$H$3450,8,FALSE)</f>
        <v>0</v>
      </c>
      <c r="I791" s="22">
        <f t="shared" si="132"/>
        <v>0</v>
      </c>
      <c r="J791" s="5"/>
      <c r="K791" s="5"/>
      <c r="L791" s="33">
        <f t="shared" si="133"/>
        <v>0</v>
      </c>
      <c r="M791" s="33">
        <f t="shared" si="134"/>
        <v>0</v>
      </c>
      <c r="N791" s="22">
        <f t="shared" si="135"/>
        <v>0</v>
      </c>
    </row>
    <row r="792" spans="1:14" x14ac:dyDescent="0.3">
      <c r="A792" s="5" t="s">
        <v>1850</v>
      </c>
      <c r="B792" s="5" t="s">
        <v>1851</v>
      </c>
      <c r="C792" s="5" t="s">
        <v>3762</v>
      </c>
      <c r="D792" s="5">
        <v>0</v>
      </c>
      <c r="E792" s="6">
        <v>0</v>
      </c>
      <c r="F792" s="17" t="str">
        <f>VLOOKUP(A792,'forecast data dump'!$A$1:$H$3450,4,FALSE)</f>
        <v>21-Apr-21 A</v>
      </c>
      <c r="G792" s="17" t="str">
        <f>VLOOKUP(A792,'forecast data dump'!$A$1:$H$3450,5,FALSE)</f>
        <v>25-Jun-21 A</v>
      </c>
      <c r="H792" s="13">
        <f>VLOOKUP(A792,'forecast data dump'!$A$1:$H$3450,8,FALSE)</f>
        <v>1</v>
      </c>
      <c r="I792" s="22">
        <f t="shared" si="132"/>
        <v>0</v>
      </c>
      <c r="J792" s="5"/>
      <c r="K792" s="5"/>
      <c r="L792" s="33">
        <f t="shared" si="133"/>
        <v>0</v>
      </c>
      <c r="M792" s="33">
        <f t="shared" si="134"/>
        <v>0</v>
      </c>
      <c r="N792" s="22">
        <f t="shared" si="135"/>
        <v>0</v>
      </c>
    </row>
    <row r="793" spans="1:14" x14ac:dyDescent="0.3">
      <c r="A793" s="5" t="s">
        <v>1852</v>
      </c>
      <c r="B793" s="5" t="s">
        <v>1853</v>
      </c>
      <c r="C793" s="5" t="s">
        <v>3761</v>
      </c>
      <c r="D793" s="5">
        <v>107261</v>
      </c>
      <c r="E793" s="6">
        <v>119662</v>
      </c>
      <c r="F793" s="17" t="str">
        <f>VLOOKUP(A793,'forecast data dump'!$A$1:$H$3450,4,FALSE)</f>
        <v>20-Oct-21*</v>
      </c>
      <c r="G793" s="17">
        <f>VLOOKUP(A793,'forecast data dump'!$A$1:$H$3450,5,FALSE)</f>
        <v>44489</v>
      </c>
      <c r="H793" s="13">
        <f>VLOOKUP(A793,'forecast data dump'!$A$1:$H$3450,8,FALSE)</f>
        <v>0</v>
      </c>
      <c r="I793" s="22">
        <f t="shared" si="132"/>
        <v>107261</v>
      </c>
      <c r="J793" s="5"/>
      <c r="K793" s="5"/>
      <c r="L793" s="33">
        <f t="shared" si="133"/>
        <v>119662</v>
      </c>
      <c r="M793" s="33">
        <f t="shared" si="134"/>
        <v>119662</v>
      </c>
      <c r="N793" s="22">
        <f t="shared" si="135"/>
        <v>0</v>
      </c>
    </row>
    <row r="794" spans="1:14" x14ac:dyDescent="0.3">
      <c r="A794" s="5" t="s">
        <v>1854</v>
      </c>
      <c r="B794" s="5" t="s">
        <v>1855</v>
      </c>
      <c r="C794" s="5" t="s">
        <v>3755</v>
      </c>
      <c r="D794" s="5">
        <v>140</v>
      </c>
      <c r="E794" s="6">
        <v>27830</v>
      </c>
      <c r="F794" s="17" t="str">
        <f>VLOOKUP(A794,'forecast data dump'!$A$1:$H$3450,4,FALSE)</f>
        <v>15-Apr-21 A</v>
      </c>
      <c r="G794" s="17" t="str">
        <f>VLOOKUP(A794,'forecast data dump'!$A$1:$H$3450,5,FALSE)</f>
        <v>25-Jun-21 A</v>
      </c>
      <c r="H794" s="13">
        <f>VLOOKUP(A794,'forecast data dump'!$A$1:$H$3450,8,FALSE)</f>
        <v>1</v>
      </c>
      <c r="I794" s="22">
        <f t="shared" si="132"/>
        <v>0</v>
      </c>
      <c r="J794" s="5"/>
      <c r="K794" s="5"/>
      <c r="L794" s="33">
        <f t="shared" si="133"/>
        <v>0</v>
      </c>
      <c r="M794" s="33">
        <f t="shared" si="134"/>
        <v>0</v>
      </c>
      <c r="N794" s="22">
        <f t="shared" si="135"/>
        <v>0</v>
      </c>
    </row>
    <row r="795" spans="1:14" x14ac:dyDescent="0.3">
      <c r="A795" s="3" t="s">
        <v>7856</v>
      </c>
      <c r="B795" s="3"/>
      <c r="C795" s="3"/>
      <c r="D795" s="3"/>
      <c r="E795" s="4"/>
      <c r="F795" s="15"/>
      <c r="G795" s="15"/>
      <c r="H795" s="11"/>
      <c r="I795" s="20"/>
      <c r="J795" s="3"/>
      <c r="K795" s="3"/>
      <c r="L795" s="32"/>
      <c r="M795" s="32"/>
      <c r="N795" s="20"/>
    </row>
    <row r="796" spans="1:14" x14ac:dyDescent="0.3">
      <c r="A796" s="5" t="s">
        <v>1856</v>
      </c>
      <c r="B796" s="5" t="s">
        <v>1857</v>
      </c>
      <c r="C796" s="5" t="s">
        <v>3758</v>
      </c>
      <c r="D796" s="5">
        <v>5</v>
      </c>
      <c r="E796" s="6">
        <v>652</v>
      </c>
      <c r="F796" s="17">
        <f>VLOOKUP(A796,'forecast data dump'!$A$1:$H$3450,4,FALSE)</f>
        <v>44489</v>
      </c>
      <c r="G796" s="17">
        <f>VLOOKUP(A796,'forecast data dump'!$A$1:$H$3450,5,FALSE)</f>
        <v>44489</v>
      </c>
      <c r="H796" s="13">
        <f>VLOOKUP(A796,'forecast data dump'!$A$1:$H$3450,8,FALSE)</f>
        <v>0</v>
      </c>
      <c r="I796" s="22">
        <f>D796*(1-H796)</f>
        <v>5</v>
      </c>
      <c r="J796" s="5"/>
      <c r="K796" s="5"/>
      <c r="L796" s="33">
        <f>E796*(1-H796)</f>
        <v>652</v>
      </c>
      <c r="M796" s="33">
        <f>IF(J796="",L796,(E796/D796)*J796)</f>
        <v>652</v>
      </c>
      <c r="N796" s="22">
        <f>L796-M796</f>
        <v>0</v>
      </c>
    </row>
    <row r="797" spans="1:14" x14ac:dyDescent="0.3">
      <c r="A797" s="5" t="s">
        <v>1856</v>
      </c>
      <c r="B797" s="5" t="s">
        <v>1857</v>
      </c>
      <c r="C797" s="5" t="s">
        <v>3752</v>
      </c>
      <c r="D797" s="5">
        <v>16</v>
      </c>
      <c r="E797" s="6">
        <v>2061</v>
      </c>
      <c r="F797" s="17">
        <f>VLOOKUP(A797,'forecast data dump'!$A$1:$H$3450,4,FALSE)</f>
        <v>44489</v>
      </c>
      <c r="G797" s="17">
        <f>VLOOKUP(A797,'forecast data dump'!$A$1:$H$3450,5,FALSE)</f>
        <v>44489</v>
      </c>
      <c r="H797" s="13">
        <f>VLOOKUP(A797,'forecast data dump'!$A$1:$H$3450,8,FALSE)</f>
        <v>0</v>
      </c>
      <c r="I797" s="22">
        <f>D797*(1-H797)</f>
        <v>16</v>
      </c>
      <c r="J797" s="5"/>
      <c r="K797" s="5"/>
      <c r="L797" s="33">
        <f>E797*(1-H797)</f>
        <v>2061</v>
      </c>
      <c r="M797" s="33">
        <f>IF(J797="",L797,(E797/D797)*J797)</f>
        <v>2061</v>
      </c>
      <c r="N797" s="22">
        <f>L797-M797</f>
        <v>0</v>
      </c>
    </row>
    <row r="798" spans="1:14" x14ac:dyDescent="0.3">
      <c r="A798" s="5" t="s">
        <v>1858</v>
      </c>
      <c r="B798" s="5" t="s">
        <v>1859</v>
      </c>
      <c r="C798" s="5" t="s">
        <v>3755</v>
      </c>
      <c r="D798" s="5">
        <v>1</v>
      </c>
      <c r="E798" s="6">
        <v>199</v>
      </c>
      <c r="F798" s="17">
        <f>VLOOKUP(A798,'forecast data dump'!$A$1:$H$3450,4,FALSE)</f>
        <v>44490</v>
      </c>
      <c r="G798" s="17">
        <f>VLOOKUP(A798,'forecast data dump'!$A$1:$H$3450,5,FALSE)</f>
        <v>44490</v>
      </c>
      <c r="H798" s="13">
        <f>VLOOKUP(A798,'forecast data dump'!$A$1:$H$3450,8,FALSE)</f>
        <v>0</v>
      </c>
      <c r="I798" s="22">
        <f>D798*(1-H798)</f>
        <v>1</v>
      </c>
      <c r="J798" s="5"/>
      <c r="K798" s="5"/>
      <c r="L798" s="33">
        <f>E798*(1-H798)</f>
        <v>199</v>
      </c>
      <c r="M798" s="33">
        <f>IF(J798="",L798,(E798/D798)*J798)</f>
        <v>199</v>
      </c>
      <c r="N798" s="22">
        <f>L798-M798</f>
        <v>0</v>
      </c>
    </row>
    <row r="799" spans="1:14" x14ac:dyDescent="0.3">
      <c r="A799" s="3" t="s">
        <v>7857</v>
      </c>
      <c r="B799" s="3"/>
      <c r="C799" s="3"/>
      <c r="D799" s="3"/>
      <c r="E799" s="4"/>
      <c r="F799" s="15"/>
      <c r="G799" s="15"/>
      <c r="H799" s="11"/>
      <c r="I799" s="20"/>
      <c r="J799" s="3"/>
      <c r="K799" s="3"/>
      <c r="L799" s="32"/>
      <c r="M799" s="32"/>
      <c r="N799" s="20"/>
    </row>
    <row r="800" spans="1:14" x14ac:dyDescent="0.3">
      <c r="A800" s="5" t="s">
        <v>1870</v>
      </c>
      <c r="B800" s="5" t="s">
        <v>1871</v>
      </c>
      <c r="C800" s="5" t="s">
        <v>3758</v>
      </c>
      <c r="D800" s="5">
        <v>12</v>
      </c>
      <c r="E800" s="6">
        <v>1518</v>
      </c>
      <c r="F800" s="17" t="str">
        <f>VLOOKUP(A800,'forecast data dump'!$A$1:$H$3450,4,FALSE)</f>
        <v>17-Mar-21 A</v>
      </c>
      <c r="G800" s="17" t="str">
        <f>VLOOKUP(A800,'forecast data dump'!$A$1:$H$3450,5,FALSE)</f>
        <v>19-Mar-21 A</v>
      </c>
      <c r="H800" s="13">
        <f>VLOOKUP(A800,'forecast data dump'!$A$1:$H$3450,8,FALSE)</f>
        <v>1</v>
      </c>
      <c r="I800" s="22">
        <f t="shared" ref="I800:I811" si="136">D800*(1-H800)</f>
        <v>0</v>
      </c>
      <c r="J800" s="5"/>
      <c r="K800" s="5"/>
      <c r="L800" s="33">
        <f t="shared" ref="L800:L811" si="137">E800*(1-H800)</f>
        <v>0</v>
      </c>
      <c r="M800" s="33">
        <f t="shared" ref="M800:M811" si="138">IF(J800="",L800,(E800/D800)*J800)</f>
        <v>0</v>
      </c>
      <c r="N800" s="22">
        <f t="shared" ref="N800:N811" si="139">L800-M800</f>
        <v>0</v>
      </c>
    </row>
    <row r="801" spans="1:14" x14ac:dyDescent="0.3">
      <c r="A801" s="5" t="s">
        <v>1872</v>
      </c>
      <c r="B801" s="5" t="s">
        <v>1873</v>
      </c>
      <c r="C801" s="5" t="s">
        <v>3758</v>
      </c>
      <c r="D801" s="5">
        <v>48</v>
      </c>
      <c r="E801" s="6">
        <v>6072</v>
      </c>
      <c r="F801" s="17" t="str">
        <f>VLOOKUP(A801,'forecast data dump'!$A$1:$H$3450,4,FALSE)</f>
        <v>17-May-21 A</v>
      </c>
      <c r="G801" s="17">
        <f>VLOOKUP(A801,'forecast data dump'!$A$1:$H$3450,5,FALSE)</f>
        <v>44397</v>
      </c>
      <c r="H801" s="13">
        <f>VLOOKUP(A801,'forecast data dump'!$A$1:$H$3450,8,FALSE)</f>
        <v>0.03</v>
      </c>
      <c r="I801" s="22">
        <f t="shared" si="136"/>
        <v>46.56</v>
      </c>
      <c r="J801" s="5"/>
      <c r="K801" s="5"/>
      <c r="L801" s="33">
        <f t="shared" si="137"/>
        <v>5889.84</v>
      </c>
      <c r="M801" s="33">
        <f t="shared" si="138"/>
        <v>5889.84</v>
      </c>
      <c r="N801" s="22">
        <f t="shared" si="139"/>
        <v>0</v>
      </c>
    </row>
    <row r="802" spans="1:14" x14ac:dyDescent="0.3">
      <c r="A802" s="5" t="s">
        <v>1872</v>
      </c>
      <c r="B802" s="5" t="s">
        <v>1873</v>
      </c>
      <c r="C802" s="5" t="s">
        <v>3759</v>
      </c>
      <c r="D802" s="5">
        <v>40</v>
      </c>
      <c r="E802" s="6">
        <v>4565</v>
      </c>
      <c r="F802" s="17" t="str">
        <f>VLOOKUP(A802,'forecast data dump'!$A$1:$H$3450,4,FALSE)</f>
        <v>17-May-21 A</v>
      </c>
      <c r="G802" s="17">
        <f>VLOOKUP(A802,'forecast data dump'!$A$1:$H$3450,5,FALSE)</f>
        <v>44397</v>
      </c>
      <c r="H802" s="13">
        <f>VLOOKUP(A802,'forecast data dump'!$A$1:$H$3450,8,FALSE)</f>
        <v>0.03</v>
      </c>
      <c r="I802" s="22">
        <f t="shared" si="136"/>
        <v>38.799999999999997</v>
      </c>
      <c r="J802" s="5"/>
      <c r="K802" s="5"/>
      <c r="L802" s="33">
        <f t="shared" si="137"/>
        <v>4428.05</v>
      </c>
      <c r="M802" s="33">
        <f t="shared" si="138"/>
        <v>4428.05</v>
      </c>
      <c r="N802" s="22">
        <f t="shared" si="139"/>
        <v>0</v>
      </c>
    </row>
    <row r="803" spans="1:14" x14ac:dyDescent="0.3">
      <c r="A803" s="5" t="s">
        <v>1874</v>
      </c>
      <c r="B803" s="5" t="s">
        <v>1875</v>
      </c>
      <c r="C803" s="5" t="s">
        <v>3758</v>
      </c>
      <c r="D803" s="5">
        <v>16</v>
      </c>
      <c r="E803" s="6">
        <v>2085</v>
      </c>
      <c r="F803" s="17">
        <f>VLOOKUP(A803,'forecast data dump'!$A$1:$H$3450,4,FALSE)</f>
        <v>44491</v>
      </c>
      <c r="G803" s="17">
        <f>VLOOKUP(A803,'forecast data dump'!$A$1:$H$3450,5,FALSE)</f>
        <v>44504</v>
      </c>
      <c r="H803" s="13">
        <f>VLOOKUP(A803,'forecast data dump'!$A$1:$H$3450,8,FALSE)</f>
        <v>0</v>
      </c>
      <c r="I803" s="22">
        <f t="shared" si="136"/>
        <v>16</v>
      </c>
      <c r="J803" s="5"/>
      <c r="K803" s="5"/>
      <c r="L803" s="33">
        <f t="shared" si="137"/>
        <v>2085</v>
      </c>
      <c r="M803" s="33">
        <f t="shared" si="138"/>
        <v>2085</v>
      </c>
      <c r="N803" s="22">
        <f t="shared" si="139"/>
        <v>0</v>
      </c>
    </row>
    <row r="804" spans="1:14" x14ac:dyDescent="0.3">
      <c r="A804" s="5" t="s">
        <v>1874</v>
      </c>
      <c r="B804" s="5" t="s">
        <v>1875</v>
      </c>
      <c r="C804" s="5" t="s">
        <v>3759</v>
      </c>
      <c r="D804" s="5">
        <v>240</v>
      </c>
      <c r="E804" s="6">
        <v>28211</v>
      </c>
      <c r="F804" s="17">
        <f>VLOOKUP(A804,'forecast data dump'!$A$1:$H$3450,4,FALSE)</f>
        <v>44491</v>
      </c>
      <c r="G804" s="17">
        <f>VLOOKUP(A804,'forecast data dump'!$A$1:$H$3450,5,FALSE)</f>
        <v>44504</v>
      </c>
      <c r="H804" s="13">
        <f>VLOOKUP(A804,'forecast data dump'!$A$1:$H$3450,8,FALSE)</f>
        <v>0</v>
      </c>
      <c r="I804" s="22">
        <f t="shared" si="136"/>
        <v>240</v>
      </c>
      <c r="J804" s="5"/>
      <c r="K804" s="5"/>
      <c r="L804" s="33">
        <f t="shared" si="137"/>
        <v>28211</v>
      </c>
      <c r="M804" s="33">
        <f t="shared" si="138"/>
        <v>28211</v>
      </c>
      <c r="N804" s="22">
        <f t="shared" si="139"/>
        <v>0</v>
      </c>
    </row>
    <row r="805" spans="1:14" x14ac:dyDescent="0.3">
      <c r="A805" s="5" t="s">
        <v>1874</v>
      </c>
      <c r="B805" s="5" t="s">
        <v>1875</v>
      </c>
      <c r="C805" s="5" t="s">
        <v>3752</v>
      </c>
      <c r="D805" s="5">
        <v>16</v>
      </c>
      <c r="E805" s="6">
        <v>2061</v>
      </c>
      <c r="F805" s="17">
        <f>VLOOKUP(A805,'forecast data dump'!$A$1:$H$3450,4,FALSE)</f>
        <v>44491</v>
      </c>
      <c r="G805" s="17">
        <f>VLOOKUP(A805,'forecast data dump'!$A$1:$H$3450,5,FALSE)</f>
        <v>44504</v>
      </c>
      <c r="H805" s="13">
        <f>VLOOKUP(A805,'forecast data dump'!$A$1:$H$3450,8,FALSE)</f>
        <v>0</v>
      </c>
      <c r="I805" s="22">
        <f t="shared" si="136"/>
        <v>16</v>
      </c>
      <c r="J805" s="5"/>
      <c r="K805" s="5"/>
      <c r="L805" s="33">
        <f t="shared" si="137"/>
        <v>2061</v>
      </c>
      <c r="M805" s="33">
        <f t="shared" si="138"/>
        <v>2061</v>
      </c>
      <c r="N805" s="22">
        <f t="shared" si="139"/>
        <v>0</v>
      </c>
    </row>
    <row r="806" spans="1:14" x14ac:dyDescent="0.3">
      <c r="A806" s="5" t="s">
        <v>1876</v>
      </c>
      <c r="B806" s="5" t="s">
        <v>1877</v>
      </c>
      <c r="C806" s="5" t="s">
        <v>3758</v>
      </c>
      <c r="D806" s="5">
        <v>24</v>
      </c>
      <c r="E806" s="6">
        <v>3127</v>
      </c>
      <c r="F806" s="17">
        <f>VLOOKUP(A806,'forecast data dump'!$A$1:$H$3450,4,FALSE)</f>
        <v>44505</v>
      </c>
      <c r="G806" s="17">
        <f>VLOOKUP(A806,'forecast data dump'!$A$1:$H$3450,5,FALSE)</f>
        <v>44530</v>
      </c>
      <c r="H806" s="13">
        <f>VLOOKUP(A806,'forecast data dump'!$A$1:$H$3450,8,FALSE)</f>
        <v>0</v>
      </c>
      <c r="I806" s="22">
        <f t="shared" si="136"/>
        <v>24</v>
      </c>
      <c r="J806" s="5"/>
      <c r="K806" s="5"/>
      <c r="L806" s="33">
        <f t="shared" si="137"/>
        <v>3127</v>
      </c>
      <c r="M806" s="33">
        <f t="shared" si="138"/>
        <v>3127</v>
      </c>
      <c r="N806" s="22">
        <f t="shared" si="139"/>
        <v>0</v>
      </c>
    </row>
    <row r="807" spans="1:14" x14ac:dyDescent="0.3">
      <c r="A807" s="5" t="s">
        <v>1876</v>
      </c>
      <c r="B807" s="5" t="s">
        <v>1877</v>
      </c>
      <c r="C807" s="5" t="s">
        <v>3759</v>
      </c>
      <c r="D807" s="5">
        <v>96</v>
      </c>
      <c r="E807" s="6">
        <v>11284</v>
      </c>
      <c r="F807" s="17">
        <f>VLOOKUP(A807,'forecast data dump'!$A$1:$H$3450,4,FALSE)</f>
        <v>44505</v>
      </c>
      <c r="G807" s="17">
        <f>VLOOKUP(A807,'forecast data dump'!$A$1:$H$3450,5,FALSE)</f>
        <v>44530</v>
      </c>
      <c r="H807" s="13">
        <f>VLOOKUP(A807,'forecast data dump'!$A$1:$H$3450,8,FALSE)</f>
        <v>0</v>
      </c>
      <c r="I807" s="22">
        <f t="shared" si="136"/>
        <v>96</v>
      </c>
      <c r="J807" s="5"/>
      <c r="K807" s="5"/>
      <c r="L807" s="33">
        <f t="shared" si="137"/>
        <v>11284</v>
      </c>
      <c r="M807" s="33">
        <f t="shared" si="138"/>
        <v>11284</v>
      </c>
      <c r="N807" s="22">
        <f t="shared" si="139"/>
        <v>0</v>
      </c>
    </row>
    <row r="808" spans="1:14" x14ac:dyDescent="0.3">
      <c r="A808" s="5" t="s">
        <v>1878</v>
      </c>
      <c r="B808" s="5" t="s">
        <v>1879</v>
      </c>
      <c r="C808" s="5" t="s">
        <v>3758</v>
      </c>
      <c r="D808" s="5">
        <v>20</v>
      </c>
      <c r="E808" s="6">
        <v>2606</v>
      </c>
      <c r="F808" s="17">
        <f>VLOOKUP(A808,'forecast data dump'!$A$1:$H$3450,4,FALSE)</f>
        <v>44531</v>
      </c>
      <c r="G808" s="17">
        <f>VLOOKUP(A808,'forecast data dump'!$A$1:$H$3450,5,FALSE)</f>
        <v>44544</v>
      </c>
      <c r="H808" s="13">
        <f>VLOOKUP(A808,'forecast data dump'!$A$1:$H$3450,8,FALSE)</f>
        <v>0</v>
      </c>
      <c r="I808" s="22">
        <f t="shared" si="136"/>
        <v>20</v>
      </c>
      <c r="J808" s="5"/>
      <c r="K808" s="5"/>
      <c r="L808" s="33">
        <f t="shared" si="137"/>
        <v>2606</v>
      </c>
      <c r="M808" s="33">
        <f t="shared" si="138"/>
        <v>2606</v>
      </c>
      <c r="N808" s="22">
        <f t="shared" si="139"/>
        <v>0</v>
      </c>
    </row>
    <row r="809" spans="1:14" x14ac:dyDescent="0.3">
      <c r="A809" s="5" t="s">
        <v>1878</v>
      </c>
      <c r="B809" s="5" t="s">
        <v>1879</v>
      </c>
      <c r="C809" s="5" t="s">
        <v>3759</v>
      </c>
      <c r="D809" s="5">
        <v>64</v>
      </c>
      <c r="E809" s="6">
        <v>7523</v>
      </c>
      <c r="F809" s="17">
        <f>VLOOKUP(A809,'forecast data dump'!$A$1:$H$3450,4,FALSE)</f>
        <v>44531</v>
      </c>
      <c r="G809" s="17">
        <f>VLOOKUP(A809,'forecast data dump'!$A$1:$H$3450,5,FALSE)</f>
        <v>44544</v>
      </c>
      <c r="H809" s="13">
        <f>VLOOKUP(A809,'forecast data dump'!$A$1:$H$3450,8,FALSE)</f>
        <v>0</v>
      </c>
      <c r="I809" s="22">
        <f t="shared" si="136"/>
        <v>64</v>
      </c>
      <c r="J809" s="5"/>
      <c r="K809" s="5"/>
      <c r="L809" s="33">
        <f t="shared" si="137"/>
        <v>7523</v>
      </c>
      <c r="M809" s="33">
        <f t="shared" si="138"/>
        <v>7523</v>
      </c>
      <c r="N809" s="22">
        <f t="shared" si="139"/>
        <v>0</v>
      </c>
    </row>
    <row r="810" spans="1:14" x14ac:dyDescent="0.3">
      <c r="A810" s="5" t="s">
        <v>1880</v>
      </c>
      <c r="B810" s="5" t="s">
        <v>1881</v>
      </c>
      <c r="C810" s="5" t="s">
        <v>3762</v>
      </c>
      <c r="D810" s="5">
        <v>13000</v>
      </c>
      <c r="E810" s="6">
        <v>14793</v>
      </c>
      <c r="F810" s="17" t="str">
        <f>VLOOKUP(A810,'forecast data dump'!$A$1:$H$3450,4,FALSE)</f>
        <v>17-Mar-21 A</v>
      </c>
      <c r="G810" s="17" t="str">
        <f>VLOOKUP(A810,'forecast data dump'!$A$1:$H$3450,5,FALSE)</f>
        <v>19-Mar-21 A</v>
      </c>
      <c r="H810" s="13">
        <f>VLOOKUP(A810,'forecast data dump'!$A$1:$H$3450,8,FALSE)</f>
        <v>1</v>
      </c>
      <c r="I810" s="22">
        <f t="shared" si="136"/>
        <v>0</v>
      </c>
      <c r="J810" s="5"/>
      <c r="K810" s="5"/>
      <c r="L810" s="33">
        <f t="shared" si="137"/>
        <v>0</v>
      </c>
      <c r="M810" s="33">
        <f t="shared" si="138"/>
        <v>0</v>
      </c>
      <c r="N810" s="22">
        <f t="shared" si="139"/>
        <v>0</v>
      </c>
    </row>
    <row r="811" spans="1:14" x14ac:dyDescent="0.3">
      <c r="A811" s="5" t="s">
        <v>1882</v>
      </c>
      <c r="B811" s="5" t="s">
        <v>1883</v>
      </c>
      <c r="C811" s="5" t="s">
        <v>3752</v>
      </c>
      <c r="D811" s="5">
        <v>80</v>
      </c>
      <c r="E811" s="6">
        <v>10306</v>
      </c>
      <c r="F811" s="17">
        <f>VLOOKUP(A811,'forecast data dump'!$A$1:$H$3450,4,FALSE)</f>
        <v>44505</v>
      </c>
      <c r="G811" s="17">
        <f>VLOOKUP(A811,'forecast data dump'!$A$1:$H$3450,5,FALSE)</f>
        <v>44519</v>
      </c>
      <c r="H811" s="13">
        <f>VLOOKUP(A811,'forecast data dump'!$A$1:$H$3450,8,FALSE)</f>
        <v>0</v>
      </c>
      <c r="I811" s="22">
        <f t="shared" si="136"/>
        <v>80</v>
      </c>
      <c r="J811" s="5"/>
      <c r="K811" s="5"/>
      <c r="L811" s="33">
        <f t="shared" si="137"/>
        <v>10306</v>
      </c>
      <c r="M811" s="33">
        <f t="shared" si="138"/>
        <v>10306</v>
      </c>
      <c r="N811" s="22">
        <f t="shared" si="139"/>
        <v>0</v>
      </c>
    </row>
    <row r="812" spans="1:14" x14ac:dyDescent="0.3">
      <c r="A812" s="3" t="s">
        <v>7975</v>
      </c>
      <c r="B812" s="3"/>
      <c r="C812" s="3"/>
      <c r="D812" s="3"/>
      <c r="E812" s="4"/>
      <c r="F812" s="15"/>
      <c r="G812" s="15"/>
      <c r="H812" s="11"/>
      <c r="I812" s="20"/>
      <c r="J812" s="3"/>
      <c r="K812" s="3"/>
      <c r="L812" s="32"/>
      <c r="M812" s="32"/>
      <c r="N812" s="20"/>
    </row>
    <row r="813" spans="1:14" x14ac:dyDescent="0.3">
      <c r="A813" s="3" t="s">
        <v>7858</v>
      </c>
      <c r="B813" s="3"/>
      <c r="C813" s="3"/>
      <c r="D813" s="3"/>
      <c r="E813" s="4"/>
      <c r="F813" s="15"/>
      <c r="G813" s="15"/>
      <c r="H813" s="11"/>
      <c r="I813" s="20"/>
      <c r="J813" s="3"/>
      <c r="K813" s="3"/>
      <c r="L813" s="32"/>
      <c r="M813" s="32"/>
      <c r="N813" s="20"/>
    </row>
    <row r="814" spans="1:14" x14ac:dyDescent="0.3">
      <c r="A814" s="5" t="s">
        <v>1709</v>
      </c>
      <c r="B814" s="5" t="s">
        <v>1710</v>
      </c>
      <c r="C814" s="5" t="s">
        <v>3758</v>
      </c>
      <c r="D814" s="5">
        <v>6</v>
      </c>
      <c r="E814" s="6">
        <v>759</v>
      </c>
      <c r="F814" s="17" t="str">
        <f>VLOOKUP(A814,'forecast data dump'!$A$1:$H$3450,4,FALSE)</f>
        <v>01-May-20 A</v>
      </c>
      <c r="G814" s="17" t="str">
        <f>VLOOKUP(A814,'forecast data dump'!$A$1:$H$3450,5,FALSE)</f>
        <v>29-Mar-21 A</v>
      </c>
      <c r="H814" s="13">
        <f>VLOOKUP(A814,'forecast data dump'!$A$1:$H$3450,8,FALSE)</f>
        <v>1</v>
      </c>
      <c r="I814" s="22">
        <f>D814*(1-H814)</f>
        <v>0</v>
      </c>
      <c r="J814" s="5"/>
      <c r="K814" s="5"/>
      <c r="L814" s="33">
        <f>E814*(1-H814)</f>
        <v>0</v>
      </c>
      <c r="M814" s="33">
        <f>IF(J814="",L814,(E814/D814)*J814)</f>
        <v>0</v>
      </c>
      <c r="N814" s="22">
        <f>L814-M814</f>
        <v>0</v>
      </c>
    </row>
    <row r="815" spans="1:14" x14ac:dyDescent="0.3">
      <c r="A815" s="5" t="s">
        <v>1709</v>
      </c>
      <c r="B815" s="5" t="s">
        <v>1710</v>
      </c>
      <c r="C815" s="5" t="s">
        <v>3755</v>
      </c>
      <c r="D815" s="5">
        <v>12</v>
      </c>
      <c r="E815" s="6">
        <v>2316</v>
      </c>
      <c r="F815" s="17" t="str">
        <f>VLOOKUP(A815,'forecast data dump'!$A$1:$H$3450,4,FALSE)</f>
        <v>01-May-20 A</v>
      </c>
      <c r="G815" s="17" t="str">
        <f>VLOOKUP(A815,'forecast data dump'!$A$1:$H$3450,5,FALSE)</f>
        <v>29-Mar-21 A</v>
      </c>
      <c r="H815" s="13">
        <f>VLOOKUP(A815,'forecast data dump'!$A$1:$H$3450,8,FALSE)</f>
        <v>1</v>
      </c>
      <c r="I815" s="22">
        <f>D815*(1-H815)</f>
        <v>0</v>
      </c>
      <c r="J815" s="5"/>
      <c r="K815" s="5"/>
      <c r="L815" s="33">
        <f>E815*(1-H815)</f>
        <v>0</v>
      </c>
      <c r="M815" s="33">
        <f>IF(J815="",L815,(E815/D815)*J815)</f>
        <v>0</v>
      </c>
      <c r="N815" s="22">
        <f>L815-M815</f>
        <v>0</v>
      </c>
    </row>
    <row r="816" spans="1:14" x14ac:dyDescent="0.3">
      <c r="A816" s="5" t="s">
        <v>1711</v>
      </c>
      <c r="B816" s="5" t="s">
        <v>1712</v>
      </c>
      <c r="C816" s="5" t="s">
        <v>3758</v>
      </c>
      <c r="D816" s="5">
        <v>19</v>
      </c>
      <c r="E816" s="6">
        <v>2404</v>
      </c>
      <c r="F816" s="17" t="str">
        <f>VLOOKUP(A816,'forecast data dump'!$A$1:$H$3450,4,FALSE)</f>
        <v>02-Dec-19 A</v>
      </c>
      <c r="G816" s="17">
        <f>VLOOKUP(A816,'forecast data dump'!$A$1:$H$3450,5,FALSE)</f>
        <v>44438</v>
      </c>
      <c r="H816" s="13">
        <f>VLOOKUP(A816,'forecast data dump'!$A$1:$H$3450,8,FALSE)</f>
        <v>0.85</v>
      </c>
      <c r="I816" s="22">
        <f>D816*(1-H816)</f>
        <v>2.8500000000000005</v>
      </c>
      <c r="J816" s="5"/>
      <c r="K816" s="5"/>
      <c r="L816" s="33">
        <f>E816*(1-H816)</f>
        <v>360.60000000000008</v>
      </c>
      <c r="M816" s="33">
        <f>IF(J816="",L816,(E816/D816)*J816)</f>
        <v>360.60000000000008</v>
      </c>
      <c r="N816" s="22">
        <f>L816-M816</f>
        <v>0</v>
      </c>
    </row>
    <row r="817" spans="1:14" x14ac:dyDescent="0.3">
      <c r="A817" s="5" t="s">
        <v>1711</v>
      </c>
      <c r="B817" s="5" t="s">
        <v>1712</v>
      </c>
      <c r="C817" s="5" t="s">
        <v>3755</v>
      </c>
      <c r="D817" s="5">
        <v>38</v>
      </c>
      <c r="E817" s="6">
        <v>7334</v>
      </c>
      <c r="F817" s="17" t="str">
        <f>VLOOKUP(A817,'forecast data dump'!$A$1:$H$3450,4,FALSE)</f>
        <v>02-Dec-19 A</v>
      </c>
      <c r="G817" s="17">
        <f>VLOOKUP(A817,'forecast data dump'!$A$1:$H$3450,5,FALSE)</f>
        <v>44438</v>
      </c>
      <c r="H817" s="13">
        <f>VLOOKUP(A817,'forecast data dump'!$A$1:$H$3450,8,FALSE)</f>
        <v>0.85</v>
      </c>
      <c r="I817" s="22">
        <f>D817*(1-H817)</f>
        <v>5.7000000000000011</v>
      </c>
      <c r="J817" s="5"/>
      <c r="K817" s="5"/>
      <c r="L817" s="33">
        <f>E817*(1-H817)</f>
        <v>1100.1000000000001</v>
      </c>
      <c r="M817" s="33">
        <f>IF(J817="",L817,(E817/D817)*J817)</f>
        <v>1100.1000000000001</v>
      </c>
      <c r="N817" s="22">
        <f>L817-M817</f>
        <v>0</v>
      </c>
    </row>
    <row r="818" spans="1:14" x14ac:dyDescent="0.3">
      <c r="A818" s="3" t="s">
        <v>7976</v>
      </c>
      <c r="B818" s="3"/>
      <c r="C818" s="3"/>
      <c r="D818" s="3"/>
      <c r="E818" s="4"/>
      <c r="F818" s="15"/>
      <c r="G818" s="15"/>
      <c r="H818" s="11"/>
      <c r="I818" s="20"/>
      <c r="J818" s="3"/>
      <c r="K818" s="3"/>
      <c r="L818" s="32"/>
      <c r="M818" s="32"/>
      <c r="N818" s="20"/>
    </row>
    <row r="819" spans="1:14" x14ac:dyDescent="0.3">
      <c r="A819" s="3" t="s">
        <v>7859</v>
      </c>
      <c r="B819" s="3"/>
      <c r="C819" s="3"/>
      <c r="D819" s="3"/>
      <c r="E819" s="4"/>
      <c r="F819" s="15"/>
      <c r="G819" s="15"/>
      <c r="H819" s="11"/>
      <c r="I819" s="20"/>
      <c r="J819" s="3"/>
      <c r="K819" s="3"/>
      <c r="L819" s="32"/>
      <c r="M819" s="32"/>
      <c r="N819" s="20"/>
    </row>
    <row r="820" spans="1:14" x14ac:dyDescent="0.3">
      <c r="A820" s="5" t="s">
        <v>1721</v>
      </c>
      <c r="B820" s="5" t="s">
        <v>1722</v>
      </c>
      <c r="C820" s="5" t="s">
        <v>3758</v>
      </c>
      <c r="D820" s="5">
        <v>20</v>
      </c>
      <c r="E820" s="6">
        <v>2530</v>
      </c>
      <c r="F820" s="17" t="str">
        <f>VLOOKUP(A820,'forecast data dump'!$A$1:$H$3450,4,FALSE)</f>
        <v>03-Aug-20 A</v>
      </c>
      <c r="G820" s="17">
        <f>VLOOKUP(A820,'forecast data dump'!$A$1:$H$3450,5,FALSE)</f>
        <v>44397</v>
      </c>
      <c r="H820" s="13">
        <f>VLOOKUP(A820,'forecast data dump'!$A$1:$H$3450,8,FALSE)</f>
        <v>0.97</v>
      </c>
      <c r="I820" s="22">
        <f>D820*(1-H820)</f>
        <v>0.60000000000000053</v>
      </c>
      <c r="J820" s="5"/>
      <c r="K820" s="5"/>
      <c r="L820" s="33">
        <f>E820*(1-H820)</f>
        <v>75.900000000000063</v>
      </c>
      <c r="M820" s="33">
        <f>IF(J820="",L820,(E820/D820)*J820)</f>
        <v>75.900000000000063</v>
      </c>
      <c r="N820" s="22">
        <f>L820-M820</f>
        <v>0</v>
      </c>
    </row>
    <row r="821" spans="1:14" x14ac:dyDescent="0.3">
      <c r="A821" s="5" t="s">
        <v>1721</v>
      </c>
      <c r="B821" s="5" t="s">
        <v>1722</v>
      </c>
      <c r="C821" s="5" t="s">
        <v>3755</v>
      </c>
      <c r="D821" s="5">
        <v>80</v>
      </c>
      <c r="E821" s="6">
        <v>15439</v>
      </c>
      <c r="F821" s="17" t="str">
        <f>VLOOKUP(A821,'forecast data dump'!$A$1:$H$3450,4,FALSE)</f>
        <v>03-Aug-20 A</v>
      </c>
      <c r="G821" s="17">
        <f>VLOOKUP(A821,'forecast data dump'!$A$1:$H$3450,5,FALSE)</f>
        <v>44397</v>
      </c>
      <c r="H821" s="13">
        <f>VLOOKUP(A821,'forecast data dump'!$A$1:$H$3450,8,FALSE)</f>
        <v>0.97</v>
      </c>
      <c r="I821" s="22">
        <f>D821*(1-H821)</f>
        <v>2.4000000000000021</v>
      </c>
      <c r="J821" s="5"/>
      <c r="K821" s="5"/>
      <c r="L821" s="33">
        <f>E821*(1-H821)</f>
        <v>463.17000000000041</v>
      </c>
      <c r="M821" s="33">
        <f>IF(J821="",L821,(E821/D821)*J821)</f>
        <v>463.17000000000041</v>
      </c>
      <c r="N821" s="22">
        <f>L821-M821</f>
        <v>0</v>
      </c>
    </row>
    <row r="822" spans="1:14" x14ac:dyDescent="0.3">
      <c r="A822" s="5" t="s">
        <v>1723</v>
      </c>
      <c r="B822" s="5" t="s">
        <v>1724</v>
      </c>
      <c r="C822" s="5" t="s">
        <v>3758</v>
      </c>
      <c r="D822" s="5">
        <v>16</v>
      </c>
      <c r="E822" s="6">
        <v>2024</v>
      </c>
      <c r="F822" s="17" t="str">
        <f>VLOOKUP(A822,'forecast data dump'!$A$1:$H$3450,4,FALSE)</f>
        <v>17-Nov-20 A</v>
      </c>
      <c r="G822" s="17">
        <f>VLOOKUP(A822,'forecast data dump'!$A$1:$H$3450,5,FALSE)</f>
        <v>44399</v>
      </c>
      <c r="H822" s="13">
        <f>VLOOKUP(A822,'forecast data dump'!$A$1:$H$3450,8,FALSE)</f>
        <v>0.82</v>
      </c>
      <c r="I822" s="22">
        <f>D822*(1-H822)</f>
        <v>2.8800000000000008</v>
      </c>
      <c r="J822" s="5"/>
      <c r="K822" s="5"/>
      <c r="L822" s="33">
        <f>E822*(1-H822)</f>
        <v>364.32000000000011</v>
      </c>
      <c r="M822" s="33">
        <f>IF(J822="",L822,(E822/D822)*J822)</f>
        <v>364.32000000000011</v>
      </c>
      <c r="N822" s="22">
        <f>L822-M822</f>
        <v>0</v>
      </c>
    </row>
    <row r="823" spans="1:14" x14ac:dyDescent="0.3">
      <c r="A823" s="5" t="s">
        <v>1723</v>
      </c>
      <c r="B823" s="5" t="s">
        <v>1724</v>
      </c>
      <c r="C823" s="5" t="s">
        <v>3755</v>
      </c>
      <c r="D823" s="5">
        <v>16</v>
      </c>
      <c r="E823" s="6">
        <v>3088</v>
      </c>
      <c r="F823" s="17" t="str">
        <f>VLOOKUP(A823,'forecast data dump'!$A$1:$H$3450,4,FALSE)</f>
        <v>17-Nov-20 A</v>
      </c>
      <c r="G823" s="17">
        <f>VLOOKUP(A823,'forecast data dump'!$A$1:$H$3450,5,FALSE)</f>
        <v>44399</v>
      </c>
      <c r="H823" s="13">
        <f>VLOOKUP(A823,'forecast data dump'!$A$1:$H$3450,8,FALSE)</f>
        <v>0.82</v>
      </c>
      <c r="I823" s="22">
        <f>D823*(1-H823)</f>
        <v>2.8800000000000008</v>
      </c>
      <c r="J823" s="5"/>
      <c r="K823" s="5"/>
      <c r="L823" s="33">
        <f>E823*(1-H823)</f>
        <v>555.84000000000015</v>
      </c>
      <c r="M823" s="33">
        <f>IF(J823="",L823,(E823/D823)*J823)</f>
        <v>555.84000000000015</v>
      </c>
      <c r="N823" s="22">
        <f>L823-M823</f>
        <v>0</v>
      </c>
    </row>
    <row r="824" spans="1:14" x14ac:dyDescent="0.3">
      <c r="A824" s="3" t="s">
        <v>7977</v>
      </c>
      <c r="B824" s="3"/>
      <c r="C824" s="3"/>
      <c r="D824" s="3"/>
      <c r="E824" s="4"/>
      <c r="F824" s="15"/>
      <c r="G824" s="15"/>
      <c r="H824" s="11"/>
      <c r="I824" s="20"/>
      <c r="J824" s="3"/>
      <c r="K824" s="3"/>
      <c r="L824" s="32"/>
      <c r="M824" s="32"/>
      <c r="N824" s="20"/>
    </row>
    <row r="825" spans="1:14" x14ac:dyDescent="0.3">
      <c r="A825" s="5" t="s">
        <v>1715</v>
      </c>
      <c r="B825" s="5" t="s">
        <v>1716</v>
      </c>
      <c r="C825" s="5" t="s">
        <v>3758</v>
      </c>
      <c r="D825" s="5">
        <v>16</v>
      </c>
      <c r="E825" s="6">
        <v>2024</v>
      </c>
      <c r="F825" s="17" t="str">
        <f>VLOOKUP(A825,'forecast data dump'!$A$1:$H$3450,4,FALSE)</f>
        <v>03-Aug-20 A</v>
      </c>
      <c r="G825" s="17" t="str">
        <f>VLOOKUP(A825,'forecast data dump'!$A$1:$H$3450,5,FALSE)</f>
        <v>30-Mar-21 A</v>
      </c>
      <c r="H825" s="13">
        <f>VLOOKUP(A825,'forecast data dump'!$A$1:$H$3450,8,FALSE)</f>
        <v>1</v>
      </c>
      <c r="I825" s="22">
        <f>D825*(1-H825)</f>
        <v>0</v>
      </c>
      <c r="J825" s="5"/>
      <c r="K825" s="5"/>
      <c r="L825" s="33">
        <f>E825*(1-H825)</f>
        <v>0</v>
      </c>
      <c r="M825" s="33">
        <f>IF(J825="",L825,(E825/D825)*J825)</f>
        <v>0</v>
      </c>
      <c r="N825" s="22">
        <f>L825-M825</f>
        <v>0</v>
      </c>
    </row>
    <row r="826" spans="1:14" x14ac:dyDescent="0.3">
      <c r="A826" s="5" t="s">
        <v>1715</v>
      </c>
      <c r="B826" s="5" t="s">
        <v>1716</v>
      </c>
      <c r="C826" s="5" t="s">
        <v>3755</v>
      </c>
      <c r="D826" s="5">
        <v>80</v>
      </c>
      <c r="E826" s="6">
        <v>15439</v>
      </c>
      <c r="F826" s="17" t="str">
        <f>VLOOKUP(A826,'forecast data dump'!$A$1:$H$3450,4,FALSE)</f>
        <v>03-Aug-20 A</v>
      </c>
      <c r="G826" s="17" t="str">
        <f>VLOOKUP(A826,'forecast data dump'!$A$1:$H$3450,5,FALSE)</f>
        <v>30-Mar-21 A</v>
      </c>
      <c r="H826" s="13">
        <f>VLOOKUP(A826,'forecast data dump'!$A$1:$H$3450,8,FALSE)</f>
        <v>1</v>
      </c>
      <c r="I826" s="22">
        <f>D826*(1-H826)</f>
        <v>0</v>
      </c>
      <c r="J826" s="5"/>
      <c r="K826" s="5"/>
      <c r="L826" s="33">
        <f>E826*(1-H826)</f>
        <v>0</v>
      </c>
      <c r="M826" s="33">
        <f>IF(J826="",L826,(E826/D826)*J826)</f>
        <v>0</v>
      </c>
      <c r="N826" s="22">
        <f>L826-M826</f>
        <v>0</v>
      </c>
    </row>
    <row r="827" spans="1:14" x14ac:dyDescent="0.3">
      <c r="A827" s="5" t="s">
        <v>1717</v>
      </c>
      <c r="B827" s="5" t="s">
        <v>1718</v>
      </c>
      <c r="C827" s="5" t="s">
        <v>3758</v>
      </c>
      <c r="D827" s="5">
        <v>16</v>
      </c>
      <c r="E827" s="6">
        <v>2024</v>
      </c>
      <c r="F827" s="17" t="str">
        <f>VLOOKUP(A827,'forecast data dump'!$A$1:$H$3450,4,FALSE)</f>
        <v>16-Feb-21 A</v>
      </c>
      <c r="G827" s="17" t="str">
        <f>VLOOKUP(A827,'forecast data dump'!$A$1:$H$3450,5,FALSE)</f>
        <v>30-Mar-21 A</v>
      </c>
      <c r="H827" s="13">
        <f>VLOOKUP(A827,'forecast data dump'!$A$1:$H$3450,8,FALSE)</f>
        <v>1</v>
      </c>
      <c r="I827" s="22">
        <f>D827*(1-H827)</f>
        <v>0</v>
      </c>
      <c r="J827" s="5"/>
      <c r="K827" s="5"/>
      <c r="L827" s="33">
        <f>E827*(1-H827)</f>
        <v>0</v>
      </c>
      <c r="M827" s="33">
        <f>IF(J827="",L827,(E827/D827)*J827)</f>
        <v>0</v>
      </c>
      <c r="N827" s="22">
        <f>L827-M827</f>
        <v>0</v>
      </c>
    </row>
    <row r="828" spans="1:14" x14ac:dyDescent="0.3">
      <c r="A828" s="5" t="s">
        <v>1717</v>
      </c>
      <c r="B828" s="5" t="s">
        <v>1718</v>
      </c>
      <c r="C828" s="5" t="s">
        <v>3755</v>
      </c>
      <c r="D828" s="5">
        <v>80</v>
      </c>
      <c r="E828" s="6">
        <v>15439</v>
      </c>
      <c r="F828" s="17" t="str">
        <f>VLOOKUP(A828,'forecast data dump'!$A$1:$H$3450,4,FALSE)</f>
        <v>16-Feb-21 A</v>
      </c>
      <c r="G828" s="17" t="str">
        <f>VLOOKUP(A828,'forecast data dump'!$A$1:$H$3450,5,FALSE)</f>
        <v>30-Mar-21 A</v>
      </c>
      <c r="H828" s="13">
        <f>VLOOKUP(A828,'forecast data dump'!$A$1:$H$3450,8,FALSE)</f>
        <v>1</v>
      </c>
      <c r="I828" s="22">
        <f>D828*(1-H828)</f>
        <v>0</v>
      </c>
      <c r="J828" s="5"/>
      <c r="K828" s="5"/>
      <c r="L828" s="33">
        <f>E828*(1-H828)</f>
        <v>0</v>
      </c>
      <c r="M828" s="33">
        <f>IF(J828="",L828,(E828/D828)*J828)</f>
        <v>0</v>
      </c>
      <c r="N828" s="22">
        <f>L828-M828</f>
        <v>0</v>
      </c>
    </row>
    <row r="829" spans="1:14" x14ac:dyDescent="0.3">
      <c r="A829" s="3" t="s">
        <v>7978</v>
      </c>
      <c r="B829" s="3"/>
      <c r="C829" s="3"/>
      <c r="D829" s="3"/>
      <c r="E829" s="4"/>
      <c r="F829" s="15"/>
      <c r="G829" s="15"/>
      <c r="H829" s="11"/>
      <c r="I829" s="20"/>
      <c r="J829" s="3"/>
      <c r="K829" s="3"/>
      <c r="L829" s="32"/>
      <c r="M829" s="32"/>
      <c r="N829" s="20"/>
    </row>
    <row r="830" spans="1:14" x14ac:dyDescent="0.3">
      <c r="A830" s="5" t="s">
        <v>1719</v>
      </c>
      <c r="B830" s="5" t="s">
        <v>1720</v>
      </c>
      <c r="C830" s="5" t="s">
        <v>3758</v>
      </c>
      <c r="D830" s="5">
        <v>16</v>
      </c>
      <c r="E830" s="6">
        <v>2024</v>
      </c>
      <c r="F830" s="17" t="str">
        <f>VLOOKUP(A830,'forecast data dump'!$A$1:$H$3450,4,FALSE)</f>
        <v>09-Dec-19 A</v>
      </c>
      <c r="G830" s="17" t="str">
        <f>VLOOKUP(A830,'forecast data dump'!$A$1:$H$3450,5,FALSE)</f>
        <v>15-Jul-20 A</v>
      </c>
      <c r="H830" s="13">
        <f>VLOOKUP(A830,'forecast data dump'!$A$1:$H$3450,8,FALSE)</f>
        <v>1</v>
      </c>
      <c r="I830" s="22">
        <f>D830*(1-H830)</f>
        <v>0</v>
      </c>
      <c r="J830" s="5"/>
      <c r="K830" s="5"/>
      <c r="L830" s="33">
        <f>E830*(1-H830)</f>
        <v>0</v>
      </c>
      <c r="M830" s="33">
        <f>IF(J830="",L830,(E830/D830)*J830)</f>
        <v>0</v>
      </c>
      <c r="N830" s="22">
        <f>L830-M830</f>
        <v>0</v>
      </c>
    </row>
    <row r="831" spans="1:14" x14ac:dyDescent="0.3">
      <c r="A831" s="5" t="s">
        <v>1719</v>
      </c>
      <c r="B831" s="5" t="s">
        <v>1720</v>
      </c>
      <c r="C831" s="5" t="s">
        <v>3755</v>
      </c>
      <c r="D831" s="5">
        <v>80</v>
      </c>
      <c r="E831" s="6">
        <v>15439</v>
      </c>
      <c r="F831" s="17" t="str">
        <f>VLOOKUP(A831,'forecast data dump'!$A$1:$H$3450,4,FALSE)</f>
        <v>09-Dec-19 A</v>
      </c>
      <c r="G831" s="17" t="str">
        <f>VLOOKUP(A831,'forecast data dump'!$A$1:$H$3450,5,FALSE)</f>
        <v>15-Jul-20 A</v>
      </c>
      <c r="H831" s="13">
        <f>VLOOKUP(A831,'forecast data dump'!$A$1:$H$3450,8,FALSE)</f>
        <v>1</v>
      </c>
      <c r="I831" s="22">
        <f>D831*(1-H831)</f>
        <v>0</v>
      </c>
      <c r="J831" s="5"/>
      <c r="K831" s="5"/>
      <c r="L831" s="33">
        <f>E831*(1-H831)</f>
        <v>0</v>
      </c>
      <c r="M831" s="33">
        <f>IF(J831="",L831,(E831/D831)*J831)</f>
        <v>0</v>
      </c>
      <c r="N831" s="22">
        <f>L831-M831</f>
        <v>0</v>
      </c>
    </row>
    <row r="832" spans="1:14" x14ac:dyDescent="0.3">
      <c r="A832" s="3" t="s">
        <v>7860</v>
      </c>
      <c r="B832" s="3"/>
      <c r="C832" s="3"/>
      <c r="D832" s="3"/>
      <c r="E832" s="4"/>
      <c r="F832" s="15"/>
      <c r="G832" s="15"/>
      <c r="H832" s="11"/>
      <c r="I832" s="20"/>
      <c r="J832" s="3"/>
      <c r="K832" s="3"/>
      <c r="L832" s="32"/>
      <c r="M832" s="32"/>
      <c r="N832" s="20"/>
    </row>
    <row r="833" spans="1:14" x14ac:dyDescent="0.3">
      <c r="A833" s="5" t="s">
        <v>1713</v>
      </c>
      <c r="B833" s="5" t="s">
        <v>1714</v>
      </c>
      <c r="C833" s="5" t="s">
        <v>3758</v>
      </c>
      <c r="D833" s="5">
        <v>26</v>
      </c>
      <c r="E833" s="6">
        <v>3289</v>
      </c>
      <c r="F833" s="17" t="str">
        <f>VLOOKUP(A833,'forecast data dump'!$A$1:$H$3450,4,FALSE)</f>
        <v>16-Dec-19 A</v>
      </c>
      <c r="G833" s="17">
        <f>VLOOKUP(A833,'forecast data dump'!$A$1:$H$3450,5,FALSE)</f>
        <v>44407</v>
      </c>
      <c r="H833" s="13">
        <f>VLOOKUP(A833,'forecast data dump'!$A$1:$H$3450,8,FALSE)</f>
        <v>0.85</v>
      </c>
      <c r="I833" s="22">
        <f>D833*(1-H833)</f>
        <v>3.9000000000000004</v>
      </c>
      <c r="J833" s="5"/>
      <c r="K833" s="5"/>
      <c r="L833" s="33">
        <f>E833*(1-H833)</f>
        <v>493.35000000000008</v>
      </c>
      <c r="M833" s="33">
        <f>IF(J833="",L833,(E833/D833)*J833)</f>
        <v>493.35000000000008</v>
      </c>
      <c r="N833" s="22">
        <f>L833-M833</f>
        <v>0</v>
      </c>
    </row>
    <row r="834" spans="1:14" x14ac:dyDescent="0.3">
      <c r="A834" s="5" t="s">
        <v>1713</v>
      </c>
      <c r="B834" s="5" t="s">
        <v>1714</v>
      </c>
      <c r="C834" s="5" t="s">
        <v>3755</v>
      </c>
      <c r="D834" s="5">
        <v>128</v>
      </c>
      <c r="E834" s="6">
        <v>24703</v>
      </c>
      <c r="F834" s="17" t="str">
        <f>VLOOKUP(A834,'forecast data dump'!$A$1:$H$3450,4,FALSE)</f>
        <v>16-Dec-19 A</v>
      </c>
      <c r="G834" s="17">
        <f>VLOOKUP(A834,'forecast data dump'!$A$1:$H$3450,5,FALSE)</f>
        <v>44407</v>
      </c>
      <c r="H834" s="13">
        <f>VLOOKUP(A834,'forecast data dump'!$A$1:$H$3450,8,FALSE)</f>
        <v>0.85</v>
      </c>
      <c r="I834" s="22">
        <f>D834*(1-H834)</f>
        <v>19.200000000000003</v>
      </c>
      <c r="J834" s="5"/>
      <c r="K834" s="5"/>
      <c r="L834" s="33">
        <f>E834*(1-H834)</f>
        <v>3705.4500000000007</v>
      </c>
      <c r="M834" s="33">
        <f>IF(J834="",L834,(E834/D834)*J834)</f>
        <v>3705.4500000000007</v>
      </c>
      <c r="N834" s="22">
        <f>L834-M834</f>
        <v>0</v>
      </c>
    </row>
    <row r="835" spans="1:14" x14ac:dyDescent="0.3">
      <c r="A835" s="3" t="s">
        <v>7861</v>
      </c>
      <c r="B835" s="3"/>
      <c r="C835" s="3"/>
      <c r="D835" s="3"/>
      <c r="E835" s="4"/>
      <c r="F835" s="15"/>
      <c r="G835" s="15"/>
      <c r="H835" s="11"/>
      <c r="I835" s="20"/>
      <c r="J835" s="3"/>
      <c r="K835" s="3"/>
      <c r="L835" s="32"/>
      <c r="M835" s="32"/>
      <c r="N835" s="20"/>
    </row>
    <row r="836" spans="1:14" x14ac:dyDescent="0.3">
      <c r="A836" s="5" t="s">
        <v>1725</v>
      </c>
      <c r="B836" s="5" t="s">
        <v>1726</v>
      </c>
      <c r="C836" s="5" t="s">
        <v>3758</v>
      </c>
      <c r="D836" s="5">
        <v>72</v>
      </c>
      <c r="E836" s="6">
        <v>9109</v>
      </c>
      <c r="F836" s="17" t="str">
        <f>VLOOKUP(A836,'forecast data dump'!$A$1:$H$3450,4,FALSE)</f>
        <v>31-Dec-20 A</v>
      </c>
      <c r="G836" s="17" t="str">
        <f>VLOOKUP(A836,'forecast data dump'!$A$1:$H$3450,5,FALSE)</f>
        <v>30-Apr-21 A</v>
      </c>
      <c r="H836" s="13">
        <f>VLOOKUP(A836,'forecast data dump'!$A$1:$H$3450,8,FALSE)</f>
        <v>1</v>
      </c>
      <c r="I836" s="22">
        <f t="shared" ref="I836:I844" si="140">D836*(1-H836)</f>
        <v>0</v>
      </c>
      <c r="J836" s="5"/>
      <c r="K836" s="5"/>
      <c r="L836" s="33">
        <f t="shared" ref="L836:L844" si="141">E836*(1-H836)</f>
        <v>0</v>
      </c>
      <c r="M836" s="33">
        <f t="shared" ref="M836:M844" si="142">IF(J836="",L836,(E836/D836)*J836)</f>
        <v>0</v>
      </c>
      <c r="N836" s="22">
        <f t="shared" ref="N836:N844" si="143">L836-M836</f>
        <v>0</v>
      </c>
    </row>
    <row r="837" spans="1:14" x14ac:dyDescent="0.3">
      <c r="A837" s="5" t="s">
        <v>1725</v>
      </c>
      <c r="B837" s="5" t="s">
        <v>1726</v>
      </c>
      <c r="C837" s="5" t="s">
        <v>3755</v>
      </c>
      <c r="D837" s="5">
        <v>72</v>
      </c>
      <c r="E837" s="6">
        <v>13895</v>
      </c>
      <c r="F837" s="17" t="str">
        <f>VLOOKUP(A837,'forecast data dump'!$A$1:$H$3450,4,FALSE)</f>
        <v>31-Dec-20 A</v>
      </c>
      <c r="G837" s="17" t="str">
        <f>VLOOKUP(A837,'forecast data dump'!$A$1:$H$3450,5,FALSE)</f>
        <v>30-Apr-21 A</v>
      </c>
      <c r="H837" s="13">
        <f>VLOOKUP(A837,'forecast data dump'!$A$1:$H$3450,8,FALSE)</f>
        <v>1</v>
      </c>
      <c r="I837" s="22">
        <f t="shared" si="140"/>
        <v>0</v>
      </c>
      <c r="J837" s="5"/>
      <c r="K837" s="5"/>
      <c r="L837" s="33">
        <f t="shared" si="141"/>
        <v>0</v>
      </c>
      <c r="M837" s="33">
        <f t="shared" si="142"/>
        <v>0</v>
      </c>
      <c r="N837" s="22">
        <f t="shared" si="143"/>
        <v>0</v>
      </c>
    </row>
    <row r="838" spans="1:14" x14ac:dyDescent="0.3">
      <c r="A838" s="5" t="s">
        <v>1727</v>
      </c>
      <c r="B838" s="5" t="s">
        <v>1728</v>
      </c>
      <c r="C838" s="5" t="s">
        <v>3755</v>
      </c>
      <c r="D838" s="5">
        <v>36</v>
      </c>
      <c r="E838" s="6">
        <v>6948</v>
      </c>
      <c r="F838" s="17" t="str">
        <f>VLOOKUP(A838,'forecast data dump'!$A$1:$H$3450,4,FALSE)</f>
        <v>31-Dec-20 A</v>
      </c>
      <c r="G838" s="17" t="str">
        <f>VLOOKUP(A838,'forecast data dump'!$A$1:$H$3450,5,FALSE)</f>
        <v>30-Apr-21 A</v>
      </c>
      <c r="H838" s="13">
        <f>VLOOKUP(A838,'forecast data dump'!$A$1:$H$3450,8,FALSE)</f>
        <v>1</v>
      </c>
      <c r="I838" s="22">
        <f t="shared" si="140"/>
        <v>0</v>
      </c>
      <c r="J838" s="5"/>
      <c r="K838" s="5"/>
      <c r="L838" s="33">
        <f t="shared" si="141"/>
        <v>0</v>
      </c>
      <c r="M838" s="33">
        <f t="shared" si="142"/>
        <v>0</v>
      </c>
      <c r="N838" s="22">
        <f t="shared" si="143"/>
        <v>0</v>
      </c>
    </row>
    <row r="839" spans="1:14" x14ac:dyDescent="0.3">
      <c r="A839" s="5" t="s">
        <v>1729</v>
      </c>
      <c r="B839" s="5" t="s">
        <v>1730</v>
      </c>
      <c r="C839" s="5" t="s">
        <v>3755</v>
      </c>
      <c r="D839" s="5">
        <v>24</v>
      </c>
      <c r="E839" s="6">
        <v>4632</v>
      </c>
      <c r="F839" s="17" t="str">
        <f>VLOOKUP(A839,'forecast data dump'!$A$1:$H$3450,4,FALSE)</f>
        <v>08-Mar-21 A</v>
      </c>
      <c r="G839" s="17" t="str">
        <f>VLOOKUP(A839,'forecast data dump'!$A$1:$H$3450,5,FALSE)</f>
        <v>28-May-21 A</v>
      </c>
      <c r="H839" s="13">
        <f>VLOOKUP(A839,'forecast data dump'!$A$1:$H$3450,8,FALSE)</f>
        <v>1</v>
      </c>
      <c r="I839" s="22">
        <f t="shared" si="140"/>
        <v>0</v>
      </c>
      <c r="J839" s="5"/>
      <c r="K839" s="5"/>
      <c r="L839" s="33">
        <f t="shared" si="141"/>
        <v>0</v>
      </c>
      <c r="M839" s="33">
        <f t="shared" si="142"/>
        <v>0</v>
      </c>
      <c r="N839" s="22">
        <f t="shared" si="143"/>
        <v>0</v>
      </c>
    </row>
    <row r="840" spans="1:14" x14ac:dyDescent="0.3">
      <c r="A840" s="5" t="s">
        <v>1731</v>
      </c>
      <c r="B840" s="5" t="s">
        <v>1732</v>
      </c>
      <c r="C840" s="5" t="s">
        <v>3762</v>
      </c>
      <c r="D840" s="5">
        <v>8000</v>
      </c>
      <c r="E840" s="6">
        <v>9103</v>
      </c>
      <c r="F840" s="17" t="str">
        <f>VLOOKUP(A840,'forecast data dump'!$A$1:$H$3450,4,FALSE)</f>
        <v>31-Dec-20 A</v>
      </c>
      <c r="G840" s="17" t="str">
        <f>VLOOKUP(A840,'forecast data dump'!$A$1:$H$3450,5,FALSE)</f>
        <v>30-Apr-21 A</v>
      </c>
      <c r="H840" s="13">
        <f>VLOOKUP(A840,'forecast data dump'!$A$1:$H$3450,8,FALSE)</f>
        <v>1</v>
      </c>
      <c r="I840" s="22">
        <f t="shared" si="140"/>
        <v>0</v>
      </c>
      <c r="J840" s="5"/>
      <c r="K840" s="5"/>
      <c r="L840" s="33">
        <f t="shared" si="141"/>
        <v>0</v>
      </c>
      <c r="M840" s="33">
        <f t="shared" si="142"/>
        <v>0</v>
      </c>
      <c r="N840" s="22">
        <f t="shared" si="143"/>
        <v>0</v>
      </c>
    </row>
    <row r="841" spans="1:14" x14ac:dyDescent="0.3">
      <c r="A841" s="5" t="s">
        <v>1733</v>
      </c>
      <c r="B841" s="5" t="s">
        <v>1734</v>
      </c>
      <c r="C841" s="5" t="s">
        <v>3762</v>
      </c>
      <c r="D841" s="5">
        <v>15000</v>
      </c>
      <c r="E841" s="6">
        <v>17069</v>
      </c>
      <c r="F841" s="17" t="str">
        <f>VLOOKUP(A841,'forecast data dump'!$A$1:$H$3450,4,FALSE)</f>
        <v>31-Dec-20 A</v>
      </c>
      <c r="G841" s="17" t="str">
        <f>VLOOKUP(A841,'forecast data dump'!$A$1:$H$3450,5,FALSE)</f>
        <v>30-Apr-21 A</v>
      </c>
      <c r="H841" s="13">
        <f>VLOOKUP(A841,'forecast data dump'!$A$1:$H$3450,8,FALSE)</f>
        <v>1</v>
      </c>
      <c r="I841" s="22">
        <f t="shared" si="140"/>
        <v>0</v>
      </c>
      <c r="J841" s="5"/>
      <c r="K841" s="5"/>
      <c r="L841" s="33">
        <f t="shared" si="141"/>
        <v>0</v>
      </c>
      <c r="M841" s="33">
        <f t="shared" si="142"/>
        <v>0</v>
      </c>
      <c r="N841" s="22">
        <f t="shared" si="143"/>
        <v>0</v>
      </c>
    </row>
    <row r="842" spans="1:14" x14ac:dyDescent="0.3">
      <c r="A842" s="5" t="s">
        <v>1735</v>
      </c>
      <c r="B842" s="5" t="s">
        <v>1736</v>
      </c>
      <c r="C842" s="5" t="s">
        <v>3763</v>
      </c>
      <c r="D842" s="5">
        <v>24</v>
      </c>
      <c r="E842" s="6">
        <v>3534</v>
      </c>
      <c r="F842" s="17" t="str">
        <f>VLOOKUP(A842,'forecast data dump'!$A$1:$H$3450,4,FALSE)</f>
        <v>01-Feb-21 A</v>
      </c>
      <c r="G842" s="17" t="str">
        <f>VLOOKUP(A842,'forecast data dump'!$A$1:$H$3450,5,FALSE)</f>
        <v>25-Feb-21 A</v>
      </c>
      <c r="H842" s="13">
        <f>VLOOKUP(A842,'forecast data dump'!$A$1:$H$3450,8,FALSE)</f>
        <v>1</v>
      </c>
      <c r="I842" s="22">
        <f t="shared" si="140"/>
        <v>0</v>
      </c>
      <c r="J842" s="5"/>
      <c r="K842" s="5"/>
      <c r="L842" s="33">
        <f t="shared" si="141"/>
        <v>0</v>
      </c>
      <c r="M842" s="33">
        <f t="shared" si="142"/>
        <v>0</v>
      </c>
      <c r="N842" s="22">
        <f t="shared" si="143"/>
        <v>0</v>
      </c>
    </row>
    <row r="843" spans="1:14" x14ac:dyDescent="0.3">
      <c r="A843" s="5" t="s">
        <v>1737</v>
      </c>
      <c r="B843" s="5" t="s">
        <v>1738</v>
      </c>
      <c r="C843" s="5" t="s">
        <v>3762</v>
      </c>
      <c r="D843" s="5">
        <v>10000</v>
      </c>
      <c r="E843" s="6">
        <v>11379</v>
      </c>
      <c r="F843" s="17" t="str">
        <f>VLOOKUP(A843,'forecast data dump'!$A$1:$H$3450,4,FALSE)</f>
        <v>08-Mar-21 A</v>
      </c>
      <c r="G843" s="17" t="str">
        <f>VLOOKUP(A843,'forecast data dump'!$A$1:$H$3450,5,FALSE)</f>
        <v>28-May-21 A</v>
      </c>
      <c r="H843" s="13">
        <f>VLOOKUP(A843,'forecast data dump'!$A$1:$H$3450,8,FALSE)</f>
        <v>1</v>
      </c>
      <c r="I843" s="22">
        <f t="shared" si="140"/>
        <v>0</v>
      </c>
      <c r="J843" s="5"/>
      <c r="K843" s="5"/>
      <c r="L843" s="33">
        <f t="shared" si="141"/>
        <v>0</v>
      </c>
      <c r="M843" s="33">
        <f t="shared" si="142"/>
        <v>0</v>
      </c>
      <c r="N843" s="22">
        <f t="shared" si="143"/>
        <v>0</v>
      </c>
    </row>
    <row r="844" spans="1:14" x14ac:dyDescent="0.3">
      <c r="A844" s="5" t="s">
        <v>1739</v>
      </c>
      <c r="B844" s="5" t="s">
        <v>1740</v>
      </c>
      <c r="C844" s="5" t="s">
        <v>3762</v>
      </c>
      <c r="D844" s="5">
        <v>32000</v>
      </c>
      <c r="E844" s="6">
        <v>37142</v>
      </c>
      <c r="F844" s="17" t="str">
        <f>VLOOKUP(A844,'forecast data dump'!$A$1:$H$3450,4,FALSE)</f>
        <v>14-Jun-21 A</v>
      </c>
      <c r="G844" s="17">
        <f>VLOOKUP(A844,'forecast data dump'!$A$1:$H$3450,5,FALSE)</f>
        <v>44412</v>
      </c>
      <c r="H844" s="13">
        <f>VLOOKUP(A844,'forecast data dump'!$A$1:$H$3450,8,FALSE)</f>
        <v>0.5</v>
      </c>
      <c r="I844" s="22">
        <f t="shared" si="140"/>
        <v>16000</v>
      </c>
      <c r="J844" s="5"/>
      <c r="K844" s="5"/>
      <c r="L844" s="33">
        <f t="shared" si="141"/>
        <v>18571</v>
      </c>
      <c r="M844" s="33">
        <f t="shared" si="142"/>
        <v>18571</v>
      </c>
      <c r="N844" s="22">
        <f t="shared" si="143"/>
        <v>0</v>
      </c>
    </row>
    <row r="845" spans="1:14" x14ac:dyDescent="0.3">
      <c r="A845" s="3" t="s">
        <v>7862</v>
      </c>
      <c r="B845" s="3"/>
      <c r="C845" s="3"/>
      <c r="D845" s="3"/>
      <c r="E845" s="4"/>
      <c r="F845" s="15"/>
      <c r="G845" s="15"/>
      <c r="H845" s="11"/>
      <c r="I845" s="20"/>
      <c r="J845" s="3"/>
      <c r="K845" s="3"/>
      <c r="L845" s="32"/>
      <c r="M845" s="32"/>
      <c r="N845" s="20"/>
    </row>
    <row r="846" spans="1:14" x14ac:dyDescent="0.3">
      <c r="A846" s="5" t="s">
        <v>1741</v>
      </c>
      <c r="B846" s="5" t="s">
        <v>1742</v>
      </c>
      <c r="C846" s="5" t="s">
        <v>3758</v>
      </c>
      <c r="D846" s="5">
        <v>144</v>
      </c>
      <c r="E846" s="6">
        <v>18764</v>
      </c>
      <c r="F846" s="17">
        <f>VLOOKUP(A846,'forecast data dump'!$A$1:$H$3450,4,FALSE)</f>
        <v>44439</v>
      </c>
      <c r="G846" s="17">
        <f>VLOOKUP(A846,'forecast data dump'!$A$1:$H$3450,5,FALSE)</f>
        <v>44573</v>
      </c>
      <c r="H846" s="13">
        <f>VLOOKUP(A846,'forecast data dump'!$A$1:$H$3450,8,FALSE)</f>
        <v>0</v>
      </c>
      <c r="I846" s="22">
        <f t="shared" ref="I846:I865" si="144">D846*(1-H846)</f>
        <v>144</v>
      </c>
      <c r="J846" s="5"/>
      <c r="K846" s="5"/>
      <c r="L846" s="33">
        <f t="shared" ref="L846:L865" si="145">E846*(1-H846)</f>
        <v>18764</v>
      </c>
      <c r="M846" s="33">
        <f t="shared" ref="M846:M865" si="146">IF(J846="",L846,(E846/D846)*J846)</f>
        <v>18764</v>
      </c>
      <c r="N846" s="22">
        <f t="shared" ref="N846:N865" si="147">L846-M846</f>
        <v>0</v>
      </c>
    </row>
    <row r="847" spans="1:14" x14ac:dyDescent="0.3">
      <c r="A847" s="5" t="s">
        <v>1741</v>
      </c>
      <c r="B847" s="5" t="s">
        <v>1742</v>
      </c>
      <c r="C847" s="5" t="s">
        <v>3759</v>
      </c>
      <c r="D847" s="5">
        <v>360</v>
      </c>
      <c r="E847" s="6">
        <v>42316</v>
      </c>
      <c r="F847" s="17">
        <f>VLOOKUP(A847,'forecast data dump'!$A$1:$H$3450,4,FALSE)</f>
        <v>44439</v>
      </c>
      <c r="G847" s="17">
        <f>VLOOKUP(A847,'forecast data dump'!$A$1:$H$3450,5,FALSE)</f>
        <v>44573</v>
      </c>
      <c r="H847" s="13">
        <f>VLOOKUP(A847,'forecast data dump'!$A$1:$H$3450,8,FALSE)</f>
        <v>0</v>
      </c>
      <c r="I847" s="22">
        <f t="shared" si="144"/>
        <v>360</v>
      </c>
      <c r="J847" s="5"/>
      <c r="K847" s="5"/>
      <c r="L847" s="33">
        <f t="shared" si="145"/>
        <v>42316</v>
      </c>
      <c r="M847" s="33">
        <f t="shared" si="146"/>
        <v>42316</v>
      </c>
      <c r="N847" s="22">
        <f t="shared" si="147"/>
        <v>0</v>
      </c>
    </row>
    <row r="848" spans="1:14" x14ac:dyDescent="0.3">
      <c r="A848" s="5" t="s">
        <v>1741</v>
      </c>
      <c r="B848" s="5" t="s">
        <v>1742</v>
      </c>
      <c r="C848" s="5" t="s">
        <v>3752</v>
      </c>
      <c r="D848" s="5">
        <v>240</v>
      </c>
      <c r="E848" s="6">
        <v>30918</v>
      </c>
      <c r="F848" s="17">
        <f>VLOOKUP(A848,'forecast data dump'!$A$1:$H$3450,4,FALSE)</f>
        <v>44439</v>
      </c>
      <c r="G848" s="17">
        <f>VLOOKUP(A848,'forecast data dump'!$A$1:$H$3450,5,FALSE)</f>
        <v>44573</v>
      </c>
      <c r="H848" s="13">
        <f>VLOOKUP(A848,'forecast data dump'!$A$1:$H$3450,8,FALSE)</f>
        <v>0</v>
      </c>
      <c r="I848" s="22">
        <f t="shared" si="144"/>
        <v>240</v>
      </c>
      <c r="J848" s="5"/>
      <c r="K848" s="5"/>
      <c r="L848" s="33">
        <f t="shared" si="145"/>
        <v>30918</v>
      </c>
      <c r="M848" s="33">
        <f t="shared" si="146"/>
        <v>30918</v>
      </c>
      <c r="N848" s="22">
        <f t="shared" si="147"/>
        <v>0</v>
      </c>
    </row>
    <row r="849" spans="1:14" x14ac:dyDescent="0.3">
      <c r="A849" s="5" t="s">
        <v>1743</v>
      </c>
      <c r="B849" s="5" t="s">
        <v>1744</v>
      </c>
      <c r="C849" s="5" t="s">
        <v>3758</v>
      </c>
      <c r="D849" s="5">
        <v>36</v>
      </c>
      <c r="E849" s="6">
        <v>4691</v>
      </c>
      <c r="F849" s="17">
        <f>VLOOKUP(A849,'forecast data dump'!$A$1:$H$3450,4,FALSE)</f>
        <v>44386</v>
      </c>
      <c r="G849" s="17">
        <f>VLOOKUP(A849,'forecast data dump'!$A$1:$H$3450,5,FALSE)</f>
        <v>44427</v>
      </c>
      <c r="H849" s="13">
        <f>VLOOKUP(A849,'forecast data dump'!$A$1:$H$3450,8,FALSE)</f>
        <v>0</v>
      </c>
      <c r="I849" s="22">
        <f t="shared" si="144"/>
        <v>36</v>
      </c>
      <c r="J849" s="5"/>
      <c r="K849" s="5"/>
      <c r="L849" s="33">
        <f t="shared" si="145"/>
        <v>4691</v>
      </c>
      <c r="M849" s="33">
        <f t="shared" si="146"/>
        <v>4691</v>
      </c>
      <c r="N849" s="22">
        <f t="shared" si="147"/>
        <v>0</v>
      </c>
    </row>
    <row r="850" spans="1:14" x14ac:dyDescent="0.3">
      <c r="A850" s="5" t="s">
        <v>1743</v>
      </c>
      <c r="B850" s="5" t="s">
        <v>1744</v>
      </c>
      <c r="C850" s="5" t="s">
        <v>3759</v>
      </c>
      <c r="D850" s="5">
        <v>180</v>
      </c>
      <c r="E850" s="6">
        <v>21158</v>
      </c>
      <c r="F850" s="17">
        <f>VLOOKUP(A850,'forecast data dump'!$A$1:$H$3450,4,FALSE)</f>
        <v>44386</v>
      </c>
      <c r="G850" s="17">
        <f>VLOOKUP(A850,'forecast data dump'!$A$1:$H$3450,5,FALSE)</f>
        <v>44427</v>
      </c>
      <c r="H850" s="13">
        <f>VLOOKUP(A850,'forecast data dump'!$A$1:$H$3450,8,FALSE)</f>
        <v>0</v>
      </c>
      <c r="I850" s="22">
        <f t="shared" si="144"/>
        <v>180</v>
      </c>
      <c r="J850" s="5"/>
      <c r="K850" s="5"/>
      <c r="L850" s="33">
        <f t="shared" si="145"/>
        <v>21158</v>
      </c>
      <c r="M850" s="33">
        <f t="shared" si="146"/>
        <v>21158</v>
      </c>
      <c r="N850" s="22">
        <f t="shared" si="147"/>
        <v>0</v>
      </c>
    </row>
    <row r="851" spans="1:14" x14ac:dyDescent="0.3">
      <c r="A851" s="5" t="s">
        <v>1743</v>
      </c>
      <c r="B851" s="5" t="s">
        <v>1744</v>
      </c>
      <c r="C851" s="5" t="s">
        <v>3752</v>
      </c>
      <c r="D851" s="5">
        <v>40</v>
      </c>
      <c r="E851" s="6">
        <v>5153</v>
      </c>
      <c r="F851" s="17">
        <f>VLOOKUP(A851,'forecast data dump'!$A$1:$H$3450,4,FALSE)</f>
        <v>44386</v>
      </c>
      <c r="G851" s="17">
        <f>VLOOKUP(A851,'forecast data dump'!$A$1:$H$3450,5,FALSE)</f>
        <v>44427</v>
      </c>
      <c r="H851" s="13">
        <f>VLOOKUP(A851,'forecast data dump'!$A$1:$H$3450,8,FALSE)</f>
        <v>0</v>
      </c>
      <c r="I851" s="22">
        <f t="shared" si="144"/>
        <v>40</v>
      </c>
      <c r="J851" s="5"/>
      <c r="K851" s="5"/>
      <c r="L851" s="33">
        <f t="shared" si="145"/>
        <v>5153</v>
      </c>
      <c r="M851" s="33">
        <f t="shared" si="146"/>
        <v>5153</v>
      </c>
      <c r="N851" s="22">
        <f t="shared" si="147"/>
        <v>0</v>
      </c>
    </row>
    <row r="852" spans="1:14" x14ac:dyDescent="0.3">
      <c r="A852" s="5" t="s">
        <v>1745</v>
      </c>
      <c r="B852" s="5" t="s">
        <v>1746</v>
      </c>
      <c r="C852" s="5" t="s">
        <v>3758</v>
      </c>
      <c r="D852" s="5">
        <v>32</v>
      </c>
      <c r="E852" s="6">
        <v>4295</v>
      </c>
      <c r="F852" s="17">
        <f>VLOOKUP(A852,'forecast data dump'!$A$1:$H$3450,4,FALSE)</f>
        <v>44664</v>
      </c>
      <c r="G852" s="17">
        <f>VLOOKUP(A852,'forecast data dump'!$A$1:$H$3450,5,FALSE)</f>
        <v>44670</v>
      </c>
      <c r="H852" s="13">
        <f>VLOOKUP(A852,'forecast data dump'!$A$1:$H$3450,8,FALSE)</f>
        <v>0</v>
      </c>
      <c r="I852" s="22">
        <f t="shared" si="144"/>
        <v>32</v>
      </c>
      <c r="J852" s="5"/>
      <c r="K852" s="5"/>
      <c r="L852" s="33">
        <f t="shared" si="145"/>
        <v>4295</v>
      </c>
      <c r="M852" s="33">
        <f t="shared" si="146"/>
        <v>4295</v>
      </c>
      <c r="N852" s="22">
        <f t="shared" si="147"/>
        <v>0</v>
      </c>
    </row>
    <row r="853" spans="1:14" x14ac:dyDescent="0.3">
      <c r="A853" s="5" t="s">
        <v>1745</v>
      </c>
      <c r="B853" s="5" t="s">
        <v>1746</v>
      </c>
      <c r="C853" s="5" t="s">
        <v>3759</v>
      </c>
      <c r="D853" s="5">
        <v>32</v>
      </c>
      <c r="E853" s="6">
        <v>3874</v>
      </c>
      <c r="F853" s="17">
        <f>VLOOKUP(A853,'forecast data dump'!$A$1:$H$3450,4,FALSE)</f>
        <v>44664</v>
      </c>
      <c r="G853" s="17">
        <f>VLOOKUP(A853,'forecast data dump'!$A$1:$H$3450,5,FALSE)</f>
        <v>44670</v>
      </c>
      <c r="H853" s="13">
        <f>VLOOKUP(A853,'forecast data dump'!$A$1:$H$3450,8,FALSE)</f>
        <v>0</v>
      </c>
      <c r="I853" s="22">
        <f t="shared" si="144"/>
        <v>32</v>
      </c>
      <c r="J853" s="5"/>
      <c r="K853" s="5"/>
      <c r="L853" s="33">
        <f t="shared" si="145"/>
        <v>3874</v>
      </c>
      <c r="M853" s="33">
        <f t="shared" si="146"/>
        <v>3874</v>
      </c>
      <c r="N853" s="22">
        <f t="shared" si="147"/>
        <v>0</v>
      </c>
    </row>
    <row r="854" spans="1:14" x14ac:dyDescent="0.3">
      <c r="A854" s="5" t="s">
        <v>1747</v>
      </c>
      <c r="B854" s="5" t="s">
        <v>1748</v>
      </c>
      <c r="C854" s="5" t="s">
        <v>3758</v>
      </c>
      <c r="D854" s="5">
        <v>20</v>
      </c>
      <c r="E854" s="6">
        <v>2684</v>
      </c>
      <c r="F854" s="17">
        <f>VLOOKUP(A854,'forecast data dump'!$A$1:$H$3450,4,FALSE)</f>
        <v>44587</v>
      </c>
      <c r="G854" s="17">
        <f>VLOOKUP(A854,'forecast data dump'!$A$1:$H$3450,5,FALSE)</f>
        <v>44600</v>
      </c>
      <c r="H854" s="13">
        <f>VLOOKUP(A854,'forecast data dump'!$A$1:$H$3450,8,FALSE)</f>
        <v>0</v>
      </c>
      <c r="I854" s="22">
        <f t="shared" si="144"/>
        <v>20</v>
      </c>
      <c r="J854" s="5"/>
      <c r="K854" s="5"/>
      <c r="L854" s="33">
        <f t="shared" si="145"/>
        <v>2684</v>
      </c>
      <c r="M854" s="33">
        <f t="shared" si="146"/>
        <v>2684</v>
      </c>
      <c r="N854" s="22">
        <f t="shared" si="147"/>
        <v>0</v>
      </c>
    </row>
    <row r="855" spans="1:14" x14ac:dyDescent="0.3">
      <c r="A855" s="5" t="s">
        <v>1747</v>
      </c>
      <c r="B855" s="5" t="s">
        <v>1748</v>
      </c>
      <c r="C855" s="5" t="s">
        <v>3759</v>
      </c>
      <c r="D855" s="5">
        <v>64</v>
      </c>
      <c r="E855" s="6">
        <v>7749</v>
      </c>
      <c r="F855" s="17">
        <f>VLOOKUP(A855,'forecast data dump'!$A$1:$H$3450,4,FALSE)</f>
        <v>44587</v>
      </c>
      <c r="G855" s="17">
        <f>VLOOKUP(A855,'forecast data dump'!$A$1:$H$3450,5,FALSE)</f>
        <v>44600</v>
      </c>
      <c r="H855" s="13">
        <f>VLOOKUP(A855,'forecast data dump'!$A$1:$H$3450,8,FALSE)</f>
        <v>0</v>
      </c>
      <c r="I855" s="22">
        <f t="shared" si="144"/>
        <v>64</v>
      </c>
      <c r="J855" s="5"/>
      <c r="K855" s="5"/>
      <c r="L855" s="33">
        <f t="shared" si="145"/>
        <v>7749</v>
      </c>
      <c r="M855" s="33">
        <f t="shared" si="146"/>
        <v>7749</v>
      </c>
      <c r="N855" s="22">
        <f t="shared" si="147"/>
        <v>0</v>
      </c>
    </row>
    <row r="856" spans="1:14" x14ac:dyDescent="0.3">
      <c r="A856" s="5" t="s">
        <v>1749</v>
      </c>
      <c r="B856" s="5" t="s">
        <v>1750</v>
      </c>
      <c r="C856" s="5" t="s">
        <v>3758</v>
      </c>
      <c r="D856" s="5">
        <v>32</v>
      </c>
      <c r="E856" s="6">
        <v>4295</v>
      </c>
      <c r="F856" s="17">
        <f>VLOOKUP(A856,'forecast data dump'!$A$1:$H$3450,4,FALSE)</f>
        <v>44671</v>
      </c>
      <c r="G856" s="17">
        <f>VLOOKUP(A856,'forecast data dump'!$A$1:$H$3450,5,FALSE)</f>
        <v>44677</v>
      </c>
      <c r="H856" s="13">
        <f>VLOOKUP(A856,'forecast data dump'!$A$1:$H$3450,8,FALSE)</f>
        <v>0</v>
      </c>
      <c r="I856" s="22">
        <f t="shared" si="144"/>
        <v>32</v>
      </c>
      <c r="J856" s="5"/>
      <c r="K856" s="5"/>
      <c r="L856" s="33">
        <f t="shared" si="145"/>
        <v>4295</v>
      </c>
      <c r="M856" s="33">
        <f t="shared" si="146"/>
        <v>4295</v>
      </c>
      <c r="N856" s="22">
        <f t="shared" si="147"/>
        <v>0</v>
      </c>
    </row>
    <row r="857" spans="1:14" x14ac:dyDescent="0.3">
      <c r="A857" s="5" t="s">
        <v>1749</v>
      </c>
      <c r="B857" s="5" t="s">
        <v>1750</v>
      </c>
      <c r="C857" s="5" t="s">
        <v>3759</v>
      </c>
      <c r="D857" s="5">
        <v>32</v>
      </c>
      <c r="E857" s="6">
        <v>3874</v>
      </c>
      <c r="F857" s="17">
        <f>VLOOKUP(A857,'forecast data dump'!$A$1:$H$3450,4,FALSE)</f>
        <v>44671</v>
      </c>
      <c r="G857" s="17">
        <f>VLOOKUP(A857,'forecast data dump'!$A$1:$H$3450,5,FALSE)</f>
        <v>44677</v>
      </c>
      <c r="H857" s="13">
        <f>VLOOKUP(A857,'forecast data dump'!$A$1:$H$3450,8,FALSE)</f>
        <v>0</v>
      </c>
      <c r="I857" s="22">
        <f t="shared" si="144"/>
        <v>32</v>
      </c>
      <c r="J857" s="5"/>
      <c r="K857" s="5"/>
      <c r="L857" s="33">
        <f t="shared" si="145"/>
        <v>3874</v>
      </c>
      <c r="M857" s="33">
        <f t="shared" si="146"/>
        <v>3874</v>
      </c>
      <c r="N857" s="22">
        <f t="shared" si="147"/>
        <v>0</v>
      </c>
    </row>
    <row r="858" spans="1:14" x14ac:dyDescent="0.3">
      <c r="A858" s="5" t="s">
        <v>1751</v>
      </c>
      <c r="B858" s="5" t="s">
        <v>1752</v>
      </c>
      <c r="C858" s="5" t="s">
        <v>3758</v>
      </c>
      <c r="D858" s="5">
        <v>8</v>
      </c>
      <c r="E858" s="6">
        <v>1074</v>
      </c>
      <c r="F858" s="17">
        <f>VLOOKUP(A858,'forecast data dump'!$A$1:$H$3450,4,FALSE)</f>
        <v>44587</v>
      </c>
      <c r="G858" s="17">
        <f>VLOOKUP(A858,'forecast data dump'!$A$1:$H$3450,5,FALSE)</f>
        <v>44593</v>
      </c>
      <c r="H858" s="13">
        <f>VLOOKUP(A858,'forecast data dump'!$A$1:$H$3450,8,FALSE)</f>
        <v>0</v>
      </c>
      <c r="I858" s="22">
        <f t="shared" si="144"/>
        <v>8</v>
      </c>
      <c r="J858" s="5"/>
      <c r="K858" s="5"/>
      <c r="L858" s="33">
        <f t="shared" si="145"/>
        <v>1074</v>
      </c>
      <c r="M858" s="33">
        <f t="shared" si="146"/>
        <v>1074</v>
      </c>
      <c r="N858" s="22">
        <f t="shared" si="147"/>
        <v>0</v>
      </c>
    </row>
    <row r="859" spans="1:14" x14ac:dyDescent="0.3">
      <c r="A859" s="5" t="s">
        <v>1751</v>
      </c>
      <c r="B859" s="5" t="s">
        <v>1752</v>
      </c>
      <c r="C859" s="5" t="s">
        <v>3759</v>
      </c>
      <c r="D859" s="5">
        <v>38</v>
      </c>
      <c r="E859" s="6">
        <v>4601</v>
      </c>
      <c r="F859" s="17">
        <f>VLOOKUP(A859,'forecast data dump'!$A$1:$H$3450,4,FALSE)</f>
        <v>44587</v>
      </c>
      <c r="G859" s="17">
        <f>VLOOKUP(A859,'forecast data dump'!$A$1:$H$3450,5,FALSE)</f>
        <v>44593</v>
      </c>
      <c r="H859" s="13">
        <f>VLOOKUP(A859,'forecast data dump'!$A$1:$H$3450,8,FALSE)</f>
        <v>0</v>
      </c>
      <c r="I859" s="22">
        <f t="shared" si="144"/>
        <v>38</v>
      </c>
      <c r="J859" s="5"/>
      <c r="K859" s="5"/>
      <c r="L859" s="33">
        <f t="shared" si="145"/>
        <v>4601</v>
      </c>
      <c r="M859" s="33">
        <f t="shared" si="146"/>
        <v>4601</v>
      </c>
      <c r="N859" s="22">
        <f t="shared" si="147"/>
        <v>0</v>
      </c>
    </row>
    <row r="860" spans="1:14" x14ac:dyDescent="0.3">
      <c r="A860" s="5" t="s">
        <v>1753</v>
      </c>
      <c r="B860" s="5" t="s">
        <v>1754</v>
      </c>
      <c r="C860" s="5" t="s">
        <v>3758</v>
      </c>
      <c r="D860" s="5">
        <v>18</v>
      </c>
      <c r="E860" s="6">
        <v>2416</v>
      </c>
      <c r="F860" s="17">
        <f>VLOOKUP(A860,'forecast data dump'!$A$1:$H$3450,4,FALSE)</f>
        <v>44565</v>
      </c>
      <c r="G860" s="17">
        <f>VLOOKUP(A860,'forecast data dump'!$A$1:$H$3450,5,FALSE)</f>
        <v>44586</v>
      </c>
      <c r="H860" s="13">
        <f>VLOOKUP(A860,'forecast data dump'!$A$1:$H$3450,8,FALSE)</f>
        <v>0</v>
      </c>
      <c r="I860" s="22">
        <f t="shared" si="144"/>
        <v>18</v>
      </c>
      <c r="J860" s="5"/>
      <c r="K860" s="5"/>
      <c r="L860" s="33">
        <f t="shared" si="145"/>
        <v>2416</v>
      </c>
      <c r="M860" s="33">
        <f t="shared" si="146"/>
        <v>2416</v>
      </c>
      <c r="N860" s="22">
        <f t="shared" si="147"/>
        <v>0</v>
      </c>
    </row>
    <row r="861" spans="1:14" x14ac:dyDescent="0.3">
      <c r="A861" s="5" t="s">
        <v>1753</v>
      </c>
      <c r="B861" s="5" t="s">
        <v>1754</v>
      </c>
      <c r="C861" s="5" t="s">
        <v>3759</v>
      </c>
      <c r="D861" s="5">
        <v>90</v>
      </c>
      <c r="E861" s="6">
        <v>10896</v>
      </c>
      <c r="F861" s="17">
        <f>VLOOKUP(A861,'forecast data dump'!$A$1:$H$3450,4,FALSE)</f>
        <v>44565</v>
      </c>
      <c r="G861" s="17">
        <f>VLOOKUP(A861,'forecast data dump'!$A$1:$H$3450,5,FALSE)</f>
        <v>44586</v>
      </c>
      <c r="H861" s="13">
        <f>VLOOKUP(A861,'forecast data dump'!$A$1:$H$3450,8,FALSE)</f>
        <v>0</v>
      </c>
      <c r="I861" s="22">
        <f t="shared" si="144"/>
        <v>90</v>
      </c>
      <c r="J861" s="5"/>
      <c r="K861" s="5"/>
      <c r="L861" s="33">
        <f t="shared" si="145"/>
        <v>10896</v>
      </c>
      <c r="M861" s="33">
        <f t="shared" si="146"/>
        <v>10896</v>
      </c>
      <c r="N861" s="22">
        <f t="shared" si="147"/>
        <v>0</v>
      </c>
    </row>
    <row r="862" spans="1:14" x14ac:dyDescent="0.3">
      <c r="A862" s="5" t="s">
        <v>1753</v>
      </c>
      <c r="B862" s="5" t="s">
        <v>1754</v>
      </c>
      <c r="C862" s="5" t="s">
        <v>3752</v>
      </c>
      <c r="D862" s="5">
        <v>20</v>
      </c>
      <c r="E862" s="6">
        <v>2654</v>
      </c>
      <c r="F862" s="17">
        <f>VLOOKUP(A862,'forecast data dump'!$A$1:$H$3450,4,FALSE)</f>
        <v>44565</v>
      </c>
      <c r="G862" s="17">
        <f>VLOOKUP(A862,'forecast data dump'!$A$1:$H$3450,5,FALSE)</f>
        <v>44586</v>
      </c>
      <c r="H862" s="13">
        <f>VLOOKUP(A862,'forecast data dump'!$A$1:$H$3450,8,FALSE)</f>
        <v>0</v>
      </c>
      <c r="I862" s="22">
        <f t="shared" si="144"/>
        <v>20</v>
      </c>
      <c r="J862" s="5"/>
      <c r="K862" s="5"/>
      <c r="L862" s="33">
        <f t="shared" si="145"/>
        <v>2654</v>
      </c>
      <c r="M862" s="33">
        <f t="shared" si="146"/>
        <v>2654</v>
      </c>
      <c r="N862" s="22">
        <f t="shared" si="147"/>
        <v>0</v>
      </c>
    </row>
    <row r="863" spans="1:14" x14ac:dyDescent="0.3">
      <c r="A863" s="5" t="s">
        <v>1755</v>
      </c>
      <c r="B863" s="5" t="s">
        <v>1756</v>
      </c>
      <c r="C863" s="5" t="s">
        <v>3758</v>
      </c>
      <c r="D863" s="5">
        <v>18</v>
      </c>
      <c r="E863" s="6">
        <v>2416</v>
      </c>
      <c r="F863" s="17">
        <f>VLOOKUP(A863,'forecast data dump'!$A$1:$H$3450,4,FALSE)</f>
        <v>44650</v>
      </c>
      <c r="G863" s="17">
        <f>VLOOKUP(A863,'forecast data dump'!$A$1:$H$3450,5,FALSE)</f>
        <v>44670</v>
      </c>
      <c r="H863" s="13">
        <f>VLOOKUP(A863,'forecast data dump'!$A$1:$H$3450,8,FALSE)</f>
        <v>0</v>
      </c>
      <c r="I863" s="22">
        <f t="shared" si="144"/>
        <v>18</v>
      </c>
      <c r="J863" s="5"/>
      <c r="K863" s="5"/>
      <c r="L863" s="33">
        <f t="shared" si="145"/>
        <v>2416</v>
      </c>
      <c r="M863" s="33">
        <f t="shared" si="146"/>
        <v>2416</v>
      </c>
      <c r="N863" s="22">
        <f t="shared" si="147"/>
        <v>0</v>
      </c>
    </row>
    <row r="864" spans="1:14" x14ac:dyDescent="0.3">
      <c r="A864" s="5" t="s">
        <v>1755</v>
      </c>
      <c r="B864" s="5" t="s">
        <v>1756</v>
      </c>
      <c r="C864" s="5" t="s">
        <v>3759</v>
      </c>
      <c r="D864" s="5">
        <v>90</v>
      </c>
      <c r="E864" s="6">
        <v>10896</v>
      </c>
      <c r="F864" s="17">
        <f>VLOOKUP(A864,'forecast data dump'!$A$1:$H$3450,4,FALSE)</f>
        <v>44650</v>
      </c>
      <c r="G864" s="17">
        <f>VLOOKUP(A864,'forecast data dump'!$A$1:$H$3450,5,FALSE)</f>
        <v>44670</v>
      </c>
      <c r="H864" s="13">
        <f>VLOOKUP(A864,'forecast data dump'!$A$1:$H$3450,8,FALSE)</f>
        <v>0</v>
      </c>
      <c r="I864" s="22">
        <f t="shared" si="144"/>
        <v>90</v>
      </c>
      <c r="J864" s="5"/>
      <c r="K864" s="5"/>
      <c r="L864" s="33">
        <f t="shared" si="145"/>
        <v>10896</v>
      </c>
      <c r="M864" s="33">
        <f t="shared" si="146"/>
        <v>10896</v>
      </c>
      <c r="N864" s="22">
        <f t="shared" si="147"/>
        <v>0</v>
      </c>
    </row>
    <row r="865" spans="1:14" x14ac:dyDescent="0.3">
      <c r="A865" s="5" t="s">
        <v>1755</v>
      </c>
      <c r="B865" s="5" t="s">
        <v>1756</v>
      </c>
      <c r="C865" s="5" t="s">
        <v>3752</v>
      </c>
      <c r="D865" s="5">
        <v>20</v>
      </c>
      <c r="E865" s="6">
        <v>2654</v>
      </c>
      <c r="F865" s="17">
        <f>VLOOKUP(A865,'forecast data dump'!$A$1:$H$3450,4,FALSE)</f>
        <v>44650</v>
      </c>
      <c r="G865" s="17">
        <f>VLOOKUP(A865,'forecast data dump'!$A$1:$H$3450,5,FALSE)</f>
        <v>44670</v>
      </c>
      <c r="H865" s="13">
        <f>VLOOKUP(A865,'forecast data dump'!$A$1:$H$3450,8,FALSE)</f>
        <v>0</v>
      </c>
      <c r="I865" s="22">
        <f t="shared" si="144"/>
        <v>20</v>
      </c>
      <c r="J865" s="5"/>
      <c r="K865" s="5"/>
      <c r="L865" s="33">
        <f t="shared" si="145"/>
        <v>2654</v>
      </c>
      <c r="M865" s="33">
        <f t="shared" si="146"/>
        <v>2654</v>
      </c>
      <c r="N865" s="22">
        <f t="shared" si="147"/>
        <v>0</v>
      </c>
    </row>
    <row r="866" spans="1:14" x14ac:dyDescent="0.3">
      <c r="A866" s="3" t="s">
        <v>7979</v>
      </c>
      <c r="B866" s="3"/>
      <c r="C866" s="3"/>
      <c r="D866" s="3"/>
      <c r="E866" s="4"/>
      <c r="F866" s="15"/>
      <c r="G866" s="15"/>
      <c r="H866" s="11"/>
      <c r="I866" s="20"/>
      <c r="J866" s="3"/>
      <c r="K866" s="3"/>
      <c r="L866" s="32"/>
      <c r="M866" s="32"/>
      <c r="N866" s="20"/>
    </row>
    <row r="867" spans="1:14" x14ac:dyDescent="0.3">
      <c r="A867" s="3" t="s">
        <v>7863</v>
      </c>
      <c r="B867" s="3"/>
      <c r="C867" s="3"/>
      <c r="D867" s="3"/>
      <c r="E867" s="4"/>
      <c r="F867" s="15"/>
      <c r="G867" s="15"/>
      <c r="H867" s="11"/>
      <c r="I867" s="20"/>
      <c r="J867" s="3"/>
      <c r="K867" s="3"/>
      <c r="L867" s="32"/>
      <c r="M867" s="32"/>
      <c r="N867" s="20"/>
    </row>
    <row r="868" spans="1:14" x14ac:dyDescent="0.3">
      <c r="A868" s="5" t="s">
        <v>1884</v>
      </c>
      <c r="B868" s="5" t="s">
        <v>1885</v>
      </c>
      <c r="C868" s="5" t="s">
        <v>3759</v>
      </c>
      <c r="D868" s="5">
        <v>128</v>
      </c>
      <c r="E868" s="6">
        <v>14608</v>
      </c>
      <c r="F868" s="17" t="str">
        <f>VLOOKUP(A868,'forecast data dump'!$A$1:$H$3450,4,FALSE)</f>
        <v>19-Apr-21 A</v>
      </c>
      <c r="G868" s="17">
        <f>VLOOKUP(A868,'forecast data dump'!$A$1:$H$3450,5,FALSE)</f>
        <v>44467</v>
      </c>
      <c r="H868" s="13">
        <f>VLOOKUP(A868,'forecast data dump'!$A$1:$H$3450,8,FALSE)</f>
        <v>0.25</v>
      </c>
      <c r="I868" s="22">
        <f t="shared" ref="I868:I873" si="148">D868*(1-H868)</f>
        <v>96</v>
      </c>
      <c r="J868" s="5"/>
      <c r="K868" s="5"/>
      <c r="L868" s="33">
        <f t="shared" ref="L868:L873" si="149">E868*(1-H868)</f>
        <v>10956</v>
      </c>
      <c r="M868" s="33">
        <f t="shared" ref="M868:M873" si="150">IF(J868="",L868,(E868/D868)*J868)</f>
        <v>10956</v>
      </c>
      <c r="N868" s="22">
        <f t="shared" ref="N868:N873" si="151">L868-M868</f>
        <v>0</v>
      </c>
    </row>
    <row r="869" spans="1:14" x14ac:dyDescent="0.3">
      <c r="A869" s="5" t="s">
        <v>1886</v>
      </c>
      <c r="B869" s="5" t="s">
        <v>1887</v>
      </c>
      <c r="C869" s="5" t="s">
        <v>3759</v>
      </c>
      <c r="D869" s="5">
        <v>40</v>
      </c>
      <c r="E869" s="6">
        <v>4565</v>
      </c>
      <c r="F869" s="17" t="str">
        <f>VLOOKUP(A869,'forecast data dump'!$A$1:$H$3450,4,FALSE)</f>
        <v>15-Feb-21 A</v>
      </c>
      <c r="G869" s="17">
        <f>VLOOKUP(A869,'forecast data dump'!$A$1:$H$3450,5,FALSE)</f>
        <v>44496</v>
      </c>
      <c r="H869" s="13">
        <f>VLOOKUP(A869,'forecast data dump'!$A$1:$H$3450,8,FALSE)</f>
        <v>0.25</v>
      </c>
      <c r="I869" s="22">
        <f t="shared" si="148"/>
        <v>30</v>
      </c>
      <c r="J869" s="5"/>
      <c r="K869" s="5"/>
      <c r="L869" s="33">
        <f t="shared" si="149"/>
        <v>3423.75</v>
      </c>
      <c r="M869" s="33">
        <f t="shared" si="150"/>
        <v>3423.75</v>
      </c>
      <c r="N869" s="22">
        <f t="shared" si="151"/>
        <v>0</v>
      </c>
    </row>
    <row r="870" spans="1:14" x14ac:dyDescent="0.3">
      <c r="A870" s="5" t="s">
        <v>1888</v>
      </c>
      <c r="B870" s="5" t="s">
        <v>1889</v>
      </c>
      <c r="C870" s="5" t="s">
        <v>3758</v>
      </c>
      <c r="D870" s="5">
        <v>48</v>
      </c>
      <c r="E870" s="6">
        <v>6072</v>
      </c>
      <c r="F870" s="17" t="str">
        <f>VLOOKUP(A870,'forecast data dump'!$A$1:$H$3450,4,FALSE)</f>
        <v>07-Aug-20 A</v>
      </c>
      <c r="G870" s="17">
        <f>VLOOKUP(A870,'forecast data dump'!$A$1:$H$3450,5,FALSE)</f>
        <v>44400</v>
      </c>
      <c r="H870" s="13">
        <f>VLOOKUP(A870,'forecast data dump'!$A$1:$H$3450,8,FALSE)</f>
        <v>0.9</v>
      </c>
      <c r="I870" s="22">
        <f t="shared" si="148"/>
        <v>4.7999999999999989</v>
      </c>
      <c r="J870" s="5"/>
      <c r="K870" s="5"/>
      <c r="L870" s="33">
        <f t="shared" si="149"/>
        <v>607.19999999999982</v>
      </c>
      <c r="M870" s="33">
        <f t="shared" si="150"/>
        <v>607.19999999999982</v>
      </c>
      <c r="N870" s="22">
        <f t="shared" si="151"/>
        <v>0</v>
      </c>
    </row>
    <row r="871" spans="1:14" x14ac:dyDescent="0.3">
      <c r="A871" s="5" t="s">
        <v>1888</v>
      </c>
      <c r="B871" s="5" t="s">
        <v>1889</v>
      </c>
      <c r="C871" s="5" t="s">
        <v>3759</v>
      </c>
      <c r="D871" s="5">
        <v>48</v>
      </c>
      <c r="E871" s="6">
        <v>5478</v>
      </c>
      <c r="F871" s="17" t="str">
        <f>VLOOKUP(A871,'forecast data dump'!$A$1:$H$3450,4,FALSE)</f>
        <v>07-Aug-20 A</v>
      </c>
      <c r="G871" s="17">
        <f>VLOOKUP(A871,'forecast data dump'!$A$1:$H$3450,5,FALSE)</f>
        <v>44400</v>
      </c>
      <c r="H871" s="13">
        <f>VLOOKUP(A871,'forecast data dump'!$A$1:$H$3450,8,FALSE)</f>
        <v>0.9</v>
      </c>
      <c r="I871" s="22">
        <f t="shared" si="148"/>
        <v>4.7999999999999989</v>
      </c>
      <c r="J871" s="5"/>
      <c r="K871" s="5"/>
      <c r="L871" s="33">
        <f t="shared" si="149"/>
        <v>547.79999999999984</v>
      </c>
      <c r="M871" s="33">
        <f t="shared" si="150"/>
        <v>547.79999999999984</v>
      </c>
      <c r="N871" s="22">
        <f t="shared" si="151"/>
        <v>0</v>
      </c>
    </row>
    <row r="872" spans="1:14" x14ac:dyDescent="0.3">
      <c r="A872" s="5" t="s">
        <v>1890</v>
      </c>
      <c r="B872" s="5" t="s">
        <v>1891</v>
      </c>
      <c r="C872" s="5" t="s">
        <v>3758</v>
      </c>
      <c r="D872" s="5">
        <v>84</v>
      </c>
      <c r="E872" s="6">
        <v>10627</v>
      </c>
      <c r="F872" s="17" t="str">
        <f>VLOOKUP(A872,'forecast data dump'!$A$1:$H$3450,4,FALSE)</f>
        <v>01-Oct-19 A</v>
      </c>
      <c r="G872" s="17">
        <f>VLOOKUP(A872,'forecast data dump'!$A$1:$H$3450,5,FALSE)</f>
        <v>44405</v>
      </c>
      <c r="H872" s="13">
        <f>VLOOKUP(A872,'forecast data dump'!$A$1:$H$3450,8,FALSE)</f>
        <v>0.91</v>
      </c>
      <c r="I872" s="22">
        <f t="shared" si="148"/>
        <v>7.5599999999999969</v>
      </c>
      <c r="J872" s="5"/>
      <c r="K872" s="5"/>
      <c r="L872" s="33">
        <f t="shared" si="149"/>
        <v>956.42999999999972</v>
      </c>
      <c r="M872" s="33">
        <f t="shared" si="150"/>
        <v>956.42999999999972</v>
      </c>
      <c r="N872" s="22">
        <f t="shared" si="151"/>
        <v>0</v>
      </c>
    </row>
    <row r="873" spans="1:14" x14ac:dyDescent="0.3">
      <c r="A873" s="5" t="s">
        <v>1890</v>
      </c>
      <c r="B873" s="5" t="s">
        <v>1891</v>
      </c>
      <c r="C873" s="5" t="s">
        <v>3763</v>
      </c>
      <c r="D873" s="5">
        <v>84</v>
      </c>
      <c r="E873" s="6">
        <v>12370</v>
      </c>
      <c r="F873" s="17" t="str">
        <f>VLOOKUP(A873,'forecast data dump'!$A$1:$H$3450,4,FALSE)</f>
        <v>01-Oct-19 A</v>
      </c>
      <c r="G873" s="17">
        <f>VLOOKUP(A873,'forecast data dump'!$A$1:$H$3450,5,FALSE)</f>
        <v>44405</v>
      </c>
      <c r="H873" s="13">
        <f>VLOOKUP(A873,'forecast data dump'!$A$1:$H$3450,8,FALSE)</f>
        <v>0.91</v>
      </c>
      <c r="I873" s="22">
        <f t="shared" si="148"/>
        <v>7.5599999999999969</v>
      </c>
      <c r="J873" s="5"/>
      <c r="K873" s="5"/>
      <c r="L873" s="33">
        <f t="shared" si="149"/>
        <v>1113.2999999999997</v>
      </c>
      <c r="M873" s="33">
        <f t="shared" si="150"/>
        <v>1113.2999999999997</v>
      </c>
      <c r="N873" s="22">
        <f t="shared" si="151"/>
        <v>0</v>
      </c>
    </row>
    <row r="874" spans="1:14" x14ac:dyDescent="0.3">
      <c r="A874" s="3" t="s">
        <v>7864</v>
      </c>
      <c r="B874" s="3"/>
      <c r="C874" s="3"/>
      <c r="D874" s="3"/>
      <c r="E874" s="4"/>
      <c r="F874" s="15"/>
      <c r="G874" s="15"/>
      <c r="H874" s="11"/>
      <c r="I874" s="20"/>
      <c r="J874" s="3"/>
      <c r="K874" s="3"/>
      <c r="L874" s="32"/>
      <c r="M874" s="32"/>
      <c r="N874" s="20"/>
    </row>
    <row r="875" spans="1:14" x14ac:dyDescent="0.3">
      <c r="A875" s="5" t="s">
        <v>1892</v>
      </c>
      <c r="B875" s="5" t="s">
        <v>1893</v>
      </c>
      <c r="C875" s="5" t="s">
        <v>3758</v>
      </c>
      <c r="D875" s="5">
        <v>15</v>
      </c>
      <c r="E875" s="6">
        <v>1898</v>
      </c>
      <c r="F875" s="17" t="str">
        <f>VLOOKUP(A875,'forecast data dump'!$A$1:$H$3450,4,FALSE)</f>
        <v>01-Apr-20 A</v>
      </c>
      <c r="G875" s="17" t="str">
        <f>VLOOKUP(A875,'forecast data dump'!$A$1:$H$3450,5,FALSE)</f>
        <v>30-Apr-20 A</v>
      </c>
      <c r="H875" s="13">
        <f>VLOOKUP(A875,'forecast data dump'!$A$1:$H$3450,8,FALSE)</f>
        <v>1</v>
      </c>
      <c r="I875" s="22">
        <f t="shared" ref="I875:I911" si="152">D875*(1-H875)</f>
        <v>0</v>
      </c>
      <c r="J875" s="5"/>
      <c r="K875" s="5"/>
      <c r="L875" s="33">
        <f t="shared" ref="L875:L911" si="153">E875*(1-H875)</f>
        <v>0</v>
      </c>
      <c r="M875" s="33">
        <f t="shared" ref="M875:M911" si="154">IF(J875="",L875,(E875/D875)*J875)</f>
        <v>0</v>
      </c>
      <c r="N875" s="22">
        <f t="shared" ref="N875:N911" si="155">L875-M875</f>
        <v>0</v>
      </c>
    </row>
    <row r="876" spans="1:14" x14ac:dyDescent="0.3">
      <c r="A876" s="5" t="s">
        <v>1894</v>
      </c>
      <c r="B876" s="5" t="s">
        <v>1895</v>
      </c>
      <c r="C876" s="5" t="s">
        <v>3758</v>
      </c>
      <c r="D876" s="5">
        <v>4</v>
      </c>
      <c r="E876" s="6">
        <v>506</v>
      </c>
      <c r="F876" s="17" t="str">
        <f>VLOOKUP(A876,'forecast data dump'!$A$1:$H$3450,4,FALSE)</f>
        <v>01-Apr-20 A</v>
      </c>
      <c r="G876" s="17" t="str">
        <f>VLOOKUP(A876,'forecast data dump'!$A$1:$H$3450,5,FALSE)</f>
        <v>30-Apr-20 A</v>
      </c>
      <c r="H876" s="13">
        <f>VLOOKUP(A876,'forecast data dump'!$A$1:$H$3450,8,FALSE)</f>
        <v>1</v>
      </c>
      <c r="I876" s="22">
        <f t="shared" si="152"/>
        <v>0</v>
      </c>
      <c r="J876" s="5"/>
      <c r="K876" s="5"/>
      <c r="L876" s="33">
        <f t="shared" si="153"/>
        <v>0</v>
      </c>
      <c r="M876" s="33">
        <f t="shared" si="154"/>
        <v>0</v>
      </c>
      <c r="N876" s="22">
        <f t="shared" si="155"/>
        <v>0</v>
      </c>
    </row>
    <row r="877" spans="1:14" x14ac:dyDescent="0.3">
      <c r="A877" s="5" t="s">
        <v>1896</v>
      </c>
      <c r="B877" s="5" t="s">
        <v>1897</v>
      </c>
      <c r="C877" s="5" t="s">
        <v>3758</v>
      </c>
      <c r="D877" s="5">
        <v>12</v>
      </c>
      <c r="E877" s="6">
        <v>1518</v>
      </c>
      <c r="F877" s="17" t="str">
        <f>VLOOKUP(A877,'forecast data dump'!$A$1:$H$3450,4,FALSE)</f>
        <v>07-Jul-20 A</v>
      </c>
      <c r="G877" s="17" t="str">
        <f>VLOOKUP(A877,'forecast data dump'!$A$1:$H$3450,5,FALSE)</f>
        <v>31-Jul-20 A</v>
      </c>
      <c r="H877" s="13">
        <f>VLOOKUP(A877,'forecast data dump'!$A$1:$H$3450,8,FALSE)</f>
        <v>1</v>
      </c>
      <c r="I877" s="22">
        <f t="shared" si="152"/>
        <v>0</v>
      </c>
      <c r="J877" s="5"/>
      <c r="K877" s="5"/>
      <c r="L877" s="33">
        <f t="shared" si="153"/>
        <v>0</v>
      </c>
      <c r="M877" s="33">
        <f t="shared" si="154"/>
        <v>0</v>
      </c>
      <c r="N877" s="22">
        <f t="shared" si="155"/>
        <v>0</v>
      </c>
    </row>
    <row r="878" spans="1:14" x14ac:dyDescent="0.3">
      <c r="A878" s="5" t="s">
        <v>1898</v>
      </c>
      <c r="B878" s="5" t="s">
        <v>1899</v>
      </c>
      <c r="C878" s="5" t="s">
        <v>3758</v>
      </c>
      <c r="D878" s="5">
        <v>12</v>
      </c>
      <c r="E878" s="6">
        <v>1518</v>
      </c>
      <c r="F878" s="17" t="str">
        <f>VLOOKUP(A878,'forecast data dump'!$A$1:$H$3450,4,FALSE)</f>
        <v>01-Feb-21 A</v>
      </c>
      <c r="G878" s="17" t="str">
        <f>VLOOKUP(A878,'forecast data dump'!$A$1:$H$3450,5,FALSE)</f>
        <v>24-Feb-21 A</v>
      </c>
      <c r="H878" s="13">
        <f>VLOOKUP(A878,'forecast data dump'!$A$1:$H$3450,8,FALSE)</f>
        <v>1</v>
      </c>
      <c r="I878" s="22">
        <f t="shared" si="152"/>
        <v>0</v>
      </c>
      <c r="J878" s="5"/>
      <c r="K878" s="5"/>
      <c r="L878" s="33">
        <f t="shared" si="153"/>
        <v>0</v>
      </c>
      <c r="M878" s="33">
        <f t="shared" si="154"/>
        <v>0</v>
      </c>
      <c r="N878" s="22">
        <f t="shared" si="155"/>
        <v>0</v>
      </c>
    </row>
    <row r="879" spans="1:14" x14ac:dyDescent="0.3">
      <c r="A879" s="5" t="s">
        <v>1900</v>
      </c>
      <c r="B879" s="5" t="s">
        <v>1901</v>
      </c>
      <c r="C879" s="5" t="s">
        <v>3758</v>
      </c>
      <c r="D879" s="5">
        <v>12</v>
      </c>
      <c r="E879" s="6">
        <v>1518</v>
      </c>
      <c r="F879" s="17" t="str">
        <f>VLOOKUP(A879,'forecast data dump'!$A$1:$H$3450,4,FALSE)</f>
        <v>01-Oct-20 A</v>
      </c>
      <c r="G879" s="17">
        <f>VLOOKUP(A879,'forecast data dump'!$A$1:$H$3450,5,FALSE)</f>
        <v>44435</v>
      </c>
      <c r="H879" s="13">
        <f>VLOOKUP(A879,'forecast data dump'!$A$1:$H$3450,8,FALSE)</f>
        <v>0.5</v>
      </c>
      <c r="I879" s="22">
        <f t="shared" si="152"/>
        <v>6</v>
      </c>
      <c r="J879" s="5"/>
      <c r="K879" s="5"/>
      <c r="L879" s="33">
        <f t="shared" si="153"/>
        <v>759</v>
      </c>
      <c r="M879" s="33">
        <f t="shared" si="154"/>
        <v>759</v>
      </c>
      <c r="N879" s="22">
        <f t="shared" si="155"/>
        <v>0</v>
      </c>
    </row>
    <row r="880" spans="1:14" x14ac:dyDescent="0.3">
      <c r="A880" s="5" t="s">
        <v>1902</v>
      </c>
      <c r="B880" s="5" t="s">
        <v>1903</v>
      </c>
      <c r="C880" s="5" t="s">
        <v>3758</v>
      </c>
      <c r="D880" s="5">
        <v>12</v>
      </c>
      <c r="E880" s="6">
        <v>1518</v>
      </c>
      <c r="F880" s="17" t="str">
        <f>VLOOKUP(A880,'forecast data dump'!$A$1:$H$3450,4,FALSE)</f>
        <v>12-Jun-20 A</v>
      </c>
      <c r="G880" s="17" t="str">
        <f>VLOOKUP(A880,'forecast data dump'!$A$1:$H$3450,5,FALSE)</f>
        <v>15-Jun-20 A</v>
      </c>
      <c r="H880" s="13">
        <f>VLOOKUP(A880,'forecast data dump'!$A$1:$H$3450,8,FALSE)</f>
        <v>1</v>
      </c>
      <c r="I880" s="22">
        <f t="shared" si="152"/>
        <v>0</v>
      </c>
      <c r="J880" s="5"/>
      <c r="K880" s="5"/>
      <c r="L880" s="33">
        <f t="shared" si="153"/>
        <v>0</v>
      </c>
      <c r="M880" s="33">
        <f t="shared" si="154"/>
        <v>0</v>
      </c>
      <c r="N880" s="22">
        <f t="shared" si="155"/>
        <v>0</v>
      </c>
    </row>
    <row r="881" spans="1:14" x14ac:dyDescent="0.3">
      <c r="A881" s="5" t="s">
        <v>1904</v>
      </c>
      <c r="B881" s="5" t="s">
        <v>1905</v>
      </c>
      <c r="C881" s="5" t="s">
        <v>3758</v>
      </c>
      <c r="D881" s="5">
        <v>12</v>
      </c>
      <c r="E881" s="6">
        <v>1518</v>
      </c>
      <c r="F881" s="17" t="str">
        <f>VLOOKUP(A881,'forecast data dump'!$A$1:$H$3450,4,FALSE)</f>
        <v>01-Dec-20 A</v>
      </c>
      <c r="G881" s="17" t="str">
        <f>VLOOKUP(A881,'forecast data dump'!$A$1:$H$3450,5,FALSE)</f>
        <v>29-Jan-21 A</v>
      </c>
      <c r="H881" s="13">
        <f>VLOOKUP(A881,'forecast data dump'!$A$1:$H$3450,8,FALSE)</f>
        <v>1</v>
      </c>
      <c r="I881" s="22">
        <f t="shared" si="152"/>
        <v>0</v>
      </c>
      <c r="J881" s="5"/>
      <c r="K881" s="5"/>
      <c r="L881" s="33">
        <f t="shared" si="153"/>
        <v>0</v>
      </c>
      <c r="M881" s="33">
        <f t="shared" si="154"/>
        <v>0</v>
      </c>
      <c r="N881" s="22">
        <f t="shared" si="155"/>
        <v>0</v>
      </c>
    </row>
    <row r="882" spans="1:14" x14ac:dyDescent="0.3">
      <c r="A882" s="5" t="s">
        <v>1906</v>
      </c>
      <c r="B882" s="5" t="s">
        <v>1907</v>
      </c>
      <c r="C882" s="5" t="s">
        <v>3758</v>
      </c>
      <c r="D882" s="5">
        <v>12</v>
      </c>
      <c r="E882" s="6">
        <v>1518</v>
      </c>
      <c r="F882" s="17" t="str">
        <f>VLOOKUP(A882,'forecast data dump'!$A$1:$H$3450,4,FALSE)</f>
        <v>04-Jan-21 A</v>
      </c>
      <c r="G882" s="17" t="str">
        <f>VLOOKUP(A882,'forecast data dump'!$A$1:$H$3450,5,FALSE)</f>
        <v>29-Jan-21 A</v>
      </c>
      <c r="H882" s="13">
        <f>VLOOKUP(A882,'forecast data dump'!$A$1:$H$3450,8,FALSE)</f>
        <v>1</v>
      </c>
      <c r="I882" s="22">
        <f t="shared" si="152"/>
        <v>0</v>
      </c>
      <c r="J882" s="5"/>
      <c r="K882" s="5"/>
      <c r="L882" s="33">
        <f t="shared" si="153"/>
        <v>0</v>
      </c>
      <c r="M882" s="33">
        <f t="shared" si="154"/>
        <v>0</v>
      </c>
      <c r="N882" s="22">
        <f t="shared" si="155"/>
        <v>0</v>
      </c>
    </row>
    <row r="883" spans="1:14" x14ac:dyDescent="0.3">
      <c r="A883" s="5" t="s">
        <v>1908</v>
      </c>
      <c r="B883" s="5" t="s">
        <v>1909</v>
      </c>
      <c r="C883" s="5" t="s">
        <v>3758</v>
      </c>
      <c r="D883" s="5">
        <v>12</v>
      </c>
      <c r="E883" s="6">
        <v>1518</v>
      </c>
      <c r="F883" s="17" t="str">
        <f>VLOOKUP(A883,'forecast data dump'!$A$1:$H$3450,4,FALSE)</f>
        <v>02-Jun-20 A</v>
      </c>
      <c r="G883" s="17" t="str">
        <f>VLOOKUP(A883,'forecast data dump'!$A$1:$H$3450,5,FALSE)</f>
        <v>05-Jun-20 A</v>
      </c>
      <c r="H883" s="13">
        <f>VLOOKUP(A883,'forecast data dump'!$A$1:$H$3450,8,FALSE)</f>
        <v>1</v>
      </c>
      <c r="I883" s="22">
        <f t="shared" si="152"/>
        <v>0</v>
      </c>
      <c r="J883" s="5"/>
      <c r="K883" s="5"/>
      <c r="L883" s="33">
        <f t="shared" si="153"/>
        <v>0</v>
      </c>
      <c r="M883" s="33">
        <f t="shared" si="154"/>
        <v>0</v>
      </c>
      <c r="N883" s="22">
        <f t="shared" si="155"/>
        <v>0</v>
      </c>
    </row>
    <row r="884" spans="1:14" x14ac:dyDescent="0.3">
      <c r="A884" s="5" t="s">
        <v>1910</v>
      </c>
      <c r="B884" s="5" t="s">
        <v>1911</v>
      </c>
      <c r="C884" s="5" t="s">
        <v>3758</v>
      </c>
      <c r="D884" s="5">
        <v>12</v>
      </c>
      <c r="E884" s="6">
        <v>1518</v>
      </c>
      <c r="F884" s="17" t="str">
        <f>VLOOKUP(A884,'forecast data dump'!$A$1:$H$3450,4,FALSE)</f>
        <v>22-Sep-20 A</v>
      </c>
      <c r="G884" s="17" t="str">
        <f>VLOOKUP(A884,'forecast data dump'!$A$1:$H$3450,5,FALSE)</f>
        <v>30-Sep-20 A</v>
      </c>
      <c r="H884" s="13">
        <f>VLOOKUP(A884,'forecast data dump'!$A$1:$H$3450,8,FALSE)</f>
        <v>1</v>
      </c>
      <c r="I884" s="22">
        <f t="shared" si="152"/>
        <v>0</v>
      </c>
      <c r="J884" s="5"/>
      <c r="K884" s="5"/>
      <c r="L884" s="33">
        <f t="shared" si="153"/>
        <v>0</v>
      </c>
      <c r="M884" s="33">
        <f t="shared" si="154"/>
        <v>0</v>
      </c>
      <c r="N884" s="22">
        <f t="shared" si="155"/>
        <v>0</v>
      </c>
    </row>
    <row r="885" spans="1:14" x14ac:dyDescent="0.3">
      <c r="A885" s="5" t="s">
        <v>1912</v>
      </c>
      <c r="B885" s="5" t="s">
        <v>1913</v>
      </c>
      <c r="C885" s="5" t="s">
        <v>3758</v>
      </c>
      <c r="D885" s="5">
        <v>14</v>
      </c>
      <c r="E885" s="6">
        <v>1824</v>
      </c>
      <c r="F885" s="17" t="str">
        <f>VLOOKUP(A885,'forecast data dump'!$A$1:$H$3450,4,FALSE)</f>
        <v>22-Mar-21 A</v>
      </c>
      <c r="G885" s="17" t="str">
        <f>VLOOKUP(A885,'forecast data dump'!$A$1:$H$3450,5,FALSE)</f>
        <v>30-Apr-21 A</v>
      </c>
      <c r="H885" s="13">
        <f>VLOOKUP(A885,'forecast data dump'!$A$1:$H$3450,8,FALSE)</f>
        <v>1</v>
      </c>
      <c r="I885" s="22">
        <f t="shared" si="152"/>
        <v>0</v>
      </c>
      <c r="J885" s="5"/>
      <c r="K885" s="5"/>
      <c r="L885" s="33">
        <f t="shared" si="153"/>
        <v>0</v>
      </c>
      <c r="M885" s="33">
        <f t="shared" si="154"/>
        <v>0</v>
      </c>
      <c r="N885" s="22">
        <f t="shared" si="155"/>
        <v>0</v>
      </c>
    </row>
    <row r="886" spans="1:14" x14ac:dyDescent="0.3">
      <c r="A886" s="5" t="s">
        <v>1914</v>
      </c>
      <c r="B886" s="5" t="s">
        <v>1915</v>
      </c>
      <c r="C886" s="5" t="s">
        <v>3758</v>
      </c>
      <c r="D886" s="5">
        <v>14</v>
      </c>
      <c r="E886" s="6">
        <v>1824</v>
      </c>
      <c r="F886" s="17" t="str">
        <f>VLOOKUP(A886,'forecast data dump'!$A$1:$H$3450,4,FALSE)</f>
        <v>15-Jun-20 A</v>
      </c>
      <c r="G886" s="17" t="str">
        <f>VLOOKUP(A886,'forecast data dump'!$A$1:$H$3450,5,FALSE)</f>
        <v>18-Jun-20 A</v>
      </c>
      <c r="H886" s="13">
        <f>VLOOKUP(A886,'forecast data dump'!$A$1:$H$3450,8,FALSE)</f>
        <v>1</v>
      </c>
      <c r="I886" s="22">
        <f t="shared" si="152"/>
        <v>0</v>
      </c>
      <c r="J886" s="5"/>
      <c r="K886" s="5"/>
      <c r="L886" s="33">
        <f t="shared" si="153"/>
        <v>0</v>
      </c>
      <c r="M886" s="33">
        <f t="shared" si="154"/>
        <v>0</v>
      </c>
      <c r="N886" s="22">
        <f t="shared" si="155"/>
        <v>0</v>
      </c>
    </row>
    <row r="887" spans="1:14" x14ac:dyDescent="0.3">
      <c r="A887" s="5" t="s">
        <v>1916</v>
      </c>
      <c r="B887" s="5" t="s">
        <v>1917</v>
      </c>
      <c r="C887" s="5" t="s">
        <v>3758</v>
      </c>
      <c r="D887" s="5">
        <v>5</v>
      </c>
      <c r="E887" s="6">
        <v>633</v>
      </c>
      <c r="F887" s="17">
        <f>VLOOKUP(A887,'forecast data dump'!$A$1:$H$3450,4,FALSE)</f>
        <v>44403</v>
      </c>
      <c r="G887" s="17">
        <f>VLOOKUP(A887,'forecast data dump'!$A$1:$H$3450,5,FALSE)</f>
        <v>44435</v>
      </c>
      <c r="H887" s="13">
        <f>VLOOKUP(A887,'forecast data dump'!$A$1:$H$3450,8,FALSE)</f>
        <v>0</v>
      </c>
      <c r="I887" s="22">
        <f t="shared" si="152"/>
        <v>5</v>
      </c>
      <c r="J887" s="5"/>
      <c r="K887" s="5"/>
      <c r="L887" s="33">
        <f t="shared" si="153"/>
        <v>633</v>
      </c>
      <c r="M887" s="33">
        <f t="shared" si="154"/>
        <v>633</v>
      </c>
      <c r="N887" s="22">
        <f t="shared" si="155"/>
        <v>0</v>
      </c>
    </row>
    <row r="888" spans="1:14" x14ac:dyDescent="0.3">
      <c r="A888" s="5" t="s">
        <v>1918</v>
      </c>
      <c r="B888" s="5" t="s">
        <v>1919</v>
      </c>
      <c r="C888" s="5" t="s">
        <v>3758</v>
      </c>
      <c r="D888" s="5">
        <v>5</v>
      </c>
      <c r="E888" s="6">
        <v>633</v>
      </c>
      <c r="F888" s="17" t="str">
        <f>VLOOKUP(A888,'forecast data dump'!$A$1:$H$3450,4,FALSE)</f>
        <v>03-May-21 A</v>
      </c>
      <c r="G888" s="17" t="str">
        <f>VLOOKUP(A888,'forecast data dump'!$A$1:$H$3450,5,FALSE)</f>
        <v>24-May-21 A</v>
      </c>
      <c r="H888" s="13">
        <f>VLOOKUP(A888,'forecast data dump'!$A$1:$H$3450,8,FALSE)</f>
        <v>1</v>
      </c>
      <c r="I888" s="22">
        <f t="shared" si="152"/>
        <v>0</v>
      </c>
      <c r="J888" s="5"/>
      <c r="K888" s="5"/>
      <c r="L888" s="33">
        <f t="shared" si="153"/>
        <v>0</v>
      </c>
      <c r="M888" s="33">
        <f t="shared" si="154"/>
        <v>0</v>
      </c>
      <c r="N888" s="22">
        <f t="shared" si="155"/>
        <v>0</v>
      </c>
    </row>
    <row r="889" spans="1:14" x14ac:dyDescent="0.3">
      <c r="A889" s="5" t="s">
        <v>1920</v>
      </c>
      <c r="B889" s="5" t="s">
        <v>1921</v>
      </c>
      <c r="C889" s="5" t="s">
        <v>3758</v>
      </c>
      <c r="D889" s="5">
        <v>46</v>
      </c>
      <c r="E889" s="6">
        <v>5819</v>
      </c>
      <c r="F889" s="17" t="str">
        <f>VLOOKUP(A889,'forecast data dump'!$A$1:$H$3450,4,FALSE)</f>
        <v>22-Sep-20 A</v>
      </c>
      <c r="G889" s="17" t="str">
        <f>VLOOKUP(A889,'forecast data dump'!$A$1:$H$3450,5,FALSE)</f>
        <v>26-Feb-21 A</v>
      </c>
      <c r="H889" s="13">
        <f>VLOOKUP(A889,'forecast data dump'!$A$1:$H$3450,8,FALSE)</f>
        <v>1</v>
      </c>
      <c r="I889" s="22">
        <f t="shared" si="152"/>
        <v>0</v>
      </c>
      <c r="J889" s="5"/>
      <c r="K889" s="5"/>
      <c r="L889" s="33">
        <f t="shared" si="153"/>
        <v>0</v>
      </c>
      <c r="M889" s="33">
        <f t="shared" si="154"/>
        <v>0</v>
      </c>
      <c r="N889" s="22">
        <f t="shared" si="155"/>
        <v>0</v>
      </c>
    </row>
    <row r="890" spans="1:14" x14ac:dyDescent="0.3">
      <c r="A890" s="5" t="s">
        <v>1922</v>
      </c>
      <c r="B890" s="5" t="s">
        <v>1923</v>
      </c>
      <c r="C890" s="5" t="s">
        <v>3762</v>
      </c>
      <c r="D890" s="5">
        <v>7500</v>
      </c>
      <c r="E890" s="6">
        <v>8534</v>
      </c>
      <c r="F890" s="17" t="str">
        <f>VLOOKUP(A890,'forecast data dump'!$A$1:$H$3450,4,FALSE)</f>
        <v>01-Apr-20 A</v>
      </c>
      <c r="G890" s="17" t="str">
        <f>VLOOKUP(A890,'forecast data dump'!$A$1:$H$3450,5,FALSE)</f>
        <v>30-Apr-20 A</v>
      </c>
      <c r="H890" s="13">
        <f>VLOOKUP(A890,'forecast data dump'!$A$1:$H$3450,8,FALSE)</f>
        <v>1</v>
      </c>
      <c r="I890" s="22">
        <f t="shared" si="152"/>
        <v>0</v>
      </c>
      <c r="J890" s="5"/>
      <c r="K890" s="5"/>
      <c r="L890" s="33">
        <f t="shared" si="153"/>
        <v>0</v>
      </c>
      <c r="M890" s="33">
        <f t="shared" si="154"/>
        <v>0</v>
      </c>
      <c r="N890" s="22">
        <f t="shared" si="155"/>
        <v>0</v>
      </c>
    </row>
    <row r="891" spans="1:14" x14ac:dyDescent="0.3">
      <c r="A891" s="5" t="s">
        <v>1924</v>
      </c>
      <c r="B891" s="5" t="s">
        <v>1925</v>
      </c>
      <c r="C891" s="5" t="s">
        <v>3762</v>
      </c>
      <c r="D891" s="5">
        <v>6000</v>
      </c>
      <c r="E891" s="6">
        <v>6828</v>
      </c>
      <c r="F891" s="17" t="str">
        <f>VLOOKUP(A891,'forecast data dump'!$A$1:$H$3450,4,FALSE)</f>
        <v>01-Apr-20 A</v>
      </c>
      <c r="G891" s="17" t="str">
        <f>VLOOKUP(A891,'forecast data dump'!$A$1:$H$3450,5,FALSE)</f>
        <v>30-Apr-20 A</v>
      </c>
      <c r="H891" s="13">
        <f>VLOOKUP(A891,'forecast data dump'!$A$1:$H$3450,8,FALSE)</f>
        <v>1</v>
      </c>
      <c r="I891" s="22">
        <f t="shared" si="152"/>
        <v>0</v>
      </c>
      <c r="J891" s="5"/>
      <c r="K891" s="5"/>
      <c r="L891" s="33">
        <f t="shared" si="153"/>
        <v>0</v>
      </c>
      <c r="M891" s="33">
        <f t="shared" si="154"/>
        <v>0</v>
      </c>
      <c r="N891" s="22">
        <f t="shared" si="155"/>
        <v>0</v>
      </c>
    </row>
    <row r="892" spans="1:14" x14ac:dyDescent="0.3">
      <c r="A892" s="5" t="s">
        <v>1926</v>
      </c>
      <c r="B892" s="5" t="s">
        <v>1927</v>
      </c>
      <c r="C892" s="5" t="s">
        <v>3762</v>
      </c>
      <c r="D892" s="5">
        <v>5000</v>
      </c>
      <c r="E892" s="6">
        <v>5690</v>
      </c>
      <c r="F892" s="17" t="str">
        <f>VLOOKUP(A892,'forecast data dump'!$A$1:$H$3450,4,FALSE)</f>
        <v>07-Jul-20 A</v>
      </c>
      <c r="G892" s="17" t="str">
        <f>VLOOKUP(A892,'forecast data dump'!$A$1:$H$3450,5,FALSE)</f>
        <v>31-Jul-20 A</v>
      </c>
      <c r="H892" s="13">
        <f>VLOOKUP(A892,'forecast data dump'!$A$1:$H$3450,8,FALSE)</f>
        <v>1</v>
      </c>
      <c r="I892" s="22">
        <f t="shared" si="152"/>
        <v>0</v>
      </c>
      <c r="J892" s="5"/>
      <c r="K892" s="5"/>
      <c r="L892" s="33">
        <f t="shared" si="153"/>
        <v>0</v>
      </c>
      <c r="M892" s="33">
        <f t="shared" si="154"/>
        <v>0</v>
      </c>
      <c r="N892" s="22">
        <f t="shared" si="155"/>
        <v>0</v>
      </c>
    </row>
    <row r="893" spans="1:14" x14ac:dyDescent="0.3">
      <c r="A893" s="5" t="s">
        <v>1928</v>
      </c>
      <c r="B893" s="5" t="s">
        <v>1929</v>
      </c>
      <c r="C893" s="5" t="s">
        <v>3762</v>
      </c>
      <c r="D893" s="5">
        <v>22000</v>
      </c>
      <c r="E893" s="6">
        <v>25034</v>
      </c>
      <c r="F893" s="17" t="str">
        <f>VLOOKUP(A893,'forecast data dump'!$A$1:$H$3450,4,FALSE)</f>
        <v>01-Feb-21 A</v>
      </c>
      <c r="G893" s="17" t="str">
        <f>VLOOKUP(A893,'forecast data dump'!$A$1:$H$3450,5,FALSE)</f>
        <v>24-Feb-21 A</v>
      </c>
      <c r="H893" s="13">
        <f>VLOOKUP(A893,'forecast data dump'!$A$1:$H$3450,8,FALSE)</f>
        <v>1</v>
      </c>
      <c r="I893" s="22">
        <f t="shared" si="152"/>
        <v>0</v>
      </c>
      <c r="J893" s="5"/>
      <c r="K893" s="5"/>
      <c r="L893" s="33">
        <f t="shared" si="153"/>
        <v>0</v>
      </c>
      <c r="M893" s="33">
        <f t="shared" si="154"/>
        <v>0</v>
      </c>
      <c r="N893" s="22">
        <f t="shared" si="155"/>
        <v>0</v>
      </c>
    </row>
    <row r="894" spans="1:14" x14ac:dyDescent="0.3">
      <c r="A894" s="5" t="s">
        <v>1930</v>
      </c>
      <c r="B894" s="5" t="s">
        <v>1931</v>
      </c>
      <c r="C894" s="5" t="s">
        <v>3762</v>
      </c>
      <c r="D894" s="5">
        <v>3000</v>
      </c>
      <c r="E894" s="6">
        <v>3414</v>
      </c>
      <c r="F894" s="17" t="str">
        <f>VLOOKUP(A894,'forecast data dump'!$A$1:$H$3450,4,FALSE)</f>
        <v>01-Oct-20 A</v>
      </c>
      <c r="G894" s="17">
        <f>VLOOKUP(A894,'forecast data dump'!$A$1:$H$3450,5,FALSE)</f>
        <v>44435</v>
      </c>
      <c r="H894" s="13">
        <f>VLOOKUP(A894,'forecast data dump'!$A$1:$H$3450,8,FALSE)</f>
        <v>0.5</v>
      </c>
      <c r="I894" s="22">
        <f t="shared" si="152"/>
        <v>1500</v>
      </c>
      <c r="J894" s="5"/>
      <c r="K894" s="5"/>
      <c r="L894" s="33">
        <f t="shared" si="153"/>
        <v>1707</v>
      </c>
      <c r="M894" s="33">
        <f t="shared" si="154"/>
        <v>1707</v>
      </c>
      <c r="N894" s="22">
        <f t="shared" si="155"/>
        <v>0</v>
      </c>
    </row>
    <row r="895" spans="1:14" x14ac:dyDescent="0.3">
      <c r="A895" s="5" t="s">
        <v>1932</v>
      </c>
      <c r="B895" s="5" t="s">
        <v>1933</v>
      </c>
      <c r="C895" s="5" t="s">
        <v>3762</v>
      </c>
      <c r="D895" s="5">
        <v>6400</v>
      </c>
      <c r="E895" s="6">
        <v>7283</v>
      </c>
      <c r="F895" s="17" t="str">
        <f>VLOOKUP(A895,'forecast data dump'!$A$1:$H$3450,4,FALSE)</f>
        <v>12-Jun-20 A</v>
      </c>
      <c r="G895" s="17" t="str">
        <f>VLOOKUP(A895,'forecast data dump'!$A$1:$H$3450,5,FALSE)</f>
        <v>15-Jun-20 A</v>
      </c>
      <c r="H895" s="13">
        <f>VLOOKUP(A895,'forecast data dump'!$A$1:$H$3450,8,FALSE)</f>
        <v>1</v>
      </c>
      <c r="I895" s="22">
        <f t="shared" si="152"/>
        <v>0</v>
      </c>
      <c r="J895" s="5"/>
      <c r="K895" s="5"/>
      <c r="L895" s="33">
        <f t="shared" si="153"/>
        <v>0</v>
      </c>
      <c r="M895" s="33">
        <f t="shared" si="154"/>
        <v>0</v>
      </c>
      <c r="N895" s="22">
        <f t="shared" si="155"/>
        <v>0</v>
      </c>
    </row>
    <row r="896" spans="1:14" x14ac:dyDescent="0.3">
      <c r="A896" s="5" t="s">
        <v>1934</v>
      </c>
      <c r="B896" s="5" t="s">
        <v>1935</v>
      </c>
      <c r="C896" s="5" t="s">
        <v>3762</v>
      </c>
      <c r="D896" s="5">
        <v>4600</v>
      </c>
      <c r="E896" s="6">
        <v>5234</v>
      </c>
      <c r="F896" s="17" t="str">
        <f>VLOOKUP(A896,'forecast data dump'!$A$1:$H$3450,4,FALSE)</f>
        <v>01-Dec-20 A</v>
      </c>
      <c r="G896" s="17" t="str">
        <f>VLOOKUP(A896,'forecast data dump'!$A$1:$H$3450,5,FALSE)</f>
        <v>29-Jan-21 A</v>
      </c>
      <c r="H896" s="13">
        <f>VLOOKUP(A896,'forecast data dump'!$A$1:$H$3450,8,FALSE)</f>
        <v>1</v>
      </c>
      <c r="I896" s="22">
        <f t="shared" si="152"/>
        <v>0</v>
      </c>
      <c r="J896" s="5"/>
      <c r="K896" s="5"/>
      <c r="L896" s="33">
        <f t="shared" si="153"/>
        <v>0</v>
      </c>
      <c r="M896" s="33">
        <f t="shared" si="154"/>
        <v>0</v>
      </c>
      <c r="N896" s="22">
        <f t="shared" si="155"/>
        <v>0</v>
      </c>
    </row>
    <row r="897" spans="1:14" x14ac:dyDescent="0.3">
      <c r="A897" s="5" t="s">
        <v>1936</v>
      </c>
      <c r="B897" s="5" t="s">
        <v>1937</v>
      </c>
      <c r="C897" s="5" t="s">
        <v>3762</v>
      </c>
      <c r="D897" s="5">
        <v>6000</v>
      </c>
      <c r="E897" s="6">
        <v>6828</v>
      </c>
      <c r="F897" s="17" t="str">
        <f>VLOOKUP(A897,'forecast data dump'!$A$1:$H$3450,4,FALSE)</f>
        <v>04-Jan-21 A</v>
      </c>
      <c r="G897" s="17" t="str">
        <f>VLOOKUP(A897,'forecast data dump'!$A$1:$H$3450,5,FALSE)</f>
        <v>29-Jan-21 A</v>
      </c>
      <c r="H897" s="13">
        <f>VLOOKUP(A897,'forecast data dump'!$A$1:$H$3450,8,FALSE)</f>
        <v>1</v>
      </c>
      <c r="I897" s="22">
        <f t="shared" si="152"/>
        <v>0</v>
      </c>
      <c r="J897" s="5"/>
      <c r="K897" s="5"/>
      <c r="L897" s="33">
        <f t="shared" si="153"/>
        <v>0</v>
      </c>
      <c r="M897" s="33">
        <f t="shared" si="154"/>
        <v>0</v>
      </c>
      <c r="N897" s="22">
        <f t="shared" si="155"/>
        <v>0</v>
      </c>
    </row>
    <row r="898" spans="1:14" x14ac:dyDescent="0.3">
      <c r="A898" s="5" t="s">
        <v>1938</v>
      </c>
      <c r="B898" s="5" t="s">
        <v>1939</v>
      </c>
      <c r="C898" s="5" t="s">
        <v>3762</v>
      </c>
      <c r="D898" s="5">
        <v>16000</v>
      </c>
      <c r="E898" s="6">
        <v>18207</v>
      </c>
      <c r="F898" s="17" t="str">
        <f>VLOOKUP(A898,'forecast data dump'!$A$1:$H$3450,4,FALSE)</f>
        <v>02-Jun-20 A</v>
      </c>
      <c r="G898" s="17" t="str">
        <f>VLOOKUP(A898,'forecast data dump'!$A$1:$H$3450,5,FALSE)</f>
        <v>05-Jun-20 A</v>
      </c>
      <c r="H898" s="13">
        <f>VLOOKUP(A898,'forecast data dump'!$A$1:$H$3450,8,FALSE)</f>
        <v>1</v>
      </c>
      <c r="I898" s="22">
        <f t="shared" si="152"/>
        <v>0</v>
      </c>
      <c r="J898" s="5"/>
      <c r="K898" s="5"/>
      <c r="L898" s="33">
        <f t="shared" si="153"/>
        <v>0</v>
      </c>
      <c r="M898" s="33">
        <f t="shared" si="154"/>
        <v>0</v>
      </c>
      <c r="N898" s="22">
        <f t="shared" si="155"/>
        <v>0</v>
      </c>
    </row>
    <row r="899" spans="1:14" x14ac:dyDescent="0.3">
      <c r="A899" s="5" t="s">
        <v>1940</v>
      </c>
      <c r="B899" s="5" t="s">
        <v>1941</v>
      </c>
      <c r="C899" s="5" t="s">
        <v>3762</v>
      </c>
      <c r="D899" s="5">
        <v>6200</v>
      </c>
      <c r="E899" s="6">
        <v>7055</v>
      </c>
      <c r="F899" s="17" t="str">
        <f>VLOOKUP(A899,'forecast data dump'!$A$1:$H$3450,4,FALSE)</f>
        <v>22-Sep-20 A</v>
      </c>
      <c r="G899" s="17" t="str">
        <f>VLOOKUP(A899,'forecast data dump'!$A$1:$H$3450,5,FALSE)</f>
        <v>30-Sep-20 A</v>
      </c>
      <c r="H899" s="13">
        <f>VLOOKUP(A899,'forecast data dump'!$A$1:$H$3450,8,FALSE)</f>
        <v>1</v>
      </c>
      <c r="I899" s="22">
        <f t="shared" si="152"/>
        <v>0</v>
      </c>
      <c r="J899" s="5"/>
      <c r="K899" s="5"/>
      <c r="L899" s="33">
        <f t="shared" si="153"/>
        <v>0</v>
      </c>
      <c r="M899" s="33">
        <f t="shared" si="154"/>
        <v>0</v>
      </c>
      <c r="N899" s="22">
        <f t="shared" si="155"/>
        <v>0</v>
      </c>
    </row>
    <row r="900" spans="1:14" x14ac:dyDescent="0.3">
      <c r="A900" s="5" t="s">
        <v>1942</v>
      </c>
      <c r="B900" s="5" t="s">
        <v>1943</v>
      </c>
      <c r="C900" s="5" t="s">
        <v>3762</v>
      </c>
      <c r="D900" s="5">
        <v>17000</v>
      </c>
      <c r="E900" s="6">
        <v>19732</v>
      </c>
      <c r="F900" s="17" t="str">
        <f>VLOOKUP(A900,'forecast data dump'!$A$1:$H$3450,4,FALSE)</f>
        <v>22-Mar-21 A</v>
      </c>
      <c r="G900" s="17" t="str">
        <f>VLOOKUP(A900,'forecast data dump'!$A$1:$H$3450,5,FALSE)</f>
        <v>30-Apr-21 A</v>
      </c>
      <c r="H900" s="13">
        <f>VLOOKUP(A900,'forecast data dump'!$A$1:$H$3450,8,FALSE)</f>
        <v>1</v>
      </c>
      <c r="I900" s="22">
        <f t="shared" si="152"/>
        <v>0</v>
      </c>
      <c r="J900" s="5"/>
      <c r="K900" s="5"/>
      <c r="L900" s="33">
        <f t="shared" si="153"/>
        <v>0</v>
      </c>
      <c r="M900" s="33">
        <f t="shared" si="154"/>
        <v>0</v>
      </c>
      <c r="N900" s="22">
        <f t="shared" si="155"/>
        <v>0</v>
      </c>
    </row>
    <row r="901" spans="1:14" x14ac:dyDescent="0.3">
      <c r="A901" s="5" t="s">
        <v>1944</v>
      </c>
      <c r="B901" s="5" t="s">
        <v>1945</v>
      </c>
      <c r="C901" s="5" t="s">
        <v>3762</v>
      </c>
      <c r="D901" s="5">
        <v>18000</v>
      </c>
      <c r="E901" s="6">
        <v>20892</v>
      </c>
      <c r="F901" s="17" t="str">
        <f>VLOOKUP(A901,'forecast data dump'!$A$1:$H$3450,4,FALSE)</f>
        <v>15-Jun-20 A</v>
      </c>
      <c r="G901" s="17" t="str">
        <f>VLOOKUP(A901,'forecast data dump'!$A$1:$H$3450,5,FALSE)</f>
        <v>18-Jun-20 A</v>
      </c>
      <c r="H901" s="13">
        <f>VLOOKUP(A901,'forecast data dump'!$A$1:$H$3450,8,FALSE)</f>
        <v>1</v>
      </c>
      <c r="I901" s="22">
        <f t="shared" si="152"/>
        <v>0</v>
      </c>
      <c r="J901" s="5"/>
      <c r="K901" s="5"/>
      <c r="L901" s="33">
        <f t="shared" si="153"/>
        <v>0</v>
      </c>
      <c r="M901" s="33">
        <f t="shared" si="154"/>
        <v>0</v>
      </c>
      <c r="N901" s="22">
        <f t="shared" si="155"/>
        <v>0</v>
      </c>
    </row>
    <row r="902" spans="1:14" x14ac:dyDescent="0.3">
      <c r="A902" s="5" t="s">
        <v>1946</v>
      </c>
      <c r="B902" s="5" t="s">
        <v>1947</v>
      </c>
      <c r="C902" s="5" t="s">
        <v>3762</v>
      </c>
      <c r="D902" s="5">
        <v>1220</v>
      </c>
      <c r="E902" s="6">
        <v>1388</v>
      </c>
      <c r="F902" s="17">
        <f>VLOOKUP(A902,'forecast data dump'!$A$1:$H$3450,4,FALSE)</f>
        <v>44403</v>
      </c>
      <c r="G902" s="17">
        <f>VLOOKUP(A902,'forecast data dump'!$A$1:$H$3450,5,FALSE)</f>
        <v>44435</v>
      </c>
      <c r="H902" s="13">
        <f>VLOOKUP(A902,'forecast data dump'!$A$1:$H$3450,8,FALSE)</f>
        <v>0</v>
      </c>
      <c r="I902" s="22">
        <f t="shared" si="152"/>
        <v>1220</v>
      </c>
      <c r="J902" s="5"/>
      <c r="K902" s="5"/>
      <c r="L902" s="33">
        <f t="shared" si="153"/>
        <v>1388</v>
      </c>
      <c r="M902" s="33">
        <f t="shared" si="154"/>
        <v>1388</v>
      </c>
      <c r="N902" s="22">
        <f t="shared" si="155"/>
        <v>0</v>
      </c>
    </row>
    <row r="903" spans="1:14" x14ac:dyDescent="0.3">
      <c r="A903" s="5" t="s">
        <v>1948</v>
      </c>
      <c r="B903" s="5" t="s">
        <v>1949</v>
      </c>
      <c r="C903" s="5" t="s">
        <v>3762</v>
      </c>
      <c r="D903" s="5">
        <v>3500</v>
      </c>
      <c r="E903" s="6">
        <v>3983</v>
      </c>
      <c r="F903" s="17" t="str">
        <f>VLOOKUP(A903,'forecast data dump'!$A$1:$H$3450,4,FALSE)</f>
        <v>03-May-21 A</v>
      </c>
      <c r="G903" s="17" t="str">
        <f>VLOOKUP(A903,'forecast data dump'!$A$1:$H$3450,5,FALSE)</f>
        <v>24-May-21 A</v>
      </c>
      <c r="H903" s="13">
        <f>VLOOKUP(A903,'forecast data dump'!$A$1:$H$3450,8,FALSE)</f>
        <v>1</v>
      </c>
      <c r="I903" s="22">
        <f t="shared" si="152"/>
        <v>0</v>
      </c>
      <c r="J903" s="5"/>
      <c r="K903" s="5"/>
      <c r="L903" s="33">
        <f t="shared" si="153"/>
        <v>0</v>
      </c>
      <c r="M903" s="33">
        <f t="shared" si="154"/>
        <v>0</v>
      </c>
      <c r="N903" s="22">
        <f t="shared" si="155"/>
        <v>0</v>
      </c>
    </row>
    <row r="904" spans="1:14" x14ac:dyDescent="0.3">
      <c r="A904" s="5" t="s">
        <v>1950</v>
      </c>
      <c r="B904" s="5" t="s">
        <v>1951</v>
      </c>
      <c r="C904" s="5" t="s">
        <v>3762</v>
      </c>
      <c r="D904" s="5">
        <v>4000</v>
      </c>
      <c r="E904" s="6">
        <v>4552</v>
      </c>
      <c r="F904" s="17" t="str">
        <f>VLOOKUP(A904,'forecast data dump'!$A$1:$H$3450,4,FALSE)</f>
        <v>22-Sep-20 A</v>
      </c>
      <c r="G904" s="17" t="str">
        <f>VLOOKUP(A904,'forecast data dump'!$A$1:$H$3450,5,FALSE)</f>
        <v>26-Feb-21 A</v>
      </c>
      <c r="H904" s="13">
        <f>VLOOKUP(A904,'forecast data dump'!$A$1:$H$3450,8,FALSE)</f>
        <v>1</v>
      </c>
      <c r="I904" s="22">
        <f t="shared" si="152"/>
        <v>0</v>
      </c>
      <c r="J904" s="5"/>
      <c r="K904" s="5"/>
      <c r="L904" s="33">
        <f t="shared" si="153"/>
        <v>0</v>
      </c>
      <c r="M904" s="33">
        <f t="shared" si="154"/>
        <v>0</v>
      </c>
      <c r="N904" s="22">
        <f t="shared" si="155"/>
        <v>0</v>
      </c>
    </row>
    <row r="905" spans="1:14" x14ac:dyDescent="0.3">
      <c r="A905" s="5" t="s">
        <v>1952</v>
      </c>
      <c r="B905" s="5" t="s">
        <v>1953</v>
      </c>
      <c r="C905" s="5" t="s">
        <v>3762</v>
      </c>
      <c r="D905" s="5">
        <v>6500</v>
      </c>
      <c r="E905" s="6">
        <v>7397</v>
      </c>
      <c r="F905" s="17" t="str">
        <f>VLOOKUP(A905,'forecast data dump'!$A$1:$H$3450,4,FALSE)</f>
        <v>20-Jul-20 A</v>
      </c>
      <c r="G905" s="17" t="str">
        <f>VLOOKUP(A905,'forecast data dump'!$A$1:$H$3450,5,FALSE)</f>
        <v>31-Jul-20 A</v>
      </c>
      <c r="H905" s="13">
        <f>VLOOKUP(A905,'forecast data dump'!$A$1:$H$3450,8,FALSE)</f>
        <v>1</v>
      </c>
      <c r="I905" s="22">
        <f t="shared" si="152"/>
        <v>0</v>
      </c>
      <c r="J905" s="5"/>
      <c r="K905" s="5"/>
      <c r="L905" s="33">
        <f t="shared" si="153"/>
        <v>0</v>
      </c>
      <c r="M905" s="33">
        <f t="shared" si="154"/>
        <v>0</v>
      </c>
      <c r="N905" s="22">
        <f t="shared" si="155"/>
        <v>0</v>
      </c>
    </row>
    <row r="906" spans="1:14" x14ac:dyDescent="0.3">
      <c r="A906" s="5" t="s">
        <v>1954</v>
      </c>
      <c r="B906" s="5" t="s">
        <v>1955</v>
      </c>
      <c r="C906" s="5" t="s">
        <v>3762</v>
      </c>
      <c r="D906" s="5">
        <v>300</v>
      </c>
      <c r="E906" s="6">
        <v>341</v>
      </c>
      <c r="F906" s="17" t="str">
        <f>VLOOKUP(A906,'forecast data dump'!$A$1:$H$3450,4,FALSE)</f>
        <v>01-Oct-20 A</v>
      </c>
      <c r="G906" s="17" t="str">
        <f>VLOOKUP(A906,'forecast data dump'!$A$1:$H$3450,5,FALSE)</f>
        <v>30-Oct-20 A</v>
      </c>
      <c r="H906" s="13">
        <f>VLOOKUP(A906,'forecast data dump'!$A$1:$H$3450,8,FALSE)</f>
        <v>1</v>
      </c>
      <c r="I906" s="22">
        <f t="shared" si="152"/>
        <v>0</v>
      </c>
      <c r="J906" s="5"/>
      <c r="K906" s="5"/>
      <c r="L906" s="33">
        <f t="shared" si="153"/>
        <v>0</v>
      </c>
      <c r="M906" s="33">
        <f t="shared" si="154"/>
        <v>0</v>
      </c>
      <c r="N906" s="22">
        <f t="shared" si="155"/>
        <v>0</v>
      </c>
    </row>
    <row r="907" spans="1:14" x14ac:dyDescent="0.3">
      <c r="A907" s="5" t="s">
        <v>1956</v>
      </c>
      <c r="B907" s="5" t="s">
        <v>1957</v>
      </c>
      <c r="C907" s="5" t="s">
        <v>3762</v>
      </c>
      <c r="D907" s="5">
        <v>2000</v>
      </c>
      <c r="E907" s="6">
        <v>2276</v>
      </c>
      <c r="F907" s="17" t="str">
        <f>VLOOKUP(A907,'forecast data dump'!$A$1:$H$3450,4,FALSE)</f>
        <v>03-Aug-20 A</v>
      </c>
      <c r="G907" s="17" t="str">
        <f>VLOOKUP(A907,'forecast data dump'!$A$1:$H$3450,5,FALSE)</f>
        <v>25-Aug-20 A</v>
      </c>
      <c r="H907" s="13">
        <f>VLOOKUP(A907,'forecast data dump'!$A$1:$H$3450,8,FALSE)</f>
        <v>1</v>
      </c>
      <c r="I907" s="22">
        <f t="shared" si="152"/>
        <v>0</v>
      </c>
      <c r="J907" s="5"/>
      <c r="K907" s="5"/>
      <c r="L907" s="33">
        <f t="shared" si="153"/>
        <v>0</v>
      </c>
      <c r="M907" s="33">
        <f t="shared" si="154"/>
        <v>0</v>
      </c>
      <c r="N907" s="22">
        <f t="shared" si="155"/>
        <v>0</v>
      </c>
    </row>
    <row r="908" spans="1:14" x14ac:dyDescent="0.3">
      <c r="A908" s="5" t="s">
        <v>1958</v>
      </c>
      <c r="B908" s="5" t="s">
        <v>1959</v>
      </c>
      <c r="C908" s="5" t="s">
        <v>3762</v>
      </c>
      <c r="D908" s="5">
        <v>500</v>
      </c>
      <c r="E908" s="6">
        <v>569</v>
      </c>
      <c r="F908" s="17" t="str">
        <f>VLOOKUP(A908,'forecast data dump'!$A$1:$H$3450,4,FALSE)</f>
        <v>01-Oct-20 A</v>
      </c>
      <c r="G908" s="17" t="str">
        <f>VLOOKUP(A908,'forecast data dump'!$A$1:$H$3450,5,FALSE)</f>
        <v>26-Oct-20 A</v>
      </c>
      <c r="H908" s="13">
        <f>VLOOKUP(A908,'forecast data dump'!$A$1:$H$3450,8,FALSE)</f>
        <v>1</v>
      </c>
      <c r="I908" s="22">
        <f t="shared" si="152"/>
        <v>0</v>
      </c>
      <c r="J908" s="5"/>
      <c r="K908" s="5"/>
      <c r="L908" s="33">
        <f t="shared" si="153"/>
        <v>0</v>
      </c>
      <c r="M908" s="33">
        <f t="shared" si="154"/>
        <v>0</v>
      </c>
      <c r="N908" s="22">
        <f t="shared" si="155"/>
        <v>0</v>
      </c>
    </row>
    <row r="909" spans="1:14" x14ac:dyDescent="0.3">
      <c r="A909" s="5" t="s">
        <v>1960</v>
      </c>
      <c r="B909" s="5" t="s">
        <v>1961</v>
      </c>
      <c r="C909" s="5" t="s">
        <v>3762</v>
      </c>
      <c r="D909" s="5">
        <v>1500</v>
      </c>
      <c r="E909" s="6">
        <v>1707</v>
      </c>
      <c r="F909" s="17" t="str">
        <f>VLOOKUP(A909,'forecast data dump'!$A$1:$H$3450,4,FALSE)</f>
        <v>03-Aug-20 A</v>
      </c>
      <c r="G909" s="17" t="str">
        <f>VLOOKUP(A909,'forecast data dump'!$A$1:$H$3450,5,FALSE)</f>
        <v>25-Aug-20 A</v>
      </c>
      <c r="H909" s="13">
        <f>VLOOKUP(A909,'forecast data dump'!$A$1:$H$3450,8,FALSE)</f>
        <v>1</v>
      </c>
      <c r="I909" s="22">
        <f t="shared" si="152"/>
        <v>0</v>
      </c>
      <c r="J909" s="5"/>
      <c r="K909" s="5"/>
      <c r="L909" s="33">
        <f t="shared" si="153"/>
        <v>0</v>
      </c>
      <c r="M909" s="33">
        <f t="shared" si="154"/>
        <v>0</v>
      </c>
      <c r="N909" s="22">
        <f t="shared" si="155"/>
        <v>0</v>
      </c>
    </row>
    <row r="910" spans="1:14" x14ac:dyDescent="0.3">
      <c r="A910" s="5" t="s">
        <v>1962</v>
      </c>
      <c r="B910" s="5" t="s">
        <v>1963</v>
      </c>
      <c r="C910" s="5" t="s">
        <v>3762</v>
      </c>
      <c r="D910" s="5">
        <v>3400</v>
      </c>
      <c r="E910" s="6">
        <v>3869</v>
      </c>
      <c r="F910" s="17" t="str">
        <f>VLOOKUP(A910,'forecast data dump'!$A$1:$H$3450,4,FALSE)</f>
        <v>01-Feb-21 A</v>
      </c>
      <c r="G910" s="17" t="str">
        <f>VLOOKUP(A910,'forecast data dump'!$A$1:$H$3450,5,FALSE)</f>
        <v>24-Feb-21 A</v>
      </c>
      <c r="H910" s="13">
        <f>VLOOKUP(A910,'forecast data dump'!$A$1:$H$3450,8,FALSE)</f>
        <v>1</v>
      </c>
      <c r="I910" s="22">
        <f t="shared" si="152"/>
        <v>0</v>
      </c>
      <c r="J910" s="5"/>
      <c r="K910" s="5"/>
      <c r="L910" s="33">
        <f t="shared" si="153"/>
        <v>0</v>
      </c>
      <c r="M910" s="33">
        <f t="shared" si="154"/>
        <v>0</v>
      </c>
      <c r="N910" s="22">
        <f t="shared" si="155"/>
        <v>0</v>
      </c>
    </row>
    <row r="911" spans="1:14" x14ac:dyDescent="0.3">
      <c r="A911" s="5" t="s">
        <v>1964</v>
      </c>
      <c r="B911" s="5" t="s">
        <v>1965</v>
      </c>
      <c r="C911" s="5" t="s">
        <v>3762</v>
      </c>
      <c r="D911" s="5">
        <v>25000</v>
      </c>
      <c r="E911" s="6">
        <v>28448</v>
      </c>
      <c r="F911" s="17" t="str">
        <f>VLOOKUP(A911,'forecast data dump'!$A$1:$H$3450,4,FALSE)</f>
        <v>01-Dec-20 A</v>
      </c>
      <c r="G911" s="17" t="str">
        <f>VLOOKUP(A911,'forecast data dump'!$A$1:$H$3450,5,FALSE)</f>
        <v>28-Jan-21 A</v>
      </c>
      <c r="H911" s="13">
        <f>VLOOKUP(A911,'forecast data dump'!$A$1:$H$3450,8,FALSE)</f>
        <v>1</v>
      </c>
      <c r="I911" s="22">
        <f t="shared" si="152"/>
        <v>0</v>
      </c>
      <c r="J911" s="5"/>
      <c r="K911" s="5"/>
      <c r="L911" s="33">
        <f t="shared" si="153"/>
        <v>0</v>
      </c>
      <c r="M911" s="33">
        <f t="shared" si="154"/>
        <v>0</v>
      </c>
      <c r="N911" s="22">
        <f t="shared" si="155"/>
        <v>0</v>
      </c>
    </row>
    <row r="912" spans="1:14" x14ac:dyDescent="0.3">
      <c r="A912" s="3" t="s">
        <v>7865</v>
      </c>
      <c r="B912" s="3"/>
      <c r="C912" s="3"/>
      <c r="D912" s="3"/>
      <c r="E912" s="4"/>
      <c r="F912" s="15"/>
      <c r="G912" s="15"/>
      <c r="H912" s="11"/>
      <c r="I912" s="20"/>
      <c r="J912" s="3"/>
      <c r="K912" s="3"/>
      <c r="L912" s="32"/>
      <c r="M912" s="32"/>
      <c r="N912" s="20"/>
    </row>
    <row r="913" spans="1:14" x14ac:dyDescent="0.3">
      <c r="A913" s="5" t="s">
        <v>1966</v>
      </c>
      <c r="B913" s="5" t="s">
        <v>1967</v>
      </c>
      <c r="C913" s="5" t="s">
        <v>3758</v>
      </c>
      <c r="D913" s="5">
        <v>48</v>
      </c>
      <c r="E913" s="6">
        <v>6072</v>
      </c>
      <c r="F913" s="17">
        <f>VLOOKUP(A913,'forecast data dump'!$A$1:$H$3450,4,FALSE)</f>
        <v>44438</v>
      </c>
      <c r="G913" s="17">
        <f>VLOOKUP(A913,'forecast data dump'!$A$1:$H$3450,5,FALSE)</f>
        <v>44466</v>
      </c>
      <c r="H913" s="13">
        <f>VLOOKUP(A913,'forecast data dump'!$A$1:$H$3450,8,FALSE)</f>
        <v>0</v>
      </c>
      <c r="I913" s="22">
        <f t="shared" ref="I913:I925" si="156">D913*(1-H913)</f>
        <v>48</v>
      </c>
      <c r="J913" s="5"/>
      <c r="K913" s="5"/>
      <c r="L913" s="33">
        <f t="shared" ref="L913:L925" si="157">E913*(1-H913)</f>
        <v>6072</v>
      </c>
      <c r="M913" s="33">
        <f t="shared" ref="M913:M925" si="158">IF(J913="",L913,(E913/D913)*J913)</f>
        <v>6072</v>
      </c>
      <c r="N913" s="22">
        <f t="shared" ref="N913:N925" si="159">L913-M913</f>
        <v>0</v>
      </c>
    </row>
    <row r="914" spans="1:14" x14ac:dyDescent="0.3">
      <c r="A914" s="5" t="s">
        <v>1966</v>
      </c>
      <c r="B914" s="5" t="s">
        <v>1967</v>
      </c>
      <c r="C914" s="5" t="s">
        <v>3759</v>
      </c>
      <c r="D914" s="5">
        <v>280</v>
      </c>
      <c r="E914" s="6">
        <v>31954</v>
      </c>
      <c r="F914" s="17">
        <f>VLOOKUP(A914,'forecast data dump'!$A$1:$H$3450,4,FALSE)</f>
        <v>44438</v>
      </c>
      <c r="G914" s="17">
        <f>VLOOKUP(A914,'forecast data dump'!$A$1:$H$3450,5,FALSE)</f>
        <v>44466</v>
      </c>
      <c r="H914" s="13">
        <f>VLOOKUP(A914,'forecast data dump'!$A$1:$H$3450,8,FALSE)</f>
        <v>0</v>
      </c>
      <c r="I914" s="22">
        <f t="shared" si="156"/>
        <v>280</v>
      </c>
      <c r="J914" s="5"/>
      <c r="K914" s="5"/>
      <c r="L914" s="33">
        <f t="shared" si="157"/>
        <v>31954</v>
      </c>
      <c r="M914" s="33">
        <f t="shared" si="158"/>
        <v>31954</v>
      </c>
      <c r="N914" s="22">
        <f t="shared" si="159"/>
        <v>0</v>
      </c>
    </row>
    <row r="915" spans="1:14" x14ac:dyDescent="0.3">
      <c r="A915" s="5" t="s">
        <v>1968</v>
      </c>
      <c r="B915" s="5" t="s">
        <v>1969</v>
      </c>
      <c r="C915" s="5" t="s">
        <v>3758</v>
      </c>
      <c r="D915" s="5">
        <v>4</v>
      </c>
      <c r="E915" s="6">
        <v>506</v>
      </c>
      <c r="F915" s="17">
        <f>VLOOKUP(A915,'forecast data dump'!$A$1:$H$3450,4,FALSE)</f>
        <v>44467</v>
      </c>
      <c r="G915" s="17">
        <f>VLOOKUP(A915,'forecast data dump'!$A$1:$H$3450,5,FALSE)</f>
        <v>44473</v>
      </c>
      <c r="H915" s="13">
        <f>VLOOKUP(A915,'forecast data dump'!$A$1:$H$3450,8,FALSE)</f>
        <v>0</v>
      </c>
      <c r="I915" s="22">
        <f t="shared" si="156"/>
        <v>4</v>
      </c>
      <c r="J915" s="5"/>
      <c r="K915" s="5"/>
      <c r="L915" s="33">
        <f t="shared" si="157"/>
        <v>506</v>
      </c>
      <c r="M915" s="33">
        <f t="shared" si="158"/>
        <v>506</v>
      </c>
      <c r="N915" s="22">
        <f t="shared" si="159"/>
        <v>0</v>
      </c>
    </row>
    <row r="916" spans="1:14" x14ac:dyDescent="0.3">
      <c r="A916" s="5" t="s">
        <v>1968</v>
      </c>
      <c r="B916" s="5" t="s">
        <v>1969</v>
      </c>
      <c r="C916" s="5" t="s">
        <v>3759</v>
      </c>
      <c r="D916" s="5">
        <v>13</v>
      </c>
      <c r="E916" s="6">
        <v>1484</v>
      </c>
      <c r="F916" s="17">
        <f>VLOOKUP(A916,'forecast data dump'!$A$1:$H$3450,4,FALSE)</f>
        <v>44467</v>
      </c>
      <c r="G916" s="17">
        <f>VLOOKUP(A916,'forecast data dump'!$A$1:$H$3450,5,FALSE)</f>
        <v>44473</v>
      </c>
      <c r="H916" s="13">
        <f>VLOOKUP(A916,'forecast data dump'!$A$1:$H$3450,8,FALSE)</f>
        <v>0</v>
      </c>
      <c r="I916" s="22">
        <f t="shared" si="156"/>
        <v>13</v>
      </c>
      <c r="J916" s="5"/>
      <c r="K916" s="5"/>
      <c r="L916" s="33">
        <f t="shared" si="157"/>
        <v>1484</v>
      </c>
      <c r="M916" s="33">
        <f t="shared" si="158"/>
        <v>1484</v>
      </c>
      <c r="N916" s="22">
        <f t="shared" si="159"/>
        <v>0</v>
      </c>
    </row>
    <row r="917" spans="1:14" x14ac:dyDescent="0.3">
      <c r="A917" s="5" t="s">
        <v>1970</v>
      </c>
      <c r="B917" s="5" t="s">
        <v>1971</v>
      </c>
      <c r="C917" s="5" t="s">
        <v>3759</v>
      </c>
      <c r="D917" s="5">
        <v>52</v>
      </c>
      <c r="E917" s="6">
        <v>6087</v>
      </c>
      <c r="F917" s="17">
        <f>VLOOKUP(A917,'forecast data dump'!$A$1:$H$3450,4,FALSE)</f>
        <v>44474</v>
      </c>
      <c r="G917" s="17">
        <f>VLOOKUP(A917,'forecast data dump'!$A$1:$H$3450,5,FALSE)</f>
        <v>44547</v>
      </c>
      <c r="H917" s="13">
        <f>VLOOKUP(A917,'forecast data dump'!$A$1:$H$3450,8,FALSE)</f>
        <v>0</v>
      </c>
      <c r="I917" s="22">
        <f t="shared" si="156"/>
        <v>52</v>
      </c>
      <c r="J917" s="5"/>
      <c r="K917" s="5"/>
      <c r="L917" s="33">
        <f t="shared" si="157"/>
        <v>6087</v>
      </c>
      <c r="M917" s="33">
        <f t="shared" si="158"/>
        <v>6087</v>
      </c>
      <c r="N917" s="22">
        <f t="shared" si="159"/>
        <v>0</v>
      </c>
    </row>
    <row r="918" spans="1:14" x14ac:dyDescent="0.3">
      <c r="A918" s="5" t="s">
        <v>1970</v>
      </c>
      <c r="B918" s="5" t="s">
        <v>1971</v>
      </c>
      <c r="C918" s="5" t="s">
        <v>3752</v>
      </c>
      <c r="D918" s="5">
        <v>150</v>
      </c>
      <c r="E918" s="6">
        <v>19245</v>
      </c>
      <c r="F918" s="17">
        <f>VLOOKUP(A918,'forecast data dump'!$A$1:$H$3450,4,FALSE)</f>
        <v>44474</v>
      </c>
      <c r="G918" s="17">
        <f>VLOOKUP(A918,'forecast data dump'!$A$1:$H$3450,5,FALSE)</f>
        <v>44547</v>
      </c>
      <c r="H918" s="13">
        <f>VLOOKUP(A918,'forecast data dump'!$A$1:$H$3450,8,FALSE)</f>
        <v>0</v>
      </c>
      <c r="I918" s="22">
        <f t="shared" si="156"/>
        <v>150</v>
      </c>
      <c r="J918" s="5"/>
      <c r="K918" s="5"/>
      <c r="L918" s="33">
        <f t="shared" si="157"/>
        <v>19245</v>
      </c>
      <c r="M918" s="33">
        <f t="shared" si="158"/>
        <v>19245</v>
      </c>
      <c r="N918" s="22">
        <f t="shared" si="159"/>
        <v>0</v>
      </c>
    </row>
    <row r="919" spans="1:14" x14ac:dyDescent="0.3">
      <c r="A919" s="5" t="s">
        <v>1972</v>
      </c>
      <c r="B919" s="5" t="s">
        <v>1973</v>
      </c>
      <c r="C919" s="5" t="s">
        <v>3759</v>
      </c>
      <c r="D919" s="5">
        <v>160</v>
      </c>
      <c r="E919" s="6">
        <v>19372</v>
      </c>
      <c r="F919" s="17">
        <f>VLOOKUP(A919,'forecast data dump'!$A$1:$H$3450,4,FALSE)</f>
        <v>44601</v>
      </c>
      <c r="G919" s="17">
        <f>VLOOKUP(A919,'forecast data dump'!$A$1:$H$3450,5,FALSE)</f>
        <v>44629</v>
      </c>
      <c r="H919" s="13">
        <f>VLOOKUP(A919,'forecast data dump'!$A$1:$H$3450,8,FALSE)</f>
        <v>0</v>
      </c>
      <c r="I919" s="22">
        <f t="shared" si="156"/>
        <v>160</v>
      </c>
      <c r="J919" s="5"/>
      <c r="K919" s="5"/>
      <c r="L919" s="33">
        <f t="shared" si="157"/>
        <v>19372</v>
      </c>
      <c r="M919" s="33">
        <f t="shared" si="158"/>
        <v>19372</v>
      </c>
      <c r="N919" s="22">
        <f t="shared" si="159"/>
        <v>0</v>
      </c>
    </row>
    <row r="920" spans="1:14" x14ac:dyDescent="0.3">
      <c r="A920" s="5" t="s">
        <v>1974</v>
      </c>
      <c r="B920" s="5" t="s">
        <v>1975</v>
      </c>
      <c r="C920" s="5" t="s">
        <v>3759</v>
      </c>
      <c r="D920" s="5">
        <v>40</v>
      </c>
      <c r="E920" s="6">
        <v>4843</v>
      </c>
      <c r="F920" s="17">
        <f>VLOOKUP(A920,'forecast data dump'!$A$1:$H$3450,4,FALSE)</f>
        <v>44651</v>
      </c>
      <c r="G920" s="17">
        <f>VLOOKUP(A920,'forecast data dump'!$A$1:$H$3450,5,FALSE)</f>
        <v>44664</v>
      </c>
      <c r="H920" s="13">
        <f>VLOOKUP(A920,'forecast data dump'!$A$1:$H$3450,8,FALSE)</f>
        <v>0</v>
      </c>
      <c r="I920" s="22">
        <f t="shared" si="156"/>
        <v>40</v>
      </c>
      <c r="J920" s="5"/>
      <c r="K920" s="5"/>
      <c r="L920" s="33">
        <f t="shared" si="157"/>
        <v>4843</v>
      </c>
      <c r="M920" s="33">
        <f t="shared" si="158"/>
        <v>4843</v>
      </c>
      <c r="N920" s="22">
        <f t="shared" si="159"/>
        <v>0</v>
      </c>
    </row>
    <row r="921" spans="1:14" x14ac:dyDescent="0.3">
      <c r="A921" s="5" t="s">
        <v>1976</v>
      </c>
      <c r="B921" s="5" t="s">
        <v>1977</v>
      </c>
      <c r="C921" s="5" t="s">
        <v>3752</v>
      </c>
      <c r="D921" s="5">
        <v>32</v>
      </c>
      <c r="E921" s="6">
        <v>4122</v>
      </c>
      <c r="F921" s="17" t="str">
        <f>VLOOKUP(A921,'forecast data dump'!$A$1:$H$3450,4,FALSE)</f>
        <v>15-Jun-21 A</v>
      </c>
      <c r="G921" s="17">
        <f>VLOOKUP(A921,'forecast data dump'!$A$1:$H$3450,5,FALSE)</f>
        <v>44574</v>
      </c>
      <c r="H921" s="13">
        <f>VLOOKUP(A921,'forecast data dump'!$A$1:$H$3450,8,FALSE)</f>
        <v>0.5</v>
      </c>
      <c r="I921" s="22">
        <f t="shared" si="156"/>
        <v>16</v>
      </c>
      <c r="J921" s="5"/>
      <c r="K921" s="5"/>
      <c r="L921" s="33">
        <f t="shared" si="157"/>
        <v>2061</v>
      </c>
      <c r="M921" s="33">
        <f t="shared" si="158"/>
        <v>2061</v>
      </c>
      <c r="N921" s="22">
        <f t="shared" si="159"/>
        <v>0</v>
      </c>
    </row>
    <row r="922" spans="1:14" x14ac:dyDescent="0.3">
      <c r="A922" s="5" t="s">
        <v>1978</v>
      </c>
      <c r="B922" s="5" t="s">
        <v>1979</v>
      </c>
      <c r="C922" s="5" t="s">
        <v>3752</v>
      </c>
      <c r="D922" s="5">
        <v>480</v>
      </c>
      <c r="E922" s="6">
        <v>63690</v>
      </c>
      <c r="F922" s="17">
        <f>VLOOKUP(A922,'forecast data dump'!$A$1:$H$3450,4,FALSE)</f>
        <v>44601</v>
      </c>
      <c r="G922" s="17">
        <f>VLOOKUP(A922,'forecast data dump'!$A$1:$H$3450,5,FALSE)</f>
        <v>44607</v>
      </c>
      <c r="H922" s="13">
        <f>VLOOKUP(A922,'forecast data dump'!$A$1:$H$3450,8,FALSE)</f>
        <v>0</v>
      </c>
      <c r="I922" s="22">
        <f t="shared" si="156"/>
        <v>480</v>
      </c>
      <c r="J922" s="5"/>
      <c r="K922" s="5"/>
      <c r="L922" s="33">
        <f t="shared" si="157"/>
        <v>63690</v>
      </c>
      <c r="M922" s="33">
        <f t="shared" si="158"/>
        <v>63690</v>
      </c>
      <c r="N922" s="22">
        <f t="shared" si="159"/>
        <v>0</v>
      </c>
    </row>
    <row r="923" spans="1:14" x14ac:dyDescent="0.3">
      <c r="A923" s="5" t="s">
        <v>1980</v>
      </c>
      <c r="B923" s="5" t="s">
        <v>1981</v>
      </c>
      <c r="C923" s="5" t="s">
        <v>3759</v>
      </c>
      <c r="D923" s="5">
        <v>16</v>
      </c>
      <c r="E923" s="6">
        <v>1937</v>
      </c>
      <c r="F923" s="17">
        <f>VLOOKUP(A923,'forecast data dump'!$A$1:$H$3450,4,FALSE)</f>
        <v>44623</v>
      </c>
      <c r="G923" s="17">
        <f>VLOOKUP(A923,'forecast data dump'!$A$1:$H$3450,5,FALSE)</f>
        <v>44629</v>
      </c>
      <c r="H923" s="13">
        <f>VLOOKUP(A923,'forecast data dump'!$A$1:$H$3450,8,FALSE)</f>
        <v>0</v>
      </c>
      <c r="I923" s="22">
        <f t="shared" si="156"/>
        <v>16</v>
      </c>
      <c r="J923" s="5"/>
      <c r="K923" s="5"/>
      <c r="L923" s="33">
        <f t="shared" si="157"/>
        <v>1937</v>
      </c>
      <c r="M923" s="33">
        <f t="shared" si="158"/>
        <v>1937</v>
      </c>
      <c r="N923" s="22">
        <f t="shared" si="159"/>
        <v>0</v>
      </c>
    </row>
    <row r="924" spans="1:14" x14ac:dyDescent="0.3">
      <c r="A924" s="5" t="s">
        <v>1982</v>
      </c>
      <c r="B924" s="5" t="s">
        <v>1983</v>
      </c>
      <c r="C924" s="5" t="s">
        <v>3759</v>
      </c>
      <c r="D924" s="5">
        <v>96</v>
      </c>
      <c r="E924" s="6">
        <v>11623</v>
      </c>
      <c r="F924" s="17">
        <f>VLOOKUP(A924,'forecast data dump'!$A$1:$H$3450,4,FALSE)</f>
        <v>44630</v>
      </c>
      <c r="G924" s="17">
        <f>VLOOKUP(A924,'forecast data dump'!$A$1:$H$3450,5,FALSE)</f>
        <v>44650</v>
      </c>
      <c r="H924" s="13">
        <f>VLOOKUP(A924,'forecast data dump'!$A$1:$H$3450,8,FALSE)</f>
        <v>0</v>
      </c>
      <c r="I924" s="22">
        <f t="shared" si="156"/>
        <v>96</v>
      </c>
      <c r="J924" s="5"/>
      <c r="K924" s="5"/>
      <c r="L924" s="33">
        <f t="shared" si="157"/>
        <v>11623</v>
      </c>
      <c r="M924" s="33">
        <f t="shared" si="158"/>
        <v>11623</v>
      </c>
      <c r="N924" s="22">
        <f t="shared" si="159"/>
        <v>0</v>
      </c>
    </row>
    <row r="925" spans="1:14" x14ac:dyDescent="0.3">
      <c r="A925" s="5" t="s">
        <v>1984</v>
      </c>
      <c r="B925" s="5" t="s">
        <v>1985</v>
      </c>
      <c r="C925" s="5" t="s">
        <v>3752</v>
      </c>
      <c r="D925" s="5">
        <v>8</v>
      </c>
      <c r="E925" s="6">
        <v>1062</v>
      </c>
      <c r="F925" s="17" t="str">
        <f>VLOOKUP(A925,'forecast data dump'!$A$1:$H$3450,4,FALSE)</f>
        <v>15-Jun-21 A</v>
      </c>
      <c r="G925" s="17">
        <f>VLOOKUP(A925,'forecast data dump'!$A$1:$H$3450,5,FALSE)</f>
        <v>44641</v>
      </c>
      <c r="H925" s="13">
        <f>VLOOKUP(A925,'forecast data dump'!$A$1:$H$3450,8,FALSE)</f>
        <v>0.5</v>
      </c>
      <c r="I925" s="22">
        <f t="shared" si="156"/>
        <v>4</v>
      </c>
      <c r="J925" s="5"/>
      <c r="K925" s="5"/>
      <c r="L925" s="33">
        <f t="shared" si="157"/>
        <v>531</v>
      </c>
      <c r="M925" s="33">
        <f t="shared" si="158"/>
        <v>531</v>
      </c>
      <c r="N925" s="22">
        <f t="shared" si="159"/>
        <v>0</v>
      </c>
    </row>
    <row r="926" spans="1:14" x14ac:dyDescent="0.3">
      <c r="A926" s="3" t="s">
        <v>7866</v>
      </c>
      <c r="B926" s="3"/>
      <c r="C926" s="3"/>
      <c r="D926" s="3"/>
      <c r="E926" s="4"/>
      <c r="F926" s="15"/>
      <c r="G926" s="15"/>
      <c r="H926" s="11"/>
      <c r="I926" s="20"/>
      <c r="J926" s="3"/>
      <c r="K926" s="3"/>
      <c r="L926" s="32"/>
      <c r="M926" s="32"/>
      <c r="N926" s="20"/>
    </row>
    <row r="927" spans="1:14" x14ac:dyDescent="0.3">
      <c r="A927" s="5" t="s">
        <v>1757</v>
      </c>
      <c r="B927" s="5" t="s">
        <v>1758</v>
      </c>
      <c r="C927" s="5" t="s">
        <v>3758</v>
      </c>
      <c r="D927" s="5">
        <v>240</v>
      </c>
      <c r="E927" s="6">
        <v>30362</v>
      </c>
      <c r="F927" s="17" t="str">
        <f>VLOOKUP(A927,'forecast data dump'!$A$1:$H$3450,4,FALSE)</f>
        <v>03-Aug-20 A</v>
      </c>
      <c r="G927" s="17" t="str">
        <f>VLOOKUP(A927,'forecast data dump'!$A$1:$H$3450,5,FALSE)</f>
        <v>30-Sep-20 A</v>
      </c>
      <c r="H927" s="13">
        <f>VLOOKUP(A927,'forecast data dump'!$A$1:$H$3450,8,FALSE)</f>
        <v>1</v>
      </c>
      <c r="I927" s="22">
        <f t="shared" ref="I927:I937" si="160">D927*(1-H927)</f>
        <v>0</v>
      </c>
      <c r="J927" s="5"/>
      <c r="K927" s="5"/>
      <c r="L927" s="33">
        <f t="shared" ref="L927:L937" si="161">E927*(1-H927)</f>
        <v>0</v>
      </c>
      <c r="M927" s="33">
        <f t="shared" ref="M927:M937" si="162">IF(J927="",L927,(E927/D927)*J927)</f>
        <v>0</v>
      </c>
      <c r="N927" s="22">
        <f t="shared" ref="N927:N937" si="163">L927-M927</f>
        <v>0</v>
      </c>
    </row>
    <row r="928" spans="1:14" x14ac:dyDescent="0.3">
      <c r="A928" s="5" t="s">
        <v>1757</v>
      </c>
      <c r="B928" s="5" t="s">
        <v>1758</v>
      </c>
      <c r="C928" s="5" t="s">
        <v>3763</v>
      </c>
      <c r="D928" s="5">
        <v>240</v>
      </c>
      <c r="E928" s="6">
        <v>35344</v>
      </c>
      <c r="F928" s="17" t="str">
        <f>VLOOKUP(A928,'forecast data dump'!$A$1:$H$3450,4,FALSE)</f>
        <v>03-Aug-20 A</v>
      </c>
      <c r="G928" s="17" t="str">
        <f>VLOOKUP(A928,'forecast data dump'!$A$1:$H$3450,5,FALSE)</f>
        <v>30-Sep-20 A</v>
      </c>
      <c r="H928" s="13">
        <f>VLOOKUP(A928,'forecast data dump'!$A$1:$H$3450,8,FALSE)</f>
        <v>1</v>
      </c>
      <c r="I928" s="22">
        <f t="shared" si="160"/>
        <v>0</v>
      </c>
      <c r="J928" s="5"/>
      <c r="K928" s="5"/>
      <c r="L928" s="33">
        <f t="shared" si="161"/>
        <v>0</v>
      </c>
      <c r="M928" s="33">
        <f t="shared" si="162"/>
        <v>0</v>
      </c>
      <c r="N928" s="22">
        <f t="shared" si="163"/>
        <v>0</v>
      </c>
    </row>
    <row r="929" spans="1:14" x14ac:dyDescent="0.3">
      <c r="A929" s="5" t="s">
        <v>1759</v>
      </c>
      <c r="B929" s="5" t="s">
        <v>1760</v>
      </c>
      <c r="C929" s="5" t="s">
        <v>3758</v>
      </c>
      <c r="D929" s="5">
        <v>8</v>
      </c>
      <c r="E929" s="6">
        <v>1012</v>
      </c>
      <c r="F929" s="17" t="str">
        <f>VLOOKUP(A929,'forecast data dump'!$A$1:$H$3450,4,FALSE)</f>
        <v>03-Aug-20 A</v>
      </c>
      <c r="G929" s="17">
        <f>VLOOKUP(A929,'forecast data dump'!$A$1:$H$3450,5,FALSE)</f>
        <v>44435</v>
      </c>
      <c r="H929" s="13">
        <f>VLOOKUP(A929,'forecast data dump'!$A$1:$H$3450,8,FALSE)</f>
        <v>0.6</v>
      </c>
      <c r="I929" s="22">
        <f t="shared" si="160"/>
        <v>3.2</v>
      </c>
      <c r="J929" s="5"/>
      <c r="K929" s="5"/>
      <c r="L929" s="33">
        <f t="shared" si="161"/>
        <v>404.8</v>
      </c>
      <c r="M929" s="33">
        <f t="shared" si="162"/>
        <v>404.8</v>
      </c>
      <c r="N929" s="22">
        <f t="shared" si="163"/>
        <v>0</v>
      </c>
    </row>
    <row r="930" spans="1:14" x14ac:dyDescent="0.3">
      <c r="A930" s="5" t="s">
        <v>1759</v>
      </c>
      <c r="B930" s="5" t="s">
        <v>1760</v>
      </c>
      <c r="C930" s="5" t="s">
        <v>3763</v>
      </c>
      <c r="D930" s="5">
        <v>8</v>
      </c>
      <c r="E930" s="6">
        <v>1178</v>
      </c>
      <c r="F930" s="17" t="str">
        <f>VLOOKUP(A930,'forecast data dump'!$A$1:$H$3450,4,FALSE)</f>
        <v>03-Aug-20 A</v>
      </c>
      <c r="G930" s="17">
        <f>VLOOKUP(A930,'forecast data dump'!$A$1:$H$3450,5,FALSE)</f>
        <v>44435</v>
      </c>
      <c r="H930" s="13">
        <f>VLOOKUP(A930,'forecast data dump'!$A$1:$H$3450,8,FALSE)</f>
        <v>0.6</v>
      </c>
      <c r="I930" s="22">
        <f t="shared" si="160"/>
        <v>3.2</v>
      </c>
      <c r="J930" s="5"/>
      <c r="K930" s="5"/>
      <c r="L930" s="33">
        <f t="shared" si="161"/>
        <v>471.20000000000005</v>
      </c>
      <c r="M930" s="33">
        <f t="shared" si="162"/>
        <v>471.20000000000005</v>
      </c>
      <c r="N930" s="22">
        <f t="shared" si="163"/>
        <v>0</v>
      </c>
    </row>
    <row r="931" spans="1:14" x14ac:dyDescent="0.3">
      <c r="A931" s="5" t="s">
        <v>1761</v>
      </c>
      <c r="B931" s="5" t="s">
        <v>1762</v>
      </c>
      <c r="C931" s="5" t="s">
        <v>3758</v>
      </c>
      <c r="D931" s="5">
        <v>576</v>
      </c>
      <c r="E931" s="6">
        <v>75056</v>
      </c>
      <c r="F931" s="17" t="str">
        <f>VLOOKUP(A931,'forecast data dump'!$A$1:$H$3450,4,FALSE)</f>
        <v>08-Mar-21 A</v>
      </c>
      <c r="G931" s="17">
        <f>VLOOKUP(A931,'forecast data dump'!$A$1:$H$3450,5,FALSE)</f>
        <v>44459</v>
      </c>
      <c r="H931" s="13">
        <f>VLOOKUP(A931,'forecast data dump'!$A$1:$H$3450,8,FALSE)</f>
        <v>0.45</v>
      </c>
      <c r="I931" s="22">
        <f t="shared" si="160"/>
        <v>316.8</v>
      </c>
      <c r="J931" s="5"/>
      <c r="K931" s="5"/>
      <c r="L931" s="33">
        <f t="shared" si="161"/>
        <v>41280.800000000003</v>
      </c>
      <c r="M931" s="33">
        <f t="shared" si="162"/>
        <v>41280.800000000003</v>
      </c>
      <c r="N931" s="22">
        <f t="shared" si="163"/>
        <v>0</v>
      </c>
    </row>
    <row r="932" spans="1:14" x14ac:dyDescent="0.3">
      <c r="A932" s="5" t="s">
        <v>1761</v>
      </c>
      <c r="B932" s="5" t="s">
        <v>1762</v>
      </c>
      <c r="C932" s="5" t="s">
        <v>3763</v>
      </c>
      <c r="D932" s="5">
        <v>72</v>
      </c>
      <c r="E932" s="6">
        <v>10921</v>
      </c>
      <c r="F932" s="17" t="str">
        <f>VLOOKUP(A932,'forecast data dump'!$A$1:$H$3450,4,FALSE)</f>
        <v>08-Mar-21 A</v>
      </c>
      <c r="G932" s="17">
        <f>VLOOKUP(A932,'forecast data dump'!$A$1:$H$3450,5,FALSE)</f>
        <v>44459</v>
      </c>
      <c r="H932" s="13">
        <f>VLOOKUP(A932,'forecast data dump'!$A$1:$H$3450,8,FALSE)</f>
        <v>0.45</v>
      </c>
      <c r="I932" s="22">
        <f t="shared" si="160"/>
        <v>39.6</v>
      </c>
      <c r="J932" s="5"/>
      <c r="K932" s="5"/>
      <c r="L932" s="33">
        <f t="shared" si="161"/>
        <v>6006.55</v>
      </c>
      <c r="M932" s="33">
        <f t="shared" si="162"/>
        <v>6006.55</v>
      </c>
      <c r="N932" s="22">
        <f t="shared" si="163"/>
        <v>0</v>
      </c>
    </row>
    <row r="933" spans="1:14" x14ac:dyDescent="0.3">
      <c r="A933" s="5" t="s">
        <v>1763</v>
      </c>
      <c r="B933" s="5" t="s">
        <v>1764</v>
      </c>
      <c r="C933" s="5" t="s">
        <v>3758</v>
      </c>
      <c r="D933" s="5">
        <v>576</v>
      </c>
      <c r="E933" s="6">
        <v>77132</v>
      </c>
      <c r="F933" s="17" t="str">
        <f>VLOOKUP(A933,'forecast data dump'!$A$1:$H$3450,4,FALSE)</f>
        <v>13-Jul-20 A</v>
      </c>
      <c r="G933" s="17">
        <f>VLOOKUP(A933,'forecast data dump'!$A$1:$H$3450,5,FALSE)</f>
        <v>44435</v>
      </c>
      <c r="H933" s="13">
        <f>VLOOKUP(A933,'forecast data dump'!$A$1:$H$3450,8,FALSE)</f>
        <v>0.92</v>
      </c>
      <c r="I933" s="22">
        <f t="shared" si="160"/>
        <v>46.079999999999977</v>
      </c>
      <c r="J933" s="5"/>
      <c r="K933" s="5"/>
      <c r="L933" s="33">
        <f t="shared" si="161"/>
        <v>6170.5599999999968</v>
      </c>
      <c r="M933" s="33">
        <f t="shared" si="162"/>
        <v>6170.5599999999968</v>
      </c>
      <c r="N933" s="22">
        <f t="shared" si="163"/>
        <v>0</v>
      </c>
    </row>
    <row r="934" spans="1:14" x14ac:dyDescent="0.3">
      <c r="A934" s="5" t="s">
        <v>1763</v>
      </c>
      <c r="B934" s="5" t="s">
        <v>1764</v>
      </c>
      <c r="C934" s="5" t="s">
        <v>3763</v>
      </c>
      <c r="D934" s="5">
        <v>72</v>
      </c>
      <c r="E934" s="6">
        <v>11223</v>
      </c>
      <c r="F934" s="17" t="str">
        <f>VLOOKUP(A934,'forecast data dump'!$A$1:$H$3450,4,FALSE)</f>
        <v>13-Jul-20 A</v>
      </c>
      <c r="G934" s="17">
        <f>VLOOKUP(A934,'forecast data dump'!$A$1:$H$3450,5,FALSE)</f>
        <v>44435</v>
      </c>
      <c r="H934" s="13">
        <f>VLOOKUP(A934,'forecast data dump'!$A$1:$H$3450,8,FALSE)</f>
        <v>0.92</v>
      </c>
      <c r="I934" s="22">
        <f t="shared" si="160"/>
        <v>5.7599999999999971</v>
      </c>
      <c r="J934" s="5"/>
      <c r="K934" s="5"/>
      <c r="L934" s="33">
        <f t="shared" si="161"/>
        <v>897.83999999999958</v>
      </c>
      <c r="M934" s="33">
        <f t="shared" si="162"/>
        <v>897.83999999999958</v>
      </c>
      <c r="N934" s="22">
        <f t="shared" si="163"/>
        <v>0</v>
      </c>
    </row>
    <row r="935" spans="1:14" x14ac:dyDescent="0.3">
      <c r="A935" s="5" t="s">
        <v>1765</v>
      </c>
      <c r="B935" s="5" t="s">
        <v>1766</v>
      </c>
      <c r="C935" s="5" t="s">
        <v>3758</v>
      </c>
      <c r="D935" s="5">
        <v>120</v>
      </c>
      <c r="E935" s="6">
        <v>16106</v>
      </c>
      <c r="F935" s="17">
        <f>VLOOKUP(A935,'forecast data dump'!$A$1:$H$3450,4,FALSE)</f>
        <v>44665</v>
      </c>
      <c r="G935" s="17">
        <f>VLOOKUP(A935,'forecast data dump'!$A$1:$H$3450,5,FALSE)</f>
        <v>44678</v>
      </c>
      <c r="H935" s="13">
        <f>VLOOKUP(A935,'forecast data dump'!$A$1:$H$3450,8,FALSE)</f>
        <v>0</v>
      </c>
      <c r="I935" s="22">
        <f t="shared" si="160"/>
        <v>120</v>
      </c>
      <c r="J935" s="5"/>
      <c r="K935" s="5"/>
      <c r="L935" s="33">
        <f t="shared" si="161"/>
        <v>16106</v>
      </c>
      <c r="M935" s="33">
        <f t="shared" si="162"/>
        <v>16106</v>
      </c>
      <c r="N935" s="22">
        <f t="shared" si="163"/>
        <v>0</v>
      </c>
    </row>
    <row r="936" spans="1:14" x14ac:dyDescent="0.3">
      <c r="A936" s="5" t="s">
        <v>1765</v>
      </c>
      <c r="B936" s="5" t="s">
        <v>1766</v>
      </c>
      <c r="C936" s="5" t="s">
        <v>3759</v>
      </c>
      <c r="D936" s="5">
        <v>120</v>
      </c>
      <c r="E936" s="6">
        <v>14529</v>
      </c>
      <c r="F936" s="17">
        <f>VLOOKUP(A936,'forecast data dump'!$A$1:$H$3450,4,FALSE)</f>
        <v>44665</v>
      </c>
      <c r="G936" s="17">
        <f>VLOOKUP(A936,'forecast data dump'!$A$1:$H$3450,5,FALSE)</f>
        <v>44678</v>
      </c>
      <c r="H936" s="13">
        <f>VLOOKUP(A936,'forecast data dump'!$A$1:$H$3450,8,FALSE)</f>
        <v>0</v>
      </c>
      <c r="I936" s="22">
        <f t="shared" si="160"/>
        <v>120</v>
      </c>
      <c r="J936" s="5"/>
      <c r="K936" s="5"/>
      <c r="L936" s="33">
        <f t="shared" si="161"/>
        <v>14529</v>
      </c>
      <c r="M936" s="33">
        <f t="shared" si="162"/>
        <v>14529</v>
      </c>
      <c r="N936" s="22">
        <f t="shared" si="163"/>
        <v>0</v>
      </c>
    </row>
    <row r="937" spans="1:14" x14ac:dyDescent="0.3">
      <c r="A937" s="5" t="s">
        <v>1765</v>
      </c>
      <c r="B937" s="5" t="s">
        <v>1766</v>
      </c>
      <c r="C937" s="5" t="s">
        <v>3763</v>
      </c>
      <c r="D937" s="5">
        <v>24</v>
      </c>
      <c r="E937" s="6">
        <v>3750</v>
      </c>
      <c r="F937" s="17">
        <f>VLOOKUP(A937,'forecast data dump'!$A$1:$H$3450,4,FALSE)</f>
        <v>44665</v>
      </c>
      <c r="G937" s="17">
        <f>VLOOKUP(A937,'forecast data dump'!$A$1:$H$3450,5,FALSE)</f>
        <v>44678</v>
      </c>
      <c r="H937" s="13">
        <f>VLOOKUP(A937,'forecast data dump'!$A$1:$H$3450,8,FALSE)</f>
        <v>0</v>
      </c>
      <c r="I937" s="22">
        <f t="shared" si="160"/>
        <v>24</v>
      </c>
      <c r="J937" s="5"/>
      <c r="K937" s="5"/>
      <c r="L937" s="33">
        <f t="shared" si="161"/>
        <v>3750</v>
      </c>
      <c r="M937" s="33">
        <f t="shared" si="162"/>
        <v>3750</v>
      </c>
      <c r="N937" s="22">
        <f t="shared" si="163"/>
        <v>0</v>
      </c>
    </row>
    <row r="938" spans="1:14" x14ac:dyDescent="0.3">
      <c r="A938" s="3" t="s">
        <v>7980</v>
      </c>
      <c r="B938" s="3"/>
      <c r="C938" s="3"/>
      <c r="D938" s="3"/>
      <c r="E938" s="4"/>
      <c r="F938" s="15"/>
      <c r="G938" s="15"/>
      <c r="H938" s="11"/>
      <c r="I938" s="20"/>
      <c r="J938" s="3"/>
      <c r="K938" s="3"/>
      <c r="L938" s="32"/>
      <c r="M938" s="32"/>
      <c r="N938" s="20"/>
    </row>
    <row r="939" spans="1:14" x14ac:dyDescent="0.3">
      <c r="A939" s="5" t="s">
        <v>2002</v>
      </c>
      <c r="B939" s="5" t="s">
        <v>2003</v>
      </c>
      <c r="C939" s="5" t="s">
        <v>3730</v>
      </c>
      <c r="D939" s="5">
        <v>89</v>
      </c>
      <c r="E939" s="6">
        <v>14920</v>
      </c>
      <c r="F939" s="17" t="str">
        <f>VLOOKUP(A939,'forecast data dump'!$A$1:$H$3450,4,FALSE)</f>
        <v>01-Feb-17 A</v>
      </c>
      <c r="G939" s="17" t="str">
        <f>VLOOKUP(A939,'forecast data dump'!$A$1:$H$3450,5,FALSE)</f>
        <v>29-Sep-17 A</v>
      </c>
      <c r="H939" s="13">
        <f>VLOOKUP(A939,'forecast data dump'!$A$1:$H$3450,8,FALSE)</f>
        <v>1</v>
      </c>
      <c r="I939" s="22">
        <f>D939*(1-H939)</f>
        <v>0</v>
      </c>
      <c r="J939" s="5"/>
      <c r="K939" s="5"/>
      <c r="L939" s="33">
        <f>E939*(1-H939)</f>
        <v>0</v>
      </c>
      <c r="M939" s="33">
        <f>IF(J939="",L939,(E939/D939)*J939)</f>
        <v>0</v>
      </c>
      <c r="N939" s="22">
        <f>L939-M939</f>
        <v>0</v>
      </c>
    </row>
    <row r="940" spans="1:14" x14ac:dyDescent="0.3">
      <c r="A940" s="5" t="s">
        <v>2004</v>
      </c>
      <c r="B940" s="5" t="s">
        <v>2005</v>
      </c>
      <c r="C940" s="5" t="s">
        <v>3730</v>
      </c>
      <c r="D940" s="5">
        <v>41</v>
      </c>
      <c r="E940" s="6">
        <v>6767</v>
      </c>
      <c r="F940" s="17" t="str">
        <f>VLOOKUP(A940,'forecast data dump'!$A$1:$H$3450,4,FALSE)</f>
        <v>02-Oct-17 A</v>
      </c>
      <c r="G940" s="17" t="str">
        <f>VLOOKUP(A940,'forecast data dump'!$A$1:$H$3450,5,FALSE)</f>
        <v>28-Sep-18 A</v>
      </c>
      <c r="H940" s="13">
        <f>VLOOKUP(A940,'forecast data dump'!$A$1:$H$3450,8,FALSE)</f>
        <v>1</v>
      </c>
      <c r="I940" s="22">
        <f>D940*(1-H940)</f>
        <v>0</v>
      </c>
      <c r="J940" s="5"/>
      <c r="K940" s="5"/>
      <c r="L940" s="33">
        <f>E940*(1-H940)</f>
        <v>0</v>
      </c>
      <c r="M940" s="33">
        <f>IF(J940="",L940,(E940/D940)*J940)</f>
        <v>0</v>
      </c>
      <c r="N940" s="22">
        <f>L940-M940</f>
        <v>0</v>
      </c>
    </row>
    <row r="941" spans="1:14" x14ac:dyDescent="0.3">
      <c r="A941" s="5" t="s">
        <v>2006</v>
      </c>
      <c r="B941" s="5" t="s">
        <v>2007</v>
      </c>
      <c r="C941" s="5" t="s">
        <v>3730</v>
      </c>
      <c r="D941" s="5">
        <v>69</v>
      </c>
      <c r="E941" s="6">
        <v>11595</v>
      </c>
      <c r="F941" s="17" t="str">
        <f>VLOOKUP(A941,'forecast data dump'!$A$1:$H$3450,4,FALSE)</f>
        <v>01-Oct-18 A</v>
      </c>
      <c r="G941" s="17" t="str">
        <f>VLOOKUP(A941,'forecast data dump'!$A$1:$H$3450,5,FALSE)</f>
        <v>31-May-19 A</v>
      </c>
      <c r="H941" s="13">
        <f>VLOOKUP(A941,'forecast data dump'!$A$1:$H$3450,8,FALSE)</f>
        <v>1</v>
      </c>
      <c r="I941" s="22">
        <f>D941*(1-H941)</f>
        <v>0</v>
      </c>
      <c r="J941" s="5"/>
      <c r="K941" s="5"/>
      <c r="L941" s="33">
        <f>E941*(1-H941)</f>
        <v>0</v>
      </c>
      <c r="M941" s="33">
        <f>IF(J941="",L941,(E941/D941)*J941)</f>
        <v>0</v>
      </c>
      <c r="N941" s="22">
        <f>L941-M941</f>
        <v>0</v>
      </c>
    </row>
    <row r="942" spans="1:14" x14ac:dyDescent="0.3">
      <c r="A942" s="5" t="s">
        <v>2008</v>
      </c>
      <c r="B942" s="5" t="s">
        <v>2009</v>
      </c>
      <c r="C942" s="5" t="s">
        <v>3730</v>
      </c>
      <c r="D942" s="5">
        <v>109</v>
      </c>
      <c r="E942" s="6">
        <v>18242</v>
      </c>
      <c r="F942" s="17" t="str">
        <f>VLOOKUP(A942,'forecast data dump'!$A$1:$H$3450,4,FALSE)</f>
        <v>03-Jun-19 A</v>
      </c>
      <c r="G942" s="17" t="str">
        <f>VLOOKUP(A942,'forecast data dump'!$A$1:$H$3450,5,FALSE)</f>
        <v>30-Sep-19 A</v>
      </c>
      <c r="H942" s="13">
        <f>VLOOKUP(A942,'forecast data dump'!$A$1:$H$3450,8,FALSE)</f>
        <v>1</v>
      </c>
      <c r="I942" s="22">
        <f>D942*(1-H942)</f>
        <v>0</v>
      </c>
      <c r="J942" s="5"/>
      <c r="K942" s="5"/>
      <c r="L942" s="33">
        <f>E942*(1-H942)</f>
        <v>0</v>
      </c>
      <c r="M942" s="33">
        <f>IF(J942="",L942,(E942/D942)*J942)</f>
        <v>0</v>
      </c>
      <c r="N942" s="22">
        <f>L942-M942</f>
        <v>0</v>
      </c>
    </row>
    <row r="943" spans="1:14" x14ac:dyDescent="0.3">
      <c r="A943" s="5" t="s">
        <v>2010</v>
      </c>
      <c r="B943" s="5" t="s">
        <v>2011</v>
      </c>
      <c r="C943" s="5" t="s">
        <v>3739</v>
      </c>
      <c r="D943" s="5">
        <v>512</v>
      </c>
      <c r="E943" s="6">
        <v>565</v>
      </c>
      <c r="F943" s="17" t="str">
        <f>VLOOKUP(A943,'forecast data dump'!$A$1:$H$3450,4,FALSE)</f>
        <v>03-Jun-19 A</v>
      </c>
      <c r="G943" s="17" t="str">
        <f>VLOOKUP(A943,'forecast data dump'!$A$1:$H$3450,5,FALSE)</f>
        <v>30-Sep-19 A</v>
      </c>
      <c r="H943" s="13">
        <f>VLOOKUP(A943,'forecast data dump'!$A$1:$H$3450,8,FALSE)</f>
        <v>1</v>
      </c>
      <c r="I943" s="22">
        <f>D943*(1-H943)</f>
        <v>0</v>
      </c>
      <c r="J943" s="5"/>
      <c r="K943" s="5"/>
      <c r="L943" s="33">
        <f>E943*(1-H943)</f>
        <v>0</v>
      </c>
      <c r="M943" s="33">
        <f>IF(J943="",L943,(E943/D943)*J943)</f>
        <v>0</v>
      </c>
      <c r="N943" s="22">
        <f>L943-M943</f>
        <v>0</v>
      </c>
    </row>
    <row r="944" spans="1:14" x14ac:dyDescent="0.3">
      <c r="A944" s="3" t="s">
        <v>7981</v>
      </c>
      <c r="B944" s="3"/>
      <c r="C944" s="3"/>
      <c r="D944" s="3"/>
      <c r="E944" s="4"/>
      <c r="F944" s="15"/>
      <c r="G944" s="15"/>
      <c r="H944" s="11"/>
      <c r="I944" s="20"/>
      <c r="J944" s="3"/>
      <c r="K944" s="3"/>
      <c r="L944" s="32"/>
      <c r="M944" s="32"/>
      <c r="N944" s="20"/>
    </row>
    <row r="945" spans="1:14" x14ac:dyDescent="0.3">
      <c r="A945" s="3" t="s">
        <v>7867</v>
      </c>
      <c r="B945" s="3"/>
      <c r="C945" s="3"/>
      <c r="D945" s="3"/>
      <c r="E945" s="4"/>
      <c r="F945" s="15"/>
      <c r="G945" s="15"/>
      <c r="H945" s="11"/>
      <c r="I945" s="20"/>
      <c r="J945" s="3"/>
      <c r="K945" s="3"/>
      <c r="L945" s="32"/>
      <c r="M945" s="32"/>
      <c r="N945" s="20"/>
    </row>
    <row r="946" spans="1:14" x14ac:dyDescent="0.3">
      <c r="A946" s="5" t="s">
        <v>2012</v>
      </c>
      <c r="B946" s="5" t="s">
        <v>2013</v>
      </c>
      <c r="C946" s="5" t="s">
        <v>3763</v>
      </c>
      <c r="D946" s="5">
        <v>16</v>
      </c>
      <c r="E946" s="6">
        <v>2356</v>
      </c>
      <c r="F946" s="17" t="str">
        <f>VLOOKUP(A946,'forecast data dump'!$A$1:$H$3450,4,FALSE)</f>
        <v>12-Jan-21 A</v>
      </c>
      <c r="G946" s="17" t="str">
        <f>VLOOKUP(A946,'forecast data dump'!$A$1:$H$3450,5,FALSE)</f>
        <v>26-Feb-21 A</v>
      </c>
      <c r="H946" s="13">
        <f>VLOOKUP(A946,'forecast data dump'!$A$1:$H$3450,8,FALSE)</f>
        <v>1</v>
      </c>
      <c r="I946" s="22">
        <f t="shared" ref="I946:I951" si="164">D946*(1-H946)</f>
        <v>0</v>
      </c>
      <c r="J946" s="5"/>
      <c r="K946" s="5"/>
      <c r="L946" s="33">
        <f t="shared" ref="L946:L951" si="165">E946*(1-H946)</f>
        <v>0</v>
      </c>
      <c r="M946" s="33">
        <f t="shared" ref="M946:M951" si="166">IF(J946="",L946,(E946/D946)*J946)</f>
        <v>0</v>
      </c>
      <c r="N946" s="22">
        <f t="shared" ref="N946:N951" si="167">L946-M946</f>
        <v>0</v>
      </c>
    </row>
    <row r="947" spans="1:14" x14ac:dyDescent="0.3">
      <c r="A947" s="5" t="s">
        <v>2014</v>
      </c>
      <c r="B947" s="5" t="s">
        <v>2015</v>
      </c>
      <c r="C947" s="5" t="s">
        <v>3763</v>
      </c>
      <c r="D947" s="5">
        <v>30</v>
      </c>
      <c r="E947" s="6">
        <v>4418</v>
      </c>
      <c r="F947" s="17" t="str">
        <f>VLOOKUP(A947,'forecast data dump'!$A$1:$H$3450,4,FALSE)</f>
        <v>01-Oct-19 A</v>
      </c>
      <c r="G947" s="17" t="str">
        <f>VLOOKUP(A947,'forecast data dump'!$A$1:$H$3450,5,FALSE)</f>
        <v>26-Feb-21 A</v>
      </c>
      <c r="H947" s="13">
        <f>VLOOKUP(A947,'forecast data dump'!$A$1:$H$3450,8,FALSE)</f>
        <v>1</v>
      </c>
      <c r="I947" s="22">
        <f t="shared" si="164"/>
        <v>0</v>
      </c>
      <c r="J947" s="5"/>
      <c r="K947" s="5"/>
      <c r="L947" s="33">
        <f t="shared" si="165"/>
        <v>0</v>
      </c>
      <c r="M947" s="33">
        <f t="shared" si="166"/>
        <v>0</v>
      </c>
      <c r="N947" s="22">
        <f t="shared" si="167"/>
        <v>0</v>
      </c>
    </row>
    <row r="948" spans="1:14" x14ac:dyDescent="0.3">
      <c r="A948" s="5" t="s">
        <v>2016</v>
      </c>
      <c r="B948" s="5" t="s">
        <v>2017</v>
      </c>
      <c r="C948" s="5" t="s">
        <v>3763</v>
      </c>
      <c r="D948" s="5">
        <v>18</v>
      </c>
      <c r="E948" s="6">
        <v>2651</v>
      </c>
      <c r="F948" s="17" t="str">
        <f>VLOOKUP(A948,'forecast data dump'!$A$1:$H$3450,4,FALSE)</f>
        <v>12-Jan-21 A</v>
      </c>
      <c r="G948" s="17" t="str">
        <f>VLOOKUP(A948,'forecast data dump'!$A$1:$H$3450,5,FALSE)</f>
        <v>26-Feb-21 A</v>
      </c>
      <c r="H948" s="13">
        <f>VLOOKUP(A948,'forecast data dump'!$A$1:$H$3450,8,FALSE)</f>
        <v>1</v>
      </c>
      <c r="I948" s="22">
        <f t="shared" si="164"/>
        <v>0</v>
      </c>
      <c r="J948" s="5"/>
      <c r="K948" s="5"/>
      <c r="L948" s="33">
        <f t="shared" si="165"/>
        <v>0</v>
      </c>
      <c r="M948" s="33">
        <f t="shared" si="166"/>
        <v>0</v>
      </c>
      <c r="N948" s="22">
        <f t="shared" si="167"/>
        <v>0</v>
      </c>
    </row>
    <row r="949" spans="1:14" x14ac:dyDescent="0.3">
      <c r="A949" s="5" t="s">
        <v>2018</v>
      </c>
      <c r="B949" s="5" t="s">
        <v>2019</v>
      </c>
      <c r="C949" s="5" t="s">
        <v>3763</v>
      </c>
      <c r="D949" s="5">
        <v>12</v>
      </c>
      <c r="E949" s="6">
        <v>1767</v>
      </c>
      <c r="F949" s="17" t="str">
        <f>VLOOKUP(A949,'forecast data dump'!$A$1:$H$3450,4,FALSE)</f>
        <v>12-Jan-21 A</v>
      </c>
      <c r="G949" s="17" t="str">
        <f>VLOOKUP(A949,'forecast data dump'!$A$1:$H$3450,5,FALSE)</f>
        <v>26-Feb-21 A</v>
      </c>
      <c r="H949" s="13">
        <f>VLOOKUP(A949,'forecast data dump'!$A$1:$H$3450,8,FALSE)</f>
        <v>1</v>
      </c>
      <c r="I949" s="22">
        <f t="shared" si="164"/>
        <v>0</v>
      </c>
      <c r="J949" s="5"/>
      <c r="K949" s="5"/>
      <c r="L949" s="33">
        <f t="shared" si="165"/>
        <v>0</v>
      </c>
      <c r="M949" s="33">
        <f t="shared" si="166"/>
        <v>0</v>
      </c>
      <c r="N949" s="22">
        <f t="shared" si="167"/>
        <v>0</v>
      </c>
    </row>
    <row r="950" spans="1:14" x14ac:dyDescent="0.3">
      <c r="A950" s="5" t="s">
        <v>2020</v>
      </c>
      <c r="B950" s="5" t="s">
        <v>2021</v>
      </c>
      <c r="C950" s="5" t="s">
        <v>3763</v>
      </c>
      <c r="D950" s="5">
        <v>60</v>
      </c>
      <c r="E950" s="6">
        <v>8836</v>
      </c>
      <c r="F950" s="17" t="str">
        <f>VLOOKUP(A950,'forecast data dump'!$A$1:$H$3450,4,FALSE)</f>
        <v>23-Nov-20 A</v>
      </c>
      <c r="G950" s="17" t="str">
        <f>VLOOKUP(A950,'forecast data dump'!$A$1:$H$3450,5,FALSE)</f>
        <v>26-Feb-21 A</v>
      </c>
      <c r="H950" s="13">
        <f>VLOOKUP(A950,'forecast data dump'!$A$1:$H$3450,8,FALSE)</f>
        <v>1</v>
      </c>
      <c r="I950" s="22">
        <f t="shared" si="164"/>
        <v>0</v>
      </c>
      <c r="J950" s="5"/>
      <c r="K950" s="5"/>
      <c r="L950" s="33">
        <f t="shared" si="165"/>
        <v>0</v>
      </c>
      <c r="M950" s="33">
        <f t="shared" si="166"/>
        <v>0</v>
      </c>
      <c r="N950" s="22">
        <f t="shared" si="167"/>
        <v>0</v>
      </c>
    </row>
    <row r="951" spans="1:14" x14ac:dyDescent="0.3">
      <c r="A951" s="5" t="s">
        <v>2022</v>
      </c>
      <c r="B951" s="5" t="s">
        <v>2023</v>
      </c>
      <c r="C951" s="5" t="s">
        <v>3763</v>
      </c>
      <c r="D951" s="5">
        <v>5</v>
      </c>
      <c r="E951" s="6">
        <v>736</v>
      </c>
      <c r="F951" s="17" t="str">
        <f>VLOOKUP(A951,'forecast data dump'!$A$1:$H$3450,4,FALSE)</f>
        <v>01-Jul-21*</v>
      </c>
      <c r="G951" s="17">
        <f>VLOOKUP(A951,'forecast data dump'!$A$1:$H$3450,5,FALSE)</f>
        <v>44405</v>
      </c>
      <c r="H951" s="13">
        <f>VLOOKUP(A951,'forecast data dump'!$A$1:$H$3450,8,FALSE)</f>
        <v>0</v>
      </c>
      <c r="I951" s="22">
        <f t="shared" si="164"/>
        <v>5</v>
      </c>
      <c r="J951" s="5"/>
      <c r="K951" s="5"/>
      <c r="L951" s="33">
        <f t="shared" si="165"/>
        <v>736</v>
      </c>
      <c r="M951" s="33">
        <f t="shared" si="166"/>
        <v>736</v>
      </c>
      <c r="N951" s="22">
        <f t="shared" si="167"/>
        <v>0</v>
      </c>
    </row>
    <row r="952" spans="1:14" x14ac:dyDescent="0.3">
      <c r="A952" s="3" t="s">
        <v>7982</v>
      </c>
      <c r="B952" s="3"/>
      <c r="C952" s="3"/>
      <c r="D952" s="3"/>
      <c r="E952" s="4"/>
      <c r="F952" s="15"/>
      <c r="G952" s="15"/>
      <c r="H952" s="11"/>
      <c r="I952" s="20"/>
      <c r="J952" s="3"/>
      <c r="K952" s="3"/>
      <c r="L952" s="32"/>
      <c r="M952" s="32"/>
      <c r="N952" s="20"/>
    </row>
    <row r="953" spans="1:14" x14ac:dyDescent="0.3">
      <c r="A953" s="5" t="s">
        <v>2024</v>
      </c>
      <c r="B953" s="5" t="s">
        <v>2025</v>
      </c>
      <c r="C953" s="5" t="s">
        <v>3763</v>
      </c>
      <c r="D953" s="5">
        <v>8</v>
      </c>
      <c r="E953" s="6">
        <v>1178</v>
      </c>
      <c r="F953" s="17" t="str">
        <f>VLOOKUP(A953,'forecast data dump'!$A$1:$H$3450,4,FALSE)</f>
        <v>20-May-20 A</v>
      </c>
      <c r="G953" s="17" t="str">
        <f>VLOOKUP(A953,'forecast data dump'!$A$1:$H$3450,5,FALSE)</f>
        <v>26-Feb-21 A</v>
      </c>
      <c r="H953" s="13">
        <f>VLOOKUP(A953,'forecast data dump'!$A$1:$H$3450,8,FALSE)</f>
        <v>1</v>
      </c>
      <c r="I953" s="22">
        <f t="shared" ref="I953:I961" si="168">D953*(1-H953)</f>
        <v>0</v>
      </c>
      <c r="J953" s="5"/>
      <c r="K953" s="5"/>
      <c r="L953" s="33">
        <f t="shared" ref="L953:L961" si="169">E953*(1-H953)</f>
        <v>0</v>
      </c>
      <c r="M953" s="33">
        <f t="shared" ref="M953:M961" si="170">IF(J953="",L953,(E953/D953)*J953)</f>
        <v>0</v>
      </c>
      <c r="N953" s="22">
        <f t="shared" ref="N953:N961" si="171">L953-M953</f>
        <v>0</v>
      </c>
    </row>
    <row r="954" spans="1:14" x14ac:dyDescent="0.3">
      <c r="A954" s="5" t="s">
        <v>2026</v>
      </c>
      <c r="B954" s="5" t="s">
        <v>2027</v>
      </c>
      <c r="C954" s="5" t="s">
        <v>3763</v>
      </c>
      <c r="D954" s="5">
        <v>16</v>
      </c>
      <c r="E954" s="6">
        <v>2356</v>
      </c>
      <c r="F954" s="17" t="str">
        <f>VLOOKUP(A954,'forecast data dump'!$A$1:$H$3450,4,FALSE)</f>
        <v>15-Dec-20 A</v>
      </c>
      <c r="G954" s="17" t="str">
        <f>VLOOKUP(A954,'forecast data dump'!$A$1:$H$3450,5,FALSE)</f>
        <v>30-Apr-21 A</v>
      </c>
      <c r="H954" s="13">
        <f>VLOOKUP(A954,'forecast data dump'!$A$1:$H$3450,8,FALSE)</f>
        <v>1</v>
      </c>
      <c r="I954" s="22">
        <f t="shared" si="168"/>
        <v>0</v>
      </c>
      <c r="J954" s="5"/>
      <c r="K954" s="5"/>
      <c r="L954" s="33">
        <f t="shared" si="169"/>
        <v>0</v>
      </c>
      <c r="M954" s="33">
        <f t="shared" si="170"/>
        <v>0</v>
      </c>
      <c r="N954" s="22">
        <f t="shared" si="171"/>
        <v>0</v>
      </c>
    </row>
    <row r="955" spans="1:14" x14ac:dyDescent="0.3">
      <c r="A955" s="5" t="s">
        <v>2028</v>
      </c>
      <c r="B955" s="5" t="s">
        <v>2029</v>
      </c>
      <c r="C955" s="5" t="s">
        <v>3752</v>
      </c>
      <c r="D955" s="5">
        <v>40</v>
      </c>
      <c r="E955" s="6">
        <v>5003</v>
      </c>
      <c r="F955" s="17" t="str">
        <f>VLOOKUP(A955,'forecast data dump'!$A$1:$H$3450,4,FALSE)</f>
        <v>22-Oct-20 A</v>
      </c>
      <c r="G955" s="17" t="str">
        <f>VLOOKUP(A955,'forecast data dump'!$A$1:$H$3450,5,FALSE)</f>
        <v>28-Oct-20 A</v>
      </c>
      <c r="H955" s="13">
        <f>VLOOKUP(A955,'forecast data dump'!$A$1:$H$3450,8,FALSE)</f>
        <v>1</v>
      </c>
      <c r="I955" s="22">
        <f t="shared" si="168"/>
        <v>0</v>
      </c>
      <c r="J955" s="5"/>
      <c r="K955" s="5"/>
      <c r="L955" s="33">
        <f t="shared" si="169"/>
        <v>0</v>
      </c>
      <c r="M955" s="33">
        <f t="shared" si="170"/>
        <v>0</v>
      </c>
      <c r="N955" s="22">
        <f t="shared" si="171"/>
        <v>0</v>
      </c>
    </row>
    <row r="956" spans="1:14" x14ac:dyDescent="0.3">
      <c r="A956" s="5" t="s">
        <v>2030</v>
      </c>
      <c r="B956" s="5" t="s">
        <v>2031</v>
      </c>
      <c r="C956" s="5" t="s">
        <v>3762</v>
      </c>
      <c r="D956" s="5">
        <v>2000</v>
      </c>
      <c r="E956" s="6">
        <v>2276</v>
      </c>
      <c r="F956" s="17" t="str">
        <f>VLOOKUP(A956,'forecast data dump'!$A$1:$H$3450,4,FALSE)</f>
        <v>24-Mar-20 A</v>
      </c>
      <c r="G956" s="17" t="str">
        <f>VLOOKUP(A956,'forecast data dump'!$A$1:$H$3450,5,FALSE)</f>
        <v>31-Mar-20 A</v>
      </c>
      <c r="H956" s="13">
        <f>VLOOKUP(A956,'forecast data dump'!$A$1:$H$3450,8,FALSE)</f>
        <v>1</v>
      </c>
      <c r="I956" s="22">
        <f t="shared" si="168"/>
        <v>0</v>
      </c>
      <c r="J956" s="5"/>
      <c r="K956" s="5"/>
      <c r="L956" s="33">
        <f t="shared" si="169"/>
        <v>0</v>
      </c>
      <c r="M956" s="33">
        <f t="shared" si="170"/>
        <v>0</v>
      </c>
      <c r="N956" s="22">
        <f t="shared" si="171"/>
        <v>0</v>
      </c>
    </row>
    <row r="957" spans="1:14" x14ac:dyDescent="0.3">
      <c r="A957" s="5" t="s">
        <v>2032</v>
      </c>
      <c r="B957" s="5" t="s">
        <v>2033</v>
      </c>
      <c r="C957" s="5" t="s">
        <v>3762</v>
      </c>
      <c r="D957" s="5">
        <v>4000</v>
      </c>
      <c r="E957" s="6">
        <v>4552</v>
      </c>
      <c r="F957" s="17" t="str">
        <f>VLOOKUP(A957,'forecast data dump'!$A$1:$H$3450,4,FALSE)</f>
        <v>25-Jan-21 A</v>
      </c>
      <c r="G957" s="17" t="str">
        <f>VLOOKUP(A957,'forecast data dump'!$A$1:$H$3450,5,FALSE)</f>
        <v>26-Feb-21 A</v>
      </c>
      <c r="H957" s="13">
        <f>VLOOKUP(A957,'forecast data dump'!$A$1:$H$3450,8,FALSE)</f>
        <v>1</v>
      </c>
      <c r="I957" s="22">
        <f t="shared" si="168"/>
        <v>0</v>
      </c>
      <c r="J957" s="5"/>
      <c r="K957" s="5"/>
      <c r="L957" s="33">
        <f t="shared" si="169"/>
        <v>0</v>
      </c>
      <c r="M957" s="33">
        <f t="shared" si="170"/>
        <v>0</v>
      </c>
      <c r="N957" s="22">
        <f t="shared" si="171"/>
        <v>0</v>
      </c>
    </row>
    <row r="958" spans="1:14" x14ac:dyDescent="0.3">
      <c r="A958" s="5" t="s">
        <v>2034</v>
      </c>
      <c r="B958" s="5" t="s">
        <v>2035</v>
      </c>
      <c r="C958" s="5" t="s">
        <v>3762</v>
      </c>
      <c r="D958" s="5">
        <v>21000</v>
      </c>
      <c r="E958" s="6">
        <v>23896</v>
      </c>
      <c r="F958" s="17" t="str">
        <f>VLOOKUP(A958,'forecast data dump'!$A$1:$H$3450,4,FALSE)</f>
        <v>23-Nov-20 A</v>
      </c>
      <c r="G958" s="17" t="str">
        <f>VLOOKUP(A958,'forecast data dump'!$A$1:$H$3450,5,FALSE)</f>
        <v>30-Apr-21 A</v>
      </c>
      <c r="H958" s="13">
        <f>VLOOKUP(A958,'forecast data dump'!$A$1:$H$3450,8,FALSE)</f>
        <v>1</v>
      </c>
      <c r="I958" s="22">
        <f t="shared" si="168"/>
        <v>0</v>
      </c>
      <c r="J958" s="5"/>
      <c r="K958" s="5"/>
      <c r="L958" s="33">
        <f t="shared" si="169"/>
        <v>0</v>
      </c>
      <c r="M958" s="33">
        <f t="shared" si="170"/>
        <v>0</v>
      </c>
      <c r="N958" s="22">
        <f t="shared" si="171"/>
        <v>0</v>
      </c>
    </row>
    <row r="959" spans="1:14" x14ac:dyDescent="0.3">
      <c r="A959" s="5" t="s">
        <v>2036</v>
      </c>
      <c r="B959" s="5" t="s">
        <v>2037</v>
      </c>
      <c r="C959" s="5" t="s">
        <v>3762</v>
      </c>
      <c r="D959" s="5">
        <v>10000</v>
      </c>
      <c r="E959" s="6">
        <v>11379</v>
      </c>
      <c r="F959" s="17" t="str">
        <f>VLOOKUP(A959,'forecast data dump'!$A$1:$H$3450,4,FALSE)</f>
        <v>02-Dec-19 A</v>
      </c>
      <c r="G959" s="17" t="str">
        <f>VLOOKUP(A959,'forecast data dump'!$A$1:$H$3450,5,FALSE)</f>
        <v>26-Feb-21 A</v>
      </c>
      <c r="H959" s="13">
        <f>VLOOKUP(A959,'forecast data dump'!$A$1:$H$3450,8,FALSE)</f>
        <v>1</v>
      </c>
      <c r="I959" s="22">
        <f t="shared" si="168"/>
        <v>0</v>
      </c>
      <c r="J959" s="5"/>
      <c r="K959" s="5"/>
      <c r="L959" s="33">
        <f t="shared" si="169"/>
        <v>0</v>
      </c>
      <c r="M959" s="33">
        <f t="shared" si="170"/>
        <v>0</v>
      </c>
      <c r="N959" s="22">
        <f t="shared" si="171"/>
        <v>0</v>
      </c>
    </row>
    <row r="960" spans="1:14" x14ac:dyDescent="0.3">
      <c r="A960" s="5" t="s">
        <v>2038</v>
      </c>
      <c r="B960" s="5" t="s">
        <v>2039</v>
      </c>
      <c r="C960" s="5" t="s">
        <v>3763</v>
      </c>
      <c r="D960" s="5">
        <v>8</v>
      </c>
      <c r="E960" s="6">
        <v>1119</v>
      </c>
      <c r="F960" s="17" t="str">
        <f>VLOOKUP(A960,'forecast data dump'!$A$1:$H$3450,4,FALSE)</f>
        <v>01-Nov-19 A</v>
      </c>
      <c r="G960" s="17" t="str">
        <f>VLOOKUP(A960,'forecast data dump'!$A$1:$H$3450,5,FALSE)</f>
        <v>26-Feb-21 A</v>
      </c>
      <c r="H960" s="13">
        <f>VLOOKUP(A960,'forecast data dump'!$A$1:$H$3450,8,FALSE)</f>
        <v>1</v>
      </c>
      <c r="I960" s="22">
        <f t="shared" si="168"/>
        <v>0</v>
      </c>
      <c r="J960" s="5"/>
      <c r="K960" s="5"/>
      <c r="L960" s="33">
        <f t="shared" si="169"/>
        <v>0</v>
      </c>
      <c r="M960" s="33">
        <f t="shared" si="170"/>
        <v>0</v>
      </c>
      <c r="N960" s="22">
        <f t="shared" si="171"/>
        <v>0</v>
      </c>
    </row>
    <row r="961" spans="1:14" x14ac:dyDescent="0.3">
      <c r="A961" s="5" t="s">
        <v>2040</v>
      </c>
      <c r="B961" s="5" t="s">
        <v>2041</v>
      </c>
      <c r="C961" s="5" t="s">
        <v>3763</v>
      </c>
      <c r="D961" s="5">
        <v>68</v>
      </c>
      <c r="E961" s="6">
        <v>10014</v>
      </c>
      <c r="F961" s="17" t="str">
        <f>VLOOKUP(A961,'forecast data dump'!$A$1:$H$3450,4,FALSE)</f>
        <v>24-Mar-20 A</v>
      </c>
      <c r="G961" s="17" t="str">
        <f>VLOOKUP(A961,'forecast data dump'!$A$1:$H$3450,5,FALSE)</f>
        <v>31-Mar-20 A</v>
      </c>
      <c r="H961" s="13">
        <f>VLOOKUP(A961,'forecast data dump'!$A$1:$H$3450,8,FALSE)</f>
        <v>1</v>
      </c>
      <c r="I961" s="22">
        <f t="shared" si="168"/>
        <v>0</v>
      </c>
      <c r="J961" s="5"/>
      <c r="K961" s="5"/>
      <c r="L961" s="33">
        <f t="shared" si="169"/>
        <v>0</v>
      </c>
      <c r="M961" s="33">
        <f t="shared" si="170"/>
        <v>0</v>
      </c>
      <c r="N961" s="22">
        <f t="shared" si="171"/>
        <v>0</v>
      </c>
    </row>
    <row r="962" spans="1:14" x14ac:dyDescent="0.3">
      <c r="A962" s="3" t="s">
        <v>7868</v>
      </c>
      <c r="B962" s="3"/>
      <c r="C962" s="3"/>
      <c r="D962" s="3"/>
      <c r="E962" s="4"/>
      <c r="F962" s="15"/>
      <c r="G962" s="15"/>
      <c r="H962" s="11"/>
      <c r="I962" s="20"/>
      <c r="J962" s="3"/>
      <c r="K962" s="3"/>
      <c r="L962" s="32"/>
      <c r="M962" s="32"/>
      <c r="N962" s="20"/>
    </row>
    <row r="963" spans="1:14" x14ac:dyDescent="0.3">
      <c r="A963" s="5" t="s">
        <v>2042</v>
      </c>
      <c r="B963" s="5" t="s">
        <v>2043</v>
      </c>
      <c r="C963" s="5" t="s">
        <v>3763</v>
      </c>
      <c r="D963" s="5">
        <v>40</v>
      </c>
      <c r="E963" s="6">
        <v>5891</v>
      </c>
      <c r="F963" s="17" t="str">
        <f>VLOOKUP(A963,'forecast data dump'!$A$1:$H$3450,4,FALSE)</f>
        <v>22-Sep-20 A</v>
      </c>
      <c r="G963" s="17" t="str">
        <f>VLOOKUP(A963,'forecast data dump'!$A$1:$H$3450,5,FALSE)</f>
        <v>29-Mar-21 A</v>
      </c>
      <c r="H963" s="13">
        <f>VLOOKUP(A963,'forecast data dump'!$A$1:$H$3450,8,FALSE)</f>
        <v>1</v>
      </c>
      <c r="I963" s="22">
        <f t="shared" ref="I963:I977" si="172">D963*(1-H963)</f>
        <v>0</v>
      </c>
      <c r="J963" s="5"/>
      <c r="K963" s="5"/>
      <c r="L963" s="33">
        <f t="shared" ref="L963:L977" si="173">E963*(1-H963)</f>
        <v>0</v>
      </c>
      <c r="M963" s="33">
        <f t="shared" ref="M963:M977" si="174">IF(J963="",L963,(E963/D963)*J963)</f>
        <v>0</v>
      </c>
      <c r="N963" s="22">
        <f t="shared" ref="N963:N977" si="175">L963-M963</f>
        <v>0</v>
      </c>
    </row>
    <row r="964" spans="1:14" x14ac:dyDescent="0.3">
      <c r="A964" s="5" t="s">
        <v>2042</v>
      </c>
      <c r="B964" s="5" t="s">
        <v>2043</v>
      </c>
      <c r="C964" s="5" t="s">
        <v>3752</v>
      </c>
      <c r="D964" s="5">
        <v>160</v>
      </c>
      <c r="E964" s="6">
        <v>20011</v>
      </c>
      <c r="F964" s="17" t="str">
        <f>VLOOKUP(A964,'forecast data dump'!$A$1:$H$3450,4,FALSE)</f>
        <v>22-Sep-20 A</v>
      </c>
      <c r="G964" s="17" t="str">
        <f>VLOOKUP(A964,'forecast data dump'!$A$1:$H$3450,5,FALSE)</f>
        <v>29-Mar-21 A</v>
      </c>
      <c r="H964" s="13">
        <f>VLOOKUP(A964,'forecast data dump'!$A$1:$H$3450,8,FALSE)</f>
        <v>1</v>
      </c>
      <c r="I964" s="22">
        <f t="shared" si="172"/>
        <v>0</v>
      </c>
      <c r="J964" s="5"/>
      <c r="K964" s="5"/>
      <c r="L964" s="33">
        <f t="shared" si="173"/>
        <v>0</v>
      </c>
      <c r="M964" s="33">
        <f t="shared" si="174"/>
        <v>0</v>
      </c>
      <c r="N964" s="22">
        <f t="shared" si="175"/>
        <v>0</v>
      </c>
    </row>
    <row r="965" spans="1:14" x14ac:dyDescent="0.3">
      <c r="A965" s="5" t="s">
        <v>2044</v>
      </c>
      <c r="B965" s="5" t="s">
        <v>2045</v>
      </c>
      <c r="C965" s="5" t="s">
        <v>3763</v>
      </c>
      <c r="D965" s="5">
        <v>16</v>
      </c>
      <c r="E965" s="6">
        <v>2356</v>
      </c>
      <c r="F965" s="17" t="str">
        <f>VLOOKUP(A965,'forecast data dump'!$A$1:$H$3450,4,FALSE)</f>
        <v>22-Sep-20 A</v>
      </c>
      <c r="G965" s="17" t="str">
        <f>VLOOKUP(A965,'forecast data dump'!$A$1:$H$3450,5,FALSE)</f>
        <v>29-Mar-21 A</v>
      </c>
      <c r="H965" s="13">
        <f>VLOOKUP(A965,'forecast data dump'!$A$1:$H$3450,8,FALSE)</f>
        <v>1</v>
      </c>
      <c r="I965" s="22">
        <f t="shared" si="172"/>
        <v>0</v>
      </c>
      <c r="J965" s="5"/>
      <c r="K965" s="5"/>
      <c r="L965" s="33">
        <f t="shared" si="173"/>
        <v>0</v>
      </c>
      <c r="M965" s="33">
        <f t="shared" si="174"/>
        <v>0</v>
      </c>
      <c r="N965" s="22">
        <f t="shared" si="175"/>
        <v>0</v>
      </c>
    </row>
    <row r="966" spans="1:14" x14ac:dyDescent="0.3">
      <c r="A966" s="5" t="s">
        <v>2044</v>
      </c>
      <c r="B966" s="5" t="s">
        <v>2045</v>
      </c>
      <c r="C966" s="5" t="s">
        <v>3759</v>
      </c>
      <c r="D966" s="5">
        <v>160</v>
      </c>
      <c r="E966" s="6">
        <v>18260</v>
      </c>
      <c r="F966" s="17" t="str">
        <f>VLOOKUP(A966,'forecast data dump'!$A$1:$H$3450,4,FALSE)</f>
        <v>22-Sep-20 A</v>
      </c>
      <c r="G966" s="17" t="str">
        <f>VLOOKUP(A966,'forecast data dump'!$A$1:$H$3450,5,FALSE)</f>
        <v>29-Mar-21 A</v>
      </c>
      <c r="H966" s="13">
        <f>VLOOKUP(A966,'forecast data dump'!$A$1:$H$3450,8,FALSE)</f>
        <v>1</v>
      </c>
      <c r="I966" s="22">
        <f t="shared" si="172"/>
        <v>0</v>
      </c>
      <c r="J966" s="5"/>
      <c r="K966" s="5"/>
      <c r="L966" s="33">
        <f t="shared" si="173"/>
        <v>0</v>
      </c>
      <c r="M966" s="33">
        <f t="shared" si="174"/>
        <v>0</v>
      </c>
      <c r="N966" s="22">
        <f t="shared" si="175"/>
        <v>0</v>
      </c>
    </row>
    <row r="967" spans="1:14" x14ac:dyDescent="0.3">
      <c r="A967" s="5" t="s">
        <v>2044</v>
      </c>
      <c r="B967" s="5" t="s">
        <v>2045</v>
      </c>
      <c r="C967" s="5" t="s">
        <v>3752</v>
      </c>
      <c r="D967" s="5">
        <v>220</v>
      </c>
      <c r="E967" s="6">
        <v>27516</v>
      </c>
      <c r="F967" s="17" t="str">
        <f>VLOOKUP(A967,'forecast data dump'!$A$1:$H$3450,4,FALSE)</f>
        <v>22-Sep-20 A</v>
      </c>
      <c r="G967" s="17" t="str">
        <f>VLOOKUP(A967,'forecast data dump'!$A$1:$H$3450,5,FALSE)</f>
        <v>29-Mar-21 A</v>
      </c>
      <c r="H967" s="13">
        <f>VLOOKUP(A967,'forecast data dump'!$A$1:$H$3450,8,FALSE)</f>
        <v>1</v>
      </c>
      <c r="I967" s="22">
        <f t="shared" si="172"/>
        <v>0</v>
      </c>
      <c r="J967" s="5"/>
      <c r="K967" s="5"/>
      <c r="L967" s="33">
        <f t="shared" si="173"/>
        <v>0</v>
      </c>
      <c r="M967" s="33">
        <f t="shared" si="174"/>
        <v>0</v>
      </c>
      <c r="N967" s="22">
        <f t="shared" si="175"/>
        <v>0</v>
      </c>
    </row>
    <row r="968" spans="1:14" x14ac:dyDescent="0.3">
      <c r="A968" s="5" t="s">
        <v>2046</v>
      </c>
      <c r="B968" s="5" t="s">
        <v>2047</v>
      </c>
      <c r="C968" s="5" t="s">
        <v>3763</v>
      </c>
      <c r="D968" s="5">
        <v>60</v>
      </c>
      <c r="E968" s="6">
        <v>8836</v>
      </c>
      <c r="F968" s="17" t="str">
        <f>VLOOKUP(A968,'forecast data dump'!$A$1:$H$3450,4,FALSE)</f>
        <v>16-Sep-20 A</v>
      </c>
      <c r="G968" s="17">
        <f>VLOOKUP(A968,'forecast data dump'!$A$1:$H$3450,5,FALSE)</f>
        <v>44447</v>
      </c>
      <c r="H968" s="13">
        <f>VLOOKUP(A968,'forecast data dump'!$A$1:$H$3450,8,FALSE)</f>
        <v>0.3</v>
      </c>
      <c r="I968" s="22">
        <f t="shared" si="172"/>
        <v>42</v>
      </c>
      <c r="J968" s="5"/>
      <c r="K968" s="5"/>
      <c r="L968" s="33">
        <f t="shared" si="173"/>
        <v>6185.2</v>
      </c>
      <c r="M968" s="33">
        <f t="shared" si="174"/>
        <v>6185.2</v>
      </c>
      <c r="N968" s="22">
        <f t="shared" si="175"/>
        <v>0</v>
      </c>
    </row>
    <row r="969" spans="1:14" x14ac:dyDescent="0.3">
      <c r="A969" s="5" t="s">
        <v>2046</v>
      </c>
      <c r="B969" s="5" t="s">
        <v>2047</v>
      </c>
      <c r="C969" s="5" t="s">
        <v>3752</v>
      </c>
      <c r="D969" s="5">
        <v>240</v>
      </c>
      <c r="E969" s="6">
        <v>30017</v>
      </c>
      <c r="F969" s="17" t="str">
        <f>VLOOKUP(A969,'forecast data dump'!$A$1:$H$3450,4,FALSE)</f>
        <v>16-Sep-20 A</v>
      </c>
      <c r="G969" s="17">
        <f>VLOOKUP(A969,'forecast data dump'!$A$1:$H$3450,5,FALSE)</f>
        <v>44447</v>
      </c>
      <c r="H969" s="13">
        <f>VLOOKUP(A969,'forecast data dump'!$A$1:$H$3450,8,FALSE)</f>
        <v>0.3</v>
      </c>
      <c r="I969" s="22">
        <f t="shared" si="172"/>
        <v>168</v>
      </c>
      <c r="J969" s="5"/>
      <c r="K969" s="5"/>
      <c r="L969" s="33">
        <f t="shared" si="173"/>
        <v>21011.899999999998</v>
      </c>
      <c r="M969" s="33">
        <f t="shared" si="174"/>
        <v>21011.899999999998</v>
      </c>
      <c r="N969" s="22">
        <f t="shared" si="175"/>
        <v>0</v>
      </c>
    </row>
    <row r="970" spans="1:14" x14ac:dyDescent="0.3">
      <c r="A970" s="5" t="s">
        <v>2048</v>
      </c>
      <c r="B970" s="5" t="s">
        <v>2049</v>
      </c>
      <c r="C970" s="5" t="s">
        <v>3763</v>
      </c>
      <c r="D970" s="5">
        <v>60</v>
      </c>
      <c r="E970" s="6">
        <v>8836</v>
      </c>
      <c r="F970" s="17">
        <f>VLOOKUP(A970,'forecast data dump'!$A$1:$H$3450,4,FALSE)</f>
        <v>44448</v>
      </c>
      <c r="G970" s="17">
        <f>VLOOKUP(A970,'forecast data dump'!$A$1:$H$3450,5,FALSE)</f>
        <v>44468</v>
      </c>
      <c r="H970" s="13">
        <f>VLOOKUP(A970,'forecast data dump'!$A$1:$H$3450,8,FALSE)</f>
        <v>0</v>
      </c>
      <c r="I970" s="22">
        <f t="shared" si="172"/>
        <v>60</v>
      </c>
      <c r="J970" s="5"/>
      <c r="K970" s="5"/>
      <c r="L970" s="33">
        <f t="shared" si="173"/>
        <v>8836</v>
      </c>
      <c r="M970" s="33">
        <f t="shared" si="174"/>
        <v>8836</v>
      </c>
      <c r="N970" s="22">
        <f t="shared" si="175"/>
        <v>0</v>
      </c>
    </row>
    <row r="971" spans="1:14" x14ac:dyDescent="0.3">
      <c r="A971" s="5" t="s">
        <v>2048</v>
      </c>
      <c r="B971" s="5" t="s">
        <v>2049</v>
      </c>
      <c r="C971" s="5" t="s">
        <v>3759</v>
      </c>
      <c r="D971" s="5">
        <v>240</v>
      </c>
      <c r="E971" s="6">
        <v>27389</v>
      </c>
      <c r="F971" s="17">
        <f>VLOOKUP(A971,'forecast data dump'!$A$1:$H$3450,4,FALSE)</f>
        <v>44448</v>
      </c>
      <c r="G971" s="17">
        <f>VLOOKUP(A971,'forecast data dump'!$A$1:$H$3450,5,FALSE)</f>
        <v>44468</v>
      </c>
      <c r="H971" s="13">
        <f>VLOOKUP(A971,'forecast data dump'!$A$1:$H$3450,8,FALSE)</f>
        <v>0</v>
      </c>
      <c r="I971" s="22">
        <f t="shared" si="172"/>
        <v>240</v>
      </c>
      <c r="J971" s="5"/>
      <c r="K971" s="5"/>
      <c r="L971" s="33">
        <f t="shared" si="173"/>
        <v>27389</v>
      </c>
      <c r="M971" s="33">
        <f t="shared" si="174"/>
        <v>27389</v>
      </c>
      <c r="N971" s="22">
        <f t="shared" si="175"/>
        <v>0</v>
      </c>
    </row>
    <row r="972" spans="1:14" x14ac:dyDescent="0.3">
      <c r="A972" s="5" t="s">
        <v>2048</v>
      </c>
      <c r="B972" s="5" t="s">
        <v>2049</v>
      </c>
      <c r="C972" s="5" t="s">
        <v>3752</v>
      </c>
      <c r="D972" s="5">
        <v>300</v>
      </c>
      <c r="E972" s="6">
        <v>37521</v>
      </c>
      <c r="F972" s="17">
        <f>VLOOKUP(A972,'forecast data dump'!$A$1:$H$3450,4,FALSE)</f>
        <v>44448</v>
      </c>
      <c r="G972" s="17">
        <f>VLOOKUP(A972,'forecast data dump'!$A$1:$H$3450,5,FALSE)</f>
        <v>44468</v>
      </c>
      <c r="H972" s="13">
        <f>VLOOKUP(A972,'forecast data dump'!$A$1:$H$3450,8,FALSE)</f>
        <v>0</v>
      </c>
      <c r="I972" s="22">
        <f t="shared" si="172"/>
        <v>300</v>
      </c>
      <c r="J972" s="5"/>
      <c r="K972" s="5"/>
      <c r="L972" s="33">
        <f t="shared" si="173"/>
        <v>37521</v>
      </c>
      <c r="M972" s="33">
        <f t="shared" si="174"/>
        <v>37521</v>
      </c>
      <c r="N972" s="22">
        <f t="shared" si="175"/>
        <v>0</v>
      </c>
    </row>
    <row r="973" spans="1:14" x14ac:dyDescent="0.3">
      <c r="A973" s="5" t="s">
        <v>2050</v>
      </c>
      <c r="B973" s="5" t="s">
        <v>2051</v>
      </c>
      <c r="C973" s="5" t="s">
        <v>3752</v>
      </c>
      <c r="D973" s="5">
        <v>240</v>
      </c>
      <c r="E973" s="6">
        <v>30017</v>
      </c>
      <c r="F973" s="17">
        <f>VLOOKUP(A973,'forecast data dump'!$A$1:$H$3450,4,FALSE)</f>
        <v>44448</v>
      </c>
      <c r="G973" s="17">
        <f>VLOOKUP(A973,'forecast data dump'!$A$1:$H$3450,5,FALSE)</f>
        <v>44468</v>
      </c>
      <c r="H973" s="13">
        <f>VLOOKUP(A973,'forecast data dump'!$A$1:$H$3450,8,FALSE)</f>
        <v>0</v>
      </c>
      <c r="I973" s="22">
        <f t="shared" si="172"/>
        <v>240</v>
      </c>
      <c r="J973" s="5"/>
      <c r="K973" s="5"/>
      <c r="L973" s="33">
        <f t="shared" si="173"/>
        <v>30017</v>
      </c>
      <c r="M973" s="33">
        <f t="shared" si="174"/>
        <v>30017</v>
      </c>
      <c r="N973" s="22">
        <f t="shared" si="175"/>
        <v>0</v>
      </c>
    </row>
    <row r="974" spans="1:14" x14ac:dyDescent="0.3">
      <c r="A974" s="5" t="s">
        <v>2050</v>
      </c>
      <c r="B974" s="5" t="s">
        <v>2051</v>
      </c>
      <c r="C974" s="5" t="s">
        <v>3763</v>
      </c>
      <c r="D974" s="5">
        <v>60</v>
      </c>
      <c r="E974" s="6">
        <v>8836</v>
      </c>
      <c r="F974" s="17">
        <f>VLOOKUP(A974,'forecast data dump'!$A$1:$H$3450,4,FALSE)</f>
        <v>44448</v>
      </c>
      <c r="G974" s="17">
        <f>VLOOKUP(A974,'forecast data dump'!$A$1:$H$3450,5,FALSE)</f>
        <v>44468</v>
      </c>
      <c r="H974" s="13">
        <f>VLOOKUP(A974,'forecast data dump'!$A$1:$H$3450,8,FALSE)</f>
        <v>0</v>
      </c>
      <c r="I974" s="22">
        <f t="shared" si="172"/>
        <v>60</v>
      </c>
      <c r="J974" s="5"/>
      <c r="K974" s="5"/>
      <c r="L974" s="33">
        <f t="shared" si="173"/>
        <v>8836</v>
      </c>
      <c r="M974" s="33">
        <f t="shared" si="174"/>
        <v>8836</v>
      </c>
      <c r="N974" s="22">
        <f t="shared" si="175"/>
        <v>0</v>
      </c>
    </row>
    <row r="975" spans="1:14" x14ac:dyDescent="0.3">
      <c r="A975" s="5" t="s">
        <v>2052</v>
      </c>
      <c r="B975" s="5" t="s">
        <v>2053</v>
      </c>
      <c r="C975" s="5" t="s">
        <v>3763</v>
      </c>
      <c r="D975" s="5">
        <v>40</v>
      </c>
      <c r="E975" s="6">
        <v>6249</v>
      </c>
      <c r="F975" s="17">
        <f>VLOOKUP(A975,'forecast data dump'!$A$1:$H$3450,4,FALSE)</f>
        <v>44565</v>
      </c>
      <c r="G975" s="17">
        <f>VLOOKUP(A975,'forecast data dump'!$A$1:$H$3450,5,FALSE)</f>
        <v>44579</v>
      </c>
      <c r="H975" s="13">
        <f>VLOOKUP(A975,'forecast data dump'!$A$1:$H$3450,8,FALSE)</f>
        <v>0</v>
      </c>
      <c r="I975" s="22">
        <f t="shared" si="172"/>
        <v>40</v>
      </c>
      <c r="J975" s="5"/>
      <c r="K975" s="5"/>
      <c r="L975" s="33">
        <f t="shared" si="173"/>
        <v>6249</v>
      </c>
      <c r="M975" s="33">
        <f t="shared" si="174"/>
        <v>6249</v>
      </c>
      <c r="N975" s="22">
        <f t="shared" si="175"/>
        <v>0</v>
      </c>
    </row>
    <row r="976" spans="1:14" x14ac:dyDescent="0.3">
      <c r="A976" s="5" t="s">
        <v>2052</v>
      </c>
      <c r="B976" s="5" t="s">
        <v>2053</v>
      </c>
      <c r="C976" s="5" t="s">
        <v>3759</v>
      </c>
      <c r="D976" s="5">
        <v>160</v>
      </c>
      <c r="E976" s="6">
        <v>19372</v>
      </c>
      <c r="F976" s="17">
        <f>VLOOKUP(A976,'forecast data dump'!$A$1:$H$3450,4,FALSE)</f>
        <v>44565</v>
      </c>
      <c r="G976" s="17">
        <f>VLOOKUP(A976,'forecast data dump'!$A$1:$H$3450,5,FALSE)</f>
        <v>44579</v>
      </c>
      <c r="H976" s="13">
        <f>VLOOKUP(A976,'forecast data dump'!$A$1:$H$3450,8,FALSE)</f>
        <v>0</v>
      </c>
      <c r="I976" s="22">
        <f t="shared" si="172"/>
        <v>160</v>
      </c>
      <c r="J976" s="5"/>
      <c r="K976" s="5"/>
      <c r="L976" s="33">
        <f t="shared" si="173"/>
        <v>19372</v>
      </c>
      <c r="M976" s="33">
        <f t="shared" si="174"/>
        <v>19372</v>
      </c>
      <c r="N976" s="22">
        <f t="shared" si="175"/>
        <v>0</v>
      </c>
    </row>
    <row r="977" spans="1:14" x14ac:dyDescent="0.3">
      <c r="A977" s="5" t="s">
        <v>2052</v>
      </c>
      <c r="B977" s="5" t="s">
        <v>2053</v>
      </c>
      <c r="C977" s="5" t="s">
        <v>3752</v>
      </c>
      <c r="D977" s="5">
        <v>220</v>
      </c>
      <c r="E977" s="6">
        <v>29191</v>
      </c>
      <c r="F977" s="17">
        <f>VLOOKUP(A977,'forecast data dump'!$A$1:$H$3450,4,FALSE)</f>
        <v>44565</v>
      </c>
      <c r="G977" s="17">
        <f>VLOOKUP(A977,'forecast data dump'!$A$1:$H$3450,5,FALSE)</f>
        <v>44579</v>
      </c>
      <c r="H977" s="13">
        <f>VLOOKUP(A977,'forecast data dump'!$A$1:$H$3450,8,FALSE)</f>
        <v>0</v>
      </c>
      <c r="I977" s="22">
        <f t="shared" si="172"/>
        <v>220</v>
      </c>
      <c r="J977" s="5"/>
      <c r="K977" s="5"/>
      <c r="L977" s="33">
        <f t="shared" si="173"/>
        <v>29191</v>
      </c>
      <c r="M977" s="33">
        <f t="shared" si="174"/>
        <v>29191</v>
      </c>
      <c r="N977" s="22">
        <f t="shared" si="175"/>
        <v>0</v>
      </c>
    </row>
    <row r="978" spans="1:14" x14ac:dyDescent="0.3">
      <c r="A978" s="3" t="s">
        <v>7983</v>
      </c>
      <c r="B978" s="3"/>
      <c r="C978" s="3"/>
      <c r="D978" s="3"/>
      <c r="E978" s="4"/>
      <c r="F978" s="15"/>
      <c r="G978" s="15"/>
      <c r="H978" s="11"/>
      <c r="I978" s="20"/>
      <c r="J978" s="3"/>
      <c r="K978" s="3"/>
      <c r="L978" s="32"/>
      <c r="M978" s="32"/>
      <c r="N978" s="20"/>
    </row>
    <row r="979" spans="1:14" x14ac:dyDescent="0.3">
      <c r="A979" s="3" t="s">
        <v>7869</v>
      </c>
      <c r="B979" s="3"/>
      <c r="C979" s="3"/>
      <c r="D979" s="3"/>
      <c r="E979" s="4"/>
      <c r="F979" s="15"/>
      <c r="G979" s="15"/>
      <c r="H979" s="11"/>
      <c r="I979" s="20"/>
      <c r="J979" s="3"/>
      <c r="K979" s="3"/>
      <c r="L979" s="32"/>
      <c r="M979" s="32"/>
      <c r="N979" s="20"/>
    </row>
    <row r="980" spans="1:14" x14ac:dyDescent="0.3">
      <c r="A980" s="5" t="s">
        <v>2068</v>
      </c>
      <c r="B980" s="5" t="s">
        <v>2069</v>
      </c>
      <c r="C980" s="5" t="s">
        <v>3752</v>
      </c>
      <c r="D980" s="5">
        <v>16</v>
      </c>
      <c r="E980" s="6">
        <v>2001</v>
      </c>
      <c r="F980" s="17" t="str">
        <f>VLOOKUP(A980,'forecast data dump'!$A$1:$H$3450,4,FALSE)</f>
        <v>18-Aug-20 A</v>
      </c>
      <c r="G980" s="17" t="str">
        <f>VLOOKUP(A980,'forecast data dump'!$A$1:$H$3450,5,FALSE)</f>
        <v>27-Aug-20 A</v>
      </c>
      <c r="H980" s="13">
        <f>VLOOKUP(A980,'forecast data dump'!$A$1:$H$3450,8,FALSE)</f>
        <v>1</v>
      </c>
      <c r="I980" s="22">
        <f t="shared" ref="I980:I998" si="176">D980*(1-H980)</f>
        <v>0</v>
      </c>
      <c r="J980" s="5"/>
      <c r="K980" s="5"/>
      <c r="L980" s="33">
        <f t="shared" ref="L980:L998" si="177">E980*(1-H980)</f>
        <v>0</v>
      </c>
      <c r="M980" s="33">
        <f t="shared" ref="M980:M998" si="178">IF(J980="",L980,(E980/D980)*J980)</f>
        <v>0</v>
      </c>
      <c r="N980" s="22">
        <f t="shared" ref="N980:N998" si="179">L980-M980</f>
        <v>0</v>
      </c>
    </row>
    <row r="981" spans="1:14" x14ac:dyDescent="0.3">
      <c r="A981" s="5" t="s">
        <v>2070</v>
      </c>
      <c r="B981" s="5" t="s">
        <v>2071</v>
      </c>
      <c r="C981" s="5" t="s">
        <v>3752</v>
      </c>
      <c r="D981" s="5">
        <v>32</v>
      </c>
      <c r="E981" s="6">
        <v>4002</v>
      </c>
      <c r="F981" s="17" t="str">
        <f>VLOOKUP(A981,'forecast data dump'!$A$1:$H$3450,4,FALSE)</f>
        <v>22-Mar-21 A</v>
      </c>
      <c r="G981" s="17" t="str">
        <f>VLOOKUP(A981,'forecast data dump'!$A$1:$H$3450,5,FALSE)</f>
        <v>31-Mar-21 A</v>
      </c>
      <c r="H981" s="13">
        <f>VLOOKUP(A981,'forecast data dump'!$A$1:$H$3450,8,FALSE)</f>
        <v>1</v>
      </c>
      <c r="I981" s="22">
        <f t="shared" si="176"/>
        <v>0</v>
      </c>
      <c r="J981" s="5"/>
      <c r="K981" s="5"/>
      <c r="L981" s="33">
        <f t="shared" si="177"/>
        <v>0</v>
      </c>
      <c r="M981" s="33">
        <f t="shared" si="178"/>
        <v>0</v>
      </c>
      <c r="N981" s="22">
        <f t="shared" si="179"/>
        <v>0</v>
      </c>
    </row>
    <row r="982" spans="1:14" x14ac:dyDescent="0.3">
      <c r="A982" s="5" t="s">
        <v>2070</v>
      </c>
      <c r="B982" s="5" t="s">
        <v>2071</v>
      </c>
      <c r="C982" s="5" t="s">
        <v>3763</v>
      </c>
      <c r="D982" s="5">
        <v>5</v>
      </c>
      <c r="E982" s="6">
        <v>736</v>
      </c>
      <c r="F982" s="17" t="str">
        <f>VLOOKUP(A982,'forecast data dump'!$A$1:$H$3450,4,FALSE)</f>
        <v>22-Mar-21 A</v>
      </c>
      <c r="G982" s="17" t="str">
        <f>VLOOKUP(A982,'forecast data dump'!$A$1:$H$3450,5,FALSE)</f>
        <v>31-Mar-21 A</v>
      </c>
      <c r="H982" s="13">
        <f>VLOOKUP(A982,'forecast data dump'!$A$1:$H$3450,8,FALSE)</f>
        <v>1</v>
      </c>
      <c r="I982" s="22">
        <f t="shared" si="176"/>
        <v>0</v>
      </c>
      <c r="J982" s="5"/>
      <c r="K982" s="5"/>
      <c r="L982" s="33">
        <f t="shared" si="177"/>
        <v>0</v>
      </c>
      <c r="M982" s="33">
        <f t="shared" si="178"/>
        <v>0</v>
      </c>
      <c r="N982" s="22">
        <f t="shared" si="179"/>
        <v>0</v>
      </c>
    </row>
    <row r="983" spans="1:14" x14ac:dyDescent="0.3">
      <c r="A983" s="5" t="s">
        <v>2072</v>
      </c>
      <c r="B983" s="5" t="s">
        <v>2073</v>
      </c>
      <c r="C983" s="5" t="s">
        <v>3763</v>
      </c>
      <c r="D983" s="5">
        <v>8</v>
      </c>
      <c r="E983" s="6">
        <v>1178</v>
      </c>
      <c r="F983" s="17" t="str">
        <f>VLOOKUP(A983,'forecast data dump'!$A$1:$H$3450,4,FALSE)</f>
        <v>11-Aug-20 A</v>
      </c>
      <c r="G983" s="17" t="str">
        <f>VLOOKUP(A983,'forecast data dump'!$A$1:$H$3450,5,FALSE)</f>
        <v>17-Feb-21 A</v>
      </c>
      <c r="H983" s="13">
        <f>VLOOKUP(A983,'forecast data dump'!$A$1:$H$3450,8,FALSE)</f>
        <v>1</v>
      </c>
      <c r="I983" s="22">
        <f t="shared" si="176"/>
        <v>0</v>
      </c>
      <c r="J983" s="5"/>
      <c r="K983" s="5"/>
      <c r="L983" s="33">
        <f t="shared" si="177"/>
        <v>0</v>
      </c>
      <c r="M983" s="33">
        <f t="shared" si="178"/>
        <v>0</v>
      </c>
      <c r="N983" s="22">
        <f t="shared" si="179"/>
        <v>0</v>
      </c>
    </row>
    <row r="984" spans="1:14" x14ac:dyDescent="0.3">
      <c r="A984" s="5" t="s">
        <v>2072</v>
      </c>
      <c r="B984" s="5" t="s">
        <v>2073</v>
      </c>
      <c r="C984" s="5" t="s">
        <v>3759</v>
      </c>
      <c r="D984" s="5">
        <v>80</v>
      </c>
      <c r="E984" s="6">
        <v>9130</v>
      </c>
      <c r="F984" s="17" t="str">
        <f>VLOOKUP(A984,'forecast data dump'!$A$1:$H$3450,4,FALSE)</f>
        <v>11-Aug-20 A</v>
      </c>
      <c r="G984" s="17" t="str">
        <f>VLOOKUP(A984,'forecast data dump'!$A$1:$H$3450,5,FALSE)</f>
        <v>17-Feb-21 A</v>
      </c>
      <c r="H984" s="13">
        <f>VLOOKUP(A984,'forecast data dump'!$A$1:$H$3450,8,FALSE)</f>
        <v>1</v>
      </c>
      <c r="I984" s="22">
        <f t="shared" si="176"/>
        <v>0</v>
      </c>
      <c r="J984" s="5"/>
      <c r="K984" s="5"/>
      <c r="L984" s="33">
        <f t="shared" si="177"/>
        <v>0</v>
      </c>
      <c r="M984" s="33">
        <f t="shared" si="178"/>
        <v>0</v>
      </c>
      <c r="N984" s="22">
        <f t="shared" si="179"/>
        <v>0</v>
      </c>
    </row>
    <row r="985" spans="1:14" x14ac:dyDescent="0.3">
      <c r="A985" s="5" t="s">
        <v>2074</v>
      </c>
      <c r="B985" s="5" t="s">
        <v>2075</v>
      </c>
      <c r="C985" s="5" t="s">
        <v>3763</v>
      </c>
      <c r="D985" s="5">
        <v>7</v>
      </c>
      <c r="E985" s="6">
        <v>1031</v>
      </c>
      <c r="F985" s="17" t="str">
        <f>VLOOKUP(A985,'forecast data dump'!$A$1:$H$3450,4,FALSE)</f>
        <v>24-May-21 A</v>
      </c>
      <c r="G985" s="17">
        <f>VLOOKUP(A985,'forecast data dump'!$A$1:$H$3450,5,FALSE)</f>
        <v>44439</v>
      </c>
      <c r="H985" s="13">
        <f>VLOOKUP(A985,'forecast data dump'!$A$1:$H$3450,8,FALSE)</f>
        <v>0.1</v>
      </c>
      <c r="I985" s="22">
        <f t="shared" si="176"/>
        <v>6.3</v>
      </c>
      <c r="J985" s="5"/>
      <c r="K985" s="5"/>
      <c r="L985" s="33">
        <f t="shared" si="177"/>
        <v>927.9</v>
      </c>
      <c r="M985" s="33">
        <f t="shared" si="178"/>
        <v>927.9</v>
      </c>
      <c r="N985" s="22">
        <f t="shared" si="179"/>
        <v>0</v>
      </c>
    </row>
    <row r="986" spans="1:14" x14ac:dyDescent="0.3">
      <c r="A986" s="5" t="s">
        <v>2074</v>
      </c>
      <c r="B986" s="5" t="s">
        <v>2075</v>
      </c>
      <c r="C986" s="5" t="s">
        <v>3759</v>
      </c>
      <c r="D986" s="5">
        <v>32</v>
      </c>
      <c r="E986" s="6">
        <v>3652</v>
      </c>
      <c r="F986" s="17" t="str">
        <f>VLOOKUP(A986,'forecast data dump'!$A$1:$H$3450,4,FALSE)</f>
        <v>24-May-21 A</v>
      </c>
      <c r="G986" s="17">
        <f>VLOOKUP(A986,'forecast data dump'!$A$1:$H$3450,5,FALSE)</f>
        <v>44439</v>
      </c>
      <c r="H986" s="13">
        <f>VLOOKUP(A986,'forecast data dump'!$A$1:$H$3450,8,FALSE)</f>
        <v>0.1</v>
      </c>
      <c r="I986" s="22">
        <f t="shared" si="176"/>
        <v>28.8</v>
      </c>
      <c r="J986" s="5"/>
      <c r="K986" s="5"/>
      <c r="L986" s="33">
        <f t="shared" si="177"/>
        <v>3286.8</v>
      </c>
      <c r="M986" s="33">
        <f t="shared" si="178"/>
        <v>3286.8</v>
      </c>
      <c r="N986" s="22">
        <f t="shared" si="179"/>
        <v>0</v>
      </c>
    </row>
    <row r="987" spans="1:14" x14ac:dyDescent="0.3">
      <c r="A987" s="5" t="s">
        <v>2076</v>
      </c>
      <c r="B987" s="5" t="s">
        <v>2077</v>
      </c>
      <c r="C987" s="5" t="s">
        <v>3763</v>
      </c>
      <c r="D987" s="5">
        <v>80</v>
      </c>
      <c r="E987" s="6">
        <v>12499</v>
      </c>
      <c r="F987" s="17">
        <f>VLOOKUP(A987,'forecast data dump'!$A$1:$H$3450,4,FALSE)</f>
        <v>44657</v>
      </c>
      <c r="G987" s="17">
        <f>VLOOKUP(A987,'forecast data dump'!$A$1:$H$3450,5,FALSE)</f>
        <v>44670</v>
      </c>
      <c r="H987" s="13">
        <f>VLOOKUP(A987,'forecast data dump'!$A$1:$H$3450,8,FALSE)</f>
        <v>0</v>
      </c>
      <c r="I987" s="22">
        <f t="shared" si="176"/>
        <v>80</v>
      </c>
      <c r="J987" s="5"/>
      <c r="K987" s="5"/>
      <c r="L987" s="33">
        <f t="shared" si="177"/>
        <v>12499</v>
      </c>
      <c r="M987" s="33">
        <f t="shared" si="178"/>
        <v>12499</v>
      </c>
      <c r="N987" s="22">
        <f t="shared" si="179"/>
        <v>0</v>
      </c>
    </row>
    <row r="988" spans="1:14" x14ac:dyDescent="0.3">
      <c r="A988" s="5" t="s">
        <v>2076</v>
      </c>
      <c r="B988" s="5" t="s">
        <v>2077</v>
      </c>
      <c r="C988" s="5" t="s">
        <v>3759</v>
      </c>
      <c r="D988" s="5">
        <v>80</v>
      </c>
      <c r="E988" s="6">
        <v>9686</v>
      </c>
      <c r="F988" s="17">
        <f>VLOOKUP(A988,'forecast data dump'!$A$1:$H$3450,4,FALSE)</f>
        <v>44657</v>
      </c>
      <c r="G988" s="17">
        <f>VLOOKUP(A988,'forecast data dump'!$A$1:$H$3450,5,FALSE)</f>
        <v>44670</v>
      </c>
      <c r="H988" s="13">
        <f>VLOOKUP(A988,'forecast data dump'!$A$1:$H$3450,8,FALSE)</f>
        <v>0</v>
      </c>
      <c r="I988" s="22">
        <f t="shared" si="176"/>
        <v>80</v>
      </c>
      <c r="J988" s="5"/>
      <c r="K988" s="5"/>
      <c r="L988" s="33">
        <f t="shared" si="177"/>
        <v>9686</v>
      </c>
      <c r="M988" s="33">
        <f t="shared" si="178"/>
        <v>9686</v>
      </c>
      <c r="N988" s="22">
        <f t="shared" si="179"/>
        <v>0</v>
      </c>
    </row>
    <row r="989" spans="1:14" x14ac:dyDescent="0.3">
      <c r="A989" s="5" t="s">
        <v>2078</v>
      </c>
      <c r="B989" s="5" t="s">
        <v>2079</v>
      </c>
      <c r="C989" s="5" t="s">
        <v>3759</v>
      </c>
      <c r="D989" s="5">
        <v>70</v>
      </c>
      <c r="E989" s="6">
        <v>7989</v>
      </c>
      <c r="F989" s="17" t="str">
        <f>VLOOKUP(A989,'forecast data dump'!$A$1:$H$3450,4,FALSE)</f>
        <v>03-Aug-20 A</v>
      </c>
      <c r="G989" s="17" t="str">
        <f>VLOOKUP(A989,'forecast data dump'!$A$1:$H$3450,5,FALSE)</f>
        <v>24-May-21 A</v>
      </c>
      <c r="H989" s="13">
        <f>VLOOKUP(A989,'forecast data dump'!$A$1:$H$3450,8,FALSE)</f>
        <v>1</v>
      </c>
      <c r="I989" s="22">
        <f t="shared" si="176"/>
        <v>0</v>
      </c>
      <c r="J989" s="5"/>
      <c r="K989" s="5"/>
      <c r="L989" s="33">
        <f t="shared" si="177"/>
        <v>0</v>
      </c>
      <c r="M989" s="33">
        <f t="shared" si="178"/>
        <v>0</v>
      </c>
      <c r="N989" s="22">
        <f t="shared" si="179"/>
        <v>0</v>
      </c>
    </row>
    <row r="990" spans="1:14" x14ac:dyDescent="0.3">
      <c r="A990" s="5" t="s">
        <v>2080</v>
      </c>
      <c r="B990" s="5" t="s">
        <v>2081</v>
      </c>
      <c r="C990" s="5" t="s">
        <v>3759</v>
      </c>
      <c r="D990" s="5">
        <v>70</v>
      </c>
      <c r="E990" s="6">
        <v>7989</v>
      </c>
      <c r="F990" s="17" t="str">
        <f>VLOOKUP(A990,'forecast data dump'!$A$1:$H$3450,4,FALSE)</f>
        <v>03-Aug-20 A</v>
      </c>
      <c r="G990" s="17" t="str">
        <f>VLOOKUP(A990,'forecast data dump'!$A$1:$H$3450,5,FALSE)</f>
        <v>23-Mar-21 A</v>
      </c>
      <c r="H990" s="13">
        <f>VLOOKUP(A990,'forecast data dump'!$A$1:$H$3450,8,FALSE)</f>
        <v>1</v>
      </c>
      <c r="I990" s="22">
        <f t="shared" si="176"/>
        <v>0</v>
      </c>
      <c r="J990" s="5"/>
      <c r="K990" s="5"/>
      <c r="L990" s="33">
        <f t="shared" si="177"/>
        <v>0</v>
      </c>
      <c r="M990" s="33">
        <f t="shared" si="178"/>
        <v>0</v>
      </c>
      <c r="N990" s="22">
        <f t="shared" si="179"/>
        <v>0</v>
      </c>
    </row>
    <row r="991" spans="1:14" x14ac:dyDescent="0.3">
      <c r="A991" s="5" t="s">
        <v>2082</v>
      </c>
      <c r="B991" s="5" t="s">
        <v>2083</v>
      </c>
      <c r="C991" s="5" t="s">
        <v>3759</v>
      </c>
      <c r="D991" s="5">
        <v>70</v>
      </c>
      <c r="E991" s="6">
        <v>8475</v>
      </c>
      <c r="F991" s="17">
        <f>VLOOKUP(A991,'forecast data dump'!$A$1:$H$3450,4,FALSE)</f>
        <v>44650</v>
      </c>
      <c r="G991" s="17">
        <f>VLOOKUP(A991,'forecast data dump'!$A$1:$H$3450,5,FALSE)</f>
        <v>44656</v>
      </c>
      <c r="H991" s="13">
        <f>VLOOKUP(A991,'forecast data dump'!$A$1:$H$3450,8,FALSE)</f>
        <v>0</v>
      </c>
      <c r="I991" s="22">
        <f t="shared" si="176"/>
        <v>70</v>
      </c>
      <c r="J991" s="5"/>
      <c r="K991" s="5"/>
      <c r="L991" s="33">
        <f t="shared" si="177"/>
        <v>8475</v>
      </c>
      <c r="M991" s="33">
        <f t="shared" si="178"/>
        <v>8475</v>
      </c>
      <c r="N991" s="22">
        <f t="shared" si="179"/>
        <v>0</v>
      </c>
    </row>
    <row r="992" spans="1:14" x14ac:dyDescent="0.3">
      <c r="A992" s="5" t="s">
        <v>2084</v>
      </c>
      <c r="B992" s="5" t="s">
        <v>2085</v>
      </c>
      <c r="C992" s="5" t="s">
        <v>3761</v>
      </c>
      <c r="D992" s="5">
        <v>8000</v>
      </c>
      <c r="E992" s="6">
        <v>8925</v>
      </c>
      <c r="F992" s="17" t="str">
        <f>VLOOKUP(A992,'forecast data dump'!$A$1:$H$3450,4,FALSE)</f>
        <v>03-Aug-20 A</v>
      </c>
      <c r="G992" s="17" t="str">
        <f>VLOOKUP(A992,'forecast data dump'!$A$1:$H$3450,5,FALSE)</f>
        <v>24-May-21 A</v>
      </c>
      <c r="H992" s="13">
        <f>VLOOKUP(A992,'forecast data dump'!$A$1:$H$3450,8,FALSE)</f>
        <v>1</v>
      </c>
      <c r="I992" s="22">
        <f t="shared" si="176"/>
        <v>0</v>
      </c>
      <c r="J992" s="5"/>
      <c r="K992" s="5"/>
      <c r="L992" s="33">
        <f t="shared" si="177"/>
        <v>0</v>
      </c>
      <c r="M992" s="33">
        <f t="shared" si="178"/>
        <v>0</v>
      </c>
      <c r="N992" s="22">
        <f t="shared" si="179"/>
        <v>0</v>
      </c>
    </row>
    <row r="993" spans="1:14" x14ac:dyDescent="0.3">
      <c r="A993" s="5" t="s">
        <v>2086</v>
      </c>
      <c r="B993" s="5" t="s">
        <v>2087</v>
      </c>
      <c r="C993" s="5" t="s">
        <v>3761</v>
      </c>
      <c r="D993" s="5">
        <v>3137</v>
      </c>
      <c r="E993" s="6">
        <v>3500</v>
      </c>
      <c r="F993" s="17">
        <f>VLOOKUP(A993,'forecast data dump'!$A$1:$H$3450,4,FALSE)</f>
        <v>44650</v>
      </c>
      <c r="G993" s="17">
        <f>VLOOKUP(A993,'forecast data dump'!$A$1:$H$3450,5,FALSE)</f>
        <v>44656</v>
      </c>
      <c r="H993" s="13">
        <f>VLOOKUP(A993,'forecast data dump'!$A$1:$H$3450,8,FALSE)</f>
        <v>0</v>
      </c>
      <c r="I993" s="22">
        <f t="shared" si="176"/>
        <v>3137</v>
      </c>
      <c r="J993" s="5"/>
      <c r="K993" s="5"/>
      <c r="L993" s="33">
        <f t="shared" si="177"/>
        <v>3500</v>
      </c>
      <c r="M993" s="33">
        <f t="shared" si="178"/>
        <v>3500</v>
      </c>
      <c r="N993" s="22">
        <f t="shared" si="179"/>
        <v>0</v>
      </c>
    </row>
    <row r="994" spans="1:14" x14ac:dyDescent="0.3">
      <c r="A994" s="5" t="s">
        <v>2088</v>
      </c>
      <c r="B994" s="5" t="s">
        <v>2089</v>
      </c>
      <c r="C994" s="5" t="s">
        <v>3763</v>
      </c>
      <c r="D994" s="5">
        <v>64</v>
      </c>
      <c r="E994" s="6">
        <v>9425</v>
      </c>
      <c r="F994" s="17" t="str">
        <f>VLOOKUP(A994,'forecast data dump'!$A$1:$H$3450,4,FALSE)</f>
        <v>01-Nov-19 A</v>
      </c>
      <c r="G994" s="17" t="str">
        <f>VLOOKUP(A994,'forecast data dump'!$A$1:$H$3450,5,FALSE)</f>
        <v>28-Apr-21 A</v>
      </c>
      <c r="H994" s="13">
        <f>VLOOKUP(A994,'forecast data dump'!$A$1:$H$3450,8,FALSE)</f>
        <v>1</v>
      </c>
      <c r="I994" s="22">
        <f t="shared" si="176"/>
        <v>0</v>
      </c>
      <c r="J994" s="5"/>
      <c r="K994" s="5"/>
      <c r="L994" s="33">
        <f t="shared" si="177"/>
        <v>0</v>
      </c>
      <c r="M994" s="33">
        <f t="shared" si="178"/>
        <v>0</v>
      </c>
      <c r="N994" s="22">
        <f t="shared" si="179"/>
        <v>0</v>
      </c>
    </row>
    <row r="995" spans="1:14" x14ac:dyDescent="0.3">
      <c r="A995" s="5" t="s">
        <v>2090</v>
      </c>
      <c r="B995" s="5" t="s">
        <v>2091</v>
      </c>
      <c r="C995" s="5" t="s">
        <v>3759</v>
      </c>
      <c r="D995" s="5">
        <v>216</v>
      </c>
      <c r="E995" s="6">
        <v>24795</v>
      </c>
      <c r="F995" s="17" t="str">
        <f>VLOOKUP(A995,'forecast data dump'!$A$1:$H$3450,4,FALSE)</f>
        <v>01-Oct-19 A</v>
      </c>
      <c r="G995" s="17" t="str">
        <f>VLOOKUP(A995,'forecast data dump'!$A$1:$H$3450,5,FALSE)</f>
        <v>31-Dec-19 A</v>
      </c>
      <c r="H995" s="13">
        <f>VLOOKUP(A995,'forecast data dump'!$A$1:$H$3450,8,FALSE)</f>
        <v>1</v>
      </c>
      <c r="I995" s="22">
        <f t="shared" si="176"/>
        <v>0</v>
      </c>
      <c r="J995" s="5"/>
      <c r="K995" s="5"/>
      <c r="L995" s="33">
        <f t="shared" si="177"/>
        <v>0</v>
      </c>
      <c r="M995" s="33">
        <f t="shared" si="178"/>
        <v>0</v>
      </c>
      <c r="N995" s="22">
        <f t="shared" si="179"/>
        <v>0</v>
      </c>
    </row>
    <row r="996" spans="1:14" x14ac:dyDescent="0.3">
      <c r="A996" s="5" t="s">
        <v>2090</v>
      </c>
      <c r="B996" s="5" t="s">
        <v>2091</v>
      </c>
      <c r="C996" s="5" t="s">
        <v>3731</v>
      </c>
      <c r="D996" s="5">
        <v>108</v>
      </c>
      <c r="E996" s="6">
        <v>18475</v>
      </c>
      <c r="F996" s="17" t="str">
        <f>VLOOKUP(A996,'forecast data dump'!$A$1:$H$3450,4,FALSE)</f>
        <v>01-Oct-19 A</v>
      </c>
      <c r="G996" s="17" t="str">
        <f>VLOOKUP(A996,'forecast data dump'!$A$1:$H$3450,5,FALSE)</f>
        <v>31-Dec-19 A</v>
      </c>
      <c r="H996" s="13">
        <f>VLOOKUP(A996,'forecast data dump'!$A$1:$H$3450,8,FALSE)</f>
        <v>1</v>
      </c>
      <c r="I996" s="22">
        <f t="shared" si="176"/>
        <v>0</v>
      </c>
      <c r="J996" s="5"/>
      <c r="K996" s="5"/>
      <c r="L996" s="33">
        <f t="shared" si="177"/>
        <v>0</v>
      </c>
      <c r="M996" s="33">
        <f t="shared" si="178"/>
        <v>0</v>
      </c>
      <c r="N996" s="22">
        <f t="shared" si="179"/>
        <v>0</v>
      </c>
    </row>
    <row r="997" spans="1:14" x14ac:dyDescent="0.3">
      <c r="A997" s="5" t="s">
        <v>2092</v>
      </c>
      <c r="B997" s="5" t="s">
        <v>2093</v>
      </c>
      <c r="C997" s="5" t="s">
        <v>3763</v>
      </c>
      <c r="D997" s="5">
        <v>60</v>
      </c>
      <c r="E997" s="6">
        <v>8836</v>
      </c>
      <c r="F997" s="17" t="str">
        <f>VLOOKUP(A997,'forecast data dump'!$A$1:$H$3450,4,FALSE)</f>
        <v>13-Nov-19 A</v>
      </c>
      <c r="G997" s="17" t="str">
        <f>VLOOKUP(A997,'forecast data dump'!$A$1:$H$3450,5,FALSE)</f>
        <v>29-Nov-19 A</v>
      </c>
      <c r="H997" s="13">
        <f>VLOOKUP(A997,'forecast data dump'!$A$1:$H$3450,8,FALSE)</f>
        <v>1</v>
      </c>
      <c r="I997" s="22">
        <f t="shared" si="176"/>
        <v>0</v>
      </c>
      <c r="J997" s="5"/>
      <c r="K997" s="5"/>
      <c r="L997" s="33">
        <f t="shared" si="177"/>
        <v>0</v>
      </c>
      <c r="M997" s="33">
        <f t="shared" si="178"/>
        <v>0</v>
      </c>
      <c r="N997" s="22">
        <f t="shared" si="179"/>
        <v>0</v>
      </c>
    </row>
    <row r="998" spans="1:14" x14ac:dyDescent="0.3">
      <c r="A998" s="5" t="s">
        <v>2092</v>
      </c>
      <c r="B998" s="5" t="s">
        <v>2093</v>
      </c>
      <c r="C998" s="5" t="s">
        <v>3731</v>
      </c>
      <c r="D998" s="5">
        <v>30</v>
      </c>
      <c r="E998" s="6">
        <v>5102</v>
      </c>
      <c r="F998" s="17" t="str">
        <f>VLOOKUP(A998,'forecast data dump'!$A$1:$H$3450,4,FALSE)</f>
        <v>13-Nov-19 A</v>
      </c>
      <c r="G998" s="17" t="str">
        <f>VLOOKUP(A998,'forecast data dump'!$A$1:$H$3450,5,FALSE)</f>
        <v>29-Nov-19 A</v>
      </c>
      <c r="H998" s="13">
        <f>VLOOKUP(A998,'forecast data dump'!$A$1:$H$3450,8,FALSE)</f>
        <v>1</v>
      </c>
      <c r="I998" s="22">
        <f t="shared" si="176"/>
        <v>0</v>
      </c>
      <c r="J998" s="5"/>
      <c r="K998" s="5"/>
      <c r="L998" s="33">
        <f t="shared" si="177"/>
        <v>0</v>
      </c>
      <c r="M998" s="33">
        <f t="shared" si="178"/>
        <v>0</v>
      </c>
      <c r="N998" s="22">
        <f t="shared" si="179"/>
        <v>0</v>
      </c>
    </row>
    <row r="999" spans="1:14" x14ac:dyDescent="0.3">
      <c r="A999" s="3" t="s">
        <v>7984</v>
      </c>
      <c r="B999" s="3"/>
      <c r="C999" s="3"/>
      <c r="D999" s="3"/>
      <c r="E999" s="4"/>
      <c r="F999" s="15"/>
      <c r="G999" s="15"/>
      <c r="H999" s="11"/>
      <c r="I999" s="20"/>
      <c r="J999" s="3"/>
      <c r="K999" s="3"/>
      <c r="L999" s="32"/>
      <c r="M999" s="32"/>
      <c r="N999" s="20"/>
    </row>
    <row r="1000" spans="1:14" x14ac:dyDescent="0.3">
      <c r="A1000" s="3" t="s">
        <v>7985</v>
      </c>
      <c r="B1000" s="3"/>
      <c r="C1000" s="3"/>
      <c r="D1000" s="3"/>
      <c r="E1000" s="4"/>
      <c r="F1000" s="15"/>
      <c r="G1000" s="15"/>
      <c r="H1000" s="11"/>
      <c r="I1000" s="20"/>
      <c r="J1000" s="3"/>
      <c r="K1000" s="3"/>
      <c r="L1000" s="32"/>
      <c r="M1000" s="32"/>
      <c r="N1000" s="20"/>
    </row>
    <row r="1001" spans="1:14" x14ac:dyDescent="0.3">
      <c r="A1001" s="5" t="s">
        <v>2054</v>
      </c>
      <c r="B1001" s="5" t="s">
        <v>2055</v>
      </c>
      <c r="C1001" s="5" t="s">
        <v>3762</v>
      </c>
      <c r="D1001" s="5">
        <v>1800</v>
      </c>
      <c r="E1001" s="6">
        <v>2048</v>
      </c>
      <c r="F1001" s="17" t="str">
        <f>VLOOKUP(A1001,'forecast data dump'!$A$1:$H$3450,4,FALSE)</f>
        <v>20-Nov-19 A</v>
      </c>
      <c r="G1001" s="17" t="str">
        <f>VLOOKUP(A1001,'forecast data dump'!$A$1:$H$3450,5,FALSE)</f>
        <v>02-Feb-21 A</v>
      </c>
      <c r="H1001" s="13">
        <f>VLOOKUP(A1001,'forecast data dump'!$A$1:$H$3450,8,FALSE)</f>
        <v>1</v>
      </c>
      <c r="I1001" s="22">
        <f>D1001*(1-H1001)</f>
        <v>0</v>
      </c>
      <c r="J1001" s="5"/>
      <c r="K1001" s="5"/>
      <c r="L1001" s="33">
        <f>E1001*(1-H1001)</f>
        <v>0</v>
      </c>
      <c r="M1001" s="33">
        <f>IF(J1001="",L1001,(E1001/D1001)*J1001)</f>
        <v>0</v>
      </c>
      <c r="N1001" s="22">
        <f>L1001-M1001</f>
        <v>0</v>
      </c>
    </row>
    <row r="1002" spans="1:14" x14ac:dyDescent="0.3">
      <c r="A1002" s="3" t="s">
        <v>7870</v>
      </c>
      <c r="B1002" s="3"/>
      <c r="C1002" s="3"/>
      <c r="D1002" s="3"/>
      <c r="E1002" s="4"/>
      <c r="F1002" s="15"/>
      <c r="G1002" s="15"/>
      <c r="H1002" s="11"/>
      <c r="I1002" s="20"/>
      <c r="J1002" s="3"/>
      <c r="K1002" s="3"/>
      <c r="L1002" s="32"/>
      <c r="M1002" s="32"/>
      <c r="N1002" s="20"/>
    </row>
    <row r="1003" spans="1:14" x14ac:dyDescent="0.3">
      <c r="A1003" s="5" t="s">
        <v>2056</v>
      </c>
      <c r="B1003" s="5" t="s">
        <v>2057</v>
      </c>
      <c r="C1003" s="5" t="s">
        <v>3752</v>
      </c>
      <c r="D1003" s="5">
        <v>16</v>
      </c>
      <c r="E1003" s="6">
        <v>2001</v>
      </c>
      <c r="F1003" s="17" t="str">
        <f>VLOOKUP(A1003,'forecast data dump'!$A$1:$H$3450,4,FALSE)</f>
        <v>14-May-20 A</v>
      </c>
      <c r="G1003" s="17" t="str">
        <f>VLOOKUP(A1003,'forecast data dump'!$A$1:$H$3450,5,FALSE)</f>
        <v>30-Oct-20 A</v>
      </c>
      <c r="H1003" s="13">
        <f>VLOOKUP(A1003,'forecast data dump'!$A$1:$H$3450,8,FALSE)</f>
        <v>1</v>
      </c>
      <c r="I1003" s="22">
        <f t="shared" ref="I1003:I1010" si="180">D1003*(1-H1003)</f>
        <v>0</v>
      </c>
      <c r="J1003" s="5"/>
      <c r="K1003" s="5"/>
      <c r="L1003" s="33">
        <f t="shared" ref="L1003:L1010" si="181">E1003*(1-H1003)</f>
        <v>0</v>
      </c>
      <c r="M1003" s="33">
        <f t="shared" ref="M1003:M1010" si="182">IF(J1003="",L1003,(E1003/D1003)*J1003)</f>
        <v>0</v>
      </c>
      <c r="N1003" s="22">
        <f t="shared" ref="N1003:N1010" si="183">L1003-M1003</f>
        <v>0</v>
      </c>
    </row>
    <row r="1004" spans="1:14" x14ac:dyDescent="0.3">
      <c r="A1004" s="5" t="s">
        <v>2058</v>
      </c>
      <c r="B1004" s="5" t="s">
        <v>2059</v>
      </c>
      <c r="C1004" s="5" t="s">
        <v>3752</v>
      </c>
      <c r="D1004" s="5">
        <v>24</v>
      </c>
      <c r="E1004" s="6">
        <v>3002</v>
      </c>
      <c r="F1004" s="17" t="str">
        <f>VLOOKUP(A1004,'forecast data dump'!$A$1:$H$3450,4,FALSE)</f>
        <v>12-Jan-21 A</v>
      </c>
      <c r="G1004" s="17" t="str">
        <f>VLOOKUP(A1004,'forecast data dump'!$A$1:$H$3450,5,FALSE)</f>
        <v>05-Feb-21 A</v>
      </c>
      <c r="H1004" s="13">
        <f>VLOOKUP(A1004,'forecast data dump'!$A$1:$H$3450,8,FALSE)</f>
        <v>1</v>
      </c>
      <c r="I1004" s="22">
        <f t="shared" si="180"/>
        <v>0</v>
      </c>
      <c r="J1004" s="5"/>
      <c r="K1004" s="5"/>
      <c r="L1004" s="33">
        <f t="shared" si="181"/>
        <v>0</v>
      </c>
      <c r="M1004" s="33">
        <f t="shared" si="182"/>
        <v>0</v>
      </c>
      <c r="N1004" s="22">
        <f t="shared" si="183"/>
        <v>0</v>
      </c>
    </row>
    <row r="1005" spans="1:14" x14ac:dyDescent="0.3">
      <c r="A1005" s="5" t="s">
        <v>2060</v>
      </c>
      <c r="B1005" s="5" t="s">
        <v>2061</v>
      </c>
      <c r="C1005" s="5" t="s">
        <v>3759</v>
      </c>
      <c r="D1005" s="5">
        <v>80</v>
      </c>
      <c r="E1005" s="6">
        <v>9130</v>
      </c>
      <c r="F1005" s="17" t="str">
        <f>VLOOKUP(A1005,'forecast data dump'!$A$1:$H$3450,4,FALSE)</f>
        <v>08-Mar-21 A</v>
      </c>
      <c r="G1005" s="17">
        <f>VLOOKUP(A1005,'forecast data dump'!$A$1:$H$3450,5,FALSE)</f>
        <v>44439</v>
      </c>
      <c r="H1005" s="13">
        <f>VLOOKUP(A1005,'forecast data dump'!$A$1:$H$3450,8,FALSE)</f>
        <v>0.3</v>
      </c>
      <c r="I1005" s="22">
        <f t="shared" si="180"/>
        <v>56</v>
      </c>
      <c r="J1005" s="5"/>
      <c r="K1005" s="5"/>
      <c r="L1005" s="33">
        <f t="shared" si="181"/>
        <v>6391</v>
      </c>
      <c r="M1005" s="33">
        <f t="shared" si="182"/>
        <v>6391</v>
      </c>
      <c r="N1005" s="22">
        <f t="shared" si="183"/>
        <v>0</v>
      </c>
    </row>
    <row r="1006" spans="1:14" x14ac:dyDescent="0.3">
      <c r="A1006" s="5" t="s">
        <v>2062</v>
      </c>
      <c r="B1006" s="5" t="s">
        <v>2063</v>
      </c>
      <c r="C1006" s="5" t="s">
        <v>3759</v>
      </c>
      <c r="D1006" s="5">
        <v>80</v>
      </c>
      <c r="E1006" s="6">
        <v>9404</v>
      </c>
      <c r="F1006" s="17">
        <f>VLOOKUP(A1006,'forecast data dump'!$A$1:$H$3450,4,FALSE)</f>
        <v>44664</v>
      </c>
      <c r="G1006" s="17">
        <f>VLOOKUP(A1006,'forecast data dump'!$A$1:$H$3450,5,FALSE)</f>
        <v>44670</v>
      </c>
      <c r="H1006" s="13">
        <f>VLOOKUP(A1006,'forecast data dump'!$A$1:$H$3450,8,FALSE)</f>
        <v>0</v>
      </c>
      <c r="I1006" s="22">
        <f t="shared" si="180"/>
        <v>80</v>
      </c>
      <c r="J1006" s="5"/>
      <c r="K1006" s="5"/>
      <c r="L1006" s="33">
        <f t="shared" si="181"/>
        <v>9404</v>
      </c>
      <c r="M1006" s="33">
        <f t="shared" si="182"/>
        <v>9404</v>
      </c>
      <c r="N1006" s="22">
        <f t="shared" si="183"/>
        <v>0</v>
      </c>
    </row>
    <row r="1007" spans="1:14" x14ac:dyDescent="0.3">
      <c r="A1007" s="5" t="s">
        <v>2062</v>
      </c>
      <c r="B1007" s="5" t="s">
        <v>2063</v>
      </c>
      <c r="C1007" s="5" t="s">
        <v>3731</v>
      </c>
      <c r="D1007" s="5">
        <v>80</v>
      </c>
      <c r="E1007" s="6">
        <v>14013</v>
      </c>
      <c r="F1007" s="17">
        <f>VLOOKUP(A1007,'forecast data dump'!$A$1:$H$3450,4,FALSE)</f>
        <v>44664</v>
      </c>
      <c r="G1007" s="17">
        <f>VLOOKUP(A1007,'forecast data dump'!$A$1:$H$3450,5,FALSE)</f>
        <v>44670</v>
      </c>
      <c r="H1007" s="13">
        <f>VLOOKUP(A1007,'forecast data dump'!$A$1:$H$3450,8,FALSE)</f>
        <v>0</v>
      </c>
      <c r="I1007" s="22">
        <f t="shared" si="180"/>
        <v>80</v>
      </c>
      <c r="J1007" s="5"/>
      <c r="K1007" s="5"/>
      <c r="L1007" s="33">
        <f t="shared" si="181"/>
        <v>14013</v>
      </c>
      <c r="M1007" s="33">
        <f t="shared" si="182"/>
        <v>14013</v>
      </c>
      <c r="N1007" s="22">
        <f t="shared" si="183"/>
        <v>0</v>
      </c>
    </row>
    <row r="1008" spans="1:14" x14ac:dyDescent="0.3">
      <c r="A1008" s="5" t="s">
        <v>2064</v>
      </c>
      <c r="B1008" s="5" t="s">
        <v>2065</v>
      </c>
      <c r="C1008" s="5" t="s">
        <v>3759</v>
      </c>
      <c r="D1008" s="5">
        <v>8</v>
      </c>
      <c r="E1008" s="6">
        <v>913</v>
      </c>
      <c r="F1008" s="17" t="str">
        <f>VLOOKUP(A1008,'forecast data dump'!$A$1:$H$3450,4,FALSE)</f>
        <v>13-May-20 A</v>
      </c>
      <c r="G1008" s="17" t="str">
        <f>VLOOKUP(A1008,'forecast data dump'!$A$1:$H$3450,5,FALSE)</f>
        <v>28-May-20 A</v>
      </c>
      <c r="H1008" s="13">
        <f>VLOOKUP(A1008,'forecast data dump'!$A$1:$H$3450,8,FALSE)</f>
        <v>1</v>
      </c>
      <c r="I1008" s="22">
        <f t="shared" si="180"/>
        <v>0</v>
      </c>
      <c r="J1008" s="5"/>
      <c r="K1008" s="5"/>
      <c r="L1008" s="33">
        <f t="shared" si="181"/>
        <v>0</v>
      </c>
      <c r="M1008" s="33">
        <f t="shared" si="182"/>
        <v>0</v>
      </c>
      <c r="N1008" s="22">
        <f t="shared" si="183"/>
        <v>0</v>
      </c>
    </row>
    <row r="1009" spans="1:14" x14ac:dyDescent="0.3">
      <c r="A1009" s="5" t="s">
        <v>2066</v>
      </c>
      <c r="B1009" s="5" t="s">
        <v>2067</v>
      </c>
      <c r="C1009" s="5" t="s">
        <v>3759</v>
      </c>
      <c r="D1009" s="5">
        <v>54</v>
      </c>
      <c r="E1009" s="6">
        <v>6226</v>
      </c>
      <c r="F1009" s="17" t="str">
        <f>VLOOKUP(A1009,'forecast data dump'!$A$1:$H$3450,4,FALSE)</f>
        <v>01-Oct-19 A</v>
      </c>
      <c r="G1009" s="17">
        <f>VLOOKUP(A1009,'forecast data dump'!$A$1:$H$3450,5,FALSE)</f>
        <v>44498</v>
      </c>
      <c r="H1009" s="13">
        <f>VLOOKUP(A1009,'forecast data dump'!$A$1:$H$3450,8,FALSE)</f>
        <v>0.9</v>
      </c>
      <c r="I1009" s="22">
        <f t="shared" si="180"/>
        <v>5.3999999999999986</v>
      </c>
      <c r="J1009" s="5"/>
      <c r="K1009" s="5"/>
      <c r="L1009" s="33">
        <f t="shared" si="181"/>
        <v>622.59999999999991</v>
      </c>
      <c r="M1009" s="33">
        <f t="shared" si="182"/>
        <v>622.59999999999991</v>
      </c>
      <c r="N1009" s="22">
        <f t="shared" si="183"/>
        <v>0</v>
      </c>
    </row>
    <row r="1010" spans="1:14" x14ac:dyDescent="0.3">
      <c r="A1010" s="5" t="s">
        <v>2066</v>
      </c>
      <c r="B1010" s="5" t="s">
        <v>2067</v>
      </c>
      <c r="C1010" s="5" t="s">
        <v>3731</v>
      </c>
      <c r="D1010" s="5">
        <v>27</v>
      </c>
      <c r="E1010" s="6">
        <v>4639</v>
      </c>
      <c r="F1010" s="17" t="str">
        <f>VLOOKUP(A1010,'forecast data dump'!$A$1:$H$3450,4,FALSE)</f>
        <v>01-Oct-19 A</v>
      </c>
      <c r="G1010" s="17">
        <f>VLOOKUP(A1010,'forecast data dump'!$A$1:$H$3450,5,FALSE)</f>
        <v>44498</v>
      </c>
      <c r="H1010" s="13">
        <f>VLOOKUP(A1010,'forecast data dump'!$A$1:$H$3450,8,FALSE)</f>
        <v>0.9</v>
      </c>
      <c r="I1010" s="22">
        <f t="shared" si="180"/>
        <v>2.6999999999999993</v>
      </c>
      <c r="J1010" s="5"/>
      <c r="K1010" s="5"/>
      <c r="L1010" s="33">
        <f t="shared" si="181"/>
        <v>463.89999999999992</v>
      </c>
      <c r="M1010" s="33">
        <f t="shared" si="182"/>
        <v>463.89999999999992</v>
      </c>
      <c r="N1010" s="22">
        <f t="shared" si="183"/>
        <v>0</v>
      </c>
    </row>
    <row r="1011" spans="1:14" x14ac:dyDescent="0.3">
      <c r="A1011" s="3" t="s">
        <v>7986</v>
      </c>
      <c r="B1011" s="3"/>
      <c r="C1011" s="3"/>
      <c r="D1011" s="3"/>
      <c r="E1011" s="4"/>
      <c r="F1011" s="15"/>
      <c r="G1011" s="15"/>
      <c r="H1011" s="11"/>
      <c r="I1011" s="20"/>
      <c r="J1011" s="3"/>
      <c r="K1011" s="3"/>
      <c r="L1011" s="32"/>
      <c r="M1011" s="32"/>
      <c r="N1011" s="20"/>
    </row>
    <row r="1012" spans="1:14" x14ac:dyDescent="0.3">
      <c r="A1012" s="5" t="s">
        <v>1621</v>
      </c>
      <c r="B1012" s="5" t="s">
        <v>1622</v>
      </c>
      <c r="C1012" s="5" t="s">
        <v>3730</v>
      </c>
      <c r="D1012" s="5">
        <v>6</v>
      </c>
      <c r="E1012" s="6">
        <v>925</v>
      </c>
      <c r="F1012" s="17" t="str">
        <f>VLOOKUP(A1012,'forecast data dump'!$A$1:$H$3450,4,FALSE)</f>
        <v>02-Oct-17 A</v>
      </c>
      <c r="G1012" s="17" t="str">
        <f>VLOOKUP(A1012,'forecast data dump'!$A$1:$H$3450,5,FALSE)</f>
        <v>28-Sep-18 A</v>
      </c>
      <c r="H1012" s="13">
        <f>VLOOKUP(A1012,'forecast data dump'!$A$1:$H$3450,8,FALSE)</f>
        <v>1</v>
      </c>
      <c r="I1012" s="22">
        <f>D1012*(1-H1012)</f>
        <v>0</v>
      </c>
      <c r="J1012" s="5"/>
      <c r="K1012" s="5"/>
      <c r="L1012" s="33">
        <f>E1012*(1-H1012)</f>
        <v>0</v>
      </c>
      <c r="M1012" s="33">
        <f>IF(J1012="",L1012,(E1012/D1012)*J1012)</f>
        <v>0</v>
      </c>
      <c r="N1012" s="22">
        <f>L1012-M1012</f>
        <v>0</v>
      </c>
    </row>
    <row r="1013" spans="1:14" x14ac:dyDescent="0.3">
      <c r="A1013" s="5" t="s">
        <v>1623</v>
      </c>
      <c r="B1013" s="5" t="s">
        <v>1624</v>
      </c>
      <c r="C1013" s="5" t="s">
        <v>3730</v>
      </c>
      <c r="D1013" s="5">
        <v>38</v>
      </c>
      <c r="E1013" s="6">
        <v>6430</v>
      </c>
      <c r="F1013" s="17" t="str">
        <f>VLOOKUP(A1013,'forecast data dump'!$A$1:$H$3450,4,FALSE)</f>
        <v>01-Oct-18 A</v>
      </c>
      <c r="G1013" s="17" t="str">
        <f>VLOOKUP(A1013,'forecast data dump'!$A$1:$H$3450,5,FALSE)</f>
        <v>31-May-19 A</v>
      </c>
      <c r="H1013" s="13">
        <f>VLOOKUP(A1013,'forecast data dump'!$A$1:$H$3450,8,FALSE)</f>
        <v>1</v>
      </c>
      <c r="I1013" s="22">
        <f>D1013*(1-H1013)</f>
        <v>0</v>
      </c>
      <c r="J1013" s="5"/>
      <c r="K1013" s="5"/>
      <c r="L1013" s="33">
        <f>E1013*(1-H1013)</f>
        <v>0</v>
      </c>
      <c r="M1013" s="33">
        <f>IF(J1013="",L1013,(E1013/D1013)*J1013)</f>
        <v>0</v>
      </c>
      <c r="N1013" s="22">
        <f>L1013-M1013</f>
        <v>0</v>
      </c>
    </row>
    <row r="1014" spans="1:14" x14ac:dyDescent="0.3">
      <c r="A1014" s="5" t="s">
        <v>1625</v>
      </c>
      <c r="B1014" s="5" t="s">
        <v>1626</v>
      </c>
      <c r="C1014" s="5" t="s">
        <v>3739</v>
      </c>
      <c r="D1014" s="5">
        <v>1217</v>
      </c>
      <c r="E1014" s="6">
        <v>1343</v>
      </c>
      <c r="F1014" s="17" t="str">
        <f>VLOOKUP(A1014,'forecast data dump'!$A$1:$H$3450,4,FALSE)</f>
        <v>01-Oct-18 A</v>
      </c>
      <c r="G1014" s="17" t="str">
        <f>VLOOKUP(A1014,'forecast data dump'!$A$1:$H$3450,5,FALSE)</f>
        <v>30-May-19 A</v>
      </c>
      <c r="H1014" s="13">
        <f>VLOOKUP(A1014,'forecast data dump'!$A$1:$H$3450,8,FALSE)</f>
        <v>1</v>
      </c>
      <c r="I1014" s="22">
        <f>D1014*(1-H1014)</f>
        <v>0</v>
      </c>
      <c r="J1014" s="5"/>
      <c r="K1014" s="5"/>
      <c r="L1014" s="33">
        <f>E1014*(1-H1014)</f>
        <v>0</v>
      </c>
      <c r="M1014" s="33">
        <f>IF(J1014="",L1014,(E1014/D1014)*J1014)</f>
        <v>0</v>
      </c>
      <c r="N1014" s="22">
        <f>L1014-M1014</f>
        <v>0</v>
      </c>
    </row>
    <row r="1015" spans="1:14" x14ac:dyDescent="0.3">
      <c r="A1015" s="5" t="s">
        <v>1627</v>
      </c>
      <c r="B1015" s="5" t="s">
        <v>1628</v>
      </c>
      <c r="C1015" s="5" t="s">
        <v>3730</v>
      </c>
      <c r="D1015" s="5">
        <v>13</v>
      </c>
      <c r="E1015" s="6">
        <v>2145</v>
      </c>
      <c r="F1015" s="17" t="str">
        <f>VLOOKUP(A1015,'forecast data dump'!$A$1:$H$3450,4,FALSE)</f>
        <v>03-Jun-19 A</v>
      </c>
      <c r="G1015" s="17" t="str">
        <f>VLOOKUP(A1015,'forecast data dump'!$A$1:$H$3450,5,FALSE)</f>
        <v>30-Sep-19 A</v>
      </c>
      <c r="H1015" s="13">
        <f>VLOOKUP(A1015,'forecast data dump'!$A$1:$H$3450,8,FALSE)</f>
        <v>1</v>
      </c>
      <c r="I1015" s="22">
        <f>D1015*(1-H1015)</f>
        <v>0</v>
      </c>
      <c r="J1015" s="5"/>
      <c r="K1015" s="5"/>
      <c r="L1015" s="33">
        <f>E1015*(1-H1015)</f>
        <v>0</v>
      </c>
      <c r="M1015" s="33">
        <f>IF(J1015="",L1015,(E1015/D1015)*J1015)</f>
        <v>0</v>
      </c>
      <c r="N1015" s="22">
        <f>L1015-M1015</f>
        <v>0</v>
      </c>
    </row>
    <row r="1016" spans="1:14" x14ac:dyDescent="0.3">
      <c r="A1016" s="3" t="s">
        <v>7987</v>
      </c>
      <c r="B1016" s="3"/>
      <c r="C1016" s="3"/>
      <c r="D1016" s="3"/>
      <c r="E1016" s="4"/>
      <c r="F1016" s="15"/>
      <c r="G1016" s="15"/>
      <c r="H1016" s="11"/>
      <c r="I1016" s="20"/>
      <c r="J1016" s="3"/>
      <c r="K1016" s="3"/>
      <c r="L1016" s="32"/>
      <c r="M1016" s="32"/>
      <c r="N1016" s="20"/>
    </row>
    <row r="1017" spans="1:14" x14ac:dyDescent="0.3">
      <c r="A1017" s="5" t="s">
        <v>1681</v>
      </c>
      <c r="B1017" s="5" t="s">
        <v>1682</v>
      </c>
      <c r="C1017" s="5" t="s">
        <v>3745</v>
      </c>
      <c r="D1017" s="5">
        <v>40</v>
      </c>
      <c r="E1017" s="6">
        <v>4565</v>
      </c>
      <c r="F1017" s="17" t="str">
        <f>VLOOKUP(A1017,'forecast data dump'!$A$1:$H$3450,4,FALSE)</f>
        <v>03-Feb-20 A</v>
      </c>
      <c r="G1017" s="17" t="str">
        <f>VLOOKUP(A1017,'forecast data dump'!$A$1:$H$3450,5,FALSE)</f>
        <v>14-Feb-20 A</v>
      </c>
      <c r="H1017" s="13">
        <f>VLOOKUP(A1017,'forecast data dump'!$A$1:$H$3450,8,FALSE)</f>
        <v>1</v>
      </c>
      <c r="I1017" s="22">
        <f t="shared" ref="I1017:I1025" si="184">D1017*(1-H1017)</f>
        <v>0</v>
      </c>
      <c r="J1017" s="5"/>
      <c r="K1017" s="5"/>
      <c r="L1017" s="33">
        <f t="shared" ref="L1017:L1025" si="185">E1017*(1-H1017)</f>
        <v>0</v>
      </c>
      <c r="M1017" s="33">
        <f t="shared" ref="M1017:M1025" si="186">IF(J1017="",L1017,(E1017/D1017)*J1017)</f>
        <v>0</v>
      </c>
      <c r="N1017" s="22">
        <f t="shared" ref="N1017:N1025" si="187">L1017-M1017</f>
        <v>0</v>
      </c>
    </row>
    <row r="1018" spans="1:14" x14ac:dyDescent="0.3">
      <c r="A1018" s="5" t="s">
        <v>1683</v>
      </c>
      <c r="B1018" s="5" t="s">
        <v>1684</v>
      </c>
      <c r="C1018" s="5" t="s">
        <v>3745</v>
      </c>
      <c r="D1018" s="5">
        <v>40</v>
      </c>
      <c r="E1018" s="6">
        <v>4565</v>
      </c>
      <c r="F1018" s="17" t="str">
        <f>VLOOKUP(A1018,'forecast data dump'!$A$1:$H$3450,4,FALSE)</f>
        <v>18-Feb-20 A</v>
      </c>
      <c r="G1018" s="17" t="str">
        <f>VLOOKUP(A1018,'forecast data dump'!$A$1:$H$3450,5,FALSE)</f>
        <v>24-Feb-20 A</v>
      </c>
      <c r="H1018" s="13">
        <f>VLOOKUP(A1018,'forecast data dump'!$A$1:$H$3450,8,FALSE)</f>
        <v>1</v>
      </c>
      <c r="I1018" s="22">
        <f t="shared" si="184"/>
        <v>0</v>
      </c>
      <c r="J1018" s="5"/>
      <c r="K1018" s="5"/>
      <c r="L1018" s="33">
        <f t="shared" si="185"/>
        <v>0</v>
      </c>
      <c r="M1018" s="33">
        <f t="shared" si="186"/>
        <v>0</v>
      </c>
      <c r="N1018" s="22">
        <f t="shared" si="187"/>
        <v>0</v>
      </c>
    </row>
    <row r="1019" spans="1:14" x14ac:dyDescent="0.3">
      <c r="A1019" s="5" t="s">
        <v>1685</v>
      </c>
      <c r="B1019" s="5" t="s">
        <v>1686</v>
      </c>
      <c r="C1019" s="5" t="s">
        <v>3763</v>
      </c>
      <c r="D1019" s="5">
        <v>8</v>
      </c>
      <c r="E1019" s="6">
        <v>1178</v>
      </c>
      <c r="F1019" s="17" t="str">
        <f>VLOOKUP(A1019,'forecast data dump'!$A$1:$H$3450,4,FALSE)</f>
        <v>03-Feb-20 A</v>
      </c>
      <c r="G1019" s="17" t="str">
        <f>VLOOKUP(A1019,'forecast data dump'!$A$1:$H$3450,5,FALSE)</f>
        <v>14-Feb-20 A</v>
      </c>
      <c r="H1019" s="13">
        <f>VLOOKUP(A1019,'forecast data dump'!$A$1:$H$3450,8,FALSE)</f>
        <v>1</v>
      </c>
      <c r="I1019" s="22">
        <f t="shared" si="184"/>
        <v>0</v>
      </c>
      <c r="J1019" s="5"/>
      <c r="K1019" s="5"/>
      <c r="L1019" s="33">
        <f t="shared" si="185"/>
        <v>0</v>
      </c>
      <c r="M1019" s="33">
        <f t="shared" si="186"/>
        <v>0</v>
      </c>
      <c r="N1019" s="22">
        <f t="shared" si="187"/>
        <v>0</v>
      </c>
    </row>
    <row r="1020" spans="1:14" x14ac:dyDescent="0.3">
      <c r="A1020" s="5" t="s">
        <v>1687</v>
      </c>
      <c r="B1020" s="5" t="s">
        <v>1688</v>
      </c>
      <c r="C1020" s="5" t="s">
        <v>3763</v>
      </c>
      <c r="D1020" s="5">
        <v>4</v>
      </c>
      <c r="E1020" s="6">
        <v>589</v>
      </c>
      <c r="F1020" s="17" t="str">
        <f>VLOOKUP(A1020,'forecast data dump'!$A$1:$H$3450,4,FALSE)</f>
        <v>18-Feb-20 A</v>
      </c>
      <c r="G1020" s="17" t="str">
        <f>VLOOKUP(A1020,'forecast data dump'!$A$1:$H$3450,5,FALSE)</f>
        <v>24-Feb-20 A</v>
      </c>
      <c r="H1020" s="13">
        <f>VLOOKUP(A1020,'forecast data dump'!$A$1:$H$3450,8,FALSE)</f>
        <v>1</v>
      </c>
      <c r="I1020" s="22">
        <f t="shared" si="184"/>
        <v>0</v>
      </c>
      <c r="J1020" s="5"/>
      <c r="K1020" s="5"/>
      <c r="L1020" s="33">
        <f t="shared" si="185"/>
        <v>0</v>
      </c>
      <c r="M1020" s="33">
        <f t="shared" si="186"/>
        <v>0</v>
      </c>
      <c r="N1020" s="22">
        <f t="shared" si="187"/>
        <v>0</v>
      </c>
    </row>
    <row r="1021" spans="1:14" x14ac:dyDescent="0.3">
      <c r="A1021" s="5" t="s">
        <v>1689</v>
      </c>
      <c r="B1021" s="5" t="s">
        <v>1690</v>
      </c>
      <c r="C1021" s="5" t="s">
        <v>3740</v>
      </c>
      <c r="D1021" s="5">
        <v>19</v>
      </c>
      <c r="E1021" s="6">
        <v>3304</v>
      </c>
      <c r="F1021" s="17" t="str">
        <f>VLOOKUP(A1021,'forecast data dump'!$A$1:$H$3450,4,FALSE)</f>
        <v>01-Oct-19 A</v>
      </c>
      <c r="G1021" s="17" t="str">
        <f>VLOOKUP(A1021,'forecast data dump'!$A$1:$H$3450,5,FALSE)</f>
        <v>31-Dec-19 A</v>
      </c>
      <c r="H1021" s="13">
        <f>VLOOKUP(A1021,'forecast data dump'!$A$1:$H$3450,8,FALSE)</f>
        <v>1</v>
      </c>
      <c r="I1021" s="22">
        <f t="shared" si="184"/>
        <v>0</v>
      </c>
      <c r="J1021" s="5"/>
      <c r="K1021" s="5"/>
      <c r="L1021" s="33">
        <f t="shared" si="185"/>
        <v>0</v>
      </c>
      <c r="M1021" s="33">
        <f t="shared" si="186"/>
        <v>0</v>
      </c>
      <c r="N1021" s="22">
        <f t="shared" si="187"/>
        <v>0</v>
      </c>
    </row>
    <row r="1022" spans="1:14" x14ac:dyDescent="0.3">
      <c r="A1022" s="5" t="s">
        <v>1689</v>
      </c>
      <c r="B1022" s="5" t="s">
        <v>1690</v>
      </c>
      <c r="C1022" s="5" t="s">
        <v>3745</v>
      </c>
      <c r="D1022" s="5">
        <v>6</v>
      </c>
      <c r="E1022" s="6">
        <v>685</v>
      </c>
      <c r="F1022" s="17" t="str">
        <f>VLOOKUP(A1022,'forecast data dump'!$A$1:$H$3450,4,FALSE)</f>
        <v>01-Oct-19 A</v>
      </c>
      <c r="G1022" s="17" t="str">
        <f>VLOOKUP(A1022,'forecast data dump'!$A$1:$H$3450,5,FALSE)</f>
        <v>31-Dec-19 A</v>
      </c>
      <c r="H1022" s="13">
        <f>VLOOKUP(A1022,'forecast data dump'!$A$1:$H$3450,8,FALSE)</f>
        <v>1</v>
      </c>
      <c r="I1022" s="22">
        <f t="shared" si="184"/>
        <v>0</v>
      </c>
      <c r="J1022" s="5"/>
      <c r="K1022" s="5"/>
      <c r="L1022" s="33">
        <f t="shared" si="185"/>
        <v>0</v>
      </c>
      <c r="M1022" s="33">
        <f t="shared" si="186"/>
        <v>0</v>
      </c>
      <c r="N1022" s="22">
        <f t="shared" si="187"/>
        <v>0</v>
      </c>
    </row>
    <row r="1023" spans="1:14" x14ac:dyDescent="0.3">
      <c r="A1023" s="5" t="s">
        <v>1691</v>
      </c>
      <c r="B1023" s="5" t="s">
        <v>1692</v>
      </c>
      <c r="C1023" s="5" t="s">
        <v>3763</v>
      </c>
      <c r="D1023" s="5">
        <v>48</v>
      </c>
      <c r="E1023" s="6">
        <v>7010</v>
      </c>
      <c r="F1023" s="17" t="str">
        <f>VLOOKUP(A1023,'forecast data dump'!$A$1:$H$3450,4,FALSE)</f>
        <v>01-Oct-19 A</v>
      </c>
      <c r="G1023" s="17" t="str">
        <f>VLOOKUP(A1023,'forecast data dump'!$A$1:$H$3450,5,FALSE)</f>
        <v>31-Dec-19 A</v>
      </c>
      <c r="H1023" s="13">
        <f>VLOOKUP(A1023,'forecast data dump'!$A$1:$H$3450,8,FALSE)</f>
        <v>1</v>
      </c>
      <c r="I1023" s="22">
        <f t="shared" si="184"/>
        <v>0</v>
      </c>
      <c r="J1023" s="5"/>
      <c r="K1023" s="5"/>
      <c r="L1023" s="33">
        <f t="shared" si="185"/>
        <v>0</v>
      </c>
      <c r="M1023" s="33">
        <f t="shared" si="186"/>
        <v>0</v>
      </c>
      <c r="N1023" s="22">
        <f t="shared" si="187"/>
        <v>0</v>
      </c>
    </row>
    <row r="1024" spans="1:14" x14ac:dyDescent="0.3">
      <c r="A1024" s="5" t="s">
        <v>1693</v>
      </c>
      <c r="B1024" s="5" t="s">
        <v>1694</v>
      </c>
      <c r="C1024" s="5" t="s">
        <v>3732</v>
      </c>
      <c r="D1024" s="5">
        <v>20</v>
      </c>
      <c r="E1024" s="6">
        <v>4229</v>
      </c>
      <c r="F1024" s="17" t="str">
        <f>VLOOKUP(A1024,'forecast data dump'!$A$1:$H$3450,4,FALSE)</f>
        <v>21-Sep-20 A</v>
      </c>
      <c r="G1024" s="17" t="str">
        <f>VLOOKUP(A1024,'forecast data dump'!$A$1:$H$3450,5,FALSE)</f>
        <v>30-Sep-20 A</v>
      </c>
      <c r="H1024" s="13">
        <f>VLOOKUP(A1024,'forecast data dump'!$A$1:$H$3450,8,FALSE)</f>
        <v>1</v>
      </c>
      <c r="I1024" s="22">
        <f t="shared" si="184"/>
        <v>0</v>
      </c>
      <c r="J1024" s="5"/>
      <c r="K1024" s="5"/>
      <c r="L1024" s="33">
        <f t="shared" si="185"/>
        <v>0</v>
      </c>
      <c r="M1024" s="33">
        <f t="shared" si="186"/>
        <v>0</v>
      </c>
      <c r="N1024" s="22">
        <f t="shared" si="187"/>
        <v>0</v>
      </c>
    </row>
    <row r="1025" spans="1:14" x14ac:dyDescent="0.3">
      <c r="A1025" s="5" t="s">
        <v>1695</v>
      </c>
      <c r="B1025" s="5" t="s">
        <v>1696</v>
      </c>
      <c r="C1025" s="5" t="s">
        <v>3763</v>
      </c>
      <c r="D1025" s="5">
        <v>60</v>
      </c>
      <c r="E1025" s="6">
        <v>9073</v>
      </c>
      <c r="F1025" s="17" t="str">
        <f>VLOOKUP(A1025,'forecast data dump'!$A$1:$H$3450,4,FALSE)</f>
        <v>21-Sep-20 A</v>
      </c>
      <c r="G1025" s="17" t="str">
        <f>VLOOKUP(A1025,'forecast data dump'!$A$1:$H$3450,5,FALSE)</f>
        <v>30-Sep-20 A</v>
      </c>
      <c r="H1025" s="13">
        <f>VLOOKUP(A1025,'forecast data dump'!$A$1:$H$3450,8,FALSE)</f>
        <v>1</v>
      </c>
      <c r="I1025" s="22">
        <f t="shared" si="184"/>
        <v>0</v>
      </c>
      <c r="J1025" s="5"/>
      <c r="K1025" s="5"/>
      <c r="L1025" s="33">
        <f t="shared" si="185"/>
        <v>0</v>
      </c>
      <c r="M1025" s="33">
        <f t="shared" si="186"/>
        <v>0</v>
      </c>
      <c r="N1025" s="22">
        <f t="shared" si="187"/>
        <v>0</v>
      </c>
    </row>
    <row r="1026" spans="1:14" x14ac:dyDescent="0.3">
      <c r="A1026" s="3" t="s">
        <v>7871</v>
      </c>
      <c r="B1026" s="3"/>
      <c r="C1026" s="3"/>
      <c r="D1026" s="3"/>
      <c r="E1026" s="4"/>
      <c r="F1026" s="15"/>
      <c r="G1026" s="15"/>
      <c r="H1026" s="11"/>
      <c r="I1026" s="20"/>
      <c r="J1026" s="3"/>
      <c r="K1026" s="3"/>
      <c r="L1026" s="32"/>
      <c r="M1026" s="32"/>
      <c r="N1026" s="20"/>
    </row>
    <row r="1027" spans="1:14" x14ac:dyDescent="0.3">
      <c r="A1027" s="5" t="s">
        <v>1629</v>
      </c>
      <c r="B1027" s="5" t="s">
        <v>1630</v>
      </c>
      <c r="C1027" s="5" t="s">
        <v>3732</v>
      </c>
      <c r="D1027" s="5">
        <v>16</v>
      </c>
      <c r="E1027" s="6">
        <v>3393</v>
      </c>
      <c r="F1027" s="17" t="str">
        <f>VLOOKUP(A1027,'forecast data dump'!$A$1:$H$3450,4,FALSE)</f>
        <v>01-Oct-20 A</v>
      </c>
      <c r="G1027" s="17" t="str">
        <f>VLOOKUP(A1027,'forecast data dump'!$A$1:$H$3450,5,FALSE)</f>
        <v>31-Dec-20 A</v>
      </c>
      <c r="H1027" s="13">
        <f>VLOOKUP(A1027,'forecast data dump'!$A$1:$H$3450,8,FALSE)</f>
        <v>1</v>
      </c>
      <c r="I1027" s="22">
        <f t="shared" ref="I1027:I1045" si="188">D1027*(1-H1027)</f>
        <v>0</v>
      </c>
      <c r="J1027" s="5"/>
      <c r="K1027" s="5"/>
      <c r="L1027" s="33">
        <f t="shared" ref="L1027:L1045" si="189">E1027*(1-H1027)</f>
        <v>0</v>
      </c>
      <c r="M1027" s="33">
        <f t="shared" ref="M1027:M1045" si="190">IF(J1027="",L1027,(E1027/D1027)*J1027)</f>
        <v>0</v>
      </c>
      <c r="N1027" s="22">
        <f t="shared" ref="N1027:N1045" si="191">L1027-M1027</f>
        <v>0</v>
      </c>
    </row>
    <row r="1028" spans="1:14" x14ac:dyDescent="0.3">
      <c r="A1028" s="5" t="s">
        <v>1629</v>
      </c>
      <c r="B1028" s="5" t="s">
        <v>1630</v>
      </c>
      <c r="C1028" s="5" t="s">
        <v>3744</v>
      </c>
      <c r="D1028" s="5">
        <v>16</v>
      </c>
      <c r="E1028" s="6">
        <v>2427</v>
      </c>
      <c r="F1028" s="17" t="str">
        <f>VLOOKUP(A1028,'forecast data dump'!$A$1:$H$3450,4,FALSE)</f>
        <v>01-Oct-20 A</v>
      </c>
      <c r="G1028" s="17" t="str">
        <f>VLOOKUP(A1028,'forecast data dump'!$A$1:$H$3450,5,FALSE)</f>
        <v>31-Dec-20 A</v>
      </c>
      <c r="H1028" s="13">
        <f>VLOOKUP(A1028,'forecast data dump'!$A$1:$H$3450,8,FALSE)</f>
        <v>1</v>
      </c>
      <c r="I1028" s="22">
        <f t="shared" si="188"/>
        <v>0</v>
      </c>
      <c r="J1028" s="5"/>
      <c r="K1028" s="5"/>
      <c r="L1028" s="33">
        <f t="shared" si="189"/>
        <v>0</v>
      </c>
      <c r="M1028" s="33">
        <f t="shared" si="190"/>
        <v>0</v>
      </c>
      <c r="N1028" s="22">
        <f t="shared" si="191"/>
        <v>0</v>
      </c>
    </row>
    <row r="1029" spans="1:14" x14ac:dyDescent="0.3">
      <c r="A1029" s="5" t="s">
        <v>1629</v>
      </c>
      <c r="B1029" s="5" t="s">
        <v>1630</v>
      </c>
      <c r="C1029" s="5" t="s">
        <v>3733</v>
      </c>
      <c r="D1029" s="5">
        <v>16</v>
      </c>
      <c r="E1029" s="6">
        <v>2427</v>
      </c>
      <c r="F1029" s="17" t="str">
        <f>VLOOKUP(A1029,'forecast data dump'!$A$1:$H$3450,4,FALSE)</f>
        <v>01-Oct-20 A</v>
      </c>
      <c r="G1029" s="17" t="str">
        <f>VLOOKUP(A1029,'forecast data dump'!$A$1:$H$3450,5,FALSE)</f>
        <v>31-Dec-20 A</v>
      </c>
      <c r="H1029" s="13">
        <f>VLOOKUP(A1029,'forecast data dump'!$A$1:$H$3450,8,FALSE)</f>
        <v>1</v>
      </c>
      <c r="I1029" s="22">
        <f t="shared" si="188"/>
        <v>0</v>
      </c>
      <c r="J1029" s="5"/>
      <c r="K1029" s="5"/>
      <c r="L1029" s="33">
        <f t="shared" si="189"/>
        <v>0</v>
      </c>
      <c r="M1029" s="33">
        <f t="shared" si="190"/>
        <v>0</v>
      </c>
      <c r="N1029" s="22">
        <f t="shared" si="191"/>
        <v>0</v>
      </c>
    </row>
    <row r="1030" spans="1:14" x14ac:dyDescent="0.3">
      <c r="A1030" s="5" t="s">
        <v>1631</v>
      </c>
      <c r="B1030" s="5" t="s">
        <v>1632</v>
      </c>
      <c r="C1030" s="5" t="s">
        <v>3762</v>
      </c>
      <c r="D1030" s="5">
        <v>7000</v>
      </c>
      <c r="E1030" s="6">
        <v>8125</v>
      </c>
      <c r="F1030" s="17" t="str">
        <f>VLOOKUP(A1030,'forecast data dump'!$A$1:$H$3450,4,FALSE)</f>
        <v>04-Nov-20 A</v>
      </c>
      <c r="G1030" s="17" t="str">
        <f>VLOOKUP(A1030,'forecast data dump'!$A$1:$H$3450,5,FALSE)</f>
        <v>31-Dec-20 A</v>
      </c>
      <c r="H1030" s="13">
        <f>VLOOKUP(A1030,'forecast data dump'!$A$1:$H$3450,8,FALSE)</f>
        <v>1</v>
      </c>
      <c r="I1030" s="22">
        <f t="shared" si="188"/>
        <v>0</v>
      </c>
      <c r="J1030" s="5"/>
      <c r="K1030" s="5"/>
      <c r="L1030" s="33">
        <f t="shared" si="189"/>
        <v>0</v>
      </c>
      <c r="M1030" s="33">
        <f t="shared" si="190"/>
        <v>0</v>
      </c>
      <c r="N1030" s="22">
        <f t="shared" si="191"/>
        <v>0</v>
      </c>
    </row>
    <row r="1031" spans="1:14" x14ac:dyDescent="0.3">
      <c r="A1031" s="5" t="s">
        <v>1633</v>
      </c>
      <c r="B1031" s="5" t="s">
        <v>1634</v>
      </c>
      <c r="C1031" s="5" t="s">
        <v>3744</v>
      </c>
      <c r="D1031" s="5">
        <v>90</v>
      </c>
      <c r="E1031" s="6">
        <v>13651</v>
      </c>
      <c r="F1031" s="17" t="str">
        <f>VLOOKUP(A1031,'forecast data dump'!$A$1:$H$3450,4,FALSE)</f>
        <v>30-Oct-20 A</v>
      </c>
      <c r="G1031" s="17">
        <f>VLOOKUP(A1031,'forecast data dump'!$A$1:$H$3450,5,FALSE)</f>
        <v>44440</v>
      </c>
      <c r="H1031" s="13">
        <f>VLOOKUP(A1031,'forecast data dump'!$A$1:$H$3450,8,FALSE)</f>
        <v>0.9</v>
      </c>
      <c r="I1031" s="22">
        <f t="shared" si="188"/>
        <v>8.9999999999999982</v>
      </c>
      <c r="J1031" s="5"/>
      <c r="K1031" s="5"/>
      <c r="L1031" s="33">
        <f t="shared" si="189"/>
        <v>1365.0999999999997</v>
      </c>
      <c r="M1031" s="33">
        <f t="shared" si="190"/>
        <v>1365.0999999999997</v>
      </c>
      <c r="N1031" s="22">
        <f t="shared" si="191"/>
        <v>0</v>
      </c>
    </row>
    <row r="1032" spans="1:14" x14ac:dyDescent="0.3">
      <c r="A1032" s="5" t="s">
        <v>1635</v>
      </c>
      <c r="B1032" s="5" t="s">
        <v>1636</v>
      </c>
      <c r="C1032" s="5" t="s">
        <v>3732</v>
      </c>
      <c r="D1032" s="5">
        <v>24</v>
      </c>
      <c r="E1032" s="6">
        <v>5090</v>
      </c>
      <c r="F1032" s="17">
        <f>VLOOKUP(A1032,'forecast data dump'!$A$1:$H$3450,4,FALSE)</f>
        <v>44441</v>
      </c>
      <c r="G1032" s="17">
        <f>VLOOKUP(A1032,'forecast data dump'!$A$1:$H$3450,5,FALSE)</f>
        <v>44531</v>
      </c>
      <c r="H1032" s="13">
        <f>VLOOKUP(A1032,'forecast data dump'!$A$1:$H$3450,8,FALSE)</f>
        <v>0</v>
      </c>
      <c r="I1032" s="22">
        <f t="shared" si="188"/>
        <v>24</v>
      </c>
      <c r="J1032" s="5"/>
      <c r="K1032" s="5"/>
      <c r="L1032" s="33">
        <f t="shared" si="189"/>
        <v>5090</v>
      </c>
      <c r="M1032" s="33">
        <f t="shared" si="190"/>
        <v>5090</v>
      </c>
      <c r="N1032" s="22">
        <f t="shared" si="191"/>
        <v>0</v>
      </c>
    </row>
    <row r="1033" spans="1:14" x14ac:dyDescent="0.3">
      <c r="A1033" s="5" t="s">
        <v>1635</v>
      </c>
      <c r="B1033" s="5" t="s">
        <v>1636</v>
      </c>
      <c r="C1033" s="5" t="s">
        <v>3744</v>
      </c>
      <c r="D1033" s="5">
        <v>24</v>
      </c>
      <c r="E1033" s="6">
        <v>3640</v>
      </c>
      <c r="F1033" s="17">
        <f>VLOOKUP(A1033,'forecast data dump'!$A$1:$H$3450,4,FALSE)</f>
        <v>44441</v>
      </c>
      <c r="G1033" s="17">
        <f>VLOOKUP(A1033,'forecast data dump'!$A$1:$H$3450,5,FALSE)</f>
        <v>44531</v>
      </c>
      <c r="H1033" s="13">
        <f>VLOOKUP(A1033,'forecast data dump'!$A$1:$H$3450,8,FALSE)</f>
        <v>0</v>
      </c>
      <c r="I1033" s="22">
        <f t="shared" si="188"/>
        <v>24</v>
      </c>
      <c r="J1033" s="5"/>
      <c r="K1033" s="5"/>
      <c r="L1033" s="33">
        <f t="shared" si="189"/>
        <v>3640</v>
      </c>
      <c r="M1033" s="33">
        <f t="shared" si="190"/>
        <v>3640</v>
      </c>
      <c r="N1033" s="22">
        <f t="shared" si="191"/>
        <v>0</v>
      </c>
    </row>
    <row r="1034" spans="1:14" x14ac:dyDescent="0.3">
      <c r="A1034" s="5" t="s">
        <v>1635</v>
      </c>
      <c r="B1034" s="5" t="s">
        <v>1636</v>
      </c>
      <c r="C1034" s="5" t="s">
        <v>3742</v>
      </c>
      <c r="D1034" s="5">
        <v>24</v>
      </c>
      <c r="E1034" s="6">
        <v>2821</v>
      </c>
      <c r="F1034" s="17">
        <f>VLOOKUP(A1034,'forecast data dump'!$A$1:$H$3450,4,FALSE)</f>
        <v>44441</v>
      </c>
      <c r="G1034" s="17">
        <f>VLOOKUP(A1034,'forecast data dump'!$A$1:$H$3450,5,FALSE)</f>
        <v>44531</v>
      </c>
      <c r="H1034" s="13">
        <f>VLOOKUP(A1034,'forecast data dump'!$A$1:$H$3450,8,FALSE)</f>
        <v>0</v>
      </c>
      <c r="I1034" s="22">
        <f t="shared" si="188"/>
        <v>24</v>
      </c>
      <c r="J1034" s="5"/>
      <c r="K1034" s="5"/>
      <c r="L1034" s="33">
        <f t="shared" si="189"/>
        <v>2821</v>
      </c>
      <c r="M1034" s="33">
        <f t="shared" si="190"/>
        <v>2821</v>
      </c>
      <c r="N1034" s="22">
        <f t="shared" si="191"/>
        <v>0</v>
      </c>
    </row>
    <row r="1035" spans="1:14" x14ac:dyDescent="0.3">
      <c r="A1035" s="5" t="s">
        <v>1637</v>
      </c>
      <c r="B1035" s="5" t="s">
        <v>1638</v>
      </c>
      <c r="C1035" s="5" t="s">
        <v>3742</v>
      </c>
      <c r="D1035" s="5">
        <v>40</v>
      </c>
      <c r="E1035" s="6">
        <v>4843</v>
      </c>
      <c r="F1035" s="17">
        <f>VLOOKUP(A1035,'forecast data dump'!$A$1:$H$3450,4,FALSE)</f>
        <v>44595</v>
      </c>
      <c r="G1035" s="17">
        <f>VLOOKUP(A1035,'forecast data dump'!$A$1:$H$3450,5,FALSE)</f>
        <v>44608</v>
      </c>
      <c r="H1035" s="13">
        <f>VLOOKUP(A1035,'forecast data dump'!$A$1:$H$3450,8,FALSE)</f>
        <v>0</v>
      </c>
      <c r="I1035" s="22">
        <f t="shared" si="188"/>
        <v>40</v>
      </c>
      <c r="J1035" s="5"/>
      <c r="K1035" s="5"/>
      <c r="L1035" s="33">
        <f t="shared" si="189"/>
        <v>4843</v>
      </c>
      <c r="M1035" s="33">
        <f t="shared" si="190"/>
        <v>4843</v>
      </c>
      <c r="N1035" s="22">
        <f t="shared" si="191"/>
        <v>0</v>
      </c>
    </row>
    <row r="1036" spans="1:14" x14ac:dyDescent="0.3">
      <c r="A1036" s="5" t="s">
        <v>1639</v>
      </c>
      <c r="B1036" s="5" t="s">
        <v>1640</v>
      </c>
      <c r="C1036" s="5" t="s">
        <v>3733</v>
      </c>
      <c r="D1036" s="5">
        <v>10</v>
      </c>
      <c r="E1036" s="6">
        <v>1473</v>
      </c>
      <c r="F1036" s="17" t="str">
        <f>VLOOKUP(A1036,'forecast data dump'!$A$1:$H$3450,4,FALSE)</f>
        <v>24-Jan-20 A</v>
      </c>
      <c r="G1036" s="17" t="str">
        <f>VLOOKUP(A1036,'forecast data dump'!$A$1:$H$3450,5,FALSE)</f>
        <v>20-Mar-20 A</v>
      </c>
      <c r="H1036" s="13">
        <f>VLOOKUP(A1036,'forecast data dump'!$A$1:$H$3450,8,FALSE)</f>
        <v>1</v>
      </c>
      <c r="I1036" s="22">
        <f t="shared" si="188"/>
        <v>0</v>
      </c>
      <c r="J1036" s="5"/>
      <c r="K1036" s="5"/>
      <c r="L1036" s="33">
        <f t="shared" si="189"/>
        <v>0</v>
      </c>
      <c r="M1036" s="33">
        <f t="shared" si="190"/>
        <v>0</v>
      </c>
      <c r="N1036" s="22">
        <f t="shared" si="191"/>
        <v>0</v>
      </c>
    </row>
    <row r="1037" spans="1:14" x14ac:dyDescent="0.3">
      <c r="A1037" s="5" t="s">
        <v>1641</v>
      </c>
      <c r="B1037" s="5" t="s">
        <v>1642</v>
      </c>
      <c r="C1037" s="5" t="s">
        <v>3733</v>
      </c>
      <c r="D1037" s="5">
        <v>10</v>
      </c>
      <c r="E1037" s="6">
        <v>1473</v>
      </c>
      <c r="F1037" s="17" t="str">
        <f>VLOOKUP(A1037,'forecast data dump'!$A$1:$H$3450,4,FALSE)</f>
        <v>24-Jan-20 A</v>
      </c>
      <c r="G1037" s="17" t="str">
        <f>VLOOKUP(A1037,'forecast data dump'!$A$1:$H$3450,5,FALSE)</f>
        <v>24-Apr-20 A</v>
      </c>
      <c r="H1037" s="13">
        <f>VLOOKUP(A1037,'forecast data dump'!$A$1:$H$3450,8,FALSE)</f>
        <v>1</v>
      </c>
      <c r="I1037" s="22">
        <f t="shared" si="188"/>
        <v>0</v>
      </c>
      <c r="J1037" s="5"/>
      <c r="K1037" s="5"/>
      <c r="L1037" s="33">
        <f t="shared" si="189"/>
        <v>0</v>
      </c>
      <c r="M1037" s="33">
        <f t="shared" si="190"/>
        <v>0</v>
      </c>
      <c r="N1037" s="22">
        <f t="shared" si="191"/>
        <v>0</v>
      </c>
    </row>
    <row r="1038" spans="1:14" x14ac:dyDescent="0.3">
      <c r="A1038" s="5" t="s">
        <v>1643</v>
      </c>
      <c r="B1038" s="5" t="s">
        <v>1644</v>
      </c>
      <c r="C1038" s="5" t="s">
        <v>3740</v>
      </c>
      <c r="D1038" s="5">
        <v>16</v>
      </c>
      <c r="E1038" s="6">
        <v>2754</v>
      </c>
      <c r="F1038" s="17" t="str">
        <f>VLOOKUP(A1038,'forecast data dump'!$A$1:$H$3450,4,FALSE)</f>
        <v>01-May-20 A</v>
      </c>
      <c r="G1038" s="17" t="str">
        <f>VLOOKUP(A1038,'forecast data dump'!$A$1:$H$3450,5,FALSE)</f>
        <v>29-May-20 A</v>
      </c>
      <c r="H1038" s="13">
        <f>VLOOKUP(A1038,'forecast data dump'!$A$1:$H$3450,8,FALSE)</f>
        <v>1</v>
      </c>
      <c r="I1038" s="22">
        <f t="shared" si="188"/>
        <v>0</v>
      </c>
      <c r="J1038" s="5"/>
      <c r="K1038" s="5"/>
      <c r="L1038" s="33">
        <f t="shared" si="189"/>
        <v>0</v>
      </c>
      <c r="M1038" s="33">
        <f t="shared" si="190"/>
        <v>0</v>
      </c>
      <c r="N1038" s="22">
        <f t="shared" si="191"/>
        <v>0</v>
      </c>
    </row>
    <row r="1039" spans="1:14" x14ac:dyDescent="0.3">
      <c r="A1039" s="5" t="s">
        <v>1643</v>
      </c>
      <c r="B1039" s="5" t="s">
        <v>1644</v>
      </c>
      <c r="C1039" s="5" t="s">
        <v>3745</v>
      </c>
      <c r="D1039" s="5">
        <v>160</v>
      </c>
      <c r="E1039" s="6">
        <v>18260</v>
      </c>
      <c r="F1039" s="17" t="str">
        <f>VLOOKUP(A1039,'forecast data dump'!$A$1:$H$3450,4,FALSE)</f>
        <v>01-May-20 A</v>
      </c>
      <c r="G1039" s="17" t="str">
        <f>VLOOKUP(A1039,'forecast data dump'!$A$1:$H$3450,5,FALSE)</f>
        <v>29-May-20 A</v>
      </c>
      <c r="H1039" s="13">
        <f>VLOOKUP(A1039,'forecast data dump'!$A$1:$H$3450,8,FALSE)</f>
        <v>1</v>
      </c>
      <c r="I1039" s="22">
        <f t="shared" si="188"/>
        <v>0</v>
      </c>
      <c r="J1039" s="5"/>
      <c r="K1039" s="5"/>
      <c r="L1039" s="33">
        <f t="shared" si="189"/>
        <v>0</v>
      </c>
      <c r="M1039" s="33">
        <f t="shared" si="190"/>
        <v>0</v>
      </c>
      <c r="N1039" s="22">
        <f t="shared" si="191"/>
        <v>0</v>
      </c>
    </row>
    <row r="1040" spans="1:14" x14ac:dyDescent="0.3">
      <c r="A1040" s="5" t="s">
        <v>1643</v>
      </c>
      <c r="B1040" s="5" t="s">
        <v>1644</v>
      </c>
      <c r="C1040" s="5" t="s">
        <v>3733</v>
      </c>
      <c r="D1040" s="5">
        <v>16</v>
      </c>
      <c r="E1040" s="6">
        <v>2356</v>
      </c>
      <c r="F1040" s="17" t="str">
        <f>VLOOKUP(A1040,'forecast data dump'!$A$1:$H$3450,4,FALSE)</f>
        <v>01-May-20 A</v>
      </c>
      <c r="G1040" s="17" t="str">
        <f>VLOOKUP(A1040,'forecast data dump'!$A$1:$H$3450,5,FALSE)</f>
        <v>29-May-20 A</v>
      </c>
      <c r="H1040" s="13">
        <f>VLOOKUP(A1040,'forecast data dump'!$A$1:$H$3450,8,FALSE)</f>
        <v>1</v>
      </c>
      <c r="I1040" s="22">
        <f t="shared" si="188"/>
        <v>0</v>
      </c>
      <c r="J1040" s="5"/>
      <c r="K1040" s="5"/>
      <c r="L1040" s="33">
        <f t="shared" si="189"/>
        <v>0</v>
      </c>
      <c r="M1040" s="33">
        <f t="shared" si="190"/>
        <v>0</v>
      </c>
      <c r="N1040" s="22">
        <f t="shared" si="191"/>
        <v>0</v>
      </c>
    </row>
    <row r="1041" spans="1:14" x14ac:dyDescent="0.3">
      <c r="A1041" s="5" t="s">
        <v>1645</v>
      </c>
      <c r="B1041" s="5" t="s">
        <v>1646</v>
      </c>
      <c r="C1041" s="5" t="s">
        <v>3745</v>
      </c>
      <c r="D1041" s="5">
        <v>160</v>
      </c>
      <c r="E1041" s="6">
        <v>18260</v>
      </c>
      <c r="F1041" s="17" t="str">
        <f>VLOOKUP(A1041,'forecast data dump'!$A$1:$H$3450,4,FALSE)</f>
        <v>16-Jan-20 A</v>
      </c>
      <c r="G1041" s="17" t="str">
        <f>VLOOKUP(A1041,'forecast data dump'!$A$1:$H$3450,5,FALSE)</f>
        <v>24-Apr-20 A</v>
      </c>
      <c r="H1041" s="13">
        <f>VLOOKUP(A1041,'forecast data dump'!$A$1:$H$3450,8,FALSE)</f>
        <v>1</v>
      </c>
      <c r="I1041" s="22">
        <f t="shared" si="188"/>
        <v>0</v>
      </c>
      <c r="J1041" s="5"/>
      <c r="K1041" s="5"/>
      <c r="L1041" s="33">
        <f t="shared" si="189"/>
        <v>0</v>
      </c>
      <c r="M1041" s="33">
        <f t="shared" si="190"/>
        <v>0</v>
      </c>
      <c r="N1041" s="22">
        <f t="shared" si="191"/>
        <v>0</v>
      </c>
    </row>
    <row r="1042" spans="1:14" x14ac:dyDescent="0.3">
      <c r="A1042" s="5" t="s">
        <v>1645</v>
      </c>
      <c r="B1042" s="5" t="s">
        <v>1646</v>
      </c>
      <c r="C1042" s="5" t="s">
        <v>3740</v>
      </c>
      <c r="D1042" s="5">
        <v>16</v>
      </c>
      <c r="E1042" s="6">
        <v>2754</v>
      </c>
      <c r="F1042" s="17" t="str">
        <f>VLOOKUP(A1042,'forecast data dump'!$A$1:$H$3450,4,FALSE)</f>
        <v>16-Jan-20 A</v>
      </c>
      <c r="G1042" s="17" t="str">
        <f>VLOOKUP(A1042,'forecast data dump'!$A$1:$H$3450,5,FALSE)</f>
        <v>24-Apr-20 A</v>
      </c>
      <c r="H1042" s="13">
        <f>VLOOKUP(A1042,'forecast data dump'!$A$1:$H$3450,8,FALSE)</f>
        <v>1</v>
      </c>
      <c r="I1042" s="22">
        <f t="shared" si="188"/>
        <v>0</v>
      </c>
      <c r="J1042" s="5"/>
      <c r="K1042" s="5"/>
      <c r="L1042" s="33">
        <f t="shared" si="189"/>
        <v>0</v>
      </c>
      <c r="M1042" s="33">
        <f t="shared" si="190"/>
        <v>0</v>
      </c>
      <c r="N1042" s="22">
        <f t="shared" si="191"/>
        <v>0</v>
      </c>
    </row>
    <row r="1043" spans="1:14" x14ac:dyDescent="0.3">
      <c r="A1043" s="5" t="s">
        <v>1647</v>
      </c>
      <c r="B1043" s="5" t="s">
        <v>1648</v>
      </c>
      <c r="C1043" s="5" t="s">
        <v>3762</v>
      </c>
      <c r="D1043" s="5">
        <v>6000</v>
      </c>
      <c r="E1043" s="6">
        <v>6828</v>
      </c>
      <c r="F1043" s="17" t="str">
        <f>VLOOKUP(A1043,'forecast data dump'!$A$1:$H$3450,4,FALSE)</f>
        <v>24-Jan-20 A</v>
      </c>
      <c r="G1043" s="17" t="str">
        <f>VLOOKUP(A1043,'forecast data dump'!$A$1:$H$3450,5,FALSE)</f>
        <v>24-Apr-20 A</v>
      </c>
      <c r="H1043" s="13">
        <f>VLOOKUP(A1043,'forecast data dump'!$A$1:$H$3450,8,FALSE)</f>
        <v>1</v>
      </c>
      <c r="I1043" s="22">
        <f t="shared" si="188"/>
        <v>0</v>
      </c>
      <c r="J1043" s="5"/>
      <c r="K1043" s="5"/>
      <c r="L1043" s="33">
        <f t="shared" si="189"/>
        <v>0</v>
      </c>
      <c r="M1043" s="33">
        <f t="shared" si="190"/>
        <v>0</v>
      </c>
      <c r="N1043" s="22">
        <f t="shared" si="191"/>
        <v>0</v>
      </c>
    </row>
    <row r="1044" spans="1:14" x14ac:dyDescent="0.3">
      <c r="A1044" s="5" t="s">
        <v>1649</v>
      </c>
      <c r="B1044" s="5" t="s">
        <v>1650</v>
      </c>
      <c r="C1044" s="5" t="s">
        <v>3762</v>
      </c>
      <c r="D1044" s="5">
        <v>1000</v>
      </c>
      <c r="E1044" s="6">
        <v>1138</v>
      </c>
      <c r="F1044" s="17" t="str">
        <f>VLOOKUP(A1044,'forecast data dump'!$A$1:$H$3450,4,FALSE)</f>
        <v>24-Jan-20 A</v>
      </c>
      <c r="G1044" s="17" t="str">
        <f>VLOOKUP(A1044,'forecast data dump'!$A$1:$H$3450,5,FALSE)</f>
        <v>24-Apr-20 A</v>
      </c>
      <c r="H1044" s="13">
        <f>VLOOKUP(A1044,'forecast data dump'!$A$1:$H$3450,8,FALSE)</f>
        <v>1</v>
      </c>
      <c r="I1044" s="22">
        <f t="shared" si="188"/>
        <v>0</v>
      </c>
      <c r="J1044" s="5"/>
      <c r="K1044" s="5"/>
      <c r="L1044" s="33">
        <f t="shared" si="189"/>
        <v>0</v>
      </c>
      <c r="M1044" s="33">
        <f t="shared" si="190"/>
        <v>0</v>
      </c>
      <c r="N1044" s="22">
        <f t="shared" si="191"/>
        <v>0</v>
      </c>
    </row>
    <row r="1045" spans="1:14" x14ac:dyDescent="0.3">
      <c r="A1045" s="5" t="s">
        <v>1651</v>
      </c>
      <c r="B1045" s="5" t="s">
        <v>1652</v>
      </c>
      <c r="C1045" s="5" t="s">
        <v>3763</v>
      </c>
      <c r="D1045" s="5">
        <v>16</v>
      </c>
      <c r="E1045" s="6">
        <v>2356</v>
      </c>
      <c r="F1045" s="17" t="str">
        <f>VLOOKUP(A1045,'forecast data dump'!$A$1:$H$3450,4,FALSE)</f>
        <v>01-May-20 A</v>
      </c>
      <c r="G1045" s="17" t="str">
        <f>VLOOKUP(A1045,'forecast data dump'!$A$1:$H$3450,5,FALSE)</f>
        <v>29-May-20 A</v>
      </c>
      <c r="H1045" s="13">
        <f>VLOOKUP(A1045,'forecast data dump'!$A$1:$H$3450,8,FALSE)</f>
        <v>1</v>
      </c>
      <c r="I1045" s="22">
        <f t="shared" si="188"/>
        <v>0</v>
      </c>
      <c r="J1045" s="5"/>
      <c r="K1045" s="5"/>
      <c r="L1045" s="33">
        <f t="shared" si="189"/>
        <v>0</v>
      </c>
      <c r="M1045" s="33">
        <f t="shared" si="190"/>
        <v>0</v>
      </c>
      <c r="N1045" s="22">
        <f t="shared" si="191"/>
        <v>0</v>
      </c>
    </row>
    <row r="1046" spans="1:14" x14ac:dyDescent="0.3">
      <c r="A1046" s="3" t="s">
        <v>7872</v>
      </c>
      <c r="B1046" s="3"/>
      <c r="C1046" s="3"/>
      <c r="D1046" s="3"/>
      <c r="E1046" s="4"/>
      <c r="F1046" s="15"/>
      <c r="G1046" s="15"/>
      <c r="H1046" s="11"/>
      <c r="I1046" s="20"/>
      <c r="J1046" s="3"/>
      <c r="K1046" s="3"/>
      <c r="L1046" s="32"/>
      <c r="M1046" s="32"/>
      <c r="N1046" s="20"/>
    </row>
    <row r="1047" spans="1:14" x14ac:dyDescent="0.3">
      <c r="A1047" s="5" t="s">
        <v>1653</v>
      </c>
      <c r="B1047" s="5" t="s">
        <v>1654</v>
      </c>
      <c r="C1047" s="5" t="s">
        <v>3741</v>
      </c>
      <c r="D1047" s="5">
        <v>80</v>
      </c>
      <c r="E1047" s="6">
        <v>9686</v>
      </c>
      <c r="F1047" s="17">
        <f>VLOOKUP(A1047,'forecast data dump'!$A$1:$H$3450,4,FALSE)</f>
        <v>44707</v>
      </c>
      <c r="G1047" s="17">
        <f>VLOOKUP(A1047,'forecast data dump'!$A$1:$H$3450,5,FALSE)</f>
        <v>44721</v>
      </c>
      <c r="H1047" s="13">
        <f>VLOOKUP(A1047,'forecast data dump'!$A$1:$H$3450,8,FALSE)</f>
        <v>0</v>
      </c>
      <c r="I1047" s="22">
        <f t="shared" ref="I1047:I1073" si="192">D1047*(1-H1047)</f>
        <v>80</v>
      </c>
      <c r="J1047" s="5"/>
      <c r="K1047" s="5"/>
      <c r="L1047" s="33">
        <f t="shared" ref="L1047:L1073" si="193">E1047*(1-H1047)</f>
        <v>9686</v>
      </c>
      <c r="M1047" s="33">
        <f t="shared" ref="M1047:M1073" si="194">IF(J1047="",L1047,(E1047/D1047)*J1047)</f>
        <v>9686</v>
      </c>
      <c r="N1047" s="22">
        <f t="shared" ref="N1047:N1073" si="195">L1047-M1047</f>
        <v>0</v>
      </c>
    </row>
    <row r="1048" spans="1:14" x14ac:dyDescent="0.3">
      <c r="A1048" s="5" t="s">
        <v>1653</v>
      </c>
      <c r="B1048" s="5" t="s">
        <v>1654</v>
      </c>
      <c r="C1048" s="5" t="s">
        <v>3742</v>
      </c>
      <c r="D1048" s="5">
        <v>160</v>
      </c>
      <c r="E1048" s="6">
        <v>19372</v>
      </c>
      <c r="F1048" s="17">
        <f>VLOOKUP(A1048,'forecast data dump'!$A$1:$H$3450,4,FALSE)</f>
        <v>44707</v>
      </c>
      <c r="G1048" s="17">
        <f>VLOOKUP(A1048,'forecast data dump'!$A$1:$H$3450,5,FALSE)</f>
        <v>44721</v>
      </c>
      <c r="H1048" s="13">
        <f>VLOOKUP(A1048,'forecast data dump'!$A$1:$H$3450,8,FALSE)</f>
        <v>0</v>
      </c>
      <c r="I1048" s="22">
        <f t="shared" si="192"/>
        <v>160</v>
      </c>
      <c r="J1048" s="5"/>
      <c r="K1048" s="5"/>
      <c r="L1048" s="33">
        <f t="shared" si="193"/>
        <v>19372</v>
      </c>
      <c r="M1048" s="33">
        <f t="shared" si="194"/>
        <v>19372</v>
      </c>
      <c r="N1048" s="22">
        <f t="shared" si="195"/>
        <v>0</v>
      </c>
    </row>
    <row r="1049" spans="1:14" x14ac:dyDescent="0.3">
      <c r="A1049" s="5" t="s">
        <v>1653</v>
      </c>
      <c r="B1049" s="5" t="s">
        <v>1654</v>
      </c>
      <c r="C1049" s="5" t="s">
        <v>3746</v>
      </c>
      <c r="D1049" s="5">
        <v>80</v>
      </c>
      <c r="E1049" s="6">
        <v>10737</v>
      </c>
      <c r="F1049" s="17">
        <f>VLOOKUP(A1049,'forecast data dump'!$A$1:$H$3450,4,FALSE)</f>
        <v>44707</v>
      </c>
      <c r="G1049" s="17">
        <f>VLOOKUP(A1049,'forecast data dump'!$A$1:$H$3450,5,FALSE)</f>
        <v>44721</v>
      </c>
      <c r="H1049" s="13">
        <f>VLOOKUP(A1049,'forecast data dump'!$A$1:$H$3450,8,FALSE)</f>
        <v>0</v>
      </c>
      <c r="I1049" s="22">
        <f t="shared" si="192"/>
        <v>80</v>
      </c>
      <c r="J1049" s="5"/>
      <c r="K1049" s="5"/>
      <c r="L1049" s="33">
        <f t="shared" si="193"/>
        <v>10737</v>
      </c>
      <c r="M1049" s="33">
        <f t="shared" si="194"/>
        <v>10737</v>
      </c>
      <c r="N1049" s="22">
        <f t="shared" si="195"/>
        <v>0</v>
      </c>
    </row>
    <row r="1050" spans="1:14" x14ac:dyDescent="0.3">
      <c r="A1050" s="5" t="s">
        <v>1653</v>
      </c>
      <c r="B1050" s="5" t="s">
        <v>1654</v>
      </c>
      <c r="C1050" s="5" t="s">
        <v>3732</v>
      </c>
      <c r="D1050" s="5">
        <v>160</v>
      </c>
      <c r="E1050" s="6">
        <v>34952</v>
      </c>
      <c r="F1050" s="17">
        <f>VLOOKUP(A1050,'forecast data dump'!$A$1:$H$3450,4,FALSE)</f>
        <v>44707</v>
      </c>
      <c r="G1050" s="17">
        <f>VLOOKUP(A1050,'forecast data dump'!$A$1:$H$3450,5,FALSE)</f>
        <v>44721</v>
      </c>
      <c r="H1050" s="13">
        <f>VLOOKUP(A1050,'forecast data dump'!$A$1:$H$3450,8,FALSE)</f>
        <v>0</v>
      </c>
      <c r="I1050" s="22">
        <f t="shared" si="192"/>
        <v>160</v>
      </c>
      <c r="J1050" s="5"/>
      <c r="K1050" s="5"/>
      <c r="L1050" s="33">
        <f t="shared" si="193"/>
        <v>34952</v>
      </c>
      <c r="M1050" s="33">
        <f t="shared" si="194"/>
        <v>34952</v>
      </c>
      <c r="N1050" s="22">
        <f t="shared" si="195"/>
        <v>0</v>
      </c>
    </row>
    <row r="1051" spans="1:14" x14ac:dyDescent="0.3">
      <c r="A1051" s="5" t="s">
        <v>1655</v>
      </c>
      <c r="B1051" s="5" t="s">
        <v>1656</v>
      </c>
      <c r="C1051" s="5" t="s">
        <v>3741</v>
      </c>
      <c r="D1051" s="5">
        <v>80</v>
      </c>
      <c r="E1051" s="6">
        <v>9686</v>
      </c>
      <c r="F1051" s="17">
        <f>VLOOKUP(A1051,'forecast data dump'!$A$1:$H$3450,4,FALSE)</f>
        <v>44726</v>
      </c>
      <c r="G1051" s="17">
        <f>VLOOKUP(A1051,'forecast data dump'!$A$1:$H$3450,5,FALSE)</f>
        <v>44747</v>
      </c>
      <c r="H1051" s="13">
        <f>VLOOKUP(A1051,'forecast data dump'!$A$1:$H$3450,8,FALSE)</f>
        <v>0</v>
      </c>
      <c r="I1051" s="22">
        <f t="shared" si="192"/>
        <v>80</v>
      </c>
      <c r="J1051" s="5"/>
      <c r="K1051" s="5"/>
      <c r="L1051" s="33">
        <f t="shared" si="193"/>
        <v>9686</v>
      </c>
      <c r="M1051" s="33">
        <f t="shared" si="194"/>
        <v>9686</v>
      </c>
      <c r="N1051" s="22">
        <f t="shared" si="195"/>
        <v>0</v>
      </c>
    </row>
    <row r="1052" spans="1:14" x14ac:dyDescent="0.3">
      <c r="A1052" s="5" t="s">
        <v>1655</v>
      </c>
      <c r="B1052" s="5" t="s">
        <v>1656</v>
      </c>
      <c r="C1052" s="5" t="s">
        <v>3732</v>
      </c>
      <c r="D1052" s="5">
        <v>160</v>
      </c>
      <c r="E1052" s="6">
        <v>34952</v>
      </c>
      <c r="F1052" s="17">
        <f>VLOOKUP(A1052,'forecast data dump'!$A$1:$H$3450,4,FALSE)</f>
        <v>44726</v>
      </c>
      <c r="G1052" s="17">
        <f>VLOOKUP(A1052,'forecast data dump'!$A$1:$H$3450,5,FALSE)</f>
        <v>44747</v>
      </c>
      <c r="H1052" s="13">
        <f>VLOOKUP(A1052,'forecast data dump'!$A$1:$H$3450,8,FALSE)</f>
        <v>0</v>
      </c>
      <c r="I1052" s="22">
        <f t="shared" si="192"/>
        <v>160</v>
      </c>
      <c r="J1052" s="5"/>
      <c r="K1052" s="5"/>
      <c r="L1052" s="33">
        <f t="shared" si="193"/>
        <v>34952</v>
      </c>
      <c r="M1052" s="33">
        <f t="shared" si="194"/>
        <v>34952</v>
      </c>
      <c r="N1052" s="22">
        <f t="shared" si="195"/>
        <v>0</v>
      </c>
    </row>
    <row r="1053" spans="1:14" x14ac:dyDescent="0.3">
      <c r="A1053" s="5" t="s">
        <v>1655</v>
      </c>
      <c r="B1053" s="5" t="s">
        <v>1656</v>
      </c>
      <c r="C1053" s="5" t="s">
        <v>3746</v>
      </c>
      <c r="D1053" s="5">
        <v>80</v>
      </c>
      <c r="E1053" s="6">
        <v>10737</v>
      </c>
      <c r="F1053" s="17">
        <f>VLOOKUP(A1053,'forecast data dump'!$A$1:$H$3450,4,FALSE)</f>
        <v>44726</v>
      </c>
      <c r="G1053" s="17">
        <f>VLOOKUP(A1053,'forecast data dump'!$A$1:$H$3450,5,FALSE)</f>
        <v>44747</v>
      </c>
      <c r="H1053" s="13">
        <f>VLOOKUP(A1053,'forecast data dump'!$A$1:$H$3450,8,FALSE)</f>
        <v>0</v>
      </c>
      <c r="I1053" s="22">
        <f t="shared" si="192"/>
        <v>80</v>
      </c>
      <c r="J1053" s="5"/>
      <c r="K1053" s="5"/>
      <c r="L1053" s="33">
        <f t="shared" si="193"/>
        <v>10737</v>
      </c>
      <c r="M1053" s="33">
        <f t="shared" si="194"/>
        <v>10737</v>
      </c>
      <c r="N1053" s="22">
        <f t="shared" si="195"/>
        <v>0</v>
      </c>
    </row>
    <row r="1054" spans="1:14" x14ac:dyDescent="0.3">
      <c r="A1054" s="5" t="s">
        <v>1655</v>
      </c>
      <c r="B1054" s="5" t="s">
        <v>1656</v>
      </c>
      <c r="C1054" s="5" t="s">
        <v>3742</v>
      </c>
      <c r="D1054" s="5">
        <v>160</v>
      </c>
      <c r="E1054" s="6">
        <v>19372</v>
      </c>
      <c r="F1054" s="17">
        <f>VLOOKUP(A1054,'forecast data dump'!$A$1:$H$3450,4,FALSE)</f>
        <v>44726</v>
      </c>
      <c r="G1054" s="17">
        <f>VLOOKUP(A1054,'forecast data dump'!$A$1:$H$3450,5,FALSE)</f>
        <v>44747</v>
      </c>
      <c r="H1054" s="13">
        <f>VLOOKUP(A1054,'forecast data dump'!$A$1:$H$3450,8,FALSE)</f>
        <v>0</v>
      </c>
      <c r="I1054" s="22">
        <f t="shared" si="192"/>
        <v>160</v>
      </c>
      <c r="J1054" s="5"/>
      <c r="K1054" s="5"/>
      <c r="L1054" s="33">
        <f t="shared" si="193"/>
        <v>19372</v>
      </c>
      <c r="M1054" s="33">
        <f t="shared" si="194"/>
        <v>19372</v>
      </c>
      <c r="N1054" s="22">
        <f t="shared" si="195"/>
        <v>0</v>
      </c>
    </row>
    <row r="1055" spans="1:14" x14ac:dyDescent="0.3">
      <c r="A1055" s="5" t="s">
        <v>1657</v>
      </c>
      <c r="B1055" s="5" t="s">
        <v>1658</v>
      </c>
      <c r="C1055" s="5" t="s">
        <v>3741</v>
      </c>
      <c r="D1055" s="5">
        <v>40</v>
      </c>
      <c r="E1055" s="6">
        <v>4843</v>
      </c>
      <c r="F1055" s="17">
        <f>VLOOKUP(A1055,'forecast data dump'!$A$1:$H$3450,4,FALSE)</f>
        <v>44748</v>
      </c>
      <c r="G1055" s="17">
        <f>VLOOKUP(A1055,'forecast data dump'!$A$1:$H$3450,5,FALSE)</f>
        <v>44749</v>
      </c>
      <c r="H1055" s="13">
        <f>VLOOKUP(A1055,'forecast data dump'!$A$1:$H$3450,8,FALSE)</f>
        <v>0</v>
      </c>
      <c r="I1055" s="22">
        <f t="shared" si="192"/>
        <v>40</v>
      </c>
      <c r="J1055" s="5"/>
      <c r="K1055" s="5"/>
      <c r="L1055" s="33">
        <f t="shared" si="193"/>
        <v>4843</v>
      </c>
      <c r="M1055" s="33">
        <f t="shared" si="194"/>
        <v>4843</v>
      </c>
      <c r="N1055" s="22">
        <f t="shared" si="195"/>
        <v>0</v>
      </c>
    </row>
    <row r="1056" spans="1:14" x14ac:dyDescent="0.3">
      <c r="A1056" s="5" t="s">
        <v>1657</v>
      </c>
      <c r="B1056" s="5" t="s">
        <v>1658</v>
      </c>
      <c r="C1056" s="5" t="s">
        <v>3742</v>
      </c>
      <c r="D1056" s="5">
        <v>80</v>
      </c>
      <c r="E1056" s="6">
        <v>9686</v>
      </c>
      <c r="F1056" s="17">
        <f>VLOOKUP(A1056,'forecast data dump'!$A$1:$H$3450,4,FALSE)</f>
        <v>44748</v>
      </c>
      <c r="G1056" s="17">
        <f>VLOOKUP(A1056,'forecast data dump'!$A$1:$H$3450,5,FALSE)</f>
        <v>44749</v>
      </c>
      <c r="H1056" s="13">
        <f>VLOOKUP(A1056,'forecast data dump'!$A$1:$H$3450,8,FALSE)</f>
        <v>0</v>
      </c>
      <c r="I1056" s="22">
        <f t="shared" si="192"/>
        <v>80</v>
      </c>
      <c r="J1056" s="5"/>
      <c r="K1056" s="5"/>
      <c r="L1056" s="33">
        <f t="shared" si="193"/>
        <v>9686</v>
      </c>
      <c r="M1056" s="33">
        <f t="shared" si="194"/>
        <v>9686</v>
      </c>
      <c r="N1056" s="22">
        <f t="shared" si="195"/>
        <v>0</v>
      </c>
    </row>
    <row r="1057" spans="1:14" x14ac:dyDescent="0.3">
      <c r="A1057" s="5" t="s">
        <v>1659</v>
      </c>
      <c r="B1057" s="5" t="s">
        <v>1660</v>
      </c>
      <c r="C1057" s="5" t="s">
        <v>3741</v>
      </c>
      <c r="D1057" s="5">
        <v>80</v>
      </c>
      <c r="E1057" s="6">
        <v>9686</v>
      </c>
      <c r="F1057" s="17">
        <f>VLOOKUP(A1057,'forecast data dump'!$A$1:$H$3450,4,FALSE)</f>
        <v>44726</v>
      </c>
      <c r="G1057" s="17">
        <f>VLOOKUP(A1057,'forecast data dump'!$A$1:$H$3450,5,FALSE)</f>
        <v>44747</v>
      </c>
      <c r="H1057" s="13">
        <f>VLOOKUP(A1057,'forecast data dump'!$A$1:$H$3450,8,FALSE)</f>
        <v>0</v>
      </c>
      <c r="I1057" s="22">
        <f t="shared" si="192"/>
        <v>80</v>
      </c>
      <c r="J1057" s="5"/>
      <c r="K1057" s="5"/>
      <c r="L1057" s="33">
        <f t="shared" si="193"/>
        <v>9686</v>
      </c>
      <c r="M1057" s="33">
        <f t="shared" si="194"/>
        <v>9686</v>
      </c>
      <c r="N1057" s="22">
        <f t="shared" si="195"/>
        <v>0</v>
      </c>
    </row>
    <row r="1058" spans="1:14" x14ac:dyDescent="0.3">
      <c r="A1058" s="5" t="s">
        <v>1659</v>
      </c>
      <c r="B1058" s="5" t="s">
        <v>1660</v>
      </c>
      <c r="C1058" s="5" t="s">
        <v>3732</v>
      </c>
      <c r="D1058" s="5">
        <v>160</v>
      </c>
      <c r="E1058" s="6">
        <v>34952</v>
      </c>
      <c r="F1058" s="17">
        <f>VLOOKUP(A1058,'forecast data dump'!$A$1:$H$3450,4,FALSE)</f>
        <v>44726</v>
      </c>
      <c r="G1058" s="17">
        <f>VLOOKUP(A1058,'forecast data dump'!$A$1:$H$3450,5,FALSE)</f>
        <v>44747</v>
      </c>
      <c r="H1058" s="13">
        <f>VLOOKUP(A1058,'forecast data dump'!$A$1:$H$3450,8,FALSE)</f>
        <v>0</v>
      </c>
      <c r="I1058" s="22">
        <f t="shared" si="192"/>
        <v>160</v>
      </c>
      <c r="J1058" s="5"/>
      <c r="K1058" s="5"/>
      <c r="L1058" s="33">
        <f t="shared" si="193"/>
        <v>34952</v>
      </c>
      <c r="M1058" s="33">
        <f t="shared" si="194"/>
        <v>34952</v>
      </c>
      <c r="N1058" s="22">
        <f t="shared" si="195"/>
        <v>0</v>
      </c>
    </row>
    <row r="1059" spans="1:14" x14ac:dyDescent="0.3">
      <c r="A1059" s="5" t="s">
        <v>1659</v>
      </c>
      <c r="B1059" s="5" t="s">
        <v>1660</v>
      </c>
      <c r="C1059" s="5" t="s">
        <v>3746</v>
      </c>
      <c r="D1059" s="5">
        <v>80</v>
      </c>
      <c r="E1059" s="6">
        <v>10737</v>
      </c>
      <c r="F1059" s="17">
        <f>VLOOKUP(A1059,'forecast data dump'!$A$1:$H$3450,4,FALSE)</f>
        <v>44726</v>
      </c>
      <c r="G1059" s="17">
        <f>VLOOKUP(A1059,'forecast data dump'!$A$1:$H$3450,5,FALSE)</f>
        <v>44747</v>
      </c>
      <c r="H1059" s="13">
        <f>VLOOKUP(A1059,'forecast data dump'!$A$1:$H$3450,8,FALSE)</f>
        <v>0</v>
      </c>
      <c r="I1059" s="22">
        <f t="shared" si="192"/>
        <v>80</v>
      </c>
      <c r="J1059" s="5"/>
      <c r="K1059" s="5"/>
      <c r="L1059" s="33">
        <f t="shared" si="193"/>
        <v>10737</v>
      </c>
      <c r="M1059" s="33">
        <f t="shared" si="194"/>
        <v>10737</v>
      </c>
      <c r="N1059" s="22">
        <f t="shared" si="195"/>
        <v>0</v>
      </c>
    </row>
    <row r="1060" spans="1:14" x14ac:dyDescent="0.3">
      <c r="A1060" s="5" t="s">
        <v>1659</v>
      </c>
      <c r="B1060" s="5" t="s">
        <v>1660</v>
      </c>
      <c r="C1060" s="5" t="s">
        <v>3742</v>
      </c>
      <c r="D1060" s="5">
        <v>160</v>
      </c>
      <c r="E1060" s="6">
        <v>19372</v>
      </c>
      <c r="F1060" s="17">
        <f>VLOOKUP(A1060,'forecast data dump'!$A$1:$H$3450,4,FALSE)</f>
        <v>44726</v>
      </c>
      <c r="G1060" s="17">
        <f>VLOOKUP(A1060,'forecast data dump'!$A$1:$H$3450,5,FALSE)</f>
        <v>44747</v>
      </c>
      <c r="H1060" s="13">
        <f>VLOOKUP(A1060,'forecast data dump'!$A$1:$H$3450,8,FALSE)</f>
        <v>0</v>
      </c>
      <c r="I1060" s="22">
        <f t="shared" si="192"/>
        <v>160</v>
      </c>
      <c r="J1060" s="5"/>
      <c r="K1060" s="5"/>
      <c r="L1060" s="33">
        <f t="shared" si="193"/>
        <v>19372</v>
      </c>
      <c r="M1060" s="33">
        <f t="shared" si="194"/>
        <v>19372</v>
      </c>
      <c r="N1060" s="22">
        <f t="shared" si="195"/>
        <v>0</v>
      </c>
    </row>
    <row r="1061" spans="1:14" x14ac:dyDescent="0.3">
      <c r="A1061" s="5" t="s">
        <v>1661</v>
      </c>
      <c r="B1061" s="5" t="s">
        <v>1662</v>
      </c>
      <c r="C1061" s="5" t="s">
        <v>3732</v>
      </c>
      <c r="D1061" s="5">
        <v>8</v>
      </c>
      <c r="E1061" s="6">
        <v>1697</v>
      </c>
      <c r="F1061" s="17" t="str">
        <f>VLOOKUP(A1061,'forecast data dump'!$A$1:$H$3450,4,FALSE)</f>
        <v>22-Feb-21 A</v>
      </c>
      <c r="G1061" s="17">
        <f>VLOOKUP(A1061,'forecast data dump'!$A$1:$H$3450,5,FALSE)</f>
        <v>44474</v>
      </c>
      <c r="H1061" s="13">
        <f>VLOOKUP(A1061,'forecast data dump'!$A$1:$H$3450,8,FALSE)</f>
        <v>0.2</v>
      </c>
      <c r="I1061" s="22">
        <f t="shared" si="192"/>
        <v>6.4</v>
      </c>
      <c r="J1061" s="5"/>
      <c r="K1061" s="5"/>
      <c r="L1061" s="33">
        <f t="shared" si="193"/>
        <v>1357.6000000000001</v>
      </c>
      <c r="M1061" s="33">
        <f t="shared" si="194"/>
        <v>1357.6000000000001</v>
      </c>
      <c r="N1061" s="22">
        <f t="shared" si="195"/>
        <v>0</v>
      </c>
    </row>
    <row r="1062" spans="1:14" x14ac:dyDescent="0.3">
      <c r="A1062" s="5" t="s">
        <v>1663</v>
      </c>
      <c r="B1062" s="5" t="s">
        <v>1664</v>
      </c>
      <c r="C1062" s="5" t="s">
        <v>3732</v>
      </c>
      <c r="D1062" s="5">
        <v>32</v>
      </c>
      <c r="E1062" s="6">
        <v>6787</v>
      </c>
      <c r="F1062" s="17" t="str">
        <f>VLOOKUP(A1062,'forecast data dump'!$A$1:$H$3450,4,FALSE)</f>
        <v>01-Oct-20 A</v>
      </c>
      <c r="G1062" s="17">
        <f>VLOOKUP(A1062,'forecast data dump'!$A$1:$H$3450,5,FALSE)</f>
        <v>44468</v>
      </c>
      <c r="H1062" s="13">
        <f>VLOOKUP(A1062,'forecast data dump'!$A$1:$H$3450,8,FALSE)</f>
        <v>0.6</v>
      </c>
      <c r="I1062" s="22">
        <f t="shared" si="192"/>
        <v>12.8</v>
      </c>
      <c r="J1062" s="5"/>
      <c r="K1062" s="5"/>
      <c r="L1062" s="33">
        <f t="shared" si="193"/>
        <v>2714.8</v>
      </c>
      <c r="M1062" s="33">
        <f t="shared" si="194"/>
        <v>2714.8</v>
      </c>
      <c r="N1062" s="22">
        <f t="shared" si="195"/>
        <v>0</v>
      </c>
    </row>
    <row r="1063" spans="1:14" x14ac:dyDescent="0.3">
      <c r="A1063" s="5" t="s">
        <v>1665</v>
      </c>
      <c r="B1063" s="5" t="s">
        <v>1666</v>
      </c>
      <c r="C1063" s="5" t="s">
        <v>3732</v>
      </c>
      <c r="D1063" s="5">
        <v>100</v>
      </c>
      <c r="E1063" s="6">
        <v>21208</v>
      </c>
      <c r="F1063" s="17" t="str">
        <f>VLOOKUP(A1063,'forecast data dump'!$A$1:$H$3450,4,FALSE)</f>
        <v>30-Oct-20 A</v>
      </c>
      <c r="G1063" s="17">
        <f>VLOOKUP(A1063,'forecast data dump'!$A$1:$H$3450,5,FALSE)</f>
        <v>44530</v>
      </c>
      <c r="H1063" s="13">
        <f>VLOOKUP(A1063,'forecast data dump'!$A$1:$H$3450,8,FALSE)</f>
        <v>0.5</v>
      </c>
      <c r="I1063" s="22">
        <f t="shared" si="192"/>
        <v>50</v>
      </c>
      <c r="J1063" s="5"/>
      <c r="K1063" s="5"/>
      <c r="L1063" s="33">
        <f t="shared" si="193"/>
        <v>10604</v>
      </c>
      <c r="M1063" s="33">
        <f t="shared" si="194"/>
        <v>10604</v>
      </c>
      <c r="N1063" s="22">
        <f t="shared" si="195"/>
        <v>0</v>
      </c>
    </row>
    <row r="1064" spans="1:14" x14ac:dyDescent="0.3">
      <c r="A1064" s="5" t="s">
        <v>1667</v>
      </c>
      <c r="B1064" s="5" t="s">
        <v>1668</v>
      </c>
      <c r="C1064" s="5" t="s">
        <v>3762</v>
      </c>
      <c r="D1064" s="5">
        <v>63000</v>
      </c>
      <c r="E1064" s="6">
        <v>73123</v>
      </c>
      <c r="F1064" s="17">
        <f>VLOOKUP(A1064,'forecast data dump'!$A$1:$H$3450,4,FALSE)</f>
        <v>44469</v>
      </c>
      <c r="G1064" s="17">
        <f>VLOOKUP(A1064,'forecast data dump'!$A$1:$H$3450,5,FALSE)</f>
        <v>44620</v>
      </c>
      <c r="H1064" s="13">
        <f>VLOOKUP(A1064,'forecast data dump'!$A$1:$H$3450,8,FALSE)</f>
        <v>0</v>
      </c>
      <c r="I1064" s="22">
        <f t="shared" si="192"/>
        <v>63000</v>
      </c>
      <c r="J1064" s="5"/>
      <c r="K1064" s="5"/>
      <c r="L1064" s="33">
        <f t="shared" si="193"/>
        <v>73123</v>
      </c>
      <c r="M1064" s="33">
        <f t="shared" si="194"/>
        <v>73123</v>
      </c>
      <c r="N1064" s="22">
        <f t="shared" si="195"/>
        <v>0</v>
      </c>
    </row>
    <row r="1065" spans="1:14" x14ac:dyDescent="0.3">
      <c r="A1065" s="5" t="s">
        <v>1669</v>
      </c>
      <c r="B1065" s="5" t="s">
        <v>1670</v>
      </c>
      <c r="C1065" s="5" t="s">
        <v>3733</v>
      </c>
      <c r="D1065" s="5">
        <v>60</v>
      </c>
      <c r="E1065" s="6">
        <v>9101</v>
      </c>
      <c r="F1065" s="17" t="str">
        <f>VLOOKUP(A1065,'forecast data dump'!$A$1:$H$3450,4,FALSE)</f>
        <v>23-Nov-20 A</v>
      </c>
      <c r="G1065" s="17">
        <f>VLOOKUP(A1065,'forecast data dump'!$A$1:$H$3450,5,FALSE)</f>
        <v>44470</v>
      </c>
      <c r="H1065" s="13">
        <f>VLOOKUP(A1065,'forecast data dump'!$A$1:$H$3450,8,FALSE)</f>
        <v>0.35</v>
      </c>
      <c r="I1065" s="22">
        <f t="shared" si="192"/>
        <v>39</v>
      </c>
      <c r="J1065" s="5"/>
      <c r="K1065" s="5"/>
      <c r="L1065" s="33">
        <f t="shared" si="193"/>
        <v>5915.6500000000005</v>
      </c>
      <c r="M1065" s="33">
        <f t="shared" si="194"/>
        <v>5915.6500000000005</v>
      </c>
      <c r="N1065" s="22">
        <f t="shared" si="195"/>
        <v>0</v>
      </c>
    </row>
    <row r="1066" spans="1:14" x14ac:dyDescent="0.3">
      <c r="A1066" s="5" t="s">
        <v>1669</v>
      </c>
      <c r="B1066" s="5" t="s">
        <v>1670</v>
      </c>
      <c r="C1066" s="5" t="s">
        <v>3745</v>
      </c>
      <c r="D1066" s="5">
        <v>30</v>
      </c>
      <c r="E1066" s="6">
        <v>3526</v>
      </c>
      <c r="F1066" s="17" t="str">
        <f>VLOOKUP(A1066,'forecast data dump'!$A$1:$H$3450,4,FALSE)</f>
        <v>23-Nov-20 A</v>
      </c>
      <c r="G1066" s="17">
        <f>VLOOKUP(A1066,'forecast data dump'!$A$1:$H$3450,5,FALSE)</f>
        <v>44470</v>
      </c>
      <c r="H1066" s="13">
        <f>VLOOKUP(A1066,'forecast data dump'!$A$1:$H$3450,8,FALSE)</f>
        <v>0.35</v>
      </c>
      <c r="I1066" s="22">
        <f t="shared" si="192"/>
        <v>19.5</v>
      </c>
      <c r="J1066" s="5"/>
      <c r="K1066" s="5"/>
      <c r="L1066" s="33">
        <f t="shared" si="193"/>
        <v>2291.9</v>
      </c>
      <c r="M1066" s="33">
        <f t="shared" si="194"/>
        <v>2291.9</v>
      </c>
      <c r="N1066" s="22">
        <f t="shared" si="195"/>
        <v>0</v>
      </c>
    </row>
    <row r="1067" spans="1:14" x14ac:dyDescent="0.3">
      <c r="A1067" s="5" t="s">
        <v>1671</v>
      </c>
      <c r="B1067" s="5" t="s">
        <v>1672</v>
      </c>
      <c r="C1067" s="5" t="s">
        <v>3733</v>
      </c>
      <c r="D1067" s="5">
        <v>16</v>
      </c>
      <c r="E1067" s="6">
        <v>2427</v>
      </c>
      <c r="F1067" s="17">
        <f>VLOOKUP(A1067,'forecast data dump'!$A$1:$H$3450,4,FALSE)</f>
        <v>44469</v>
      </c>
      <c r="G1067" s="17">
        <f>VLOOKUP(A1067,'forecast data dump'!$A$1:$H$3450,5,FALSE)</f>
        <v>44475</v>
      </c>
      <c r="H1067" s="13">
        <f>VLOOKUP(A1067,'forecast data dump'!$A$1:$H$3450,8,FALSE)</f>
        <v>0</v>
      </c>
      <c r="I1067" s="22">
        <f t="shared" si="192"/>
        <v>16</v>
      </c>
      <c r="J1067" s="5"/>
      <c r="K1067" s="5"/>
      <c r="L1067" s="33">
        <f t="shared" si="193"/>
        <v>2427</v>
      </c>
      <c r="M1067" s="33">
        <f t="shared" si="194"/>
        <v>2427</v>
      </c>
      <c r="N1067" s="22">
        <f t="shared" si="195"/>
        <v>0</v>
      </c>
    </row>
    <row r="1068" spans="1:14" x14ac:dyDescent="0.3">
      <c r="A1068" s="5" t="s">
        <v>1671</v>
      </c>
      <c r="B1068" s="5" t="s">
        <v>1672</v>
      </c>
      <c r="C1068" s="5" t="s">
        <v>3745</v>
      </c>
      <c r="D1068" s="5">
        <v>16</v>
      </c>
      <c r="E1068" s="6">
        <v>1881</v>
      </c>
      <c r="F1068" s="17">
        <f>VLOOKUP(A1068,'forecast data dump'!$A$1:$H$3450,4,FALSE)</f>
        <v>44469</v>
      </c>
      <c r="G1068" s="17">
        <f>VLOOKUP(A1068,'forecast data dump'!$A$1:$H$3450,5,FALSE)</f>
        <v>44475</v>
      </c>
      <c r="H1068" s="13">
        <f>VLOOKUP(A1068,'forecast data dump'!$A$1:$H$3450,8,FALSE)</f>
        <v>0</v>
      </c>
      <c r="I1068" s="22">
        <f t="shared" si="192"/>
        <v>16</v>
      </c>
      <c r="J1068" s="5"/>
      <c r="K1068" s="5"/>
      <c r="L1068" s="33">
        <f t="shared" si="193"/>
        <v>1881</v>
      </c>
      <c r="M1068" s="33">
        <f t="shared" si="194"/>
        <v>1881</v>
      </c>
      <c r="N1068" s="22">
        <f t="shared" si="195"/>
        <v>0</v>
      </c>
    </row>
    <row r="1069" spans="1:14" x14ac:dyDescent="0.3">
      <c r="A1069" s="5" t="s">
        <v>1671</v>
      </c>
      <c r="B1069" s="5" t="s">
        <v>1672</v>
      </c>
      <c r="C1069" s="5" t="s">
        <v>3732</v>
      </c>
      <c r="D1069" s="5">
        <v>10</v>
      </c>
      <c r="E1069" s="6">
        <v>2121</v>
      </c>
      <c r="F1069" s="17">
        <f>VLOOKUP(A1069,'forecast data dump'!$A$1:$H$3450,4,FALSE)</f>
        <v>44469</v>
      </c>
      <c r="G1069" s="17">
        <f>VLOOKUP(A1069,'forecast data dump'!$A$1:$H$3450,5,FALSE)</f>
        <v>44475</v>
      </c>
      <c r="H1069" s="13">
        <f>VLOOKUP(A1069,'forecast data dump'!$A$1:$H$3450,8,FALSE)</f>
        <v>0</v>
      </c>
      <c r="I1069" s="22">
        <f t="shared" si="192"/>
        <v>10</v>
      </c>
      <c r="J1069" s="5"/>
      <c r="K1069" s="5"/>
      <c r="L1069" s="33">
        <f t="shared" si="193"/>
        <v>2121</v>
      </c>
      <c r="M1069" s="33">
        <f t="shared" si="194"/>
        <v>2121</v>
      </c>
      <c r="N1069" s="22">
        <f t="shared" si="195"/>
        <v>0</v>
      </c>
    </row>
    <row r="1070" spans="1:14" x14ac:dyDescent="0.3">
      <c r="A1070" s="5" t="s">
        <v>1673</v>
      </c>
      <c r="B1070" s="5" t="s">
        <v>1674</v>
      </c>
      <c r="C1070" s="5" t="s">
        <v>3741</v>
      </c>
      <c r="D1070" s="5">
        <v>32</v>
      </c>
      <c r="E1070" s="6">
        <v>3761</v>
      </c>
      <c r="F1070" s="17" t="str">
        <f>VLOOKUP(A1070,'forecast data dump'!$A$1:$H$3450,4,FALSE)</f>
        <v>08-Mar-21 A</v>
      </c>
      <c r="G1070" s="17">
        <f>VLOOKUP(A1070,'forecast data dump'!$A$1:$H$3450,5,FALSE)</f>
        <v>44490</v>
      </c>
      <c r="H1070" s="13">
        <f>VLOOKUP(A1070,'forecast data dump'!$A$1:$H$3450,8,FALSE)</f>
        <v>0.05</v>
      </c>
      <c r="I1070" s="22">
        <f t="shared" si="192"/>
        <v>30.4</v>
      </c>
      <c r="J1070" s="5"/>
      <c r="K1070" s="5"/>
      <c r="L1070" s="33">
        <f t="shared" si="193"/>
        <v>3572.95</v>
      </c>
      <c r="M1070" s="33">
        <f t="shared" si="194"/>
        <v>3572.95</v>
      </c>
      <c r="N1070" s="22">
        <f t="shared" si="195"/>
        <v>0</v>
      </c>
    </row>
    <row r="1071" spans="1:14" x14ac:dyDescent="0.3">
      <c r="A1071" s="5" t="s">
        <v>1675</v>
      </c>
      <c r="B1071" s="5" t="s">
        <v>1676</v>
      </c>
      <c r="C1071" s="5" t="s">
        <v>3732</v>
      </c>
      <c r="D1071" s="5">
        <v>16</v>
      </c>
      <c r="E1071" s="6">
        <v>3495</v>
      </c>
      <c r="F1071" s="17" t="str">
        <f>VLOOKUP(A1071,'forecast data dump'!$A$1:$H$3450,4,FALSE)</f>
        <v>08-Jul-22*</v>
      </c>
      <c r="G1071" s="17">
        <f>VLOOKUP(A1071,'forecast data dump'!$A$1:$H$3450,5,FALSE)</f>
        <v>44777</v>
      </c>
      <c r="H1071" s="13">
        <f>VLOOKUP(A1071,'forecast data dump'!$A$1:$H$3450,8,FALSE)</f>
        <v>0</v>
      </c>
      <c r="I1071" s="22">
        <f t="shared" si="192"/>
        <v>16</v>
      </c>
      <c r="J1071" s="5"/>
      <c r="K1071" s="5"/>
      <c r="L1071" s="33">
        <f t="shared" si="193"/>
        <v>3495</v>
      </c>
      <c r="M1071" s="33">
        <f t="shared" si="194"/>
        <v>3495</v>
      </c>
      <c r="N1071" s="22">
        <f t="shared" si="195"/>
        <v>0</v>
      </c>
    </row>
    <row r="1072" spans="1:14" x14ac:dyDescent="0.3">
      <c r="A1072" s="5" t="s">
        <v>1677</v>
      </c>
      <c r="B1072" s="5" t="s">
        <v>1678</v>
      </c>
      <c r="C1072" s="5" t="s">
        <v>3740</v>
      </c>
      <c r="D1072" s="5">
        <v>40</v>
      </c>
      <c r="E1072" s="6">
        <v>6884</v>
      </c>
      <c r="F1072" s="17" t="str">
        <f>VLOOKUP(A1072,'forecast data dump'!$A$1:$H$3450,4,FALSE)</f>
        <v>24-Jan-20 A</v>
      </c>
      <c r="G1072" s="17" t="str">
        <f>VLOOKUP(A1072,'forecast data dump'!$A$1:$H$3450,5,FALSE)</f>
        <v>24-Feb-20 A</v>
      </c>
      <c r="H1072" s="13">
        <f>VLOOKUP(A1072,'forecast data dump'!$A$1:$H$3450,8,FALSE)</f>
        <v>1</v>
      </c>
      <c r="I1072" s="22">
        <f t="shared" si="192"/>
        <v>0</v>
      </c>
      <c r="J1072" s="5"/>
      <c r="K1072" s="5"/>
      <c r="L1072" s="33">
        <f t="shared" si="193"/>
        <v>0</v>
      </c>
      <c r="M1072" s="33">
        <f t="shared" si="194"/>
        <v>0</v>
      </c>
      <c r="N1072" s="22">
        <f t="shared" si="195"/>
        <v>0</v>
      </c>
    </row>
    <row r="1073" spans="1:14" x14ac:dyDescent="0.3">
      <c r="A1073" s="5" t="s">
        <v>1679</v>
      </c>
      <c r="B1073" s="5" t="s">
        <v>1680</v>
      </c>
      <c r="C1073" s="5" t="s">
        <v>3754</v>
      </c>
      <c r="D1073" s="5">
        <v>40</v>
      </c>
      <c r="E1073" s="6">
        <v>6884</v>
      </c>
      <c r="F1073" s="17" t="str">
        <f>VLOOKUP(A1073,'forecast data dump'!$A$1:$H$3450,4,FALSE)</f>
        <v>24-Jan-20 A</v>
      </c>
      <c r="G1073" s="17" t="str">
        <f>VLOOKUP(A1073,'forecast data dump'!$A$1:$H$3450,5,FALSE)</f>
        <v>24-Feb-20 A</v>
      </c>
      <c r="H1073" s="13">
        <f>VLOOKUP(A1073,'forecast data dump'!$A$1:$H$3450,8,FALSE)</f>
        <v>1</v>
      </c>
      <c r="I1073" s="22">
        <f t="shared" si="192"/>
        <v>0</v>
      </c>
      <c r="J1073" s="5"/>
      <c r="K1073" s="5"/>
      <c r="L1073" s="33">
        <f t="shared" si="193"/>
        <v>0</v>
      </c>
      <c r="M1073" s="33">
        <f t="shared" si="194"/>
        <v>0</v>
      </c>
      <c r="N1073" s="22">
        <f t="shared" si="195"/>
        <v>0</v>
      </c>
    </row>
    <row r="1074" spans="1:14" x14ac:dyDescent="0.3">
      <c r="A1074" s="3" t="s">
        <v>7988</v>
      </c>
      <c r="B1074" s="3"/>
      <c r="C1074" s="3"/>
      <c r="D1074" s="3"/>
      <c r="E1074" s="4"/>
      <c r="F1074" s="15"/>
      <c r="G1074" s="15"/>
      <c r="H1074" s="11"/>
      <c r="I1074" s="20"/>
      <c r="J1074" s="3"/>
      <c r="K1074" s="3"/>
      <c r="L1074" s="32"/>
      <c r="M1074" s="32"/>
      <c r="N1074" s="20"/>
    </row>
    <row r="1075" spans="1:14" x14ac:dyDescent="0.3">
      <c r="A1075" s="3" t="s">
        <v>7873</v>
      </c>
      <c r="B1075" s="3"/>
      <c r="C1075" s="3"/>
      <c r="D1075" s="3"/>
      <c r="E1075" s="4"/>
      <c r="F1075" s="15"/>
      <c r="G1075" s="15"/>
      <c r="H1075" s="11"/>
      <c r="I1075" s="20"/>
      <c r="J1075" s="3"/>
      <c r="K1075" s="3"/>
      <c r="L1075" s="32"/>
      <c r="M1075" s="32"/>
      <c r="N1075" s="20"/>
    </row>
    <row r="1076" spans="1:14" x14ac:dyDescent="0.3">
      <c r="A1076" s="5" t="s">
        <v>3226</v>
      </c>
      <c r="B1076" s="5" t="s">
        <v>3227</v>
      </c>
      <c r="C1076" s="5" t="s">
        <v>3745</v>
      </c>
      <c r="D1076" s="5">
        <v>24</v>
      </c>
      <c r="E1076" s="6">
        <v>2739</v>
      </c>
      <c r="F1076" s="17" t="str">
        <f>VLOOKUP(A1076,'forecast data dump'!$A$1:$H$3450,4,FALSE)</f>
        <v>01-Oct-19 A</v>
      </c>
      <c r="G1076" s="17" t="str">
        <f>VLOOKUP(A1076,'forecast data dump'!$A$1:$H$3450,5,FALSE)</f>
        <v>15-Nov-19 A</v>
      </c>
      <c r="H1076" s="13">
        <f>VLOOKUP(A1076,'forecast data dump'!$A$1:$H$3450,8,FALSE)</f>
        <v>1</v>
      </c>
      <c r="I1076" s="22">
        <f t="shared" ref="I1076:I1139" si="196">D1076*(1-H1076)</f>
        <v>0</v>
      </c>
      <c r="J1076" s="5"/>
      <c r="K1076" s="5"/>
      <c r="L1076" s="33">
        <f t="shared" ref="L1076:L1139" si="197">E1076*(1-H1076)</f>
        <v>0</v>
      </c>
      <c r="M1076" s="33">
        <f t="shared" ref="M1076:M1139" si="198">IF(J1076="",L1076,(E1076/D1076)*J1076)</f>
        <v>0</v>
      </c>
      <c r="N1076" s="22">
        <f t="shared" ref="N1076:N1139" si="199">L1076-M1076</f>
        <v>0</v>
      </c>
    </row>
    <row r="1077" spans="1:14" x14ac:dyDescent="0.3">
      <c r="A1077" s="5" t="s">
        <v>3226</v>
      </c>
      <c r="B1077" s="5" t="s">
        <v>3227</v>
      </c>
      <c r="C1077" s="5" t="s">
        <v>3741</v>
      </c>
      <c r="D1077" s="5">
        <v>24</v>
      </c>
      <c r="E1077" s="6">
        <v>2739</v>
      </c>
      <c r="F1077" s="17" t="str">
        <f>VLOOKUP(A1077,'forecast data dump'!$A$1:$H$3450,4,FALSE)</f>
        <v>01-Oct-19 A</v>
      </c>
      <c r="G1077" s="17" t="str">
        <f>VLOOKUP(A1077,'forecast data dump'!$A$1:$H$3450,5,FALSE)</f>
        <v>15-Nov-19 A</v>
      </c>
      <c r="H1077" s="13">
        <f>VLOOKUP(A1077,'forecast data dump'!$A$1:$H$3450,8,FALSE)</f>
        <v>1</v>
      </c>
      <c r="I1077" s="22">
        <f t="shared" si="196"/>
        <v>0</v>
      </c>
      <c r="J1077" s="5"/>
      <c r="K1077" s="5"/>
      <c r="L1077" s="33">
        <f t="shared" si="197"/>
        <v>0</v>
      </c>
      <c r="M1077" s="33">
        <f t="shared" si="198"/>
        <v>0</v>
      </c>
      <c r="N1077" s="22">
        <f t="shared" si="199"/>
        <v>0</v>
      </c>
    </row>
    <row r="1078" spans="1:14" x14ac:dyDescent="0.3">
      <c r="A1078" s="5" t="s">
        <v>3228</v>
      </c>
      <c r="B1078" s="5" t="s">
        <v>3229</v>
      </c>
      <c r="C1078" s="5" t="s">
        <v>3745</v>
      </c>
      <c r="D1078" s="5">
        <v>36</v>
      </c>
      <c r="E1078" s="6">
        <v>4108</v>
      </c>
      <c r="F1078" s="17" t="str">
        <f>VLOOKUP(A1078,'forecast data dump'!$A$1:$H$3450,4,FALSE)</f>
        <v>20-Mar-20 A</v>
      </c>
      <c r="G1078" s="17" t="str">
        <f>VLOOKUP(A1078,'forecast data dump'!$A$1:$H$3450,5,FALSE)</f>
        <v>25-Mar-20 A</v>
      </c>
      <c r="H1078" s="13">
        <f>VLOOKUP(A1078,'forecast data dump'!$A$1:$H$3450,8,FALSE)</f>
        <v>1</v>
      </c>
      <c r="I1078" s="22">
        <f t="shared" si="196"/>
        <v>0</v>
      </c>
      <c r="J1078" s="5"/>
      <c r="K1078" s="5"/>
      <c r="L1078" s="33">
        <f t="shared" si="197"/>
        <v>0</v>
      </c>
      <c r="M1078" s="33">
        <f t="shared" si="198"/>
        <v>0</v>
      </c>
      <c r="N1078" s="22">
        <f t="shared" si="199"/>
        <v>0</v>
      </c>
    </row>
    <row r="1079" spans="1:14" x14ac:dyDescent="0.3">
      <c r="A1079" s="5" t="s">
        <v>3228</v>
      </c>
      <c r="B1079" s="5" t="s">
        <v>3229</v>
      </c>
      <c r="C1079" s="5" t="s">
        <v>3741</v>
      </c>
      <c r="D1079" s="5">
        <v>72</v>
      </c>
      <c r="E1079" s="6">
        <v>8217</v>
      </c>
      <c r="F1079" s="17" t="str">
        <f>VLOOKUP(A1079,'forecast data dump'!$A$1:$H$3450,4,FALSE)</f>
        <v>20-Mar-20 A</v>
      </c>
      <c r="G1079" s="17" t="str">
        <f>VLOOKUP(A1079,'forecast data dump'!$A$1:$H$3450,5,FALSE)</f>
        <v>25-Mar-20 A</v>
      </c>
      <c r="H1079" s="13">
        <f>VLOOKUP(A1079,'forecast data dump'!$A$1:$H$3450,8,FALSE)</f>
        <v>1</v>
      </c>
      <c r="I1079" s="22">
        <f t="shared" si="196"/>
        <v>0</v>
      </c>
      <c r="J1079" s="5"/>
      <c r="K1079" s="5"/>
      <c r="L1079" s="33">
        <f t="shared" si="197"/>
        <v>0</v>
      </c>
      <c r="M1079" s="33">
        <f t="shared" si="198"/>
        <v>0</v>
      </c>
      <c r="N1079" s="22">
        <f t="shared" si="199"/>
        <v>0</v>
      </c>
    </row>
    <row r="1080" spans="1:14" x14ac:dyDescent="0.3">
      <c r="A1080" s="5" t="s">
        <v>3230</v>
      </c>
      <c r="B1080" s="5" t="s">
        <v>3231</v>
      </c>
      <c r="C1080" s="5" t="s">
        <v>3745</v>
      </c>
      <c r="D1080" s="5">
        <v>10</v>
      </c>
      <c r="E1080" s="6">
        <v>1156</v>
      </c>
      <c r="F1080" s="17" t="str">
        <f>VLOOKUP(A1080,'forecast data dump'!$A$1:$H$3450,4,FALSE)</f>
        <v>06-May-20 A</v>
      </c>
      <c r="G1080" s="17" t="str">
        <f>VLOOKUP(A1080,'forecast data dump'!$A$1:$H$3450,5,FALSE)</f>
        <v>26-Jan-21 A</v>
      </c>
      <c r="H1080" s="13">
        <f>VLOOKUP(A1080,'forecast data dump'!$A$1:$H$3450,8,FALSE)</f>
        <v>1</v>
      </c>
      <c r="I1080" s="22">
        <f t="shared" si="196"/>
        <v>0</v>
      </c>
      <c r="J1080" s="5"/>
      <c r="K1080" s="5"/>
      <c r="L1080" s="33">
        <f t="shared" si="197"/>
        <v>0</v>
      </c>
      <c r="M1080" s="33">
        <f t="shared" si="198"/>
        <v>0</v>
      </c>
      <c r="N1080" s="22">
        <f t="shared" si="199"/>
        <v>0</v>
      </c>
    </row>
    <row r="1081" spans="1:14" x14ac:dyDescent="0.3">
      <c r="A1081" s="5" t="s">
        <v>3230</v>
      </c>
      <c r="B1081" s="5" t="s">
        <v>3231</v>
      </c>
      <c r="C1081" s="5" t="s">
        <v>3741</v>
      </c>
      <c r="D1081" s="5">
        <v>40</v>
      </c>
      <c r="E1081" s="6">
        <v>4623</v>
      </c>
      <c r="F1081" s="17" t="str">
        <f>VLOOKUP(A1081,'forecast data dump'!$A$1:$H$3450,4,FALSE)</f>
        <v>06-May-20 A</v>
      </c>
      <c r="G1081" s="17" t="str">
        <f>VLOOKUP(A1081,'forecast data dump'!$A$1:$H$3450,5,FALSE)</f>
        <v>26-Jan-21 A</v>
      </c>
      <c r="H1081" s="13">
        <f>VLOOKUP(A1081,'forecast data dump'!$A$1:$H$3450,8,FALSE)</f>
        <v>1</v>
      </c>
      <c r="I1081" s="22">
        <f t="shared" si="196"/>
        <v>0</v>
      </c>
      <c r="J1081" s="5"/>
      <c r="K1081" s="5"/>
      <c r="L1081" s="33">
        <f t="shared" si="197"/>
        <v>0</v>
      </c>
      <c r="M1081" s="33">
        <f t="shared" si="198"/>
        <v>0</v>
      </c>
      <c r="N1081" s="22">
        <f t="shared" si="199"/>
        <v>0</v>
      </c>
    </row>
    <row r="1082" spans="1:14" x14ac:dyDescent="0.3">
      <c r="A1082" s="5" t="s">
        <v>3232</v>
      </c>
      <c r="B1082" s="5" t="s">
        <v>3233</v>
      </c>
      <c r="C1082" s="5" t="s">
        <v>3745</v>
      </c>
      <c r="D1082" s="5">
        <v>16</v>
      </c>
      <c r="E1082" s="6">
        <v>1826</v>
      </c>
      <c r="F1082" s="17" t="str">
        <f>VLOOKUP(A1082,'forecast data dump'!$A$1:$H$3450,4,FALSE)</f>
        <v>02-Sep-20 A</v>
      </c>
      <c r="G1082" s="17" t="str">
        <f>VLOOKUP(A1082,'forecast data dump'!$A$1:$H$3450,5,FALSE)</f>
        <v>30-Dec-20 A</v>
      </c>
      <c r="H1082" s="13">
        <f>VLOOKUP(A1082,'forecast data dump'!$A$1:$H$3450,8,FALSE)</f>
        <v>1</v>
      </c>
      <c r="I1082" s="22">
        <f t="shared" si="196"/>
        <v>0</v>
      </c>
      <c r="J1082" s="5"/>
      <c r="K1082" s="5"/>
      <c r="L1082" s="33">
        <f t="shared" si="197"/>
        <v>0</v>
      </c>
      <c r="M1082" s="33">
        <f t="shared" si="198"/>
        <v>0</v>
      </c>
      <c r="N1082" s="22">
        <f t="shared" si="199"/>
        <v>0</v>
      </c>
    </row>
    <row r="1083" spans="1:14" x14ac:dyDescent="0.3">
      <c r="A1083" s="5" t="s">
        <v>3232</v>
      </c>
      <c r="B1083" s="5" t="s">
        <v>3233</v>
      </c>
      <c r="C1083" s="5" t="s">
        <v>3741</v>
      </c>
      <c r="D1083" s="5">
        <v>80</v>
      </c>
      <c r="E1083" s="6">
        <v>9130</v>
      </c>
      <c r="F1083" s="17" t="str">
        <f>VLOOKUP(A1083,'forecast data dump'!$A$1:$H$3450,4,FALSE)</f>
        <v>02-Sep-20 A</v>
      </c>
      <c r="G1083" s="17" t="str">
        <f>VLOOKUP(A1083,'forecast data dump'!$A$1:$H$3450,5,FALSE)</f>
        <v>30-Dec-20 A</v>
      </c>
      <c r="H1083" s="13">
        <f>VLOOKUP(A1083,'forecast data dump'!$A$1:$H$3450,8,FALSE)</f>
        <v>1</v>
      </c>
      <c r="I1083" s="22">
        <f t="shared" si="196"/>
        <v>0</v>
      </c>
      <c r="J1083" s="5"/>
      <c r="K1083" s="5"/>
      <c r="L1083" s="33">
        <f t="shared" si="197"/>
        <v>0</v>
      </c>
      <c r="M1083" s="33">
        <f t="shared" si="198"/>
        <v>0</v>
      </c>
      <c r="N1083" s="22">
        <f t="shared" si="199"/>
        <v>0</v>
      </c>
    </row>
    <row r="1084" spans="1:14" x14ac:dyDescent="0.3">
      <c r="A1084" s="5" t="s">
        <v>3234</v>
      </c>
      <c r="B1084" s="5" t="s">
        <v>3235</v>
      </c>
      <c r="C1084" s="5" t="s">
        <v>3745</v>
      </c>
      <c r="D1084" s="5">
        <v>12</v>
      </c>
      <c r="E1084" s="6">
        <v>1369</v>
      </c>
      <c r="F1084" s="17" t="str">
        <f>VLOOKUP(A1084,'forecast data dump'!$A$1:$H$3450,4,FALSE)</f>
        <v>18-Nov-19 A</v>
      </c>
      <c r="G1084" s="17" t="str">
        <f>VLOOKUP(A1084,'forecast data dump'!$A$1:$H$3450,5,FALSE)</f>
        <v>22-Nov-19 A</v>
      </c>
      <c r="H1084" s="13">
        <f>VLOOKUP(A1084,'forecast data dump'!$A$1:$H$3450,8,FALSE)</f>
        <v>1</v>
      </c>
      <c r="I1084" s="22">
        <f t="shared" si="196"/>
        <v>0</v>
      </c>
      <c r="J1084" s="5"/>
      <c r="K1084" s="5"/>
      <c r="L1084" s="33">
        <f t="shared" si="197"/>
        <v>0</v>
      </c>
      <c r="M1084" s="33">
        <f t="shared" si="198"/>
        <v>0</v>
      </c>
      <c r="N1084" s="22">
        <f t="shared" si="199"/>
        <v>0</v>
      </c>
    </row>
    <row r="1085" spans="1:14" x14ac:dyDescent="0.3">
      <c r="A1085" s="5" t="s">
        <v>3234</v>
      </c>
      <c r="B1085" s="5" t="s">
        <v>3235</v>
      </c>
      <c r="C1085" s="5" t="s">
        <v>3741</v>
      </c>
      <c r="D1085" s="5">
        <v>24</v>
      </c>
      <c r="E1085" s="6">
        <v>2739</v>
      </c>
      <c r="F1085" s="17" t="str">
        <f>VLOOKUP(A1085,'forecast data dump'!$A$1:$H$3450,4,FALSE)</f>
        <v>18-Nov-19 A</v>
      </c>
      <c r="G1085" s="17" t="str">
        <f>VLOOKUP(A1085,'forecast data dump'!$A$1:$H$3450,5,FALSE)</f>
        <v>22-Nov-19 A</v>
      </c>
      <c r="H1085" s="13">
        <f>VLOOKUP(A1085,'forecast data dump'!$A$1:$H$3450,8,FALSE)</f>
        <v>1</v>
      </c>
      <c r="I1085" s="22">
        <f t="shared" si="196"/>
        <v>0</v>
      </c>
      <c r="J1085" s="5"/>
      <c r="K1085" s="5"/>
      <c r="L1085" s="33">
        <f t="shared" si="197"/>
        <v>0</v>
      </c>
      <c r="M1085" s="33">
        <f t="shared" si="198"/>
        <v>0</v>
      </c>
      <c r="N1085" s="22">
        <f t="shared" si="199"/>
        <v>0</v>
      </c>
    </row>
    <row r="1086" spans="1:14" x14ac:dyDescent="0.3">
      <c r="A1086" s="5" t="s">
        <v>3236</v>
      </c>
      <c r="B1086" s="5" t="s">
        <v>3237</v>
      </c>
      <c r="C1086" s="5" t="s">
        <v>3745</v>
      </c>
      <c r="D1086" s="5">
        <v>80</v>
      </c>
      <c r="E1086" s="6">
        <v>9130</v>
      </c>
      <c r="F1086" s="17" t="str">
        <f>VLOOKUP(A1086,'forecast data dump'!$A$1:$H$3450,4,FALSE)</f>
        <v>14-May-20 A</v>
      </c>
      <c r="G1086" s="17" t="str">
        <f>VLOOKUP(A1086,'forecast data dump'!$A$1:$H$3450,5,FALSE)</f>
        <v>30-Oct-20 A</v>
      </c>
      <c r="H1086" s="13">
        <f>VLOOKUP(A1086,'forecast data dump'!$A$1:$H$3450,8,FALSE)</f>
        <v>1</v>
      </c>
      <c r="I1086" s="22">
        <f t="shared" si="196"/>
        <v>0</v>
      </c>
      <c r="J1086" s="5"/>
      <c r="K1086" s="5"/>
      <c r="L1086" s="33">
        <f t="shared" si="197"/>
        <v>0</v>
      </c>
      <c r="M1086" s="33">
        <f t="shared" si="198"/>
        <v>0</v>
      </c>
      <c r="N1086" s="22">
        <f t="shared" si="199"/>
        <v>0</v>
      </c>
    </row>
    <row r="1087" spans="1:14" x14ac:dyDescent="0.3">
      <c r="A1087" s="5" t="s">
        <v>3238</v>
      </c>
      <c r="B1087" s="5" t="s">
        <v>3239</v>
      </c>
      <c r="C1087" s="5" t="s">
        <v>3745</v>
      </c>
      <c r="D1087" s="5">
        <v>80</v>
      </c>
      <c r="E1087" s="6">
        <v>9130</v>
      </c>
      <c r="F1087" s="17" t="str">
        <f>VLOOKUP(A1087,'forecast data dump'!$A$1:$H$3450,4,FALSE)</f>
        <v>14-Oct-20 A</v>
      </c>
      <c r="G1087" s="17" t="str">
        <f>VLOOKUP(A1087,'forecast data dump'!$A$1:$H$3450,5,FALSE)</f>
        <v>30-Oct-20 A</v>
      </c>
      <c r="H1087" s="13">
        <f>VLOOKUP(A1087,'forecast data dump'!$A$1:$H$3450,8,FALSE)</f>
        <v>1</v>
      </c>
      <c r="I1087" s="22">
        <f t="shared" si="196"/>
        <v>0</v>
      </c>
      <c r="J1087" s="5"/>
      <c r="K1087" s="5"/>
      <c r="L1087" s="33">
        <f t="shared" si="197"/>
        <v>0</v>
      </c>
      <c r="M1087" s="33">
        <f t="shared" si="198"/>
        <v>0</v>
      </c>
      <c r="N1087" s="22">
        <f t="shared" si="199"/>
        <v>0</v>
      </c>
    </row>
    <row r="1088" spans="1:14" x14ac:dyDescent="0.3">
      <c r="A1088" s="5" t="s">
        <v>3240</v>
      </c>
      <c r="B1088" s="5" t="s">
        <v>3241</v>
      </c>
      <c r="C1088" s="5" t="s">
        <v>3745</v>
      </c>
      <c r="D1088" s="5">
        <v>15</v>
      </c>
      <c r="E1088" s="6">
        <v>1712</v>
      </c>
      <c r="F1088" s="17" t="str">
        <f>VLOOKUP(A1088,'forecast data dump'!$A$1:$H$3450,4,FALSE)</f>
        <v>18-Oct-19 A</v>
      </c>
      <c r="G1088" s="17" t="str">
        <f>VLOOKUP(A1088,'forecast data dump'!$A$1:$H$3450,5,FALSE)</f>
        <v>30-Apr-20 A</v>
      </c>
      <c r="H1088" s="13">
        <f>VLOOKUP(A1088,'forecast data dump'!$A$1:$H$3450,8,FALSE)</f>
        <v>1</v>
      </c>
      <c r="I1088" s="22">
        <f t="shared" si="196"/>
        <v>0</v>
      </c>
      <c r="J1088" s="5"/>
      <c r="K1088" s="5"/>
      <c r="L1088" s="33">
        <f t="shared" si="197"/>
        <v>0</v>
      </c>
      <c r="M1088" s="33">
        <f t="shared" si="198"/>
        <v>0</v>
      </c>
      <c r="N1088" s="22">
        <f t="shared" si="199"/>
        <v>0</v>
      </c>
    </row>
    <row r="1089" spans="1:14" x14ac:dyDescent="0.3">
      <c r="A1089" s="5" t="s">
        <v>3242</v>
      </c>
      <c r="B1089" s="5" t="s">
        <v>3243</v>
      </c>
      <c r="C1089" s="5" t="s">
        <v>3745</v>
      </c>
      <c r="D1089" s="5">
        <v>240</v>
      </c>
      <c r="E1089" s="6">
        <v>27389</v>
      </c>
      <c r="F1089" s="17" t="str">
        <f>VLOOKUP(A1089,'forecast data dump'!$A$1:$H$3450,4,FALSE)</f>
        <v>01-Apr-20 A</v>
      </c>
      <c r="G1089" s="17" t="str">
        <f>VLOOKUP(A1089,'forecast data dump'!$A$1:$H$3450,5,FALSE)</f>
        <v>01-Sep-20 A</v>
      </c>
      <c r="H1089" s="13">
        <f>VLOOKUP(A1089,'forecast data dump'!$A$1:$H$3450,8,FALSE)</f>
        <v>1</v>
      </c>
      <c r="I1089" s="22">
        <f t="shared" si="196"/>
        <v>0</v>
      </c>
      <c r="J1089" s="5"/>
      <c r="K1089" s="5"/>
      <c r="L1089" s="33">
        <f t="shared" si="197"/>
        <v>0</v>
      </c>
      <c r="M1089" s="33">
        <f t="shared" si="198"/>
        <v>0</v>
      </c>
      <c r="N1089" s="22">
        <f t="shared" si="199"/>
        <v>0</v>
      </c>
    </row>
    <row r="1090" spans="1:14" x14ac:dyDescent="0.3">
      <c r="A1090" s="5" t="s">
        <v>3244</v>
      </c>
      <c r="B1090" s="5" t="s">
        <v>3245</v>
      </c>
      <c r="C1090" s="5" t="s">
        <v>3744</v>
      </c>
      <c r="D1090" s="5">
        <v>120</v>
      </c>
      <c r="E1090" s="6">
        <v>17672</v>
      </c>
      <c r="F1090" s="17" t="str">
        <f>VLOOKUP(A1090,'forecast data dump'!$A$1:$H$3450,4,FALSE)</f>
        <v>02-Dec-19 A</v>
      </c>
      <c r="G1090" s="17" t="str">
        <f>VLOOKUP(A1090,'forecast data dump'!$A$1:$H$3450,5,FALSE)</f>
        <v>01-Sep-20 A</v>
      </c>
      <c r="H1090" s="13">
        <f>VLOOKUP(A1090,'forecast data dump'!$A$1:$H$3450,8,FALSE)</f>
        <v>1</v>
      </c>
      <c r="I1090" s="22">
        <f t="shared" si="196"/>
        <v>0</v>
      </c>
      <c r="J1090" s="5"/>
      <c r="K1090" s="5"/>
      <c r="L1090" s="33">
        <f t="shared" si="197"/>
        <v>0</v>
      </c>
      <c r="M1090" s="33">
        <f t="shared" si="198"/>
        <v>0</v>
      </c>
      <c r="N1090" s="22">
        <f t="shared" si="199"/>
        <v>0</v>
      </c>
    </row>
    <row r="1091" spans="1:14" x14ac:dyDescent="0.3">
      <c r="A1091" s="5" t="s">
        <v>3246</v>
      </c>
      <c r="B1091" s="5" t="s">
        <v>3247</v>
      </c>
      <c r="C1091" s="5" t="s">
        <v>3731</v>
      </c>
      <c r="D1091" s="5">
        <v>120</v>
      </c>
      <c r="E1091" s="6">
        <v>20408</v>
      </c>
      <c r="F1091" s="17" t="str">
        <f>VLOOKUP(A1091,'forecast data dump'!$A$1:$H$3450,4,FALSE)</f>
        <v>28-Oct-19 A</v>
      </c>
      <c r="G1091" s="17" t="str">
        <f>VLOOKUP(A1091,'forecast data dump'!$A$1:$H$3450,5,FALSE)</f>
        <v>31-Mar-20 A</v>
      </c>
      <c r="H1091" s="13">
        <f>VLOOKUP(A1091,'forecast data dump'!$A$1:$H$3450,8,FALSE)</f>
        <v>1</v>
      </c>
      <c r="I1091" s="22">
        <f t="shared" si="196"/>
        <v>0</v>
      </c>
      <c r="J1091" s="5"/>
      <c r="K1091" s="5"/>
      <c r="L1091" s="33">
        <f t="shared" si="197"/>
        <v>0</v>
      </c>
      <c r="M1091" s="33">
        <f t="shared" si="198"/>
        <v>0</v>
      </c>
      <c r="N1091" s="22">
        <f t="shared" si="199"/>
        <v>0</v>
      </c>
    </row>
    <row r="1092" spans="1:14" x14ac:dyDescent="0.3">
      <c r="A1092" s="5" t="s">
        <v>3246</v>
      </c>
      <c r="B1092" s="5" t="s">
        <v>3247</v>
      </c>
      <c r="C1092" s="5" t="s">
        <v>3763</v>
      </c>
      <c r="D1092" s="5">
        <v>240</v>
      </c>
      <c r="E1092" s="6">
        <v>35344</v>
      </c>
      <c r="F1092" s="17" t="str">
        <f>VLOOKUP(A1092,'forecast data dump'!$A$1:$H$3450,4,FALSE)</f>
        <v>28-Oct-19 A</v>
      </c>
      <c r="G1092" s="17" t="str">
        <f>VLOOKUP(A1092,'forecast data dump'!$A$1:$H$3450,5,FALSE)</f>
        <v>31-Mar-20 A</v>
      </c>
      <c r="H1092" s="13">
        <f>VLOOKUP(A1092,'forecast data dump'!$A$1:$H$3450,8,FALSE)</f>
        <v>1</v>
      </c>
      <c r="I1092" s="22">
        <f t="shared" si="196"/>
        <v>0</v>
      </c>
      <c r="J1092" s="5"/>
      <c r="K1092" s="5"/>
      <c r="L1092" s="33">
        <f t="shared" si="197"/>
        <v>0</v>
      </c>
      <c r="M1092" s="33">
        <f t="shared" si="198"/>
        <v>0</v>
      </c>
      <c r="N1092" s="22">
        <f t="shared" si="199"/>
        <v>0</v>
      </c>
    </row>
    <row r="1093" spans="1:14" x14ac:dyDescent="0.3">
      <c r="A1093" s="5" t="s">
        <v>3248</v>
      </c>
      <c r="B1093" s="5" t="s">
        <v>3249</v>
      </c>
      <c r="C1093" s="5" t="s">
        <v>3745</v>
      </c>
      <c r="D1093" s="5">
        <v>120</v>
      </c>
      <c r="E1093" s="6">
        <v>13695</v>
      </c>
      <c r="F1093" s="17" t="str">
        <f>VLOOKUP(A1093,'forecast data dump'!$A$1:$H$3450,4,FALSE)</f>
        <v>17-Dec-19 A</v>
      </c>
      <c r="G1093" s="17">
        <f>VLOOKUP(A1093,'forecast data dump'!$A$1:$H$3450,5,FALSE)</f>
        <v>44393</v>
      </c>
      <c r="H1093" s="13">
        <f>VLOOKUP(A1093,'forecast data dump'!$A$1:$H$3450,8,FALSE)</f>
        <v>0.95</v>
      </c>
      <c r="I1093" s="22">
        <f t="shared" si="196"/>
        <v>6.0000000000000053</v>
      </c>
      <c r="J1093" s="5"/>
      <c r="K1093" s="5"/>
      <c r="L1093" s="33">
        <f t="shared" si="197"/>
        <v>684.75000000000057</v>
      </c>
      <c r="M1093" s="33">
        <f t="shared" si="198"/>
        <v>684.75000000000057</v>
      </c>
      <c r="N1093" s="22">
        <f t="shared" si="199"/>
        <v>0</v>
      </c>
    </row>
    <row r="1094" spans="1:14" x14ac:dyDescent="0.3">
      <c r="A1094" s="5" t="s">
        <v>3250</v>
      </c>
      <c r="B1094" s="5" t="s">
        <v>3251</v>
      </c>
      <c r="C1094" s="5" t="s">
        <v>3745</v>
      </c>
      <c r="D1094" s="5">
        <v>20</v>
      </c>
      <c r="E1094" s="6">
        <v>2282</v>
      </c>
      <c r="F1094" s="17">
        <f>VLOOKUP(A1094,'forecast data dump'!$A$1:$H$3450,4,FALSE)</f>
        <v>44396</v>
      </c>
      <c r="G1094" s="17">
        <f>VLOOKUP(A1094,'forecast data dump'!$A$1:$H$3450,5,FALSE)</f>
        <v>44400</v>
      </c>
      <c r="H1094" s="13">
        <f>VLOOKUP(A1094,'forecast data dump'!$A$1:$H$3450,8,FALSE)</f>
        <v>0</v>
      </c>
      <c r="I1094" s="22">
        <f t="shared" si="196"/>
        <v>20</v>
      </c>
      <c r="J1094" s="5"/>
      <c r="K1094" s="5"/>
      <c r="L1094" s="33">
        <f t="shared" si="197"/>
        <v>2282</v>
      </c>
      <c r="M1094" s="33">
        <f t="shared" si="198"/>
        <v>2282</v>
      </c>
      <c r="N1094" s="22">
        <f t="shared" si="199"/>
        <v>0</v>
      </c>
    </row>
    <row r="1095" spans="1:14" x14ac:dyDescent="0.3">
      <c r="A1095" s="5" t="s">
        <v>3252</v>
      </c>
      <c r="B1095" s="5" t="s">
        <v>3253</v>
      </c>
      <c r="C1095" s="5" t="s">
        <v>3745</v>
      </c>
      <c r="D1095" s="5">
        <v>20</v>
      </c>
      <c r="E1095" s="6">
        <v>2282</v>
      </c>
      <c r="F1095" s="17">
        <f>VLOOKUP(A1095,'forecast data dump'!$A$1:$H$3450,4,FALSE)</f>
        <v>44403</v>
      </c>
      <c r="G1095" s="17">
        <f>VLOOKUP(A1095,'forecast data dump'!$A$1:$H$3450,5,FALSE)</f>
        <v>44407</v>
      </c>
      <c r="H1095" s="13">
        <f>VLOOKUP(A1095,'forecast data dump'!$A$1:$H$3450,8,FALSE)</f>
        <v>0</v>
      </c>
      <c r="I1095" s="22">
        <f t="shared" si="196"/>
        <v>20</v>
      </c>
      <c r="J1095" s="5"/>
      <c r="K1095" s="5"/>
      <c r="L1095" s="33">
        <f t="shared" si="197"/>
        <v>2282</v>
      </c>
      <c r="M1095" s="33">
        <f t="shared" si="198"/>
        <v>2282</v>
      </c>
      <c r="N1095" s="22">
        <f t="shared" si="199"/>
        <v>0</v>
      </c>
    </row>
    <row r="1096" spans="1:14" x14ac:dyDescent="0.3">
      <c r="A1096" s="5" t="s">
        <v>3254</v>
      </c>
      <c r="B1096" s="5" t="s">
        <v>3255</v>
      </c>
      <c r="C1096" s="5" t="s">
        <v>3745</v>
      </c>
      <c r="D1096" s="5">
        <v>20</v>
      </c>
      <c r="E1096" s="6">
        <v>2282</v>
      </c>
      <c r="F1096" s="17">
        <f>VLOOKUP(A1096,'forecast data dump'!$A$1:$H$3450,4,FALSE)</f>
        <v>44410</v>
      </c>
      <c r="G1096" s="17">
        <f>VLOOKUP(A1096,'forecast data dump'!$A$1:$H$3450,5,FALSE)</f>
        <v>44414</v>
      </c>
      <c r="H1096" s="13">
        <f>VLOOKUP(A1096,'forecast data dump'!$A$1:$H$3450,8,FALSE)</f>
        <v>0</v>
      </c>
      <c r="I1096" s="22">
        <f t="shared" si="196"/>
        <v>20</v>
      </c>
      <c r="J1096" s="5"/>
      <c r="K1096" s="5"/>
      <c r="L1096" s="33">
        <f t="shared" si="197"/>
        <v>2282</v>
      </c>
      <c r="M1096" s="33">
        <f t="shared" si="198"/>
        <v>2282</v>
      </c>
      <c r="N1096" s="22">
        <f t="shared" si="199"/>
        <v>0</v>
      </c>
    </row>
    <row r="1097" spans="1:14" x14ac:dyDescent="0.3">
      <c r="A1097" s="5" t="s">
        <v>3256</v>
      </c>
      <c r="B1097" s="5" t="s">
        <v>3257</v>
      </c>
      <c r="C1097" s="5" t="s">
        <v>3745</v>
      </c>
      <c r="D1097" s="5">
        <v>20</v>
      </c>
      <c r="E1097" s="6">
        <v>2282</v>
      </c>
      <c r="F1097" s="17">
        <f>VLOOKUP(A1097,'forecast data dump'!$A$1:$H$3450,4,FALSE)</f>
        <v>44417</v>
      </c>
      <c r="G1097" s="17">
        <f>VLOOKUP(A1097,'forecast data dump'!$A$1:$H$3450,5,FALSE)</f>
        <v>44421</v>
      </c>
      <c r="H1097" s="13">
        <f>VLOOKUP(A1097,'forecast data dump'!$A$1:$H$3450,8,FALSE)</f>
        <v>0</v>
      </c>
      <c r="I1097" s="22">
        <f t="shared" si="196"/>
        <v>20</v>
      </c>
      <c r="J1097" s="5"/>
      <c r="K1097" s="5"/>
      <c r="L1097" s="33">
        <f t="shared" si="197"/>
        <v>2282</v>
      </c>
      <c r="M1097" s="33">
        <f t="shared" si="198"/>
        <v>2282</v>
      </c>
      <c r="N1097" s="22">
        <f t="shared" si="199"/>
        <v>0</v>
      </c>
    </row>
    <row r="1098" spans="1:14" x14ac:dyDescent="0.3">
      <c r="A1098" s="5" t="s">
        <v>3258</v>
      </c>
      <c r="B1098" s="5" t="s">
        <v>3259</v>
      </c>
      <c r="C1098" s="5" t="s">
        <v>3731</v>
      </c>
      <c r="D1098" s="5">
        <v>8</v>
      </c>
      <c r="E1098" s="6">
        <v>1361</v>
      </c>
      <c r="F1098" s="17" t="str">
        <f>VLOOKUP(A1098,'forecast data dump'!$A$1:$H$3450,4,FALSE)</f>
        <v>25-Nov-19 A</v>
      </c>
      <c r="G1098" s="17" t="str">
        <f>VLOOKUP(A1098,'forecast data dump'!$A$1:$H$3450,5,FALSE)</f>
        <v>31-Dec-19 A</v>
      </c>
      <c r="H1098" s="13">
        <f>VLOOKUP(A1098,'forecast data dump'!$A$1:$H$3450,8,FALSE)</f>
        <v>1</v>
      </c>
      <c r="I1098" s="22">
        <f t="shared" si="196"/>
        <v>0</v>
      </c>
      <c r="J1098" s="5"/>
      <c r="K1098" s="5"/>
      <c r="L1098" s="33">
        <f t="shared" si="197"/>
        <v>0</v>
      </c>
      <c r="M1098" s="33">
        <f t="shared" si="198"/>
        <v>0</v>
      </c>
      <c r="N1098" s="22">
        <f t="shared" si="199"/>
        <v>0</v>
      </c>
    </row>
    <row r="1099" spans="1:14" x14ac:dyDescent="0.3">
      <c r="A1099" s="5" t="s">
        <v>3260</v>
      </c>
      <c r="B1099" s="5" t="s">
        <v>3261</v>
      </c>
      <c r="C1099" s="5" t="s">
        <v>3745</v>
      </c>
      <c r="D1099" s="5">
        <v>36</v>
      </c>
      <c r="E1099" s="6">
        <v>4108</v>
      </c>
      <c r="F1099" s="17" t="str">
        <f>VLOOKUP(A1099,'forecast data dump'!$A$1:$H$3450,4,FALSE)</f>
        <v>08-Jan-20 A</v>
      </c>
      <c r="G1099" s="17" t="str">
        <f>VLOOKUP(A1099,'forecast data dump'!$A$1:$H$3450,5,FALSE)</f>
        <v>19-Mar-20 A</v>
      </c>
      <c r="H1099" s="13">
        <f>VLOOKUP(A1099,'forecast data dump'!$A$1:$H$3450,8,FALSE)</f>
        <v>1</v>
      </c>
      <c r="I1099" s="22">
        <f t="shared" si="196"/>
        <v>0</v>
      </c>
      <c r="J1099" s="5"/>
      <c r="K1099" s="5"/>
      <c r="L1099" s="33">
        <f t="shared" si="197"/>
        <v>0</v>
      </c>
      <c r="M1099" s="33">
        <f t="shared" si="198"/>
        <v>0</v>
      </c>
      <c r="N1099" s="22">
        <f t="shared" si="199"/>
        <v>0</v>
      </c>
    </row>
    <row r="1100" spans="1:14" x14ac:dyDescent="0.3">
      <c r="A1100" s="5" t="s">
        <v>3262</v>
      </c>
      <c r="B1100" s="5" t="s">
        <v>3263</v>
      </c>
      <c r="C1100" s="5" t="s">
        <v>3745</v>
      </c>
      <c r="D1100" s="5">
        <v>40</v>
      </c>
      <c r="E1100" s="6">
        <v>4565</v>
      </c>
      <c r="F1100" s="17" t="str">
        <f>VLOOKUP(A1100,'forecast data dump'!$A$1:$H$3450,4,FALSE)</f>
        <v>14-Apr-20 A</v>
      </c>
      <c r="G1100" s="17" t="str">
        <f>VLOOKUP(A1100,'forecast data dump'!$A$1:$H$3450,5,FALSE)</f>
        <v>30-Apr-20 A</v>
      </c>
      <c r="H1100" s="13">
        <f>VLOOKUP(A1100,'forecast data dump'!$A$1:$H$3450,8,FALSE)</f>
        <v>1</v>
      </c>
      <c r="I1100" s="22">
        <f t="shared" si="196"/>
        <v>0</v>
      </c>
      <c r="J1100" s="5"/>
      <c r="K1100" s="5"/>
      <c r="L1100" s="33">
        <f t="shared" si="197"/>
        <v>0</v>
      </c>
      <c r="M1100" s="33">
        <f t="shared" si="198"/>
        <v>0</v>
      </c>
      <c r="N1100" s="22">
        <f t="shared" si="199"/>
        <v>0</v>
      </c>
    </row>
    <row r="1101" spans="1:14" x14ac:dyDescent="0.3">
      <c r="A1101" s="5" t="s">
        <v>3264</v>
      </c>
      <c r="B1101" s="5" t="s">
        <v>3265</v>
      </c>
      <c r="C1101" s="5" t="s">
        <v>3745</v>
      </c>
      <c r="D1101" s="5">
        <v>20</v>
      </c>
      <c r="E1101" s="6">
        <v>2282</v>
      </c>
      <c r="F1101" s="17" t="str">
        <f>VLOOKUP(A1101,'forecast data dump'!$A$1:$H$3450,4,FALSE)</f>
        <v>28-Jul-20 A</v>
      </c>
      <c r="G1101" s="17" t="str">
        <f>VLOOKUP(A1101,'forecast data dump'!$A$1:$H$3450,5,FALSE)</f>
        <v>21-Oct-20 A</v>
      </c>
      <c r="H1101" s="13">
        <f>VLOOKUP(A1101,'forecast data dump'!$A$1:$H$3450,8,FALSE)</f>
        <v>1</v>
      </c>
      <c r="I1101" s="22">
        <f t="shared" si="196"/>
        <v>0</v>
      </c>
      <c r="J1101" s="5"/>
      <c r="K1101" s="5"/>
      <c r="L1101" s="33">
        <f t="shared" si="197"/>
        <v>0</v>
      </c>
      <c r="M1101" s="33">
        <f t="shared" si="198"/>
        <v>0</v>
      </c>
      <c r="N1101" s="22">
        <f t="shared" si="199"/>
        <v>0</v>
      </c>
    </row>
    <row r="1102" spans="1:14" x14ac:dyDescent="0.3">
      <c r="A1102" s="5" t="s">
        <v>3266</v>
      </c>
      <c r="B1102" s="5" t="s">
        <v>3267</v>
      </c>
      <c r="C1102" s="5" t="s">
        <v>3745</v>
      </c>
      <c r="D1102" s="5">
        <v>20</v>
      </c>
      <c r="E1102" s="6">
        <v>2282</v>
      </c>
      <c r="F1102" s="17" t="str">
        <f>VLOOKUP(A1102,'forecast data dump'!$A$1:$H$3450,4,FALSE)</f>
        <v>01-Oct-20 A</v>
      </c>
      <c r="G1102" s="17" t="str">
        <f>VLOOKUP(A1102,'forecast data dump'!$A$1:$H$3450,5,FALSE)</f>
        <v>07-Oct-20 A</v>
      </c>
      <c r="H1102" s="13">
        <f>VLOOKUP(A1102,'forecast data dump'!$A$1:$H$3450,8,FALSE)</f>
        <v>1</v>
      </c>
      <c r="I1102" s="22">
        <f t="shared" si="196"/>
        <v>0</v>
      </c>
      <c r="J1102" s="5"/>
      <c r="K1102" s="5"/>
      <c r="L1102" s="33">
        <f t="shared" si="197"/>
        <v>0</v>
      </c>
      <c r="M1102" s="33">
        <f t="shared" si="198"/>
        <v>0</v>
      </c>
      <c r="N1102" s="22">
        <f t="shared" si="199"/>
        <v>0</v>
      </c>
    </row>
    <row r="1103" spans="1:14" x14ac:dyDescent="0.3">
      <c r="A1103" s="5" t="s">
        <v>3268</v>
      </c>
      <c r="B1103" s="5" t="s">
        <v>3269</v>
      </c>
      <c r="C1103" s="5" t="s">
        <v>3745</v>
      </c>
      <c r="D1103" s="5">
        <v>40</v>
      </c>
      <c r="E1103" s="6">
        <v>4565</v>
      </c>
      <c r="F1103" s="17" t="str">
        <f>VLOOKUP(A1103,'forecast data dump'!$A$1:$H$3450,4,FALSE)</f>
        <v>21-Apr-20 A</v>
      </c>
      <c r="G1103" s="17" t="str">
        <f>VLOOKUP(A1103,'forecast data dump'!$A$1:$H$3450,5,FALSE)</f>
        <v>14-Oct-20 A</v>
      </c>
      <c r="H1103" s="13">
        <f>VLOOKUP(A1103,'forecast data dump'!$A$1:$H$3450,8,FALSE)</f>
        <v>1</v>
      </c>
      <c r="I1103" s="22">
        <f t="shared" si="196"/>
        <v>0</v>
      </c>
      <c r="J1103" s="5"/>
      <c r="K1103" s="5"/>
      <c r="L1103" s="33">
        <f t="shared" si="197"/>
        <v>0</v>
      </c>
      <c r="M1103" s="33">
        <f t="shared" si="198"/>
        <v>0</v>
      </c>
      <c r="N1103" s="22">
        <f t="shared" si="199"/>
        <v>0</v>
      </c>
    </row>
    <row r="1104" spans="1:14" x14ac:dyDescent="0.3">
      <c r="A1104" s="5" t="s">
        <v>3270</v>
      </c>
      <c r="B1104" s="5" t="s">
        <v>3271</v>
      </c>
      <c r="C1104" s="5" t="s">
        <v>3745</v>
      </c>
      <c r="D1104" s="5">
        <v>18</v>
      </c>
      <c r="E1104" s="6">
        <v>2054</v>
      </c>
      <c r="F1104" s="17" t="str">
        <f>VLOOKUP(A1104,'forecast data dump'!$A$1:$H$3450,4,FALSE)</f>
        <v>23-Oct-20 A</v>
      </c>
      <c r="G1104" s="17" t="str">
        <f>VLOOKUP(A1104,'forecast data dump'!$A$1:$H$3450,5,FALSE)</f>
        <v>28-Oct-20 A</v>
      </c>
      <c r="H1104" s="13">
        <f>VLOOKUP(A1104,'forecast data dump'!$A$1:$H$3450,8,FALSE)</f>
        <v>1</v>
      </c>
      <c r="I1104" s="22">
        <f t="shared" si="196"/>
        <v>0</v>
      </c>
      <c r="J1104" s="5"/>
      <c r="K1104" s="5"/>
      <c r="L1104" s="33">
        <f t="shared" si="197"/>
        <v>0</v>
      </c>
      <c r="M1104" s="33">
        <f t="shared" si="198"/>
        <v>0</v>
      </c>
      <c r="N1104" s="22">
        <f t="shared" si="199"/>
        <v>0</v>
      </c>
    </row>
    <row r="1105" spans="1:14" x14ac:dyDescent="0.3">
      <c r="A1105" s="5" t="s">
        <v>3270</v>
      </c>
      <c r="B1105" s="5" t="s">
        <v>3271</v>
      </c>
      <c r="C1105" s="5" t="s">
        <v>3741</v>
      </c>
      <c r="D1105" s="5">
        <v>36</v>
      </c>
      <c r="E1105" s="6">
        <v>4108</v>
      </c>
      <c r="F1105" s="17" t="str">
        <f>VLOOKUP(A1105,'forecast data dump'!$A$1:$H$3450,4,FALSE)</f>
        <v>23-Oct-20 A</v>
      </c>
      <c r="G1105" s="17" t="str">
        <f>VLOOKUP(A1105,'forecast data dump'!$A$1:$H$3450,5,FALSE)</f>
        <v>28-Oct-20 A</v>
      </c>
      <c r="H1105" s="13">
        <f>VLOOKUP(A1105,'forecast data dump'!$A$1:$H$3450,8,FALSE)</f>
        <v>1</v>
      </c>
      <c r="I1105" s="22">
        <f t="shared" si="196"/>
        <v>0</v>
      </c>
      <c r="J1105" s="5"/>
      <c r="K1105" s="5"/>
      <c r="L1105" s="33">
        <f t="shared" si="197"/>
        <v>0</v>
      </c>
      <c r="M1105" s="33">
        <f t="shared" si="198"/>
        <v>0</v>
      </c>
      <c r="N1105" s="22">
        <f t="shared" si="199"/>
        <v>0</v>
      </c>
    </row>
    <row r="1106" spans="1:14" x14ac:dyDescent="0.3">
      <c r="A1106" s="5" t="s">
        <v>3272</v>
      </c>
      <c r="B1106" s="5" t="s">
        <v>3273</v>
      </c>
      <c r="C1106" s="5" t="s">
        <v>3745</v>
      </c>
      <c r="D1106" s="5">
        <v>10</v>
      </c>
      <c r="E1106" s="6">
        <v>1164</v>
      </c>
      <c r="F1106" s="17" t="str">
        <f>VLOOKUP(A1106,'forecast data dump'!$A$1:$H$3450,4,FALSE)</f>
        <v>03-Nov-20 A</v>
      </c>
      <c r="G1106" s="17" t="str">
        <f>VLOOKUP(A1106,'forecast data dump'!$A$1:$H$3450,5,FALSE)</f>
        <v>15-Apr-21 A</v>
      </c>
      <c r="H1106" s="13">
        <f>VLOOKUP(A1106,'forecast data dump'!$A$1:$H$3450,8,FALSE)</f>
        <v>1</v>
      </c>
      <c r="I1106" s="22">
        <f t="shared" si="196"/>
        <v>0</v>
      </c>
      <c r="J1106" s="5"/>
      <c r="K1106" s="5"/>
      <c r="L1106" s="33">
        <f t="shared" si="197"/>
        <v>0</v>
      </c>
      <c r="M1106" s="33">
        <f t="shared" si="198"/>
        <v>0</v>
      </c>
      <c r="N1106" s="22">
        <f t="shared" si="199"/>
        <v>0</v>
      </c>
    </row>
    <row r="1107" spans="1:14" x14ac:dyDescent="0.3">
      <c r="A1107" s="5" t="s">
        <v>3272</v>
      </c>
      <c r="B1107" s="5" t="s">
        <v>3273</v>
      </c>
      <c r="C1107" s="5" t="s">
        <v>3741</v>
      </c>
      <c r="D1107" s="5">
        <v>40</v>
      </c>
      <c r="E1107" s="6">
        <v>4656</v>
      </c>
      <c r="F1107" s="17" t="str">
        <f>VLOOKUP(A1107,'forecast data dump'!$A$1:$H$3450,4,FALSE)</f>
        <v>03-Nov-20 A</v>
      </c>
      <c r="G1107" s="17" t="str">
        <f>VLOOKUP(A1107,'forecast data dump'!$A$1:$H$3450,5,FALSE)</f>
        <v>15-Apr-21 A</v>
      </c>
      <c r="H1107" s="13">
        <f>VLOOKUP(A1107,'forecast data dump'!$A$1:$H$3450,8,FALSE)</f>
        <v>1</v>
      </c>
      <c r="I1107" s="22">
        <f t="shared" si="196"/>
        <v>0</v>
      </c>
      <c r="J1107" s="5"/>
      <c r="K1107" s="5"/>
      <c r="L1107" s="33">
        <f t="shared" si="197"/>
        <v>0</v>
      </c>
      <c r="M1107" s="33">
        <f t="shared" si="198"/>
        <v>0</v>
      </c>
      <c r="N1107" s="22">
        <f t="shared" si="199"/>
        <v>0</v>
      </c>
    </row>
    <row r="1108" spans="1:14" x14ac:dyDescent="0.3">
      <c r="A1108" s="5" t="s">
        <v>3274</v>
      </c>
      <c r="B1108" s="5" t="s">
        <v>3275</v>
      </c>
      <c r="C1108" s="5" t="s">
        <v>3745</v>
      </c>
      <c r="D1108" s="5">
        <v>16</v>
      </c>
      <c r="E1108" s="6">
        <v>1881</v>
      </c>
      <c r="F1108" s="17" t="str">
        <f>VLOOKUP(A1108,'forecast data dump'!$A$1:$H$3450,4,FALSE)</f>
        <v>12-Apr-21 A</v>
      </c>
      <c r="G1108" s="17" t="str">
        <f>VLOOKUP(A1108,'forecast data dump'!$A$1:$H$3450,5,FALSE)</f>
        <v>15-Apr-21 A</v>
      </c>
      <c r="H1108" s="13">
        <f>VLOOKUP(A1108,'forecast data dump'!$A$1:$H$3450,8,FALSE)</f>
        <v>1</v>
      </c>
      <c r="I1108" s="22">
        <f t="shared" si="196"/>
        <v>0</v>
      </c>
      <c r="J1108" s="5"/>
      <c r="K1108" s="5"/>
      <c r="L1108" s="33">
        <f t="shared" si="197"/>
        <v>0</v>
      </c>
      <c r="M1108" s="33">
        <f t="shared" si="198"/>
        <v>0</v>
      </c>
      <c r="N1108" s="22">
        <f t="shared" si="199"/>
        <v>0</v>
      </c>
    </row>
    <row r="1109" spans="1:14" x14ac:dyDescent="0.3">
      <c r="A1109" s="5" t="s">
        <v>3274</v>
      </c>
      <c r="B1109" s="5" t="s">
        <v>3275</v>
      </c>
      <c r="C1109" s="5" t="s">
        <v>3741</v>
      </c>
      <c r="D1109" s="5">
        <v>80</v>
      </c>
      <c r="E1109" s="6">
        <v>9404</v>
      </c>
      <c r="F1109" s="17" t="str">
        <f>VLOOKUP(A1109,'forecast data dump'!$A$1:$H$3450,4,FALSE)</f>
        <v>12-Apr-21 A</v>
      </c>
      <c r="G1109" s="17" t="str">
        <f>VLOOKUP(A1109,'forecast data dump'!$A$1:$H$3450,5,FALSE)</f>
        <v>15-Apr-21 A</v>
      </c>
      <c r="H1109" s="13">
        <f>VLOOKUP(A1109,'forecast data dump'!$A$1:$H$3450,8,FALSE)</f>
        <v>1</v>
      </c>
      <c r="I1109" s="22">
        <f t="shared" si="196"/>
        <v>0</v>
      </c>
      <c r="J1109" s="5"/>
      <c r="K1109" s="5"/>
      <c r="L1109" s="33">
        <f t="shared" si="197"/>
        <v>0</v>
      </c>
      <c r="M1109" s="33">
        <f t="shared" si="198"/>
        <v>0</v>
      </c>
      <c r="N1109" s="22">
        <f t="shared" si="199"/>
        <v>0</v>
      </c>
    </row>
    <row r="1110" spans="1:14" x14ac:dyDescent="0.3">
      <c r="A1110" s="5" t="s">
        <v>3276</v>
      </c>
      <c r="B1110" s="5" t="s">
        <v>3277</v>
      </c>
      <c r="C1110" s="5" t="s">
        <v>3731</v>
      </c>
      <c r="D1110" s="5">
        <v>8</v>
      </c>
      <c r="E1110" s="6">
        <v>1361</v>
      </c>
      <c r="F1110" s="17" t="str">
        <f>VLOOKUP(A1110,'forecast data dump'!$A$1:$H$3450,4,FALSE)</f>
        <v>08-Oct-20 A</v>
      </c>
      <c r="G1110" s="17" t="str">
        <f>VLOOKUP(A1110,'forecast data dump'!$A$1:$H$3450,5,FALSE)</f>
        <v>15-Oct-20 A</v>
      </c>
      <c r="H1110" s="13">
        <f>VLOOKUP(A1110,'forecast data dump'!$A$1:$H$3450,8,FALSE)</f>
        <v>1</v>
      </c>
      <c r="I1110" s="22">
        <f t="shared" si="196"/>
        <v>0</v>
      </c>
      <c r="J1110" s="5"/>
      <c r="K1110" s="5"/>
      <c r="L1110" s="33">
        <f t="shared" si="197"/>
        <v>0</v>
      </c>
      <c r="M1110" s="33">
        <f t="shared" si="198"/>
        <v>0</v>
      </c>
      <c r="N1110" s="22">
        <f t="shared" si="199"/>
        <v>0</v>
      </c>
    </row>
    <row r="1111" spans="1:14" x14ac:dyDescent="0.3">
      <c r="A1111" s="5" t="s">
        <v>3278</v>
      </c>
      <c r="B1111" s="5" t="s">
        <v>3279</v>
      </c>
      <c r="C1111" s="5" t="s">
        <v>3745</v>
      </c>
      <c r="D1111" s="5">
        <v>18</v>
      </c>
      <c r="E1111" s="6">
        <v>2054</v>
      </c>
      <c r="F1111" s="17" t="str">
        <f>VLOOKUP(A1111,'forecast data dump'!$A$1:$H$3450,4,FALSE)</f>
        <v>23-Oct-20 A</v>
      </c>
      <c r="G1111" s="17" t="str">
        <f>VLOOKUP(A1111,'forecast data dump'!$A$1:$H$3450,5,FALSE)</f>
        <v>28-Oct-20 A</v>
      </c>
      <c r="H1111" s="13">
        <f>VLOOKUP(A1111,'forecast data dump'!$A$1:$H$3450,8,FALSE)</f>
        <v>1</v>
      </c>
      <c r="I1111" s="22">
        <f t="shared" si="196"/>
        <v>0</v>
      </c>
      <c r="J1111" s="5"/>
      <c r="K1111" s="5"/>
      <c r="L1111" s="33">
        <f t="shared" si="197"/>
        <v>0</v>
      </c>
      <c r="M1111" s="33">
        <f t="shared" si="198"/>
        <v>0</v>
      </c>
      <c r="N1111" s="22">
        <f t="shared" si="199"/>
        <v>0</v>
      </c>
    </row>
    <row r="1112" spans="1:14" x14ac:dyDescent="0.3">
      <c r="A1112" s="5" t="s">
        <v>3280</v>
      </c>
      <c r="B1112" s="5" t="s">
        <v>3281</v>
      </c>
      <c r="C1112" s="5" t="s">
        <v>3745</v>
      </c>
      <c r="D1112" s="5">
        <v>18</v>
      </c>
      <c r="E1112" s="6">
        <v>2054</v>
      </c>
      <c r="F1112" s="17">
        <f>VLOOKUP(A1112,'forecast data dump'!$A$1:$H$3450,4,FALSE)</f>
        <v>44482</v>
      </c>
      <c r="G1112" s="17">
        <f>VLOOKUP(A1112,'forecast data dump'!$A$1:$H$3450,5,FALSE)</f>
        <v>44524</v>
      </c>
      <c r="H1112" s="13">
        <f>VLOOKUP(A1112,'forecast data dump'!$A$1:$H$3450,8,FALSE)</f>
        <v>0</v>
      </c>
      <c r="I1112" s="22">
        <f t="shared" si="196"/>
        <v>18</v>
      </c>
      <c r="J1112" s="5"/>
      <c r="K1112" s="5"/>
      <c r="L1112" s="33">
        <f t="shared" si="197"/>
        <v>2054</v>
      </c>
      <c r="M1112" s="33">
        <f t="shared" si="198"/>
        <v>2054</v>
      </c>
      <c r="N1112" s="22">
        <f t="shared" si="199"/>
        <v>0</v>
      </c>
    </row>
    <row r="1113" spans="1:14" x14ac:dyDescent="0.3">
      <c r="A1113" s="5" t="s">
        <v>3280</v>
      </c>
      <c r="B1113" s="5" t="s">
        <v>3281</v>
      </c>
      <c r="C1113" s="5" t="s">
        <v>3741</v>
      </c>
      <c r="D1113" s="5">
        <v>36</v>
      </c>
      <c r="E1113" s="6">
        <v>4108</v>
      </c>
      <c r="F1113" s="17">
        <f>VLOOKUP(A1113,'forecast data dump'!$A$1:$H$3450,4,FALSE)</f>
        <v>44482</v>
      </c>
      <c r="G1113" s="17">
        <f>VLOOKUP(A1113,'forecast data dump'!$A$1:$H$3450,5,FALSE)</f>
        <v>44524</v>
      </c>
      <c r="H1113" s="13">
        <f>VLOOKUP(A1113,'forecast data dump'!$A$1:$H$3450,8,FALSE)</f>
        <v>0</v>
      </c>
      <c r="I1113" s="22">
        <f t="shared" si="196"/>
        <v>36</v>
      </c>
      <c r="J1113" s="5"/>
      <c r="K1113" s="5"/>
      <c r="L1113" s="33">
        <f t="shared" si="197"/>
        <v>4108</v>
      </c>
      <c r="M1113" s="33">
        <f t="shared" si="198"/>
        <v>4108</v>
      </c>
      <c r="N1113" s="22">
        <f t="shared" si="199"/>
        <v>0</v>
      </c>
    </row>
    <row r="1114" spans="1:14" x14ac:dyDescent="0.3">
      <c r="A1114" s="5" t="s">
        <v>3282</v>
      </c>
      <c r="B1114" s="5" t="s">
        <v>3283</v>
      </c>
      <c r="C1114" s="5" t="s">
        <v>3745</v>
      </c>
      <c r="D1114" s="5">
        <v>10</v>
      </c>
      <c r="E1114" s="6">
        <v>1160</v>
      </c>
      <c r="F1114" s="17">
        <f>VLOOKUP(A1114,'forecast data dump'!$A$1:$H$3450,4,FALSE)</f>
        <v>44530</v>
      </c>
      <c r="G1114" s="17">
        <f>VLOOKUP(A1114,'forecast data dump'!$A$1:$H$3450,5,FALSE)</f>
        <v>44789</v>
      </c>
      <c r="H1114" s="13">
        <f>VLOOKUP(A1114,'forecast data dump'!$A$1:$H$3450,8,FALSE)</f>
        <v>0</v>
      </c>
      <c r="I1114" s="22">
        <f t="shared" si="196"/>
        <v>10</v>
      </c>
      <c r="J1114" s="5"/>
      <c r="K1114" s="5"/>
      <c r="L1114" s="33">
        <f t="shared" si="197"/>
        <v>1160</v>
      </c>
      <c r="M1114" s="33">
        <f t="shared" si="198"/>
        <v>1160</v>
      </c>
      <c r="N1114" s="22">
        <f t="shared" si="199"/>
        <v>0</v>
      </c>
    </row>
    <row r="1115" spans="1:14" x14ac:dyDescent="0.3">
      <c r="A1115" s="5" t="s">
        <v>3282</v>
      </c>
      <c r="B1115" s="5" t="s">
        <v>3283</v>
      </c>
      <c r="C1115" s="5" t="s">
        <v>3741</v>
      </c>
      <c r="D1115" s="5">
        <v>40</v>
      </c>
      <c r="E1115" s="6">
        <v>4642</v>
      </c>
      <c r="F1115" s="17">
        <f>VLOOKUP(A1115,'forecast data dump'!$A$1:$H$3450,4,FALSE)</f>
        <v>44530</v>
      </c>
      <c r="G1115" s="17">
        <f>VLOOKUP(A1115,'forecast data dump'!$A$1:$H$3450,5,FALSE)</f>
        <v>44789</v>
      </c>
      <c r="H1115" s="13">
        <f>VLOOKUP(A1115,'forecast data dump'!$A$1:$H$3450,8,FALSE)</f>
        <v>0</v>
      </c>
      <c r="I1115" s="22">
        <f t="shared" si="196"/>
        <v>40</v>
      </c>
      <c r="J1115" s="5"/>
      <c r="K1115" s="5"/>
      <c r="L1115" s="33">
        <f t="shared" si="197"/>
        <v>4642</v>
      </c>
      <c r="M1115" s="33">
        <f t="shared" si="198"/>
        <v>4642</v>
      </c>
      <c r="N1115" s="22">
        <f t="shared" si="199"/>
        <v>0</v>
      </c>
    </row>
    <row r="1116" spans="1:14" x14ac:dyDescent="0.3">
      <c r="A1116" s="5" t="s">
        <v>3284</v>
      </c>
      <c r="B1116" s="5" t="s">
        <v>3285</v>
      </c>
      <c r="C1116" s="5" t="s">
        <v>3745</v>
      </c>
      <c r="D1116" s="5">
        <v>4</v>
      </c>
      <c r="E1116" s="6">
        <v>470</v>
      </c>
      <c r="F1116" s="17">
        <f>VLOOKUP(A1116,'forecast data dump'!$A$1:$H$3450,4,FALSE)</f>
        <v>44790</v>
      </c>
      <c r="G1116" s="17">
        <f>VLOOKUP(A1116,'forecast data dump'!$A$1:$H$3450,5,FALSE)</f>
        <v>44796</v>
      </c>
      <c r="H1116" s="13">
        <f>VLOOKUP(A1116,'forecast data dump'!$A$1:$H$3450,8,FALSE)</f>
        <v>0</v>
      </c>
      <c r="I1116" s="22">
        <f t="shared" si="196"/>
        <v>4</v>
      </c>
      <c r="J1116" s="5"/>
      <c r="K1116" s="5"/>
      <c r="L1116" s="33">
        <f t="shared" si="197"/>
        <v>470</v>
      </c>
      <c r="M1116" s="33">
        <f t="shared" si="198"/>
        <v>470</v>
      </c>
      <c r="N1116" s="22">
        <f t="shared" si="199"/>
        <v>0</v>
      </c>
    </row>
    <row r="1117" spans="1:14" x14ac:dyDescent="0.3">
      <c r="A1117" s="5" t="s">
        <v>3284</v>
      </c>
      <c r="B1117" s="5" t="s">
        <v>3285</v>
      </c>
      <c r="C1117" s="5" t="s">
        <v>3741</v>
      </c>
      <c r="D1117" s="5">
        <v>20</v>
      </c>
      <c r="E1117" s="6">
        <v>2351</v>
      </c>
      <c r="F1117" s="17">
        <f>VLOOKUP(A1117,'forecast data dump'!$A$1:$H$3450,4,FALSE)</f>
        <v>44790</v>
      </c>
      <c r="G1117" s="17">
        <f>VLOOKUP(A1117,'forecast data dump'!$A$1:$H$3450,5,FALSE)</f>
        <v>44796</v>
      </c>
      <c r="H1117" s="13">
        <f>VLOOKUP(A1117,'forecast data dump'!$A$1:$H$3450,8,FALSE)</f>
        <v>0</v>
      </c>
      <c r="I1117" s="22">
        <f t="shared" si="196"/>
        <v>20</v>
      </c>
      <c r="J1117" s="5"/>
      <c r="K1117" s="5"/>
      <c r="L1117" s="33">
        <f t="shared" si="197"/>
        <v>2351</v>
      </c>
      <c r="M1117" s="33">
        <f t="shared" si="198"/>
        <v>2351</v>
      </c>
      <c r="N1117" s="22">
        <f t="shared" si="199"/>
        <v>0</v>
      </c>
    </row>
    <row r="1118" spans="1:14" x14ac:dyDescent="0.3">
      <c r="A1118" s="5" t="s">
        <v>3286</v>
      </c>
      <c r="B1118" s="5" t="s">
        <v>3287</v>
      </c>
      <c r="C1118" s="5" t="s">
        <v>3731</v>
      </c>
      <c r="D1118" s="5">
        <v>8</v>
      </c>
      <c r="E1118" s="6">
        <v>1361</v>
      </c>
      <c r="F1118" s="17">
        <f>VLOOKUP(A1118,'forecast data dump'!$A$1:$H$3450,4,FALSE)</f>
        <v>44424</v>
      </c>
      <c r="G1118" s="17">
        <f>VLOOKUP(A1118,'forecast data dump'!$A$1:$H$3450,5,FALSE)</f>
        <v>44428</v>
      </c>
      <c r="H1118" s="13">
        <f>VLOOKUP(A1118,'forecast data dump'!$A$1:$H$3450,8,FALSE)</f>
        <v>0</v>
      </c>
      <c r="I1118" s="22">
        <f t="shared" si="196"/>
        <v>8</v>
      </c>
      <c r="J1118" s="5"/>
      <c r="K1118" s="5"/>
      <c r="L1118" s="33">
        <f t="shared" si="197"/>
        <v>1361</v>
      </c>
      <c r="M1118" s="33">
        <f t="shared" si="198"/>
        <v>1361</v>
      </c>
      <c r="N1118" s="22">
        <f t="shared" si="199"/>
        <v>0</v>
      </c>
    </row>
    <row r="1119" spans="1:14" x14ac:dyDescent="0.3">
      <c r="A1119" s="5" t="s">
        <v>3288</v>
      </c>
      <c r="B1119" s="5" t="s">
        <v>3289</v>
      </c>
      <c r="C1119" s="5" t="s">
        <v>3745</v>
      </c>
      <c r="D1119" s="5">
        <v>18</v>
      </c>
      <c r="E1119" s="6">
        <v>2054</v>
      </c>
      <c r="F1119" s="17">
        <f>VLOOKUP(A1119,'forecast data dump'!$A$1:$H$3450,4,FALSE)</f>
        <v>44438</v>
      </c>
      <c r="G1119" s="17">
        <f>VLOOKUP(A1119,'forecast data dump'!$A$1:$H$3450,5,FALSE)</f>
        <v>44481</v>
      </c>
      <c r="H1119" s="13">
        <f>VLOOKUP(A1119,'forecast data dump'!$A$1:$H$3450,8,FALSE)</f>
        <v>0</v>
      </c>
      <c r="I1119" s="22">
        <f t="shared" si="196"/>
        <v>18</v>
      </c>
      <c r="J1119" s="5"/>
      <c r="K1119" s="5"/>
      <c r="L1119" s="33">
        <f t="shared" si="197"/>
        <v>2054</v>
      </c>
      <c r="M1119" s="33">
        <f t="shared" si="198"/>
        <v>2054</v>
      </c>
      <c r="N1119" s="22">
        <f t="shared" si="199"/>
        <v>0</v>
      </c>
    </row>
    <row r="1120" spans="1:14" x14ac:dyDescent="0.3">
      <c r="A1120" s="5" t="s">
        <v>3290</v>
      </c>
      <c r="B1120" s="5" t="s">
        <v>3291</v>
      </c>
      <c r="C1120" s="5" t="s">
        <v>3745</v>
      </c>
      <c r="D1120" s="5">
        <v>80</v>
      </c>
      <c r="E1120" s="6">
        <v>9130</v>
      </c>
      <c r="F1120" s="17" t="str">
        <f>VLOOKUP(A1120,'forecast data dump'!$A$1:$H$3450,4,FALSE)</f>
        <v>18-Nov-19 A</v>
      </c>
      <c r="G1120" s="17" t="str">
        <f>VLOOKUP(A1120,'forecast data dump'!$A$1:$H$3450,5,FALSE)</f>
        <v>31-Jan-20 A</v>
      </c>
      <c r="H1120" s="13">
        <f>VLOOKUP(A1120,'forecast data dump'!$A$1:$H$3450,8,FALSE)</f>
        <v>1</v>
      </c>
      <c r="I1120" s="22">
        <f t="shared" si="196"/>
        <v>0</v>
      </c>
      <c r="J1120" s="5"/>
      <c r="K1120" s="5"/>
      <c r="L1120" s="33">
        <f t="shared" si="197"/>
        <v>0</v>
      </c>
      <c r="M1120" s="33">
        <f t="shared" si="198"/>
        <v>0</v>
      </c>
      <c r="N1120" s="22">
        <f t="shared" si="199"/>
        <v>0</v>
      </c>
    </row>
    <row r="1121" spans="1:14" x14ac:dyDescent="0.3">
      <c r="A1121" s="5" t="s">
        <v>3292</v>
      </c>
      <c r="B1121" s="5" t="s">
        <v>3293</v>
      </c>
      <c r="C1121" s="5" t="s">
        <v>3762</v>
      </c>
      <c r="D1121" s="5">
        <v>20000</v>
      </c>
      <c r="E1121" s="6">
        <v>23214</v>
      </c>
      <c r="F1121" s="17" t="str">
        <f>VLOOKUP(A1121,'forecast data dump'!$A$1:$H$3450,4,FALSE)</f>
        <v>15-Oct-20 A</v>
      </c>
      <c r="G1121" s="17">
        <f>VLOOKUP(A1121,'forecast data dump'!$A$1:$H$3450,5,FALSE)</f>
        <v>44438</v>
      </c>
      <c r="H1121" s="13">
        <f>VLOOKUP(A1121,'forecast data dump'!$A$1:$H$3450,8,FALSE)</f>
        <v>0.95</v>
      </c>
      <c r="I1121" s="22">
        <f t="shared" si="196"/>
        <v>1000.0000000000009</v>
      </c>
      <c r="J1121" s="5"/>
      <c r="K1121" s="5"/>
      <c r="L1121" s="33">
        <f t="shared" si="197"/>
        <v>1160.700000000001</v>
      </c>
      <c r="M1121" s="33">
        <f t="shared" si="198"/>
        <v>1160.700000000001</v>
      </c>
      <c r="N1121" s="22">
        <f t="shared" si="199"/>
        <v>0</v>
      </c>
    </row>
    <row r="1122" spans="1:14" x14ac:dyDescent="0.3">
      <c r="A1122" s="5" t="s">
        <v>3294</v>
      </c>
      <c r="B1122" s="5" t="s">
        <v>3295</v>
      </c>
      <c r="C1122" s="5" t="s">
        <v>3763</v>
      </c>
      <c r="D1122" s="5">
        <v>24</v>
      </c>
      <c r="E1122" s="6">
        <v>3534</v>
      </c>
      <c r="F1122" s="17" t="str">
        <f>VLOOKUP(A1122,'forecast data dump'!$A$1:$H$3450,4,FALSE)</f>
        <v>01-Oct-19 A</v>
      </c>
      <c r="G1122" s="17" t="str">
        <f>VLOOKUP(A1122,'forecast data dump'!$A$1:$H$3450,5,FALSE)</f>
        <v>15-Nov-19 A</v>
      </c>
      <c r="H1122" s="13">
        <f>VLOOKUP(A1122,'forecast data dump'!$A$1:$H$3450,8,FALSE)</f>
        <v>1</v>
      </c>
      <c r="I1122" s="22">
        <f t="shared" si="196"/>
        <v>0</v>
      </c>
      <c r="J1122" s="5"/>
      <c r="K1122" s="5"/>
      <c r="L1122" s="33">
        <f t="shared" si="197"/>
        <v>0</v>
      </c>
      <c r="M1122" s="33">
        <f t="shared" si="198"/>
        <v>0</v>
      </c>
      <c r="N1122" s="22">
        <f t="shared" si="199"/>
        <v>0</v>
      </c>
    </row>
    <row r="1123" spans="1:14" x14ac:dyDescent="0.3">
      <c r="A1123" s="5" t="s">
        <v>3294</v>
      </c>
      <c r="B1123" s="5" t="s">
        <v>3295</v>
      </c>
      <c r="C1123" s="5" t="s">
        <v>3731</v>
      </c>
      <c r="D1123" s="5">
        <v>20</v>
      </c>
      <c r="E1123" s="6">
        <v>3401</v>
      </c>
      <c r="F1123" s="17" t="str">
        <f>VLOOKUP(A1123,'forecast data dump'!$A$1:$H$3450,4,FALSE)</f>
        <v>01-Oct-19 A</v>
      </c>
      <c r="G1123" s="17" t="str">
        <f>VLOOKUP(A1123,'forecast data dump'!$A$1:$H$3450,5,FALSE)</f>
        <v>15-Nov-19 A</v>
      </c>
      <c r="H1123" s="13">
        <f>VLOOKUP(A1123,'forecast data dump'!$A$1:$H$3450,8,FALSE)</f>
        <v>1</v>
      </c>
      <c r="I1123" s="22">
        <f t="shared" si="196"/>
        <v>0</v>
      </c>
      <c r="J1123" s="5"/>
      <c r="K1123" s="5"/>
      <c r="L1123" s="33">
        <f t="shared" si="197"/>
        <v>0</v>
      </c>
      <c r="M1123" s="33">
        <f t="shared" si="198"/>
        <v>0</v>
      </c>
      <c r="N1123" s="22">
        <f t="shared" si="199"/>
        <v>0</v>
      </c>
    </row>
    <row r="1124" spans="1:14" x14ac:dyDescent="0.3">
      <c r="A1124" s="5" t="s">
        <v>3294</v>
      </c>
      <c r="B1124" s="5" t="s">
        <v>3295</v>
      </c>
      <c r="C1124" s="5" t="s">
        <v>3759</v>
      </c>
      <c r="D1124" s="5">
        <v>24</v>
      </c>
      <c r="E1124" s="6">
        <v>2739</v>
      </c>
      <c r="F1124" s="17" t="str">
        <f>VLOOKUP(A1124,'forecast data dump'!$A$1:$H$3450,4,FALSE)</f>
        <v>01-Oct-19 A</v>
      </c>
      <c r="G1124" s="17" t="str">
        <f>VLOOKUP(A1124,'forecast data dump'!$A$1:$H$3450,5,FALSE)</f>
        <v>15-Nov-19 A</v>
      </c>
      <c r="H1124" s="13">
        <f>VLOOKUP(A1124,'forecast data dump'!$A$1:$H$3450,8,FALSE)</f>
        <v>1</v>
      </c>
      <c r="I1124" s="22">
        <f t="shared" si="196"/>
        <v>0</v>
      </c>
      <c r="J1124" s="5"/>
      <c r="K1124" s="5"/>
      <c r="L1124" s="33">
        <f t="shared" si="197"/>
        <v>0</v>
      </c>
      <c r="M1124" s="33">
        <f t="shared" si="198"/>
        <v>0</v>
      </c>
      <c r="N1124" s="22">
        <f t="shared" si="199"/>
        <v>0</v>
      </c>
    </row>
    <row r="1125" spans="1:14" x14ac:dyDescent="0.3">
      <c r="A1125" s="5" t="s">
        <v>3296</v>
      </c>
      <c r="B1125" s="5" t="s">
        <v>3297</v>
      </c>
      <c r="C1125" s="5" t="s">
        <v>3763</v>
      </c>
      <c r="D1125" s="5">
        <v>20</v>
      </c>
      <c r="E1125" s="6">
        <v>2945</v>
      </c>
      <c r="F1125" s="17" t="str">
        <f>VLOOKUP(A1125,'forecast data dump'!$A$1:$H$3450,4,FALSE)</f>
        <v>20-Mar-20 A</v>
      </c>
      <c r="G1125" s="17" t="str">
        <f>VLOOKUP(A1125,'forecast data dump'!$A$1:$H$3450,5,FALSE)</f>
        <v>25-Mar-20 A</v>
      </c>
      <c r="H1125" s="13">
        <f>VLOOKUP(A1125,'forecast data dump'!$A$1:$H$3450,8,FALSE)</f>
        <v>1</v>
      </c>
      <c r="I1125" s="22">
        <f t="shared" si="196"/>
        <v>0</v>
      </c>
      <c r="J1125" s="5"/>
      <c r="K1125" s="5"/>
      <c r="L1125" s="33">
        <f t="shared" si="197"/>
        <v>0</v>
      </c>
      <c r="M1125" s="33">
        <f t="shared" si="198"/>
        <v>0</v>
      </c>
      <c r="N1125" s="22">
        <f t="shared" si="199"/>
        <v>0</v>
      </c>
    </row>
    <row r="1126" spans="1:14" x14ac:dyDescent="0.3">
      <c r="A1126" s="5" t="s">
        <v>3296</v>
      </c>
      <c r="B1126" s="5" t="s">
        <v>3297</v>
      </c>
      <c r="C1126" s="5" t="s">
        <v>3731</v>
      </c>
      <c r="D1126" s="5">
        <v>20</v>
      </c>
      <c r="E1126" s="6">
        <v>3401</v>
      </c>
      <c r="F1126" s="17" t="str">
        <f>VLOOKUP(A1126,'forecast data dump'!$A$1:$H$3450,4,FALSE)</f>
        <v>20-Mar-20 A</v>
      </c>
      <c r="G1126" s="17" t="str">
        <f>VLOOKUP(A1126,'forecast data dump'!$A$1:$H$3450,5,FALSE)</f>
        <v>25-Mar-20 A</v>
      </c>
      <c r="H1126" s="13">
        <f>VLOOKUP(A1126,'forecast data dump'!$A$1:$H$3450,8,FALSE)</f>
        <v>1</v>
      </c>
      <c r="I1126" s="22">
        <f t="shared" si="196"/>
        <v>0</v>
      </c>
      <c r="J1126" s="5"/>
      <c r="K1126" s="5"/>
      <c r="L1126" s="33">
        <f t="shared" si="197"/>
        <v>0</v>
      </c>
      <c r="M1126" s="33">
        <f t="shared" si="198"/>
        <v>0</v>
      </c>
      <c r="N1126" s="22">
        <f t="shared" si="199"/>
        <v>0</v>
      </c>
    </row>
    <row r="1127" spans="1:14" x14ac:dyDescent="0.3">
      <c r="A1127" s="5" t="s">
        <v>3296</v>
      </c>
      <c r="B1127" s="5" t="s">
        <v>3297</v>
      </c>
      <c r="C1127" s="5" t="s">
        <v>3759</v>
      </c>
      <c r="D1127" s="5">
        <v>36</v>
      </c>
      <c r="E1127" s="6">
        <v>4108</v>
      </c>
      <c r="F1127" s="17" t="str">
        <f>VLOOKUP(A1127,'forecast data dump'!$A$1:$H$3450,4,FALSE)</f>
        <v>20-Mar-20 A</v>
      </c>
      <c r="G1127" s="17" t="str">
        <f>VLOOKUP(A1127,'forecast data dump'!$A$1:$H$3450,5,FALSE)</f>
        <v>25-Mar-20 A</v>
      </c>
      <c r="H1127" s="13">
        <f>VLOOKUP(A1127,'forecast data dump'!$A$1:$H$3450,8,FALSE)</f>
        <v>1</v>
      </c>
      <c r="I1127" s="22">
        <f t="shared" si="196"/>
        <v>0</v>
      </c>
      <c r="J1127" s="5"/>
      <c r="K1127" s="5"/>
      <c r="L1127" s="33">
        <f t="shared" si="197"/>
        <v>0</v>
      </c>
      <c r="M1127" s="33">
        <f t="shared" si="198"/>
        <v>0</v>
      </c>
      <c r="N1127" s="22">
        <f t="shared" si="199"/>
        <v>0</v>
      </c>
    </row>
    <row r="1128" spans="1:14" x14ac:dyDescent="0.3">
      <c r="A1128" s="5" t="s">
        <v>3298</v>
      </c>
      <c r="B1128" s="5" t="s">
        <v>3299</v>
      </c>
      <c r="C1128" s="5" t="s">
        <v>3763</v>
      </c>
      <c r="D1128" s="5">
        <v>40</v>
      </c>
      <c r="E1128" s="6">
        <v>5966</v>
      </c>
      <c r="F1128" s="17" t="str">
        <f>VLOOKUP(A1128,'forecast data dump'!$A$1:$H$3450,4,FALSE)</f>
        <v>06-May-20 A</v>
      </c>
      <c r="G1128" s="17" t="str">
        <f>VLOOKUP(A1128,'forecast data dump'!$A$1:$H$3450,5,FALSE)</f>
        <v>26-Jan-21 A</v>
      </c>
      <c r="H1128" s="13">
        <f>VLOOKUP(A1128,'forecast data dump'!$A$1:$H$3450,8,FALSE)</f>
        <v>1</v>
      </c>
      <c r="I1128" s="22">
        <f t="shared" si="196"/>
        <v>0</v>
      </c>
      <c r="J1128" s="5"/>
      <c r="K1128" s="5"/>
      <c r="L1128" s="33">
        <f t="shared" si="197"/>
        <v>0</v>
      </c>
      <c r="M1128" s="33">
        <f t="shared" si="198"/>
        <v>0</v>
      </c>
      <c r="N1128" s="22">
        <f t="shared" si="199"/>
        <v>0</v>
      </c>
    </row>
    <row r="1129" spans="1:14" x14ac:dyDescent="0.3">
      <c r="A1129" s="5" t="s">
        <v>3298</v>
      </c>
      <c r="B1129" s="5" t="s">
        <v>3299</v>
      </c>
      <c r="C1129" s="5" t="s">
        <v>3731</v>
      </c>
      <c r="D1129" s="5">
        <v>40</v>
      </c>
      <c r="E1129" s="6">
        <v>6890</v>
      </c>
      <c r="F1129" s="17" t="str">
        <f>VLOOKUP(A1129,'forecast data dump'!$A$1:$H$3450,4,FALSE)</f>
        <v>06-May-20 A</v>
      </c>
      <c r="G1129" s="17" t="str">
        <f>VLOOKUP(A1129,'forecast data dump'!$A$1:$H$3450,5,FALSE)</f>
        <v>26-Jan-21 A</v>
      </c>
      <c r="H1129" s="13">
        <f>VLOOKUP(A1129,'forecast data dump'!$A$1:$H$3450,8,FALSE)</f>
        <v>1</v>
      </c>
      <c r="I1129" s="22">
        <f t="shared" si="196"/>
        <v>0</v>
      </c>
      <c r="J1129" s="5"/>
      <c r="K1129" s="5"/>
      <c r="L1129" s="33">
        <f t="shared" si="197"/>
        <v>0</v>
      </c>
      <c r="M1129" s="33">
        <f t="shared" si="198"/>
        <v>0</v>
      </c>
      <c r="N1129" s="22">
        <f t="shared" si="199"/>
        <v>0</v>
      </c>
    </row>
    <row r="1130" spans="1:14" x14ac:dyDescent="0.3">
      <c r="A1130" s="5" t="s">
        <v>3298</v>
      </c>
      <c r="B1130" s="5" t="s">
        <v>3299</v>
      </c>
      <c r="C1130" s="5" t="s">
        <v>3759</v>
      </c>
      <c r="D1130" s="5">
        <v>10</v>
      </c>
      <c r="E1130" s="6">
        <v>1156</v>
      </c>
      <c r="F1130" s="17" t="str">
        <f>VLOOKUP(A1130,'forecast data dump'!$A$1:$H$3450,4,FALSE)</f>
        <v>06-May-20 A</v>
      </c>
      <c r="G1130" s="17" t="str">
        <f>VLOOKUP(A1130,'forecast data dump'!$A$1:$H$3450,5,FALSE)</f>
        <v>26-Jan-21 A</v>
      </c>
      <c r="H1130" s="13">
        <f>VLOOKUP(A1130,'forecast data dump'!$A$1:$H$3450,8,FALSE)</f>
        <v>1</v>
      </c>
      <c r="I1130" s="22">
        <f t="shared" si="196"/>
        <v>0</v>
      </c>
      <c r="J1130" s="5"/>
      <c r="K1130" s="5"/>
      <c r="L1130" s="33">
        <f t="shared" si="197"/>
        <v>0</v>
      </c>
      <c r="M1130" s="33">
        <f t="shared" si="198"/>
        <v>0</v>
      </c>
      <c r="N1130" s="22">
        <f t="shared" si="199"/>
        <v>0</v>
      </c>
    </row>
    <row r="1131" spans="1:14" x14ac:dyDescent="0.3">
      <c r="A1131" s="5" t="s">
        <v>3300</v>
      </c>
      <c r="B1131" s="5" t="s">
        <v>3301</v>
      </c>
      <c r="C1131" s="5" t="s">
        <v>3763</v>
      </c>
      <c r="D1131" s="5">
        <v>32</v>
      </c>
      <c r="E1131" s="6">
        <v>4712</v>
      </c>
      <c r="F1131" s="17" t="str">
        <f>VLOOKUP(A1131,'forecast data dump'!$A$1:$H$3450,4,FALSE)</f>
        <v>02-Sep-20 A</v>
      </c>
      <c r="G1131" s="17" t="str">
        <f>VLOOKUP(A1131,'forecast data dump'!$A$1:$H$3450,5,FALSE)</f>
        <v>30-Dec-20 A</v>
      </c>
      <c r="H1131" s="13">
        <f>VLOOKUP(A1131,'forecast data dump'!$A$1:$H$3450,8,FALSE)</f>
        <v>1</v>
      </c>
      <c r="I1131" s="22">
        <f t="shared" si="196"/>
        <v>0</v>
      </c>
      <c r="J1131" s="5"/>
      <c r="K1131" s="5"/>
      <c r="L1131" s="33">
        <f t="shared" si="197"/>
        <v>0</v>
      </c>
      <c r="M1131" s="33">
        <f t="shared" si="198"/>
        <v>0</v>
      </c>
      <c r="N1131" s="22">
        <f t="shared" si="199"/>
        <v>0</v>
      </c>
    </row>
    <row r="1132" spans="1:14" x14ac:dyDescent="0.3">
      <c r="A1132" s="5" t="s">
        <v>3300</v>
      </c>
      <c r="B1132" s="5" t="s">
        <v>3301</v>
      </c>
      <c r="C1132" s="5" t="s">
        <v>3731</v>
      </c>
      <c r="D1132" s="5">
        <v>8</v>
      </c>
      <c r="E1132" s="6">
        <v>1361</v>
      </c>
      <c r="F1132" s="17" t="str">
        <f>VLOOKUP(A1132,'forecast data dump'!$A$1:$H$3450,4,FALSE)</f>
        <v>02-Sep-20 A</v>
      </c>
      <c r="G1132" s="17" t="str">
        <f>VLOOKUP(A1132,'forecast data dump'!$A$1:$H$3450,5,FALSE)</f>
        <v>30-Dec-20 A</v>
      </c>
      <c r="H1132" s="13">
        <f>VLOOKUP(A1132,'forecast data dump'!$A$1:$H$3450,8,FALSE)</f>
        <v>1</v>
      </c>
      <c r="I1132" s="22">
        <f t="shared" si="196"/>
        <v>0</v>
      </c>
      <c r="J1132" s="5"/>
      <c r="K1132" s="5"/>
      <c r="L1132" s="33">
        <f t="shared" si="197"/>
        <v>0</v>
      </c>
      <c r="M1132" s="33">
        <f t="shared" si="198"/>
        <v>0</v>
      </c>
      <c r="N1132" s="22">
        <f t="shared" si="199"/>
        <v>0</v>
      </c>
    </row>
    <row r="1133" spans="1:14" x14ac:dyDescent="0.3">
      <c r="A1133" s="5" t="s">
        <v>3300</v>
      </c>
      <c r="B1133" s="5" t="s">
        <v>3301</v>
      </c>
      <c r="C1133" s="5" t="s">
        <v>3759</v>
      </c>
      <c r="D1133" s="5">
        <v>16</v>
      </c>
      <c r="E1133" s="6">
        <v>1826</v>
      </c>
      <c r="F1133" s="17" t="str">
        <f>VLOOKUP(A1133,'forecast data dump'!$A$1:$H$3450,4,FALSE)</f>
        <v>02-Sep-20 A</v>
      </c>
      <c r="G1133" s="17" t="str">
        <f>VLOOKUP(A1133,'forecast data dump'!$A$1:$H$3450,5,FALSE)</f>
        <v>30-Dec-20 A</v>
      </c>
      <c r="H1133" s="13">
        <f>VLOOKUP(A1133,'forecast data dump'!$A$1:$H$3450,8,FALSE)</f>
        <v>1</v>
      </c>
      <c r="I1133" s="22">
        <f t="shared" si="196"/>
        <v>0</v>
      </c>
      <c r="J1133" s="5"/>
      <c r="K1133" s="5"/>
      <c r="L1133" s="33">
        <f t="shared" si="197"/>
        <v>0</v>
      </c>
      <c r="M1133" s="33">
        <f t="shared" si="198"/>
        <v>0</v>
      </c>
      <c r="N1133" s="22">
        <f t="shared" si="199"/>
        <v>0</v>
      </c>
    </row>
    <row r="1134" spans="1:14" x14ac:dyDescent="0.3">
      <c r="A1134" s="5" t="s">
        <v>3302</v>
      </c>
      <c r="B1134" s="5" t="s">
        <v>3303</v>
      </c>
      <c r="C1134" s="5" t="s">
        <v>3763</v>
      </c>
      <c r="D1134" s="5">
        <v>24</v>
      </c>
      <c r="E1134" s="6">
        <v>3534</v>
      </c>
      <c r="F1134" s="17" t="str">
        <f>VLOOKUP(A1134,'forecast data dump'!$A$1:$H$3450,4,FALSE)</f>
        <v>18-Nov-19 A</v>
      </c>
      <c r="G1134" s="17" t="str">
        <f>VLOOKUP(A1134,'forecast data dump'!$A$1:$H$3450,5,FALSE)</f>
        <v>22-Nov-19 A</v>
      </c>
      <c r="H1134" s="13">
        <f>VLOOKUP(A1134,'forecast data dump'!$A$1:$H$3450,8,FALSE)</f>
        <v>1</v>
      </c>
      <c r="I1134" s="22">
        <f t="shared" si="196"/>
        <v>0</v>
      </c>
      <c r="J1134" s="5"/>
      <c r="K1134" s="5"/>
      <c r="L1134" s="33">
        <f t="shared" si="197"/>
        <v>0</v>
      </c>
      <c r="M1134" s="33">
        <f t="shared" si="198"/>
        <v>0</v>
      </c>
      <c r="N1134" s="22">
        <f t="shared" si="199"/>
        <v>0</v>
      </c>
    </row>
    <row r="1135" spans="1:14" x14ac:dyDescent="0.3">
      <c r="A1135" s="5" t="s">
        <v>3302</v>
      </c>
      <c r="B1135" s="5" t="s">
        <v>3303</v>
      </c>
      <c r="C1135" s="5" t="s">
        <v>3759</v>
      </c>
      <c r="D1135" s="5">
        <v>12</v>
      </c>
      <c r="E1135" s="6">
        <v>1369</v>
      </c>
      <c r="F1135" s="17" t="str">
        <f>VLOOKUP(A1135,'forecast data dump'!$A$1:$H$3450,4,FALSE)</f>
        <v>18-Nov-19 A</v>
      </c>
      <c r="G1135" s="17" t="str">
        <f>VLOOKUP(A1135,'forecast data dump'!$A$1:$H$3450,5,FALSE)</f>
        <v>22-Nov-19 A</v>
      </c>
      <c r="H1135" s="13">
        <f>VLOOKUP(A1135,'forecast data dump'!$A$1:$H$3450,8,FALSE)</f>
        <v>1</v>
      </c>
      <c r="I1135" s="22">
        <f t="shared" si="196"/>
        <v>0</v>
      </c>
      <c r="J1135" s="5"/>
      <c r="K1135" s="5"/>
      <c r="L1135" s="33">
        <f t="shared" si="197"/>
        <v>0</v>
      </c>
      <c r="M1135" s="33">
        <f t="shared" si="198"/>
        <v>0</v>
      </c>
      <c r="N1135" s="22">
        <f t="shared" si="199"/>
        <v>0</v>
      </c>
    </row>
    <row r="1136" spans="1:14" x14ac:dyDescent="0.3">
      <c r="A1136" s="5" t="s">
        <v>3304</v>
      </c>
      <c r="B1136" s="5" t="s">
        <v>3305</v>
      </c>
      <c r="C1136" s="5" t="s">
        <v>3763</v>
      </c>
      <c r="D1136" s="5">
        <v>160</v>
      </c>
      <c r="E1136" s="6">
        <v>23562</v>
      </c>
      <c r="F1136" s="17" t="str">
        <f>VLOOKUP(A1136,'forecast data dump'!$A$1:$H$3450,4,FALSE)</f>
        <v>14-May-20 A</v>
      </c>
      <c r="G1136" s="17" t="str">
        <f>VLOOKUP(A1136,'forecast data dump'!$A$1:$H$3450,5,FALSE)</f>
        <v>30-Oct-20 A</v>
      </c>
      <c r="H1136" s="13">
        <f>VLOOKUP(A1136,'forecast data dump'!$A$1:$H$3450,8,FALSE)</f>
        <v>1</v>
      </c>
      <c r="I1136" s="22">
        <f t="shared" si="196"/>
        <v>0</v>
      </c>
      <c r="J1136" s="5"/>
      <c r="K1136" s="5"/>
      <c r="L1136" s="33">
        <f t="shared" si="197"/>
        <v>0</v>
      </c>
      <c r="M1136" s="33">
        <f t="shared" si="198"/>
        <v>0</v>
      </c>
      <c r="N1136" s="22">
        <f t="shared" si="199"/>
        <v>0</v>
      </c>
    </row>
    <row r="1137" spans="1:14" x14ac:dyDescent="0.3">
      <c r="A1137" s="5" t="s">
        <v>3304</v>
      </c>
      <c r="B1137" s="5" t="s">
        <v>3305</v>
      </c>
      <c r="C1137" s="5" t="s">
        <v>3731</v>
      </c>
      <c r="D1137" s="5">
        <v>80</v>
      </c>
      <c r="E1137" s="6">
        <v>13605</v>
      </c>
      <c r="F1137" s="17" t="str">
        <f>VLOOKUP(A1137,'forecast data dump'!$A$1:$H$3450,4,FALSE)</f>
        <v>14-May-20 A</v>
      </c>
      <c r="G1137" s="17" t="str">
        <f>VLOOKUP(A1137,'forecast data dump'!$A$1:$H$3450,5,FALSE)</f>
        <v>30-Oct-20 A</v>
      </c>
      <c r="H1137" s="13">
        <f>VLOOKUP(A1137,'forecast data dump'!$A$1:$H$3450,8,FALSE)</f>
        <v>1</v>
      </c>
      <c r="I1137" s="22">
        <f t="shared" si="196"/>
        <v>0</v>
      </c>
      <c r="J1137" s="5"/>
      <c r="K1137" s="5"/>
      <c r="L1137" s="33">
        <f t="shared" si="197"/>
        <v>0</v>
      </c>
      <c r="M1137" s="33">
        <f t="shared" si="198"/>
        <v>0</v>
      </c>
      <c r="N1137" s="22">
        <f t="shared" si="199"/>
        <v>0</v>
      </c>
    </row>
    <row r="1138" spans="1:14" x14ac:dyDescent="0.3">
      <c r="A1138" s="5" t="s">
        <v>3304</v>
      </c>
      <c r="B1138" s="5" t="s">
        <v>3305</v>
      </c>
      <c r="C1138" s="5" t="s">
        <v>3759</v>
      </c>
      <c r="D1138" s="5">
        <v>80</v>
      </c>
      <c r="E1138" s="6">
        <v>9130</v>
      </c>
      <c r="F1138" s="17" t="str">
        <f>VLOOKUP(A1138,'forecast data dump'!$A$1:$H$3450,4,FALSE)</f>
        <v>14-May-20 A</v>
      </c>
      <c r="G1138" s="17" t="str">
        <f>VLOOKUP(A1138,'forecast data dump'!$A$1:$H$3450,5,FALSE)</f>
        <v>30-Oct-20 A</v>
      </c>
      <c r="H1138" s="13">
        <f>VLOOKUP(A1138,'forecast data dump'!$A$1:$H$3450,8,FALSE)</f>
        <v>1</v>
      </c>
      <c r="I1138" s="22">
        <f t="shared" si="196"/>
        <v>0</v>
      </c>
      <c r="J1138" s="5"/>
      <c r="K1138" s="5"/>
      <c r="L1138" s="33">
        <f t="shared" si="197"/>
        <v>0</v>
      </c>
      <c r="M1138" s="33">
        <f t="shared" si="198"/>
        <v>0</v>
      </c>
      <c r="N1138" s="22">
        <f t="shared" si="199"/>
        <v>0</v>
      </c>
    </row>
    <row r="1139" spans="1:14" x14ac:dyDescent="0.3">
      <c r="A1139" s="5" t="s">
        <v>3306</v>
      </c>
      <c r="B1139" s="5" t="s">
        <v>3307</v>
      </c>
      <c r="C1139" s="5" t="s">
        <v>3763</v>
      </c>
      <c r="D1139" s="5">
        <v>160</v>
      </c>
      <c r="E1139" s="6">
        <v>23562</v>
      </c>
      <c r="F1139" s="17" t="str">
        <f>VLOOKUP(A1139,'forecast data dump'!$A$1:$H$3450,4,FALSE)</f>
        <v>14-Oct-20 A</v>
      </c>
      <c r="G1139" s="17" t="str">
        <f>VLOOKUP(A1139,'forecast data dump'!$A$1:$H$3450,5,FALSE)</f>
        <v>30-Oct-20 A</v>
      </c>
      <c r="H1139" s="13">
        <f>VLOOKUP(A1139,'forecast data dump'!$A$1:$H$3450,8,FALSE)</f>
        <v>1</v>
      </c>
      <c r="I1139" s="22">
        <f t="shared" si="196"/>
        <v>0</v>
      </c>
      <c r="J1139" s="5"/>
      <c r="K1139" s="5"/>
      <c r="L1139" s="33">
        <f t="shared" si="197"/>
        <v>0</v>
      </c>
      <c r="M1139" s="33">
        <f t="shared" si="198"/>
        <v>0</v>
      </c>
      <c r="N1139" s="22">
        <f t="shared" si="199"/>
        <v>0</v>
      </c>
    </row>
    <row r="1140" spans="1:14" x14ac:dyDescent="0.3">
      <c r="A1140" s="5" t="s">
        <v>3306</v>
      </c>
      <c r="B1140" s="5" t="s">
        <v>3307</v>
      </c>
      <c r="C1140" s="5" t="s">
        <v>3731</v>
      </c>
      <c r="D1140" s="5">
        <v>80</v>
      </c>
      <c r="E1140" s="6">
        <v>13605</v>
      </c>
      <c r="F1140" s="17" t="str">
        <f>VLOOKUP(A1140,'forecast data dump'!$A$1:$H$3450,4,FALSE)</f>
        <v>14-Oct-20 A</v>
      </c>
      <c r="G1140" s="17" t="str">
        <f>VLOOKUP(A1140,'forecast data dump'!$A$1:$H$3450,5,FALSE)</f>
        <v>30-Oct-20 A</v>
      </c>
      <c r="H1140" s="13">
        <f>VLOOKUP(A1140,'forecast data dump'!$A$1:$H$3450,8,FALSE)</f>
        <v>1</v>
      </c>
      <c r="I1140" s="22">
        <f t="shared" ref="I1140:I1203" si="200">D1140*(1-H1140)</f>
        <v>0</v>
      </c>
      <c r="J1140" s="5"/>
      <c r="K1140" s="5"/>
      <c r="L1140" s="33">
        <f t="shared" ref="L1140:L1203" si="201">E1140*(1-H1140)</f>
        <v>0</v>
      </c>
      <c r="M1140" s="33">
        <f t="shared" ref="M1140:M1203" si="202">IF(J1140="",L1140,(E1140/D1140)*J1140)</f>
        <v>0</v>
      </c>
      <c r="N1140" s="22">
        <f t="shared" ref="N1140:N1203" si="203">L1140-M1140</f>
        <v>0</v>
      </c>
    </row>
    <row r="1141" spans="1:14" x14ac:dyDescent="0.3">
      <c r="A1141" s="5" t="s">
        <v>3306</v>
      </c>
      <c r="B1141" s="5" t="s">
        <v>3307</v>
      </c>
      <c r="C1141" s="5" t="s">
        <v>3759</v>
      </c>
      <c r="D1141" s="5">
        <v>80</v>
      </c>
      <c r="E1141" s="6">
        <v>9130</v>
      </c>
      <c r="F1141" s="17" t="str">
        <f>VLOOKUP(A1141,'forecast data dump'!$A$1:$H$3450,4,FALSE)</f>
        <v>14-Oct-20 A</v>
      </c>
      <c r="G1141" s="17" t="str">
        <f>VLOOKUP(A1141,'forecast data dump'!$A$1:$H$3450,5,FALSE)</f>
        <v>30-Oct-20 A</v>
      </c>
      <c r="H1141" s="13">
        <f>VLOOKUP(A1141,'forecast data dump'!$A$1:$H$3450,8,FALSE)</f>
        <v>1</v>
      </c>
      <c r="I1141" s="22">
        <f t="shared" si="200"/>
        <v>0</v>
      </c>
      <c r="J1141" s="5"/>
      <c r="K1141" s="5"/>
      <c r="L1141" s="33">
        <f t="shared" si="201"/>
        <v>0</v>
      </c>
      <c r="M1141" s="33">
        <f t="shared" si="202"/>
        <v>0</v>
      </c>
      <c r="N1141" s="22">
        <f t="shared" si="203"/>
        <v>0</v>
      </c>
    </row>
    <row r="1142" spans="1:14" x14ac:dyDescent="0.3">
      <c r="A1142" s="5" t="s">
        <v>3308</v>
      </c>
      <c r="B1142" s="5" t="s">
        <v>3309</v>
      </c>
      <c r="C1142" s="5" t="s">
        <v>3763</v>
      </c>
      <c r="D1142" s="5">
        <v>30</v>
      </c>
      <c r="E1142" s="6">
        <v>4418</v>
      </c>
      <c r="F1142" s="17" t="str">
        <f>VLOOKUP(A1142,'forecast data dump'!$A$1:$H$3450,4,FALSE)</f>
        <v>18-Oct-19 A</v>
      </c>
      <c r="G1142" s="17" t="str">
        <f>VLOOKUP(A1142,'forecast data dump'!$A$1:$H$3450,5,FALSE)</f>
        <v>30-Apr-20 A</v>
      </c>
      <c r="H1142" s="13">
        <f>VLOOKUP(A1142,'forecast data dump'!$A$1:$H$3450,8,FALSE)</f>
        <v>1</v>
      </c>
      <c r="I1142" s="22">
        <f t="shared" si="200"/>
        <v>0</v>
      </c>
      <c r="J1142" s="5"/>
      <c r="K1142" s="5"/>
      <c r="L1142" s="33">
        <f t="shared" si="201"/>
        <v>0</v>
      </c>
      <c r="M1142" s="33">
        <f t="shared" si="202"/>
        <v>0</v>
      </c>
      <c r="N1142" s="22">
        <f t="shared" si="203"/>
        <v>0</v>
      </c>
    </row>
    <row r="1143" spans="1:14" x14ac:dyDescent="0.3">
      <c r="A1143" s="5" t="s">
        <v>3308</v>
      </c>
      <c r="B1143" s="5" t="s">
        <v>3309</v>
      </c>
      <c r="C1143" s="5" t="s">
        <v>3731</v>
      </c>
      <c r="D1143" s="5">
        <v>64</v>
      </c>
      <c r="E1143" s="6">
        <v>10884</v>
      </c>
      <c r="F1143" s="17" t="str">
        <f>VLOOKUP(A1143,'forecast data dump'!$A$1:$H$3450,4,FALSE)</f>
        <v>18-Oct-19 A</v>
      </c>
      <c r="G1143" s="17" t="str">
        <f>VLOOKUP(A1143,'forecast data dump'!$A$1:$H$3450,5,FALSE)</f>
        <v>30-Apr-20 A</v>
      </c>
      <c r="H1143" s="13">
        <f>VLOOKUP(A1143,'forecast data dump'!$A$1:$H$3450,8,FALSE)</f>
        <v>1</v>
      </c>
      <c r="I1143" s="22">
        <f t="shared" si="200"/>
        <v>0</v>
      </c>
      <c r="J1143" s="5"/>
      <c r="K1143" s="5"/>
      <c r="L1143" s="33">
        <f t="shared" si="201"/>
        <v>0</v>
      </c>
      <c r="M1143" s="33">
        <f t="shared" si="202"/>
        <v>0</v>
      </c>
      <c r="N1143" s="22">
        <f t="shared" si="203"/>
        <v>0</v>
      </c>
    </row>
    <row r="1144" spans="1:14" x14ac:dyDescent="0.3">
      <c r="A1144" s="5" t="s">
        <v>3308</v>
      </c>
      <c r="B1144" s="5" t="s">
        <v>3309</v>
      </c>
      <c r="C1144" s="5" t="s">
        <v>3759</v>
      </c>
      <c r="D1144" s="5">
        <v>15</v>
      </c>
      <c r="E1144" s="6">
        <v>1712</v>
      </c>
      <c r="F1144" s="17" t="str">
        <f>VLOOKUP(A1144,'forecast data dump'!$A$1:$H$3450,4,FALSE)</f>
        <v>18-Oct-19 A</v>
      </c>
      <c r="G1144" s="17" t="str">
        <f>VLOOKUP(A1144,'forecast data dump'!$A$1:$H$3450,5,FALSE)</f>
        <v>30-Apr-20 A</v>
      </c>
      <c r="H1144" s="13">
        <f>VLOOKUP(A1144,'forecast data dump'!$A$1:$H$3450,8,FALSE)</f>
        <v>1</v>
      </c>
      <c r="I1144" s="22">
        <f t="shared" si="200"/>
        <v>0</v>
      </c>
      <c r="J1144" s="5"/>
      <c r="K1144" s="5"/>
      <c r="L1144" s="33">
        <f t="shared" si="201"/>
        <v>0</v>
      </c>
      <c r="M1144" s="33">
        <f t="shared" si="202"/>
        <v>0</v>
      </c>
      <c r="N1144" s="22">
        <f t="shared" si="203"/>
        <v>0</v>
      </c>
    </row>
    <row r="1145" spans="1:14" x14ac:dyDescent="0.3">
      <c r="A1145" s="5" t="s">
        <v>3310</v>
      </c>
      <c r="B1145" s="5" t="s">
        <v>3311</v>
      </c>
      <c r="C1145" s="5" t="s">
        <v>3763</v>
      </c>
      <c r="D1145" s="5">
        <v>120</v>
      </c>
      <c r="E1145" s="6">
        <v>17672</v>
      </c>
      <c r="F1145" s="17" t="str">
        <f>VLOOKUP(A1145,'forecast data dump'!$A$1:$H$3450,4,FALSE)</f>
        <v>01-Apr-20 A</v>
      </c>
      <c r="G1145" s="17" t="str">
        <f>VLOOKUP(A1145,'forecast data dump'!$A$1:$H$3450,5,FALSE)</f>
        <v>01-Sep-20 A</v>
      </c>
      <c r="H1145" s="13">
        <f>VLOOKUP(A1145,'forecast data dump'!$A$1:$H$3450,8,FALSE)</f>
        <v>1</v>
      </c>
      <c r="I1145" s="22">
        <f t="shared" si="200"/>
        <v>0</v>
      </c>
      <c r="J1145" s="5"/>
      <c r="K1145" s="5"/>
      <c r="L1145" s="33">
        <f t="shared" si="201"/>
        <v>0</v>
      </c>
      <c r="M1145" s="33">
        <f t="shared" si="202"/>
        <v>0</v>
      </c>
      <c r="N1145" s="22">
        <f t="shared" si="203"/>
        <v>0</v>
      </c>
    </row>
    <row r="1146" spans="1:14" x14ac:dyDescent="0.3">
      <c r="A1146" s="5" t="s">
        <v>3310</v>
      </c>
      <c r="B1146" s="5" t="s">
        <v>3311</v>
      </c>
      <c r="C1146" s="5" t="s">
        <v>3731</v>
      </c>
      <c r="D1146" s="5">
        <v>80</v>
      </c>
      <c r="E1146" s="6">
        <v>13605</v>
      </c>
      <c r="F1146" s="17" t="str">
        <f>VLOOKUP(A1146,'forecast data dump'!$A$1:$H$3450,4,FALSE)</f>
        <v>01-Apr-20 A</v>
      </c>
      <c r="G1146" s="17" t="str">
        <f>VLOOKUP(A1146,'forecast data dump'!$A$1:$H$3450,5,FALSE)</f>
        <v>01-Sep-20 A</v>
      </c>
      <c r="H1146" s="13">
        <f>VLOOKUP(A1146,'forecast data dump'!$A$1:$H$3450,8,FALSE)</f>
        <v>1</v>
      </c>
      <c r="I1146" s="22">
        <f t="shared" si="200"/>
        <v>0</v>
      </c>
      <c r="J1146" s="5"/>
      <c r="K1146" s="5"/>
      <c r="L1146" s="33">
        <f t="shared" si="201"/>
        <v>0</v>
      </c>
      <c r="M1146" s="33">
        <f t="shared" si="202"/>
        <v>0</v>
      </c>
      <c r="N1146" s="22">
        <f t="shared" si="203"/>
        <v>0</v>
      </c>
    </row>
    <row r="1147" spans="1:14" x14ac:dyDescent="0.3">
      <c r="A1147" s="5" t="s">
        <v>3310</v>
      </c>
      <c r="B1147" s="5" t="s">
        <v>3311</v>
      </c>
      <c r="C1147" s="5" t="s">
        <v>3759</v>
      </c>
      <c r="D1147" s="5">
        <v>240</v>
      </c>
      <c r="E1147" s="6">
        <v>27389</v>
      </c>
      <c r="F1147" s="17" t="str">
        <f>VLOOKUP(A1147,'forecast data dump'!$A$1:$H$3450,4,FALSE)</f>
        <v>01-Apr-20 A</v>
      </c>
      <c r="G1147" s="17" t="str">
        <f>VLOOKUP(A1147,'forecast data dump'!$A$1:$H$3450,5,FALSE)</f>
        <v>01-Sep-20 A</v>
      </c>
      <c r="H1147" s="13">
        <f>VLOOKUP(A1147,'forecast data dump'!$A$1:$H$3450,8,FALSE)</f>
        <v>1</v>
      </c>
      <c r="I1147" s="22">
        <f t="shared" si="200"/>
        <v>0</v>
      </c>
      <c r="J1147" s="5"/>
      <c r="K1147" s="5"/>
      <c r="L1147" s="33">
        <f t="shared" si="201"/>
        <v>0</v>
      </c>
      <c r="M1147" s="33">
        <f t="shared" si="202"/>
        <v>0</v>
      </c>
      <c r="N1147" s="22">
        <f t="shared" si="203"/>
        <v>0</v>
      </c>
    </row>
    <row r="1148" spans="1:14" x14ac:dyDescent="0.3">
      <c r="A1148" s="5" t="s">
        <v>3312</v>
      </c>
      <c r="B1148" s="5" t="s">
        <v>3313</v>
      </c>
      <c r="C1148" s="5" t="s">
        <v>3763</v>
      </c>
      <c r="D1148" s="5">
        <v>8</v>
      </c>
      <c r="E1148" s="6">
        <v>1178</v>
      </c>
      <c r="F1148" s="17" t="str">
        <f>VLOOKUP(A1148,'forecast data dump'!$A$1:$H$3450,4,FALSE)</f>
        <v>30-Oct-19 A</v>
      </c>
      <c r="G1148" s="17" t="str">
        <f>VLOOKUP(A1148,'forecast data dump'!$A$1:$H$3450,5,FALSE)</f>
        <v>31-Oct-19 A</v>
      </c>
      <c r="H1148" s="13">
        <f>VLOOKUP(A1148,'forecast data dump'!$A$1:$H$3450,8,FALSE)</f>
        <v>1</v>
      </c>
      <c r="I1148" s="22">
        <f t="shared" si="200"/>
        <v>0</v>
      </c>
      <c r="J1148" s="5"/>
      <c r="K1148" s="5"/>
      <c r="L1148" s="33">
        <f t="shared" si="201"/>
        <v>0</v>
      </c>
      <c r="M1148" s="33">
        <f t="shared" si="202"/>
        <v>0</v>
      </c>
      <c r="N1148" s="22">
        <f t="shared" si="203"/>
        <v>0</v>
      </c>
    </row>
    <row r="1149" spans="1:14" x14ac:dyDescent="0.3">
      <c r="A1149" s="5" t="s">
        <v>3314</v>
      </c>
      <c r="B1149" s="5" t="s">
        <v>3315</v>
      </c>
      <c r="C1149" s="5" t="s">
        <v>3758</v>
      </c>
      <c r="D1149" s="5">
        <v>8</v>
      </c>
      <c r="E1149" s="6">
        <v>1012</v>
      </c>
      <c r="F1149" s="17" t="str">
        <f>VLOOKUP(A1149,'forecast data dump'!$A$1:$H$3450,4,FALSE)</f>
        <v>01-Nov-19 A</v>
      </c>
      <c r="G1149" s="17" t="str">
        <f>VLOOKUP(A1149,'forecast data dump'!$A$1:$H$3450,5,FALSE)</f>
        <v>15-Nov-19 A</v>
      </c>
      <c r="H1149" s="13">
        <f>VLOOKUP(A1149,'forecast data dump'!$A$1:$H$3450,8,FALSE)</f>
        <v>1</v>
      </c>
      <c r="I1149" s="22">
        <f t="shared" si="200"/>
        <v>0</v>
      </c>
      <c r="J1149" s="5"/>
      <c r="K1149" s="5"/>
      <c r="L1149" s="33">
        <f t="shared" si="201"/>
        <v>0</v>
      </c>
      <c r="M1149" s="33">
        <f t="shared" si="202"/>
        <v>0</v>
      </c>
      <c r="N1149" s="22">
        <f t="shared" si="203"/>
        <v>0</v>
      </c>
    </row>
    <row r="1150" spans="1:14" x14ac:dyDescent="0.3">
      <c r="A1150" s="5" t="s">
        <v>3316</v>
      </c>
      <c r="B1150" s="5" t="s">
        <v>3317</v>
      </c>
      <c r="C1150" s="5" t="s">
        <v>3763</v>
      </c>
      <c r="D1150" s="5">
        <v>80</v>
      </c>
      <c r="E1150" s="6">
        <v>11781</v>
      </c>
      <c r="F1150" s="17" t="str">
        <f>VLOOKUP(A1150,'forecast data dump'!$A$1:$H$3450,4,FALSE)</f>
        <v>17-Dec-19 A</v>
      </c>
      <c r="G1150" s="17">
        <f>VLOOKUP(A1150,'forecast data dump'!$A$1:$H$3450,5,FALSE)</f>
        <v>44393</v>
      </c>
      <c r="H1150" s="13">
        <f>VLOOKUP(A1150,'forecast data dump'!$A$1:$H$3450,8,FALSE)</f>
        <v>0.95</v>
      </c>
      <c r="I1150" s="22">
        <f t="shared" si="200"/>
        <v>4.0000000000000036</v>
      </c>
      <c r="J1150" s="5"/>
      <c r="K1150" s="5"/>
      <c r="L1150" s="33">
        <f t="shared" si="201"/>
        <v>589.05000000000052</v>
      </c>
      <c r="M1150" s="33">
        <f t="shared" si="202"/>
        <v>589.05000000000052</v>
      </c>
      <c r="N1150" s="22">
        <f t="shared" si="203"/>
        <v>0</v>
      </c>
    </row>
    <row r="1151" spans="1:14" x14ac:dyDescent="0.3">
      <c r="A1151" s="5" t="s">
        <v>3316</v>
      </c>
      <c r="B1151" s="5" t="s">
        <v>3317</v>
      </c>
      <c r="C1151" s="5" t="s">
        <v>3731</v>
      </c>
      <c r="D1151" s="5">
        <v>40</v>
      </c>
      <c r="E1151" s="6">
        <v>6803</v>
      </c>
      <c r="F1151" s="17" t="str">
        <f>VLOOKUP(A1151,'forecast data dump'!$A$1:$H$3450,4,FALSE)</f>
        <v>17-Dec-19 A</v>
      </c>
      <c r="G1151" s="17">
        <f>VLOOKUP(A1151,'forecast data dump'!$A$1:$H$3450,5,FALSE)</f>
        <v>44393</v>
      </c>
      <c r="H1151" s="13">
        <f>VLOOKUP(A1151,'forecast data dump'!$A$1:$H$3450,8,FALSE)</f>
        <v>0.95</v>
      </c>
      <c r="I1151" s="22">
        <f t="shared" si="200"/>
        <v>2.0000000000000018</v>
      </c>
      <c r="J1151" s="5"/>
      <c r="K1151" s="5"/>
      <c r="L1151" s="33">
        <f t="shared" si="201"/>
        <v>340.15000000000032</v>
      </c>
      <c r="M1151" s="33">
        <f t="shared" si="202"/>
        <v>340.15000000000032</v>
      </c>
      <c r="N1151" s="22">
        <f t="shared" si="203"/>
        <v>0</v>
      </c>
    </row>
    <row r="1152" spans="1:14" x14ac:dyDescent="0.3">
      <c r="A1152" s="5" t="s">
        <v>3316</v>
      </c>
      <c r="B1152" s="5" t="s">
        <v>3317</v>
      </c>
      <c r="C1152" s="5" t="s">
        <v>3759</v>
      </c>
      <c r="D1152" s="5">
        <v>120</v>
      </c>
      <c r="E1152" s="6">
        <v>13695</v>
      </c>
      <c r="F1152" s="17" t="str">
        <f>VLOOKUP(A1152,'forecast data dump'!$A$1:$H$3450,4,FALSE)</f>
        <v>17-Dec-19 A</v>
      </c>
      <c r="G1152" s="17">
        <f>VLOOKUP(A1152,'forecast data dump'!$A$1:$H$3450,5,FALSE)</f>
        <v>44393</v>
      </c>
      <c r="H1152" s="13">
        <f>VLOOKUP(A1152,'forecast data dump'!$A$1:$H$3450,8,FALSE)</f>
        <v>0.95</v>
      </c>
      <c r="I1152" s="22">
        <f t="shared" si="200"/>
        <v>6.0000000000000053</v>
      </c>
      <c r="J1152" s="5"/>
      <c r="K1152" s="5"/>
      <c r="L1152" s="33">
        <f t="shared" si="201"/>
        <v>684.75000000000057</v>
      </c>
      <c r="M1152" s="33">
        <f t="shared" si="202"/>
        <v>684.75000000000057</v>
      </c>
      <c r="N1152" s="22">
        <f t="shared" si="203"/>
        <v>0</v>
      </c>
    </row>
    <row r="1153" spans="1:14" x14ac:dyDescent="0.3">
      <c r="A1153" s="5" t="s">
        <v>3318</v>
      </c>
      <c r="B1153" s="5" t="s">
        <v>3319</v>
      </c>
      <c r="C1153" s="5" t="s">
        <v>3763</v>
      </c>
      <c r="D1153" s="5">
        <v>40</v>
      </c>
      <c r="E1153" s="6">
        <v>5891</v>
      </c>
      <c r="F1153" s="17">
        <f>VLOOKUP(A1153,'forecast data dump'!$A$1:$H$3450,4,FALSE)</f>
        <v>44396</v>
      </c>
      <c r="G1153" s="17">
        <f>VLOOKUP(A1153,'forecast data dump'!$A$1:$H$3450,5,FALSE)</f>
        <v>44400</v>
      </c>
      <c r="H1153" s="13">
        <f>VLOOKUP(A1153,'forecast data dump'!$A$1:$H$3450,8,FALSE)</f>
        <v>0</v>
      </c>
      <c r="I1153" s="22">
        <f t="shared" si="200"/>
        <v>40</v>
      </c>
      <c r="J1153" s="5"/>
      <c r="K1153" s="5"/>
      <c r="L1153" s="33">
        <f t="shared" si="201"/>
        <v>5891</v>
      </c>
      <c r="M1153" s="33">
        <f t="shared" si="202"/>
        <v>5891</v>
      </c>
      <c r="N1153" s="22">
        <f t="shared" si="203"/>
        <v>0</v>
      </c>
    </row>
    <row r="1154" spans="1:14" x14ac:dyDescent="0.3">
      <c r="A1154" s="5" t="s">
        <v>3318</v>
      </c>
      <c r="B1154" s="5" t="s">
        <v>3319</v>
      </c>
      <c r="C1154" s="5" t="s">
        <v>3759</v>
      </c>
      <c r="D1154" s="5">
        <v>20</v>
      </c>
      <c r="E1154" s="6">
        <v>2282</v>
      </c>
      <c r="F1154" s="17">
        <f>VLOOKUP(A1154,'forecast data dump'!$A$1:$H$3450,4,FALSE)</f>
        <v>44396</v>
      </c>
      <c r="G1154" s="17">
        <f>VLOOKUP(A1154,'forecast data dump'!$A$1:$H$3450,5,FALSE)</f>
        <v>44400</v>
      </c>
      <c r="H1154" s="13">
        <f>VLOOKUP(A1154,'forecast data dump'!$A$1:$H$3450,8,FALSE)</f>
        <v>0</v>
      </c>
      <c r="I1154" s="22">
        <f t="shared" si="200"/>
        <v>20</v>
      </c>
      <c r="J1154" s="5"/>
      <c r="K1154" s="5"/>
      <c r="L1154" s="33">
        <f t="shared" si="201"/>
        <v>2282</v>
      </c>
      <c r="M1154" s="33">
        <f t="shared" si="202"/>
        <v>2282</v>
      </c>
      <c r="N1154" s="22">
        <f t="shared" si="203"/>
        <v>0</v>
      </c>
    </row>
    <row r="1155" spans="1:14" x14ac:dyDescent="0.3">
      <c r="A1155" s="5" t="s">
        <v>3320</v>
      </c>
      <c r="B1155" s="5" t="s">
        <v>3321</v>
      </c>
      <c r="C1155" s="5" t="s">
        <v>3763</v>
      </c>
      <c r="D1155" s="5">
        <v>40</v>
      </c>
      <c r="E1155" s="6">
        <v>5891</v>
      </c>
      <c r="F1155" s="17">
        <f>VLOOKUP(A1155,'forecast data dump'!$A$1:$H$3450,4,FALSE)</f>
        <v>44403</v>
      </c>
      <c r="G1155" s="17">
        <f>VLOOKUP(A1155,'forecast data dump'!$A$1:$H$3450,5,FALSE)</f>
        <v>44407</v>
      </c>
      <c r="H1155" s="13">
        <f>VLOOKUP(A1155,'forecast data dump'!$A$1:$H$3450,8,FALSE)</f>
        <v>0</v>
      </c>
      <c r="I1155" s="22">
        <f t="shared" si="200"/>
        <v>40</v>
      </c>
      <c r="J1155" s="5"/>
      <c r="K1155" s="5"/>
      <c r="L1155" s="33">
        <f t="shared" si="201"/>
        <v>5891</v>
      </c>
      <c r="M1155" s="33">
        <f t="shared" si="202"/>
        <v>5891</v>
      </c>
      <c r="N1155" s="22">
        <f t="shared" si="203"/>
        <v>0</v>
      </c>
    </row>
    <row r="1156" spans="1:14" x14ac:dyDescent="0.3">
      <c r="A1156" s="5" t="s">
        <v>3320</v>
      </c>
      <c r="B1156" s="5" t="s">
        <v>3321</v>
      </c>
      <c r="C1156" s="5" t="s">
        <v>3731</v>
      </c>
      <c r="D1156" s="5">
        <v>20</v>
      </c>
      <c r="E1156" s="6">
        <v>3401</v>
      </c>
      <c r="F1156" s="17">
        <f>VLOOKUP(A1156,'forecast data dump'!$A$1:$H$3450,4,FALSE)</f>
        <v>44403</v>
      </c>
      <c r="G1156" s="17">
        <f>VLOOKUP(A1156,'forecast data dump'!$A$1:$H$3450,5,FALSE)</f>
        <v>44407</v>
      </c>
      <c r="H1156" s="13">
        <f>VLOOKUP(A1156,'forecast data dump'!$A$1:$H$3450,8,FALSE)</f>
        <v>0</v>
      </c>
      <c r="I1156" s="22">
        <f t="shared" si="200"/>
        <v>20</v>
      </c>
      <c r="J1156" s="5"/>
      <c r="K1156" s="5"/>
      <c r="L1156" s="33">
        <f t="shared" si="201"/>
        <v>3401</v>
      </c>
      <c r="M1156" s="33">
        <f t="shared" si="202"/>
        <v>3401</v>
      </c>
      <c r="N1156" s="22">
        <f t="shared" si="203"/>
        <v>0</v>
      </c>
    </row>
    <row r="1157" spans="1:14" x14ac:dyDescent="0.3">
      <c r="A1157" s="5" t="s">
        <v>3320</v>
      </c>
      <c r="B1157" s="5" t="s">
        <v>3321</v>
      </c>
      <c r="C1157" s="5" t="s">
        <v>3759</v>
      </c>
      <c r="D1157" s="5">
        <v>20</v>
      </c>
      <c r="E1157" s="6">
        <v>2282</v>
      </c>
      <c r="F1157" s="17">
        <f>VLOOKUP(A1157,'forecast data dump'!$A$1:$H$3450,4,FALSE)</f>
        <v>44403</v>
      </c>
      <c r="G1157" s="17">
        <f>VLOOKUP(A1157,'forecast data dump'!$A$1:$H$3450,5,FALSE)</f>
        <v>44407</v>
      </c>
      <c r="H1157" s="13">
        <f>VLOOKUP(A1157,'forecast data dump'!$A$1:$H$3450,8,FALSE)</f>
        <v>0</v>
      </c>
      <c r="I1157" s="22">
        <f t="shared" si="200"/>
        <v>20</v>
      </c>
      <c r="J1157" s="5"/>
      <c r="K1157" s="5"/>
      <c r="L1157" s="33">
        <f t="shared" si="201"/>
        <v>2282</v>
      </c>
      <c r="M1157" s="33">
        <f t="shared" si="202"/>
        <v>2282</v>
      </c>
      <c r="N1157" s="22">
        <f t="shared" si="203"/>
        <v>0</v>
      </c>
    </row>
    <row r="1158" spans="1:14" x14ac:dyDescent="0.3">
      <c r="A1158" s="5" t="s">
        <v>3322</v>
      </c>
      <c r="B1158" s="5" t="s">
        <v>3323</v>
      </c>
      <c r="C1158" s="5" t="s">
        <v>3763</v>
      </c>
      <c r="D1158" s="5">
        <v>20</v>
      </c>
      <c r="E1158" s="6">
        <v>2945</v>
      </c>
      <c r="F1158" s="17">
        <f>VLOOKUP(A1158,'forecast data dump'!$A$1:$H$3450,4,FALSE)</f>
        <v>44410</v>
      </c>
      <c r="G1158" s="17">
        <f>VLOOKUP(A1158,'forecast data dump'!$A$1:$H$3450,5,FALSE)</f>
        <v>44414</v>
      </c>
      <c r="H1158" s="13">
        <f>VLOOKUP(A1158,'forecast data dump'!$A$1:$H$3450,8,FALSE)</f>
        <v>0</v>
      </c>
      <c r="I1158" s="22">
        <f t="shared" si="200"/>
        <v>20</v>
      </c>
      <c r="J1158" s="5"/>
      <c r="K1158" s="5"/>
      <c r="L1158" s="33">
        <f t="shared" si="201"/>
        <v>2945</v>
      </c>
      <c r="M1158" s="33">
        <f t="shared" si="202"/>
        <v>2945</v>
      </c>
      <c r="N1158" s="22">
        <f t="shared" si="203"/>
        <v>0</v>
      </c>
    </row>
    <row r="1159" spans="1:14" x14ac:dyDescent="0.3">
      <c r="A1159" s="5" t="s">
        <v>3322</v>
      </c>
      <c r="B1159" s="5" t="s">
        <v>3323</v>
      </c>
      <c r="C1159" s="5" t="s">
        <v>3731</v>
      </c>
      <c r="D1159" s="5">
        <v>8</v>
      </c>
      <c r="E1159" s="6">
        <v>1361</v>
      </c>
      <c r="F1159" s="17">
        <f>VLOOKUP(A1159,'forecast data dump'!$A$1:$H$3450,4,FALSE)</f>
        <v>44410</v>
      </c>
      <c r="G1159" s="17">
        <f>VLOOKUP(A1159,'forecast data dump'!$A$1:$H$3450,5,FALSE)</f>
        <v>44414</v>
      </c>
      <c r="H1159" s="13">
        <f>VLOOKUP(A1159,'forecast data dump'!$A$1:$H$3450,8,FALSE)</f>
        <v>0</v>
      </c>
      <c r="I1159" s="22">
        <f t="shared" si="200"/>
        <v>8</v>
      </c>
      <c r="J1159" s="5"/>
      <c r="K1159" s="5"/>
      <c r="L1159" s="33">
        <f t="shared" si="201"/>
        <v>1361</v>
      </c>
      <c r="M1159" s="33">
        <f t="shared" si="202"/>
        <v>1361</v>
      </c>
      <c r="N1159" s="22">
        <f t="shared" si="203"/>
        <v>0</v>
      </c>
    </row>
    <row r="1160" spans="1:14" x14ac:dyDescent="0.3">
      <c r="A1160" s="5" t="s">
        <v>3322</v>
      </c>
      <c r="B1160" s="5" t="s">
        <v>3323</v>
      </c>
      <c r="C1160" s="5" t="s">
        <v>3759</v>
      </c>
      <c r="D1160" s="5">
        <v>20</v>
      </c>
      <c r="E1160" s="6">
        <v>2282</v>
      </c>
      <c r="F1160" s="17">
        <f>VLOOKUP(A1160,'forecast data dump'!$A$1:$H$3450,4,FALSE)</f>
        <v>44410</v>
      </c>
      <c r="G1160" s="17">
        <f>VLOOKUP(A1160,'forecast data dump'!$A$1:$H$3450,5,FALSE)</f>
        <v>44414</v>
      </c>
      <c r="H1160" s="13">
        <f>VLOOKUP(A1160,'forecast data dump'!$A$1:$H$3450,8,FALSE)</f>
        <v>0</v>
      </c>
      <c r="I1160" s="22">
        <f t="shared" si="200"/>
        <v>20</v>
      </c>
      <c r="J1160" s="5"/>
      <c r="K1160" s="5"/>
      <c r="L1160" s="33">
        <f t="shared" si="201"/>
        <v>2282</v>
      </c>
      <c r="M1160" s="33">
        <f t="shared" si="202"/>
        <v>2282</v>
      </c>
      <c r="N1160" s="22">
        <f t="shared" si="203"/>
        <v>0</v>
      </c>
    </row>
    <row r="1161" spans="1:14" x14ac:dyDescent="0.3">
      <c r="A1161" s="5" t="s">
        <v>3324</v>
      </c>
      <c r="B1161" s="5" t="s">
        <v>3325</v>
      </c>
      <c r="C1161" s="5" t="s">
        <v>3763</v>
      </c>
      <c r="D1161" s="5">
        <v>20</v>
      </c>
      <c r="E1161" s="6">
        <v>2945</v>
      </c>
      <c r="F1161" s="17">
        <f>VLOOKUP(A1161,'forecast data dump'!$A$1:$H$3450,4,FALSE)</f>
        <v>44417</v>
      </c>
      <c r="G1161" s="17">
        <f>VLOOKUP(A1161,'forecast data dump'!$A$1:$H$3450,5,FALSE)</f>
        <v>44421</v>
      </c>
      <c r="H1161" s="13">
        <f>VLOOKUP(A1161,'forecast data dump'!$A$1:$H$3450,8,FALSE)</f>
        <v>0</v>
      </c>
      <c r="I1161" s="22">
        <f t="shared" si="200"/>
        <v>20</v>
      </c>
      <c r="J1161" s="5"/>
      <c r="K1161" s="5"/>
      <c r="L1161" s="33">
        <f t="shared" si="201"/>
        <v>2945</v>
      </c>
      <c r="M1161" s="33">
        <f t="shared" si="202"/>
        <v>2945</v>
      </c>
      <c r="N1161" s="22">
        <f t="shared" si="203"/>
        <v>0</v>
      </c>
    </row>
    <row r="1162" spans="1:14" x14ac:dyDescent="0.3">
      <c r="A1162" s="5" t="s">
        <v>3324</v>
      </c>
      <c r="B1162" s="5" t="s">
        <v>3325</v>
      </c>
      <c r="C1162" s="5" t="s">
        <v>3731</v>
      </c>
      <c r="D1162" s="5">
        <v>8</v>
      </c>
      <c r="E1162" s="6">
        <v>1361</v>
      </c>
      <c r="F1162" s="17">
        <f>VLOOKUP(A1162,'forecast data dump'!$A$1:$H$3450,4,FALSE)</f>
        <v>44417</v>
      </c>
      <c r="G1162" s="17">
        <f>VLOOKUP(A1162,'forecast data dump'!$A$1:$H$3450,5,FALSE)</f>
        <v>44421</v>
      </c>
      <c r="H1162" s="13">
        <f>VLOOKUP(A1162,'forecast data dump'!$A$1:$H$3450,8,FALSE)</f>
        <v>0</v>
      </c>
      <c r="I1162" s="22">
        <f t="shared" si="200"/>
        <v>8</v>
      </c>
      <c r="J1162" s="5"/>
      <c r="K1162" s="5"/>
      <c r="L1162" s="33">
        <f t="shared" si="201"/>
        <v>1361</v>
      </c>
      <c r="M1162" s="33">
        <f t="shared" si="202"/>
        <v>1361</v>
      </c>
      <c r="N1162" s="22">
        <f t="shared" si="203"/>
        <v>0</v>
      </c>
    </row>
    <row r="1163" spans="1:14" x14ac:dyDescent="0.3">
      <c r="A1163" s="5" t="s">
        <v>3324</v>
      </c>
      <c r="B1163" s="5" t="s">
        <v>3325</v>
      </c>
      <c r="C1163" s="5" t="s">
        <v>3759</v>
      </c>
      <c r="D1163" s="5">
        <v>20</v>
      </c>
      <c r="E1163" s="6">
        <v>2282</v>
      </c>
      <c r="F1163" s="17">
        <f>VLOOKUP(A1163,'forecast data dump'!$A$1:$H$3450,4,FALSE)</f>
        <v>44417</v>
      </c>
      <c r="G1163" s="17">
        <f>VLOOKUP(A1163,'forecast data dump'!$A$1:$H$3450,5,FALSE)</f>
        <v>44421</v>
      </c>
      <c r="H1163" s="13">
        <f>VLOOKUP(A1163,'forecast data dump'!$A$1:$H$3450,8,FALSE)</f>
        <v>0</v>
      </c>
      <c r="I1163" s="22">
        <f t="shared" si="200"/>
        <v>20</v>
      </c>
      <c r="J1163" s="5"/>
      <c r="K1163" s="5"/>
      <c r="L1163" s="33">
        <f t="shared" si="201"/>
        <v>2282</v>
      </c>
      <c r="M1163" s="33">
        <f t="shared" si="202"/>
        <v>2282</v>
      </c>
      <c r="N1163" s="22">
        <f t="shared" si="203"/>
        <v>0</v>
      </c>
    </row>
    <row r="1164" spans="1:14" x14ac:dyDescent="0.3">
      <c r="A1164" s="5" t="s">
        <v>3326</v>
      </c>
      <c r="B1164" s="5" t="s">
        <v>3327</v>
      </c>
      <c r="C1164" s="5" t="s">
        <v>3763</v>
      </c>
      <c r="D1164" s="5">
        <v>36</v>
      </c>
      <c r="E1164" s="6">
        <v>5302</v>
      </c>
      <c r="F1164" s="17" t="str">
        <f>VLOOKUP(A1164,'forecast data dump'!$A$1:$H$3450,4,FALSE)</f>
        <v>08-Jan-20 A</v>
      </c>
      <c r="G1164" s="17" t="str">
        <f>VLOOKUP(A1164,'forecast data dump'!$A$1:$H$3450,5,FALSE)</f>
        <v>19-Mar-20 A</v>
      </c>
      <c r="H1164" s="13">
        <f>VLOOKUP(A1164,'forecast data dump'!$A$1:$H$3450,8,FALSE)</f>
        <v>1</v>
      </c>
      <c r="I1164" s="22">
        <f t="shared" si="200"/>
        <v>0</v>
      </c>
      <c r="J1164" s="5"/>
      <c r="K1164" s="5"/>
      <c r="L1164" s="33">
        <f t="shared" si="201"/>
        <v>0</v>
      </c>
      <c r="M1164" s="33">
        <f t="shared" si="202"/>
        <v>0</v>
      </c>
      <c r="N1164" s="22">
        <f t="shared" si="203"/>
        <v>0</v>
      </c>
    </row>
    <row r="1165" spans="1:14" x14ac:dyDescent="0.3">
      <c r="A1165" s="5" t="s">
        <v>3326</v>
      </c>
      <c r="B1165" s="5" t="s">
        <v>3327</v>
      </c>
      <c r="C1165" s="5" t="s">
        <v>3731</v>
      </c>
      <c r="D1165" s="5">
        <v>36</v>
      </c>
      <c r="E1165" s="6">
        <v>6122</v>
      </c>
      <c r="F1165" s="17" t="str">
        <f>VLOOKUP(A1165,'forecast data dump'!$A$1:$H$3450,4,FALSE)</f>
        <v>08-Jan-20 A</v>
      </c>
      <c r="G1165" s="17" t="str">
        <f>VLOOKUP(A1165,'forecast data dump'!$A$1:$H$3450,5,FALSE)</f>
        <v>19-Mar-20 A</v>
      </c>
      <c r="H1165" s="13">
        <f>VLOOKUP(A1165,'forecast data dump'!$A$1:$H$3450,8,FALSE)</f>
        <v>1</v>
      </c>
      <c r="I1165" s="22">
        <f t="shared" si="200"/>
        <v>0</v>
      </c>
      <c r="J1165" s="5"/>
      <c r="K1165" s="5"/>
      <c r="L1165" s="33">
        <f t="shared" si="201"/>
        <v>0</v>
      </c>
      <c r="M1165" s="33">
        <f t="shared" si="202"/>
        <v>0</v>
      </c>
      <c r="N1165" s="22">
        <f t="shared" si="203"/>
        <v>0</v>
      </c>
    </row>
    <row r="1166" spans="1:14" x14ac:dyDescent="0.3">
      <c r="A1166" s="5" t="s">
        <v>3326</v>
      </c>
      <c r="B1166" s="5" t="s">
        <v>3327</v>
      </c>
      <c r="C1166" s="5" t="s">
        <v>3759</v>
      </c>
      <c r="D1166" s="5">
        <v>36</v>
      </c>
      <c r="E1166" s="6">
        <v>4108</v>
      </c>
      <c r="F1166" s="17" t="str">
        <f>VLOOKUP(A1166,'forecast data dump'!$A$1:$H$3450,4,FALSE)</f>
        <v>08-Jan-20 A</v>
      </c>
      <c r="G1166" s="17" t="str">
        <f>VLOOKUP(A1166,'forecast data dump'!$A$1:$H$3450,5,FALSE)</f>
        <v>19-Mar-20 A</v>
      </c>
      <c r="H1166" s="13">
        <f>VLOOKUP(A1166,'forecast data dump'!$A$1:$H$3450,8,FALSE)</f>
        <v>1</v>
      </c>
      <c r="I1166" s="22">
        <f t="shared" si="200"/>
        <v>0</v>
      </c>
      <c r="J1166" s="5"/>
      <c r="K1166" s="5"/>
      <c r="L1166" s="33">
        <f t="shared" si="201"/>
        <v>0</v>
      </c>
      <c r="M1166" s="33">
        <f t="shared" si="202"/>
        <v>0</v>
      </c>
      <c r="N1166" s="22">
        <f t="shared" si="203"/>
        <v>0</v>
      </c>
    </row>
    <row r="1167" spans="1:14" x14ac:dyDescent="0.3">
      <c r="A1167" s="5" t="s">
        <v>3328</v>
      </c>
      <c r="B1167" s="5" t="s">
        <v>3329</v>
      </c>
      <c r="C1167" s="5" t="s">
        <v>3763</v>
      </c>
      <c r="D1167" s="5">
        <v>80</v>
      </c>
      <c r="E1167" s="6">
        <v>11781</v>
      </c>
      <c r="F1167" s="17" t="str">
        <f>VLOOKUP(A1167,'forecast data dump'!$A$1:$H$3450,4,FALSE)</f>
        <v>14-Apr-20 A</v>
      </c>
      <c r="G1167" s="17" t="str">
        <f>VLOOKUP(A1167,'forecast data dump'!$A$1:$H$3450,5,FALSE)</f>
        <v>30-Apr-20 A</v>
      </c>
      <c r="H1167" s="13">
        <f>VLOOKUP(A1167,'forecast data dump'!$A$1:$H$3450,8,FALSE)</f>
        <v>1</v>
      </c>
      <c r="I1167" s="22">
        <f t="shared" si="200"/>
        <v>0</v>
      </c>
      <c r="J1167" s="5"/>
      <c r="K1167" s="5"/>
      <c r="L1167" s="33">
        <f t="shared" si="201"/>
        <v>0</v>
      </c>
      <c r="M1167" s="33">
        <f t="shared" si="202"/>
        <v>0</v>
      </c>
      <c r="N1167" s="22">
        <f t="shared" si="203"/>
        <v>0</v>
      </c>
    </row>
    <row r="1168" spans="1:14" x14ac:dyDescent="0.3">
      <c r="A1168" s="5" t="s">
        <v>3328</v>
      </c>
      <c r="B1168" s="5" t="s">
        <v>3329</v>
      </c>
      <c r="C1168" s="5" t="s">
        <v>3731</v>
      </c>
      <c r="D1168" s="5">
        <v>40</v>
      </c>
      <c r="E1168" s="6">
        <v>6803</v>
      </c>
      <c r="F1168" s="17" t="str">
        <f>VLOOKUP(A1168,'forecast data dump'!$A$1:$H$3450,4,FALSE)</f>
        <v>14-Apr-20 A</v>
      </c>
      <c r="G1168" s="17" t="str">
        <f>VLOOKUP(A1168,'forecast data dump'!$A$1:$H$3450,5,FALSE)</f>
        <v>30-Apr-20 A</v>
      </c>
      <c r="H1168" s="13">
        <f>VLOOKUP(A1168,'forecast data dump'!$A$1:$H$3450,8,FALSE)</f>
        <v>1</v>
      </c>
      <c r="I1168" s="22">
        <f t="shared" si="200"/>
        <v>0</v>
      </c>
      <c r="J1168" s="5"/>
      <c r="K1168" s="5"/>
      <c r="L1168" s="33">
        <f t="shared" si="201"/>
        <v>0</v>
      </c>
      <c r="M1168" s="33">
        <f t="shared" si="202"/>
        <v>0</v>
      </c>
      <c r="N1168" s="22">
        <f t="shared" si="203"/>
        <v>0</v>
      </c>
    </row>
    <row r="1169" spans="1:14" x14ac:dyDescent="0.3">
      <c r="A1169" s="5" t="s">
        <v>3328</v>
      </c>
      <c r="B1169" s="5" t="s">
        <v>3329</v>
      </c>
      <c r="C1169" s="5" t="s">
        <v>3759</v>
      </c>
      <c r="D1169" s="5">
        <v>40</v>
      </c>
      <c r="E1169" s="6">
        <v>4565</v>
      </c>
      <c r="F1169" s="17" t="str">
        <f>VLOOKUP(A1169,'forecast data dump'!$A$1:$H$3450,4,FALSE)</f>
        <v>14-Apr-20 A</v>
      </c>
      <c r="G1169" s="17" t="str">
        <f>VLOOKUP(A1169,'forecast data dump'!$A$1:$H$3450,5,FALSE)</f>
        <v>30-Apr-20 A</v>
      </c>
      <c r="H1169" s="13">
        <f>VLOOKUP(A1169,'forecast data dump'!$A$1:$H$3450,8,FALSE)</f>
        <v>1</v>
      </c>
      <c r="I1169" s="22">
        <f t="shared" si="200"/>
        <v>0</v>
      </c>
      <c r="J1169" s="5"/>
      <c r="K1169" s="5"/>
      <c r="L1169" s="33">
        <f t="shared" si="201"/>
        <v>0</v>
      </c>
      <c r="M1169" s="33">
        <f t="shared" si="202"/>
        <v>0</v>
      </c>
      <c r="N1169" s="22">
        <f t="shared" si="203"/>
        <v>0</v>
      </c>
    </row>
    <row r="1170" spans="1:14" x14ac:dyDescent="0.3">
      <c r="A1170" s="5" t="s">
        <v>3330</v>
      </c>
      <c r="B1170" s="5" t="s">
        <v>3331</v>
      </c>
      <c r="C1170" s="5" t="s">
        <v>3763</v>
      </c>
      <c r="D1170" s="5">
        <v>20</v>
      </c>
      <c r="E1170" s="6">
        <v>2945</v>
      </c>
      <c r="F1170" s="17" t="str">
        <f>VLOOKUP(A1170,'forecast data dump'!$A$1:$H$3450,4,FALSE)</f>
        <v>28-Jul-20 A</v>
      </c>
      <c r="G1170" s="17" t="str">
        <f>VLOOKUP(A1170,'forecast data dump'!$A$1:$H$3450,5,FALSE)</f>
        <v>21-Oct-20 A</v>
      </c>
      <c r="H1170" s="13">
        <f>VLOOKUP(A1170,'forecast data dump'!$A$1:$H$3450,8,FALSE)</f>
        <v>1</v>
      </c>
      <c r="I1170" s="22">
        <f t="shared" si="200"/>
        <v>0</v>
      </c>
      <c r="J1170" s="5"/>
      <c r="K1170" s="5"/>
      <c r="L1170" s="33">
        <f t="shared" si="201"/>
        <v>0</v>
      </c>
      <c r="M1170" s="33">
        <f t="shared" si="202"/>
        <v>0</v>
      </c>
      <c r="N1170" s="22">
        <f t="shared" si="203"/>
        <v>0</v>
      </c>
    </row>
    <row r="1171" spans="1:14" x14ac:dyDescent="0.3">
      <c r="A1171" s="5" t="s">
        <v>3330</v>
      </c>
      <c r="B1171" s="5" t="s">
        <v>3331</v>
      </c>
      <c r="C1171" s="5" t="s">
        <v>3731</v>
      </c>
      <c r="D1171" s="5">
        <v>8</v>
      </c>
      <c r="E1171" s="6">
        <v>1361</v>
      </c>
      <c r="F1171" s="17" t="str">
        <f>VLOOKUP(A1171,'forecast data dump'!$A$1:$H$3450,4,FALSE)</f>
        <v>28-Jul-20 A</v>
      </c>
      <c r="G1171" s="17" t="str">
        <f>VLOOKUP(A1171,'forecast data dump'!$A$1:$H$3450,5,FALSE)</f>
        <v>21-Oct-20 A</v>
      </c>
      <c r="H1171" s="13">
        <f>VLOOKUP(A1171,'forecast data dump'!$A$1:$H$3450,8,FALSE)</f>
        <v>1</v>
      </c>
      <c r="I1171" s="22">
        <f t="shared" si="200"/>
        <v>0</v>
      </c>
      <c r="J1171" s="5"/>
      <c r="K1171" s="5"/>
      <c r="L1171" s="33">
        <f t="shared" si="201"/>
        <v>0</v>
      </c>
      <c r="M1171" s="33">
        <f t="shared" si="202"/>
        <v>0</v>
      </c>
      <c r="N1171" s="22">
        <f t="shared" si="203"/>
        <v>0</v>
      </c>
    </row>
    <row r="1172" spans="1:14" x14ac:dyDescent="0.3">
      <c r="A1172" s="5" t="s">
        <v>3330</v>
      </c>
      <c r="B1172" s="5" t="s">
        <v>3331</v>
      </c>
      <c r="C1172" s="5" t="s">
        <v>3759</v>
      </c>
      <c r="D1172" s="5">
        <v>20</v>
      </c>
      <c r="E1172" s="6">
        <v>2282</v>
      </c>
      <c r="F1172" s="17" t="str">
        <f>VLOOKUP(A1172,'forecast data dump'!$A$1:$H$3450,4,FALSE)</f>
        <v>28-Jul-20 A</v>
      </c>
      <c r="G1172" s="17" t="str">
        <f>VLOOKUP(A1172,'forecast data dump'!$A$1:$H$3450,5,FALSE)</f>
        <v>21-Oct-20 A</v>
      </c>
      <c r="H1172" s="13">
        <f>VLOOKUP(A1172,'forecast data dump'!$A$1:$H$3450,8,FALSE)</f>
        <v>1</v>
      </c>
      <c r="I1172" s="22">
        <f t="shared" si="200"/>
        <v>0</v>
      </c>
      <c r="J1172" s="5"/>
      <c r="K1172" s="5"/>
      <c r="L1172" s="33">
        <f t="shared" si="201"/>
        <v>0</v>
      </c>
      <c r="M1172" s="33">
        <f t="shared" si="202"/>
        <v>0</v>
      </c>
      <c r="N1172" s="22">
        <f t="shared" si="203"/>
        <v>0</v>
      </c>
    </row>
    <row r="1173" spans="1:14" x14ac:dyDescent="0.3">
      <c r="A1173" s="5" t="s">
        <v>3332</v>
      </c>
      <c r="B1173" s="5" t="s">
        <v>3333</v>
      </c>
      <c r="C1173" s="5" t="s">
        <v>3763</v>
      </c>
      <c r="D1173" s="5">
        <v>20</v>
      </c>
      <c r="E1173" s="6">
        <v>2945</v>
      </c>
      <c r="F1173" s="17" t="str">
        <f>VLOOKUP(A1173,'forecast data dump'!$A$1:$H$3450,4,FALSE)</f>
        <v>01-Oct-20 A</v>
      </c>
      <c r="G1173" s="17" t="str">
        <f>VLOOKUP(A1173,'forecast data dump'!$A$1:$H$3450,5,FALSE)</f>
        <v>07-Oct-20 A</v>
      </c>
      <c r="H1173" s="13">
        <f>VLOOKUP(A1173,'forecast data dump'!$A$1:$H$3450,8,FALSE)</f>
        <v>1</v>
      </c>
      <c r="I1173" s="22">
        <f t="shared" si="200"/>
        <v>0</v>
      </c>
      <c r="J1173" s="5"/>
      <c r="K1173" s="5"/>
      <c r="L1173" s="33">
        <f t="shared" si="201"/>
        <v>0</v>
      </c>
      <c r="M1173" s="33">
        <f t="shared" si="202"/>
        <v>0</v>
      </c>
      <c r="N1173" s="22">
        <f t="shared" si="203"/>
        <v>0</v>
      </c>
    </row>
    <row r="1174" spans="1:14" x14ac:dyDescent="0.3">
      <c r="A1174" s="5" t="s">
        <v>3332</v>
      </c>
      <c r="B1174" s="5" t="s">
        <v>3333</v>
      </c>
      <c r="C1174" s="5" t="s">
        <v>3731</v>
      </c>
      <c r="D1174" s="5">
        <v>8</v>
      </c>
      <c r="E1174" s="6">
        <v>1361</v>
      </c>
      <c r="F1174" s="17" t="str">
        <f>VLOOKUP(A1174,'forecast data dump'!$A$1:$H$3450,4,FALSE)</f>
        <v>01-Oct-20 A</v>
      </c>
      <c r="G1174" s="17" t="str">
        <f>VLOOKUP(A1174,'forecast data dump'!$A$1:$H$3450,5,FALSE)</f>
        <v>07-Oct-20 A</v>
      </c>
      <c r="H1174" s="13">
        <f>VLOOKUP(A1174,'forecast data dump'!$A$1:$H$3450,8,FALSE)</f>
        <v>1</v>
      </c>
      <c r="I1174" s="22">
        <f t="shared" si="200"/>
        <v>0</v>
      </c>
      <c r="J1174" s="5"/>
      <c r="K1174" s="5"/>
      <c r="L1174" s="33">
        <f t="shared" si="201"/>
        <v>0</v>
      </c>
      <c r="M1174" s="33">
        <f t="shared" si="202"/>
        <v>0</v>
      </c>
      <c r="N1174" s="22">
        <f t="shared" si="203"/>
        <v>0</v>
      </c>
    </row>
    <row r="1175" spans="1:14" x14ac:dyDescent="0.3">
      <c r="A1175" s="5" t="s">
        <v>3332</v>
      </c>
      <c r="B1175" s="5" t="s">
        <v>3333</v>
      </c>
      <c r="C1175" s="5" t="s">
        <v>3759</v>
      </c>
      <c r="D1175" s="5">
        <v>20</v>
      </c>
      <c r="E1175" s="6">
        <v>2282</v>
      </c>
      <c r="F1175" s="17" t="str">
        <f>VLOOKUP(A1175,'forecast data dump'!$A$1:$H$3450,4,FALSE)</f>
        <v>01-Oct-20 A</v>
      </c>
      <c r="G1175" s="17" t="str">
        <f>VLOOKUP(A1175,'forecast data dump'!$A$1:$H$3450,5,FALSE)</f>
        <v>07-Oct-20 A</v>
      </c>
      <c r="H1175" s="13">
        <f>VLOOKUP(A1175,'forecast data dump'!$A$1:$H$3450,8,FALSE)</f>
        <v>1</v>
      </c>
      <c r="I1175" s="22">
        <f t="shared" si="200"/>
        <v>0</v>
      </c>
      <c r="J1175" s="5"/>
      <c r="K1175" s="5"/>
      <c r="L1175" s="33">
        <f t="shared" si="201"/>
        <v>0</v>
      </c>
      <c r="M1175" s="33">
        <f t="shared" si="202"/>
        <v>0</v>
      </c>
      <c r="N1175" s="22">
        <f t="shared" si="203"/>
        <v>0</v>
      </c>
    </row>
    <row r="1176" spans="1:14" x14ac:dyDescent="0.3">
      <c r="A1176" s="5" t="s">
        <v>3334</v>
      </c>
      <c r="B1176" s="5" t="s">
        <v>3335</v>
      </c>
      <c r="C1176" s="5" t="s">
        <v>3763</v>
      </c>
      <c r="D1176" s="5">
        <v>80</v>
      </c>
      <c r="E1176" s="6">
        <v>11781</v>
      </c>
      <c r="F1176" s="17" t="str">
        <f>VLOOKUP(A1176,'forecast data dump'!$A$1:$H$3450,4,FALSE)</f>
        <v>21-Apr-20 A</v>
      </c>
      <c r="G1176" s="17" t="str">
        <f>VLOOKUP(A1176,'forecast data dump'!$A$1:$H$3450,5,FALSE)</f>
        <v>14-Oct-20 A</v>
      </c>
      <c r="H1176" s="13">
        <f>VLOOKUP(A1176,'forecast data dump'!$A$1:$H$3450,8,FALSE)</f>
        <v>1</v>
      </c>
      <c r="I1176" s="22">
        <f t="shared" si="200"/>
        <v>0</v>
      </c>
      <c r="J1176" s="5"/>
      <c r="K1176" s="5"/>
      <c r="L1176" s="33">
        <f t="shared" si="201"/>
        <v>0</v>
      </c>
      <c r="M1176" s="33">
        <f t="shared" si="202"/>
        <v>0</v>
      </c>
      <c r="N1176" s="22">
        <f t="shared" si="203"/>
        <v>0</v>
      </c>
    </row>
    <row r="1177" spans="1:14" x14ac:dyDescent="0.3">
      <c r="A1177" s="5" t="s">
        <v>3334</v>
      </c>
      <c r="B1177" s="5" t="s">
        <v>3335</v>
      </c>
      <c r="C1177" s="5" t="s">
        <v>3731</v>
      </c>
      <c r="D1177" s="5">
        <v>40</v>
      </c>
      <c r="E1177" s="6">
        <v>6803</v>
      </c>
      <c r="F1177" s="17" t="str">
        <f>VLOOKUP(A1177,'forecast data dump'!$A$1:$H$3450,4,FALSE)</f>
        <v>21-Apr-20 A</v>
      </c>
      <c r="G1177" s="17" t="str">
        <f>VLOOKUP(A1177,'forecast data dump'!$A$1:$H$3450,5,FALSE)</f>
        <v>14-Oct-20 A</v>
      </c>
      <c r="H1177" s="13">
        <f>VLOOKUP(A1177,'forecast data dump'!$A$1:$H$3450,8,FALSE)</f>
        <v>1</v>
      </c>
      <c r="I1177" s="22">
        <f t="shared" si="200"/>
        <v>0</v>
      </c>
      <c r="J1177" s="5"/>
      <c r="K1177" s="5"/>
      <c r="L1177" s="33">
        <f t="shared" si="201"/>
        <v>0</v>
      </c>
      <c r="M1177" s="33">
        <f t="shared" si="202"/>
        <v>0</v>
      </c>
      <c r="N1177" s="22">
        <f t="shared" si="203"/>
        <v>0</v>
      </c>
    </row>
    <row r="1178" spans="1:14" x14ac:dyDescent="0.3">
      <c r="A1178" s="5" t="s">
        <v>3334</v>
      </c>
      <c r="B1178" s="5" t="s">
        <v>3335</v>
      </c>
      <c r="C1178" s="5" t="s">
        <v>3759</v>
      </c>
      <c r="D1178" s="5">
        <v>40</v>
      </c>
      <c r="E1178" s="6">
        <v>4565</v>
      </c>
      <c r="F1178" s="17" t="str">
        <f>VLOOKUP(A1178,'forecast data dump'!$A$1:$H$3450,4,FALSE)</f>
        <v>21-Apr-20 A</v>
      </c>
      <c r="G1178" s="17" t="str">
        <f>VLOOKUP(A1178,'forecast data dump'!$A$1:$H$3450,5,FALSE)</f>
        <v>14-Oct-20 A</v>
      </c>
      <c r="H1178" s="13">
        <f>VLOOKUP(A1178,'forecast data dump'!$A$1:$H$3450,8,FALSE)</f>
        <v>1</v>
      </c>
      <c r="I1178" s="22">
        <f t="shared" si="200"/>
        <v>0</v>
      </c>
      <c r="J1178" s="5"/>
      <c r="K1178" s="5"/>
      <c r="L1178" s="33">
        <f t="shared" si="201"/>
        <v>0</v>
      </c>
      <c r="M1178" s="33">
        <f t="shared" si="202"/>
        <v>0</v>
      </c>
      <c r="N1178" s="22">
        <f t="shared" si="203"/>
        <v>0</v>
      </c>
    </row>
    <row r="1179" spans="1:14" x14ac:dyDescent="0.3">
      <c r="A1179" s="5" t="s">
        <v>3336</v>
      </c>
      <c r="B1179" s="5" t="s">
        <v>3337</v>
      </c>
      <c r="C1179" s="5" t="s">
        <v>3763</v>
      </c>
      <c r="D1179" s="5">
        <v>18</v>
      </c>
      <c r="E1179" s="6">
        <v>2651</v>
      </c>
      <c r="F1179" s="17" t="str">
        <f>VLOOKUP(A1179,'forecast data dump'!$A$1:$H$3450,4,FALSE)</f>
        <v>23-Oct-20 A</v>
      </c>
      <c r="G1179" s="17" t="str">
        <f>VLOOKUP(A1179,'forecast data dump'!$A$1:$H$3450,5,FALSE)</f>
        <v>28-Oct-20 A</v>
      </c>
      <c r="H1179" s="13">
        <f>VLOOKUP(A1179,'forecast data dump'!$A$1:$H$3450,8,FALSE)</f>
        <v>1</v>
      </c>
      <c r="I1179" s="22">
        <f t="shared" si="200"/>
        <v>0</v>
      </c>
      <c r="J1179" s="5"/>
      <c r="K1179" s="5"/>
      <c r="L1179" s="33">
        <f t="shared" si="201"/>
        <v>0</v>
      </c>
      <c r="M1179" s="33">
        <f t="shared" si="202"/>
        <v>0</v>
      </c>
      <c r="N1179" s="22">
        <f t="shared" si="203"/>
        <v>0</v>
      </c>
    </row>
    <row r="1180" spans="1:14" x14ac:dyDescent="0.3">
      <c r="A1180" s="5" t="s">
        <v>3336</v>
      </c>
      <c r="B1180" s="5" t="s">
        <v>3337</v>
      </c>
      <c r="C1180" s="5" t="s">
        <v>3731</v>
      </c>
      <c r="D1180" s="5">
        <v>8</v>
      </c>
      <c r="E1180" s="6">
        <v>1361</v>
      </c>
      <c r="F1180" s="17" t="str">
        <f>VLOOKUP(A1180,'forecast data dump'!$A$1:$H$3450,4,FALSE)</f>
        <v>23-Oct-20 A</v>
      </c>
      <c r="G1180" s="17" t="str">
        <f>VLOOKUP(A1180,'forecast data dump'!$A$1:$H$3450,5,FALSE)</f>
        <v>28-Oct-20 A</v>
      </c>
      <c r="H1180" s="13">
        <f>VLOOKUP(A1180,'forecast data dump'!$A$1:$H$3450,8,FALSE)</f>
        <v>1</v>
      </c>
      <c r="I1180" s="22">
        <f t="shared" si="200"/>
        <v>0</v>
      </c>
      <c r="J1180" s="5"/>
      <c r="K1180" s="5"/>
      <c r="L1180" s="33">
        <f t="shared" si="201"/>
        <v>0</v>
      </c>
      <c r="M1180" s="33">
        <f t="shared" si="202"/>
        <v>0</v>
      </c>
      <c r="N1180" s="22">
        <f t="shared" si="203"/>
        <v>0</v>
      </c>
    </row>
    <row r="1181" spans="1:14" x14ac:dyDescent="0.3">
      <c r="A1181" s="5" t="s">
        <v>3336</v>
      </c>
      <c r="B1181" s="5" t="s">
        <v>3337</v>
      </c>
      <c r="C1181" s="5" t="s">
        <v>3759</v>
      </c>
      <c r="D1181" s="5">
        <v>18</v>
      </c>
      <c r="E1181" s="6">
        <v>2054</v>
      </c>
      <c r="F1181" s="17" t="str">
        <f>VLOOKUP(A1181,'forecast data dump'!$A$1:$H$3450,4,FALSE)</f>
        <v>23-Oct-20 A</v>
      </c>
      <c r="G1181" s="17" t="str">
        <f>VLOOKUP(A1181,'forecast data dump'!$A$1:$H$3450,5,FALSE)</f>
        <v>28-Oct-20 A</v>
      </c>
      <c r="H1181" s="13">
        <f>VLOOKUP(A1181,'forecast data dump'!$A$1:$H$3450,8,FALSE)</f>
        <v>1</v>
      </c>
      <c r="I1181" s="22">
        <f t="shared" si="200"/>
        <v>0</v>
      </c>
      <c r="J1181" s="5"/>
      <c r="K1181" s="5"/>
      <c r="L1181" s="33">
        <f t="shared" si="201"/>
        <v>0</v>
      </c>
      <c r="M1181" s="33">
        <f t="shared" si="202"/>
        <v>0</v>
      </c>
      <c r="N1181" s="22">
        <f t="shared" si="203"/>
        <v>0</v>
      </c>
    </row>
    <row r="1182" spans="1:14" x14ac:dyDescent="0.3">
      <c r="A1182" s="5" t="s">
        <v>3338</v>
      </c>
      <c r="B1182" s="5" t="s">
        <v>3339</v>
      </c>
      <c r="C1182" s="5" t="s">
        <v>3763</v>
      </c>
      <c r="D1182" s="5">
        <v>20</v>
      </c>
      <c r="E1182" s="6">
        <v>3004</v>
      </c>
      <c r="F1182" s="17" t="str">
        <f>VLOOKUP(A1182,'forecast data dump'!$A$1:$H$3450,4,FALSE)</f>
        <v>03-Nov-20 A</v>
      </c>
      <c r="G1182" s="17" t="str">
        <f>VLOOKUP(A1182,'forecast data dump'!$A$1:$H$3450,5,FALSE)</f>
        <v>15-Apr-21 A</v>
      </c>
      <c r="H1182" s="13">
        <f>VLOOKUP(A1182,'forecast data dump'!$A$1:$H$3450,8,FALSE)</f>
        <v>1</v>
      </c>
      <c r="I1182" s="22">
        <f t="shared" si="200"/>
        <v>0</v>
      </c>
      <c r="J1182" s="5"/>
      <c r="K1182" s="5"/>
      <c r="L1182" s="33">
        <f t="shared" si="201"/>
        <v>0</v>
      </c>
      <c r="M1182" s="33">
        <f t="shared" si="202"/>
        <v>0</v>
      </c>
      <c r="N1182" s="22">
        <f t="shared" si="203"/>
        <v>0</v>
      </c>
    </row>
    <row r="1183" spans="1:14" x14ac:dyDescent="0.3">
      <c r="A1183" s="5" t="s">
        <v>3338</v>
      </c>
      <c r="B1183" s="5" t="s">
        <v>3339</v>
      </c>
      <c r="C1183" s="5" t="s">
        <v>3731</v>
      </c>
      <c r="D1183" s="5">
        <v>20</v>
      </c>
      <c r="E1183" s="6">
        <v>3469</v>
      </c>
      <c r="F1183" s="17" t="str">
        <f>VLOOKUP(A1183,'forecast data dump'!$A$1:$H$3450,4,FALSE)</f>
        <v>03-Nov-20 A</v>
      </c>
      <c r="G1183" s="17" t="str">
        <f>VLOOKUP(A1183,'forecast data dump'!$A$1:$H$3450,5,FALSE)</f>
        <v>15-Apr-21 A</v>
      </c>
      <c r="H1183" s="13">
        <f>VLOOKUP(A1183,'forecast data dump'!$A$1:$H$3450,8,FALSE)</f>
        <v>1</v>
      </c>
      <c r="I1183" s="22">
        <f t="shared" si="200"/>
        <v>0</v>
      </c>
      <c r="J1183" s="5"/>
      <c r="K1183" s="5"/>
      <c r="L1183" s="33">
        <f t="shared" si="201"/>
        <v>0</v>
      </c>
      <c r="M1183" s="33">
        <f t="shared" si="202"/>
        <v>0</v>
      </c>
      <c r="N1183" s="22">
        <f t="shared" si="203"/>
        <v>0</v>
      </c>
    </row>
    <row r="1184" spans="1:14" x14ac:dyDescent="0.3">
      <c r="A1184" s="5" t="s">
        <v>3338</v>
      </c>
      <c r="B1184" s="5" t="s">
        <v>3339</v>
      </c>
      <c r="C1184" s="5" t="s">
        <v>3759</v>
      </c>
      <c r="D1184" s="5">
        <v>10</v>
      </c>
      <c r="E1184" s="6">
        <v>1164</v>
      </c>
      <c r="F1184" s="17" t="str">
        <f>VLOOKUP(A1184,'forecast data dump'!$A$1:$H$3450,4,FALSE)</f>
        <v>03-Nov-20 A</v>
      </c>
      <c r="G1184" s="17" t="str">
        <f>VLOOKUP(A1184,'forecast data dump'!$A$1:$H$3450,5,FALSE)</f>
        <v>15-Apr-21 A</v>
      </c>
      <c r="H1184" s="13">
        <f>VLOOKUP(A1184,'forecast data dump'!$A$1:$H$3450,8,FALSE)</f>
        <v>1</v>
      </c>
      <c r="I1184" s="22">
        <f t="shared" si="200"/>
        <v>0</v>
      </c>
      <c r="J1184" s="5"/>
      <c r="K1184" s="5"/>
      <c r="L1184" s="33">
        <f t="shared" si="201"/>
        <v>0</v>
      </c>
      <c r="M1184" s="33">
        <f t="shared" si="202"/>
        <v>0</v>
      </c>
      <c r="N1184" s="22">
        <f t="shared" si="203"/>
        <v>0</v>
      </c>
    </row>
    <row r="1185" spans="1:14" x14ac:dyDescent="0.3">
      <c r="A1185" s="5" t="s">
        <v>3340</v>
      </c>
      <c r="B1185" s="5" t="s">
        <v>3341</v>
      </c>
      <c r="C1185" s="5" t="s">
        <v>3763</v>
      </c>
      <c r="D1185" s="5">
        <v>32</v>
      </c>
      <c r="E1185" s="6">
        <v>4854</v>
      </c>
      <c r="F1185" s="17" t="str">
        <f>VLOOKUP(A1185,'forecast data dump'!$A$1:$H$3450,4,FALSE)</f>
        <v>12-Apr-21 A</v>
      </c>
      <c r="G1185" s="17" t="str">
        <f>VLOOKUP(A1185,'forecast data dump'!$A$1:$H$3450,5,FALSE)</f>
        <v>15-Apr-21 A</v>
      </c>
      <c r="H1185" s="13">
        <f>VLOOKUP(A1185,'forecast data dump'!$A$1:$H$3450,8,FALSE)</f>
        <v>1</v>
      </c>
      <c r="I1185" s="22">
        <f t="shared" si="200"/>
        <v>0</v>
      </c>
      <c r="J1185" s="5"/>
      <c r="K1185" s="5"/>
      <c r="L1185" s="33">
        <f t="shared" si="201"/>
        <v>0</v>
      </c>
      <c r="M1185" s="33">
        <f t="shared" si="202"/>
        <v>0</v>
      </c>
      <c r="N1185" s="22">
        <f t="shared" si="203"/>
        <v>0</v>
      </c>
    </row>
    <row r="1186" spans="1:14" x14ac:dyDescent="0.3">
      <c r="A1186" s="5" t="s">
        <v>3340</v>
      </c>
      <c r="B1186" s="5" t="s">
        <v>3341</v>
      </c>
      <c r="C1186" s="5" t="s">
        <v>3731</v>
      </c>
      <c r="D1186" s="5">
        <v>4</v>
      </c>
      <c r="E1186" s="6">
        <v>701</v>
      </c>
      <c r="F1186" s="17" t="str">
        <f>VLOOKUP(A1186,'forecast data dump'!$A$1:$H$3450,4,FALSE)</f>
        <v>12-Apr-21 A</v>
      </c>
      <c r="G1186" s="17" t="str">
        <f>VLOOKUP(A1186,'forecast data dump'!$A$1:$H$3450,5,FALSE)</f>
        <v>15-Apr-21 A</v>
      </c>
      <c r="H1186" s="13">
        <f>VLOOKUP(A1186,'forecast data dump'!$A$1:$H$3450,8,FALSE)</f>
        <v>1</v>
      </c>
      <c r="I1186" s="22">
        <f t="shared" si="200"/>
        <v>0</v>
      </c>
      <c r="J1186" s="5"/>
      <c r="K1186" s="5"/>
      <c r="L1186" s="33">
        <f t="shared" si="201"/>
        <v>0</v>
      </c>
      <c r="M1186" s="33">
        <f t="shared" si="202"/>
        <v>0</v>
      </c>
      <c r="N1186" s="22">
        <f t="shared" si="203"/>
        <v>0</v>
      </c>
    </row>
    <row r="1187" spans="1:14" x14ac:dyDescent="0.3">
      <c r="A1187" s="5" t="s">
        <v>3340</v>
      </c>
      <c r="B1187" s="5" t="s">
        <v>3341</v>
      </c>
      <c r="C1187" s="5" t="s">
        <v>3759</v>
      </c>
      <c r="D1187" s="5">
        <v>16</v>
      </c>
      <c r="E1187" s="6">
        <v>1881</v>
      </c>
      <c r="F1187" s="17" t="str">
        <f>VLOOKUP(A1187,'forecast data dump'!$A$1:$H$3450,4,FALSE)</f>
        <v>12-Apr-21 A</v>
      </c>
      <c r="G1187" s="17" t="str">
        <f>VLOOKUP(A1187,'forecast data dump'!$A$1:$H$3450,5,FALSE)</f>
        <v>15-Apr-21 A</v>
      </c>
      <c r="H1187" s="13">
        <f>VLOOKUP(A1187,'forecast data dump'!$A$1:$H$3450,8,FALSE)</f>
        <v>1</v>
      </c>
      <c r="I1187" s="22">
        <f t="shared" si="200"/>
        <v>0</v>
      </c>
      <c r="J1187" s="5"/>
      <c r="K1187" s="5"/>
      <c r="L1187" s="33">
        <f t="shared" si="201"/>
        <v>0</v>
      </c>
      <c r="M1187" s="33">
        <f t="shared" si="202"/>
        <v>0</v>
      </c>
      <c r="N1187" s="22">
        <f t="shared" si="203"/>
        <v>0</v>
      </c>
    </row>
    <row r="1188" spans="1:14" x14ac:dyDescent="0.3">
      <c r="A1188" s="5" t="s">
        <v>3342</v>
      </c>
      <c r="B1188" s="5" t="s">
        <v>3343</v>
      </c>
      <c r="C1188" s="5" t="s">
        <v>3763</v>
      </c>
      <c r="D1188" s="5">
        <v>18</v>
      </c>
      <c r="E1188" s="6">
        <v>2651</v>
      </c>
      <c r="F1188" s="17" t="str">
        <f>VLOOKUP(A1188,'forecast data dump'!$A$1:$H$3450,4,FALSE)</f>
        <v>23-Oct-20 A</v>
      </c>
      <c r="G1188" s="17" t="str">
        <f>VLOOKUP(A1188,'forecast data dump'!$A$1:$H$3450,5,FALSE)</f>
        <v>28-Oct-20 A</v>
      </c>
      <c r="H1188" s="13">
        <f>VLOOKUP(A1188,'forecast data dump'!$A$1:$H$3450,8,FALSE)</f>
        <v>1</v>
      </c>
      <c r="I1188" s="22">
        <f t="shared" si="200"/>
        <v>0</v>
      </c>
      <c r="J1188" s="5"/>
      <c r="K1188" s="5"/>
      <c r="L1188" s="33">
        <f t="shared" si="201"/>
        <v>0</v>
      </c>
      <c r="M1188" s="33">
        <f t="shared" si="202"/>
        <v>0</v>
      </c>
      <c r="N1188" s="22">
        <f t="shared" si="203"/>
        <v>0</v>
      </c>
    </row>
    <row r="1189" spans="1:14" x14ac:dyDescent="0.3">
      <c r="A1189" s="5" t="s">
        <v>3342</v>
      </c>
      <c r="B1189" s="5" t="s">
        <v>3343</v>
      </c>
      <c r="C1189" s="5" t="s">
        <v>3731</v>
      </c>
      <c r="D1189" s="5">
        <v>8</v>
      </c>
      <c r="E1189" s="6">
        <v>1361</v>
      </c>
      <c r="F1189" s="17" t="str">
        <f>VLOOKUP(A1189,'forecast data dump'!$A$1:$H$3450,4,FALSE)</f>
        <v>23-Oct-20 A</v>
      </c>
      <c r="G1189" s="17" t="str">
        <f>VLOOKUP(A1189,'forecast data dump'!$A$1:$H$3450,5,FALSE)</f>
        <v>28-Oct-20 A</v>
      </c>
      <c r="H1189" s="13">
        <f>VLOOKUP(A1189,'forecast data dump'!$A$1:$H$3450,8,FALSE)</f>
        <v>1</v>
      </c>
      <c r="I1189" s="22">
        <f t="shared" si="200"/>
        <v>0</v>
      </c>
      <c r="J1189" s="5"/>
      <c r="K1189" s="5"/>
      <c r="L1189" s="33">
        <f t="shared" si="201"/>
        <v>0</v>
      </c>
      <c r="M1189" s="33">
        <f t="shared" si="202"/>
        <v>0</v>
      </c>
      <c r="N1189" s="22">
        <f t="shared" si="203"/>
        <v>0</v>
      </c>
    </row>
    <row r="1190" spans="1:14" x14ac:dyDescent="0.3">
      <c r="A1190" s="5" t="s">
        <v>3342</v>
      </c>
      <c r="B1190" s="5" t="s">
        <v>3343</v>
      </c>
      <c r="C1190" s="5" t="s">
        <v>3759</v>
      </c>
      <c r="D1190" s="5">
        <v>18</v>
      </c>
      <c r="E1190" s="6">
        <v>2054</v>
      </c>
      <c r="F1190" s="17" t="str">
        <f>VLOOKUP(A1190,'forecast data dump'!$A$1:$H$3450,4,FALSE)</f>
        <v>23-Oct-20 A</v>
      </c>
      <c r="G1190" s="17" t="str">
        <f>VLOOKUP(A1190,'forecast data dump'!$A$1:$H$3450,5,FALSE)</f>
        <v>28-Oct-20 A</v>
      </c>
      <c r="H1190" s="13">
        <f>VLOOKUP(A1190,'forecast data dump'!$A$1:$H$3450,8,FALSE)</f>
        <v>1</v>
      </c>
      <c r="I1190" s="22">
        <f t="shared" si="200"/>
        <v>0</v>
      </c>
      <c r="J1190" s="5"/>
      <c r="K1190" s="5"/>
      <c r="L1190" s="33">
        <f t="shared" si="201"/>
        <v>0</v>
      </c>
      <c r="M1190" s="33">
        <f t="shared" si="202"/>
        <v>0</v>
      </c>
      <c r="N1190" s="22">
        <f t="shared" si="203"/>
        <v>0</v>
      </c>
    </row>
    <row r="1191" spans="1:14" x14ac:dyDescent="0.3">
      <c r="A1191" s="5" t="s">
        <v>3344</v>
      </c>
      <c r="B1191" s="5" t="s">
        <v>3345</v>
      </c>
      <c r="C1191" s="5" t="s">
        <v>3763</v>
      </c>
      <c r="D1191" s="5">
        <v>18</v>
      </c>
      <c r="E1191" s="6">
        <v>2651</v>
      </c>
      <c r="F1191" s="17">
        <f>VLOOKUP(A1191,'forecast data dump'!$A$1:$H$3450,4,FALSE)</f>
        <v>44482</v>
      </c>
      <c r="G1191" s="17">
        <f>VLOOKUP(A1191,'forecast data dump'!$A$1:$H$3450,5,FALSE)</f>
        <v>44524</v>
      </c>
      <c r="H1191" s="13">
        <f>VLOOKUP(A1191,'forecast data dump'!$A$1:$H$3450,8,FALSE)</f>
        <v>0</v>
      </c>
      <c r="I1191" s="22">
        <f t="shared" si="200"/>
        <v>18</v>
      </c>
      <c r="J1191" s="5"/>
      <c r="K1191" s="5"/>
      <c r="L1191" s="33">
        <f t="shared" si="201"/>
        <v>2651</v>
      </c>
      <c r="M1191" s="33">
        <f t="shared" si="202"/>
        <v>2651</v>
      </c>
      <c r="N1191" s="22">
        <f t="shared" si="203"/>
        <v>0</v>
      </c>
    </row>
    <row r="1192" spans="1:14" x14ac:dyDescent="0.3">
      <c r="A1192" s="5" t="s">
        <v>3344</v>
      </c>
      <c r="B1192" s="5" t="s">
        <v>3345</v>
      </c>
      <c r="C1192" s="5" t="s">
        <v>3731</v>
      </c>
      <c r="D1192" s="5">
        <v>8</v>
      </c>
      <c r="E1192" s="6">
        <v>1361</v>
      </c>
      <c r="F1192" s="17">
        <f>VLOOKUP(A1192,'forecast data dump'!$A$1:$H$3450,4,FALSE)</f>
        <v>44482</v>
      </c>
      <c r="G1192" s="17">
        <f>VLOOKUP(A1192,'forecast data dump'!$A$1:$H$3450,5,FALSE)</f>
        <v>44524</v>
      </c>
      <c r="H1192" s="13">
        <f>VLOOKUP(A1192,'forecast data dump'!$A$1:$H$3450,8,FALSE)</f>
        <v>0</v>
      </c>
      <c r="I1192" s="22">
        <f t="shared" si="200"/>
        <v>8</v>
      </c>
      <c r="J1192" s="5"/>
      <c r="K1192" s="5"/>
      <c r="L1192" s="33">
        <f t="shared" si="201"/>
        <v>1361</v>
      </c>
      <c r="M1192" s="33">
        <f t="shared" si="202"/>
        <v>1361</v>
      </c>
      <c r="N1192" s="22">
        <f t="shared" si="203"/>
        <v>0</v>
      </c>
    </row>
    <row r="1193" spans="1:14" x14ac:dyDescent="0.3">
      <c r="A1193" s="5" t="s">
        <v>3344</v>
      </c>
      <c r="B1193" s="5" t="s">
        <v>3345</v>
      </c>
      <c r="C1193" s="5" t="s">
        <v>3759</v>
      </c>
      <c r="D1193" s="5">
        <v>18</v>
      </c>
      <c r="E1193" s="6">
        <v>2054</v>
      </c>
      <c r="F1193" s="17">
        <f>VLOOKUP(A1193,'forecast data dump'!$A$1:$H$3450,4,FALSE)</f>
        <v>44482</v>
      </c>
      <c r="G1193" s="17">
        <f>VLOOKUP(A1193,'forecast data dump'!$A$1:$H$3450,5,FALSE)</f>
        <v>44524</v>
      </c>
      <c r="H1193" s="13">
        <f>VLOOKUP(A1193,'forecast data dump'!$A$1:$H$3450,8,FALSE)</f>
        <v>0</v>
      </c>
      <c r="I1193" s="22">
        <f t="shared" si="200"/>
        <v>18</v>
      </c>
      <c r="J1193" s="5"/>
      <c r="K1193" s="5"/>
      <c r="L1193" s="33">
        <f t="shared" si="201"/>
        <v>2054</v>
      </c>
      <c r="M1193" s="33">
        <f t="shared" si="202"/>
        <v>2054</v>
      </c>
      <c r="N1193" s="22">
        <f t="shared" si="203"/>
        <v>0</v>
      </c>
    </row>
    <row r="1194" spans="1:14" x14ac:dyDescent="0.3">
      <c r="A1194" s="5" t="s">
        <v>3346</v>
      </c>
      <c r="B1194" s="5" t="s">
        <v>3347</v>
      </c>
      <c r="C1194" s="5" t="s">
        <v>3763</v>
      </c>
      <c r="D1194" s="5">
        <v>24</v>
      </c>
      <c r="E1194" s="6">
        <v>3594</v>
      </c>
      <c r="F1194" s="17">
        <f>VLOOKUP(A1194,'forecast data dump'!$A$1:$H$3450,4,FALSE)</f>
        <v>44530</v>
      </c>
      <c r="G1194" s="17">
        <f>VLOOKUP(A1194,'forecast data dump'!$A$1:$H$3450,5,FALSE)</f>
        <v>44789</v>
      </c>
      <c r="H1194" s="13">
        <f>VLOOKUP(A1194,'forecast data dump'!$A$1:$H$3450,8,FALSE)</f>
        <v>0</v>
      </c>
      <c r="I1194" s="22">
        <f t="shared" si="200"/>
        <v>24</v>
      </c>
      <c r="J1194" s="5"/>
      <c r="K1194" s="5"/>
      <c r="L1194" s="33">
        <f t="shared" si="201"/>
        <v>3594</v>
      </c>
      <c r="M1194" s="33">
        <f t="shared" si="202"/>
        <v>3594</v>
      </c>
      <c r="N1194" s="22">
        <f t="shared" si="203"/>
        <v>0</v>
      </c>
    </row>
    <row r="1195" spans="1:14" x14ac:dyDescent="0.3">
      <c r="A1195" s="5" t="s">
        <v>3346</v>
      </c>
      <c r="B1195" s="5" t="s">
        <v>3347</v>
      </c>
      <c r="C1195" s="5" t="s">
        <v>3731</v>
      </c>
      <c r="D1195" s="5">
        <v>24</v>
      </c>
      <c r="E1195" s="6">
        <v>4150</v>
      </c>
      <c r="F1195" s="17">
        <f>VLOOKUP(A1195,'forecast data dump'!$A$1:$H$3450,4,FALSE)</f>
        <v>44530</v>
      </c>
      <c r="G1195" s="17">
        <f>VLOOKUP(A1195,'forecast data dump'!$A$1:$H$3450,5,FALSE)</f>
        <v>44789</v>
      </c>
      <c r="H1195" s="13">
        <f>VLOOKUP(A1195,'forecast data dump'!$A$1:$H$3450,8,FALSE)</f>
        <v>0</v>
      </c>
      <c r="I1195" s="22">
        <f t="shared" si="200"/>
        <v>24</v>
      </c>
      <c r="J1195" s="5"/>
      <c r="K1195" s="5"/>
      <c r="L1195" s="33">
        <f t="shared" si="201"/>
        <v>4150</v>
      </c>
      <c r="M1195" s="33">
        <f t="shared" si="202"/>
        <v>4150</v>
      </c>
      <c r="N1195" s="22">
        <f t="shared" si="203"/>
        <v>0</v>
      </c>
    </row>
    <row r="1196" spans="1:14" x14ac:dyDescent="0.3">
      <c r="A1196" s="5" t="s">
        <v>3346</v>
      </c>
      <c r="B1196" s="5" t="s">
        <v>3347</v>
      </c>
      <c r="C1196" s="5" t="s">
        <v>3759</v>
      </c>
      <c r="D1196" s="5">
        <v>10</v>
      </c>
      <c r="E1196" s="6">
        <v>1160</v>
      </c>
      <c r="F1196" s="17">
        <f>VLOOKUP(A1196,'forecast data dump'!$A$1:$H$3450,4,FALSE)</f>
        <v>44530</v>
      </c>
      <c r="G1196" s="17">
        <f>VLOOKUP(A1196,'forecast data dump'!$A$1:$H$3450,5,FALSE)</f>
        <v>44789</v>
      </c>
      <c r="H1196" s="13">
        <f>VLOOKUP(A1196,'forecast data dump'!$A$1:$H$3450,8,FALSE)</f>
        <v>0</v>
      </c>
      <c r="I1196" s="22">
        <f t="shared" si="200"/>
        <v>10</v>
      </c>
      <c r="J1196" s="5"/>
      <c r="K1196" s="5"/>
      <c r="L1196" s="33">
        <f t="shared" si="201"/>
        <v>1160</v>
      </c>
      <c r="M1196" s="33">
        <f t="shared" si="202"/>
        <v>1160</v>
      </c>
      <c r="N1196" s="22">
        <f t="shared" si="203"/>
        <v>0</v>
      </c>
    </row>
    <row r="1197" spans="1:14" x14ac:dyDescent="0.3">
      <c r="A1197" s="5" t="s">
        <v>3348</v>
      </c>
      <c r="B1197" s="5" t="s">
        <v>3349</v>
      </c>
      <c r="C1197" s="5" t="s">
        <v>3763</v>
      </c>
      <c r="D1197" s="5">
        <v>2</v>
      </c>
      <c r="E1197" s="6">
        <v>303</v>
      </c>
      <c r="F1197" s="17">
        <f>VLOOKUP(A1197,'forecast data dump'!$A$1:$H$3450,4,FALSE)</f>
        <v>44790</v>
      </c>
      <c r="G1197" s="17">
        <f>VLOOKUP(A1197,'forecast data dump'!$A$1:$H$3450,5,FALSE)</f>
        <v>44796</v>
      </c>
      <c r="H1197" s="13">
        <f>VLOOKUP(A1197,'forecast data dump'!$A$1:$H$3450,8,FALSE)</f>
        <v>0</v>
      </c>
      <c r="I1197" s="22">
        <f t="shared" si="200"/>
        <v>2</v>
      </c>
      <c r="J1197" s="5"/>
      <c r="K1197" s="5"/>
      <c r="L1197" s="33">
        <f t="shared" si="201"/>
        <v>303</v>
      </c>
      <c r="M1197" s="33">
        <f t="shared" si="202"/>
        <v>303</v>
      </c>
      <c r="N1197" s="22">
        <f t="shared" si="203"/>
        <v>0</v>
      </c>
    </row>
    <row r="1198" spans="1:14" x14ac:dyDescent="0.3">
      <c r="A1198" s="5" t="s">
        <v>3348</v>
      </c>
      <c r="B1198" s="5" t="s">
        <v>3349</v>
      </c>
      <c r="C1198" s="5" t="s">
        <v>3731</v>
      </c>
      <c r="D1198" s="5">
        <v>4</v>
      </c>
      <c r="E1198" s="6">
        <v>701</v>
      </c>
      <c r="F1198" s="17">
        <f>VLOOKUP(A1198,'forecast data dump'!$A$1:$H$3450,4,FALSE)</f>
        <v>44790</v>
      </c>
      <c r="G1198" s="17">
        <f>VLOOKUP(A1198,'forecast data dump'!$A$1:$H$3450,5,FALSE)</f>
        <v>44796</v>
      </c>
      <c r="H1198" s="13">
        <f>VLOOKUP(A1198,'forecast data dump'!$A$1:$H$3450,8,FALSE)</f>
        <v>0</v>
      </c>
      <c r="I1198" s="22">
        <f t="shared" si="200"/>
        <v>4</v>
      </c>
      <c r="J1198" s="5"/>
      <c r="K1198" s="5"/>
      <c r="L1198" s="33">
        <f t="shared" si="201"/>
        <v>701</v>
      </c>
      <c r="M1198" s="33">
        <f t="shared" si="202"/>
        <v>701</v>
      </c>
      <c r="N1198" s="22">
        <f t="shared" si="203"/>
        <v>0</v>
      </c>
    </row>
    <row r="1199" spans="1:14" x14ac:dyDescent="0.3">
      <c r="A1199" s="5" t="s">
        <v>3348</v>
      </c>
      <c r="B1199" s="5" t="s">
        <v>3349</v>
      </c>
      <c r="C1199" s="5" t="s">
        <v>3759</v>
      </c>
      <c r="D1199" s="5">
        <v>4</v>
      </c>
      <c r="E1199" s="6">
        <v>470</v>
      </c>
      <c r="F1199" s="17">
        <f>VLOOKUP(A1199,'forecast data dump'!$A$1:$H$3450,4,FALSE)</f>
        <v>44790</v>
      </c>
      <c r="G1199" s="17">
        <f>VLOOKUP(A1199,'forecast data dump'!$A$1:$H$3450,5,FALSE)</f>
        <v>44796</v>
      </c>
      <c r="H1199" s="13">
        <f>VLOOKUP(A1199,'forecast data dump'!$A$1:$H$3450,8,FALSE)</f>
        <v>0</v>
      </c>
      <c r="I1199" s="22">
        <f t="shared" si="200"/>
        <v>4</v>
      </c>
      <c r="J1199" s="5"/>
      <c r="K1199" s="5"/>
      <c r="L1199" s="33">
        <f t="shared" si="201"/>
        <v>470</v>
      </c>
      <c r="M1199" s="33">
        <f t="shared" si="202"/>
        <v>470</v>
      </c>
      <c r="N1199" s="22">
        <f t="shared" si="203"/>
        <v>0</v>
      </c>
    </row>
    <row r="1200" spans="1:14" x14ac:dyDescent="0.3">
      <c r="A1200" s="5" t="s">
        <v>3350</v>
      </c>
      <c r="B1200" s="5" t="s">
        <v>3351</v>
      </c>
      <c r="C1200" s="5" t="s">
        <v>3763</v>
      </c>
      <c r="D1200" s="5">
        <v>18</v>
      </c>
      <c r="E1200" s="6">
        <v>2651</v>
      </c>
      <c r="F1200" s="17">
        <f>VLOOKUP(A1200,'forecast data dump'!$A$1:$H$3450,4,FALSE)</f>
        <v>44438</v>
      </c>
      <c r="G1200" s="17">
        <f>VLOOKUP(A1200,'forecast data dump'!$A$1:$H$3450,5,FALSE)</f>
        <v>44481</v>
      </c>
      <c r="H1200" s="13">
        <f>VLOOKUP(A1200,'forecast data dump'!$A$1:$H$3450,8,FALSE)</f>
        <v>0</v>
      </c>
      <c r="I1200" s="22">
        <f t="shared" si="200"/>
        <v>18</v>
      </c>
      <c r="J1200" s="5"/>
      <c r="K1200" s="5"/>
      <c r="L1200" s="33">
        <f t="shared" si="201"/>
        <v>2651</v>
      </c>
      <c r="M1200" s="33">
        <f t="shared" si="202"/>
        <v>2651</v>
      </c>
      <c r="N1200" s="22">
        <f t="shared" si="203"/>
        <v>0</v>
      </c>
    </row>
    <row r="1201" spans="1:14" x14ac:dyDescent="0.3">
      <c r="A1201" s="5" t="s">
        <v>3350</v>
      </c>
      <c r="B1201" s="5" t="s">
        <v>3351</v>
      </c>
      <c r="C1201" s="5" t="s">
        <v>3731</v>
      </c>
      <c r="D1201" s="5">
        <v>8</v>
      </c>
      <c r="E1201" s="6">
        <v>1361</v>
      </c>
      <c r="F1201" s="17">
        <f>VLOOKUP(A1201,'forecast data dump'!$A$1:$H$3450,4,FALSE)</f>
        <v>44438</v>
      </c>
      <c r="G1201" s="17">
        <f>VLOOKUP(A1201,'forecast data dump'!$A$1:$H$3450,5,FALSE)</f>
        <v>44481</v>
      </c>
      <c r="H1201" s="13">
        <f>VLOOKUP(A1201,'forecast data dump'!$A$1:$H$3450,8,FALSE)</f>
        <v>0</v>
      </c>
      <c r="I1201" s="22">
        <f t="shared" si="200"/>
        <v>8</v>
      </c>
      <c r="J1201" s="5"/>
      <c r="K1201" s="5"/>
      <c r="L1201" s="33">
        <f t="shared" si="201"/>
        <v>1361</v>
      </c>
      <c r="M1201" s="33">
        <f t="shared" si="202"/>
        <v>1361</v>
      </c>
      <c r="N1201" s="22">
        <f t="shared" si="203"/>
        <v>0</v>
      </c>
    </row>
    <row r="1202" spans="1:14" x14ac:dyDescent="0.3">
      <c r="A1202" s="5" t="s">
        <v>3350</v>
      </c>
      <c r="B1202" s="5" t="s">
        <v>3351</v>
      </c>
      <c r="C1202" s="5" t="s">
        <v>3759</v>
      </c>
      <c r="D1202" s="5">
        <v>18</v>
      </c>
      <c r="E1202" s="6">
        <v>2054</v>
      </c>
      <c r="F1202" s="17">
        <f>VLOOKUP(A1202,'forecast data dump'!$A$1:$H$3450,4,FALSE)</f>
        <v>44438</v>
      </c>
      <c r="G1202" s="17">
        <f>VLOOKUP(A1202,'forecast data dump'!$A$1:$H$3450,5,FALSE)</f>
        <v>44481</v>
      </c>
      <c r="H1202" s="13">
        <f>VLOOKUP(A1202,'forecast data dump'!$A$1:$H$3450,8,FALSE)</f>
        <v>0</v>
      </c>
      <c r="I1202" s="22">
        <f t="shared" si="200"/>
        <v>18</v>
      </c>
      <c r="J1202" s="5"/>
      <c r="K1202" s="5"/>
      <c r="L1202" s="33">
        <f t="shared" si="201"/>
        <v>2054</v>
      </c>
      <c r="M1202" s="33">
        <f t="shared" si="202"/>
        <v>2054</v>
      </c>
      <c r="N1202" s="22">
        <f t="shared" si="203"/>
        <v>0</v>
      </c>
    </row>
    <row r="1203" spans="1:14" x14ac:dyDescent="0.3">
      <c r="A1203" s="5" t="s">
        <v>3352</v>
      </c>
      <c r="B1203" s="5" t="s">
        <v>3353</v>
      </c>
      <c r="C1203" s="5" t="s">
        <v>3763</v>
      </c>
      <c r="D1203" s="5">
        <v>120</v>
      </c>
      <c r="E1203" s="6">
        <v>17672</v>
      </c>
      <c r="F1203" s="17" t="str">
        <f>VLOOKUP(A1203,'forecast data dump'!$A$1:$H$3450,4,FALSE)</f>
        <v>18-Nov-19 A</v>
      </c>
      <c r="G1203" s="17" t="str">
        <f>VLOOKUP(A1203,'forecast data dump'!$A$1:$H$3450,5,FALSE)</f>
        <v>31-Jan-20 A</v>
      </c>
      <c r="H1203" s="13">
        <f>VLOOKUP(A1203,'forecast data dump'!$A$1:$H$3450,8,FALSE)</f>
        <v>1</v>
      </c>
      <c r="I1203" s="22">
        <f t="shared" si="200"/>
        <v>0</v>
      </c>
      <c r="J1203" s="5"/>
      <c r="K1203" s="5"/>
      <c r="L1203" s="33">
        <f t="shared" si="201"/>
        <v>0</v>
      </c>
      <c r="M1203" s="33">
        <f t="shared" si="202"/>
        <v>0</v>
      </c>
      <c r="N1203" s="22">
        <f t="shared" si="203"/>
        <v>0</v>
      </c>
    </row>
    <row r="1204" spans="1:14" x14ac:dyDescent="0.3">
      <c r="A1204" s="5" t="s">
        <v>3352</v>
      </c>
      <c r="B1204" s="5" t="s">
        <v>3353</v>
      </c>
      <c r="C1204" s="5" t="s">
        <v>3752</v>
      </c>
      <c r="D1204" s="5">
        <v>300</v>
      </c>
      <c r="E1204" s="6">
        <v>37521</v>
      </c>
      <c r="F1204" s="17" t="str">
        <f>VLOOKUP(A1204,'forecast data dump'!$A$1:$H$3450,4,FALSE)</f>
        <v>18-Nov-19 A</v>
      </c>
      <c r="G1204" s="17" t="str">
        <f>VLOOKUP(A1204,'forecast data dump'!$A$1:$H$3450,5,FALSE)</f>
        <v>31-Jan-20 A</v>
      </c>
      <c r="H1204" s="13">
        <f>VLOOKUP(A1204,'forecast data dump'!$A$1:$H$3450,8,FALSE)</f>
        <v>1</v>
      </c>
      <c r="I1204" s="22">
        <f t="shared" ref="I1204:I1226" si="204">D1204*(1-H1204)</f>
        <v>0</v>
      </c>
      <c r="J1204" s="5"/>
      <c r="K1204" s="5"/>
      <c r="L1204" s="33">
        <f t="shared" ref="L1204:L1226" si="205">E1204*(1-H1204)</f>
        <v>0</v>
      </c>
      <c r="M1204" s="33">
        <f t="shared" ref="M1204:M1226" si="206">IF(J1204="",L1204,(E1204/D1204)*J1204)</f>
        <v>0</v>
      </c>
      <c r="N1204" s="22">
        <f t="shared" ref="N1204:N1226" si="207">L1204-M1204</f>
        <v>0</v>
      </c>
    </row>
    <row r="1205" spans="1:14" x14ac:dyDescent="0.3">
      <c r="A1205" s="5" t="s">
        <v>3354</v>
      </c>
      <c r="B1205" s="5" t="s">
        <v>3355</v>
      </c>
      <c r="C1205" s="5" t="s">
        <v>3761</v>
      </c>
      <c r="D1205" s="5">
        <v>204848</v>
      </c>
      <c r="E1205" s="6">
        <v>228531</v>
      </c>
      <c r="F1205" s="17" t="str">
        <f>VLOOKUP(A1205,'forecast data dump'!$A$1:$H$3450,4,FALSE)</f>
        <v>01-Jul-20 A</v>
      </c>
      <c r="G1205" s="17" t="str">
        <f>VLOOKUP(A1205,'forecast data dump'!$A$1:$H$3450,5,FALSE)</f>
        <v>02-Jul-20 A</v>
      </c>
      <c r="H1205" s="13">
        <f>VLOOKUP(A1205,'forecast data dump'!$A$1:$H$3450,8,FALSE)</f>
        <v>1</v>
      </c>
      <c r="I1205" s="22">
        <f t="shared" si="204"/>
        <v>0</v>
      </c>
      <c r="J1205" s="5"/>
      <c r="K1205" s="5"/>
      <c r="L1205" s="33">
        <f t="shared" si="205"/>
        <v>0</v>
      </c>
      <c r="M1205" s="33">
        <f t="shared" si="206"/>
        <v>0</v>
      </c>
      <c r="N1205" s="22">
        <f t="shared" si="207"/>
        <v>0</v>
      </c>
    </row>
    <row r="1206" spans="1:14" x14ac:dyDescent="0.3">
      <c r="A1206" s="5" t="s">
        <v>3356</v>
      </c>
      <c r="B1206" s="5" t="s">
        <v>3357</v>
      </c>
      <c r="C1206" s="5" t="s">
        <v>3762</v>
      </c>
      <c r="D1206" s="5">
        <v>56580</v>
      </c>
      <c r="E1206" s="6">
        <v>65672</v>
      </c>
      <c r="F1206" s="17" t="str">
        <f>VLOOKUP(A1206,'forecast data dump'!$A$1:$H$3450,4,FALSE)</f>
        <v>12-Apr-21 A</v>
      </c>
      <c r="G1206" s="17" t="str">
        <f>VLOOKUP(A1206,'forecast data dump'!$A$1:$H$3450,5,FALSE)</f>
        <v>15-Apr-21 A</v>
      </c>
      <c r="H1206" s="13">
        <f>VLOOKUP(A1206,'forecast data dump'!$A$1:$H$3450,8,FALSE)</f>
        <v>1</v>
      </c>
      <c r="I1206" s="22">
        <f t="shared" si="204"/>
        <v>0</v>
      </c>
      <c r="J1206" s="5"/>
      <c r="K1206" s="5"/>
      <c r="L1206" s="33">
        <f t="shared" si="205"/>
        <v>0</v>
      </c>
      <c r="M1206" s="33">
        <f t="shared" si="206"/>
        <v>0</v>
      </c>
      <c r="N1206" s="22">
        <f t="shared" si="207"/>
        <v>0</v>
      </c>
    </row>
    <row r="1207" spans="1:14" x14ac:dyDescent="0.3">
      <c r="A1207" s="5" t="s">
        <v>3358</v>
      </c>
      <c r="B1207" s="5" t="s">
        <v>3359</v>
      </c>
      <c r="C1207" s="5" t="s">
        <v>3762</v>
      </c>
      <c r="D1207" s="5">
        <v>126000</v>
      </c>
      <c r="E1207" s="6">
        <v>146246</v>
      </c>
      <c r="F1207" s="17">
        <f>VLOOKUP(A1207,'forecast data dump'!$A$1:$H$3450,4,FALSE)</f>
        <v>44790</v>
      </c>
      <c r="G1207" s="17">
        <f>VLOOKUP(A1207,'forecast data dump'!$A$1:$H$3450,5,FALSE)</f>
        <v>44796</v>
      </c>
      <c r="H1207" s="13">
        <f>VLOOKUP(A1207,'forecast data dump'!$A$1:$H$3450,8,FALSE)</f>
        <v>0</v>
      </c>
      <c r="I1207" s="22">
        <f t="shared" si="204"/>
        <v>126000</v>
      </c>
      <c r="J1207" s="5"/>
      <c r="K1207" s="5"/>
      <c r="L1207" s="33">
        <f t="shared" si="205"/>
        <v>146246</v>
      </c>
      <c r="M1207" s="33">
        <f t="shared" si="206"/>
        <v>146246</v>
      </c>
      <c r="N1207" s="22">
        <f t="shared" si="207"/>
        <v>0</v>
      </c>
    </row>
    <row r="1208" spans="1:14" x14ac:dyDescent="0.3">
      <c r="A1208" s="5" t="s">
        <v>3360</v>
      </c>
      <c r="B1208" s="5" t="s">
        <v>3361</v>
      </c>
      <c r="C1208" s="5" t="s">
        <v>3730</v>
      </c>
      <c r="D1208" s="5">
        <v>1142</v>
      </c>
      <c r="E1208" s="6">
        <v>190783</v>
      </c>
      <c r="F1208" s="17" t="str">
        <f>VLOOKUP(A1208,'forecast data dump'!$A$1:$H$3450,4,FALSE)</f>
        <v>01-Oct-18 A</v>
      </c>
      <c r="G1208" s="17" t="str">
        <f>VLOOKUP(A1208,'forecast data dump'!$A$1:$H$3450,5,FALSE)</f>
        <v>31-May-19 A</v>
      </c>
      <c r="H1208" s="13">
        <f>VLOOKUP(A1208,'forecast data dump'!$A$1:$H$3450,8,FALSE)</f>
        <v>1</v>
      </c>
      <c r="I1208" s="22">
        <f t="shared" si="204"/>
        <v>0</v>
      </c>
      <c r="J1208" s="5"/>
      <c r="K1208" s="5"/>
      <c r="L1208" s="33">
        <f t="shared" si="205"/>
        <v>0</v>
      </c>
      <c r="M1208" s="33">
        <f t="shared" si="206"/>
        <v>0</v>
      </c>
      <c r="N1208" s="22">
        <f t="shared" si="207"/>
        <v>0</v>
      </c>
    </row>
    <row r="1209" spans="1:14" x14ac:dyDescent="0.3">
      <c r="A1209" s="5" t="s">
        <v>3362</v>
      </c>
      <c r="B1209" s="5" t="s">
        <v>3363</v>
      </c>
      <c r="C1209" s="5" t="s">
        <v>3745</v>
      </c>
      <c r="D1209" s="5">
        <v>60</v>
      </c>
      <c r="E1209" s="6">
        <v>6847</v>
      </c>
      <c r="F1209" s="17" t="str">
        <f>VLOOKUP(A1209,'forecast data dump'!$A$1:$H$3450,4,FALSE)</f>
        <v>03-Feb-20 A</v>
      </c>
      <c r="G1209" s="17" t="str">
        <f>VLOOKUP(A1209,'forecast data dump'!$A$1:$H$3450,5,FALSE)</f>
        <v>30-Oct-20 A</v>
      </c>
      <c r="H1209" s="13">
        <f>VLOOKUP(A1209,'forecast data dump'!$A$1:$H$3450,8,FALSE)</f>
        <v>1</v>
      </c>
      <c r="I1209" s="22">
        <f t="shared" si="204"/>
        <v>0</v>
      </c>
      <c r="J1209" s="5"/>
      <c r="K1209" s="5"/>
      <c r="L1209" s="33">
        <f t="shared" si="205"/>
        <v>0</v>
      </c>
      <c r="M1209" s="33">
        <f t="shared" si="206"/>
        <v>0</v>
      </c>
      <c r="N1209" s="22">
        <f t="shared" si="207"/>
        <v>0</v>
      </c>
    </row>
    <row r="1210" spans="1:14" x14ac:dyDescent="0.3">
      <c r="A1210" s="5" t="s">
        <v>3364</v>
      </c>
      <c r="B1210" s="5" t="s">
        <v>3365</v>
      </c>
      <c r="C1210" s="5" t="s">
        <v>3763</v>
      </c>
      <c r="D1210" s="5">
        <v>60</v>
      </c>
      <c r="E1210" s="6">
        <v>8836</v>
      </c>
      <c r="F1210" s="17" t="str">
        <f>VLOOKUP(A1210,'forecast data dump'!$A$1:$H$3450,4,FALSE)</f>
        <v>03-Feb-20 A</v>
      </c>
      <c r="G1210" s="17" t="str">
        <f>VLOOKUP(A1210,'forecast data dump'!$A$1:$H$3450,5,FALSE)</f>
        <v>30-Oct-20 A</v>
      </c>
      <c r="H1210" s="13">
        <f>VLOOKUP(A1210,'forecast data dump'!$A$1:$H$3450,8,FALSE)</f>
        <v>1</v>
      </c>
      <c r="I1210" s="22">
        <f t="shared" si="204"/>
        <v>0</v>
      </c>
      <c r="J1210" s="5"/>
      <c r="K1210" s="5"/>
      <c r="L1210" s="33">
        <f t="shared" si="205"/>
        <v>0</v>
      </c>
      <c r="M1210" s="33">
        <f t="shared" si="206"/>
        <v>0</v>
      </c>
      <c r="N1210" s="22">
        <f t="shared" si="207"/>
        <v>0</v>
      </c>
    </row>
    <row r="1211" spans="1:14" x14ac:dyDescent="0.3">
      <c r="A1211" s="5" t="s">
        <v>3366</v>
      </c>
      <c r="B1211" s="5" t="s">
        <v>3367</v>
      </c>
      <c r="C1211" s="5" t="s">
        <v>3758</v>
      </c>
      <c r="D1211" s="5">
        <v>24</v>
      </c>
      <c r="E1211" s="6">
        <v>3036</v>
      </c>
      <c r="F1211" s="17" t="str">
        <f>VLOOKUP(A1211,'forecast data dump'!$A$1:$H$3450,4,FALSE)</f>
        <v>15-Oct-20 A</v>
      </c>
      <c r="G1211" s="17">
        <f>VLOOKUP(A1211,'forecast data dump'!$A$1:$H$3450,5,FALSE)</f>
        <v>44438</v>
      </c>
      <c r="H1211" s="13">
        <f>VLOOKUP(A1211,'forecast data dump'!$A$1:$H$3450,8,FALSE)</f>
        <v>0.95</v>
      </c>
      <c r="I1211" s="22">
        <f t="shared" si="204"/>
        <v>1.2000000000000011</v>
      </c>
      <c r="J1211" s="5"/>
      <c r="K1211" s="5"/>
      <c r="L1211" s="33">
        <f t="shared" si="205"/>
        <v>151.80000000000013</v>
      </c>
      <c r="M1211" s="33">
        <f t="shared" si="206"/>
        <v>151.80000000000013</v>
      </c>
      <c r="N1211" s="22">
        <f t="shared" si="207"/>
        <v>0</v>
      </c>
    </row>
    <row r="1212" spans="1:14" x14ac:dyDescent="0.3">
      <c r="A1212" s="5" t="s">
        <v>3366</v>
      </c>
      <c r="B1212" s="5" t="s">
        <v>3367</v>
      </c>
      <c r="C1212" s="5" t="s">
        <v>3752</v>
      </c>
      <c r="D1212" s="5">
        <v>40</v>
      </c>
      <c r="E1212" s="6">
        <v>5003</v>
      </c>
      <c r="F1212" s="17" t="str">
        <f>VLOOKUP(A1212,'forecast data dump'!$A$1:$H$3450,4,FALSE)</f>
        <v>15-Oct-20 A</v>
      </c>
      <c r="G1212" s="17">
        <f>VLOOKUP(A1212,'forecast data dump'!$A$1:$H$3450,5,FALSE)</f>
        <v>44438</v>
      </c>
      <c r="H1212" s="13">
        <f>VLOOKUP(A1212,'forecast data dump'!$A$1:$H$3450,8,FALSE)</f>
        <v>0.95</v>
      </c>
      <c r="I1212" s="22">
        <f t="shared" si="204"/>
        <v>2.0000000000000018</v>
      </c>
      <c r="J1212" s="5"/>
      <c r="K1212" s="5"/>
      <c r="L1212" s="33">
        <f t="shared" si="205"/>
        <v>250.15000000000023</v>
      </c>
      <c r="M1212" s="33">
        <f t="shared" si="206"/>
        <v>250.15000000000023</v>
      </c>
      <c r="N1212" s="22">
        <f t="shared" si="207"/>
        <v>0</v>
      </c>
    </row>
    <row r="1213" spans="1:14" x14ac:dyDescent="0.3">
      <c r="A1213" s="5" t="s">
        <v>3368</v>
      </c>
      <c r="B1213" s="5" t="s">
        <v>3369</v>
      </c>
      <c r="C1213" s="5" t="s">
        <v>3745</v>
      </c>
      <c r="D1213" s="5">
        <v>19</v>
      </c>
      <c r="E1213" s="6">
        <v>2191</v>
      </c>
      <c r="F1213" s="17" t="str">
        <f>VLOOKUP(A1213,'forecast data dump'!$A$1:$H$3450,4,FALSE)</f>
        <v>01-Oct-19 A</v>
      </c>
      <c r="G1213" s="17" t="str">
        <f>VLOOKUP(A1213,'forecast data dump'!$A$1:$H$3450,5,FALSE)</f>
        <v>29-Nov-19 A</v>
      </c>
      <c r="H1213" s="13">
        <f>VLOOKUP(A1213,'forecast data dump'!$A$1:$H$3450,8,FALSE)</f>
        <v>1</v>
      </c>
      <c r="I1213" s="22">
        <f t="shared" si="204"/>
        <v>0</v>
      </c>
      <c r="J1213" s="5"/>
      <c r="K1213" s="5"/>
      <c r="L1213" s="33">
        <f t="shared" si="205"/>
        <v>0</v>
      </c>
      <c r="M1213" s="33">
        <f t="shared" si="206"/>
        <v>0</v>
      </c>
      <c r="N1213" s="22">
        <f t="shared" si="207"/>
        <v>0</v>
      </c>
    </row>
    <row r="1214" spans="1:14" x14ac:dyDescent="0.3">
      <c r="A1214" s="5" t="s">
        <v>3368</v>
      </c>
      <c r="B1214" s="5" t="s">
        <v>3369</v>
      </c>
      <c r="C1214" s="5" t="s">
        <v>3741</v>
      </c>
      <c r="D1214" s="5">
        <v>3</v>
      </c>
      <c r="E1214" s="6">
        <v>297</v>
      </c>
      <c r="F1214" s="17" t="str">
        <f>VLOOKUP(A1214,'forecast data dump'!$A$1:$H$3450,4,FALSE)</f>
        <v>01-Oct-19 A</v>
      </c>
      <c r="G1214" s="17" t="str">
        <f>VLOOKUP(A1214,'forecast data dump'!$A$1:$H$3450,5,FALSE)</f>
        <v>29-Nov-19 A</v>
      </c>
      <c r="H1214" s="13">
        <f>VLOOKUP(A1214,'forecast data dump'!$A$1:$H$3450,8,FALSE)</f>
        <v>1</v>
      </c>
      <c r="I1214" s="22">
        <f t="shared" si="204"/>
        <v>0</v>
      </c>
      <c r="J1214" s="5"/>
      <c r="K1214" s="5"/>
      <c r="L1214" s="33">
        <f t="shared" si="205"/>
        <v>0</v>
      </c>
      <c r="M1214" s="33">
        <f t="shared" si="206"/>
        <v>0</v>
      </c>
      <c r="N1214" s="22">
        <f t="shared" si="207"/>
        <v>0</v>
      </c>
    </row>
    <row r="1215" spans="1:14" x14ac:dyDescent="0.3">
      <c r="A1215" s="5" t="s">
        <v>3370</v>
      </c>
      <c r="B1215" s="5" t="s">
        <v>3371</v>
      </c>
      <c r="C1215" s="5" t="s">
        <v>3763</v>
      </c>
      <c r="D1215" s="5">
        <v>10</v>
      </c>
      <c r="E1215" s="6">
        <v>1414</v>
      </c>
      <c r="F1215" s="17" t="str">
        <f>VLOOKUP(A1215,'forecast data dump'!$A$1:$H$3450,4,FALSE)</f>
        <v>01-Oct-19 A</v>
      </c>
      <c r="G1215" s="17" t="str">
        <f>VLOOKUP(A1215,'forecast data dump'!$A$1:$H$3450,5,FALSE)</f>
        <v>29-Nov-19 A</v>
      </c>
      <c r="H1215" s="13">
        <f>VLOOKUP(A1215,'forecast data dump'!$A$1:$H$3450,8,FALSE)</f>
        <v>1</v>
      </c>
      <c r="I1215" s="22">
        <f t="shared" si="204"/>
        <v>0</v>
      </c>
      <c r="J1215" s="5"/>
      <c r="K1215" s="5"/>
      <c r="L1215" s="33">
        <f t="shared" si="205"/>
        <v>0</v>
      </c>
      <c r="M1215" s="33">
        <f t="shared" si="206"/>
        <v>0</v>
      </c>
      <c r="N1215" s="22">
        <f t="shared" si="207"/>
        <v>0</v>
      </c>
    </row>
    <row r="1216" spans="1:14" x14ac:dyDescent="0.3">
      <c r="A1216" s="5" t="s">
        <v>3370</v>
      </c>
      <c r="B1216" s="5" t="s">
        <v>3371</v>
      </c>
      <c r="C1216" s="5" t="s">
        <v>3731</v>
      </c>
      <c r="D1216" s="5">
        <v>10</v>
      </c>
      <c r="E1216" s="6">
        <v>1633</v>
      </c>
      <c r="F1216" s="17" t="str">
        <f>VLOOKUP(A1216,'forecast data dump'!$A$1:$H$3450,4,FALSE)</f>
        <v>01-Oct-19 A</v>
      </c>
      <c r="G1216" s="17" t="str">
        <f>VLOOKUP(A1216,'forecast data dump'!$A$1:$H$3450,5,FALSE)</f>
        <v>29-Nov-19 A</v>
      </c>
      <c r="H1216" s="13">
        <f>VLOOKUP(A1216,'forecast data dump'!$A$1:$H$3450,8,FALSE)</f>
        <v>1</v>
      </c>
      <c r="I1216" s="22">
        <f t="shared" si="204"/>
        <v>0</v>
      </c>
      <c r="J1216" s="5"/>
      <c r="K1216" s="5"/>
      <c r="L1216" s="33">
        <f t="shared" si="205"/>
        <v>0</v>
      </c>
      <c r="M1216" s="33">
        <f t="shared" si="206"/>
        <v>0</v>
      </c>
      <c r="N1216" s="22">
        <f t="shared" si="207"/>
        <v>0</v>
      </c>
    </row>
    <row r="1217" spans="1:14" x14ac:dyDescent="0.3">
      <c r="A1217" s="5" t="s">
        <v>3370</v>
      </c>
      <c r="B1217" s="5" t="s">
        <v>3371</v>
      </c>
      <c r="C1217" s="5" t="s">
        <v>3759</v>
      </c>
      <c r="D1217" s="5">
        <v>19</v>
      </c>
      <c r="E1217" s="6">
        <v>2191</v>
      </c>
      <c r="F1217" s="17" t="str">
        <f>VLOOKUP(A1217,'forecast data dump'!$A$1:$H$3450,4,FALSE)</f>
        <v>01-Oct-19 A</v>
      </c>
      <c r="G1217" s="17" t="str">
        <f>VLOOKUP(A1217,'forecast data dump'!$A$1:$H$3450,5,FALSE)</f>
        <v>29-Nov-19 A</v>
      </c>
      <c r="H1217" s="13">
        <f>VLOOKUP(A1217,'forecast data dump'!$A$1:$H$3450,8,FALSE)</f>
        <v>1</v>
      </c>
      <c r="I1217" s="22">
        <f t="shared" si="204"/>
        <v>0</v>
      </c>
      <c r="J1217" s="5"/>
      <c r="K1217" s="5"/>
      <c r="L1217" s="33">
        <f t="shared" si="205"/>
        <v>0</v>
      </c>
      <c r="M1217" s="33">
        <f t="shared" si="206"/>
        <v>0</v>
      </c>
      <c r="N1217" s="22">
        <f t="shared" si="207"/>
        <v>0</v>
      </c>
    </row>
    <row r="1218" spans="1:14" x14ac:dyDescent="0.3">
      <c r="A1218" s="5" t="s">
        <v>3372</v>
      </c>
      <c r="B1218" s="5" t="s">
        <v>3373</v>
      </c>
      <c r="C1218" s="5" t="s">
        <v>3745</v>
      </c>
      <c r="D1218" s="5">
        <v>45</v>
      </c>
      <c r="E1218" s="6">
        <v>5135</v>
      </c>
      <c r="F1218" s="17" t="str">
        <f>VLOOKUP(A1218,'forecast data dump'!$A$1:$H$3450,4,FALSE)</f>
        <v>01-Oct-19 A</v>
      </c>
      <c r="G1218" s="17" t="str">
        <f>VLOOKUP(A1218,'forecast data dump'!$A$1:$H$3450,5,FALSE)</f>
        <v>17-Oct-19 A</v>
      </c>
      <c r="H1218" s="13">
        <f>VLOOKUP(A1218,'forecast data dump'!$A$1:$H$3450,8,FALSE)</f>
        <v>1</v>
      </c>
      <c r="I1218" s="22">
        <f t="shared" si="204"/>
        <v>0</v>
      </c>
      <c r="J1218" s="5"/>
      <c r="K1218" s="5"/>
      <c r="L1218" s="33">
        <f t="shared" si="205"/>
        <v>0</v>
      </c>
      <c r="M1218" s="33">
        <f t="shared" si="206"/>
        <v>0</v>
      </c>
      <c r="N1218" s="22">
        <f t="shared" si="207"/>
        <v>0</v>
      </c>
    </row>
    <row r="1219" spans="1:14" x14ac:dyDescent="0.3">
      <c r="A1219" s="5" t="s">
        <v>3372</v>
      </c>
      <c r="B1219" s="5" t="s">
        <v>3373</v>
      </c>
      <c r="C1219" s="5" t="s">
        <v>3740</v>
      </c>
      <c r="D1219" s="5">
        <v>6</v>
      </c>
      <c r="E1219" s="6">
        <v>1033</v>
      </c>
      <c r="F1219" s="17" t="str">
        <f>VLOOKUP(A1219,'forecast data dump'!$A$1:$H$3450,4,FALSE)</f>
        <v>01-Oct-19 A</v>
      </c>
      <c r="G1219" s="17" t="str">
        <f>VLOOKUP(A1219,'forecast data dump'!$A$1:$H$3450,5,FALSE)</f>
        <v>17-Oct-19 A</v>
      </c>
      <c r="H1219" s="13">
        <f>VLOOKUP(A1219,'forecast data dump'!$A$1:$H$3450,8,FALSE)</f>
        <v>1</v>
      </c>
      <c r="I1219" s="22">
        <f t="shared" si="204"/>
        <v>0</v>
      </c>
      <c r="J1219" s="5"/>
      <c r="K1219" s="5"/>
      <c r="L1219" s="33">
        <f t="shared" si="205"/>
        <v>0</v>
      </c>
      <c r="M1219" s="33">
        <f t="shared" si="206"/>
        <v>0</v>
      </c>
      <c r="N1219" s="22">
        <f t="shared" si="207"/>
        <v>0</v>
      </c>
    </row>
    <row r="1220" spans="1:14" x14ac:dyDescent="0.3">
      <c r="A1220" s="5" t="s">
        <v>3372</v>
      </c>
      <c r="B1220" s="5" t="s">
        <v>3373</v>
      </c>
      <c r="C1220" s="5" t="s">
        <v>3741</v>
      </c>
      <c r="D1220" s="5">
        <v>6</v>
      </c>
      <c r="E1220" s="6">
        <v>685</v>
      </c>
      <c r="F1220" s="17" t="str">
        <f>VLOOKUP(A1220,'forecast data dump'!$A$1:$H$3450,4,FALSE)</f>
        <v>01-Oct-19 A</v>
      </c>
      <c r="G1220" s="17" t="str">
        <f>VLOOKUP(A1220,'forecast data dump'!$A$1:$H$3450,5,FALSE)</f>
        <v>17-Oct-19 A</v>
      </c>
      <c r="H1220" s="13">
        <f>VLOOKUP(A1220,'forecast data dump'!$A$1:$H$3450,8,FALSE)</f>
        <v>1</v>
      </c>
      <c r="I1220" s="22">
        <f t="shared" si="204"/>
        <v>0</v>
      </c>
      <c r="J1220" s="5"/>
      <c r="K1220" s="5"/>
      <c r="L1220" s="33">
        <f t="shared" si="205"/>
        <v>0</v>
      </c>
      <c r="M1220" s="33">
        <f t="shared" si="206"/>
        <v>0</v>
      </c>
      <c r="N1220" s="22">
        <f t="shared" si="207"/>
        <v>0</v>
      </c>
    </row>
    <row r="1221" spans="1:14" x14ac:dyDescent="0.3">
      <c r="A1221" s="5" t="s">
        <v>3374</v>
      </c>
      <c r="B1221" s="5" t="s">
        <v>3375</v>
      </c>
      <c r="C1221" s="5" t="s">
        <v>3763</v>
      </c>
      <c r="D1221" s="5">
        <v>60</v>
      </c>
      <c r="E1221" s="6">
        <v>8836</v>
      </c>
      <c r="F1221" s="17" t="str">
        <f>VLOOKUP(A1221,'forecast data dump'!$A$1:$H$3450,4,FALSE)</f>
        <v>01-Oct-19 A</v>
      </c>
      <c r="G1221" s="17" t="str">
        <f>VLOOKUP(A1221,'forecast data dump'!$A$1:$H$3450,5,FALSE)</f>
        <v>17-Oct-19 A</v>
      </c>
      <c r="H1221" s="13">
        <f>VLOOKUP(A1221,'forecast data dump'!$A$1:$H$3450,8,FALSE)</f>
        <v>1</v>
      </c>
      <c r="I1221" s="22">
        <f t="shared" si="204"/>
        <v>0</v>
      </c>
      <c r="J1221" s="5"/>
      <c r="K1221" s="5"/>
      <c r="L1221" s="33">
        <f t="shared" si="205"/>
        <v>0</v>
      </c>
      <c r="M1221" s="33">
        <f t="shared" si="206"/>
        <v>0</v>
      </c>
      <c r="N1221" s="22">
        <f t="shared" si="207"/>
        <v>0</v>
      </c>
    </row>
    <row r="1222" spans="1:14" x14ac:dyDescent="0.3">
      <c r="A1222" s="5" t="s">
        <v>3374</v>
      </c>
      <c r="B1222" s="5" t="s">
        <v>3375</v>
      </c>
      <c r="C1222" s="5" t="s">
        <v>3731</v>
      </c>
      <c r="D1222" s="5">
        <v>30</v>
      </c>
      <c r="E1222" s="6">
        <v>5102</v>
      </c>
      <c r="F1222" s="17" t="str">
        <f>VLOOKUP(A1222,'forecast data dump'!$A$1:$H$3450,4,FALSE)</f>
        <v>01-Oct-19 A</v>
      </c>
      <c r="G1222" s="17" t="str">
        <f>VLOOKUP(A1222,'forecast data dump'!$A$1:$H$3450,5,FALSE)</f>
        <v>17-Oct-19 A</v>
      </c>
      <c r="H1222" s="13">
        <f>VLOOKUP(A1222,'forecast data dump'!$A$1:$H$3450,8,FALSE)</f>
        <v>1</v>
      </c>
      <c r="I1222" s="22">
        <f t="shared" si="204"/>
        <v>0</v>
      </c>
      <c r="J1222" s="5"/>
      <c r="K1222" s="5"/>
      <c r="L1222" s="33">
        <f t="shared" si="205"/>
        <v>0</v>
      </c>
      <c r="M1222" s="33">
        <f t="shared" si="206"/>
        <v>0</v>
      </c>
      <c r="N1222" s="22">
        <f t="shared" si="207"/>
        <v>0</v>
      </c>
    </row>
    <row r="1223" spans="1:14" x14ac:dyDescent="0.3">
      <c r="A1223" s="5" t="s">
        <v>3374</v>
      </c>
      <c r="B1223" s="5" t="s">
        <v>3375</v>
      </c>
      <c r="C1223" s="5" t="s">
        <v>3759</v>
      </c>
      <c r="D1223" s="5">
        <v>45</v>
      </c>
      <c r="E1223" s="6">
        <v>5135</v>
      </c>
      <c r="F1223" s="17" t="str">
        <f>VLOOKUP(A1223,'forecast data dump'!$A$1:$H$3450,4,FALSE)</f>
        <v>01-Oct-19 A</v>
      </c>
      <c r="G1223" s="17" t="str">
        <f>VLOOKUP(A1223,'forecast data dump'!$A$1:$H$3450,5,FALSE)</f>
        <v>17-Oct-19 A</v>
      </c>
      <c r="H1223" s="13">
        <f>VLOOKUP(A1223,'forecast data dump'!$A$1:$H$3450,8,FALSE)</f>
        <v>1</v>
      </c>
      <c r="I1223" s="22">
        <f t="shared" si="204"/>
        <v>0</v>
      </c>
      <c r="J1223" s="5"/>
      <c r="K1223" s="5"/>
      <c r="L1223" s="33">
        <f t="shared" si="205"/>
        <v>0</v>
      </c>
      <c r="M1223" s="33">
        <f t="shared" si="206"/>
        <v>0</v>
      </c>
      <c r="N1223" s="22">
        <f t="shared" si="207"/>
        <v>0</v>
      </c>
    </row>
    <row r="1224" spans="1:14" x14ac:dyDescent="0.3">
      <c r="A1224" s="5" t="s">
        <v>3376</v>
      </c>
      <c r="B1224" s="5" t="s">
        <v>3377</v>
      </c>
      <c r="C1224" s="5" t="s">
        <v>3745</v>
      </c>
      <c r="D1224" s="5">
        <v>34</v>
      </c>
      <c r="E1224" s="6">
        <v>3880</v>
      </c>
      <c r="F1224" s="17" t="str">
        <f>VLOOKUP(A1224,'forecast data dump'!$A$1:$H$3450,4,FALSE)</f>
        <v>01-Oct-19 A</v>
      </c>
      <c r="G1224" s="17" t="str">
        <f>VLOOKUP(A1224,'forecast data dump'!$A$1:$H$3450,5,FALSE)</f>
        <v>30-Oct-19 A</v>
      </c>
      <c r="H1224" s="13">
        <f>VLOOKUP(A1224,'forecast data dump'!$A$1:$H$3450,8,FALSE)</f>
        <v>1</v>
      </c>
      <c r="I1224" s="22">
        <f t="shared" si="204"/>
        <v>0</v>
      </c>
      <c r="J1224" s="5"/>
      <c r="K1224" s="5"/>
      <c r="L1224" s="33">
        <f t="shared" si="205"/>
        <v>0</v>
      </c>
      <c r="M1224" s="33">
        <f t="shared" si="206"/>
        <v>0</v>
      </c>
      <c r="N1224" s="22">
        <f t="shared" si="207"/>
        <v>0</v>
      </c>
    </row>
    <row r="1225" spans="1:14" x14ac:dyDescent="0.3">
      <c r="A1225" s="5" t="s">
        <v>3378</v>
      </c>
      <c r="B1225" s="5" t="s">
        <v>3379</v>
      </c>
      <c r="C1225" s="5" t="s">
        <v>3730</v>
      </c>
      <c r="D1225" s="5">
        <v>1358</v>
      </c>
      <c r="E1225" s="6">
        <v>226960</v>
      </c>
      <c r="F1225" s="17" t="str">
        <f>VLOOKUP(A1225,'forecast data dump'!$A$1:$H$3450,4,FALSE)</f>
        <v>03-Jun-19 A</v>
      </c>
      <c r="G1225" s="17" t="str">
        <f>VLOOKUP(A1225,'forecast data dump'!$A$1:$H$3450,5,FALSE)</f>
        <v>30-Sep-19 A</v>
      </c>
      <c r="H1225" s="13">
        <f>VLOOKUP(A1225,'forecast data dump'!$A$1:$H$3450,8,FALSE)</f>
        <v>1</v>
      </c>
      <c r="I1225" s="22">
        <f t="shared" si="204"/>
        <v>0</v>
      </c>
      <c r="J1225" s="5"/>
      <c r="K1225" s="5"/>
      <c r="L1225" s="33">
        <f t="shared" si="205"/>
        <v>0</v>
      </c>
      <c r="M1225" s="33">
        <f t="shared" si="206"/>
        <v>0</v>
      </c>
      <c r="N1225" s="22">
        <f t="shared" si="207"/>
        <v>0</v>
      </c>
    </row>
    <row r="1226" spans="1:14" x14ac:dyDescent="0.3">
      <c r="A1226" s="5" t="s">
        <v>3380</v>
      </c>
      <c r="B1226" s="5" t="s">
        <v>3381</v>
      </c>
      <c r="C1226" s="5" t="s">
        <v>3761</v>
      </c>
      <c r="D1226" s="5">
        <v>1101666</v>
      </c>
      <c r="E1226" s="6">
        <v>1229033</v>
      </c>
      <c r="F1226" s="17" t="str">
        <f>VLOOKUP(A1226,'forecast data dump'!$A$1:$H$3450,4,FALSE)</f>
        <v>21-Dec-20 A</v>
      </c>
      <c r="G1226" s="17" t="str">
        <f>VLOOKUP(A1226,'forecast data dump'!$A$1:$H$3450,5,FALSE)</f>
        <v>31-Dec-20 A</v>
      </c>
      <c r="H1226" s="13">
        <f>VLOOKUP(A1226,'forecast data dump'!$A$1:$H$3450,8,FALSE)</f>
        <v>1</v>
      </c>
      <c r="I1226" s="22">
        <f t="shared" si="204"/>
        <v>0</v>
      </c>
      <c r="J1226" s="5"/>
      <c r="K1226" s="5"/>
      <c r="L1226" s="33">
        <f t="shared" si="205"/>
        <v>0</v>
      </c>
      <c r="M1226" s="33">
        <f t="shared" si="206"/>
        <v>0</v>
      </c>
      <c r="N1226" s="22">
        <f t="shared" si="207"/>
        <v>0</v>
      </c>
    </row>
    <row r="1227" spans="1:14" x14ac:dyDescent="0.3">
      <c r="A1227" s="3" t="s">
        <v>7874</v>
      </c>
      <c r="B1227" s="3"/>
      <c r="C1227" s="3"/>
      <c r="D1227" s="3"/>
      <c r="E1227" s="4"/>
      <c r="F1227" s="15"/>
      <c r="G1227" s="15"/>
      <c r="H1227" s="11"/>
      <c r="I1227" s="20"/>
      <c r="J1227" s="3"/>
      <c r="K1227" s="3"/>
      <c r="L1227" s="32"/>
      <c r="M1227" s="32"/>
      <c r="N1227" s="20"/>
    </row>
    <row r="1228" spans="1:14" x14ac:dyDescent="0.3">
      <c r="A1228" s="5" t="s">
        <v>3382</v>
      </c>
      <c r="B1228" s="5" t="s">
        <v>3383</v>
      </c>
      <c r="C1228" s="5" t="s">
        <v>3745</v>
      </c>
      <c r="D1228" s="5">
        <v>50</v>
      </c>
      <c r="E1228" s="6">
        <v>5706</v>
      </c>
      <c r="F1228" s="17" t="str">
        <f>VLOOKUP(A1228,'forecast data dump'!$A$1:$H$3450,4,FALSE)</f>
        <v>11-Jan-21 A</v>
      </c>
      <c r="G1228" s="17" t="str">
        <f>VLOOKUP(A1228,'forecast data dump'!$A$1:$H$3450,5,FALSE)</f>
        <v>18-Jan-21 A</v>
      </c>
      <c r="H1228" s="13">
        <f>VLOOKUP(A1228,'forecast data dump'!$A$1:$H$3450,8,FALSE)</f>
        <v>1</v>
      </c>
      <c r="I1228" s="22">
        <f t="shared" ref="I1228:I1291" si="208">D1228*(1-H1228)</f>
        <v>0</v>
      </c>
      <c r="J1228" s="5"/>
      <c r="K1228" s="5"/>
      <c r="L1228" s="33">
        <f t="shared" ref="L1228:L1291" si="209">E1228*(1-H1228)</f>
        <v>0</v>
      </c>
      <c r="M1228" s="33">
        <f t="shared" ref="M1228:M1291" si="210">IF(J1228="",L1228,(E1228/D1228)*J1228)</f>
        <v>0</v>
      </c>
      <c r="N1228" s="22">
        <f t="shared" ref="N1228:N1291" si="211">L1228-M1228</f>
        <v>0</v>
      </c>
    </row>
    <row r="1229" spans="1:14" x14ac:dyDescent="0.3">
      <c r="A1229" s="5" t="s">
        <v>3384</v>
      </c>
      <c r="B1229" s="5" t="s">
        <v>3385</v>
      </c>
      <c r="C1229" s="5" t="s">
        <v>3745</v>
      </c>
      <c r="D1229" s="5">
        <v>4</v>
      </c>
      <c r="E1229" s="6">
        <v>456</v>
      </c>
      <c r="F1229" s="17" t="str">
        <f>VLOOKUP(A1229,'forecast data dump'!$A$1:$H$3450,4,FALSE)</f>
        <v>19-Jan-21 A</v>
      </c>
      <c r="G1229" s="17" t="str">
        <f>VLOOKUP(A1229,'forecast data dump'!$A$1:$H$3450,5,FALSE)</f>
        <v>28-Jan-21 A</v>
      </c>
      <c r="H1229" s="13">
        <f>VLOOKUP(A1229,'forecast data dump'!$A$1:$H$3450,8,FALSE)</f>
        <v>1</v>
      </c>
      <c r="I1229" s="22">
        <f t="shared" si="208"/>
        <v>0</v>
      </c>
      <c r="J1229" s="5"/>
      <c r="K1229" s="5"/>
      <c r="L1229" s="33">
        <f t="shared" si="209"/>
        <v>0</v>
      </c>
      <c r="M1229" s="33">
        <f t="shared" si="210"/>
        <v>0</v>
      </c>
      <c r="N1229" s="22">
        <f t="shared" si="211"/>
        <v>0</v>
      </c>
    </row>
    <row r="1230" spans="1:14" x14ac:dyDescent="0.3">
      <c r="A1230" s="5" t="s">
        <v>3384</v>
      </c>
      <c r="B1230" s="5" t="s">
        <v>3385</v>
      </c>
      <c r="C1230" s="5" t="s">
        <v>3741</v>
      </c>
      <c r="D1230" s="5">
        <v>4</v>
      </c>
      <c r="E1230" s="6">
        <v>456</v>
      </c>
      <c r="F1230" s="17" t="str">
        <f>VLOOKUP(A1230,'forecast data dump'!$A$1:$H$3450,4,FALSE)</f>
        <v>19-Jan-21 A</v>
      </c>
      <c r="G1230" s="17" t="str">
        <f>VLOOKUP(A1230,'forecast data dump'!$A$1:$H$3450,5,FALSE)</f>
        <v>28-Jan-21 A</v>
      </c>
      <c r="H1230" s="13">
        <f>VLOOKUP(A1230,'forecast data dump'!$A$1:$H$3450,8,FALSE)</f>
        <v>1</v>
      </c>
      <c r="I1230" s="22">
        <f t="shared" si="208"/>
        <v>0</v>
      </c>
      <c r="J1230" s="5"/>
      <c r="K1230" s="5"/>
      <c r="L1230" s="33">
        <f t="shared" si="209"/>
        <v>0</v>
      </c>
      <c r="M1230" s="33">
        <f t="shared" si="210"/>
        <v>0</v>
      </c>
      <c r="N1230" s="22">
        <f t="shared" si="211"/>
        <v>0</v>
      </c>
    </row>
    <row r="1231" spans="1:14" x14ac:dyDescent="0.3">
      <c r="A1231" s="5" t="s">
        <v>3386</v>
      </c>
      <c r="B1231" s="5" t="s">
        <v>3387</v>
      </c>
      <c r="C1231" s="5" t="s">
        <v>3745</v>
      </c>
      <c r="D1231" s="5">
        <v>8</v>
      </c>
      <c r="E1231" s="6">
        <v>913</v>
      </c>
      <c r="F1231" s="17" t="str">
        <f>VLOOKUP(A1231,'forecast data dump'!$A$1:$H$3450,4,FALSE)</f>
        <v>19-Jan-21 A</v>
      </c>
      <c r="G1231" s="17" t="str">
        <f>VLOOKUP(A1231,'forecast data dump'!$A$1:$H$3450,5,FALSE)</f>
        <v>28-Jan-21 A</v>
      </c>
      <c r="H1231" s="13">
        <f>VLOOKUP(A1231,'forecast data dump'!$A$1:$H$3450,8,FALSE)</f>
        <v>1</v>
      </c>
      <c r="I1231" s="22">
        <f t="shared" si="208"/>
        <v>0</v>
      </c>
      <c r="J1231" s="5"/>
      <c r="K1231" s="5"/>
      <c r="L1231" s="33">
        <f t="shared" si="209"/>
        <v>0</v>
      </c>
      <c r="M1231" s="33">
        <f t="shared" si="210"/>
        <v>0</v>
      </c>
      <c r="N1231" s="22">
        <f t="shared" si="211"/>
        <v>0</v>
      </c>
    </row>
    <row r="1232" spans="1:14" x14ac:dyDescent="0.3">
      <c r="A1232" s="5" t="s">
        <v>3386</v>
      </c>
      <c r="B1232" s="5" t="s">
        <v>3387</v>
      </c>
      <c r="C1232" s="5" t="s">
        <v>3741</v>
      </c>
      <c r="D1232" s="5">
        <v>4</v>
      </c>
      <c r="E1232" s="6">
        <v>456</v>
      </c>
      <c r="F1232" s="17" t="str">
        <f>VLOOKUP(A1232,'forecast data dump'!$A$1:$H$3450,4,FALSE)</f>
        <v>19-Jan-21 A</v>
      </c>
      <c r="G1232" s="17" t="str">
        <f>VLOOKUP(A1232,'forecast data dump'!$A$1:$H$3450,5,FALSE)</f>
        <v>28-Jan-21 A</v>
      </c>
      <c r="H1232" s="13">
        <f>VLOOKUP(A1232,'forecast data dump'!$A$1:$H$3450,8,FALSE)</f>
        <v>1</v>
      </c>
      <c r="I1232" s="22">
        <f t="shared" si="208"/>
        <v>0</v>
      </c>
      <c r="J1232" s="5"/>
      <c r="K1232" s="5"/>
      <c r="L1232" s="33">
        <f t="shared" si="209"/>
        <v>0</v>
      </c>
      <c r="M1232" s="33">
        <f t="shared" si="210"/>
        <v>0</v>
      </c>
      <c r="N1232" s="22">
        <f t="shared" si="211"/>
        <v>0</v>
      </c>
    </row>
    <row r="1233" spans="1:14" x14ac:dyDescent="0.3">
      <c r="A1233" s="5" t="s">
        <v>3388</v>
      </c>
      <c r="B1233" s="5" t="s">
        <v>3389</v>
      </c>
      <c r="C1233" s="5" t="s">
        <v>3745</v>
      </c>
      <c r="D1233" s="5">
        <v>20</v>
      </c>
      <c r="E1233" s="6">
        <v>2282</v>
      </c>
      <c r="F1233" s="17" t="str">
        <f>VLOOKUP(A1233,'forecast data dump'!$A$1:$H$3450,4,FALSE)</f>
        <v>29-Jan-21 A</v>
      </c>
      <c r="G1233" s="17" t="str">
        <f>VLOOKUP(A1233,'forecast data dump'!$A$1:$H$3450,5,FALSE)</f>
        <v>26-Feb-21 A</v>
      </c>
      <c r="H1233" s="13">
        <f>VLOOKUP(A1233,'forecast data dump'!$A$1:$H$3450,8,FALSE)</f>
        <v>1</v>
      </c>
      <c r="I1233" s="22">
        <f t="shared" si="208"/>
        <v>0</v>
      </c>
      <c r="J1233" s="5"/>
      <c r="K1233" s="5"/>
      <c r="L1233" s="33">
        <f t="shared" si="209"/>
        <v>0</v>
      </c>
      <c r="M1233" s="33">
        <f t="shared" si="210"/>
        <v>0</v>
      </c>
      <c r="N1233" s="22">
        <f t="shared" si="211"/>
        <v>0</v>
      </c>
    </row>
    <row r="1234" spans="1:14" x14ac:dyDescent="0.3">
      <c r="A1234" s="5" t="s">
        <v>3390</v>
      </c>
      <c r="B1234" s="5" t="s">
        <v>3391</v>
      </c>
      <c r="C1234" s="5" t="s">
        <v>3745</v>
      </c>
      <c r="D1234" s="5">
        <v>24</v>
      </c>
      <c r="E1234" s="6">
        <v>2739</v>
      </c>
      <c r="F1234" s="17" t="str">
        <f>VLOOKUP(A1234,'forecast data dump'!$A$1:$H$3450,4,FALSE)</f>
        <v>15-Apr-21 A</v>
      </c>
      <c r="G1234" s="17" t="str">
        <f>VLOOKUP(A1234,'forecast data dump'!$A$1:$H$3450,5,FALSE)</f>
        <v>30-Jun-21 A</v>
      </c>
      <c r="H1234" s="13">
        <f>VLOOKUP(A1234,'forecast data dump'!$A$1:$H$3450,8,FALSE)</f>
        <v>1</v>
      </c>
      <c r="I1234" s="22">
        <f t="shared" si="208"/>
        <v>0</v>
      </c>
      <c r="J1234" s="5"/>
      <c r="K1234" s="5"/>
      <c r="L1234" s="33">
        <f t="shared" si="209"/>
        <v>0</v>
      </c>
      <c r="M1234" s="33">
        <f t="shared" si="210"/>
        <v>0</v>
      </c>
      <c r="N1234" s="22">
        <f t="shared" si="211"/>
        <v>0</v>
      </c>
    </row>
    <row r="1235" spans="1:14" x14ac:dyDescent="0.3">
      <c r="A1235" s="5" t="s">
        <v>3390</v>
      </c>
      <c r="B1235" s="5" t="s">
        <v>3391</v>
      </c>
      <c r="C1235" s="5" t="s">
        <v>3741</v>
      </c>
      <c r="D1235" s="5">
        <v>24</v>
      </c>
      <c r="E1235" s="6">
        <v>2739</v>
      </c>
      <c r="F1235" s="17" t="str">
        <f>VLOOKUP(A1235,'forecast data dump'!$A$1:$H$3450,4,FALSE)</f>
        <v>15-Apr-21 A</v>
      </c>
      <c r="G1235" s="17" t="str">
        <f>VLOOKUP(A1235,'forecast data dump'!$A$1:$H$3450,5,FALSE)</f>
        <v>30-Jun-21 A</v>
      </c>
      <c r="H1235" s="13">
        <f>VLOOKUP(A1235,'forecast data dump'!$A$1:$H$3450,8,FALSE)</f>
        <v>1</v>
      </c>
      <c r="I1235" s="22">
        <f t="shared" si="208"/>
        <v>0</v>
      </c>
      <c r="J1235" s="5"/>
      <c r="K1235" s="5"/>
      <c r="L1235" s="33">
        <f t="shared" si="209"/>
        <v>0</v>
      </c>
      <c r="M1235" s="33">
        <f t="shared" si="210"/>
        <v>0</v>
      </c>
      <c r="N1235" s="22">
        <f t="shared" si="211"/>
        <v>0</v>
      </c>
    </row>
    <row r="1236" spans="1:14" x14ac:dyDescent="0.3">
      <c r="A1236" s="5" t="s">
        <v>3392</v>
      </c>
      <c r="B1236" s="5" t="s">
        <v>3393</v>
      </c>
      <c r="C1236" s="5" t="s">
        <v>3745</v>
      </c>
      <c r="D1236" s="5">
        <v>16</v>
      </c>
      <c r="E1236" s="6">
        <v>1826</v>
      </c>
      <c r="F1236" s="17">
        <f>VLOOKUP(A1236,'forecast data dump'!$A$1:$H$3450,4,FALSE)</f>
        <v>44378</v>
      </c>
      <c r="G1236" s="17">
        <f>VLOOKUP(A1236,'forecast data dump'!$A$1:$H$3450,5,FALSE)</f>
        <v>44406</v>
      </c>
      <c r="H1236" s="13">
        <f>VLOOKUP(A1236,'forecast data dump'!$A$1:$H$3450,8,FALSE)</f>
        <v>0</v>
      </c>
      <c r="I1236" s="22">
        <f t="shared" si="208"/>
        <v>16</v>
      </c>
      <c r="J1236" s="5"/>
      <c r="K1236" s="5"/>
      <c r="L1236" s="33">
        <f t="shared" si="209"/>
        <v>1826</v>
      </c>
      <c r="M1236" s="33">
        <f t="shared" si="210"/>
        <v>1826</v>
      </c>
      <c r="N1236" s="22">
        <f t="shared" si="211"/>
        <v>0</v>
      </c>
    </row>
    <row r="1237" spans="1:14" x14ac:dyDescent="0.3">
      <c r="A1237" s="5" t="s">
        <v>3392</v>
      </c>
      <c r="B1237" s="5" t="s">
        <v>3393</v>
      </c>
      <c r="C1237" s="5" t="s">
        <v>3741</v>
      </c>
      <c r="D1237" s="5">
        <v>16</v>
      </c>
      <c r="E1237" s="6">
        <v>1826</v>
      </c>
      <c r="F1237" s="17">
        <f>VLOOKUP(A1237,'forecast data dump'!$A$1:$H$3450,4,FALSE)</f>
        <v>44378</v>
      </c>
      <c r="G1237" s="17">
        <f>VLOOKUP(A1237,'forecast data dump'!$A$1:$H$3450,5,FALSE)</f>
        <v>44406</v>
      </c>
      <c r="H1237" s="13">
        <f>VLOOKUP(A1237,'forecast data dump'!$A$1:$H$3450,8,FALSE)</f>
        <v>0</v>
      </c>
      <c r="I1237" s="22">
        <f t="shared" si="208"/>
        <v>16</v>
      </c>
      <c r="J1237" s="5"/>
      <c r="K1237" s="5"/>
      <c r="L1237" s="33">
        <f t="shared" si="209"/>
        <v>1826</v>
      </c>
      <c r="M1237" s="33">
        <f t="shared" si="210"/>
        <v>1826</v>
      </c>
      <c r="N1237" s="22">
        <f t="shared" si="211"/>
        <v>0</v>
      </c>
    </row>
    <row r="1238" spans="1:14" x14ac:dyDescent="0.3">
      <c r="A1238" s="5" t="s">
        <v>3394</v>
      </c>
      <c r="B1238" s="5" t="s">
        <v>3395</v>
      </c>
      <c r="C1238" s="5" t="s">
        <v>3745</v>
      </c>
      <c r="D1238" s="5">
        <v>20</v>
      </c>
      <c r="E1238" s="6">
        <v>2351</v>
      </c>
      <c r="F1238" s="17">
        <f>VLOOKUP(A1238,'forecast data dump'!$A$1:$H$3450,4,FALSE)</f>
        <v>44505</v>
      </c>
      <c r="G1238" s="17">
        <f>VLOOKUP(A1238,'forecast data dump'!$A$1:$H$3450,5,FALSE)</f>
        <v>44544</v>
      </c>
      <c r="H1238" s="13">
        <f>VLOOKUP(A1238,'forecast data dump'!$A$1:$H$3450,8,FALSE)</f>
        <v>0</v>
      </c>
      <c r="I1238" s="22">
        <f t="shared" si="208"/>
        <v>20</v>
      </c>
      <c r="J1238" s="5"/>
      <c r="K1238" s="5"/>
      <c r="L1238" s="33">
        <f t="shared" si="209"/>
        <v>2351</v>
      </c>
      <c r="M1238" s="33">
        <f t="shared" si="210"/>
        <v>2351</v>
      </c>
      <c r="N1238" s="22">
        <f t="shared" si="211"/>
        <v>0</v>
      </c>
    </row>
    <row r="1239" spans="1:14" x14ac:dyDescent="0.3">
      <c r="A1239" s="5" t="s">
        <v>3394</v>
      </c>
      <c r="B1239" s="5" t="s">
        <v>3395</v>
      </c>
      <c r="C1239" s="5" t="s">
        <v>3741</v>
      </c>
      <c r="D1239" s="5">
        <v>8</v>
      </c>
      <c r="E1239" s="6">
        <v>940</v>
      </c>
      <c r="F1239" s="17">
        <f>VLOOKUP(A1239,'forecast data dump'!$A$1:$H$3450,4,FALSE)</f>
        <v>44505</v>
      </c>
      <c r="G1239" s="17">
        <f>VLOOKUP(A1239,'forecast data dump'!$A$1:$H$3450,5,FALSE)</f>
        <v>44544</v>
      </c>
      <c r="H1239" s="13">
        <f>VLOOKUP(A1239,'forecast data dump'!$A$1:$H$3450,8,FALSE)</f>
        <v>0</v>
      </c>
      <c r="I1239" s="22">
        <f t="shared" si="208"/>
        <v>8</v>
      </c>
      <c r="J1239" s="5"/>
      <c r="K1239" s="5"/>
      <c r="L1239" s="33">
        <f t="shared" si="209"/>
        <v>940</v>
      </c>
      <c r="M1239" s="33">
        <f t="shared" si="210"/>
        <v>940</v>
      </c>
      <c r="N1239" s="22">
        <f t="shared" si="211"/>
        <v>0</v>
      </c>
    </row>
    <row r="1240" spans="1:14" x14ac:dyDescent="0.3">
      <c r="A1240" s="5" t="s">
        <v>3396</v>
      </c>
      <c r="B1240" s="5" t="s">
        <v>3397</v>
      </c>
      <c r="C1240" s="5" t="s">
        <v>3749</v>
      </c>
      <c r="D1240" s="5">
        <v>32</v>
      </c>
      <c r="E1240" s="6">
        <v>4048</v>
      </c>
      <c r="F1240" s="17">
        <f>VLOOKUP(A1240,'forecast data dump'!$A$1:$H$3450,4,FALSE)</f>
        <v>44407</v>
      </c>
      <c r="G1240" s="17">
        <f>VLOOKUP(A1240,'forecast data dump'!$A$1:$H$3450,5,FALSE)</f>
        <v>44413</v>
      </c>
      <c r="H1240" s="13">
        <f>VLOOKUP(A1240,'forecast data dump'!$A$1:$H$3450,8,FALSE)</f>
        <v>0</v>
      </c>
      <c r="I1240" s="22">
        <f t="shared" si="208"/>
        <v>32</v>
      </c>
      <c r="J1240" s="5"/>
      <c r="K1240" s="5"/>
      <c r="L1240" s="33">
        <f t="shared" si="209"/>
        <v>4048</v>
      </c>
      <c r="M1240" s="33">
        <f t="shared" si="210"/>
        <v>4048</v>
      </c>
      <c r="N1240" s="22">
        <f t="shared" si="211"/>
        <v>0</v>
      </c>
    </row>
    <row r="1241" spans="1:14" x14ac:dyDescent="0.3">
      <c r="A1241" s="5" t="s">
        <v>3398</v>
      </c>
      <c r="B1241" s="5" t="s">
        <v>3399</v>
      </c>
      <c r="C1241" s="5" t="s">
        <v>3749</v>
      </c>
      <c r="D1241" s="5">
        <v>32</v>
      </c>
      <c r="E1241" s="6">
        <v>4048</v>
      </c>
      <c r="F1241" s="17">
        <f>VLOOKUP(A1241,'forecast data dump'!$A$1:$H$3450,4,FALSE)</f>
        <v>44421</v>
      </c>
      <c r="G1241" s="17">
        <f>VLOOKUP(A1241,'forecast data dump'!$A$1:$H$3450,5,FALSE)</f>
        <v>44427</v>
      </c>
      <c r="H1241" s="13">
        <f>VLOOKUP(A1241,'forecast data dump'!$A$1:$H$3450,8,FALSE)</f>
        <v>0</v>
      </c>
      <c r="I1241" s="22">
        <f t="shared" si="208"/>
        <v>32</v>
      </c>
      <c r="J1241" s="5"/>
      <c r="K1241" s="5"/>
      <c r="L1241" s="33">
        <f t="shared" si="209"/>
        <v>4048</v>
      </c>
      <c r="M1241" s="33">
        <f t="shared" si="210"/>
        <v>4048</v>
      </c>
      <c r="N1241" s="22">
        <f t="shared" si="211"/>
        <v>0</v>
      </c>
    </row>
    <row r="1242" spans="1:14" x14ac:dyDescent="0.3">
      <c r="A1242" s="5" t="s">
        <v>3400</v>
      </c>
      <c r="B1242" s="5" t="s">
        <v>3401</v>
      </c>
      <c r="C1242" s="5" t="s">
        <v>3762</v>
      </c>
      <c r="D1242" s="5">
        <v>45850</v>
      </c>
      <c r="E1242" s="6">
        <v>53217</v>
      </c>
      <c r="F1242" s="17">
        <f>VLOOKUP(A1242,'forecast data dump'!$A$1:$H$3450,4,FALSE)</f>
        <v>44498</v>
      </c>
      <c r="G1242" s="17">
        <f>VLOOKUP(A1242,'forecast data dump'!$A$1:$H$3450,5,FALSE)</f>
        <v>44504</v>
      </c>
      <c r="H1242" s="13">
        <f>VLOOKUP(A1242,'forecast data dump'!$A$1:$H$3450,8,FALSE)</f>
        <v>0</v>
      </c>
      <c r="I1242" s="22">
        <f t="shared" si="208"/>
        <v>45850</v>
      </c>
      <c r="J1242" s="5"/>
      <c r="K1242" s="5"/>
      <c r="L1242" s="33">
        <f t="shared" si="209"/>
        <v>53217</v>
      </c>
      <c r="M1242" s="33">
        <f t="shared" si="210"/>
        <v>53217</v>
      </c>
      <c r="N1242" s="22">
        <f t="shared" si="211"/>
        <v>0</v>
      </c>
    </row>
    <row r="1243" spans="1:14" x14ac:dyDescent="0.3">
      <c r="A1243" s="5" t="s">
        <v>3402</v>
      </c>
      <c r="B1243" s="5" t="s">
        <v>3403</v>
      </c>
      <c r="C1243" s="5" t="s">
        <v>3763</v>
      </c>
      <c r="D1243" s="5">
        <v>64</v>
      </c>
      <c r="E1243" s="6">
        <v>9425</v>
      </c>
      <c r="F1243" s="17" t="str">
        <f>VLOOKUP(A1243,'forecast data dump'!$A$1:$H$3450,4,FALSE)</f>
        <v>13-May-20 A</v>
      </c>
      <c r="G1243" s="17" t="str">
        <f>VLOOKUP(A1243,'forecast data dump'!$A$1:$H$3450,5,FALSE)</f>
        <v>29-Jan-21 A</v>
      </c>
      <c r="H1243" s="13">
        <f>VLOOKUP(A1243,'forecast data dump'!$A$1:$H$3450,8,FALSE)</f>
        <v>1</v>
      </c>
      <c r="I1243" s="22">
        <f t="shared" si="208"/>
        <v>0</v>
      </c>
      <c r="J1243" s="5"/>
      <c r="K1243" s="5"/>
      <c r="L1243" s="33">
        <f t="shared" si="209"/>
        <v>0</v>
      </c>
      <c r="M1243" s="33">
        <f t="shared" si="210"/>
        <v>0</v>
      </c>
      <c r="N1243" s="22">
        <f t="shared" si="211"/>
        <v>0</v>
      </c>
    </row>
    <row r="1244" spans="1:14" x14ac:dyDescent="0.3">
      <c r="A1244" s="5" t="s">
        <v>3404</v>
      </c>
      <c r="B1244" s="5" t="s">
        <v>3405</v>
      </c>
      <c r="C1244" s="5" t="s">
        <v>3763</v>
      </c>
      <c r="D1244" s="5">
        <v>48</v>
      </c>
      <c r="E1244" s="6">
        <v>7069</v>
      </c>
      <c r="F1244" s="17" t="str">
        <f>VLOOKUP(A1244,'forecast data dump'!$A$1:$H$3450,4,FALSE)</f>
        <v>11-Jan-21 A</v>
      </c>
      <c r="G1244" s="17" t="str">
        <f>VLOOKUP(A1244,'forecast data dump'!$A$1:$H$3450,5,FALSE)</f>
        <v>18-Jan-21 A</v>
      </c>
      <c r="H1244" s="13">
        <f>VLOOKUP(A1244,'forecast data dump'!$A$1:$H$3450,8,FALSE)</f>
        <v>1</v>
      </c>
      <c r="I1244" s="22">
        <f t="shared" si="208"/>
        <v>0</v>
      </c>
      <c r="J1244" s="5"/>
      <c r="K1244" s="5"/>
      <c r="L1244" s="33">
        <f t="shared" si="209"/>
        <v>0</v>
      </c>
      <c r="M1244" s="33">
        <f t="shared" si="210"/>
        <v>0</v>
      </c>
      <c r="N1244" s="22">
        <f t="shared" si="211"/>
        <v>0</v>
      </c>
    </row>
    <row r="1245" spans="1:14" x14ac:dyDescent="0.3">
      <c r="A1245" s="5" t="s">
        <v>3406</v>
      </c>
      <c r="B1245" s="5" t="s">
        <v>3407</v>
      </c>
      <c r="C1245" s="5" t="s">
        <v>3763</v>
      </c>
      <c r="D1245" s="5">
        <v>8</v>
      </c>
      <c r="E1245" s="6">
        <v>1178</v>
      </c>
      <c r="F1245" s="17" t="str">
        <f>VLOOKUP(A1245,'forecast data dump'!$A$1:$H$3450,4,FALSE)</f>
        <v>19-Jan-21 A</v>
      </c>
      <c r="G1245" s="17" t="str">
        <f>VLOOKUP(A1245,'forecast data dump'!$A$1:$H$3450,5,FALSE)</f>
        <v>28-Jan-21 A</v>
      </c>
      <c r="H1245" s="13">
        <f>VLOOKUP(A1245,'forecast data dump'!$A$1:$H$3450,8,FALSE)</f>
        <v>1</v>
      </c>
      <c r="I1245" s="22">
        <f t="shared" si="208"/>
        <v>0</v>
      </c>
      <c r="J1245" s="5"/>
      <c r="K1245" s="5"/>
      <c r="L1245" s="33">
        <f t="shared" si="209"/>
        <v>0</v>
      </c>
      <c r="M1245" s="33">
        <f t="shared" si="210"/>
        <v>0</v>
      </c>
      <c r="N1245" s="22">
        <f t="shared" si="211"/>
        <v>0</v>
      </c>
    </row>
    <row r="1246" spans="1:14" x14ac:dyDescent="0.3">
      <c r="A1246" s="5" t="s">
        <v>3408</v>
      </c>
      <c r="B1246" s="5" t="s">
        <v>3409</v>
      </c>
      <c r="C1246" s="5" t="s">
        <v>3763</v>
      </c>
      <c r="D1246" s="5">
        <v>16</v>
      </c>
      <c r="E1246" s="6">
        <v>2356</v>
      </c>
      <c r="F1246" s="17" t="str">
        <f>VLOOKUP(A1246,'forecast data dump'!$A$1:$H$3450,4,FALSE)</f>
        <v>19-Jan-21 A</v>
      </c>
      <c r="G1246" s="17" t="str">
        <f>VLOOKUP(A1246,'forecast data dump'!$A$1:$H$3450,5,FALSE)</f>
        <v>28-Jan-21 A</v>
      </c>
      <c r="H1246" s="13">
        <f>VLOOKUP(A1246,'forecast data dump'!$A$1:$H$3450,8,FALSE)</f>
        <v>1</v>
      </c>
      <c r="I1246" s="22">
        <f t="shared" si="208"/>
        <v>0</v>
      </c>
      <c r="J1246" s="5"/>
      <c r="K1246" s="5"/>
      <c r="L1246" s="33">
        <f t="shared" si="209"/>
        <v>0</v>
      </c>
      <c r="M1246" s="33">
        <f t="shared" si="210"/>
        <v>0</v>
      </c>
      <c r="N1246" s="22">
        <f t="shared" si="211"/>
        <v>0</v>
      </c>
    </row>
    <row r="1247" spans="1:14" x14ac:dyDescent="0.3">
      <c r="A1247" s="5" t="s">
        <v>3410</v>
      </c>
      <c r="B1247" s="5" t="s">
        <v>3411</v>
      </c>
      <c r="C1247" s="5" t="s">
        <v>3763</v>
      </c>
      <c r="D1247" s="5">
        <v>40</v>
      </c>
      <c r="E1247" s="6">
        <v>5891</v>
      </c>
      <c r="F1247" s="17" t="str">
        <f>VLOOKUP(A1247,'forecast data dump'!$A$1:$H$3450,4,FALSE)</f>
        <v>29-Jan-21 A</v>
      </c>
      <c r="G1247" s="17" t="str">
        <f>VLOOKUP(A1247,'forecast data dump'!$A$1:$H$3450,5,FALSE)</f>
        <v>26-Feb-21 A</v>
      </c>
      <c r="H1247" s="13">
        <f>VLOOKUP(A1247,'forecast data dump'!$A$1:$H$3450,8,FALSE)</f>
        <v>1</v>
      </c>
      <c r="I1247" s="22">
        <f t="shared" si="208"/>
        <v>0</v>
      </c>
      <c r="J1247" s="5"/>
      <c r="K1247" s="5"/>
      <c r="L1247" s="33">
        <f t="shared" si="209"/>
        <v>0</v>
      </c>
      <c r="M1247" s="33">
        <f t="shared" si="210"/>
        <v>0</v>
      </c>
      <c r="N1247" s="22">
        <f t="shared" si="211"/>
        <v>0</v>
      </c>
    </row>
    <row r="1248" spans="1:14" x14ac:dyDescent="0.3">
      <c r="A1248" s="5" t="s">
        <v>3412</v>
      </c>
      <c r="B1248" s="5" t="s">
        <v>3413</v>
      </c>
      <c r="C1248" s="5" t="s">
        <v>3763</v>
      </c>
      <c r="D1248" s="5">
        <v>120</v>
      </c>
      <c r="E1248" s="6">
        <v>17672</v>
      </c>
      <c r="F1248" s="17" t="str">
        <f>VLOOKUP(A1248,'forecast data dump'!$A$1:$H$3450,4,FALSE)</f>
        <v>15-Apr-21 A</v>
      </c>
      <c r="G1248" s="17" t="str">
        <f>VLOOKUP(A1248,'forecast data dump'!$A$1:$H$3450,5,FALSE)</f>
        <v>30-Jun-21 A</v>
      </c>
      <c r="H1248" s="13">
        <f>VLOOKUP(A1248,'forecast data dump'!$A$1:$H$3450,8,FALSE)</f>
        <v>1</v>
      </c>
      <c r="I1248" s="22">
        <f t="shared" si="208"/>
        <v>0</v>
      </c>
      <c r="J1248" s="5"/>
      <c r="K1248" s="5"/>
      <c r="L1248" s="33">
        <f t="shared" si="209"/>
        <v>0</v>
      </c>
      <c r="M1248" s="33">
        <f t="shared" si="210"/>
        <v>0</v>
      </c>
      <c r="N1248" s="22">
        <f t="shared" si="211"/>
        <v>0</v>
      </c>
    </row>
    <row r="1249" spans="1:14" x14ac:dyDescent="0.3">
      <c r="A1249" s="5" t="s">
        <v>3414</v>
      </c>
      <c r="B1249" s="5" t="s">
        <v>3415</v>
      </c>
      <c r="C1249" s="5" t="s">
        <v>3763</v>
      </c>
      <c r="D1249" s="5">
        <v>32</v>
      </c>
      <c r="E1249" s="6">
        <v>4712</v>
      </c>
      <c r="F1249" s="17">
        <f>VLOOKUP(A1249,'forecast data dump'!$A$1:$H$3450,4,FALSE)</f>
        <v>44378</v>
      </c>
      <c r="G1249" s="17">
        <f>VLOOKUP(A1249,'forecast data dump'!$A$1:$H$3450,5,FALSE)</f>
        <v>44406</v>
      </c>
      <c r="H1249" s="13">
        <f>VLOOKUP(A1249,'forecast data dump'!$A$1:$H$3450,8,FALSE)</f>
        <v>0</v>
      </c>
      <c r="I1249" s="22">
        <f t="shared" si="208"/>
        <v>32</v>
      </c>
      <c r="J1249" s="5"/>
      <c r="K1249" s="5"/>
      <c r="L1249" s="33">
        <f t="shared" si="209"/>
        <v>4712</v>
      </c>
      <c r="M1249" s="33">
        <f t="shared" si="210"/>
        <v>4712</v>
      </c>
      <c r="N1249" s="22">
        <f t="shared" si="211"/>
        <v>0</v>
      </c>
    </row>
    <row r="1250" spans="1:14" x14ac:dyDescent="0.3">
      <c r="A1250" s="5" t="s">
        <v>3416</v>
      </c>
      <c r="B1250" s="5" t="s">
        <v>3417</v>
      </c>
      <c r="C1250" s="5" t="s">
        <v>3763</v>
      </c>
      <c r="D1250" s="5">
        <v>16</v>
      </c>
      <c r="E1250" s="6">
        <v>2427</v>
      </c>
      <c r="F1250" s="17">
        <f>VLOOKUP(A1250,'forecast data dump'!$A$1:$H$3450,4,FALSE)</f>
        <v>44505</v>
      </c>
      <c r="G1250" s="17">
        <f>VLOOKUP(A1250,'forecast data dump'!$A$1:$H$3450,5,FALSE)</f>
        <v>44544</v>
      </c>
      <c r="H1250" s="13">
        <f>VLOOKUP(A1250,'forecast data dump'!$A$1:$H$3450,8,FALSE)</f>
        <v>0</v>
      </c>
      <c r="I1250" s="22">
        <f t="shared" si="208"/>
        <v>16</v>
      </c>
      <c r="J1250" s="5"/>
      <c r="K1250" s="5"/>
      <c r="L1250" s="33">
        <f t="shared" si="209"/>
        <v>2427</v>
      </c>
      <c r="M1250" s="33">
        <f t="shared" si="210"/>
        <v>2427</v>
      </c>
      <c r="N1250" s="22">
        <f t="shared" si="211"/>
        <v>0</v>
      </c>
    </row>
    <row r="1251" spans="1:14" x14ac:dyDescent="0.3">
      <c r="A1251" s="5" t="s">
        <v>3418</v>
      </c>
      <c r="B1251" s="5" t="s">
        <v>3419</v>
      </c>
      <c r="C1251" s="5" t="s">
        <v>3745</v>
      </c>
      <c r="D1251" s="5">
        <v>48</v>
      </c>
      <c r="E1251" s="6">
        <v>5478</v>
      </c>
      <c r="F1251" s="17" t="str">
        <f>VLOOKUP(A1251,'forecast data dump'!$A$1:$H$3450,4,FALSE)</f>
        <v>13-May-20 A</v>
      </c>
      <c r="G1251" s="17" t="str">
        <f>VLOOKUP(A1251,'forecast data dump'!$A$1:$H$3450,5,FALSE)</f>
        <v>29-Jan-21 A</v>
      </c>
      <c r="H1251" s="13">
        <f>VLOOKUP(A1251,'forecast data dump'!$A$1:$H$3450,8,FALSE)</f>
        <v>1</v>
      </c>
      <c r="I1251" s="22">
        <f t="shared" si="208"/>
        <v>0</v>
      </c>
      <c r="J1251" s="5"/>
      <c r="K1251" s="5"/>
      <c r="L1251" s="33">
        <f t="shared" si="209"/>
        <v>0</v>
      </c>
      <c r="M1251" s="33">
        <f t="shared" si="210"/>
        <v>0</v>
      </c>
      <c r="N1251" s="22">
        <f t="shared" si="211"/>
        <v>0</v>
      </c>
    </row>
    <row r="1252" spans="1:14" x14ac:dyDescent="0.3">
      <c r="A1252" s="5" t="s">
        <v>3420</v>
      </c>
      <c r="B1252" s="5" t="s">
        <v>3421</v>
      </c>
      <c r="C1252" s="5" t="s">
        <v>3739</v>
      </c>
      <c r="D1252" s="5">
        <v>5225</v>
      </c>
      <c r="E1252" s="6">
        <v>5765</v>
      </c>
      <c r="F1252" s="17" t="str">
        <f>VLOOKUP(A1252,'forecast data dump'!$A$1:$H$3450,4,FALSE)</f>
        <v>01-Oct-18 A</v>
      </c>
      <c r="G1252" s="17" t="str">
        <f>VLOOKUP(A1252,'forecast data dump'!$A$1:$H$3450,5,FALSE)</f>
        <v>31-May-19 A</v>
      </c>
      <c r="H1252" s="13">
        <f>VLOOKUP(A1252,'forecast data dump'!$A$1:$H$3450,8,FALSE)</f>
        <v>1</v>
      </c>
      <c r="I1252" s="22">
        <f t="shared" si="208"/>
        <v>0</v>
      </c>
      <c r="J1252" s="5"/>
      <c r="K1252" s="5"/>
      <c r="L1252" s="33">
        <f t="shared" si="209"/>
        <v>0</v>
      </c>
      <c r="M1252" s="33">
        <f t="shared" si="210"/>
        <v>0</v>
      </c>
      <c r="N1252" s="22">
        <f t="shared" si="211"/>
        <v>0</v>
      </c>
    </row>
    <row r="1253" spans="1:14" x14ac:dyDescent="0.3">
      <c r="A1253" s="5" t="s">
        <v>3422</v>
      </c>
      <c r="B1253" s="5" t="s">
        <v>3423</v>
      </c>
      <c r="C1253" s="5" t="s">
        <v>3749</v>
      </c>
      <c r="D1253" s="5">
        <v>220</v>
      </c>
      <c r="E1253" s="6">
        <v>28389</v>
      </c>
      <c r="F1253" s="17" t="str">
        <f>VLOOKUP(A1253,'forecast data dump'!$A$1:$H$3450,4,FALSE)</f>
        <v>15-Sep-20 A</v>
      </c>
      <c r="G1253" s="17" t="str">
        <f>VLOOKUP(A1253,'forecast data dump'!$A$1:$H$3450,5,FALSE)</f>
        <v>30-Dec-20 A</v>
      </c>
      <c r="H1253" s="13">
        <f>VLOOKUP(A1253,'forecast data dump'!$A$1:$H$3450,8,FALSE)</f>
        <v>1</v>
      </c>
      <c r="I1253" s="22">
        <f t="shared" si="208"/>
        <v>0</v>
      </c>
      <c r="J1253" s="5"/>
      <c r="K1253" s="5"/>
      <c r="L1253" s="33">
        <f t="shared" si="209"/>
        <v>0</v>
      </c>
      <c r="M1253" s="33">
        <f t="shared" si="210"/>
        <v>0</v>
      </c>
      <c r="N1253" s="22">
        <f t="shared" si="211"/>
        <v>0</v>
      </c>
    </row>
    <row r="1254" spans="1:14" x14ac:dyDescent="0.3">
      <c r="A1254" s="5" t="s">
        <v>3422</v>
      </c>
      <c r="B1254" s="5" t="s">
        <v>3423</v>
      </c>
      <c r="C1254" s="5" t="s">
        <v>3745</v>
      </c>
      <c r="D1254" s="5">
        <v>300</v>
      </c>
      <c r="E1254" s="6">
        <v>34921</v>
      </c>
      <c r="F1254" s="17" t="str">
        <f>VLOOKUP(A1254,'forecast data dump'!$A$1:$H$3450,4,FALSE)</f>
        <v>15-Sep-20 A</v>
      </c>
      <c r="G1254" s="17" t="str">
        <f>VLOOKUP(A1254,'forecast data dump'!$A$1:$H$3450,5,FALSE)</f>
        <v>30-Dec-20 A</v>
      </c>
      <c r="H1254" s="13">
        <f>VLOOKUP(A1254,'forecast data dump'!$A$1:$H$3450,8,FALSE)</f>
        <v>1</v>
      </c>
      <c r="I1254" s="22">
        <f t="shared" si="208"/>
        <v>0</v>
      </c>
      <c r="J1254" s="5"/>
      <c r="K1254" s="5"/>
      <c r="L1254" s="33">
        <f t="shared" si="209"/>
        <v>0</v>
      </c>
      <c r="M1254" s="33">
        <f t="shared" si="210"/>
        <v>0</v>
      </c>
      <c r="N1254" s="22">
        <f t="shared" si="211"/>
        <v>0</v>
      </c>
    </row>
    <row r="1255" spans="1:14" x14ac:dyDescent="0.3">
      <c r="A1255" s="5" t="s">
        <v>3424</v>
      </c>
      <c r="B1255" s="5" t="s">
        <v>3425</v>
      </c>
      <c r="C1255" s="5" t="s">
        <v>3746</v>
      </c>
      <c r="D1255" s="5">
        <v>4</v>
      </c>
      <c r="E1255" s="6">
        <v>521</v>
      </c>
      <c r="F1255" s="17" t="str">
        <f>VLOOKUP(A1255,'forecast data dump'!$A$1:$H$3450,4,FALSE)</f>
        <v>01-Dec-20 A</v>
      </c>
      <c r="G1255" s="17" t="str">
        <f>VLOOKUP(A1255,'forecast data dump'!$A$1:$H$3450,5,FALSE)</f>
        <v>02-Dec-20 A</v>
      </c>
      <c r="H1255" s="13">
        <f>VLOOKUP(A1255,'forecast data dump'!$A$1:$H$3450,8,FALSE)</f>
        <v>1</v>
      </c>
      <c r="I1255" s="22">
        <f t="shared" si="208"/>
        <v>0</v>
      </c>
      <c r="J1255" s="5"/>
      <c r="K1255" s="5"/>
      <c r="L1255" s="33">
        <f t="shared" si="209"/>
        <v>0</v>
      </c>
      <c r="M1255" s="33">
        <f t="shared" si="210"/>
        <v>0</v>
      </c>
      <c r="N1255" s="22">
        <f t="shared" si="211"/>
        <v>0</v>
      </c>
    </row>
    <row r="1256" spans="1:14" x14ac:dyDescent="0.3">
      <c r="A1256" s="5" t="s">
        <v>3424</v>
      </c>
      <c r="B1256" s="5" t="s">
        <v>3425</v>
      </c>
      <c r="C1256" s="5" t="s">
        <v>3749</v>
      </c>
      <c r="D1256" s="5">
        <v>4</v>
      </c>
      <c r="E1256" s="6">
        <v>521</v>
      </c>
      <c r="F1256" s="17" t="str">
        <f>VLOOKUP(A1256,'forecast data dump'!$A$1:$H$3450,4,FALSE)</f>
        <v>01-Dec-20 A</v>
      </c>
      <c r="G1256" s="17" t="str">
        <f>VLOOKUP(A1256,'forecast data dump'!$A$1:$H$3450,5,FALSE)</f>
        <v>02-Dec-20 A</v>
      </c>
      <c r="H1256" s="13">
        <f>VLOOKUP(A1256,'forecast data dump'!$A$1:$H$3450,8,FALSE)</f>
        <v>1</v>
      </c>
      <c r="I1256" s="22">
        <f t="shared" si="208"/>
        <v>0</v>
      </c>
      <c r="J1256" s="5"/>
      <c r="K1256" s="5"/>
      <c r="L1256" s="33">
        <f t="shared" si="209"/>
        <v>0</v>
      </c>
      <c r="M1256" s="33">
        <f t="shared" si="210"/>
        <v>0</v>
      </c>
      <c r="N1256" s="22">
        <f t="shared" si="211"/>
        <v>0</v>
      </c>
    </row>
    <row r="1257" spans="1:14" x14ac:dyDescent="0.3">
      <c r="A1257" s="5" t="s">
        <v>3426</v>
      </c>
      <c r="B1257" s="5" t="s">
        <v>3427</v>
      </c>
      <c r="C1257" s="5" t="s">
        <v>3746</v>
      </c>
      <c r="D1257" s="5">
        <v>4</v>
      </c>
      <c r="E1257" s="6">
        <v>521</v>
      </c>
      <c r="F1257" s="17" t="str">
        <f>VLOOKUP(A1257,'forecast data dump'!$A$1:$H$3450,4,FALSE)</f>
        <v>03-Dec-20 A</v>
      </c>
      <c r="G1257" s="17" t="str">
        <f>VLOOKUP(A1257,'forecast data dump'!$A$1:$H$3450,5,FALSE)</f>
        <v>26-Feb-21 A</v>
      </c>
      <c r="H1257" s="13">
        <f>VLOOKUP(A1257,'forecast data dump'!$A$1:$H$3450,8,FALSE)</f>
        <v>1</v>
      </c>
      <c r="I1257" s="22">
        <f t="shared" si="208"/>
        <v>0</v>
      </c>
      <c r="J1257" s="5"/>
      <c r="K1257" s="5"/>
      <c r="L1257" s="33">
        <f t="shared" si="209"/>
        <v>0</v>
      </c>
      <c r="M1257" s="33">
        <f t="shared" si="210"/>
        <v>0</v>
      </c>
      <c r="N1257" s="22">
        <f t="shared" si="211"/>
        <v>0</v>
      </c>
    </row>
    <row r="1258" spans="1:14" x14ac:dyDescent="0.3">
      <c r="A1258" s="5" t="s">
        <v>3426</v>
      </c>
      <c r="B1258" s="5" t="s">
        <v>3427</v>
      </c>
      <c r="C1258" s="5" t="s">
        <v>3749</v>
      </c>
      <c r="D1258" s="5">
        <v>4</v>
      </c>
      <c r="E1258" s="6">
        <v>521</v>
      </c>
      <c r="F1258" s="17" t="str">
        <f>VLOOKUP(A1258,'forecast data dump'!$A$1:$H$3450,4,FALSE)</f>
        <v>03-Dec-20 A</v>
      </c>
      <c r="G1258" s="17" t="str">
        <f>VLOOKUP(A1258,'forecast data dump'!$A$1:$H$3450,5,FALSE)</f>
        <v>26-Feb-21 A</v>
      </c>
      <c r="H1258" s="13">
        <f>VLOOKUP(A1258,'forecast data dump'!$A$1:$H$3450,8,FALSE)</f>
        <v>1</v>
      </c>
      <c r="I1258" s="22">
        <f t="shared" si="208"/>
        <v>0</v>
      </c>
      <c r="J1258" s="5"/>
      <c r="K1258" s="5"/>
      <c r="L1258" s="33">
        <f t="shared" si="209"/>
        <v>0</v>
      </c>
      <c r="M1258" s="33">
        <f t="shared" si="210"/>
        <v>0</v>
      </c>
      <c r="N1258" s="22">
        <f t="shared" si="211"/>
        <v>0</v>
      </c>
    </row>
    <row r="1259" spans="1:14" x14ac:dyDescent="0.3">
      <c r="A1259" s="5" t="s">
        <v>3428</v>
      </c>
      <c r="B1259" s="5" t="s">
        <v>3429</v>
      </c>
      <c r="C1259" s="5" t="s">
        <v>3749</v>
      </c>
      <c r="D1259" s="5">
        <v>100</v>
      </c>
      <c r="E1259" s="6">
        <v>13030</v>
      </c>
      <c r="F1259" s="17" t="str">
        <f>VLOOKUP(A1259,'forecast data dump'!$A$1:$H$3450,4,FALSE)</f>
        <v>08-Oct-20 A</v>
      </c>
      <c r="G1259" s="17" t="str">
        <f>VLOOKUP(A1259,'forecast data dump'!$A$1:$H$3450,5,FALSE)</f>
        <v>28-Oct-20 A</v>
      </c>
      <c r="H1259" s="13">
        <f>VLOOKUP(A1259,'forecast data dump'!$A$1:$H$3450,8,FALSE)</f>
        <v>1</v>
      </c>
      <c r="I1259" s="22">
        <f t="shared" si="208"/>
        <v>0</v>
      </c>
      <c r="J1259" s="5"/>
      <c r="K1259" s="5"/>
      <c r="L1259" s="33">
        <f t="shared" si="209"/>
        <v>0</v>
      </c>
      <c r="M1259" s="33">
        <f t="shared" si="210"/>
        <v>0</v>
      </c>
      <c r="N1259" s="22">
        <f t="shared" si="211"/>
        <v>0</v>
      </c>
    </row>
    <row r="1260" spans="1:14" x14ac:dyDescent="0.3">
      <c r="A1260" s="5" t="s">
        <v>3428</v>
      </c>
      <c r="B1260" s="5" t="s">
        <v>3429</v>
      </c>
      <c r="C1260" s="5" t="s">
        <v>3745</v>
      </c>
      <c r="D1260" s="5">
        <v>120</v>
      </c>
      <c r="E1260" s="6">
        <v>14105</v>
      </c>
      <c r="F1260" s="17" t="str">
        <f>VLOOKUP(A1260,'forecast data dump'!$A$1:$H$3450,4,FALSE)</f>
        <v>08-Oct-20 A</v>
      </c>
      <c r="G1260" s="17" t="str">
        <f>VLOOKUP(A1260,'forecast data dump'!$A$1:$H$3450,5,FALSE)</f>
        <v>28-Oct-20 A</v>
      </c>
      <c r="H1260" s="13">
        <f>VLOOKUP(A1260,'forecast data dump'!$A$1:$H$3450,8,FALSE)</f>
        <v>1</v>
      </c>
      <c r="I1260" s="22">
        <f t="shared" si="208"/>
        <v>0</v>
      </c>
      <c r="J1260" s="5"/>
      <c r="K1260" s="5"/>
      <c r="L1260" s="33">
        <f t="shared" si="209"/>
        <v>0</v>
      </c>
      <c r="M1260" s="33">
        <f t="shared" si="210"/>
        <v>0</v>
      </c>
      <c r="N1260" s="22">
        <f t="shared" si="211"/>
        <v>0</v>
      </c>
    </row>
    <row r="1261" spans="1:14" x14ac:dyDescent="0.3">
      <c r="A1261" s="5" t="s">
        <v>3430</v>
      </c>
      <c r="B1261" s="5" t="s">
        <v>3431</v>
      </c>
      <c r="C1261" s="5" t="s">
        <v>3746</v>
      </c>
      <c r="D1261" s="5">
        <v>0</v>
      </c>
      <c r="E1261" s="6">
        <v>52</v>
      </c>
      <c r="F1261" s="17" t="str">
        <f>VLOOKUP(A1261,'forecast data dump'!$A$1:$H$3450,4,FALSE)</f>
        <v>08-Oct-20 A</v>
      </c>
      <c r="G1261" s="17" t="str">
        <f>VLOOKUP(A1261,'forecast data dump'!$A$1:$H$3450,5,FALSE)</f>
        <v>28-Oct-20 A</v>
      </c>
      <c r="H1261" s="13">
        <f>VLOOKUP(A1261,'forecast data dump'!$A$1:$H$3450,8,FALSE)</f>
        <v>1</v>
      </c>
      <c r="I1261" s="22">
        <f t="shared" si="208"/>
        <v>0</v>
      </c>
      <c r="J1261" s="5"/>
      <c r="K1261" s="5"/>
      <c r="L1261" s="33">
        <f t="shared" si="209"/>
        <v>0</v>
      </c>
      <c r="M1261" s="33">
        <f t="shared" si="210"/>
        <v>0</v>
      </c>
      <c r="N1261" s="22">
        <f t="shared" si="211"/>
        <v>0</v>
      </c>
    </row>
    <row r="1262" spans="1:14" x14ac:dyDescent="0.3">
      <c r="A1262" s="5" t="s">
        <v>3430</v>
      </c>
      <c r="B1262" s="5" t="s">
        <v>3431</v>
      </c>
      <c r="C1262" s="5" t="s">
        <v>3749</v>
      </c>
      <c r="D1262" s="5">
        <v>0</v>
      </c>
      <c r="E1262" s="6">
        <v>52</v>
      </c>
      <c r="F1262" s="17" t="str">
        <f>VLOOKUP(A1262,'forecast data dump'!$A$1:$H$3450,4,FALSE)</f>
        <v>08-Oct-20 A</v>
      </c>
      <c r="G1262" s="17" t="str">
        <f>VLOOKUP(A1262,'forecast data dump'!$A$1:$H$3450,5,FALSE)</f>
        <v>28-Oct-20 A</v>
      </c>
      <c r="H1262" s="13">
        <f>VLOOKUP(A1262,'forecast data dump'!$A$1:$H$3450,8,FALSE)</f>
        <v>1</v>
      </c>
      <c r="I1262" s="22">
        <f t="shared" si="208"/>
        <v>0</v>
      </c>
      <c r="J1262" s="5"/>
      <c r="K1262" s="5"/>
      <c r="L1262" s="33">
        <f t="shared" si="209"/>
        <v>0</v>
      </c>
      <c r="M1262" s="33">
        <f t="shared" si="210"/>
        <v>0</v>
      </c>
      <c r="N1262" s="22">
        <f t="shared" si="211"/>
        <v>0</v>
      </c>
    </row>
    <row r="1263" spans="1:14" x14ac:dyDescent="0.3">
      <c r="A1263" s="5" t="s">
        <v>3432</v>
      </c>
      <c r="B1263" s="5" t="s">
        <v>3433</v>
      </c>
      <c r="C1263" s="5" t="s">
        <v>3746</v>
      </c>
      <c r="D1263" s="5">
        <v>0</v>
      </c>
      <c r="E1263" s="6">
        <v>52</v>
      </c>
      <c r="F1263" s="17" t="str">
        <f>VLOOKUP(A1263,'forecast data dump'!$A$1:$H$3450,4,FALSE)</f>
        <v>08-Oct-20 A</v>
      </c>
      <c r="G1263" s="17" t="str">
        <f>VLOOKUP(A1263,'forecast data dump'!$A$1:$H$3450,5,FALSE)</f>
        <v>28-Oct-20 A</v>
      </c>
      <c r="H1263" s="13">
        <f>VLOOKUP(A1263,'forecast data dump'!$A$1:$H$3450,8,FALSE)</f>
        <v>1</v>
      </c>
      <c r="I1263" s="22">
        <f t="shared" si="208"/>
        <v>0</v>
      </c>
      <c r="J1263" s="5"/>
      <c r="K1263" s="5"/>
      <c r="L1263" s="33">
        <f t="shared" si="209"/>
        <v>0</v>
      </c>
      <c r="M1263" s="33">
        <f t="shared" si="210"/>
        <v>0</v>
      </c>
      <c r="N1263" s="22">
        <f t="shared" si="211"/>
        <v>0</v>
      </c>
    </row>
    <row r="1264" spans="1:14" x14ac:dyDescent="0.3">
      <c r="A1264" s="5" t="s">
        <v>3432</v>
      </c>
      <c r="B1264" s="5" t="s">
        <v>3433</v>
      </c>
      <c r="C1264" s="5" t="s">
        <v>3749</v>
      </c>
      <c r="D1264" s="5">
        <v>0</v>
      </c>
      <c r="E1264" s="6">
        <v>52</v>
      </c>
      <c r="F1264" s="17" t="str">
        <f>VLOOKUP(A1264,'forecast data dump'!$A$1:$H$3450,4,FALSE)</f>
        <v>08-Oct-20 A</v>
      </c>
      <c r="G1264" s="17" t="str">
        <f>VLOOKUP(A1264,'forecast data dump'!$A$1:$H$3450,5,FALSE)</f>
        <v>28-Oct-20 A</v>
      </c>
      <c r="H1264" s="13">
        <f>VLOOKUP(A1264,'forecast data dump'!$A$1:$H$3450,8,FALSE)</f>
        <v>1</v>
      </c>
      <c r="I1264" s="22">
        <f t="shared" si="208"/>
        <v>0</v>
      </c>
      <c r="J1264" s="5"/>
      <c r="K1264" s="5"/>
      <c r="L1264" s="33">
        <f t="shared" si="209"/>
        <v>0</v>
      </c>
      <c r="M1264" s="33">
        <f t="shared" si="210"/>
        <v>0</v>
      </c>
      <c r="N1264" s="22">
        <f t="shared" si="211"/>
        <v>0</v>
      </c>
    </row>
    <row r="1265" spans="1:14" x14ac:dyDescent="0.3">
      <c r="A1265" s="5" t="s">
        <v>3434</v>
      </c>
      <c r="B1265" s="5" t="s">
        <v>3435</v>
      </c>
      <c r="C1265" s="5" t="s">
        <v>3749</v>
      </c>
      <c r="D1265" s="5">
        <v>80</v>
      </c>
      <c r="E1265" s="6">
        <v>10424</v>
      </c>
      <c r="F1265" s="17" t="str">
        <f>VLOOKUP(A1265,'forecast data dump'!$A$1:$H$3450,4,FALSE)</f>
        <v>17-Nov-20 A</v>
      </c>
      <c r="G1265" s="17">
        <f>VLOOKUP(A1265,'forecast data dump'!$A$1:$H$3450,5,FALSE)</f>
        <v>44414</v>
      </c>
      <c r="H1265" s="13">
        <f>VLOOKUP(A1265,'forecast data dump'!$A$1:$H$3450,8,FALSE)</f>
        <v>0.95</v>
      </c>
      <c r="I1265" s="22">
        <f t="shared" si="208"/>
        <v>4.0000000000000036</v>
      </c>
      <c r="J1265" s="5"/>
      <c r="K1265" s="5"/>
      <c r="L1265" s="33">
        <f t="shared" si="209"/>
        <v>521.2000000000005</v>
      </c>
      <c r="M1265" s="33">
        <f t="shared" si="210"/>
        <v>521.2000000000005</v>
      </c>
      <c r="N1265" s="22">
        <f t="shared" si="211"/>
        <v>0</v>
      </c>
    </row>
    <row r="1266" spans="1:14" x14ac:dyDescent="0.3">
      <c r="A1266" s="5" t="s">
        <v>3434</v>
      </c>
      <c r="B1266" s="5" t="s">
        <v>3435</v>
      </c>
      <c r="C1266" s="5" t="s">
        <v>3745</v>
      </c>
      <c r="D1266" s="5">
        <v>160</v>
      </c>
      <c r="E1266" s="6">
        <v>18807</v>
      </c>
      <c r="F1266" s="17" t="str">
        <f>VLOOKUP(A1266,'forecast data dump'!$A$1:$H$3450,4,FALSE)</f>
        <v>17-Nov-20 A</v>
      </c>
      <c r="G1266" s="17">
        <f>VLOOKUP(A1266,'forecast data dump'!$A$1:$H$3450,5,FALSE)</f>
        <v>44414</v>
      </c>
      <c r="H1266" s="13">
        <f>VLOOKUP(A1266,'forecast data dump'!$A$1:$H$3450,8,FALSE)</f>
        <v>0.95</v>
      </c>
      <c r="I1266" s="22">
        <f t="shared" si="208"/>
        <v>8.0000000000000071</v>
      </c>
      <c r="J1266" s="5"/>
      <c r="K1266" s="5"/>
      <c r="L1266" s="33">
        <f t="shared" si="209"/>
        <v>940.35000000000082</v>
      </c>
      <c r="M1266" s="33">
        <f t="shared" si="210"/>
        <v>940.35000000000082</v>
      </c>
      <c r="N1266" s="22">
        <f t="shared" si="211"/>
        <v>0</v>
      </c>
    </row>
    <row r="1267" spans="1:14" x14ac:dyDescent="0.3">
      <c r="A1267" s="5" t="s">
        <v>3436</v>
      </c>
      <c r="B1267" s="5" t="s">
        <v>3437</v>
      </c>
      <c r="C1267" s="5" t="s">
        <v>3746</v>
      </c>
      <c r="D1267" s="5">
        <v>8</v>
      </c>
      <c r="E1267" s="6">
        <v>1042</v>
      </c>
      <c r="F1267" s="17">
        <f>VLOOKUP(A1267,'forecast data dump'!$A$1:$H$3450,4,FALSE)</f>
        <v>44417</v>
      </c>
      <c r="G1267" s="17">
        <f>VLOOKUP(A1267,'forecast data dump'!$A$1:$H$3450,5,FALSE)</f>
        <v>44421</v>
      </c>
      <c r="H1267" s="13">
        <f>VLOOKUP(A1267,'forecast data dump'!$A$1:$H$3450,8,FALSE)</f>
        <v>0</v>
      </c>
      <c r="I1267" s="22">
        <f t="shared" si="208"/>
        <v>8</v>
      </c>
      <c r="J1267" s="5"/>
      <c r="K1267" s="5"/>
      <c r="L1267" s="33">
        <f t="shared" si="209"/>
        <v>1042</v>
      </c>
      <c r="M1267" s="33">
        <f t="shared" si="210"/>
        <v>1042</v>
      </c>
      <c r="N1267" s="22">
        <f t="shared" si="211"/>
        <v>0</v>
      </c>
    </row>
    <row r="1268" spans="1:14" x14ac:dyDescent="0.3">
      <c r="A1268" s="5" t="s">
        <v>3436</v>
      </c>
      <c r="B1268" s="5" t="s">
        <v>3437</v>
      </c>
      <c r="C1268" s="5" t="s">
        <v>3749</v>
      </c>
      <c r="D1268" s="5">
        <v>8</v>
      </c>
      <c r="E1268" s="6">
        <v>1042</v>
      </c>
      <c r="F1268" s="17">
        <f>VLOOKUP(A1268,'forecast data dump'!$A$1:$H$3450,4,FALSE)</f>
        <v>44417</v>
      </c>
      <c r="G1268" s="17">
        <f>VLOOKUP(A1268,'forecast data dump'!$A$1:$H$3450,5,FALSE)</f>
        <v>44421</v>
      </c>
      <c r="H1268" s="13">
        <f>VLOOKUP(A1268,'forecast data dump'!$A$1:$H$3450,8,FALSE)</f>
        <v>0</v>
      </c>
      <c r="I1268" s="22">
        <f t="shared" si="208"/>
        <v>8</v>
      </c>
      <c r="J1268" s="5"/>
      <c r="K1268" s="5"/>
      <c r="L1268" s="33">
        <f t="shared" si="209"/>
        <v>1042</v>
      </c>
      <c r="M1268" s="33">
        <f t="shared" si="210"/>
        <v>1042</v>
      </c>
      <c r="N1268" s="22">
        <f t="shared" si="211"/>
        <v>0</v>
      </c>
    </row>
    <row r="1269" spans="1:14" x14ac:dyDescent="0.3">
      <c r="A1269" s="5" t="s">
        <v>3438</v>
      </c>
      <c r="B1269" s="5" t="s">
        <v>3439</v>
      </c>
      <c r="C1269" s="5" t="s">
        <v>3746</v>
      </c>
      <c r="D1269" s="5">
        <v>8</v>
      </c>
      <c r="E1269" s="6">
        <v>1042</v>
      </c>
      <c r="F1269" s="17">
        <f>VLOOKUP(A1269,'forecast data dump'!$A$1:$H$3450,4,FALSE)</f>
        <v>44424</v>
      </c>
      <c r="G1269" s="17">
        <f>VLOOKUP(A1269,'forecast data dump'!$A$1:$H$3450,5,FALSE)</f>
        <v>44425</v>
      </c>
      <c r="H1269" s="13">
        <f>VLOOKUP(A1269,'forecast data dump'!$A$1:$H$3450,8,FALSE)</f>
        <v>0</v>
      </c>
      <c r="I1269" s="22">
        <f t="shared" si="208"/>
        <v>8</v>
      </c>
      <c r="J1269" s="5"/>
      <c r="K1269" s="5"/>
      <c r="L1269" s="33">
        <f t="shared" si="209"/>
        <v>1042</v>
      </c>
      <c r="M1269" s="33">
        <f t="shared" si="210"/>
        <v>1042</v>
      </c>
      <c r="N1269" s="22">
        <f t="shared" si="211"/>
        <v>0</v>
      </c>
    </row>
    <row r="1270" spans="1:14" x14ac:dyDescent="0.3">
      <c r="A1270" s="5" t="s">
        <v>3438</v>
      </c>
      <c r="B1270" s="5" t="s">
        <v>3439</v>
      </c>
      <c r="C1270" s="5" t="s">
        <v>3749</v>
      </c>
      <c r="D1270" s="5">
        <v>8</v>
      </c>
      <c r="E1270" s="6">
        <v>1042</v>
      </c>
      <c r="F1270" s="17">
        <f>VLOOKUP(A1270,'forecast data dump'!$A$1:$H$3450,4,FALSE)</f>
        <v>44424</v>
      </c>
      <c r="G1270" s="17">
        <f>VLOOKUP(A1270,'forecast data dump'!$A$1:$H$3450,5,FALSE)</f>
        <v>44425</v>
      </c>
      <c r="H1270" s="13">
        <f>VLOOKUP(A1270,'forecast data dump'!$A$1:$H$3450,8,FALSE)</f>
        <v>0</v>
      </c>
      <c r="I1270" s="22">
        <f t="shared" si="208"/>
        <v>8</v>
      </c>
      <c r="J1270" s="5"/>
      <c r="K1270" s="5"/>
      <c r="L1270" s="33">
        <f t="shared" si="209"/>
        <v>1042</v>
      </c>
      <c r="M1270" s="33">
        <f t="shared" si="210"/>
        <v>1042</v>
      </c>
      <c r="N1270" s="22">
        <f t="shared" si="211"/>
        <v>0</v>
      </c>
    </row>
    <row r="1271" spans="1:14" x14ac:dyDescent="0.3">
      <c r="A1271" s="5" t="s">
        <v>3440</v>
      </c>
      <c r="B1271" s="5" t="s">
        <v>3441</v>
      </c>
      <c r="C1271" s="5" t="s">
        <v>3749</v>
      </c>
      <c r="D1271" s="5">
        <v>40</v>
      </c>
      <c r="E1271" s="6">
        <v>5212</v>
      </c>
      <c r="F1271" s="17" t="str">
        <f>VLOOKUP(A1271,'forecast data dump'!$A$1:$H$3450,4,FALSE)</f>
        <v>13-May-20 A</v>
      </c>
      <c r="G1271" s="17">
        <f>VLOOKUP(A1271,'forecast data dump'!$A$1:$H$3450,5,FALSE)</f>
        <v>44420</v>
      </c>
      <c r="H1271" s="13">
        <f>VLOOKUP(A1271,'forecast data dump'!$A$1:$H$3450,8,FALSE)</f>
        <v>0.65</v>
      </c>
      <c r="I1271" s="22">
        <f t="shared" si="208"/>
        <v>14</v>
      </c>
      <c r="J1271" s="5"/>
      <c r="K1271" s="5"/>
      <c r="L1271" s="33">
        <f t="shared" si="209"/>
        <v>1824.1999999999998</v>
      </c>
      <c r="M1271" s="33">
        <f t="shared" si="210"/>
        <v>1824.1999999999998</v>
      </c>
      <c r="N1271" s="22">
        <f t="shared" si="211"/>
        <v>0</v>
      </c>
    </row>
    <row r="1272" spans="1:14" x14ac:dyDescent="0.3">
      <c r="A1272" s="5" t="s">
        <v>3440</v>
      </c>
      <c r="B1272" s="5" t="s">
        <v>3441</v>
      </c>
      <c r="C1272" s="5" t="s">
        <v>3745</v>
      </c>
      <c r="D1272" s="5">
        <v>160</v>
      </c>
      <c r="E1272" s="6">
        <v>18807</v>
      </c>
      <c r="F1272" s="17" t="str">
        <f>VLOOKUP(A1272,'forecast data dump'!$A$1:$H$3450,4,FALSE)</f>
        <v>13-May-20 A</v>
      </c>
      <c r="G1272" s="17">
        <f>VLOOKUP(A1272,'forecast data dump'!$A$1:$H$3450,5,FALSE)</f>
        <v>44420</v>
      </c>
      <c r="H1272" s="13">
        <f>VLOOKUP(A1272,'forecast data dump'!$A$1:$H$3450,8,FALSE)</f>
        <v>0.65</v>
      </c>
      <c r="I1272" s="22">
        <f t="shared" si="208"/>
        <v>56</v>
      </c>
      <c r="J1272" s="5"/>
      <c r="K1272" s="5"/>
      <c r="L1272" s="33">
        <f t="shared" si="209"/>
        <v>6582.45</v>
      </c>
      <c r="M1272" s="33">
        <f t="shared" si="210"/>
        <v>6582.45</v>
      </c>
      <c r="N1272" s="22">
        <f t="shared" si="211"/>
        <v>0</v>
      </c>
    </row>
    <row r="1273" spans="1:14" x14ac:dyDescent="0.3">
      <c r="A1273" s="5" t="s">
        <v>3442</v>
      </c>
      <c r="B1273" s="5" t="s">
        <v>3443</v>
      </c>
      <c r="C1273" s="5" t="s">
        <v>3749</v>
      </c>
      <c r="D1273" s="5">
        <v>8</v>
      </c>
      <c r="E1273" s="6">
        <v>1042</v>
      </c>
      <c r="F1273" s="17">
        <f>VLOOKUP(A1273,'forecast data dump'!$A$1:$H$3450,4,FALSE)</f>
        <v>44421</v>
      </c>
      <c r="G1273" s="17">
        <f>VLOOKUP(A1273,'forecast data dump'!$A$1:$H$3450,5,FALSE)</f>
        <v>44427</v>
      </c>
      <c r="H1273" s="13">
        <f>VLOOKUP(A1273,'forecast data dump'!$A$1:$H$3450,8,FALSE)</f>
        <v>0</v>
      </c>
      <c r="I1273" s="22">
        <f t="shared" si="208"/>
        <v>8</v>
      </c>
      <c r="J1273" s="5"/>
      <c r="K1273" s="5"/>
      <c r="L1273" s="33">
        <f t="shared" si="209"/>
        <v>1042</v>
      </c>
      <c r="M1273" s="33">
        <f t="shared" si="210"/>
        <v>1042</v>
      </c>
      <c r="N1273" s="22">
        <f t="shared" si="211"/>
        <v>0</v>
      </c>
    </row>
    <row r="1274" spans="1:14" x14ac:dyDescent="0.3">
      <c r="A1274" s="5" t="s">
        <v>3442</v>
      </c>
      <c r="B1274" s="5" t="s">
        <v>3443</v>
      </c>
      <c r="C1274" s="5" t="s">
        <v>3745</v>
      </c>
      <c r="D1274" s="5">
        <v>40</v>
      </c>
      <c r="E1274" s="6">
        <v>4702</v>
      </c>
      <c r="F1274" s="17">
        <f>VLOOKUP(A1274,'forecast data dump'!$A$1:$H$3450,4,FALSE)</f>
        <v>44421</v>
      </c>
      <c r="G1274" s="17">
        <f>VLOOKUP(A1274,'forecast data dump'!$A$1:$H$3450,5,FALSE)</f>
        <v>44427</v>
      </c>
      <c r="H1274" s="13">
        <f>VLOOKUP(A1274,'forecast data dump'!$A$1:$H$3450,8,FALSE)</f>
        <v>0</v>
      </c>
      <c r="I1274" s="22">
        <f t="shared" si="208"/>
        <v>40</v>
      </c>
      <c r="J1274" s="5"/>
      <c r="K1274" s="5"/>
      <c r="L1274" s="33">
        <f t="shared" si="209"/>
        <v>4702</v>
      </c>
      <c r="M1274" s="33">
        <f t="shared" si="210"/>
        <v>4702</v>
      </c>
      <c r="N1274" s="22">
        <f t="shared" si="211"/>
        <v>0</v>
      </c>
    </row>
    <row r="1275" spans="1:14" x14ac:dyDescent="0.3">
      <c r="A1275" s="5" t="s">
        <v>3444</v>
      </c>
      <c r="B1275" s="5" t="s">
        <v>3445</v>
      </c>
      <c r="C1275" s="5" t="s">
        <v>3746</v>
      </c>
      <c r="D1275" s="5">
        <v>8</v>
      </c>
      <c r="E1275" s="6">
        <v>1042</v>
      </c>
      <c r="F1275" s="17">
        <f>VLOOKUP(A1275,'forecast data dump'!$A$1:$H$3450,4,FALSE)</f>
        <v>44428</v>
      </c>
      <c r="G1275" s="17">
        <f>VLOOKUP(A1275,'forecast data dump'!$A$1:$H$3450,5,FALSE)</f>
        <v>44431</v>
      </c>
      <c r="H1275" s="13">
        <f>VLOOKUP(A1275,'forecast data dump'!$A$1:$H$3450,8,FALSE)</f>
        <v>0</v>
      </c>
      <c r="I1275" s="22">
        <f t="shared" si="208"/>
        <v>8</v>
      </c>
      <c r="J1275" s="5"/>
      <c r="K1275" s="5"/>
      <c r="L1275" s="33">
        <f t="shared" si="209"/>
        <v>1042</v>
      </c>
      <c r="M1275" s="33">
        <f t="shared" si="210"/>
        <v>1042</v>
      </c>
      <c r="N1275" s="22">
        <f t="shared" si="211"/>
        <v>0</v>
      </c>
    </row>
    <row r="1276" spans="1:14" x14ac:dyDescent="0.3">
      <c r="A1276" s="5" t="s">
        <v>3444</v>
      </c>
      <c r="B1276" s="5" t="s">
        <v>3445</v>
      </c>
      <c r="C1276" s="5" t="s">
        <v>3749</v>
      </c>
      <c r="D1276" s="5">
        <v>8</v>
      </c>
      <c r="E1276" s="6">
        <v>1042</v>
      </c>
      <c r="F1276" s="17">
        <f>VLOOKUP(A1276,'forecast data dump'!$A$1:$H$3450,4,FALSE)</f>
        <v>44428</v>
      </c>
      <c r="G1276" s="17">
        <f>VLOOKUP(A1276,'forecast data dump'!$A$1:$H$3450,5,FALSE)</f>
        <v>44431</v>
      </c>
      <c r="H1276" s="13">
        <f>VLOOKUP(A1276,'forecast data dump'!$A$1:$H$3450,8,FALSE)</f>
        <v>0</v>
      </c>
      <c r="I1276" s="22">
        <f t="shared" si="208"/>
        <v>8</v>
      </c>
      <c r="J1276" s="5"/>
      <c r="K1276" s="5"/>
      <c r="L1276" s="33">
        <f t="shared" si="209"/>
        <v>1042</v>
      </c>
      <c r="M1276" s="33">
        <f t="shared" si="210"/>
        <v>1042</v>
      </c>
      <c r="N1276" s="22">
        <f t="shared" si="211"/>
        <v>0</v>
      </c>
    </row>
    <row r="1277" spans="1:14" x14ac:dyDescent="0.3">
      <c r="A1277" s="5" t="s">
        <v>3446</v>
      </c>
      <c r="B1277" s="5" t="s">
        <v>3447</v>
      </c>
      <c r="C1277" s="5" t="s">
        <v>3749</v>
      </c>
      <c r="D1277" s="5">
        <v>40</v>
      </c>
      <c r="E1277" s="6">
        <v>5212</v>
      </c>
      <c r="F1277" s="17" t="str">
        <f>VLOOKUP(A1277,'forecast data dump'!$A$1:$H$3450,4,FALSE)</f>
        <v>19-May-20 A</v>
      </c>
      <c r="G1277" s="17" t="str">
        <f>VLOOKUP(A1277,'forecast data dump'!$A$1:$H$3450,5,FALSE)</f>
        <v>28-May-21 A</v>
      </c>
      <c r="H1277" s="13">
        <f>VLOOKUP(A1277,'forecast data dump'!$A$1:$H$3450,8,FALSE)</f>
        <v>1</v>
      </c>
      <c r="I1277" s="22">
        <f t="shared" si="208"/>
        <v>0</v>
      </c>
      <c r="J1277" s="5"/>
      <c r="K1277" s="5"/>
      <c r="L1277" s="33">
        <f t="shared" si="209"/>
        <v>0</v>
      </c>
      <c r="M1277" s="33">
        <f t="shared" si="210"/>
        <v>0</v>
      </c>
      <c r="N1277" s="22">
        <f t="shared" si="211"/>
        <v>0</v>
      </c>
    </row>
    <row r="1278" spans="1:14" x14ac:dyDescent="0.3">
      <c r="A1278" s="5" t="s">
        <v>3446</v>
      </c>
      <c r="B1278" s="5" t="s">
        <v>3447</v>
      </c>
      <c r="C1278" s="5" t="s">
        <v>3745</v>
      </c>
      <c r="D1278" s="5">
        <v>160</v>
      </c>
      <c r="E1278" s="6">
        <v>18807</v>
      </c>
      <c r="F1278" s="17" t="str">
        <f>VLOOKUP(A1278,'forecast data dump'!$A$1:$H$3450,4,FALSE)</f>
        <v>19-May-20 A</v>
      </c>
      <c r="G1278" s="17" t="str">
        <f>VLOOKUP(A1278,'forecast data dump'!$A$1:$H$3450,5,FALSE)</f>
        <v>28-May-21 A</v>
      </c>
      <c r="H1278" s="13">
        <f>VLOOKUP(A1278,'forecast data dump'!$A$1:$H$3450,8,FALSE)</f>
        <v>1</v>
      </c>
      <c r="I1278" s="22">
        <f t="shared" si="208"/>
        <v>0</v>
      </c>
      <c r="J1278" s="5"/>
      <c r="K1278" s="5"/>
      <c r="L1278" s="33">
        <f t="shared" si="209"/>
        <v>0</v>
      </c>
      <c r="M1278" s="33">
        <f t="shared" si="210"/>
        <v>0</v>
      </c>
      <c r="N1278" s="22">
        <f t="shared" si="211"/>
        <v>0</v>
      </c>
    </row>
    <row r="1279" spans="1:14" x14ac:dyDescent="0.3">
      <c r="A1279" s="5" t="s">
        <v>3448</v>
      </c>
      <c r="B1279" s="5" t="s">
        <v>3449</v>
      </c>
      <c r="C1279" s="5" t="s">
        <v>3746</v>
      </c>
      <c r="D1279" s="5">
        <v>8</v>
      </c>
      <c r="E1279" s="6">
        <v>1042</v>
      </c>
      <c r="F1279" s="17" t="str">
        <f>VLOOKUP(A1279,'forecast data dump'!$A$1:$H$3450,4,FALSE)</f>
        <v>21-Dec-20 A</v>
      </c>
      <c r="G1279" s="17" t="str">
        <f>VLOOKUP(A1279,'forecast data dump'!$A$1:$H$3450,5,FALSE)</f>
        <v>31-Dec-20 A</v>
      </c>
      <c r="H1279" s="13">
        <f>VLOOKUP(A1279,'forecast data dump'!$A$1:$H$3450,8,FALSE)</f>
        <v>1</v>
      </c>
      <c r="I1279" s="22">
        <f t="shared" si="208"/>
        <v>0</v>
      </c>
      <c r="J1279" s="5"/>
      <c r="K1279" s="5"/>
      <c r="L1279" s="33">
        <f t="shared" si="209"/>
        <v>0</v>
      </c>
      <c r="M1279" s="33">
        <f t="shared" si="210"/>
        <v>0</v>
      </c>
      <c r="N1279" s="22">
        <f t="shared" si="211"/>
        <v>0</v>
      </c>
    </row>
    <row r="1280" spans="1:14" x14ac:dyDescent="0.3">
      <c r="A1280" s="5" t="s">
        <v>3448</v>
      </c>
      <c r="B1280" s="5" t="s">
        <v>3449</v>
      </c>
      <c r="C1280" s="5" t="s">
        <v>3749</v>
      </c>
      <c r="D1280" s="5">
        <v>8</v>
      </c>
      <c r="E1280" s="6">
        <v>1042</v>
      </c>
      <c r="F1280" s="17" t="str">
        <f>VLOOKUP(A1280,'forecast data dump'!$A$1:$H$3450,4,FALSE)</f>
        <v>21-Dec-20 A</v>
      </c>
      <c r="G1280" s="17" t="str">
        <f>VLOOKUP(A1280,'forecast data dump'!$A$1:$H$3450,5,FALSE)</f>
        <v>31-Dec-20 A</v>
      </c>
      <c r="H1280" s="13">
        <f>VLOOKUP(A1280,'forecast data dump'!$A$1:$H$3450,8,FALSE)</f>
        <v>1</v>
      </c>
      <c r="I1280" s="22">
        <f t="shared" si="208"/>
        <v>0</v>
      </c>
      <c r="J1280" s="5"/>
      <c r="K1280" s="5"/>
      <c r="L1280" s="33">
        <f t="shared" si="209"/>
        <v>0</v>
      </c>
      <c r="M1280" s="33">
        <f t="shared" si="210"/>
        <v>0</v>
      </c>
      <c r="N1280" s="22">
        <f t="shared" si="211"/>
        <v>0</v>
      </c>
    </row>
    <row r="1281" spans="1:14" x14ac:dyDescent="0.3">
      <c r="A1281" s="5" t="s">
        <v>3450</v>
      </c>
      <c r="B1281" s="5" t="s">
        <v>3451</v>
      </c>
      <c r="C1281" s="5" t="s">
        <v>3746</v>
      </c>
      <c r="D1281" s="5">
        <v>8</v>
      </c>
      <c r="E1281" s="6">
        <v>1042</v>
      </c>
      <c r="F1281" s="17">
        <f>VLOOKUP(A1281,'forecast data dump'!$A$1:$H$3450,4,FALSE)</f>
        <v>44421</v>
      </c>
      <c r="G1281" s="17">
        <f>VLOOKUP(A1281,'forecast data dump'!$A$1:$H$3450,5,FALSE)</f>
        <v>44424</v>
      </c>
      <c r="H1281" s="13">
        <f>VLOOKUP(A1281,'forecast data dump'!$A$1:$H$3450,8,FALSE)</f>
        <v>0</v>
      </c>
      <c r="I1281" s="22">
        <f t="shared" si="208"/>
        <v>8</v>
      </c>
      <c r="J1281" s="5"/>
      <c r="K1281" s="5"/>
      <c r="L1281" s="33">
        <f t="shared" si="209"/>
        <v>1042</v>
      </c>
      <c r="M1281" s="33">
        <f t="shared" si="210"/>
        <v>1042</v>
      </c>
      <c r="N1281" s="22">
        <f t="shared" si="211"/>
        <v>0</v>
      </c>
    </row>
    <row r="1282" spans="1:14" x14ac:dyDescent="0.3">
      <c r="A1282" s="5" t="s">
        <v>3450</v>
      </c>
      <c r="B1282" s="5" t="s">
        <v>3451</v>
      </c>
      <c r="C1282" s="5" t="s">
        <v>3749</v>
      </c>
      <c r="D1282" s="5">
        <v>8</v>
      </c>
      <c r="E1282" s="6">
        <v>1042</v>
      </c>
      <c r="F1282" s="17">
        <f>VLOOKUP(A1282,'forecast data dump'!$A$1:$H$3450,4,FALSE)</f>
        <v>44421</v>
      </c>
      <c r="G1282" s="17">
        <f>VLOOKUP(A1282,'forecast data dump'!$A$1:$H$3450,5,FALSE)</f>
        <v>44424</v>
      </c>
      <c r="H1282" s="13">
        <f>VLOOKUP(A1282,'forecast data dump'!$A$1:$H$3450,8,FALSE)</f>
        <v>0</v>
      </c>
      <c r="I1282" s="22">
        <f t="shared" si="208"/>
        <v>8</v>
      </c>
      <c r="J1282" s="5"/>
      <c r="K1282" s="5"/>
      <c r="L1282" s="33">
        <f t="shared" si="209"/>
        <v>1042</v>
      </c>
      <c r="M1282" s="33">
        <f t="shared" si="210"/>
        <v>1042</v>
      </c>
      <c r="N1282" s="22">
        <f t="shared" si="211"/>
        <v>0</v>
      </c>
    </row>
    <row r="1283" spans="1:14" x14ac:dyDescent="0.3">
      <c r="A1283" s="5" t="s">
        <v>3452</v>
      </c>
      <c r="B1283" s="5" t="s">
        <v>3453</v>
      </c>
      <c r="C1283" s="5" t="s">
        <v>3749</v>
      </c>
      <c r="D1283" s="5">
        <v>60</v>
      </c>
      <c r="E1283" s="6">
        <v>7818</v>
      </c>
      <c r="F1283" s="17" t="str">
        <f>VLOOKUP(A1283,'forecast data dump'!$A$1:$H$3450,4,FALSE)</f>
        <v>18-May-20 A</v>
      </c>
      <c r="G1283" s="17">
        <f>VLOOKUP(A1283,'forecast data dump'!$A$1:$H$3450,5,FALSE)</f>
        <v>44434</v>
      </c>
      <c r="H1283" s="13">
        <f>VLOOKUP(A1283,'forecast data dump'!$A$1:$H$3450,8,FALSE)</f>
        <v>0.7</v>
      </c>
      <c r="I1283" s="22">
        <f t="shared" si="208"/>
        <v>18.000000000000004</v>
      </c>
      <c r="J1283" s="5"/>
      <c r="K1283" s="5"/>
      <c r="L1283" s="33">
        <f t="shared" si="209"/>
        <v>2345.4000000000005</v>
      </c>
      <c r="M1283" s="33">
        <f t="shared" si="210"/>
        <v>2345.4000000000005</v>
      </c>
      <c r="N1283" s="22">
        <f t="shared" si="211"/>
        <v>0</v>
      </c>
    </row>
    <row r="1284" spans="1:14" x14ac:dyDescent="0.3">
      <c r="A1284" s="5" t="s">
        <v>3452</v>
      </c>
      <c r="B1284" s="5" t="s">
        <v>3453</v>
      </c>
      <c r="C1284" s="5" t="s">
        <v>3745</v>
      </c>
      <c r="D1284" s="5">
        <v>80</v>
      </c>
      <c r="E1284" s="6">
        <v>9404</v>
      </c>
      <c r="F1284" s="17" t="str">
        <f>VLOOKUP(A1284,'forecast data dump'!$A$1:$H$3450,4,FALSE)</f>
        <v>18-May-20 A</v>
      </c>
      <c r="G1284" s="17">
        <f>VLOOKUP(A1284,'forecast data dump'!$A$1:$H$3450,5,FALSE)</f>
        <v>44434</v>
      </c>
      <c r="H1284" s="13">
        <f>VLOOKUP(A1284,'forecast data dump'!$A$1:$H$3450,8,FALSE)</f>
        <v>0.7</v>
      </c>
      <c r="I1284" s="22">
        <f t="shared" si="208"/>
        <v>24.000000000000004</v>
      </c>
      <c r="J1284" s="5"/>
      <c r="K1284" s="5"/>
      <c r="L1284" s="33">
        <f t="shared" si="209"/>
        <v>2821.2000000000003</v>
      </c>
      <c r="M1284" s="33">
        <f t="shared" si="210"/>
        <v>2821.2000000000003</v>
      </c>
      <c r="N1284" s="22">
        <f t="shared" si="211"/>
        <v>0</v>
      </c>
    </row>
    <row r="1285" spans="1:14" x14ac:dyDescent="0.3">
      <c r="A1285" s="5" t="s">
        <v>3454</v>
      </c>
      <c r="B1285" s="5" t="s">
        <v>3455</v>
      </c>
      <c r="C1285" s="5" t="s">
        <v>3746</v>
      </c>
      <c r="D1285" s="5">
        <v>4</v>
      </c>
      <c r="E1285" s="6">
        <v>521</v>
      </c>
      <c r="F1285" s="17">
        <f>VLOOKUP(A1285,'forecast data dump'!$A$1:$H$3450,4,FALSE)</f>
        <v>44435</v>
      </c>
      <c r="G1285" s="17">
        <f>VLOOKUP(A1285,'forecast data dump'!$A$1:$H$3450,5,FALSE)</f>
        <v>44438</v>
      </c>
      <c r="H1285" s="13">
        <f>VLOOKUP(A1285,'forecast data dump'!$A$1:$H$3450,8,FALSE)</f>
        <v>0</v>
      </c>
      <c r="I1285" s="22">
        <f t="shared" si="208"/>
        <v>4</v>
      </c>
      <c r="J1285" s="5"/>
      <c r="K1285" s="5"/>
      <c r="L1285" s="33">
        <f t="shared" si="209"/>
        <v>521</v>
      </c>
      <c r="M1285" s="33">
        <f t="shared" si="210"/>
        <v>521</v>
      </c>
      <c r="N1285" s="22">
        <f t="shared" si="211"/>
        <v>0</v>
      </c>
    </row>
    <row r="1286" spans="1:14" x14ac:dyDescent="0.3">
      <c r="A1286" s="5" t="s">
        <v>3454</v>
      </c>
      <c r="B1286" s="5" t="s">
        <v>3455</v>
      </c>
      <c r="C1286" s="5" t="s">
        <v>3749</v>
      </c>
      <c r="D1286" s="5">
        <v>4</v>
      </c>
      <c r="E1286" s="6">
        <v>521</v>
      </c>
      <c r="F1286" s="17">
        <f>VLOOKUP(A1286,'forecast data dump'!$A$1:$H$3450,4,FALSE)</f>
        <v>44435</v>
      </c>
      <c r="G1286" s="17">
        <f>VLOOKUP(A1286,'forecast data dump'!$A$1:$H$3450,5,FALSE)</f>
        <v>44438</v>
      </c>
      <c r="H1286" s="13">
        <f>VLOOKUP(A1286,'forecast data dump'!$A$1:$H$3450,8,FALSE)</f>
        <v>0</v>
      </c>
      <c r="I1286" s="22">
        <f t="shared" si="208"/>
        <v>4</v>
      </c>
      <c r="J1286" s="5"/>
      <c r="K1286" s="5"/>
      <c r="L1286" s="33">
        <f t="shared" si="209"/>
        <v>521</v>
      </c>
      <c r="M1286" s="33">
        <f t="shared" si="210"/>
        <v>521</v>
      </c>
      <c r="N1286" s="22">
        <f t="shared" si="211"/>
        <v>0</v>
      </c>
    </row>
    <row r="1287" spans="1:14" x14ac:dyDescent="0.3">
      <c r="A1287" s="5" t="s">
        <v>3456</v>
      </c>
      <c r="B1287" s="5" t="s">
        <v>3457</v>
      </c>
      <c r="C1287" s="5" t="s">
        <v>3746</v>
      </c>
      <c r="D1287" s="5">
        <v>4</v>
      </c>
      <c r="E1287" s="6">
        <v>521</v>
      </c>
      <c r="F1287" s="17">
        <f>VLOOKUP(A1287,'forecast data dump'!$A$1:$H$3450,4,FALSE)</f>
        <v>44439</v>
      </c>
      <c r="G1287" s="17">
        <f>VLOOKUP(A1287,'forecast data dump'!$A$1:$H$3450,5,FALSE)</f>
        <v>44440</v>
      </c>
      <c r="H1287" s="13">
        <f>VLOOKUP(A1287,'forecast data dump'!$A$1:$H$3450,8,FALSE)</f>
        <v>0</v>
      </c>
      <c r="I1287" s="22">
        <f t="shared" si="208"/>
        <v>4</v>
      </c>
      <c r="J1287" s="5"/>
      <c r="K1287" s="5"/>
      <c r="L1287" s="33">
        <f t="shared" si="209"/>
        <v>521</v>
      </c>
      <c r="M1287" s="33">
        <f t="shared" si="210"/>
        <v>521</v>
      </c>
      <c r="N1287" s="22">
        <f t="shared" si="211"/>
        <v>0</v>
      </c>
    </row>
    <row r="1288" spans="1:14" x14ac:dyDescent="0.3">
      <c r="A1288" s="5" t="s">
        <v>3456</v>
      </c>
      <c r="B1288" s="5" t="s">
        <v>3457</v>
      </c>
      <c r="C1288" s="5" t="s">
        <v>3749</v>
      </c>
      <c r="D1288" s="5">
        <v>4</v>
      </c>
      <c r="E1288" s="6">
        <v>521</v>
      </c>
      <c r="F1288" s="17">
        <f>VLOOKUP(A1288,'forecast data dump'!$A$1:$H$3450,4,FALSE)</f>
        <v>44439</v>
      </c>
      <c r="G1288" s="17">
        <f>VLOOKUP(A1288,'forecast data dump'!$A$1:$H$3450,5,FALSE)</f>
        <v>44440</v>
      </c>
      <c r="H1288" s="13">
        <f>VLOOKUP(A1288,'forecast data dump'!$A$1:$H$3450,8,FALSE)</f>
        <v>0</v>
      </c>
      <c r="I1288" s="22">
        <f t="shared" si="208"/>
        <v>4</v>
      </c>
      <c r="J1288" s="5"/>
      <c r="K1288" s="5"/>
      <c r="L1288" s="33">
        <f t="shared" si="209"/>
        <v>521</v>
      </c>
      <c r="M1288" s="33">
        <f t="shared" si="210"/>
        <v>521</v>
      </c>
      <c r="N1288" s="22">
        <f t="shared" si="211"/>
        <v>0</v>
      </c>
    </row>
    <row r="1289" spans="1:14" x14ac:dyDescent="0.3">
      <c r="A1289" s="5" t="s">
        <v>3458</v>
      </c>
      <c r="B1289" s="5" t="s">
        <v>3459</v>
      </c>
      <c r="C1289" s="5" t="s">
        <v>3746</v>
      </c>
      <c r="D1289" s="5">
        <v>100</v>
      </c>
      <c r="E1289" s="6">
        <v>12651</v>
      </c>
      <c r="F1289" s="17" t="str">
        <f>VLOOKUP(A1289,'forecast data dump'!$A$1:$H$3450,4,FALSE)</f>
        <v>13-May-20 A</v>
      </c>
      <c r="G1289" s="17" t="str">
        <f>VLOOKUP(A1289,'forecast data dump'!$A$1:$H$3450,5,FALSE)</f>
        <v>09-Nov-20 A</v>
      </c>
      <c r="H1289" s="13">
        <f>VLOOKUP(A1289,'forecast data dump'!$A$1:$H$3450,8,FALSE)</f>
        <v>1</v>
      </c>
      <c r="I1289" s="22">
        <f t="shared" si="208"/>
        <v>0</v>
      </c>
      <c r="J1289" s="5"/>
      <c r="K1289" s="5"/>
      <c r="L1289" s="33">
        <f t="shared" si="209"/>
        <v>0</v>
      </c>
      <c r="M1289" s="33">
        <f t="shared" si="210"/>
        <v>0</v>
      </c>
      <c r="N1289" s="22">
        <f t="shared" si="211"/>
        <v>0</v>
      </c>
    </row>
    <row r="1290" spans="1:14" x14ac:dyDescent="0.3">
      <c r="A1290" s="5" t="s">
        <v>3458</v>
      </c>
      <c r="B1290" s="5" t="s">
        <v>3459</v>
      </c>
      <c r="C1290" s="5" t="s">
        <v>3749</v>
      </c>
      <c r="D1290" s="5">
        <v>350</v>
      </c>
      <c r="E1290" s="6">
        <v>44278</v>
      </c>
      <c r="F1290" s="17" t="str">
        <f>VLOOKUP(A1290,'forecast data dump'!$A$1:$H$3450,4,FALSE)</f>
        <v>13-May-20 A</v>
      </c>
      <c r="G1290" s="17" t="str">
        <f>VLOOKUP(A1290,'forecast data dump'!$A$1:$H$3450,5,FALSE)</f>
        <v>09-Nov-20 A</v>
      </c>
      <c r="H1290" s="13">
        <f>VLOOKUP(A1290,'forecast data dump'!$A$1:$H$3450,8,FALSE)</f>
        <v>1</v>
      </c>
      <c r="I1290" s="22">
        <f t="shared" si="208"/>
        <v>0</v>
      </c>
      <c r="J1290" s="5"/>
      <c r="K1290" s="5"/>
      <c r="L1290" s="33">
        <f t="shared" si="209"/>
        <v>0</v>
      </c>
      <c r="M1290" s="33">
        <f t="shared" si="210"/>
        <v>0</v>
      </c>
      <c r="N1290" s="22">
        <f t="shared" si="211"/>
        <v>0</v>
      </c>
    </row>
    <row r="1291" spans="1:14" x14ac:dyDescent="0.3">
      <c r="A1291" s="5" t="s">
        <v>3460</v>
      </c>
      <c r="B1291" s="5" t="s">
        <v>3461</v>
      </c>
      <c r="C1291" s="5" t="s">
        <v>3749</v>
      </c>
      <c r="D1291" s="5">
        <v>24</v>
      </c>
      <c r="E1291" s="6">
        <v>3036</v>
      </c>
      <c r="F1291" s="17" t="str">
        <f>VLOOKUP(A1291,'forecast data dump'!$A$1:$H$3450,4,FALSE)</f>
        <v>10-Nov-20 A</v>
      </c>
      <c r="G1291" s="17" t="str">
        <f>VLOOKUP(A1291,'forecast data dump'!$A$1:$H$3450,5,FALSE)</f>
        <v>24-Nov-20 A</v>
      </c>
      <c r="H1291" s="13">
        <f>VLOOKUP(A1291,'forecast data dump'!$A$1:$H$3450,8,FALSE)</f>
        <v>1</v>
      </c>
      <c r="I1291" s="22">
        <f t="shared" si="208"/>
        <v>0</v>
      </c>
      <c r="J1291" s="5"/>
      <c r="K1291" s="5"/>
      <c r="L1291" s="33">
        <f t="shared" si="209"/>
        <v>0</v>
      </c>
      <c r="M1291" s="33">
        <f t="shared" si="210"/>
        <v>0</v>
      </c>
      <c r="N1291" s="22">
        <f t="shared" si="211"/>
        <v>0</v>
      </c>
    </row>
    <row r="1292" spans="1:14" x14ac:dyDescent="0.3">
      <c r="A1292" s="5" t="s">
        <v>3460</v>
      </c>
      <c r="B1292" s="5" t="s">
        <v>3461</v>
      </c>
      <c r="C1292" s="5" t="s">
        <v>3745</v>
      </c>
      <c r="D1292" s="5">
        <v>24</v>
      </c>
      <c r="E1292" s="6">
        <v>2739</v>
      </c>
      <c r="F1292" s="17" t="str">
        <f>VLOOKUP(A1292,'forecast data dump'!$A$1:$H$3450,4,FALSE)</f>
        <v>10-Nov-20 A</v>
      </c>
      <c r="G1292" s="17" t="str">
        <f>VLOOKUP(A1292,'forecast data dump'!$A$1:$H$3450,5,FALSE)</f>
        <v>24-Nov-20 A</v>
      </c>
      <c r="H1292" s="13">
        <f>VLOOKUP(A1292,'forecast data dump'!$A$1:$H$3450,8,FALSE)</f>
        <v>1</v>
      </c>
      <c r="I1292" s="22">
        <f t="shared" ref="I1292:I1355" si="212">D1292*(1-H1292)</f>
        <v>0</v>
      </c>
      <c r="J1292" s="5"/>
      <c r="K1292" s="5"/>
      <c r="L1292" s="33">
        <f t="shared" ref="L1292:L1355" si="213">E1292*(1-H1292)</f>
        <v>0</v>
      </c>
      <c r="M1292" s="33">
        <f t="shared" ref="M1292:M1355" si="214">IF(J1292="",L1292,(E1292/D1292)*J1292)</f>
        <v>0</v>
      </c>
      <c r="N1292" s="22">
        <f t="shared" ref="N1292:N1355" si="215">L1292-M1292</f>
        <v>0</v>
      </c>
    </row>
    <row r="1293" spans="1:14" x14ac:dyDescent="0.3">
      <c r="A1293" s="5" t="s">
        <v>3462</v>
      </c>
      <c r="B1293" s="5" t="s">
        <v>3463</v>
      </c>
      <c r="C1293" s="5" t="s">
        <v>3746</v>
      </c>
      <c r="D1293" s="5">
        <v>10</v>
      </c>
      <c r="E1293" s="6">
        <v>1265</v>
      </c>
      <c r="F1293" s="17" t="str">
        <f>VLOOKUP(A1293,'forecast data dump'!$A$1:$H$3450,4,FALSE)</f>
        <v>25-Nov-20 A</v>
      </c>
      <c r="G1293" s="17" t="str">
        <f>VLOOKUP(A1293,'forecast data dump'!$A$1:$H$3450,5,FALSE)</f>
        <v>01-Feb-21 A</v>
      </c>
      <c r="H1293" s="13">
        <f>VLOOKUP(A1293,'forecast data dump'!$A$1:$H$3450,8,FALSE)</f>
        <v>1</v>
      </c>
      <c r="I1293" s="22">
        <f t="shared" si="212"/>
        <v>0</v>
      </c>
      <c r="J1293" s="5"/>
      <c r="K1293" s="5"/>
      <c r="L1293" s="33">
        <f t="shared" si="213"/>
        <v>0</v>
      </c>
      <c r="M1293" s="33">
        <f t="shared" si="214"/>
        <v>0</v>
      </c>
      <c r="N1293" s="22">
        <f t="shared" si="215"/>
        <v>0</v>
      </c>
    </row>
    <row r="1294" spans="1:14" x14ac:dyDescent="0.3">
      <c r="A1294" s="5" t="s">
        <v>3462</v>
      </c>
      <c r="B1294" s="5" t="s">
        <v>3463</v>
      </c>
      <c r="C1294" s="5" t="s">
        <v>3749</v>
      </c>
      <c r="D1294" s="5">
        <v>10</v>
      </c>
      <c r="E1294" s="6">
        <v>1265</v>
      </c>
      <c r="F1294" s="17" t="str">
        <f>VLOOKUP(A1294,'forecast data dump'!$A$1:$H$3450,4,FALSE)</f>
        <v>25-Nov-20 A</v>
      </c>
      <c r="G1294" s="17" t="str">
        <f>VLOOKUP(A1294,'forecast data dump'!$A$1:$H$3450,5,FALSE)</f>
        <v>01-Feb-21 A</v>
      </c>
      <c r="H1294" s="13">
        <f>VLOOKUP(A1294,'forecast data dump'!$A$1:$H$3450,8,FALSE)</f>
        <v>1</v>
      </c>
      <c r="I1294" s="22">
        <f t="shared" si="212"/>
        <v>0</v>
      </c>
      <c r="J1294" s="5"/>
      <c r="K1294" s="5"/>
      <c r="L1294" s="33">
        <f t="shared" si="213"/>
        <v>0</v>
      </c>
      <c r="M1294" s="33">
        <f t="shared" si="214"/>
        <v>0</v>
      </c>
      <c r="N1294" s="22">
        <f t="shared" si="215"/>
        <v>0</v>
      </c>
    </row>
    <row r="1295" spans="1:14" x14ac:dyDescent="0.3">
      <c r="A1295" s="5" t="s">
        <v>3464</v>
      </c>
      <c r="B1295" s="5" t="s">
        <v>3465</v>
      </c>
      <c r="C1295" s="5" t="s">
        <v>3749</v>
      </c>
      <c r="D1295" s="5">
        <v>240</v>
      </c>
      <c r="E1295" s="6">
        <v>30362</v>
      </c>
      <c r="F1295" s="17" t="str">
        <f>VLOOKUP(A1295,'forecast data dump'!$A$1:$H$3450,4,FALSE)</f>
        <v>12-Mar-20 A</v>
      </c>
      <c r="G1295" s="17">
        <f>VLOOKUP(A1295,'forecast data dump'!$A$1:$H$3450,5,FALSE)</f>
        <v>44405</v>
      </c>
      <c r="H1295" s="13">
        <f>VLOOKUP(A1295,'forecast data dump'!$A$1:$H$3450,8,FALSE)</f>
        <v>0.9</v>
      </c>
      <c r="I1295" s="22">
        <f t="shared" si="212"/>
        <v>23.999999999999993</v>
      </c>
      <c r="J1295" s="5"/>
      <c r="K1295" s="5"/>
      <c r="L1295" s="33">
        <f t="shared" si="213"/>
        <v>3036.1999999999994</v>
      </c>
      <c r="M1295" s="33">
        <f t="shared" si="214"/>
        <v>3036.1999999999994</v>
      </c>
      <c r="N1295" s="22">
        <f t="shared" si="215"/>
        <v>0</v>
      </c>
    </row>
    <row r="1296" spans="1:14" x14ac:dyDescent="0.3">
      <c r="A1296" s="5" t="s">
        <v>3464</v>
      </c>
      <c r="B1296" s="5" t="s">
        <v>3465</v>
      </c>
      <c r="C1296" s="5" t="s">
        <v>3745</v>
      </c>
      <c r="D1296" s="5">
        <v>300</v>
      </c>
      <c r="E1296" s="6">
        <v>34237</v>
      </c>
      <c r="F1296" s="17" t="str">
        <f>VLOOKUP(A1296,'forecast data dump'!$A$1:$H$3450,4,FALSE)</f>
        <v>12-Mar-20 A</v>
      </c>
      <c r="G1296" s="17">
        <f>VLOOKUP(A1296,'forecast data dump'!$A$1:$H$3450,5,FALSE)</f>
        <v>44405</v>
      </c>
      <c r="H1296" s="13">
        <f>VLOOKUP(A1296,'forecast data dump'!$A$1:$H$3450,8,FALSE)</f>
        <v>0.9</v>
      </c>
      <c r="I1296" s="22">
        <f t="shared" si="212"/>
        <v>29.999999999999993</v>
      </c>
      <c r="J1296" s="5"/>
      <c r="K1296" s="5"/>
      <c r="L1296" s="33">
        <f t="shared" si="213"/>
        <v>3423.6999999999994</v>
      </c>
      <c r="M1296" s="33">
        <f t="shared" si="214"/>
        <v>3423.6999999999994</v>
      </c>
      <c r="N1296" s="22">
        <f t="shared" si="215"/>
        <v>0</v>
      </c>
    </row>
    <row r="1297" spans="1:14" x14ac:dyDescent="0.3">
      <c r="A1297" s="5" t="s">
        <v>3466</v>
      </c>
      <c r="B1297" s="5" t="s">
        <v>3467</v>
      </c>
      <c r="C1297" s="5" t="s">
        <v>3749</v>
      </c>
      <c r="D1297" s="5">
        <v>20</v>
      </c>
      <c r="E1297" s="6">
        <v>2530</v>
      </c>
      <c r="F1297" s="17">
        <f>VLOOKUP(A1297,'forecast data dump'!$A$1:$H$3450,4,FALSE)</f>
        <v>44406</v>
      </c>
      <c r="G1297" s="17">
        <f>VLOOKUP(A1297,'forecast data dump'!$A$1:$H$3450,5,FALSE)</f>
        <v>44412</v>
      </c>
      <c r="H1297" s="13">
        <f>VLOOKUP(A1297,'forecast data dump'!$A$1:$H$3450,8,FALSE)</f>
        <v>0</v>
      </c>
      <c r="I1297" s="22">
        <f t="shared" si="212"/>
        <v>20</v>
      </c>
      <c r="J1297" s="5"/>
      <c r="K1297" s="5"/>
      <c r="L1297" s="33">
        <f t="shared" si="213"/>
        <v>2530</v>
      </c>
      <c r="M1297" s="33">
        <f t="shared" si="214"/>
        <v>2530</v>
      </c>
      <c r="N1297" s="22">
        <f t="shared" si="215"/>
        <v>0</v>
      </c>
    </row>
    <row r="1298" spans="1:14" x14ac:dyDescent="0.3">
      <c r="A1298" s="5" t="s">
        <v>3466</v>
      </c>
      <c r="B1298" s="5" t="s">
        <v>3467</v>
      </c>
      <c r="C1298" s="5" t="s">
        <v>3745</v>
      </c>
      <c r="D1298" s="5">
        <v>20</v>
      </c>
      <c r="E1298" s="6">
        <v>2282</v>
      </c>
      <c r="F1298" s="17">
        <f>VLOOKUP(A1298,'forecast data dump'!$A$1:$H$3450,4,FALSE)</f>
        <v>44406</v>
      </c>
      <c r="G1298" s="17">
        <f>VLOOKUP(A1298,'forecast data dump'!$A$1:$H$3450,5,FALSE)</f>
        <v>44412</v>
      </c>
      <c r="H1298" s="13">
        <f>VLOOKUP(A1298,'forecast data dump'!$A$1:$H$3450,8,FALSE)</f>
        <v>0</v>
      </c>
      <c r="I1298" s="22">
        <f t="shared" si="212"/>
        <v>20</v>
      </c>
      <c r="J1298" s="5"/>
      <c r="K1298" s="5"/>
      <c r="L1298" s="33">
        <f t="shared" si="213"/>
        <v>2282</v>
      </c>
      <c r="M1298" s="33">
        <f t="shared" si="214"/>
        <v>2282</v>
      </c>
      <c r="N1298" s="22">
        <f t="shared" si="215"/>
        <v>0</v>
      </c>
    </row>
    <row r="1299" spans="1:14" x14ac:dyDescent="0.3">
      <c r="A1299" s="5" t="s">
        <v>3468</v>
      </c>
      <c r="B1299" s="5" t="s">
        <v>3469</v>
      </c>
      <c r="C1299" s="5" t="s">
        <v>3746</v>
      </c>
      <c r="D1299" s="5">
        <v>4</v>
      </c>
      <c r="E1299" s="6">
        <v>521</v>
      </c>
      <c r="F1299" s="17">
        <f>VLOOKUP(A1299,'forecast data dump'!$A$1:$H$3450,4,FALSE)</f>
        <v>44413</v>
      </c>
      <c r="G1299" s="17">
        <f>VLOOKUP(A1299,'forecast data dump'!$A$1:$H$3450,5,FALSE)</f>
        <v>44414</v>
      </c>
      <c r="H1299" s="13">
        <f>VLOOKUP(A1299,'forecast data dump'!$A$1:$H$3450,8,FALSE)</f>
        <v>0</v>
      </c>
      <c r="I1299" s="22">
        <f t="shared" si="212"/>
        <v>4</v>
      </c>
      <c r="J1299" s="5"/>
      <c r="K1299" s="5"/>
      <c r="L1299" s="33">
        <f t="shared" si="213"/>
        <v>521</v>
      </c>
      <c r="M1299" s="33">
        <f t="shared" si="214"/>
        <v>521</v>
      </c>
      <c r="N1299" s="22">
        <f t="shared" si="215"/>
        <v>0</v>
      </c>
    </row>
    <row r="1300" spans="1:14" x14ac:dyDescent="0.3">
      <c r="A1300" s="5" t="s">
        <v>3468</v>
      </c>
      <c r="B1300" s="5" t="s">
        <v>3469</v>
      </c>
      <c r="C1300" s="5" t="s">
        <v>3749</v>
      </c>
      <c r="D1300" s="5">
        <v>4</v>
      </c>
      <c r="E1300" s="6">
        <v>521</v>
      </c>
      <c r="F1300" s="17">
        <f>VLOOKUP(A1300,'forecast data dump'!$A$1:$H$3450,4,FALSE)</f>
        <v>44413</v>
      </c>
      <c r="G1300" s="17">
        <f>VLOOKUP(A1300,'forecast data dump'!$A$1:$H$3450,5,FALSE)</f>
        <v>44414</v>
      </c>
      <c r="H1300" s="13">
        <f>VLOOKUP(A1300,'forecast data dump'!$A$1:$H$3450,8,FALSE)</f>
        <v>0</v>
      </c>
      <c r="I1300" s="22">
        <f t="shared" si="212"/>
        <v>4</v>
      </c>
      <c r="J1300" s="5"/>
      <c r="K1300" s="5"/>
      <c r="L1300" s="33">
        <f t="shared" si="213"/>
        <v>521</v>
      </c>
      <c r="M1300" s="33">
        <f t="shared" si="214"/>
        <v>521</v>
      </c>
      <c r="N1300" s="22">
        <f t="shared" si="215"/>
        <v>0</v>
      </c>
    </row>
    <row r="1301" spans="1:14" x14ac:dyDescent="0.3">
      <c r="A1301" s="5" t="s">
        <v>3470</v>
      </c>
      <c r="B1301" s="5" t="s">
        <v>3471</v>
      </c>
      <c r="C1301" s="5" t="s">
        <v>3741</v>
      </c>
      <c r="D1301" s="5">
        <v>40</v>
      </c>
      <c r="E1301" s="6">
        <v>4702</v>
      </c>
      <c r="F1301" s="17" t="str">
        <f>VLOOKUP(A1301,'forecast data dump'!$A$1:$H$3450,4,FALSE)</f>
        <v>16-Mar-21 A</v>
      </c>
      <c r="G1301" s="17" t="str">
        <f>VLOOKUP(A1301,'forecast data dump'!$A$1:$H$3450,5,FALSE)</f>
        <v>25-Mar-21 A</v>
      </c>
      <c r="H1301" s="13">
        <f>VLOOKUP(A1301,'forecast data dump'!$A$1:$H$3450,8,FALSE)</f>
        <v>1</v>
      </c>
      <c r="I1301" s="22">
        <f t="shared" si="212"/>
        <v>0</v>
      </c>
      <c r="J1301" s="5"/>
      <c r="K1301" s="5"/>
      <c r="L1301" s="33">
        <f t="shared" si="213"/>
        <v>0</v>
      </c>
      <c r="M1301" s="33">
        <f t="shared" si="214"/>
        <v>0</v>
      </c>
      <c r="N1301" s="22">
        <f t="shared" si="215"/>
        <v>0</v>
      </c>
    </row>
    <row r="1302" spans="1:14" x14ac:dyDescent="0.3">
      <c r="A1302" s="5" t="s">
        <v>3470</v>
      </c>
      <c r="B1302" s="5" t="s">
        <v>3471</v>
      </c>
      <c r="C1302" s="5" t="s">
        <v>3749</v>
      </c>
      <c r="D1302" s="5">
        <v>40</v>
      </c>
      <c r="E1302" s="6">
        <v>5212</v>
      </c>
      <c r="F1302" s="17" t="str">
        <f>VLOOKUP(A1302,'forecast data dump'!$A$1:$H$3450,4,FALSE)</f>
        <v>16-Mar-21 A</v>
      </c>
      <c r="G1302" s="17" t="str">
        <f>VLOOKUP(A1302,'forecast data dump'!$A$1:$H$3450,5,FALSE)</f>
        <v>25-Mar-21 A</v>
      </c>
      <c r="H1302" s="13">
        <f>VLOOKUP(A1302,'forecast data dump'!$A$1:$H$3450,8,FALSE)</f>
        <v>1</v>
      </c>
      <c r="I1302" s="22">
        <f t="shared" si="212"/>
        <v>0</v>
      </c>
      <c r="J1302" s="5"/>
      <c r="K1302" s="5"/>
      <c r="L1302" s="33">
        <f t="shared" si="213"/>
        <v>0</v>
      </c>
      <c r="M1302" s="33">
        <f t="shared" si="214"/>
        <v>0</v>
      </c>
      <c r="N1302" s="22">
        <f t="shared" si="215"/>
        <v>0</v>
      </c>
    </row>
    <row r="1303" spans="1:14" x14ac:dyDescent="0.3">
      <c r="A1303" s="5" t="s">
        <v>3470</v>
      </c>
      <c r="B1303" s="5" t="s">
        <v>3471</v>
      </c>
      <c r="C1303" s="5" t="s">
        <v>3746</v>
      </c>
      <c r="D1303" s="5">
        <v>40</v>
      </c>
      <c r="E1303" s="6">
        <v>5212</v>
      </c>
      <c r="F1303" s="17" t="str">
        <f>VLOOKUP(A1303,'forecast data dump'!$A$1:$H$3450,4,FALSE)</f>
        <v>16-Mar-21 A</v>
      </c>
      <c r="G1303" s="17" t="str">
        <f>VLOOKUP(A1303,'forecast data dump'!$A$1:$H$3450,5,FALSE)</f>
        <v>25-Mar-21 A</v>
      </c>
      <c r="H1303" s="13">
        <f>VLOOKUP(A1303,'forecast data dump'!$A$1:$H$3450,8,FALSE)</f>
        <v>1</v>
      </c>
      <c r="I1303" s="22">
        <f t="shared" si="212"/>
        <v>0</v>
      </c>
      <c r="J1303" s="5"/>
      <c r="K1303" s="5"/>
      <c r="L1303" s="33">
        <f t="shared" si="213"/>
        <v>0</v>
      </c>
      <c r="M1303" s="33">
        <f t="shared" si="214"/>
        <v>0</v>
      </c>
      <c r="N1303" s="22">
        <f t="shared" si="215"/>
        <v>0</v>
      </c>
    </row>
    <row r="1304" spans="1:14" x14ac:dyDescent="0.3">
      <c r="A1304" s="5" t="s">
        <v>3472</v>
      </c>
      <c r="B1304" s="5" t="s">
        <v>3473</v>
      </c>
      <c r="C1304" s="5" t="s">
        <v>3741</v>
      </c>
      <c r="D1304" s="5">
        <v>10</v>
      </c>
      <c r="E1304" s="6">
        <v>1175</v>
      </c>
      <c r="F1304" s="17" t="str">
        <f>VLOOKUP(A1304,'forecast data dump'!$A$1:$H$3450,4,FALSE)</f>
        <v>18-Feb-21 A</v>
      </c>
      <c r="G1304" s="17" t="str">
        <f>VLOOKUP(A1304,'forecast data dump'!$A$1:$H$3450,5,FALSE)</f>
        <v>26-Feb-21 A</v>
      </c>
      <c r="H1304" s="13">
        <f>VLOOKUP(A1304,'forecast data dump'!$A$1:$H$3450,8,FALSE)</f>
        <v>1</v>
      </c>
      <c r="I1304" s="22">
        <f t="shared" si="212"/>
        <v>0</v>
      </c>
      <c r="J1304" s="5"/>
      <c r="K1304" s="5"/>
      <c r="L1304" s="33">
        <f t="shared" si="213"/>
        <v>0</v>
      </c>
      <c r="M1304" s="33">
        <f t="shared" si="214"/>
        <v>0</v>
      </c>
      <c r="N1304" s="22">
        <f t="shared" si="215"/>
        <v>0</v>
      </c>
    </row>
    <row r="1305" spans="1:14" x14ac:dyDescent="0.3">
      <c r="A1305" s="5" t="s">
        <v>3472</v>
      </c>
      <c r="B1305" s="5" t="s">
        <v>3473</v>
      </c>
      <c r="C1305" s="5" t="s">
        <v>3749</v>
      </c>
      <c r="D1305" s="5">
        <v>10</v>
      </c>
      <c r="E1305" s="6">
        <v>1303</v>
      </c>
      <c r="F1305" s="17" t="str">
        <f>VLOOKUP(A1305,'forecast data dump'!$A$1:$H$3450,4,FALSE)</f>
        <v>18-Feb-21 A</v>
      </c>
      <c r="G1305" s="17" t="str">
        <f>VLOOKUP(A1305,'forecast data dump'!$A$1:$H$3450,5,FALSE)</f>
        <v>26-Feb-21 A</v>
      </c>
      <c r="H1305" s="13">
        <f>VLOOKUP(A1305,'forecast data dump'!$A$1:$H$3450,8,FALSE)</f>
        <v>1</v>
      </c>
      <c r="I1305" s="22">
        <f t="shared" si="212"/>
        <v>0</v>
      </c>
      <c r="J1305" s="5"/>
      <c r="K1305" s="5"/>
      <c r="L1305" s="33">
        <f t="shared" si="213"/>
        <v>0</v>
      </c>
      <c r="M1305" s="33">
        <f t="shared" si="214"/>
        <v>0</v>
      </c>
      <c r="N1305" s="22">
        <f t="shared" si="215"/>
        <v>0</v>
      </c>
    </row>
    <row r="1306" spans="1:14" x14ac:dyDescent="0.3">
      <c r="A1306" s="5" t="s">
        <v>3472</v>
      </c>
      <c r="B1306" s="5" t="s">
        <v>3473</v>
      </c>
      <c r="C1306" s="5" t="s">
        <v>3746</v>
      </c>
      <c r="D1306" s="5">
        <v>10</v>
      </c>
      <c r="E1306" s="6">
        <v>1303</v>
      </c>
      <c r="F1306" s="17" t="str">
        <f>VLOOKUP(A1306,'forecast data dump'!$A$1:$H$3450,4,FALSE)</f>
        <v>18-Feb-21 A</v>
      </c>
      <c r="G1306" s="17" t="str">
        <f>VLOOKUP(A1306,'forecast data dump'!$A$1:$H$3450,5,FALSE)</f>
        <v>26-Feb-21 A</v>
      </c>
      <c r="H1306" s="13">
        <f>VLOOKUP(A1306,'forecast data dump'!$A$1:$H$3450,8,FALSE)</f>
        <v>1</v>
      </c>
      <c r="I1306" s="22">
        <f t="shared" si="212"/>
        <v>0</v>
      </c>
      <c r="J1306" s="5"/>
      <c r="K1306" s="5"/>
      <c r="L1306" s="33">
        <f t="shared" si="213"/>
        <v>0</v>
      </c>
      <c r="M1306" s="33">
        <f t="shared" si="214"/>
        <v>0</v>
      </c>
      <c r="N1306" s="22">
        <f t="shared" si="215"/>
        <v>0</v>
      </c>
    </row>
    <row r="1307" spans="1:14" x14ac:dyDescent="0.3">
      <c r="A1307" s="5" t="s">
        <v>3474</v>
      </c>
      <c r="B1307" s="5" t="s">
        <v>3475</v>
      </c>
      <c r="C1307" s="5" t="s">
        <v>3741</v>
      </c>
      <c r="D1307" s="5">
        <v>40</v>
      </c>
      <c r="E1307" s="6">
        <v>4702</v>
      </c>
      <c r="F1307" s="17">
        <f>VLOOKUP(A1307,'forecast data dump'!$A$1:$H$3450,4,FALSE)</f>
        <v>44426</v>
      </c>
      <c r="G1307" s="17">
        <f>VLOOKUP(A1307,'forecast data dump'!$A$1:$H$3450,5,FALSE)</f>
        <v>44454</v>
      </c>
      <c r="H1307" s="13">
        <f>VLOOKUP(A1307,'forecast data dump'!$A$1:$H$3450,8,FALSE)</f>
        <v>0</v>
      </c>
      <c r="I1307" s="22">
        <f t="shared" si="212"/>
        <v>40</v>
      </c>
      <c r="J1307" s="5"/>
      <c r="K1307" s="5"/>
      <c r="L1307" s="33">
        <f t="shared" si="213"/>
        <v>4702</v>
      </c>
      <c r="M1307" s="33">
        <f t="shared" si="214"/>
        <v>4702</v>
      </c>
      <c r="N1307" s="22">
        <f t="shared" si="215"/>
        <v>0</v>
      </c>
    </row>
    <row r="1308" spans="1:14" x14ac:dyDescent="0.3">
      <c r="A1308" s="5" t="s">
        <v>3474</v>
      </c>
      <c r="B1308" s="5" t="s">
        <v>3475</v>
      </c>
      <c r="C1308" s="5" t="s">
        <v>3749</v>
      </c>
      <c r="D1308" s="5">
        <v>40</v>
      </c>
      <c r="E1308" s="6">
        <v>5212</v>
      </c>
      <c r="F1308" s="17">
        <f>VLOOKUP(A1308,'forecast data dump'!$A$1:$H$3450,4,FALSE)</f>
        <v>44426</v>
      </c>
      <c r="G1308" s="17">
        <f>VLOOKUP(A1308,'forecast data dump'!$A$1:$H$3450,5,FALSE)</f>
        <v>44454</v>
      </c>
      <c r="H1308" s="13">
        <f>VLOOKUP(A1308,'forecast data dump'!$A$1:$H$3450,8,FALSE)</f>
        <v>0</v>
      </c>
      <c r="I1308" s="22">
        <f t="shared" si="212"/>
        <v>40</v>
      </c>
      <c r="J1308" s="5"/>
      <c r="K1308" s="5"/>
      <c r="L1308" s="33">
        <f t="shared" si="213"/>
        <v>5212</v>
      </c>
      <c r="M1308" s="33">
        <f t="shared" si="214"/>
        <v>5212</v>
      </c>
      <c r="N1308" s="22">
        <f t="shared" si="215"/>
        <v>0</v>
      </c>
    </row>
    <row r="1309" spans="1:14" x14ac:dyDescent="0.3">
      <c r="A1309" s="5" t="s">
        <v>3474</v>
      </c>
      <c r="B1309" s="5" t="s">
        <v>3475</v>
      </c>
      <c r="C1309" s="5" t="s">
        <v>3746</v>
      </c>
      <c r="D1309" s="5">
        <v>40</v>
      </c>
      <c r="E1309" s="6">
        <v>5212</v>
      </c>
      <c r="F1309" s="17">
        <f>VLOOKUP(A1309,'forecast data dump'!$A$1:$H$3450,4,FALSE)</f>
        <v>44426</v>
      </c>
      <c r="G1309" s="17">
        <f>VLOOKUP(A1309,'forecast data dump'!$A$1:$H$3450,5,FALSE)</f>
        <v>44454</v>
      </c>
      <c r="H1309" s="13">
        <f>VLOOKUP(A1309,'forecast data dump'!$A$1:$H$3450,8,FALSE)</f>
        <v>0</v>
      </c>
      <c r="I1309" s="22">
        <f t="shared" si="212"/>
        <v>40</v>
      </c>
      <c r="J1309" s="5"/>
      <c r="K1309" s="5"/>
      <c r="L1309" s="33">
        <f t="shared" si="213"/>
        <v>5212</v>
      </c>
      <c r="M1309" s="33">
        <f t="shared" si="214"/>
        <v>5212</v>
      </c>
      <c r="N1309" s="22">
        <f t="shared" si="215"/>
        <v>0</v>
      </c>
    </row>
    <row r="1310" spans="1:14" x14ac:dyDescent="0.3">
      <c r="A1310" s="5" t="s">
        <v>3476</v>
      </c>
      <c r="B1310" s="5" t="s">
        <v>3477</v>
      </c>
      <c r="C1310" s="5" t="s">
        <v>3741</v>
      </c>
      <c r="D1310" s="5">
        <v>20</v>
      </c>
      <c r="E1310" s="6">
        <v>2351</v>
      </c>
      <c r="F1310" s="17">
        <f>VLOOKUP(A1310,'forecast data dump'!$A$1:$H$3450,4,FALSE)</f>
        <v>44432</v>
      </c>
      <c r="G1310" s="17">
        <f>VLOOKUP(A1310,'forecast data dump'!$A$1:$H$3450,5,FALSE)</f>
        <v>44446</v>
      </c>
      <c r="H1310" s="13">
        <f>VLOOKUP(A1310,'forecast data dump'!$A$1:$H$3450,8,FALSE)</f>
        <v>0</v>
      </c>
      <c r="I1310" s="22">
        <f t="shared" si="212"/>
        <v>20</v>
      </c>
      <c r="J1310" s="5"/>
      <c r="K1310" s="5"/>
      <c r="L1310" s="33">
        <f t="shared" si="213"/>
        <v>2351</v>
      </c>
      <c r="M1310" s="33">
        <f t="shared" si="214"/>
        <v>2351</v>
      </c>
      <c r="N1310" s="22">
        <f t="shared" si="215"/>
        <v>0</v>
      </c>
    </row>
    <row r="1311" spans="1:14" x14ac:dyDescent="0.3">
      <c r="A1311" s="5" t="s">
        <v>3476</v>
      </c>
      <c r="B1311" s="5" t="s">
        <v>3477</v>
      </c>
      <c r="C1311" s="5" t="s">
        <v>3749</v>
      </c>
      <c r="D1311" s="5">
        <v>20</v>
      </c>
      <c r="E1311" s="6">
        <v>2606</v>
      </c>
      <c r="F1311" s="17">
        <f>VLOOKUP(A1311,'forecast data dump'!$A$1:$H$3450,4,FALSE)</f>
        <v>44432</v>
      </c>
      <c r="G1311" s="17">
        <f>VLOOKUP(A1311,'forecast data dump'!$A$1:$H$3450,5,FALSE)</f>
        <v>44446</v>
      </c>
      <c r="H1311" s="13">
        <f>VLOOKUP(A1311,'forecast data dump'!$A$1:$H$3450,8,FALSE)</f>
        <v>0</v>
      </c>
      <c r="I1311" s="22">
        <f t="shared" si="212"/>
        <v>20</v>
      </c>
      <c r="J1311" s="5"/>
      <c r="K1311" s="5"/>
      <c r="L1311" s="33">
        <f t="shared" si="213"/>
        <v>2606</v>
      </c>
      <c r="M1311" s="33">
        <f t="shared" si="214"/>
        <v>2606</v>
      </c>
      <c r="N1311" s="22">
        <f t="shared" si="215"/>
        <v>0</v>
      </c>
    </row>
    <row r="1312" spans="1:14" x14ac:dyDescent="0.3">
      <c r="A1312" s="5" t="s">
        <v>3476</v>
      </c>
      <c r="B1312" s="5" t="s">
        <v>3477</v>
      </c>
      <c r="C1312" s="5" t="s">
        <v>3746</v>
      </c>
      <c r="D1312" s="5">
        <v>20</v>
      </c>
      <c r="E1312" s="6">
        <v>2606</v>
      </c>
      <c r="F1312" s="17">
        <f>VLOOKUP(A1312,'forecast data dump'!$A$1:$H$3450,4,FALSE)</f>
        <v>44432</v>
      </c>
      <c r="G1312" s="17">
        <f>VLOOKUP(A1312,'forecast data dump'!$A$1:$H$3450,5,FALSE)</f>
        <v>44446</v>
      </c>
      <c r="H1312" s="13">
        <f>VLOOKUP(A1312,'forecast data dump'!$A$1:$H$3450,8,FALSE)</f>
        <v>0</v>
      </c>
      <c r="I1312" s="22">
        <f t="shared" si="212"/>
        <v>20</v>
      </c>
      <c r="J1312" s="5"/>
      <c r="K1312" s="5"/>
      <c r="L1312" s="33">
        <f t="shared" si="213"/>
        <v>2606</v>
      </c>
      <c r="M1312" s="33">
        <f t="shared" si="214"/>
        <v>2606</v>
      </c>
      <c r="N1312" s="22">
        <f t="shared" si="215"/>
        <v>0</v>
      </c>
    </row>
    <row r="1313" spans="1:14" x14ac:dyDescent="0.3">
      <c r="A1313" s="5" t="s">
        <v>3478</v>
      </c>
      <c r="B1313" s="5" t="s">
        <v>3479</v>
      </c>
      <c r="C1313" s="5" t="s">
        <v>3741</v>
      </c>
      <c r="D1313" s="5">
        <v>20</v>
      </c>
      <c r="E1313" s="6">
        <v>2351</v>
      </c>
      <c r="F1313" s="17">
        <f>VLOOKUP(A1313,'forecast data dump'!$A$1:$H$3450,4,FALSE)</f>
        <v>44425</v>
      </c>
      <c r="G1313" s="17">
        <f>VLOOKUP(A1313,'forecast data dump'!$A$1:$H$3450,5,FALSE)</f>
        <v>44438</v>
      </c>
      <c r="H1313" s="13">
        <f>VLOOKUP(A1313,'forecast data dump'!$A$1:$H$3450,8,FALSE)</f>
        <v>0</v>
      </c>
      <c r="I1313" s="22">
        <f t="shared" si="212"/>
        <v>20</v>
      </c>
      <c r="J1313" s="5"/>
      <c r="K1313" s="5"/>
      <c r="L1313" s="33">
        <f t="shared" si="213"/>
        <v>2351</v>
      </c>
      <c r="M1313" s="33">
        <f t="shared" si="214"/>
        <v>2351</v>
      </c>
      <c r="N1313" s="22">
        <f t="shared" si="215"/>
        <v>0</v>
      </c>
    </row>
    <row r="1314" spans="1:14" x14ac:dyDescent="0.3">
      <c r="A1314" s="5" t="s">
        <v>3478</v>
      </c>
      <c r="B1314" s="5" t="s">
        <v>3479</v>
      </c>
      <c r="C1314" s="5" t="s">
        <v>3749</v>
      </c>
      <c r="D1314" s="5">
        <v>20</v>
      </c>
      <c r="E1314" s="6">
        <v>2606</v>
      </c>
      <c r="F1314" s="17">
        <f>VLOOKUP(A1314,'forecast data dump'!$A$1:$H$3450,4,FALSE)</f>
        <v>44425</v>
      </c>
      <c r="G1314" s="17">
        <f>VLOOKUP(A1314,'forecast data dump'!$A$1:$H$3450,5,FALSE)</f>
        <v>44438</v>
      </c>
      <c r="H1314" s="13">
        <f>VLOOKUP(A1314,'forecast data dump'!$A$1:$H$3450,8,FALSE)</f>
        <v>0</v>
      </c>
      <c r="I1314" s="22">
        <f t="shared" si="212"/>
        <v>20</v>
      </c>
      <c r="J1314" s="5"/>
      <c r="K1314" s="5"/>
      <c r="L1314" s="33">
        <f t="shared" si="213"/>
        <v>2606</v>
      </c>
      <c r="M1314" s="33">
        <f t="shared" si="214"/>
        <v>2606</v>
      </c>
      <c r="N1314" s="22">
        <f t="shared" si="215"/>
        <v>0</v>
      </c>
    </row>
    <row r="1315" spans="1:14" x14ac:dyDescent="0.3">
      <c r="A1315" s="5" t="s">
        <v>3478</v>
      </c>
      <c r="B1315" s="5" t="s">
        <v>3479</v>
      </c>
      <c r="C1315" s="5" t="s">
        <v>3746</v>
      </c>
      <c r="D1315" s="5">
        <v>20</v>
      </c>
      <c r="E1315" s="6">
        <v>2606</v>
      </c>
      <c r="F1315" s="17">
        <f>VLOOKUP(A1315,'forecast data dump'!$A$1:$H$3450,4,FALSE)</f>
        <v>44425</v>
      </c>
      <c r="G1315" s="17">
        <f>VLOOKUP(A1315,'forecast data dump'!$A$1:$H$3450,5,FALSE)</f>
        <v>44438</v>
      </c>
      <c r="H1315" s="13">
        <f>VLOOKUP(A1315,'forecast data dump'!$A$1:$H$3450,8,FALSE)</f>
        <v>0</v>
      </c>
      <c r="I1315" s="22">
        <f t="shared" si="212"/>
        <v>20</v>
      </c>
      <c r="J1315" s="5"/>
      <c r="K1315" s="5"/>
      <c r="L1315" s="33">
        <f t="shared" si="213"/>
        <v>2606</v>
      </c>
      <c r="M1315" s="33">
        <f t="shared" si="214"/>
        <v>2606</v>
      </c>
      <c r="N1315" s="22">
        <f t="shared" si="215"/>
        <v>0</v>
      </c>
    </row>
    <row r="1316" spans="1:14" x14ac:dyDescent="0.3">
      <c r="A1316" s="5" t="s">
        <v>3480</v>
      </c>
      <c r="B1316" s="5" t="s">
        <v>3481</v>
      </c>
      <c r="C1316" s="5" t="s">
        <v>3741</v>
      </c>
      <c r="D1316" s="5">
        <v>10</v>
      </c>
      <c r="E1316" s="6">
        <v>1175</v>
      </c>
      <c r="F1316" s="17">
        <f>VLOOKUP(A1316,'forecast data dump'!$A$1:$H$3450,4,FALSE)</f>
        <v>44441</v>
      </c>
      <c r="G1316" s="17">
        <f>VLOOKUP(A1316,'forecast data dump'!$A$1:$H$3450,5,FALSE)</f>
        <v>44455</v>
      </c>
      <c r="H1316" s="13">
        <f>VLOOKUP(A1316,'forecast data dump'!$A$1:$H$3450,8,FALSE)</f>
        <v>0</v>
      </c>
      <c r="I1316" s="22">
        <f t="shared" si="212"/>
        <v>10</v>
      </c>
      <c r="J1316" s="5"/>
      <c r="K1316" s="5"/>
      <c r="L1316" s="33">
        <f t="shared" si="213"/>
        <v>1175</v>
      </c>
      <c r="M1316" s="33">
        <f t="shared" si="214"/>
        <v>1175</v>
      </c>
      <c r="N1316" s="22">
        <f t="shared" si="215"/>
        <v>0</v>
      </c>
    </row>
    <row r="1317" spans="1:14" x14ac:dyDescent="0.3">
      <c r="A1317" s="5" t="s">
        <v>3480</v>
      </c>
      <c r="B1317" s="5" t="s">
        <v>3481</v>
      </c>
      <c r="C1317" s="5" t="s">
        <v>3749</v>
      </c>
      <c r="D1317" s="5">
        <v>10</v>
      </c>
      <c r="E1317" s="6">
        <v>1303</v>
      </c>
      <c r="F1317" s="17">
        <f>VLOOKUP(A1317,'forecast data dump'!$A$1:$H$3450,4,FALSE)</f>
        <v>44441</v>
      </c>
      <c r="G1317" s="17">
        <f>VLOOKUP(A1317,'forecast data dump'!$A$1:$H$3450,5,FALSE)</f>
        <v>44455</v>
      </c>
      <c r="H1317" s="13">
        <f>VLOOKUP(A1317,'forecast data dump'!$A$1:$H$3450,8,FALSE)</f>
        <v>0</v>
      </c>
      <c r="I1317" s="22">
        <f t="shared" si="212"/>
        <v>10</v>
      </c>
      <c r="J1317" s="5"/>
      <c r="K1317" s="5"/>
      <c r="L1317" s="33">
        <f t="shared" si="213"/>
        <v>1303</v>
      </c>
      <c r="M1317" s="33">
        <f t="shared" si="214"/>
        <v>1303</v>
      </c>
      <c r="N1317" s="22">
        <f t="shared" si="215"/>
        <v>0</v>
      </c>
    </row>
    <row r="1318" spans="1:14" x14ac:dyDescent="0.3">
      <c r="A1318" s="5" t="s">
        <v>3480</v>
      </c>
      <c r="B1318" s="5" t="s">
        <v>3481</v>
      </c>
      <c r="C1318" s="5" t="s">
        <v>3746</v>
      </c>
      <c r="D1318" s="5">
        <v>10</v>
      </c>
      <c r="E1318" s="6">
        <v>1303</v>
      </c>
      <c r="F1318" s="17">
        <f>VLOOKUP(A1318,'forecast data dump'!$A$1:$H$3450,4,FALSE)</f>
        <v>44441</v>
      </c>
      <c r="G1318" s="17">
        <f>VLOOKUP(A1318,'forecast data dump'!$A$1:$H$3450,5,FALSE)</f>
        <v>44455</v>
      </c>
      <c r="H1318" s="13">
        <f>VLOOKUP(A1318,'forecast data dump'!$A$1:$H$3450,8,FALSE)</f>
        <v>0</v>
      </c>
      <c r="I1318" s="22">
        <f t="shared" si="212"/>
        <v>10</v>
      </c>
      <c r="J1318" s="5"/>
      <c r="K1318" s="5"/>
      <c r="L1318" s="33">
        <f t="shared" si="213"/>
        <v>1303</v>
      </c>
      <c r="M1318" s="33">
        <f t="shared" si="214"/>
        <v>1303</v>
      </c>
      <c r="N1318" s="22">
        <f t="shared" si="215"/>
        <v>0</v>
      </c>
    </row>
    <row r="1319" spans="1:14" x14ac:dyDescent="0.3">
      <c r="A1319" s="5" t="s">
        <v>3482</v>
      </c>
      <c r="B1319" s="5" t="s">
        <v>3483</v>
      </c>
      <c r="C1319" s="5" t="s">
        <v>3741</v>
      </c>
      <c r="D1319" s="5">
        <v>80</v>
      </c>
      <c r="E1319" s="6">
        <v>9130</v>
      </c>
      <c r="F1319" s="17" t="str">
        <f>VLOOKUP(A1319,'forecast data dump'!$A$1:$H$3450,4,FALSE)</f>
        <v>02-Feb-21 A</v>
      </c>
      <c r="G1319" s="17" t="str">
        <f>VLOOKUP(A1319,'forecast data dump'!$A$1:$H$3450,5,FALSE)</f>
        <v>31-Mar-21 A</v>
      </c>
      <c r="H1319" s="13">
        <f>VLOOKUP(A1319,'forecast data dump'!$A$1:$H$3450,8,FALSE)</f>
        <v>1</v>
      </c>
      <c r="I1319" s="22">
        <f t="shared" si="212"/>
        <v>0</v>
      </c>
      <c r="J1319" s="5"/>
      <c r="K1319" s="5"/>
      <c r="L1319" s="33">
        <f t="shared" si="213"/>
        <v>0</v>
      </c>
      <c r="M1319" s="33">
        <f t="shared" si="214"/>
        <v>0</v>
      </c>
      <c r="N1319" s="22">
        <f t="shared" si="215"/>
        <v>0</v>
      </c>
    </row>
    <row r="1320" spans="1:14" x14ac:dyDescent="0.3">
      <c r="A1320" s="5" t="s">
        <v>3482</v>
      </c>
      <c r="B1320" s="5" t="s">
        <v>3483</v>
      </c>
      <c r="C1320" s="5" t="s">
        <v>3749</v>
      </c>
      <c r="D1320" s="5">
        <v>80</v>
      </c>
      <c r="E1320" s="6">
        <v>10121</v>
      </c>
      <c r="F1320" s="17" t="str">
        <f>VLOOKUP(A1320,'forecast data dump'!$A$1:$H$3450,4,FALSE)</f>
        <v>02-Feb-21 A</v>
      </c>
      <c r="G1320" s="17" t="str">
        <f>VLOOKUP(A1320,'forecast data dump'!$A$1:$H$3450,5,FALSE)</f>
        <v>31-Mar-21 A</v>
      </c>
      <c r="H1320" s="13">
        <f>VLOOKUP(A1320,'forecast data dump'!$A$1:$H$3450,8,FALSE)</f>
        <v>1</v>
      </c>
      <c r="I1320" s="22">
        <f t="shared" si="212"/>
        <v>0</v>
      </c>
      <c r="J1320" s="5"/>
      <c r="K1320" s="5"/>
      <c r="L1320" s="33">
        <f t="shared" si="213"/>
        <v>0</v>
      </c>
      <c r="M1320" s="33">
        <f t="shared" si="214"/>
        <v>0</v>
      </c>
      <c r="N1320" s="22">
        <f t="shared" si="215"/>
        <v>0</v>
      </c>
    </row>
    <row r="1321" spans="1:14" x14ac:dyDescent="0.3">
      <c r="A1321" s="5" t="s">
        <v>3482</v>
      </c>
      <c r="B1321" s="5" t="s">
        <v>3483</v>
      </c>
      <c r="C1321" s="5" t="s">
        <v>3746</v>
      </c>
      <c r="D1321" s="5">
        <v>80</v>
      </c>
      <c r="E1321" s="6">
        <v>10121</v>
      </c>
      <c r="F1321" s="17" t="str">
        <f>VLOOKUP(A1321,'forecast data dump'!$A$1:$H$3450,4,FALSE)</f>
        <v>02-Feb-21 A</v>
      </c>
      <c r="G1321" s="17" t="str">
        <f>VLOOKUP(A1321,'forecast data dump'!$A$1:$H$3450,5,FALSE)</f>
        <v>31-Mar-21 A</v>
      </c>
      <c r="H1321" s="13">
        <f>VLOOKUP(A1321,'forecast data dump'!$A$1:$H$3450,8,FALSE)</f>
        <v>1</v>
      </c>
      <c r="I1321" s="22">
        <f t="shared" si="212"/>
        <v>0</v>
      </c>
      <c r="J1321" s="5"/>
      <c r="K1321" s="5"/>
      <c r="L1321" s="33">
        <f t="shared" si="213"/>
        <v>0</v>
      </c>
      <c r="M1321" s="33">
        <f t="shared" si="214"/>
        <v>0</v>
      </c>
      <c r="N1321" s="22">
        <f t="shared" si="215"/>
        <v>0</v>
      </c>
    </row>
    <row r="1322" spans="1:14" x14ac:dyDescent="0.3">
      <c r="A1322" s="5" t="s">
        <v>3484</v>
      </c>
      <c r="B1322" s="5" t="s">
        <v>3485</v>
      </c>
      <c r="C1322" s="5" t="s">
        <v>3741</v>
      </c>
      <c r="D1322" s="5">
        <v>40</v>
      </c>
      <c r="E1322" s="6">
        <v>4702</v>
      </c>
      <c r="F1322" s="17">
        <f>VLOOKUP(A1322,'forecast data dump'!$A$1:$H$3450,4,FALSE)</f>
        <v>44417</v>
      </c>
      <c r="G1322" s="17">
        <f>VLOOKUP(A1322,'forecast data dump'!$A$1:$H$3450,5,FALSE)</f>
        <v>44428</v>
      </c>
      <c r="H1322" s="13">
        <f>VLOOKUP(A1322,'forecast data dump'!$A$1:$H$3450,8,FALSE)</f>
        <v>0</v>
      </c>
      <c r="I1322" s="22">
        <f t="shared" si="212"/>
        <v>40</v>
      </c>
      <c r="J1322" s="5"/>
      <c r="K1322" s="5"/>
      <c r="L1322" s="33">
        <f t="shared" si="213"/>
        <v>4702</v>
      </c>
      <c r="M1322" s="33">
        <f t="shared" si="214"/>
        <v>4702</v>
      </c>
      <c r="N1322" s="22">
        <f t="shared" si="215"/>
        <v>0</v>
      </c>
    </row>
    <row r="1323" spans="1:14" x14ac:dyDescent="0.3">
      <c r="A1323" s="5" t="s">
        <v>3484</v>
      </c>
      <c r="B1323" s="5" t="s">
        <v>3485</v>
      </c>
      <c r="C1323" s="5" t="s">
        <v>3749</v>
      </c>
      <c r="D1323" s="5">
        <v>40</v>
      </c>
      <c r="E1323" s="6">
        <v>5212</v>
      </c>
      <c r="F1323" s="17">
        <f>VLOOKUP(A1323,'forecast data dump'!$A$1:$H$3450,4,FALSE)</f>
        <v>44417</v>
      </c>
      <c r="G1323" s="17">
        <f>VLOOKUP(A1323,'forecast data dump'!$A$1:$H$3450,5,FALSE)</f>
        <v>44428</v>
      </c>
      <c r="H1323" s="13">
        <f>VLOOKUP(A1323,'forecast data dump'!$A$1:$H$3450,8,FALSE)</f>
        <v>0</v>
      </c>
      <c r="I1323" s="22">
        <f t="shared" si="212"/>
        <v>40</v>
      </c>
      <c r="J1323" s="5"/>
      <c r="K1323" s="5"/>
      <c r="L1323" s="33">
        <f t="shared" si="213"/>
        <v>5212</v>
      </c>
      <c r="M1323" s="33">
        <f t="shared" si="214"/>
        <v>5212</v>
      </c>
      <c r="N1323" s="22">
        <f t="shared" si="215"/>
        <v>0</v>
      </c>
    </row>
    <row r="1324" spans="1:14" x14ac:dyDescent="0.3">
      <c r="A1324" s="5" t="s">
        <v>3484</v>
      </c>
      <c r="B1324" s="5" t="s">
        <v>3485</v>
      </c>
      <c r="C1324" s="5" t="s">
        <v>3746</v>
      </c>
      <c r="D1324" s="5">
        <v>40</v>
      </c>
      <c r="E1324" s="6">
        <v>5212</v>
      </c>
      <c r="F1324" s="17">
        <f>VLOOKUP(A1324,'forecast data dump'!$A$1:$H$3450,4,FALSE)</f>
        <v>44417</v>
      </c>
      <c r="G1324" s="17">
        <f>VLOOKUP(A1324,'forecast data dump'!$A$1:$H$3450,5,FALSE)</f>
        <v>44428</v>
      </c>
      <c r="H1324" s="13">
        <f>VLOOKUP(A1324,'forecast data dump'!$A$1:$H$3450,8,FALSE)</f>
        <v>0</v>
      </c>
      <c r="I1324" s="22">
        <f t="shared" si="212"/>
        <v>40</v>
      </c>
      <c r="J1324" s="5"/>
      <c r="K1324" s="5"/>
      <c r="L1324" s="33">
        <f t="shared" si="213"/>
        <v>5212</v>
      </c>
      <c r="M1324" s="33">
        <f t="shared" si="214"/>
        <v>5212</v>
      </c>
      <c r="N1324" s="22">
        <f t="shared" si="215"/>
        <v>0</v>
      </c>
    </row>
    <row r="1325" spans="1:14" x14ac:dyDescent="0.3">
      <c r="A1325" s="5" t="s">
        <v>3486</v>
      </c>
      <c r="B1325" s="5" t="s">
        <v>3487</v>
      </c>
      <c r="C1325" s="5" t="s">
        <v>3749</v>
      </c>
      <c r="D1325" s="5">
        <v>20</v>
      </c>
      <c r="E1325" s="6">
        <v>2606</v>
      </c>
      <c r="F1325" s="17" t="str">
        <f>VLOOKUP(A1325,'forecast data dump'!$A$1:$H$3450,4,FALSE)</f>
        <v>03-May-21 A</v>
      </c>
      <c r="G1325" s="17" t="str">
        <f>VLOOKUP(A1325,'forecast data dump'!$A$1:$H$3450,5,FALSE)</f>
        <v>17-May-21 A</v>
      </c>
      <c r="H1325" s="13">
        <f>VLOOKUP(A1325,'forecast data dump'!$A$1:$H$3450,8,FALSE)</f>
        <v>1</v>
      </c>
      <c r="I1325" s="22">
        <f t="shared" si="212"/>
        <v>0</v>
      </c>
      <c r="J1325" s="5"/>
      <c r="K1325" s="5"/>
      <c r="L1325" s="33">
        <f t="shared" si="213"/>
        <v>0</v>
      </c>
      <c r="M1325" s="33">
        <f t="shared" si="214"/>
        <v>0</v>
      </c>
      <c r="N1325" s="22">
        <f t="shared" si="215"/>
        <v>0</v>
      </c>
    </row>
    <row r="1326" spans="1:14" x14ac:dyDescent="0.3">
      <c r="A1326" s="5" t="s">
        <v>3486</v>
      </c>
      <c r="B1326" s="5" t="s">
        <v>3487</v>
      </c>
      <c r="C1326" s="5" t="s">
        <v>3746</v>
      </c>
      <c r="D1326" s="5">
        <v>20</v>
      </c>
      <c r="E1326" s="6">
        <v>2606</v>
      </c>
      <c r="F1326" s="17" t="str">
        <f>VLOOKUP(A1326,'forecast data dump'!$A$1:$H$3450,4,FALSE)</f>
        <v>03-May-21 A</v>
      </c>
      <c r="G1326" s="17" t="str">
        <f>VLOOKUP(A1326,'forecast data dump'!$A$1:$H$3450,5,FALSE)</f>
        <v>17-May-21 A</v>
      </c>
      <c r="H1326" s="13">
        <f>VLOOKUP(A1326,'forecast data dump'!$A$1:$H$3450,8,FALSE)</f>
        <v>1</v>
      </c>
      <c r="I1326" s="22">
        <f t="shared" si="212"/>
        <v>0</v>
      </c>
      <c r="J1326" s="5"/>
      <c r="K1326" s="5"/>
      <c r="L1326" s="33">
        <f t="shared" si="213"/>
        <v>0</v>
      </c>
      <c r="M1326" s="33">
        <f t="shared" si="214"/>
        <v>0</v>
      </c>
      <c r="N1326" s="22">
        <f t="shared" si="215"/>
        <v>0</v>
      </c>
    </row>
    <row r="1327" spans="1:14" x14ac:dyDescent="0.3">
      <c r="A1327" s="5" t="s">
        <v>3488</v>
      </c>
      <c r="B1327" s="5" t="s">
        <v>3489</v>
      </c>
      <c r="C1327" s="5" t="s">
        <v>3749</v>
      </c>
      <c r="D1327" s="5">
        <v>10</v>
      </c>
      <c r="E1327" s="6">
        <v>1303</v>
      </c>
      <c r="F1327" s="17" t="str">
        <f>VLOOKUP(A1327,'forecast data dump'!$A$1:$H$3450,4,FALSE)</f>
        <v>16-Feb-21 A</v>
      </c>
      <c r="G1327" s="17" t="str">
        <f>VLOOKUP(A1327,'forecast data dump'!$A$1:$H$3450,5,FALSE)</f>
        <v>25-Feb-21 A</v>
      </c>
      <c r="H1327" s="13">
        <f>VLOOKUP(A1327,'forecast data dump'!$A$1:$H$3450,8,FALSE)</f>
        <v>1</v>
      </c>
      <c r="I1327" s="22">
        <f t="shared" si="212"/>
        <v>0</v>
      </c>
      <c r="J1327" s="5"/>
      <c r="K1327" s="5"/>
      <c r="L1327" s="33">
        <f t="shared" si="213"/>
        <v>0</v>
      </c>
      <c r="M1327" s="33">
        <f t="shared" si="214"/>
        <v>0</v>
      </c>
      <c r="N1327" s="22">
        <f t="shared" si="215"/>
        <v>0</v>
      </c>
    </row>
    <row r="1328" spans="1:14" x14ac:dyDescent="0.3">
      <c r="A1328" s="5" t="s">
        <v>3488</v>
      </c>
      <c r="B1328" s="5" t="s">
        <v>3489</v>
      </c>
      <c r="C1328" s="5" t="s">
        <v>3746</v>
      </c>
      <c r="D1328" s="5">
        <v>10</v>
      </c>
      <c r="E1328" s="6">
        <v>1303</v>
      </c>
      <c r="F1328" s="17" t="str">
        <f>VLOOKUP(A1328,'forecast data dump'!$A$1:$H$3450,4,FALSE)</f>
        <v>16-Feb-21 A</v>
      </c>
      <c r="G1328" s="17" t="str">
        <f>VLOOKUP(A1328,'forecast data dump'!$A$1:$H$3450,5,FALSE)</f>
        <v>25-Feb-21 A</v>
      </c>
      <c r="H1328" s="13">
        <f>VLOOKUP(A1328,'forecast data dump'!$A$1:$H$3450,8,FALSE)</f>
        <v>1</v>
      </c>
      <c r="I1328" s="22">
        <f t="shared" si="212"/>
        <v>0</v>
      </c>
      <c r="J1328" s="5"/>
      <c r="K1328" s="5"/>
      <c r="L1328" s="33">
        <f t="shared" si="213"/>
        <v>0</v>
      </c>
      <c r="M1328" s="33">
        <f t="shared" si="214"/>
        <v>0</v>
      </c>
      <c r="N1328" s="22">
        <f t="shared" si="215"/>
        <v>0</v>
      </c>
    </row>
    <row r="1329" spans="1:14" x14ac:dyDescent="0.3">
      <c r="A1329" s="5" t="s">
        <v>3490</v>
      </c>
      <c r="B1329" s="5" t="s">
        <v>3491</v>
      </c>
      <c r="C1329" s="5" t="s">
        <v>3749</v>
      </c>
      <c r="D1329" s="5">
        <v>20</v>
      </c>
      <c r="E1329" s="6">
        <v>2606</v>
      </c>
      <c r="F1329" s="17">
        <f>VLOOKUP(A1329,'forecast data dump'!$A$1:$H$3450,4,FALSE)</f>
        <v>44455</v>
      </c>
      <c r="G1329" s="17">
        <f>VLOOKUP(A1329,'forecast data dump'!$A$1:$H$3450,5,FALSE)</f>
        <v>44483</v>
      </c>
      <c r="H1329" s="13">
        <f>VLOOKUP(A1329,'forecast data dump'!$A$1:$H$3450,8,FALSE)</f>
        <v>0</v>
      </c>
      <c r="I1329" s="22">
        <f t="shared" si="212"/>
        <v>20</v>
      </c>
      <c r="J1329" s="5"/>
      <c r="K1329" s="5"/>
      <c r="L1329" s="33">
        <f t="shared" si="213"/>
        <v>2606</v>
      </c>
      <c r="M1329" s="33">
        <f t="shared" si="214"/>
        <v>2606</v>
      </c>
      <c r="N1329" s="22">
        <f t="shared" si="215"/>
        <v>0</v>
      </c>
    </row>
    <row r="1330" spans="1:14" x14ac:dyDescent="0.3">
      <c r="A1330" s="5" t="s">
        <v>3490</v>
      </c>
      <c r="B1330" s="5" t="s">
        <v>3491</v>
      </c>
      <c r="C1330" s="5" t="s">
        <v>3746</v>
      </c>
      <c r="D1330" s="5">
        <v>20</v>
      </c>
      <c r="E1330" s="6">
        <v>2606</v>
      </c>
      <c r="F1330" s="17">
        <f>VLOOKUP(A1330,'forecast data dump'!$A$1:$H$3450,4,FALSE)</f>
        <v>44455</v>
      </c>
      <c r="G1330" s="17">
        <f>VLOOKUP(A1330,'forecast data dump'!$A$1:$H$3450,5,FALSE)</f>
        <v>44483</v>
      </c>
      <c r="H1330" s="13">
        <f>VLOOKUP(A1330,'forecast data dump'!$A$1:$H$3450,8,FALSE)</f>
        <v>0</v>
      </c>
      <c r="I1330" s="22">
        <f t="shared" si="212"/>
        <v>20</v>
      </c>
      <c r="J1330" s="5"/>
      <c r="K1330" s="5"/>
      <c r="L1330" s="33">
        <f t="shared" si="213"/>
        <v>2606</v>
      </c>
      <c r="M1330" s="33">
        <f t="shared" si="214"/>
        <v>2606</v>
      </c>
      <c r="N1330" s="22">
        <f t="shared" si="215"/>
        <v>0</v>
      </c>
    </row>
    <row r="1331" spans="1:14" x14ac:dyDescent="0.3">
      <c r="A1331" s="5" t="s">
        <v>3492</v>
      </c>
      <c r="B1331" s="5" t="s">
        <v>3493</v>
      </c>
      <c r="C1331" s="5" t="s">
        <v>3749</v>
      </c>
      <c r="D1331" s="5">
        <v>20</v>
      </c>
      <c r="E1331" s="6">
        <v>2606</v>
      </c>
      <c r="F1331" s="17">
        <f>VLOOKUP(A1331,'forecast data dump'!$A$1:$H$3450,4,FALSE)</f>
        <v>44447</v>
      </c>
      <c r="G1331" s="17">
        <f>VLOOKUP(A1331,'forecast data dump'!$A$1:$H$3450,5,FALSE)</f>
        <v>44474</v>
      </c>
      <c r="H1331" s="13">
        <f>VLOOKUP(A1331,'forecast data dump'!$A$1:$H$3450,8,FALSE)</f>
        <v>0</v>
      </c>
      <c r="I1331" s="22">
        <f t="shared" si="212"/>
        <v>20</v>
      </c>
      <c r="J1331" s="5"/>
      <c r="K1331" s="5"/>
      <c r="L1331" s="33">
        <f t="shared" si="213"/>
        <v>2606</v>
      </c>
      <c r="M1331" s="33">
        <f t="shared" si="214"/>
        <v>2606</v>
      </c>
      <c r="N1331" s="22">
        <f t="shared" si="215"/>
        <v>0</v>
      </c>
    </row>
    <row r="1332" spans="1:14" x14ac:dyDescent="0.3">
      <c r="A1332" s="5" t="s">
        <v>3492</v>
      </c>
      <c r="B1332" s="5" t="s">
        <v>3493</v>
      </c>
      <c r="C1332" s="5" t="s">
        <v>3746</v>
      </c>
      <c r="D1332" s="5">
        <v>20</v>
      </c>
      <c r="E1332" s="6">
        <v>2606</v>
      </c>
      <c r="F1332" s="17">
        <f>VLOOKUP(A1332,'forecast data dump'!$A$1:$H$3450,4,FALSE)</f>
        <v>44447</v>
      </c>
      <c r="G1332" s="17">
        <f>VLOOKUP(A1332,'forecast data dump'!$A$1:$H$3450,5,FALSE)</f>
        <v>44474</v>
      </c>
      <c r="H1332" s="13">
        <f>VLOOKUP(A1332,'forecast data dump'!$A$1:$H$3450,8,FALSE)</f>
        <v>0</v>
      </c>
      <c r="I1332" s="22">
        <f t="shared" si="212"/>
        <v>20</v>
      </c>
      <c r="J1332" s="5"/>
      <c r="K1332" s="5"/>
      <c r="L1332" s="33">
        <f t="shared" si="213"/>
        <v>2606</v>
      </c>
      <c r="M1332" s="33">
        <f t="shared" si="214"/>
        <v>2606</v>
      </c>
      <c r="N1332" s="22">
        <f t="shared" si="215"/>
        <v>0</v>
      </c>
    </row>
    <row r="1333" spans="1:14" x14ac:dyDescent="0.3">
      <c r="A1333" s="5" t="s">
        <v>3494</v>
      </c>
      <c r="B1333" s="5" t="s">
        <v>3495</v>
      </c>
      <c r="C1333" s="5" t="s">
        <v>3749</v>
      </c>
      <c r="D1333" s="5">
        <v>20</v>
      </c>
      <c r="E1333" s="6">
        <v>2606</v>
      </c>
      <c r="F1333" s="17">
        <f>VLOOKUP(A1333,'forecast data dump'!$A$1:$H$3450,4,FALSE)</f>
        <v>44439</v>
      </c>
      <c r="G1333" s="17">
        <f>VLOOKUP(A1333,'forecast data dump'!$A$1:$H$3450,5,FALSE)</f>
        <v>44467</v>
      </c>
      <c r="H1333" s="13">
        <f>VLOOKUP(A1333,'forecast data dump'!$A$1:$H$3450,8,FALSE)</f>
        <v>0</v>
      </c>
      <c r="I1333" s="22">
        <f t="shared" si="212"/>
        <v>20</v>
      </c>
      <c r="J1333" s="5"/>
      <c r="K1333" s="5"/>
      <c r="L1333" s="33">
        <f t="shared" si="213"/>
        <v>2606</v>
      </c>
      <c r="M1333" s="33">
        <f t="shared" si="214"/>
        <v>2606</v>
      </c>
      <c r="N1333" s="22">
        <f t="shared" si="215"/>
        <v>0</v>
      </c>
    </row>
    <row r="1334" spans="1:14" x14ac:dyDescent="0.3">
      <c r="A1334" s="5" t="s">
        <v>3494</v>
      </c>
      <c r="B1334" s="5" t="s">
        <v>3495</v>
      </c>
      <c r="C1334" s="5" t="s">
        <v>3746</v>
      </c>
      <c r="D1334" s="5">
        <v>20</v>
      </c>
      <c r="E1334" s="6">
        <v>2606</v>
      </c>
      <c r="F1334" s="17">
        <f>VLOOKUP(A1334,'forecast data dump'!$A$1:$H$3450,4,FALSE)</f>
        <v>44439</v>
      </c>
      <c r="G1334" s="17">
        <f>VLOOKUP(A1334,'forecast data dump'!$A$1:$H$3450,5,FALSE)</f>
        <v>44467</v>
      </c>
      <c r="H1334" s="13">
        <f>VLOOKUP(A1334,'forecast data dump'!$A$1:$H$3450,8,FALSE)</f>
        <v>0</v>
      </c>
      <c r="I1334" s="22">
        <f t="shared" si="212"/>
        <v>20</v>
      </c>
      <c r="J1334" s="5"/>
      <c r="K1334" s="5"/>
      <c r="L1334" s="33">
        <f t="shared" si="213"/>
        <v>2606</v>
      </c>
      <c r="M1334" s="33">
        <f t="shared" si="214"/>
        <v>2606</v>
      </c>
      <c r="N1334" s="22">
        <f t="shared" si="215"/>
        <v>0</v>
      </c>
    </row>
    <row r="1335" spans="1:14" x14ac:dyDescent="0.3">
      <c r="A1335" s="5" t="s">
        <v>3496</v>
      </c>
      <c r="B1335" s="5" t="s">
        <v>3497</v>
      </c>
      <c r="C1335" s="5" t="s">
        <v>3749</v>
      </c>
      <c r="D1335" s="5">
        <v>10</v>
      </c>
      <c r="E1335" s="6">
        <v>1303</v>
      </c>
      <c r="F1335" s="17">
        <f>VLOOKUP(A1335,'forecast data dump'!$A$1:$H$3450,4,FALSE)</f>
        <v>44456</v>
      </c>
      <c r="G1335" s="17">
        <f>VLOOKUP(A1335,'forecast data dump'!$A$1:$H$3450,5,FALSE)</f>
        <v>44484</v>
      </c>
      <c r="H1335" s="13">
        <f>VLOOKUP(A1335,'forecast data dump'!$A$1:$H$3450,8,FALSE)</f>
        <v>0</v>
      </c>
      <c r="I1335" s="22">
        <f t="shared" si="212"/>
        <v>10</v>
      </c>
      <c r="J1335" s="5"/>
      <c r="K1335" s="5"/>
      <c r="L1335" s="33">
        <f t="shared" si="213"/>
        <v>1303</v>
      </c>
      <c r="M1335" s="33">
        <f t="shared" si="214"/>
        <v>1303</v>
      </c>
      <c r="N1335" s="22">
        <f t="shared" si="215"/>
        <v>0</v>
      </c>
    </row>
    <row r="1336" spans="1:14" x14ac:dyDescent="0.3">
      <c r="A1336" s="5" t="s">
        <v>3496</v>
      </c>
      <c r="B1336" s="5" t="s">
        <v>3497</v>
      </c>
      <c r="C1336" s="5" t="s">
        <v>3746</v>
      </c>
      <c r="D1336" s="5">
        <v>10</v>
      </c>
      <c r="E1336" s="6">
        <v>1303</v>
      </c>
      <c r="F1336" s="17">
        <f>VLOOKUP(A1336,'forecast data dump'!$A$1:$H$3450,4,FALSE)</f>
        <v>44456</v>
      </c>
      <c r="G1336" s="17">
        <f>VLOOKUP(A1336,'forecast data dump'!$A$1:$H$3450,5,FALSE)</f>
        <v>44484</v>
      </c>
      <c r="H1336" s="13">
        <f>VLOOKUP(A1336,'forecast data dump'!$A$1:$H$3450,8,FALSE)</f>
        <v>0</v>
      </c>
      <c r="I1336" s="22">
        <f t="shared" si="212"/>
        <v>10</v>
      </c>
      <c r="J1336" s="5"/>
      <c r="K1336" s="5"/>
      <c r="L1336" s="33">
        <f t="shared" si="213"/>
        <v>1303</v>
      </c>
      <c r="M1336" s="33">
        <f t="shared" si="214"/>
        <v>1303</v>
      </c>
      <c r="N1336" s="22">
        <f t="shared" si="215"/>
        <v>0</v>
      </c>
    </row>
    <row r="1337" spans="1:14" x14ac:dyDescent="0.3">
      <c r="A1337" s="5" t="s">
        <v>3498</v>
      </c>
      <c r="B1337" s="5" t="s">
        <v>3499</v>
      </c>
      <c r="C1337" s="5" t="s">
        <v>3749</v>
      </c>
      <c r="D1337" s="5">
        <v>20</v>
      </c>
      <c r="E1337" s="6">
        <v>2549</v>
      </c>
      <c r="F1337" s="17" t="str">
        <f>VLOOKUP(A1337,'forecast data dump'!$A$1:$H$3450,4,FALSE)</f>
        <v>22-Mar-21 A</v>
      </c>
      <c r="G1337" s="17" t="str">
        <f>VLOOKUP(A1337,'forecast data dump'!$A$1:$H$3450,5,FALSE)</f>
        <v>31-Mar-21 A</v>
      </c>
      <c r="H1337" s="13">
        <f>VLOOKUP(A1337,'forecast data dump'!$A$1:$H$3450,8,FALSE)</f>
        <v>1</v>
      </c>
      <c r="I1337" s="22">
        <f t="shared" si="212"/>
        <v>0</v>
      </c>
      <c r="J1337" s="5"/>
      <c r="K1337" s="5"/>
      <c r="L1337" s="33">
        <f t="shared" si="213"/>
        <v>0</v>
      </c>
      <c r="M1337" s="33">
        <f t="shared" si="214"/>
        <v>0</v>
      </c>
      <c r="N1337" s="22">
        <f t="shared" si="215"/>
        <v>0</v>
      </c>
    </row>
    <row r="1338" spans="1:14" x14ac:dyDescent="0.3">
      <c r="A1338" s="5" t="s">
        <v>3498</v>
      </c>
      <c r="B1338" s="5" t="s">
        <v>3499</v>
      </c>
      <c r="C1338" s="5" t="s">
        <v>3746</v>
      </c>
      <c r="D1338" s="5">
        <v>20</v>
      </c>
      <c r="E1338" s="6">
        <v>2549</v>
      </c>
      <c r="F1338" s="17" t="str">
        <f>VLOOKUP(A1338,'forecast data dump'!$A$1:$H$3450,4,FALSE)</f>
        <v>22-Mar-21 A</v>
      </c>
      <c r="G1338" s="17" t="str">
        <f>VLOOKUP(A1338,'forecast data dump'!$A$1:$H$3450,5,FALSE)</f>
        <v>31-Mar-21 A</v>
      </c>
      <c r="H1338" s="13">
        <f>VLOOKUP(A1338,'forecast data dump'!$A$1:$H$3450,8,FALSE)</f>
        <v>1</v>
      </c>
      <c r="I1338" s="22">
        <f t="shared" si="212"/>
        <v>0</v>
      </c>
      <c r="J1338" s="5"/>
      <c r="K1338" s="5"/>
      <c r="L1338" s="33">
        <f t="shared" si="213"/>
        <v>0</v>
      </c>
      <c r="M1338" s="33">
        <f t="shared" si="214"/>
        <v>0</v>
      </c>
      <c r="N1338" s="22">
        <f t="shared" si="215"/>
        <v>0</v>
      </c>
    </row>
    <row r="1339" spans="1:14" x14ac:dyDescent="0.3">
      <c r="A1339" s="5" t="s">
        <v>3500</v>
      </c>
      <c r="B1339" s="5" t="s">
        <v>3501</v>
      </c>
      <c r="C1339" s="5" t="s">
        <v>3749</v>
      </c>
      <c r="D1339" s="5">
        <v>20</v>
      </c>
      <c r="E1339" s="6">
        <v>2606</v>
      </c>
      <c r="F1339" s="17">
        <f>VLOOKUP(A1339,'forecast data dump'!$A$1:$H$3450,4,FALSE)</f>
        <v>44431</v>
      </c>
      <c r="G1339" s="17">
        <f>VLOOKUP(A1339,'forecast data dump'!$A$1:$H$3450,5,FALSE)</f>
        <v>44459</v>
      </c>
      <c r="H1339" s="13">
        <f>VLOOKUP(A1339,'forecast data dump'!$A$1:$H$3450,8,FALSE)</f>
        <v>0</v>
      </c>
      <c r="I1339" s="22">
        <f t="shared" si="212"/>
        <v>20</v>
      </c>
      <c r="J1339" s="5"/>
      <c r="K1339" s="5"/>
      <c r="L1339" s="33">
        <f t="shared" si="213"/>
        <v>2606</v>
      </c>
      <c r="M1339" s="33">
        <f t="shared" si="214"/>
        <v>2606</v>
      </c>
      <c r="N1339" s="22">
        <f t="shared" si="215"/>
        <v>0</v>
      </c>
    </row>
    <row r="1340" spans="1:14" x14ac:dyDescent="0.3">
      <c r="A1340" s="5" t="s">
        <v>3500</v>
      </c>
      <c r="B1340" s="5" t="s">
        <v>3501</v>
      </c>
      <c r="C1340" s="5" t="s">
        <v>3746</v>
      </c>
      <c r="D1340" s="5">
        <v>20</v>
      </c>
      <c r="E1340" s="6">
        <v>2606</v>
      </c>
      <c r="F1340" s="17">
        <f>VLOOKUP(A1340,'forecast data dump'!$A$1:$H$3450,4,FALSE)</f>
        <v>44431</v>
      </c>
      <c r="G1340" s="17">
        <f>VLOOKUP(A1340,'forecast data dump'!$A$1:$H$3450,5,FALSE)</f>
        <v>44459</v>
      </c>
      <c r="H1340" s="13">
        <f>VLOOKUP(A1340,'forecast data dump'!$A$1:$H$3450,8,FALSE)</f>
        <v>0</v>
      </c>
      <c r="I1340" s="22">
        <f t="shared" si="212"/>
        <v>20</v>
      </c>
      <c r="J1340" s="5"/>
      <c r="K1340" s="5"/>
      <c r="L1340" s="33">
        <f t="shared" si="213"/>
        <v>2606</v>
      </c>
      <c r="M1340" s="33">
        <f t="shared" si="214"/>
        <v>2606</v>
      </c>
      <c r="N1340" s="22">
        <f t="shared" si="215"/>
        <v>0</v>
      </c>
    </row>
    <row r="1341" spans="1:14" x14ac:dyDescent="0.3">
      <c r="A1341" s="5" t="s">
        <v>3502</v>
      </c>
      <c r="B1341" s="5" t="s">
        <v>3503</v>
      </c>
      <c r="C1341" s="5" t="s">
        <v>3762</v>
      </c>
      <c r="D1341" s="5">
        <v>50000</v>
      </c>
      <c r="E1341" s="6">
        <v>58034</v>
      </c>
      <c r="F1341" s="17" t="str">
        <f>VLOOKUP(A1341,'forecast data dump'!$A$1:$H$3450,4,FALSE)</f>
        <v>10-May-21 A</v>
      </c>
      <c r="G1341" s="17">
        <f>VLOOKUP(A1341,'forecast data dump'!$A$1:$H$3450,5,FALSE)</f>
        <v>44413</v>
      </c>
      <c r="H1341" s="13">
        <f>VLOOKUP(A1341,'forecast data dump'!$A$1:$H$3450,8,FALSE)</f>
        <v>0.5</v>
      </c>
      <c r="I1341" s="22">
        <f t="shared" si="212"/>
        <v>25000</v>
      </c>
      <c r="J1341" s="5"/>
      <c r="K1341" s="5"/>
      <c r="L1341" s="33">
        <f t="shared" si="213"/>
        <v>29017</v>
      </c>
      <c r="M1341" s="33">
        <f t="shared" si="214"/>
        <v>29017</v>
      </c>
      <c r="N1341" s="22">
        <f t="shared" si="215"/>
        <v>0</v>
      </c>
    </row>
    <row r="1342" spans="1:14" x14ac:dyDescent="0.3">
      <c r="A1342" s="5" t="s">
        <v>3504</v>
      </c>
      <c r="B1342" s="5" t="s">
        <v>3505</v>
      </c>
      <c r="C1342" s="5" t="s">
        <v>3762</v>
      </c>
      <c r="D1342" s="5">
        <v>18040</v>
      </c>
      <c r="E1342" s="6">
        <v>20939</v>
      </c>
      <c r="F1342" s="17" t="str">
        <f>VLOOKUP(A1342,'forecast data dump'!$A$1:$H$3450,4,FALSE)</f>
        <v>22-Feb-21 A</v>
      </c>
      <c r="G1342" s="17" t="str">
        <f>VLOOKUP(A1342,'forecast data dump'!$A$1:$H$3450,5,FALSE)</f>
        <v>26-Feb-21 A</v>
      </c>
      <c r="H1342" s="13">
        <f>VLOOKUP(A1342,'forecast data dump'!$A$1:$H$3450,8,FALSE)</f>
        <v>1</v>
      </c>
      <c r="I1342" s="22">
        <f t="shared" si="212"/>
        <v>0</v>
      </c>
      <c r="J1342" s="5"/>
      <c r="K1342" s="5"/>
      <c r="L1342" s="33">
        <f t="shared" si="213"/>
        <v>0</v>
      </c>
      <c r="M1342" s="33">
        <f t="shared" si="214"/>
        <v>0</v>
      </c>
      <c r="N1342" s="22">
        <f t="shared" si="215"/>
        <v>0</v>
      </c>
    </row>
    <row r="1343" spans="1:14" x14ac:dyDescent="0.3">
      <c r="A1343" s="5" t="s">
        <v>3506</v>
      </c>
      <c r="B1343" s="5" t="s">
        <v>3507</v>
      </c>
      <c r="C1343" s="5" t="s">
        <v>3762</v>
      </c>
      <c r="D1343" s="5">
        <v>50000</v>
      </c>
      <c r="E1343" s="6">
        <v>58034</v>
      </c>
      <c r="F1343" s="17">
        <f>VLOOKUP(A1343,'forecast data dump'!$A$1:$H$3450,4,FALSE)</f>
        <v>44487</v>
      </c>
      <c r="G1343" s="17">
        <f>VLOOKUP(A1343,'forecast data dump'!$A$1:$H$3450,5,FALSE)</f>
        <v>44545</v>
      </c>
      <c r="H1343" s="13">
        <f>VLOOKUP(A1343,'forecast data dump'!$A$1:$H$3450,8,FALSE)</f>
        <v>0</v>
      </c>
      <c r="I1343" s="22">
        <f t="shared" si="212"/>
        <v>50000</v>
      </c>
      <c r="J1343" s="5"/>
      <c r="K1343" s="5"/>
      <c r="L1343" s="33">
        <f t="shared" si="213"/>
        <v>58034</v>
      </c>
      <c r="M1343" s="33">
        <f t="shared" si="214"/>
        <v>58034</v>
      </c>
      <c r="N1343" s="22">
        <f t="shared" si="215"/>
        <v>0</v>
      </c>
    </row>
    <row r="1344" spans="1:14" x14ac:dyDescent="0.3">
      <c r="A1344" s="5" t="s">
        <v>3508</v>
      </c>
      <c r="B1344" s="5" t="s">
        <v>3509</v>
      </c>
      <c r="C1344" s="5" t="s">
        <v>3762</v>
      </c>
      <c r="D1344" s="5">
        <v>50000</v>
      </c>
      <c r="E1344" s="6">
        <v>58034</v>
      </c>
      <c r="F1344" s="17">
        <f>VLOOKUP(A1344,'forecast data dump'!$A$1:$H$3450,4,FALSE)</f>
        <v>44476</v>
      </c>
      <c r="G1344" s="17">
        <f>VLOOKUP(A1344,'forecast data dump'!$A$1:$H$3450,5,FALSE)</f>
        <v>44537</v>
      </c>
      <c r="H1344" s="13">
        <f>VLOOKUP(A1344,'forecast data dump'!$A$1:$H$3450,8,FALSE)</f>
        <v>0</v>
      </c>
      <c r="I1344" s="22">
        <f t="shared" si="212"/>
        <v>50000</v>
      </c>
      <c r="J1344" s="5"/>
      <c r="K1344" s="5"/>
      <c r="L1344" s="33">
        <f t="shared" si="213"/>
        <v>58034</v>
      </c>
      <c r="M1344" s="33">
        <f t="shared" si="214"/>
        <v>58034</v>
      </c>
      <c r="N1344" s="22">
        <f t="shared" si="215"/>
        <v>0</v>
      </c>
    </row>
    <row r="1345" spans="1:14" x14ac:dyDescent="0.3">
      <c r="A1345" s="5" t="s">
        <v>3510</v>
      </c>
      <c r="B1345" s="5" t="s">
        <v>3511</v>
      </c>
      <c r="C1345" s="5" t="s">
        <v>3762</v>
      </c>
      <c r="D1345" s="5">
        <v>50000</v>
      </c>
      <c r="E1345" s="6">
        <v>58034</v>
      </c>
      <c r="F1345" s="17">
        <f>VLOOKUP(A1345,'forecast data dump'!$A$1:$H$3450,4,FALSE)</f>
        <v>44469</v>
      </c>
      <c r="G1345" s="17">
        <f>VLOOKUP(A1345,'forecast data dump'!$A$1:$H$3450,5,FALSE)</f>
        <v>44530</v>
      </c>
      <c r="H1345" s="13">
        <f>VLOOKUP(A1345,'forecast data dump'!$A$1:$H$3450,8,FALSE)</f>
        <v>0</v>
      </c>
      <c r="I1345" s="22">
        <f t="shared" si="212"/>
        <v>50000</v>
      </c>
      <c r="J1345" s="5"/>
      <c r="K1345" s="5"/>
      <c r="L1345" s="33">
        <f t="shared" si="213"/>
        <v>58034</v>
      </c>
      <c r="M1345" s="33">
        <f t="shared" si="214"/>
        <v>58034</v>
      </c>
      <c r="N1345" s="22">
        <f t="shared" si="215"/>
        <v>0</v>
      </c>
    </row>
    <row r="1346" spans="1:14" x14ac:dyDescent="0.3">
      <c r="A1346" s="5" t="s">
        <v>3512</v>
      </c>
      <c r="B1346" s="5" t="s">
        <v>3513</v>
      </c>
      <c r="C1346" s="5" t="s">
        <v>3762</v>
      </c>
      <c r="D1346" s="5">
        <v>10000</v>
      </c>
      <c r="E1346" s="6">
        <v>11607</v>
      </c>
      <c r="F1346" s="17">
        <f>VLOOKUP(A1346,'forecast data dump'!$A$1:$H$3450,4,FALSE)</f>
        <v>44487</v>
      </c>
      <c r="G1346" s="17">
        <f>VLOOKUP(A1346,'forecast data dump'!$A$1:$H$3450,5,FALSE)</f>
        <v>44515</v>
      </c>
      <c r="H1346" s="13">
        <f>VLOOKUP(A1346,'forecast data dump'!$A$1:$H$3450,8,FALSE)</f>
        <v>0</v>
      </c>
      <c r="I1346" s="22">
        <f t="shared" si="212"/>
        <v>10000</v>
      </c>
      <c r="J1346" s="5"/>
      <c r="K1346" s="5"/>
      <c r="L1346" s="33">
        <f t="shared" si="213"/>
        <v>11607</v>
      </c>
      <c r="M1346" s="33">
        <f t="shared" si="214"/>
        <v>11607</v>
      </c>
      <c r="N1346" s="22">
        <f t="shared" si="215"/>
        <v>0</v>
      </c>
    </row>
    <row r="1347" spans="1:14" x14ac:dyDescent="0.3">
      <c r="A1347" s="5" t="s">
        <v>3514</v>
      </c>
      <c r="B1347" s="5" t="s">
        <v>3515</v>
      </c>
      <c r="C1347" s="5" t="s">
        <v>3762</v>
      </c>
      <c r="D1347" s="5">
        <v>300000</v>
      </c>
      <c r="E1347" s="6">
        <v>348205</v>
      </c>
      <c r="F1347" s="17" t="str">
        <f>VLOOKUP(A1347,'forecast data dump'!$A$1:$H$3450,4,FALSE)</f>
        <v>15-Apr-21 A</v>
      </c>
      <c r="G1347" s="17">
        <f>VLOOKUP(A1347,'forecast data dump'!$A$1:$H$3450,5,FALSE)</f>
        <v>44433</v>
      </c>
      <c r="H1347" s="13">
        <f>VLOOKUP(A1347,'forecast data dump'!$A$1:$H$3450,8,FALSE)</f>
        <v>0.25</v>
      </c>
      <c r="I1347" s="22">
        <f t="shared" si="212"/>
        <v>225000</v>
      </c>
      <c r="J1347" s="5"/>
      <c r="K1347" s="5"/>
      <c r="L1347" s="33">
        <f t="shared" si="213"/>
        <v>261153.75</v>
      </c>
      <c r="M1347" s="33">
        <f t="shared" si="214"/>
        <v>261153.75</v>
      </c>
      <c r="N1347" s="22">
        <f t="shared" si="215"/>
        <v>0</v>
      </c>
    </row>
    <row r="1348" spans="1:14" x14ac:dyDescent="0.3">
      <c r="A1348" s="5" t="s">
        <v>3516</v>
      </c>
      <c r="B1348" s="5" t="s">
        <v>3517</v>
      </c>
      <c r="C1348" s="5" t="s">
        <v>3762</v>
      </c>
      <c r="D1348" s="5">
        <v>25000</v>
      </c>
      <c r="E1348" s="6">
        <v>29017</v>
      </c>
      <c r="F1348" s="17">
        <f>VLOOKUP(A1348,'forecast data dump'!$A$1:$H$3450,4,FALSE)</f>
        <v>44460</v>
      </c>
      <c r="G1348" s="17">
        <f>VLOOKUP(A1348,'forecast data dump'!$A$1:$H$3450,5,FALSE)</f>
        <v>44488</v>
      </c>
      <c r="H1348" s="13">
        <f>VLOOKUP(A1348,'forecast data dump'!$A$1:$H$3450,8,FALSE)</f>
        <v>0</v>
      </c>
      <c r="I1348" s="22">
        <f t="shared" si="212"/>
        <v>25000</v>
      </c>
      <c r="J1348" s="5"/>
      <c r="K1348" s="5"/>
      <c r="L1348" s="33">
        <f t="shared" si="213"/>
        <v>29017</v>
      </c>
      <c r="M1348" s="33">
        <f t="shared" si="214"/>
        <v>29017</v>
      </c>
      <c r="N1348" s="22">
        <f t="shared" si="215"/>
        <v>0</v>
      </c>
    </row>
    <row r="1349" spans="1:14" x14ac:dyDescent="0.3">
      <c r="A1349" s="5" t="s">
        <v>3518</v>
      </c>
      <c r="B1349" s="5" t="s">
        <v>3519</v>
      </c>
      <c r="C1349" s="5" t="s">
        <v>3741</v>
      </c>
      <c r="D1349" s="5">
        <v>20</v>
      </c>
      <c r="E1349" s="6">
        <v>2351</v>
      </c>
      <c r="F1349" s="17">
        <f>VLOOKUP(A1349,'forecast data dump'!$A$1:$H$3450,4,FALSE)</f>
        <v>44414</v>
      </c>
      <c r="G1349" s="17">
        <f>VLOOKUP(A1349,'forecast data dump'!$A$1:$H$3450,5,FALSE)</f>
        <v>44427</v>
      </c>
      <c r="H1349" s="13">
        <f>VLOOKUP(A1349,'forecast data dump'!$A$1:$H$3450,8,FALSE)</f>
        <v>0</v>
      </c>
      <c r="I1349" s="22">
        <f t="shared" si="212"/>
        <v>20</v>
      </c>
      <c r="J1349" s="5"/>
      <c r="K1349" s="5"/>
      <c r="L1349" s="33">
        <f t="shared" si="213"/>
        <v>2351</v>
      </c>
      <c r="M1349" s="33">
        <f t="shared" si="214"/>
        <v>2351</v>
      </c>
      <c r="N1349" s="22">
        <f t="shared" si="215"/>
        <v>0</v>
      </c>
    </row>
    <row r="1350" spans="1:14" x14ac:dyDescent="0.3">
      <c r="A1350" s="5" t="s">
        <v>3518</v>
      </c>
      <c r="B1350" s="5" t="s">
        <v>3519</v>
      </c>
      <c r="C1350" s="5" t="s">
        <v>3746</v>
      </c>
      <c r="D1350" s="5">
        <v>20</v>
      </c>
      <c r="E1350" s="6">
        <v>2606</v>
      </c>
      <c r="F1350" s="17">
        <f>VLOOKUP(A1350,'forecast data dump'!$A$1:$H$3450,4,FALSE)</f>
        <v>44414</v>
      </c>
      <c r="G1350" s="17">
        <f>VLOOKUP(A1350,'forecast data dump'!$A$1:$H$3450,5,FALSE)</f>
        <v>44427</v>
      </c>
      <c r="H1350" s="13">
        <f>VLOOKUP(A1350,'forecast data dump'!$A$1:$H$3450,8,FALSE)</f>
        <v>0</v>
      </c>
      <c r="I1350" s="22">
        <f t="shared" si="212"/>
        <v>20</v>
      </c>
      <c r="J1350" s="5"/>
      <c r="K1350" s="5"/>
      <c r="L1350" s="33">
        <f t="shared" si="213"/>
        <v>2606</v>
      </c>
      <c r="M1350" s="33">
        <f t="shared" si="214"/>
        <v>2606</v>
      </c>
      <c r="N1350" s="22">
        <f t="shared" si="215"/>
        <v>0</v>
      </c>
    </row>
    <row r="1351" spans="1:14" x14ac:dyDescent="0.3">
      <c r="A1351" s="5" t="s">
        <v>3520</v>
      </c>
      <c r="B1351" s="5" t="s">
        <v>3521</v>
      </c>
      <c r="C1351" s="5" t="s">
        <v>3741</v>
      </c>
      <c r="D1351" s="5">
        <v>10</v>
      </c>
      <c r="E1351" s="6">
        <v>1175</v>
      </c>
      <c r="F1351" s="17" t="str">
        <f>VLOOKUP(A1351,'forecast data dump'!$A$1:$H$3450,4,FALSE)</f>
        <v>23-Feb-21 A</v>
      </c>
      <c r="G1351" s="17" t="str">
        <f>VLOOKUP(A1351,'forecast data dump'!$A$1:$H$3450,5,FALSE)</f>
        <v>26-Feb-21 A</v>
      </c>
      <c r="H1351" s="13">
        <f>VLOOKUP(A1351,'forecast data dump'!$A$1:$H$3450,8,FALSE)</f>
        <v>1</v>
      </c>
      <c r="I1351" s="22">
        <f t="shared" si="212"/>
        <v>0</v>
      </c>
      <c r="J1351" s="5"/>
      <c r="K1351" s="5"/>
      <c r="L1351" s="33">
        <f t="shared" si="213"/>
        <v>0</v>
      </c>
      <c r="M1351" s="33">
        <f t="shared" si="214"/>
        <v>0</v>
      </c>
      <c r="N1351" s="22">
        <f t="shared" si="215"/>
        <v>0</v>
      </c>
    </row>
    <row r="1352" spans="1:14" x14ac:dyDescent="0.3">
      <c r="A1352" s="5" t="s">
        <v>3520</v>
      </c>
      <c r="B1352" s="5" t="s">
        <v>3521</v>
      </c>
      <c r="C1352" s="5" t="s">
        <v>3746</v>
      </c>
      <c r="D1352" s="5">
        <v>10</v>
      </c>
      <c r="E1352" s="6">
        <v>1303</v>
      </c>
      <c r="F1352" s="17" t="str">
        <f>VLOOKUP(A1352,'forecast data dump'!$A$1:$H$3450,4,FALSE)</f>
        <v>23-Feb-21 A</v>
      </c>
      <c r="G1352" s="17" t="str">
        <f>VLOOKUP(A1352,'forecast data dump'!$A$1:$H$3450,5,FALSE)</f>
        <v>26-Feb-21 A</v>
      </c>
      <c r="H1352" s="13">
        <f>VLOOKUP(A1352,'forecast data dump'!$A$1:$H$3450,8,FALSE)</f>
        <v>1</v>
      </c>
      <c r="I1352" s="22">
        <f t="shared" si="212"/>
        <v>0</v>
      </c>
      <c r="J1352" s="5"/>
      <c r="K1352" s="5"/>
      <c r="L1352" s="33">
        <f t="shared" si="213"/>
        <v>0</v>
      </c>
      <c r="M1352" s="33">
        <f t="shared" si="214"/>
        <v>0</v>
      </c>
      <c r="N1352" s="22">
        <f t="shared" si="215"/>
        <v>0</v>
      </c>
    </row>
    <row r="1353" spans="1:14" x14ac:dyDescent="0.3">
      <c r="A1353" s="5" t="s">
        <v>3522</v>
      </c>
      <c r="B1353" s="5" t="s">
        <v>3523</v>
      </c>
      <c r="C1353" s="5" t="s">
        <v>3741</v>
      </c>
      <c r="D1353" s="5">
        <v>40</v>
      </c>
      <c r="E1353" s="6">
        <v>4702</v>
      </c>
      <c r="F1353" s="17">
        <f>VLOOKUP(A1353,'forecast data dump'!$A$1:$H$3450,4,FALSE)</f>
        <v>44546</v>
      </c>
      <c r="G1353" s="17">
        <f>VLOOKUP(A1353,'forecast data dump'!$A$1:$H$3450,5,FALSE)</f>
        <v>44560</v>
      </c>
      <c r="H1353" s="13">
        <f>VLOOKUP(A1353,'forecast data dump'!$A$1:$H$3450,8,FALSE)</f>
        <v>0</v>
      </c>
      <c r="I1353" s="22">
        <f t="shared" si="212"/>
        <v>40</v>
      </c>
      <c r="J1353" s="5"/>
      <c r="K1353" s="5"/>
      <c r="L1353" s="33">
        <f t="shared" si="213"/>
        <v>4702</v>
      </c>
      <c r="M1353" s="33">
        <f t="shared" si="214"/>
        <v>4702</v>
      </c>
      <c r="N1353" s="22">
        <f t="shared" si="215"/>
        <v>0</v>
      </c>
    </row>
    <row r="1354" spans="1:14" x14ac:dyDescent="0.3">
      <c r="A1354" s="5" t="s">
        <v>3522</v>
      </c>
      <c r="B1354" s="5" t="s">
        <v>3523</v>
      </c>
      <c r="C1354" s="5" t="s">
        <v>3746</v>
      </c>
      <c r="D1354" s="5">
        <v>40</v>
      </c>
      <c r="E1354" s="6">
        <v>5212</v>
      </c>
      <c r="F1354" s="17">
        <f>VLOOKUP(A1354,'forecast data dump'!$A$1:$H$3450,4,FALSE)</f>
        <v>44546</v>
      </c>
      <c r="G1354" s="17">
        <f>VLOOKUP(A1354,'forecast data dump'!$A$1:$H$3450,5,FALSE)</f>
        <v>44560</v>
      </c>
      <c r="H1354" s="13">
        <f>VLOOKUP(A1354,'forecast data dump'!$A$1:$H$3450,8,FALSE)</f>
        <v>0</v>
      </c>
      <c r="I1354" s="22">
        <f t="shared" si="212"/>
        <v>40</v>
      </c>
      <c r="J1354" s="5"/>
      <c r="K1354" s="5"/>
      <c r="L1354" s="33">
        <f t="shared" si="213"/>
        <v>5212</v>
      </c>
      <c r="M1354" s="33">
        <f t="shared" si="214"/>
        <v>5212</v>
      </c>
      <c r="N1354" s="22">
        <f t="shared" si="215"/>
        <v>0</v>
      </c>
    </row>
    <row r="1355" spans="1:14" x14ac:dyDescent="0.3">
      <c r="A1355" s="5" t="s">
        <v>3524</v>
      </c>
      <c r="B1355" s="5" t="s">
        <v>3525</v>
      </c>
      <c r="C1355" s="5" t="s">
        <v>3741</v>
      </c>
      <c r="D1355" s="5">
        <v>20</v>
      </c>
      <c r="E1355" s="6">
        <v>2351</v>
      </c>
      <c r="F1355" s="17">
        <f>VLOOKUP(A1355,'forecast data dump'!$A$1:$H$3450,4,FALSE)</f>
        <v>44538</v>
      </c>
      <c r="G1355" s="17">
        <f>VLOOKUP(A1355,'forecast data dump'!$A$1:$H$3450,5,FALSE)</f>
        <v>44551</v>
      </c>
      <c r="H1355" s="13">
        <f>VLOOKUP(A1355,'forecast data dump'!$A$1:$H$3450,8,FALSE)</f>
        <v>0</v>
      </c>
      <c r="I1355" s="22">
        <f t="shared" si="212"/>
        <v>20</v>
      </c>
      <c r="J1355" s="5"/>
      <c r="K1355" s="5"/>
      <c r="L1355" s="33">
        <f t="shared" si="213"/>
        <v>2351</v>
      </c>
      <c r="M1355" s="33">
        <f t="shared" si="214"/>
        <v>2351</v>
      </c>
      <c r="N1355" s="22">
        <f t="shared" si="215"/>
        <v>0</v>
      </c>
    </row>
    <row r="1356" spans="1:14" x14ac:dyDescent="0.3">
      <c r="A1356" s="5" t="s">
        <v>3524</v>
      </c>
      <c r="B1356" s="5" t="s">
        <v>3525</v>
      </c>
      <c r="C1356" s="5" t="s">
        <v>3746</v>
      </c>
      <c r="D1356" s="5">
        <v>20</v>
      </c>
      <c r="E1356" s="6">
        <v>2606</v>
      </c>
      <c r="F1356" s="17">
        <f>VLOOKUP(A1356,'forecast data dump'!$A$1:$H$3450,4,FALSE)</f>
        <v>44538</v>
      </c>
      <c r="G1356" s="17">
        <f>VLOOKUP(A1356,'forecast data dump'!$A$1:$H$3450,5,FALSE)</f>
        <v>44551</v>
      </c>
      <c r="H1356" s="13">
        <f>VLOOKUP(A1356,'forecast data dump'!$A$1:$H$3450,8,FALSE)</f>
        <v>0</v>
      </c>
      <c r="I1356" s="22">
        <f t="shared" ref="I1356:I1370" si="216">D1356*(1-H1356)</f>
        <v>20</v>
      </c>
      <c r="J1356" s="5"/>
      <c r="K1356" s="5"/>
      <c r="L1356" s="33">
        <f t="shared" ref="L1356:L1370" si="217">E1356*(1-H1356)</f>
        <v>2606</v>
      </c>
      <c r="M1356" s="33">
        <f t="shared" ref="M1356:M1370" si="218">IF(J1356="",L1356,(E1356/D1356)*J1356)</f>
        <v>2606</v>
      </c>
      <c r="N1356" s="22">
        <f t="shared" ref="N1356:N1370" si="219">L1356-M1356</f>
        <v>0</v>
      </c>
    </row>
    <row r="1357" spans="1:14" x14ac:dyDescent="0.3">
      <c r="A1357" s="5" t="s">
        <v>3526</v>
      </c>
      <c r="B1357" s="5" t="s">
        <v>3527</v>
      </c>
      <c r="C1357" s="5" t="s">
        <v>3741</v>
      </c>
      <c r="D1357" s="5">
        <v>20</v>
      </c>
      <c r="E1357" s="6">
        <v>2351</v>
      </c>
      <c r="F1357" s="17">
        <f>VLOOKUP(A1357,'forecast data dump'!$A$1:$H$3450,4,FALSE)</f>
        <v>44531</v>
      </c>
      <c r="G1357" s="17">
        <f>VLOOKUP(A1357,'forecast data dump'!$A$1:$H$3450,5,FALSE)</f>
        <v>44544</v>
      </c>
      <c r="H1357" s="13">
        <f>VLOOKUP(A1357,'forecast data dump'!$A$1:$H$3450,8,FALSE)</f>
        <v>0</v>
      </c>
      <c r="I1357" s="22">
        <f t="shared" si="216"/>
        <v>20</v>
      </c>
      <c r="J1357" s="5"/>
      <c r="K1357" s="5"/>
      <c r="L1357" s="33">
        <f t="shared" si="217"/>
        <v>2351</v>
      </c>
      <c r="M1357" s="33">
        <f t="shared" si="218"/>
        <v>2351</v>
      </c>
      <c r="N1357" s="22">
        <f t="shared" si="219"/>
        <v>0</v>
      </c>
    </row>
    <row r="1358" spans="1:14" x14ac:dyDescent="0.3">
      <c r="A1358" s="5" t="s">
        <v>3526</v>
      </c>
      <c r="B1358" s="5" t="s">
        <v>3527</v>
      </c>
      <c r="C1358" s="5" t="s">
        <v>3746</v>
      </c>
      <c r="D1358" s="5">
        <v>20</v>
      </c>
      <c r="E1358" s="6">
        <v>2606</v>
      </c>
      <c r="F1358" s="17">
        <f>VLOOKUP(A1358,'forecast data dump'!$A$1:$H$3450,4,FALSE)</f>
        <v>44531</v>
      </c>
      <c r="G1358" s="17">
        <f>VLOOKUP(A1358,'forecast data dump'!$A$1:$H$3450,5,FALSE)</f>
        <v>44544</v>
      </c>
      <c r="H1358" s="13">
        <f>VLOOKUP(A1358,'forecast data dump'!$A$1:$H$3450,8,FALSE)</f>
        <v>0</v>
      </c>
      <c r="I1358" s="22">
        <f t="shared" si="216"/>
        <v>20</v>
      </c>
      <c r="J1358" s="5"/>
      <c r="K1358" s="5"/>
      <c r="L1358" s="33">
        <f t="shared" si="217"/>
        <v>2606</v>
      </c>
      <c r="M1358" s="33">
        <f t="shared" si="218"/>
        <v>2606</v>
      </c>
      <c r="N1358" s="22">
        <f t="shared" si="219"/>
        <v>0</v>
      </c>
    </row>
    <row r="1359" spans="1:14" x14ac:dyDescent="0.3">
      <c r="A1359" s="5" t="s">
        <v>3528</v>
      </c>
      <c r="B1359" s="5" t="s">
        <v>3529</v>
      </c>
      <c r="C1359" s="5" t="s">
        <v>3741</v>
      </c>
      <c r="D1359" s="5">
        <v>10</v>
      </c>
      <c r="E1359" s="6">
        <v>1175</v>
      </c>
      <c r="F1359" s="17">
        <f>VLOOKUP(A1359,'forecast data dump'!$A$1:$H$3450,4,FALSE)</f>
        <v>44516</v>
      </c>
      <c r="G1359" s="17">
        <f>VLOOKUP(A1359,'forecast data dump'!$A$1:$H$3450,5,FALSE)</f>
        <v>44531</v>
      </c>
      <c r="H1359" s="13">
        <f>VLOOKUP(A1359,'forecast data dump'!$A$1:$H$3450,8,FALSE)</f>
        <v>0</v>
      </c>
      <c r="I1359" s="22">
        <f t="shared" si="216"/>
        <v>10</v>
      </c>
      <c r="J1359" s="5"/>
      <c r="K1359" s="5"/>
      <c r="L1359" s="33">
        <f t="shared" si="217"/>
        <v>1175</v>
      </c>
      <c r="M1359" s="33">
        <f t="shared" si="218"/>
        <v>1175</v>
      </c>
      <c r="N1359" s="22">
        <f t="shared" si="219"/>
        <v>0</v>
      </c>
    </row>
    <row r="1360" spans="1:14" x14ac:dyDescent="0.3">
      <c r="A1360" s="5" t="s">
        <v>3528</v>
      </c>
      <c r="B1360" s="5" t="s">
        <v>3529</v>
      </c>
      <c r="C1360" s="5" t="s">
        <v>3746</v>
      </c>
      <c r="D1360" s="5">
        <v>10</v>
      </c>
      <c r="E1360" s="6">
        <v>1303</v>
      </c>
      <c r="F1360" s="17">
        <f>VLOOKUP(A1360,'forecast data dump'!$A$1:$H$3450,4,FALSE)</f>
        <v>44516</v>
      </c>
      <c r="G1360" s="17">
        <f>VLOOKUP(A1360,'forecast data dump'!$A$1:$H$3450,5,FALSE)</f>
        <v>44531</v>
      </c>
      <c r="H1360" s="13">
        <f>VLOOKUP(A1360,'forecast data dump'!$A$1:$H$3450,8,FALSE)</f>
        <v>0</v>
      </c>
      <c r="I1360" s="22">
        <f t="shared" si="216"/>
        <v>10</v>
      </c>
      <c r="J1360" s="5"/>
      <c r="K1360" s="5"/>
      <c r="L1360" s="33">
        <f t="shared" si="217"/>
        <v>1303</v>
      </c>
      <c r="M1360" s="33">
        <f t="shared" si="218"/>
        <v>1303</v>
      </c>
      <c r="N1360" s="22">
        <f t="shared" si="219"/>
        <v>0</v>
      </c>
    </row>
    <row r="1361" spans="1:14" x14ac:dyDescent="0.3">
      <c r="A1361" s="5" t="s">
        <v>3530</v>
      </c>
      <c r="B1361" s="5" t="s">
        <v>3531</v>
      </c>
      <c r="C1361" s="5" t="s">
        <v>3741</v>
      </c>
      <c r="D1361" s="5">
        <v>80</v>
      </c>
      <c r="E1361" s="6">
        <v>9404</v>
      </c>
      <c r="F1361" s="17">
        <f>VLOOKUP(A1361,'forecast data dump'!$A$1:$H$3450,4,FALSE)</f>
        <v>44434</v>
      </c>
      <c r="G1361" s="17">
        <f>VLOOKUP(A1361,'forecast data dump'!$A$1:$H$3450,5,FALSE)</f>
        <v>44448</v>
      </c>
      <c r="H1361" s="13">
        <f>VLOOKUP(A1361,'forecast data dump'!$A$1:$H$3450,8,FALSE)</f>
        <v>0</v>
      </c>
      <c r="I1361" s="22">
        <f t="shared" si="216"/>
        <v>80</v>
      </c>
      <c r="J1361" s="5"/>
      <c r="K1361" s="5"/>
      <c r="L1361" s="33">
        <f t="shared" si="217"/>
        <v>9404</v>
      </c>
      <c r="M1361" s="33">
        <f t="shared" si="218"/>
        <v>9404</v>
      </c>
      <c r="N1361" s="22">
        <f t="shared" si="219"/>
        <v>0</v>
      </c>
    </row>
    <row r="1362" spans="1:14" x14ac:dyDescent="0.3">
      <c r="A1362" s="5" t="s">
        <v>3530</v>
      </c>
      <c r="B1362" s="5" t="s">
        <v>3531</v>
      </c>
      <c r="C1362" s="5" t="s">
        <v>3746</v>
      </c>
      <c r="D1362" s="5">
        <v>40</v>
      </c>
      <c r="E1362" s="6">
        <v>5212</v>
      </c>
      <c r="F1362" s="17">
        <f>VLOOKUP(A1362,'forecast data dump'!$A$1:$H$3450,4,FALSE)</f>
        <v>44434</v>
      </c>
      <c r="G1362" s="17">
        <f>VLOOKUP(A1362,'forecast data dump'!$A$1:$H$3450,5,FALSE)</f>
        <v>44448</v>
      </c>
      <c r="H1362" s="13">
        <f>VLOOKUP(A1362,'forecast data dump'!$A$1:$H$3450,8,FALSE)</f>
        <v>0</v>
      </c>
      <c r="I1362" s="22">
        <f t="shared" si="216"/>
        <v>40</v>
      </c>
      <c r="J1362" s="5"/>
      <c r="K1362" s="5"/>
      <c r="L1362" s="33">
        <f t="shared" si="217"/>
        <v>5212</v>
      </c>
      <c r="M1362" s="33">
        <f t="shared" si="218"/>
        <v>5212</v>
      </c>
      <c r="N1362" s="22">
        <f t="shared" si="219"/>
        <v>0</v>
      </c>
    </row>
    <row r="1363" spans="1:14" x14ac:dyDescent="0.3">
      <c r="A1363" s="5" t="s">
        <v>3532</v>
      </c>
      <c r="B1363" s="5" t="s">
        <v>3533</v>
      </c>
      <c r="C1363" s="5" t="s">
        <v>3741</v>
      </c>
      <c r="D1363" s="5">
        <v>40</v>
      </c>
      <c r="E1363" s="6">
        <v>4702</v>
      </c>
      <c r="F1363" s="17">
        <f>VLOOKUP(A1363,'forecast data dump'!$A$1:$H$3450,4,FALSE)</f>
        <v>44489</v>
      </c>
      <c r="G1363" s="17">
        <f>VLOOKUP(A1363,'forecast data dump'!$A$1:$H$3450,5,FALSE)</f>
        <v>44502</v>
      </c>
      <c r="H1363" s="13">
        <f>VLOOKUP(A1363,'forecast data dump'!$A$1:$H$3450,8,FALSE)</f>
        <v>0</v>
      </c>
      <c r="I1363" s="22">
        <f t="shared" si="216"/>
        <v>40</v>
      </c>
      <c r="J1363" s="5"/>
      <c r="K1363" s="5"/>
      <c r="L1363" s="33">
        <f t="shared" si="217"/>
        <v>4702</v>
      </c>
      <c r="M1363" s="33">
        <f t="shared" si="218"/>
        <v>4702</v>
      </c>
      <c r="N1363" s="22">
        <f t="shared" si="219"/>
        <v>0</v>
      </c>
    </row>
    <row r="1364" spans="1:14" x14ac:dyDescent="0.3">
      <c r="A1364" s="5" t="s">
        <v>3532</v>
      </c>
      <c r="B1364" s="5" t="s">
        <v>3533</v>
      </c>
      <c r="C1364" s="5" t="s">
        <v>3746</v>
      </c>
      <c r="D1364" s="5">
        <v>40</v>
      </c>
      <c r="E1364" s="6">
        <v>5212</v>
      </c>
      <c r="F1364" s="17">
        <f>VLOOKUP(A1364,'forecast data dump'!$A$1:$H$3450,4,FALSE)</f>
        <v>44489</v>
      </c>
      <c r="G1364" s="17">
        <f>VLOOKUP(A1364,'forecast data dump'!$A$1:$H$3450,5,FALSE)</f>
        <v>44502</v>
      </c>
      <c r="H1364" s="13">
        <f>VLOOKUP(A1364,'forecast data dump'!$A$1:$H$3450,8,FALSE)</f>
        <v>0</v>
      </c>
      <c r="I1364" s="22">
        <f t="shared" si="216"/>
        <v>40</v>
      </c>
      <c r="J1364" s="5"/>
      <c r="K1364" s="5"/>
      <c r="L1364" s="33">
        <f t="shared" si="217"/>
        <v>5212</v>
      </c>
      <c r="M1364" s="33">
        <f t="shared" si="218"/>
        <v>5212</v>
      </c>
      <c r="N1364" s="22">
        <f t="shared" si="219"/>
        <v>0</v>
      </c>
    </row>
    <row r="1365" spans="1:14" x14ac:dyDescent="0.3">
      <c r="A1365" s="5" t="s">
        <v>3534</v>
      </c>
      <c r="B1365" s="5" t="s">
        <v>3535</v>
      </c>
      <c r="C1365" s="5" t="s">
        <v>3745</v>
      </c>
      <c r="D1365" s="5">
        <v>20</v>
      </c>
      <c r="E1365" s="6">
        <v>2225</v>
      </c>
      <c r="F1365" s="17" t="str">
        <f>VLOOKUP(A1365,'forecast data dump'!$A$1:$H$3450,4,FALSE)</f>
        <v>01-Nov-19 A</v>
      </c>
      <c r="G1365" s="17" t="str">
        <f>VLOOKUP(A1365,'forecast data dump'!$A$1:$H$3450,5,FALSE)</f>
        <v>31-Jul-20 A</v>
      </c>
      <c r="H1365" s="13">
        <f>VLOOKUP(A1365,'forecast data dump'!$A$1:$H$3450,8,FALSE)</f>
        <v>1</v>
      </c>
      <c r="I1365" s="22">
        <f t="shared" si="216"/>
        <v>0</v>
      </c>
      <c r="J1365" s="5"/>
      <c r="K1365" s="5"/>
      <c r="L1365" s="33">
        <f t="shared" si="217"/>
        <v>0</v>
      </c>
      <c r="M1365" s="33">
        <f t="shared" si="218"/>
        <v>0</v>
      </c>
      <c r="N1365" s="22">
        <f t="shared" si="219"/>
        <v>0</v>
      </c>
    </row>
    <row r="1366" spans="1:14" x14ac:dyDescent="0.3">
      <c r="A1366" s="5" t="s">
        <v>3534</v>
      </c>
      <c r="B1366" s="5" t="s">
        <v>3535</v>
      </c>
      <c r="C1366" s="5" t="s">
        <v>3741</v>
      </c>
      <c r="D1366" s="5">
        <v>14</v>
      </c>
      <c r="E1366" s="6">
        <v>1626</v>
      </c>
      <c r="F1366" s="17" t="str">
        <f>VLOOKUP(A1366,'forecast data dump'!$A$1:$H$3450,4,FALSE)</f>
        <v>01-Nov-19 A</v>
      </c>
      <c r="G1366" s="17" t="str">
        <f>VLOOKUP(A1366,'forecast data dump'!$A$1:$H$3450,5,FALSE)</f>
        <v>31-Jul-20 A</v>
      </c>
      <c r="H1366" s="13">
        <f>VLOOKUP(A1366,'forecast data dump'!$A$1:$H$3450,8,FALSE)</f>
        <v>1</v>
      </c>
      <c r="I1366" s="22">
        <f t="shared" si="216"/>
        <v>0</v>
      </c>
      <c r="J1366" s="5"/>
      <c r="K1366" s="5"/>
      <c r="L1366" s="33">
        <f t="shared" si="217"/>
        <v>0</v>
      </c>
      <c r="M1366" s="33">
        <f t="shared" si="218"/>
        <v>0</v>
      </c>
      <c r="N1366" s="22">
        <f t="shared" si="219"/>
        <v>0</v>
      </c>
    </row>
    <row r="1367" spans="1:14" x14ac:dyDescent="0.3">
      <c r="A1367" s="5" t="s">
        <v>3536</v>
      </c>
      <c r="B1367" s="5" t="s">
        <v>3537</v>
      </c>
      <c r="C1367" s="5" t="s">
        <v>3730</v>
      </c>
      <c r="D1367" s="5">
        <v>126</v>
      </c>
      <c r="E1367" s="6">
        <v>20995</v>
      </c>
      <c r="F1367" s="17" t="str">
        <f>VLOOKUP(A1367,'forecast data dump'!$A$1:$H$3450,4,FALSE)</f>
        <v>03-Jun-19 A</v>
      </c>
      <c r="G1367" s="17" t="str">
        <f>VLOOKUP(A1367,'forecast data dump'!$A$1:$H$3450,5,FALSE)</f>
        <v>30-Sep-19 A</v>
      </c>
      <c r="H1367" s="13">
        <f>VLOOKUP(A1367,'forecast data dump'!$A$1:$H$3450,8,FALSE)</f>
        <v>1</v>
      </c>
      <c r="I1367" s="22">
        <f t="shared" si="216"/>
        <v>0</v>
      </c>
      <c r="J1367" s="5"/>
      <c r="K1367" s="5"/>
      <c r="L1367" s="33">
        <f t="shared" si="217"/>
        <v>0</v>
      </c>
      <c r="M1367" s="33">
        <f t="shared" si="218"/>
        <v>0</v>
      </c>
      <c r="N1367" s="22">
        <f t="shared" si="219"/>
        <v>0</v>
      </c>
    </row>
    <row r="1368" spans="1:14" x14ac:dyDescent="0.3">
      <c r="A1368" s="5" t="s">
        <v>3538</v>
      </c>
      <c r="B1368" s="5" t="s">
        <v>3539</v>
      </c>
      <c r="C1368" s="5" t="s">
        <v>3741</v>
      </c>
      <c r="D1368" s="5">
        <v>80</v>
      </c>
      <c r="E1368" s="6">
        <v>9404</v>
      </c>
      <c r="F1368" s="17">
        <f>VLOOKUP(A1368,'forecast data dump'!$A$1:$H$3450,4,FALSE)</f>
        <v>44449</v>
      </c>
      <c r="G1368" s="17">
        <f>VLOOKUP(A1368,'forecast data dump'!$A$1:$H$3450,5,FALSE)</f>
        <v>44469</v>
      </c>
      <c r="H1368" s="13">
        <f>VLOOKUP(A1368,'forecast data dump'!$A$1:$H$3450,8,FALSE)</f>
        <v>0</v>
      </c>
      <c r="I1368" s="22">
        <f t="shared" si="216"/>
        <v>80</v>
      </c>
      <c r="J1368" s="5"/>
      <c r="K1368" s="5"/>
      <c r="L1368" s="33">
        <f t="shared" si="217"/>
        <v>9404</v>
      </c>
      <c r="M1368" s="33">
        <f t="shared" si="218"/>
        <v>9404</v>
      </c>
      <c r="N1368" s="22">
        <f t="shared" si="219"/>
        <v>0</v>
      </c>
    </row>
    <row r="1369" spans="1:14" x14ac:dyDescent="0.3">
      <c r="A1369" s="5" t="s">
        <v>3538</v>
      </c>
      <c r="B1369" s="5" t="s">
        <v>3539</v>
      </c>
      <c r="C1369" s="5" t="s">
        <v>3746</v>
      </c>
      <c r="D1369" s="5">
        <v>40</v>
      </c>
      <c r="E1369" s="6">
        <v>5212</v>
      </c>
      <c r="F1369" s="17">
        <f>VLOOKUP(A1369,'forecast data dump'!$A$1:$H$3450,4,FALSE)</f>
        <v>44449</v>
      </c>
      <c r="G1369" s="17">
        <f>VLOOKUP(A1369,'forecast data dump'!$A$1:$H$3450,5,FALSE)</f>
        <v>44469</v>
      </c>
      <c r="H1369" s="13">
        <f>VLOOKUP(A1369,'forecast data dump'!$A$1:$H$3450,8,FALSE)</f>
        <v>0</v>
      </c>
      <c r="I1369" s="22">
        <f t="shared" si="216"/>
        <v>40</v>
      </c>
      <c r="J1369" s="5"/>
      <c r="K1369" s="5"/>
      <c r="L1369" s="33">
        <f t="shared" si="217"/>
        <v>5212</v>
      </c>
      <c r="M1369" s="33">
        <f t="shared" si="218"/>
        <v>5212</v>
      </c>
      <c r="N1369" s="22">
        <f t="shared" si="219"/>
        <v>0</v>
      </c>
    </row>
    <row r="1370" spans="1:14" x14ac:dyDescent="0.3">
      <c r="A1370" s="5" t="s">
        <v>3538</v>
      </c>
      <c r="B1370" s="5" t="s">
        <v>3539</v>
      </c>
      <c r="C1370" s="5" t="s">
        <v>3733</v>
      </c>
      <c r="D1370" s="5">
        <v>40</v>
      </c>
      <c r="E1370" s="6">
        <v>6067</v>
      </c>
      <c r="F1370" s="17">
        <f>VLOOKUP(A1370,'forecast data dump'!$A$1:$H$3450,4,FALSE)</f>
        <v>44449</v>
      </c>
      <c r="G1370" s="17">
        <f>VLOOKUP(A1370,'forecast data dump'!$A$1:$H$3450,5,FALSE)</f>
        <v>44469</v>
      </c>
      <c r="H1370" s="13">
        <f>VLOOKUP(A1370,'forecast data dump'!$A$1:$H$3450,8,FALSE)</f>
        <v>0</v>
      </c>
      <c r="I1370" s="22">
        <f t="shared" si="216"/>
        <v>40</v>
      </c>
      <c r="J1370" s="5"/>
      <c r="K1370" s="5"/>
      <c r="L1370" s="33">
        <f t="shared" si="217"/>
        <v>6067</v>
      </c>
      <c r="M1370" s="33">
        <f t="shared" si="218"/>
        <v>6067</v>
      </c>
      <c r="N1370" s="22">
        <f t="shared" si="219"/>
        <v>0</v>
      </c>
    </row>
    <row r="1371" spans="1:14" x14ac:dyDescent="0.3">
      <c r="A1371" s="3" t="s">
        <v>7989</v>
      </c>
      <c r="B1371" s="3"/>
      <c r="C1371" s="3"/>
      <c r="D1371" s="3"/>
      <c r="E1371" s="4"/>
      <c r="F1371" s="15"/>
      <c r="G1371" s="15"/>
      <c r="H1371" s="11"/>
      <c r="I1371" s="20"/>
      <c r="J1371" s="3"/>
      <c r="K1371" s="3"/>
      <c r="L1371" s="32"/>
      <c r="M1371" s="32"/>
      <c r="N1371" s="20"/>
    </row>
    <row r="1372" spans="1:14" x14ac:dyDescent="0.3">
      <c r="A1372" s="5" t="s">
        <v>3630</v>
      </c>
      <c r="B1372" s="5" t="s">
        <v>3631</v>
      </c>
      <c r="C1372" s="5" t="s">
        <v>3739</v>
      </c>
      <c r="D1372" s="5">
        <v>966502</v>
      </c>
      <c r="E1372" s="6">
        <v>1078243</v>
      </c>
      <c r="F1372" s="17" t="str">
        <f>VLOOKUP(A1372,'forecast data dump'!$A$1:$H$3450,4,FALSE)</f>
        <v>01-Oct-17 A</v>
      </c>
      <c r="G1372" s="17" t="str">
        <f>VLOOKUP(A1372,'forecast data dump'!$A$1:$H$3450,5,FALSE)</f>
        <v>28-Sep-18 A</v>
      </c>
      <c r="H1372" s="13">
        <f>VLOOKUP(A1372,'forecast data dump'!$A$1:$H$3450,8,FALSE)</f>
        <v>1</v>
      </c>
      <c r="I1372" s="22">
        <f t="shared" ref="I1372:I1378" si="220">D1372*(1-H1372)</f>
        <v>0</v>
      </c>
      <c r="J1372" s="5"/>
      <c r="K1372" s="5"/>
      <c r="L1372" s="33">
        <f t="shared" ref="L1372:L1378" si="221">E1372*(1-H1372)</f>
        <v>0</v>
      </c>
      <c r="M1372" s="33">
        <f t="shared" ref="M1372:M1378" si="222">IF(J1372="",L1372,(E1372/D1372)*J1372)</f>
        <v>0</v>
      </c>
      <c r="N1372" s="22">
        <f t="shared" ref="N1372:N1378" si="223">L1372-M1372</f>
        <v>0</v>
      </c>
    </row>
    <row r="1373" spans="1:14" x14ac:dyDescent="0.3">
      <c r="A1373" s="5" t="s">
        <v>3632</v>
      </c>
      <c r="B1373" s="5" t="s">
        <v>3633</v>
      </c>
      <c r="C1373" s="5" t="s">
        <v>3764</v>
      </c>
      <c r="D1373" s="5">
        <v>0</v>
      </c>
      <c r="E1373" s="6">
        <v>0</v>
      </c>
      <c r="F1373" s="17" t="str">
        <f>VLOOKUP(A1373,'forecast data dump'!$A$1:$H$3450,4,FALSE)</f>
        <v>21-Apr-17 A</v>
      </c>
      <c r="G1373" s="17" t="str">
        <f>VLOOKUP(A1373,'forecast data dump'!$A$1:$H$3450,5,FALSE)</f>
        <v>21-Apr-17 A</v>
      </c>
      <c r="H1373" s="13">
        <f>VLOOKUP(A1373,'forecast data dump'!$A$1:$H$3450,8,FALSE)</f>
        <v>1</v>
      </c>
      <c r="I1373" s="22">
        <f t="shared" si="220"/>
        <v>0</v>
      </c>
      <c r="J1373" s="5"/>
      <c r="K1373" s="5"/>
      <c r="L1373" s="33">
        <f t="shared" si="221"/>
        <v>0</v>
      </c>
      <c r="M1373" s="33">
        <f t="shared" si="222"/>
        <v>0</v>
      </c>
      <c r="N1373" s="22">
        <f t="shared" si="223"/>
        <v>0</v>
      </c>
    </row>
    <row r="1374" spans="1:14" x14ac:dyDescent="0.3">
      <c r="A1374" s="5" t="s">
        <v>3635</v>
      </c>
      <c r="B1374" s="5" t="s">
        <v>3636</v>
      </c>
      <c r="C1374" s="5" t="s">
        <v>3730</v>
      </c>
      <c r="D1374" s="5">
        <v>94</v>
      </c>
      <c r="E1374" s="6">
        <v>15648</v>
      </c>
      <c r="F1374" s="17" t="str">
        <f>VLOOKUP(A1374,'forecast data dump'!$A$1:$H$3450,4,FALSE)</f>
        <v>01-Feb-17 A</v>
      </c>
      <c r="G1374" s="17" t="str">
        <f>VLOOKUP(A1374,'forecast data dump'!$A$1:$H$3450,5,FALSE)</f>
        <v>29-Sep-17 A</v>
      </c>
      <c r="H1374" s="13">
        <f>VLOOKUP(A1374,'forecast data dump'!$A$1:$H$3450,8,FALSE)</f>
        <v>1</v>
      </c>
      <c r="I1374" s="22">
        <f t="shared" si="220"/>
        <v>0</v>
      </c>
      <c r="J1374" s="5"/>
      <c r="K1374" s="5"/>
      <c r="L1374" s="33">
        <f t="shared" si="221"/>
        <v>0</v>
      </c>
      <c r="M1374" s="33">
        <f t="shared" si="222"/>
        <v>0</v>
      </c>
      <c r="N1374" s="22">
        <f t="shared" si="223"/>
        <v>0</v>
      </c>
    </row>
    <row r="1375" spans="1:14" x14ac:dyDescent="0.3">
      <c r="A1375" s="5" t="s">
        <v>3637</v>
      </c>
      <c r="B1375" s="5" t="s">
        <v>3638</v>
      </c>
      <c r="C1375" s="5" t="s">
        <v>3730</v>
      </c>
      <c r="D1375" s="5">
        <v>1009</v>
      </c>
      <c r="E1375" s="6">
        <v>168592</v>
      </c>
      <c r="F1375" s="17" t="str">
        <f>VLOOKUP(A1375,'forecast data dump'!$A$1:$H$3450,4,FALSE)</f>
        <v>01-Oct-17 A</v>
      </c>
      <c r="G1375" s="17" t="str">
        <f>VLOOKUP(A1375,'forecast data dump'!$A$1:$H$3450,5,FALSE)</f>
        <v>28-Sep-18 A</v>
      </c>
      <c r="H1375" s="13">
        <f>VLOOKUP(A1375,'forecast data dump'!$A$1:$H$3450,8,FALSE)</f>
        <v>1</v>
      </c>
      <c r="I1375" s="22">
        <f t="shared" si="220"/>
        <v>0</v>
      </c>
      <c r="J1375" s="5"/>
      <c r="K1375" s="5"/>
      <c r="L1375" s="33">
        <f t="shared" si="221"/>
        <v>0</v>
      </c>
      <c r="M1375" s="33">
        <f t="shared" si="222"/>
        <v>0</v>
      </c>
      <c r="N1375" s="22">
        <f t="shared" si="223"/>
        <v>0</v>
      </c>
    </row>
    <row r="1376" spans="1:14" x14ac:dyDescent="0.3">
      <c r="A1376" s="5" t="s">
        <v>3639</v>
      </c>
      <c r="B1376" s="5" t="s">
        <v>3640</v>
      </c>
      <c r="C1376" s="5" t="s">
        <v>3730</v>
      </c>
      <c r="D1376" s="5">
        <v>691</v>
      </c>
      <c r="E1376" s="6">
        <v>115388</v>
      </c>
      <c r="F1376" s="17" t="str">
        <f>VLOOKUP(A1376,'forecast data dump'!$A$1:$H$3450,4,FALSE)</f>
        <v>01-Oct-18 A</v>
      </c>
      <c r="G1376" s="17" t="str">
        <f>VLOOKUP(A1376,'forecast data dump'!$A$1:$H$3450,5,FALSE)</f>
        <v>31-May-19 A</v>
      </c>
      <c r="H1376" s="13">
        <f>VLOOKUP(A1376,'forecast data dump'!$A$1:$H$3450,8,FALSE)</f>
        <v>1</v>
      </c>
      <c r="I1376" s="22">
        <f t="shared" si="220"/>
        <v>0</v>
      </c>
      <c r="J1376" s="5"/>
      <c r="K1376" s="5"/>
      <c r="L1376" s="33">
        <f t="shared" si="221"/>
        <v>0</v>
      </c>
      <c r="M1376" s="33">
        <f t="shared" si="222"/>
        <v>0</v>
      </c>
      <c r="N1376" s="22">
        <f t="shared" si="223"/>
        <v>0</v>
      </c>
    </row>
    <row r="1377" spans="1:14" x14ac:dyDescent="0.3">
      <c r="A1377" s="5" t="s">
        <v>3641</v>
      </c>
      <c r="B1377" s="5" t="s">
        <v>3642</v>
      </c>
      <c r="C1377" s="5" t="s">
        <v>3739</v>
      </c>
      <c r="D1377" s="5">
        <v>3505619</v>
      </c>
      <c r="E1377" s="6">
        <v>3867626</v>
      </c>
      <c r="F1377" s="17" t="str">
        <f>VLOOKUP(A1377,'forecast data dump'!$A$1:$H$3450,4,FALSE)</f>
        <v>01-Oct-18 A</v>
      </c>
      <c r="G1377" s="17" t="str">
        <f>VLOOKUP(A1377,'forecast data dump'!$A$1:$H$3450,5,FALSE)</f>
        <v>31-May-19 A</v>
      </c>
      <c r="H1377" s="13">
        <f>VLOOKUP(A1377,'forecast data dump'!$A$1:$H$3450,8,FALSE)</f>
        <v>1</v>
      </c>
      <c r="I1377" s="22">
        <f t="shared" si="220"/>
        <v>0</v>
      </c>
      <c r="J1377" s="5"/>
      <c r="K1377" s="5"/>
      <c r="L1377" s="33">
        <f t="shared" si="221"/>
        <v>0</v>
      </c>
      <c r="M1377" s="33">
        <f t="shared" si="222"/>
        <v>0</v>
      </c>
      <c r="N1377" s="22">
        <f t="shared" si="223"/>
        <v>0</v>
      </c>
    </row>
    <row r="1378" spans="1:14" x14ac:dyDescent="0.3">
      <c r="A1378" s="5" t="s">
        <v>3643</v>
      </c>
      <c r="B1378" s="5" t="s">
        <v>3644</v>
      </c>
      <c r="C1378" s="5" t="s">
        <v>3739</v>
      </c>
      <c r="D1378" s="5">
        <v>952324</v>
      </c>
      <c r="E1378" s="6">
        <v>1050666</v>
      </c>
      <c r="F1378" s="17" t="str">
        <f>VLOOKUP(A1378,'forecast data dump'!$A$1:$H$3450,4,FALSE)</f>
        <v>03-Jun-19 A</v>
      </c>
      <c r="G1378" s="17" t="str">
        <f>VLOOKUP(A1378,'forecast data dump'!$A$1:$H$3450,5,FALSE)</f>
        <v>30-Sep-19 A</v>
      </c>
      <c r="H1378" s="13">
        <f>VLOOKUP(A1378,'forecast data dump'!$A$1:$H$3450,8,FALSE)</f>
        <v>1</v>
      </c>
      <c r="I1378" s="22">
        <f t="shared" si="220"/>
        <v>0</v>
      </c>
      <c r="J1378" s="5"/>
      <c r="K1378" s="5"/>
      <c r="L1378" s="33">
        <f t="shared" si="221"/>
        <v>0</v>
      </c>
      <c r="M1378" s="33">
        <f t="shared" si="222"/>
        <v>0</v>
      </c>
      <c r="N1378" s="22">
        <f t="shared" si="223"/>
        <v>0</v>
      </c>
    </row>
    <row r="1379" spans="1:14" x14ac:dyDescent="0.3">
      <c r="A1379" s="3" t="s">
        <v>7875</v>
      </c>
      <c r="B1379" s="3"/>
      <c r="C1379" s="3"/>
      <c r="D1379" s="3"/>
      <c r="E1379" s="4"/>
      <c r="F1379" s="15"/>
      <c r="G1379" s="15"/>
      <c r="H1379" s="11"/>
      <c r="I1379" s="20"/>
      <c r="J1379" s="3"/>
      <c r="K1379" s="3"/>
      <c r="L1379" s="32"/>
      <c r="M1379" s="32"/>
      <c r="N1379" s="20"/>
    </row>
    <row r="1380" spans="1:14" x14ac:dyDescent="0.3">
      <c r="A1380" s="5" t="s">
        <v>3540</v>
      </c>
      <c r="B1380" s="5" t="s">
        <v>3541</v>
      </c>
      <c r="C1380" s="5" t="s">
        <v>3733</v>
      </c>
      <c r="D1380" s="5">
        <v>24</v>
      </c>
      <c r="E1380" s="6">
        <v>3534</v>
      </c>
      <c r="F1380" s="17" t="str">
        <f>VLOOKUP(A1380,'forecast data dump'!$A$1:$H$3450,4,FALSE)</f>
        <v>01-Apr-20 A</v>
      </c>
      <c r="G1380" s="17" t="str">
        <f>VLOOKUP(A1380,'forecast data dump'!$A$1:$H$3450,5,FALSE)</f>
        <v>14-Oct-20 A</v>
      </c>
      <c r="H1380" s="13">
        <f>VLOOKUP(A1380,'forecast data dump'!$A$1:$H$3450,8,FALSE)</f>
        <v>1</v>
      </c>
      <c r="I1380" s="22">
        <f t="shared" ref="I1380:I1427" si="224">D1380*(1-H1380)</f>
        <v>0</v>
      </c>
      <c r="J1380" s="5"/>
      <c r="K1380" s="5"/>
      <c r="L1380" s="33">
        <f t="shared" ref="L1380:L1427" si="225">E1380*(1-H1380)</f>
        <v>0</v>
      </c>
      <c r="M1380" s="33">
        <f t="shared" ref="M1380:M1427" si="226">IF(J1380="",L1380,(E1380/D1380)*J1380)</f>
        <v>0</v>
      </c>
      <c r="N1380" s="22">
        <f t="shared" ref="N1380:N1427" si="227">L1380-M1380</f>
        <v>0</v>
      </c>
    </row>
    <row r="1381" spans="1:14" x14ac:dyDescent="0.3">
      <c r="A1381" s="5" t="s">
        <v>3540</v>
      </c>
      <c r="B1381" s="5" t="s">
        <v>3541</v>
      </c>
      <c r="C1381" s="5" t="s">
        <v>3740</v>
      </c>
      <c r="D1381" s="5">
        <v>24</v>
      </c>
      <c r="E1381" s="6">
        <v>4131</v>
      </c>
      <c r="F1381" s="17" t="str">
        <f>VLOOKUP(A1381,'forecast data dump'!$A$1:$H$3450,4,FALSE)</f>
        <v>01-Apr-20 A</v>
      </c>
      <c r="G1381" s="17" t="str">
        <f>VLOOKUP(A1381,'forecast data dump'!$A$1:$H$3450,5,FALSE)</f>
        <v>14-Oct-20 A</v>
      </c>
      <c r="H1381" s="13">
        <f>VLOOKUP(A1381,'forecast data dump'!$A$1:$H$3450,8,FALSE)</f>
        <v>1</v>
      </c>
      <c r="I1381" s="22">
        <f t="shared" si="224"/>
        <v>0</v>
      </c>
      <c r="J1381" s="5"/>
      <c r="K1381" s="5"/>
      <c r="L1381" s="33">
        <f t="shared" si="225"/>
        <v>0</v>
      </c>
      <c r="M1381" s="33">
        <f t="shared" si="226"/>
        <v>0</v>
      </c>
      <c r="N1381" s="22">
        <f t="shared" si="227"/>
        <v>0</v>
      </c>
    </row>
    <row r="1382" spans="1:14" x14ac:dyDescent="0.3">
      <c r="A1382" s="5" t="s">
        <v>3540</v>
      </c>
      <c r="B1382" s="5" t="s">
        <v>3541</v>
      </c>
      <c r="C1382" s="5" t="s">
        <v>3741</v>
      </c>
      <c r="D1382" s="5">
        <v>24</v>
      </c>
      <c r="E1382" s="6">
        <v>2739</v>
      </c>
      <c r="F1382" s="17" t="str">
        <f>VLOOKUP(A1382,'forecast data dump'!$A$1:$H$3450,4,FALSE)</f>
        <v>01-Apr-20 A</v>
      </c>
      <c r="G1382" s="17" t="str">
        <f>VLOOKUP(A1382,'forecast data dump'!$A$1:$H$3450,5,FALSE)</f>
        <v>14-Oct-20 A</v>
      </c>
      <c r="H1382" s="13">
        <f>VLOOKUP(A1382,'forecast data dump'!$A$1:$H$3450,8,FALSE)</f>
        <v>1</v>
      </c>
      <c r="I1382" s="22">
        <f t="shared" si="224"/>
        <v>0</v>
      </c>
      <c r="J1382" s="5"/>
      <c r="K1382" s="5"/>
      <c r="L1382" s="33">
        <f t="shared" si="225"/>
        <v>0</v>
      </c>
      <c r="M1382" s="33">
        <f t="shared" si="226"/>
        <v>0</v>
      </c>
      <c r="N1382" s="22">
        <f t="shared" si="227"/>
        <v>0</v>
      </c>
    </row>
    <row r="1383" spans="1:14" x14ac:dyDescent="0.3">
      <c r="A1383" s="5" t="s">
        <v>3540</v>
      </c>
      <c r="B1383" s="5" t="s">
        <v>3541</v>
      </c>
      <c r="C1383" s="5" t="s">
        <v>3745</v>
      </c>
      <c r="D1383" s="5">
        <v>240</v>
      </c>
      <c r="E1383" s="6">
        <v>27389</v>
      </c>
      <c r="F1383" s="17" t="str">
        <f>VLOOKUP(A1383,'forecast data dump'!$A$1:$H$3450,4,FALSE)</f>
        <v>01-Apr-20 A</v>
      </c>
      <c r="G1383" s="17" t="str">
        <f>VLOOKUP(A1383,'forecast data dump'!$A$1:$H$3450,5,FALSE)</f>
        <v>14-Oct-20 A</v>
      </c>
      <c r="H1383" s="13">
        <f>VLOOKUP(A1383,'forecast data dump'!$A$1:$H$3450,8,FALSE)</f>
        <v>1</v>
      </c>
      <c r="I1383" s="22">
        <f t="shared" si="224"/>
        <v>0</v>
      </c>
      <c r="J1383" s="5"/>
      <c r="K1383" s="5"/>
      <c r="L1383" s="33">
        <f t="shared" si="225"/>
        <v>0</v>
      </c>
      <c r="M1383" s="33">
        <f t="shared" si="226"/>
        <v>0</v>
      </c>
      <c r="N1383" s="22">
        <f t="shared" si="227"/>
        <v>0</v>
      </c>
    </row>
    <row r="1384" spans="1:14" x14ac:dyDescent="0.3">
      <c r="A1384" s="5" t="s">
        <v>3542</v>
      </c>
      <c r="B1384" s="5" t="s">
        <v>3543</v>
      </c>
      <c r="C1384" s="5" t="s">
        <v>3745</v>
      </c>
      <c r="D1384" s="5">
        <v>20</v>
      </c>
      <c r="E1384" s="6">
        <v>2282</v>
      </c>
      <c r="F1384" s="17" t="str">
        <f>VLOOKUP(A1384,'forecast data dump'!$A$1:$H$3450,4,FALSE)</f>
        <v>01-Apr-20 A</v>
      </c>
      <c r="G1384" s="17" t="str">
        <f>VLOOKUP(A1384,'forecast data dump'!$A$1:$H$3450,5,FALSE)</f>
        <v>21-Apr-20 A</v>
      </c>
      <c r="H1384" s="13">
        <f>VLOOKUP(A1384,'forecast data dump'!$A$1:$H$3450,8,FALSE)</f>
        <v>1</v>
      </c>
      <c r="I1384" s="22">
        <f t="shared" si="224"/>
        <v>0</v>
      </c>
      <c r="J1384" s="5"/>
      <c r="K1384" s="5"/>
      <c r="L1384" s="33">
        <f t="shared" si="225"/>
        <v>0</v>
      </c>
      <c r="M1384" s="33">
        <f t="shared" si="226"/>
        <v>0</v>
      </c>
      <c r="N1384" s="22">
        <f t="shared" si="227"/>
        <v>0</v>
      </c>
    </row>
    <row r="1385" spans="1:14" x14ac:dyDescent="0.3">
      <c r="A1385" s="5" t="s">
        <v>3542</v>
      </c>
      <c r="B1385" s="5" t="s">
        <v>3543</v>
      </c>
      <c r="C1385" s="5" t="s">
        <v>3740</v>
      </c>
      <c r="D1385" s="5">
        <v>4</v>
      </c>
      <c r="E1385" s="6">
        <v>688</v>
      </c>
      <c r="F1385" s="17" t="str">
        <f>VLOOKUP(A1385,'forecast data dump'!$A$1:$H$3450,4,FALSE)</f>
        <v>01-Apr-20 A</v>
      </c>
      <c r="G1385" s="17" t="str">
        <f>VLOOKUP(A1385,'forecast data dump'!$A$1:$H$3450,5,FALSE)</f>
        <v>21-Apr-20 A</v>
      </c>
      <c r="H1385" s="13">
        <f>VLOOKUP(A1385,'forecast data dump'!$A$1:$H$3450,8,FALSE)</f>
        <v>1</v>
      </c>
      <c r="I1385" s="22">
        <f t="shared" si="224"/>
        <v>0</v>
      </c>
      <c r="J1385" s="5"/>
      <c r="K1385" s="5"/>
      <c r="L1385" s="33">
        <f t="shared" si="225"/>
        <v>0</v>
      </c>
      <c r="M1385" s="33">
        <f t="shared" si="226"/>
        <v>0</v>
      </c>
      <c r="N1385" s="22">
        <f t="shared" si="227"/>
        <v>0</v>
      </c>
    </row>
    <row r="1386" spans="1:14" x14ac:dyDescent="0.3">
      <c r="A1386" s="5" t="s">
        <v>3544</v>
      </c>
      <c r="B1386" s="5" t="s">
        <v>3545</v>
      </c>
      <c r="C1386" s="5" t="s">
        <v>3745</v>
      </c>
      <c r="D1386" s="5">
        <v>40</v>
      </c>
      <c r="E1386" s="6">
        <v>4565</v>
      </c>
      <c r="F1386" s="17" t="str">
        <f>VLOOKUP(A1386,'forecast data dump'!$A$1:$H$3450,4,FALSE)</f>
        <v>01-Apr-20 A</v>
      </c>
      <c r="G1386" s="17" t="str">
        <f>VLOOKUP(A1386,'forecast data dump'!$A$1:$H$3450,5,FALSE)</f>
        <v>28-Oct-20 A</v>
      </c>
      <c r="H1386" s="13">
        <f>VLOOKUP(A1386,'forecast data dump'!$A$1:$H$3450,8,FALSE)</f>
        <v>1</v>
      </c>
      <c r="I1386" s="22">
        <f t="shared" si="224"/>
        <v>0</v>
      </c>
      <c r="J1386" s="5"/>
      <c r="K1386" s="5"/>
      <c r="L1386" s="33">
        <f t="shared" si="225"/>
        <v>0</v>
      </c>
      <c r="M1386" s="33">
        <f t="shared" si="226"/>
        <v>0</v>
      </c>
      <c r="N1386" s="22">
        <f t="shared" si="227"/>
        <v>0</v>
      </c>
    </row>
    <row r="1387" spans="1:14" x14ac:dyDescent="0.3">
      <c r="A1387" s="5" t="s">
        <v>3544</v>
      </c>
      <c r="B1387" s="5" t="s">
        <v>3545</v>
      </c>
      <c r="C1387" s="5" t="s">
        <v>3741</v>
      </c>
      <c r="D1387" s="5">
        <v>8</v>
      </c>
      <c r="E1387" s="6">
        <v>913</v>
      </c>
      <c r="F1387" s="17" t="str">
        <f>VLOOKUP(A1387,'forecast data dump'!$A$1:$H$3450,4,FALSE)</f>
        <v>01-Apr-20 A</v>
      </c>
      <c r="G1387" s="17" t="str">
        <f>VLOOKUP(A1387,'forecast data dump'!$A$1:$H$3450,5,FALSE)</f>
        <v>28-Oct-20 A</v>
      </c>
      <c r="H1387" s="13">
        <f>VLOOKUP(A1387,'forecast data dump'!$A$1:$H$3450,8,FALSE)</f>
        <v>1</v>
      </c>
      <c r="I1387" s="22">
        <f t="shared" si="224"/>
        <v>0</v>
      </c>
      <c r="J1387" s="5"/>
      <c r="K1387" s="5"/>
      <c r="L1387" s="33">
        <f t="shared" si="225"/>
        <v>0</v>
      </c>
      <c r="M1387" s="33">
        <f t="shared" si="226"/>
        <v>0</v>
      </c>
      <c r="N1387" s="22">
        <f t="shared" si="227"/>
        <v>0</v>
      </c>
    </row>
    <row r="1388" spans="1:14" x14ac:dyDescent="0.3">
      <c r="A1388" s="5" t="s">
        <v>3546</v>
      </c>
      <c r="B1388" s="5" t="s">
        <v>3547</v>
      </c>
      <c r="C1388" s="5" t="s">
        <v>3745</v>
      </c>
      <c r="D1388" s="5">
        <v>120</v>
      </c>
      <c r="E1388" s="6">
        <v>13695</v>
      </c>
      <c r="F1388" s="17" t="str">
        <f>VLOOKUP(A1388,'forecast data dump'!$A$1:$H$3450,4,FALSE)</f>
        <v>01-Apr-20 A</v>
      </c>
      <c r="G1388" s="17" t="str">
        <f>VLOOKUP(A1388,'forecast data dump'!$A$1:$H$3450,5,FALSE)</f>
        <v>30-Nov-20 A</v>
      </c>
      <c r="H1388" s="13">
        <f>VLOOKUP(A1388,'forecast data dump'!$A$1:$H$3450,8,FALSE)</f>
        <v>1</v>
      </c>
      <c r="I1388" s="22">
        <f t="shared" si="224"/>
        <v>0</v>
      </c>
      <c r="J1388" s="5"/>
      <c r="K1388" s="5"/>
      <c r="L1388" s="33">
        <f t="shared" si="225"/>
        <v>0</v>
      </c>
      <c r="M1388" s="33">
        <f t="shared" si="226"/>
        <v>0</v>
      </c>
      <c r="N1388" s="22">
        <f t="shared" si="227"/>
        <v>0</v>
      </c>
    </row>
    <row r="1389" spans="1:14" x14ac:dyDescent="0.3">
      <c r="A1389" s="5" t="s">
        <v>3548</v>
      </c>
      <c r="B1389" s="5" t="s">
        <v>3549</v>
      </c>
      <c r="C1389" s="5" t="s">
        <v>3745</v>
      </c>
      <c r="D1389" s="5">
        <v>10</v>
      </c>
      <c r="E1389" s="6">
        <v>1141</v>
      </c>
      <c r="F1389" s="17" t="str">
        <f>VLOOKUP(A1389,'forecast data dump'!$A$1:$H$3450,4,FALSE)</f>
        <v>29-Jan-21 A</v>
      </c>
      <c r="G1389" s="17" t="str">
        <f>VLOOKUP(A1389,'forecast data dump'!$A$1:$H$3450,5,FALSE)</f>
        <v>26-Feb-21 A</v>
      </c>
      <c r="H1389" s="13">
        <f>VLOOKUP(A1389,'forecast data dump'!$A$1:$H$3450,8,FALSE)</f>
        <v>1</v>
      </c>
      <c r="I1389" s="22">
        <f t="shared" si="224"/>
        <v>0</v>
      </c>
      <c r="J1389" s="5"/>
      <c r="K1389" s="5"/>
      <c r="L1389" s="33">
        <f t="shared" si="225"/>
        <v>0</v>
      </c>
      <c r="M1389" s="33">
        <f t="shared" si="226"/>
        <v>0</v>
      </c>
      <c r="N1389" s="22">
        <f t="shared" si="227"/>
        <v>0</v>
      </c>
    </row>
    <row r="1390" spans="1:14" x14ac:dyDescent="0.3">
      <c r="A1390" s="5" t="s">
        <v>3550</v>
      </c>
      <c r="B1390" s="5" t="s">
        <v>3551</v>
      </c>
      <c r="C1390" s="5" t="s">
        <v>3761</v>
      </c>
      <c r="D1390" s="5">
        <v>890262</v>
      </c>
      <c r="E1390" s="6">
        <v>993188</v>
      </c>
      <c r="F1390" s="17">
        <f>VLOOKUP(A1390,'forecast data dump'!$A$1:$H$3450,4,FALSE)</f>
        <v>44434</v>
      </c>
      <c r="G1390" s="17">
        <f>VLOOKUP(A1390,'forecast data dump'!$A$1:$H$3450,5,FALSE)</f>
        <v>44434</v>
      </c>
      <c r="H1390" s="13">
        <f>VLOOKUP(A1390,'forecast data dump'!$A$1:$H$3450,8,FALSE)</f>
        <v>0</v>
      </c>
      <c r="I1390" s="22">
        <f t="shared" si="224"/>
        <v>890262</v>
      </c>
      <c r="J1390" s="5"/>
      <c r="K1390" s="5"/>
      <c r="L1390" s="33">
        <f t="shared" si="225"/>
        <v>993188</v>
      </c>
      <c r="M1390" s="33">
        <f t="shared" si="226"/>
        <v>993188</v>
      </c>
      <c r="N1390" s="22">
        <f t="shared" si="227"/>
        <v>0</v>
      </c>
    </row>
    <row r="1391" spans="1:14" x14ac:dyDescent="0.3">
      <c r="A1391" s="5" t="s">
        <v>3552</v>
      </c>
      <c r="B1391" s="5" t="s">
        <v>3553</v>
      </c>
      <c r="C1391" s="5" t="s">
        <v>3745</v>
      </c>
      <c r="D1391" s="5">
        <v>70</v>
      </c>
      <c r="E1391" s="6">
        <v>7989</v>
      </c>
      <c r="F1391" s="17" t="str">
        <f>VLOOKUP(A1391,'forecast data dump'!$A$1:$H$3450,4,FALSE)</f>
        <v>01-Nov-19 A</v>
      </c>
      <c r="G1391" s="17" t="str">
        <f>VLOOKUP(A1391,'forecast data dump'!$A$1:$H$3450,5,FALSE)</f>
        <v>31-Mar-20 A</v>
      </c>
      <c r="H1391" s="13">
        <f>VLOOKUP(A1391,'forecast data dump'!$A$1:$H$3450,8,FALSE)</f>
        <v>1</v>
      </c>
      <c r="I1391" s="22">
        <f t="shared" si="224"/>
        <v>0</v>
      </c>
      <c r="J1391" s="5"/>
      <c r="K1391" s="5"/>
      <c r="L1391" s="33">
        <f t="shared" si="225"/>
        <v>0</v>
      </c>
      <c r="M1391" s="33">
        <f t="shared" si="226"/>
        <v>0</v>
      </c>
      <c r="N1391" s="22">
        <f t="shared" si="227"/>
        <v>0</v>
      </c>
    </row>
    <row r="1392" spans="1:14" x14ac:dyDescent="0.3">
      <c r="A1392" s="5" t="s">
        <v>3554</v>
      </c>
      <c r="B1392" s="5" t="s">
        <v>3555</v>
      </c>
      <c r="C1392" s="5" t="s">
        <v>3746</v>
      </c>
      <c r="D1392" s="5">
        <v>120</v>
      </c>
      <c r="E1392" s="6">
        <v>15181</v>
      </c>
      <c r="F1392" s="17" t="str">
        <f>VLOOKUP(A1392,'forecast data dump'!$A$1:$H$3450,4,FALSE)</f>
        <v>01-Apr-20 A</v>
      </c>
      <c r="G1392" s="17" t="str">
        <f>VLOOKUP(A1392,'forecast data dump'!$A$1:$H$3450,5,FALSE)</f>
        <v>30-Dec-20 A</v>
      </c>
      <c r="H1392" s="13">
        <f>VLOOKUP(A1392,'forecast data dump'!$A$1:$H$3450,8,FALSE)</f>
        <v>1</v>
      </c>
      <c r="I1392" s="22">
        <f t="shared" si="224"/>
        <v>0</v>
      </c>
      <c r="J1392" s="5"/>
      <c r="K1392" s="5"/>
      <c r="L1392" s="33">
        <f t="shared" si="225"/>
        <v>0</v>
      </c>
      <c r="M1392" s="33">
        <f t="shared" si="226"/>
        <v>0</v>
      </c>
      <c r="N1392" s="22">
        <f t="shared" si="227"/>
        <v>0</v>
      </c>
    </row>
    <row r="1393" spans="1:14" x14ac:dyDescent="0.3">
      <c r="A1393" s="5" t="s">
        <v>3554</v>
      </c>
      <c r="B1393" s="5" t="s">
        <v>3555</v>
      </c>
      <c r="C1393" s="5" t="s">
        <v>3745</v>
      </c>
      <c r="D1393" s="5">
        <v>60</v>
      </c>
      <c r="E1393" s="6">
        <v>6847</v>
      </c>
      <c r="F1393" s="17" t="str">
        <f>VLOOKUP(A1393,'forecast data dump'!$A$1:$H$3450,4,FALSE)</f>
        <v>01-Apr-20 A</v>
      </c>
      <c r="G1393" s="17" t="str">
        <f>VLOOKUP(A1393,'forecast data dump'!$A$1:$H$3450,5,FALSE)</f>
        <v>30-Dec-20 A</v>
      </c>
      <c r="H1393" s="13">
        <f>VLOOKUP(A1393,'forecast data dump'!$A$1:$H$3450,8,FALSE)</f>
        <v>1</v>
      </c>
      <c r="I1393" s="22">
        <f t="shared" si="224"/>
        <v>0</v>
      </c>
      <c r="J1393" s="5"/>
      <c r="K1393" s="5"/>
      <c r="L1393" s="33">
        <f t="shared" si="225"/>
        <v>0</v>
      </c>
      <c r="M1393" s="33">
        <f t="shared" si="226"/>
        <v>0</v>
      </c>
      <c r="N1393" s="22">
        <f t="shared" si="227"/>
        <v>0</v>
      </c>
    </row>
    <row r="1394" spans="1:14" x14ac:dyDescent="0.3">
      <c r="A1394" s="5" t="s">
        <v>3556</v>
      </c>
      <c r="B1394" s="5" t="s">
        <v>3557</v>
      </c>
      <c r="C1394" s="5" t="s">
        <v>3741</v>
      </c>
      <c r="D1394" s="5">
        <v>24</v>
      </c>
      <c r="E1394" s="6">
        <v>2739</v>
      </c>
      <c r="F1394" s="17" t="str">
        <f>VLOOKUP(A1394,'forecast data dump'!$A$1:$H$3450,4,FALSE)</f>
        <v>21-Dec-20 A</v>
      </c>
      <c r="G1394" s="17" t="str">
        <f>VLOOKUP(A1394,'forecast data dump'!$A$1:$H$3450,5,FALSE)</f>
        <v>23-Dec-20 A</v>
      </c>
      <c r="H1394" s="13">
        <f>VLOOKUP(A1394,'forecast data dump'!$A$1:$H$3450,8,FALSE)</f>
        <v>1</v>
      </c>
      <c r="I1394" s="22">
        <f t="shared" si="224"/>
        <v>0</v>
      </c>
      <c r="J1394" s="5"/>
      <c r="K1394" s="5"/>
      <c r="L1394" s="33">
        <f t="shared" si="225"/>
        <v>0</v>
      </c>
      <c r="M1394" s="33">
        <f t="shared" si="226"/>
        <v>0</v>
      </c>
      <c r="N1394" s="22">
        <f t="shared" si="227"/>
        <v>0</v>
      </c>
    </row>
    <row r="1395" spans="1:14" x14ac:dyDescent="0.3">
      <c r="A1395" s="5" t="s">
        <v>3556</v>
      </c>
      <c r="B1395" s="5" t="s">
        <v>3557</v>
      </c>
      <c r="C1395" s="5" t="s">
        <v>3745</v>
      </c>
      <c r="D1395" s="5">
        <v>20</v>
      </c>
      <c r="E1395" s="6">
        <v>2282</v>
      </c>
      <c r="F1395" s="17" t="str">
        <f>VLOOKUP(A1395,'forecast data dump'!$A$1:$H$3450,4,FALSE)</f>
        <v>21-Dec-20 A</v>
      </c>
      <c r="G1395" s="17" t="str">
        <f>VLOOKUP(A1395,'forecast data dump'!$A$1:$H$3450,5,FALSE)</f>
        <v>23-Dec-20 A</v>
      </c>
      <c r="H1395" s="13">
        <f>VLOOKUP(A1395,'forecast data dump'!$A$1:$H$3450,8,FALSE)</f>
        <v>1</v>
      </c>
      <c r="I1395" s="22">
        <f t="shared" si="224"/>
        <v>0</v>
      </c>
      <c r="J1395" s="5"/>
      <c r="K1395" s="5"/>
      <c r="L1395" s="33">
        <f t="shared" si="225"/>
        <v>0</v>
      </c>
      <c r="M1395" s="33">
        <f t="shared" si="226"/>
        <v>0</v>
      </c>
      <c r="N1395" s="22">
        <f t="shared" si="227"/>
        <v>0</v>
      </c>
    </row>
    <row r="1396" spans="1:14" x14ac:dyDescent="0.3">
      <c r="A1396" s="5" t="s">
        <v>3558</v>
      </c>
      <c r="B1396" s="5" t="s">
        <v>3559</v>
      </c>
      <c r="C1396" s="5" t="s">
        <v>3731</v>
      </c>
      <c r="D1396" s="5">
        <v>16</v>
      </c>
      <c r="E1396" s="6">
        <v>2721</v>
      </c>
      <c r="F1396" s="17" t="str">
        <f>VLOOKUP(A1396,'forecast data dump'!$A$1:$H$3450,4,FALSE)</f>
        <v>15-Dec-20 A</v>
      </c>
      <c r="G1396" s="17" t="str">
        <f>VLOOKUP(A1396,'forecast data dump'!$A$1:$H$3450,5,FALSE)</f>
        <v>22-Dec-20 A</v>
      </c>
      <c r="H1396" s="13">
        <f>VLOOKUP(A1396,'forecast data dump'!$A$1:$H$3450,8,FALSE)</f>
        <v>1</v>
      </c>
      <c r="I1396" s="22">
        <f t="shared" si="224"/>
        <v>0</v>
      </c>
      <c r="J1396" s="5"/>
      <c r="K1396" s="5"/>
      <c r="L1396" s="33">
        <f t="shared" si="225"/>
        <v>0</v>
      </c>
      <c r="M1396" s="33">
        <f t="shared" si="226"/>
        <v>0</v>
      </c>
      <c r="N1396" s="22">
        <f t="shared" si="227"/>
        <v>0</v>
      </c>
    </row>
    <row r="1397" spans="1:14" x14ac:dyDescent="0.3">
      <c r="A1397" s="5" t="s">
        <v>3560</v>
      </c>
      <c r="B1397" s="5" t="s">
        <v>3561</v>
      </c>
      <c r="C1397" s="5" t="s">
        <v>3745</v>
      </c>
      <c r="D1397" s="5">
        <v>10</v>
      </c>
      <c r="E1397" s="6">
        <v>1141</v>
      </c>
      <c r="F1397" s="17" t="str">
        <f>VLOOKUP(A1397,'forecast data dump'!$A$1:$H$3450,4,FALSE)</f>
        <v>11-Jan-21 A</v>
      </c>
      <c r="G1397" s="17" t="str">
        <f>VLOOKUP(A1397,'forecast data dump'!$A$1:$H$3450,5,FALSE)</f>
        <v>28-Jan-21 A</v>
      </c>
      <c r="H1397" s="13">
        <f>VLOOKUP(A1397,'forecast data dump'!$A$1:$H$3450,8,FALSE)</f>
        <v>1</v>
      </c>
      <c r="I1397" s="22">
        <f t="shared" si="224"/>
        <v>0</v>
      </c>
      <c r="J1397" s="5"/>
      <c r="K1397" s="5"/>
      <c r="L1397" s="33">
        <f t="shared" si="225"/>
        <v>0</v>
      </c>
      <c r="M1397" s="33">
        <f t="shared" si="226"/>
        <v>0</v>
      </c>
      <c r="N1397" s="22">
        <f t="shared" si="227"/>
        <v>0</v>
      </c>
    </row>
    <row r="1398" spans="1:14" x14ac:dyDescent="0.3">
      <c r="A1398" s="5" t="s">
        <v>3562</v>
      </c>
      <c r="B1398" s="5" t="s">
        <v>3563</v>
      </c>
      <c r="C1398" s="5" t="s">
        <v>3741</v>
      </c>
      <c r="D1398" s="5">
        <v>40</v>
      </c>
      <c r="E1398" s="6">
        <v>4702</v>
      </c>
      <c r="F1398" s="17">
        <f>VLOOKUP(A1398,'forecast data dump'!$A$1:$H$3450,4,FALSE)</f>
        <v>44434</v>
      </c>
      <c r="G1398" s="17">
        <f>VLOOKUP(A1398,'forecast data dump'!$A$1:$H$3450,5,FALSE)</f>
        <v>44448</v>
      </c>
      <c r="H1398" s="13">
        <f>VLOOKUP(A1398,'forecast data dump'!$A$1:$H$3450,8,FALSE)</f>
        <v>0</v>
      </c>
      <c r="I1398" s="22">
        <f t="shared" si="224"/>
        <v>40</v>
      </c>
      <c r="J1398" s="5"/>
      <c r="K1398" s="5"/>
      <c r="L1398" s="33">
        <f t="shared" si="225"/>
        <v>4702</v>
      </c>
      <c r="M1398" s="33">
        <f t="shared" si="226"/>
        <v>4702</v>
      </c>
      <c r="N1398" s="22">
        <f t="shared" si="227"/>
        <v>0</v>
      </c>
    </row>
    <row r="1399" spans="1:14" x14ac:dyDescent="0.3">
      <c r="A1399" s="5" t="s">
        <v>3562</v>
      </c>
      <c r="B1399" s="5" t="s">
        <v>3563</v>
      </c>
      <c r="C1399" s="5" t="s">
        <v>3745</v>
      </c>
      <c r="D1399" s="5">
        <v>44</v>
      </c>
      <c r="E1399" s="6">
        <v>5172</v>
      </c>
      <c r="F1399" s="17">
        <f>VLOOKUP(A1399,'forecast data dump'!$A$1:$H$3450,4,FALSE)</f>
        <v>44434</v>
      </c>
      <c r="G1399" s="17">
        <f>VLOOKUP(A1399,'forecast data dump'!$A$1:$H$3450,5,FALSE)</f>
        <v>44448</v>
      </c>
      <c r="H1399" s="13">
        <f>VLOOKUP(A1399,'forecast data dump'!$A$1:$H$3450,8,FALSE)</f>
        <v>0</v>
      </c>
      <c r="I1399" s="22">
        <f t="shared" si="224"/>
        <v>44</v>
      </c>
      <c r="J1399" s="5"/>
      <c r="K1399" s="5"/>
      <c r="L1399" s="33">
        <f t="shared" si="225"/>
        <v>5172</v>
      </c>
      <c r="M1399" s="33">
        <f t="shared" si="226"/>
        <v>5172</v>
      </c>
      <c r="N1399" s="22">
        <f t="shared" si="227"/>
        <v>0</v>
      </c>
    </row>
    <row r="1400" spans="1:14" x14ac:dyDescent="0.3">
      <c r="A1400" s="5" t="s">
        <v>3564</v>
      </c>
      <c r="B1400" s="5" t="s">
        <v>3565</v>
      </c>
      <c r="C1400" s="5" t="s">
        <v>3731</v>
      </c>
      <c r="D1400" s="5">
        <v>125</v>
      </c>
      <c r="E1400" s="6">
        <v>21258</v>
      </c>
      <c r="F1400" s="17" t="str">
        <f>VLOOKUP(A1400,'forecast data dump'!$A$1:$H$3450,4,FALSE)</f>
        <v>01-Apr-20 A</v>
      </c>
      <c r="G1400" s="17" t="str">
        <f>VLOOKUP(A1400,'forecast data dump'!$A$1:$H$3450,5,FALSE)</f>
        <v>14-Oct-20 A</v>
      </c>
      <c r="H1400" s="13">
        <f>VLOOKUP(A1400,'forecast data dump'!$A$1:$H$3450,8,FALSE)</f>
        <v>1</v>
      </c>
      <c r="I1400" s="22">
        <f t="shared" si="224"/>
        <v>0</v>
      </c>
      <c r="J1400" s="5"/>
      <c r="K1400" s="5"/>
      <c r="L1400" s="33">
        <f t="shared" si="225"/>
        <v>0</v>
      </c>
      <c r="M1400" s="33">
        <f t="shared" si="226"/>
        <v>0</v>
      </c>
      <c r="N1400" s="22">
        <f t="shared" si="227"/>
        <v>0</v>
      </c>
    </row>
    <row r="1401" spans="1:14" x14ac:dyDescent="0.3">
      <c r="A1401" s="5" t="s">
        <v>3564</v>
      </c>
      <c r="B1401" s="5" t="s">
        <v>3565</v>
      </c>
      <c r="C1401" s="5" t="s">
        <v>3759</v>
      </c>
      <c r="D1401" s="5">
        <v>240</v>
      </c>
      <c r="E1401" s="6">
        <v>27389</v>
      </c>
      <c r="F1401" s="17" t="str">
        <f>VLOOKUP(A1401,'forecast data dump'!$A$1:$H$3450,4,FALSE)</f>
        <v>01-Apr-20 A</v>
      </c>
      <c r="G1401" s="17" t="str">
        <f>VLOOKUP(A1401,'forecast data dump'!$A$1:$H$3450,5,FALSE)</f>
        <v>14-Oct-20 A</v>
      </c>
      <c r="H1401" s="13">
        <f>VLOOKUP(A1401,'forecast data dump'!$A$1:$H$3450,8,FALSE)</f>
        <v>1</v>
      </c>
      <c r="I1401" s="22">
        <f t="shared" si="224"/>
        <v>0</v>
      </c>
      <c r="J1401" s="5"/>
      <c r="K1401" s="5"/>
      <c r="L1401" s="33">
        <f t="shared" si="225"/>
        <v>0</v>
      </c>
      <c r="M1401" s="33">
        <f t="shared" si="226"/>
        <v>0</v>
      </c>
      <c r="N1401" s="22">
        <f t="shared" si="227"/>
        <v>0</v>
      </c>
    </row>
    <row r="1402" spans="1:14" x14ac:dyDescent="0.3">
      <c r="A1402" s="5" t="s">
        <v>3564</v>
      </c>
      <c r="B1402" s="5" t="s">
        <v>3565</v>
      </c>
      <c r="C1402" s="5" t="s">
        <v>3763</v>
      </c>
      <c r="D1402" s="5">
        <v>245</v>
      </c>
      <c r="E1402" s="6">
        <v>36080</v>
      </c>
      <c r="F1402" s="17" t="str">
        <f>VLOOKUP(A1402,'forecast data dump'!$A$1:$H$3450,4,FALSE)</f>
        <v>01-Apr-20 A</v>
      </c>
      <c r="G1402" s="17" t="str">
        <f>VLOOKUP(A1402,'forecast data dump'!$A$1:$H$3450,5,FALSE)</f>
        <v>14-Oct-20 A</v>
      </c>
      <c r="H1402" s="13">
        <f>VLOOKUP(A1402,'forecast data dump'!$A$1:$H$3450,8,FALSE)</f>
        <v>1</v>
      </c>
      <c r="I1402" s="22">
        <f t="shared" si="224"/>
        <v>0</v>
      </c>
      <c r="J1402" s="5"/>
      <c r="K1402" s="5"/>
      <c r="L1402" s="33">
        <f t="shared" si="225"/>
        <v>0</v>
      </c>
      <c r="M1402" s="33">
        <f t="shared" si="226"/>
        <v>0</v>
      </c>
      <c r="N1402" s="22">
        <f t="shared" si="227"/>
        <v>0</v>
      </c>
    </row>
    <row r="1403" spans="1:14" x14ac:dyDescent="0.3">
      <c r="A1403" s="5" t="s">
        <v>3566</v>
      </c>
      <c r="B1403" s="5" t="s">
        <v>3567</v>
      </c>
      <c r="C1403" s="5" t="s">
        <v>3731</v>
      </c>
      <c r="D1403" s="5">
        <v>20</v>
      </c>
      <c r="E1403" s="6">
        <v>3401</v>
      </c>
      <c r="F1403" s="17" t="str">
        <f>VLOOKUP(A1403,'forecast data dump'!$A$1:$H$3450,4,FALSE)</f>
        <v>01-Apr-20 A</v>
      </c>
      <c r="G1403" s="17" t="str">
        <f>VLOOKUP(A1403,'forecast data dump'!$A$1:$H$3450,5,FALSE)</f>
        <v>21-Apr-20 A</v>
      </c>
      <c r="H1403" s="13">
        <f>VLOOKUP(A1403,'forecast data dump'!$A$1:$H$3450,8,FALSE)</f>
        <v>1</v>
      </c>
      <c r="I1403" s="22">
        <f t="shared" si="224"/>
        <v>0</v>
      </c>
      <c r="J1403" s="5"/>
      <c r="K1403" s="5"/>
      <c r="L1403" s="33">
        <f t="shared" si="225"/>
        <v>0</v>
      </c>
      <c r="M1403" s="33">
        <f t="shared" si="226"/>
        <v>0</v>
      </c>
      <c r="N1403" s="22">
        <f t="shared" si="227"/>
        <v>0</v>
      </c>
    </row>
    <row r="1404" spans="1:14" x14ac:dyDescent="0.3">
      <c r="A1404" s="5" t="s">
        <v>3566</v>
      </c>
      <c r="B1404" s="5" t="s">
        <v>3567</v>
      </c>
      <c r="C1404" s="5" t="s">
        <v>3759</v>
      </c>
      <c r="D1404" s="5">
        <v>20</v>
      </c>
      <c r="E1404" s="6">
        <v>2282</v>
      </c>
      <c r="F1404" s="17" t="str">
        <f>VLOOKUP(A1404,'forecast data dump'!$A$1:$H$3450,4,FALSE)</f>
        <v>01-Apr-20 A</v>
      </c>
      <c r="G1404" s="17" t="str">
        <f>VLOOKUP(A1404,'forecast data dump'!$A$1:$H$3450,5,FALSE)</f>
        <v>21-Apr-20 A</v>
      </c>
      <c r="H1404" s="13">
        <f>VLOOKUP(A1404,'forecast data dump'!$A$1:$H$3450,8,FALSE)</f>
        <v>1</v>
      </c>
      <c r="I1404" s="22">
        <f t="shared" si="224"/>
        <v>0</v>
      </c>
      <c r="J1404" s="5"/>
      <c r="K1404" s="5"/>
      <c r="L1404" s="33">
        <f t="shared" si="225"/>
        <v>0</v>
      </c>
      <c r="M1404" s="33">
        <f t="shared" si="226"/>
        <v>0</v>
      </c>
      <c r="N1404" s="22">
        <f t="shared" si="227"/>
        <v>0</v>
      </c>
    </row>
    <row r="1405" spans="1:14" x14ac:dyDescent="0.3">
      <c r="A1405" s="5" t="s">
        <v>3566</v>
      </c>
      <c r="B1405" s="5" t="s">
        <v>3567</v>
      </c>
      <c r="C1405" s="5" t="s">
        <v>3763</v>
      </c>
      <c r="D1405" s="5">
        <v>40</v>
      </c>
      <c r="E1405" s="6">
        <v>5891</v>
      </c>
      <c r="F1405" s="17" t="str">
        <f>VLOOKUP(A1405,'forecast data dump'!$A$1:$H$3450,4,FALSE)</f>
        <v>01-Apr-20 A</v>
      </c>
      <c r="G1405" s="17" t="str">
        <f>VLOOKUP(A1405,'forecast data dump'!$A$1:$H$3450,5,FALSE)</f>
        <v>21-Apr-20 A</v>
      </c>
      <c r="H1405" s="13">
        <f>VLOOKUP(A1405,'forecast data dump'!$A$1:$H$3450,8,FALSE)</f>
        <v>1</v>
      </c>
      <c r="I1405" s="22">
        <f t="shared" si="224"/>
        <v>0</v>
      </c>
      <c r="J1405" s="5"/>
      <c r="K1405" s="5"/>
      <c r="L1405" s="33">
        <f t="shared" si="225"/>
        <v>0</v>
      </c>
      <c r="M1405" s="33">
        <f t="shared" si="226"/>
        <v>0</v>
      </c>
      <c r="N1405" s="22">
        <f t="shared" si="227"/>
        <v>0</v>
      </c>
    </row>
    <row r="1406" spans="1:14" x14ac:dyDescent="0.3">
      <c r="A1406" s="5" t="s">
        <v>3568</v>
      </c>
      <c r="B1406" s="5" t="s">
        <v>3569</v>
      </c>
      <c r="C1406" s="5" t="s">
        <v>3731</v>
      </c>
      <c r="D1406" s="5">
        <v>20</v>
      </c>
      <c r="E1406" s="6">
        <v>3401</v>
      </c>
      <c r="F1406" s="17" t="str">
        <f>VLOOKUP(A1406,'forecast data dump'!$A$1:$H$3450,4,FALSE)</f>
        <v>01-Apr-20 A</v>
      </c>
      <c r="G1406" s="17" t="str">
        <f>VLOOKUP(A1406,'forecast data dump'!$A$1:$H$3450,5,FALSE)</f>
        <v>28-Oct-20 A</v>
      </c>
      <c r="H1406" s="13">
        <f>VLOOKUP(A1406,'forecast data dump'!$A$1:$H$3450,8,FALSE)</f>
        <v>1</v>
      </c>
      <c r="I1406" s="22">
        <f t="shared" si="224"/>
        <v>0</v>
      </c>
      <c r="J1406" s="5"/>
      <c r="K1406" s="5"/>
      <c r="L1406" s="33">
        <f t="shared" si="225"/>
        <v>0</v>
      </c>
      <c r="M1406" s="33">
        <f t="shared" si="226"/>
        <v>0</v>
      </c>
      <c r="N1406" s="22">
        <f t="shared" si="227"/>
        <v>0</v>
      </c>
    </row>
    <row r="1407" spans="1:14" x14ac:dyDescent="0.3">
      <c r="A1407" s="5" t="s">
        <v>3568</v>
      </c>
      <c r="B1407" s="5" t="s">
        <v>3569</v>
      </c>
      <c r="C1407" s="5" t="s">
        <v>3759</v>
      </c>
      <c r="D1407" s="5">
        <v>40</v>
      </c>
      <c r="E1407" s="6">
        <v>4565</v>
      </c>
      <c r="F1407" s="17" t="str">
        <f>VLOOKUP(A1407,'forecast data dump'!$A$1:$H$3450,4,FALSE)</f>
        <v>01-Apr-20 A</v>
      </c>
      <c r="G1407" s="17" t="str">
        <f>VLOOKUP(A1407,'forecast data dump'!$A$1:$H$3450,5,FALSE)</f>
        <v>28-Oct-20 A</v>
      </c>
      <c r="H1407" s="13">
        <f>VLOOKUP(A1407,'forecast data dump'!$A$1:$H$3450,8,FALSE)</f>
        <v>1</v>
      </c>
      <c r="I1407" s="22">
        <f t="shared" si="224"/>
        <v>0</v>
      </c>
      <c r="J1407" s="5"/>
      <c r="K1407" s="5"/>
      <c r="L1407" s="33">
        <f t="shared" si="225"/>
        <v>0</v>
      </c>
      <c r="M1407" s="33">
        <f t="shared" si="226"/>
        <v>0</v>
      </c>
      <c r="N1407" s="22">
        <f t="shared" si="227"/>
        <v>0</v>
      </c>
    </row>
    <row r="1408" spans="1:14" x14ac:dyDescent="0.3">
      <c r="A1408" s="5" t="s">
        <v>3568</v>
      </c>
      <c r="B1408" s="5" t="s">
        <v>3569</v>
      </c>
      <c r="C1408" s="5" t="s">
        <v>3763</v>
      </c>
      <c r="D1408" s="5">
        <v>40</v>
      </c>
      <c r="E1408" s="6">
        <v>5891</v>
      </c>
      <c r="F1408" s="17" t="str">
        <f>VLOOKUP(A1408,'forecast data dump'!$A$1:$H$3450,4,FALSE)</f>
        <v>01-Apr-20 A</v>
      </c>
      <c r="G1408" s="17" t="str">
        <f>VLOOKUP(A1408,'forecast data dump'!$A$1:$H$3450,5,FALSE)</f>
        <v>28-Oct-20 A</v>
      </c>
      <c r="H1408" s="13">
        <f>VLOOKUP(A1408,'forecast data dump'!$A$1:$H$3450,8,FALSE)</f>
        <v>1</v>
      </c>
      <c r="I1408" s="22">
        <f t="shared" si="224"/>
        <v>0</v>
      </c>
      <c r="J1408" s="5"/>
      <c r="K1408" s="5"/>
      <c r="L1408" s="33">
        <f t="shared" si="225"/>
        <v>0</v>
      </c>
      <c r="M1408" s="33">
        <f t="shared" si="226"/>
        <v>0</v>
      </c>
      <c r="N1408" s="22">
        <f t="shared" si="227"/>
        <v>0</v>
      </c>
    </row>
    <row r="1409" spans="1:14" x14ac:dyDescent="0.3">
      <c r="A1409" s="5" t="s">
        <v>3570</v>
      </c>
      <c r="B1409" s="5" t="s">
        <v>3571</v>
      </c>
      <c r="C1409" s="5" t="s">
        <v>3731</v>
      </c>
      <c r="D1409" s="5">
        <v>16</v>
      </c>
      <c r="E1409" s="6">
        <v>2721</v>
      </c>
      <c r="F1409" s="17" t="str">
        <f>VLOOKUP(A1409,'forecast data dump'!$A$1:$H$3450,4,FALSE)</f>
        <v>01-Apr-20 A</v>
      </c>
      <c r="G1409" s="17" t="str">
        <f>VLOOKUP(A1409,'forecast data dump'!$A$1:$H$3450,5,FALSE)</f>
        <v>30-Nov-20 A</v>
      </c>
      <c r="H1409" s="13">
        <f>VLOOKUP(A1409,'forecast data dump'!$A$1:$H$3450,8,FALSE)</f>
        <v>1</v>
      </c>
      <c r="I1409" s="22">
        <f t="shared" si="224"/>
        <v>0</v>
      </c>
      <c r="J1409" s="5"/>
      <c r="K1409" s="5"/>
      <c r="L1409" s="33">
        <f t="shared" si="225"/>
        <v>0</v>
      </c>
      <c r="M1409" s="33">
        <f t="shared" si="226"/>
        <v>0</v>
      </c>
      <c r="N1409" s="22">
        <f t="shared" si="227"/>
        <v>0</v>
      </c>
    </row>
    <row r="1410" spans="1:14" x14ac:dyDescent="0.3">
      <c r="A1410" s="5" t="s">
        <v>3570</v>
      </c>
      <c r="B1410" s="5" t="s">
        <v>3571</v>
      </c>
      <c r="C1410" s="5" t="s">
        <v>3759</v>
      </c>
      <c r="D1410" s="5">
        <v>120</v>
      </c>
      <c r="E1410" s="6">
        <v>13695</v>
      </c>
      <c r="F1410" s="17" t="str">
        <f>VLOOKUP(A1410,'forecast data dump'!$A$1:$H$3450,4,FALSE)</f>
        <v>01-Apr-20 A</v>
      </c>
      <c r="G1410" s="17" t="str">
        <f>VLOOKUP(A1410,'forecast data dump'!$A$1:$H$3450,5,FALSE)</f>
        <v>30-Nov-20 A</v>
      </c>
      <c r="H1410" s="13">
        <f>VLOOKUP(A1410,'forecast data dump'!$A$1:$H$3450,8,FALSE)</f>
        <v>1</v>
      </c>
      <c r="I1410" s="22">
        <f t="shared" si="224"/>
        <v>0</v>
      </c>
      <c r="J1410" s="5"/>
      <c r="K1410" s="5"/>
      <c r="L1410" s="33">
        <f t="shared" si="225"/>
        <v>0</v>
      </c>
      <c r="M1410" s="33">
        <f t="shared" si="226"/>
        <v>0</v>
      </c>
      <c r="N1410" s="22">
        <f t="shared" si="227"/>
        <v>0</v>
      </c>
    </row>
    <row r="1411" spans="1:14" x14ac:dyDescent="0.3">
      <c r="A1411" s="5" t="s">
        <v>3570</v>
      </c>
      <c r="B1411" s="5" t="s">
        <v>3571</v>
      </c>
      <c r="C1411" s="5" t="s">
        <v>3763</v>
      </c>
      <c r="D1411" s="5">
        <v>40</v>
      </c>
      <c r="E1411" s="6">
        <v>5891</v>
      </c>
      <c r="F1411" s="17" t="str">
        <f>VLOOKUP(A1411,'forecast data dump'!$A$1:$H$3450,4,FALSE)</f>
        <v>01-Apr-20 A</v>
      </c>
      <c r="G1411" s="17" t="str">
        <f>VLOOKUP(A1411,'forecast data dump'!$A$1:$H$3450,5,FALSE)</f>
        <v>30-Nov-20 A</v>
      </c>
      <c r="H1411" s="13">
        <f>VLOOKUP(A1411,'forecast data dump'!$A$1:$H$3450,8,FALSE)</f>
        <v>1</v>
      </c>
      <c r="I1411" s="22">
        <f t="shared" si="224"/>
        <v>0</v>
      </c>
      <c r="J1411" s="5"/>
      <c r="K1411" s="5"/>
      <c r="L1411" s="33">
        <f t="shared" si="225"/>
        <v>0</v>
      </c>
      <c r="M1411" s="33">
        <f t="shared" si="226"/>
        <v>0</v>
      </c>
      <c r="N1411" s="22">
        <f t="shared" si="227"/>
        <v>0</v>
      </c>
    </row>
    <row r="1412" spans="1:14" x14ac:dyDescent="0.3">
      <c r="A1412" s="5" t="s">
        <v>3572</v>
      </c>
      <c r="B1412" s="5" t="s">
        <v>3573</v>
      </c>
      <c r="C1412" s="5" t="s">
        <v>3731</v>
      </c>
      <c r="D1412" s="5">
        <v>16</v>
      </c>
      <c r="E1412" s="6">
        <v>2721</v>
      </c>
      <c r="F1412" s="17" t="str">
        <f>VLOOKUP(A1412,'forecast data dump'!$A$1:$H$3450,4,FALSE)</f>
        <v>29-Jan-21 A</v>
      </c>
      <c r="G1412" s="17" t="str">
        <f>VLOOKUP(A1412,'forecast data dump'!$A$1:$H$3450,5,FALSE)</f>
        <v>26-Feb-21 A</v>
      </c>
      <c r="H1412" s="13">
        <f>VLOOKUP(A1412,'forecast data dump'!$A$1:$H$3450,8,FALSE)</f>
        <v>1</v>
      </c>
      <c r="I1412" s="22">
        <f t="shared" si="224"/>
        <v>0</v>
      </c>
      <c r="J1412" s="5"/>
      <c r="K1412" s="5"/>
      <c r="L1412" s="33">
        <f t="shared" si="225"/>
        <v>0</v>
      </c>
      <c r="M1412" s="33">
        <f t="shared" si="226"/>
        <v>0</v>
      </c>
      <c r="N1412" s="22">
        <f t="shared" si="227"/>
        <v>0</v>
      </c>
    </row>
    <row r="1413" spans="1:14" x14ac:dyDescent="0.3">
      <c r="A1413" s="5" t="s">
        <v>3572</v>
      </c>
      <c r="B1413" s="5" t="s">
        <v>3573</v>
      </c>
      <c r="C1413" s="5" t="s">
        <v>3759</v>
      </c>
      <c r="D1413" s="5">
        <v>10</v>
      </c>
      <c r="E1413" s="6">
        <v>1141</v>
      </c>
      <c r="F1413" s="17" t="str">
        <f>VLOOKUP(A1413,'forecast data dump'!$A$1:$H$3450,4,FALSE)</f>
        <v>29-Jan-21 A</v>
      </c>
      <c r="G1413" s="17" t="str">
        <f>VLOOKUP(A1413,'forecast data dump'!$A$1:$H$3450,5,FALSE)</f>
        <v>26-Feb-21 A</v>
      </c>
      <c r="H1413" s="13">
        <f>VLOOKUP(A1413,'forecast data dump'!$A$1:$H$3450,8,FALSE)</f>
        <v>1</v>
      </c>
      <c r="I1413" s="22">
        <f t="shared" si="224"/>
        <v>0</v>
      </c>
      <c r="J1413" s="5"/>
      <c r="K1413" s="5"/>
      <c r="L1413" s="33">
        <f t="shared" si="225"/>
        <v>0</v>
      </c>
      <c r="M1413" s="33">
        <f t="shared" si="226"/>
        <v>0</v>
      </c>
      <c r="N1413" s="22">
        <f t="shared" si="227"/>
        <v>0</v>
      </c>
    </row>
    <row r="1414" spans="1:14" x14ac:dyDescent="0.3">
      <c r="A1414" s="5" t="s">
        <v>3572</v>
      </c>
      <c r="B1414" s="5" t="s">
        <v>3573</v>
      </c>
      <c r="C1414" s="5" t="s">
        <v>3763</v>
      </c>
      <c r="D1414" s="5">
        <v>16</v>
      </c>
      <c r="E1414" s="6">
        <v>2356</v>
      </c>
      <c r="F1414" s="17" t="str">
        <f>VLOOKUP(A1414,'forecast data dump'!$A$1:$H$3450,4,FALSE)</f>
        <v>29-Jan-21 A</v>
      </c>
      <c r="G1414" s="17" t="str">
        <f>VLOOKUP(A1414,'forecast data dump'!$A$1:$H$3450,5,FALSE)</f>
        <v>26-Feb-21 A</v>
      </c>
      <c r="H1414" s="13">
        <f>VLOOKUP(A1414,'forecast data dump'!$A$1:$H$3450,8,FALSE)</f>
        <v>1</v>
      </c>
      <c r="I1414" s="22">
        <f t="shared" si="224"/>
        <v>0</v>
      </c>
      <c r="J1414" s="5"/>
      <c r="K1414" s="5"/>
      <c r="L1414" s="33">
        <f t="shared" si="225"/>
        <v>0</v>
      </c>
      <c r="M1414" s="33">
        <f t="shared" si="226"/>
        <v>0</v>
      </c>
      <c r="N1414" s="22">
        <f t="shared" si="227"/>
        <v>0</v>
      </c>
    </row>
    <row r="1415" spans="1:14" x14ac:dyDescent="0.3">
      <c r="A1415" s="5" t="s">
        <v>3574</v>
      </c>
      <c r="B1415" s="5" t="s">
        <v>3575</v>
      </c>
      <c r="C1415" s="5" t="s">
        <v>3731</v>
      </c>
      <c r="D1415" s="5">
        <v>140</v>
      </c>
      <c r="E1415" s="6">
        <v>23809</v>
      </c>
      <c r="F1415" s="17" t="str">
        <f>VLOOKUP(A1415,'forecast data dump'!$A$1:$H$3450,4,FALSE)</f>
        <v>01-Nov-19 A</v>
      </c>
      <c r="G1415" s="17" t="str">
        <f>VLOOKUP(A1415,'forecast data dump'!$A$1:$H$3450,5,FALSE)</f>
        <v>31-Mar-20 A</v>
      </c>
      <c r="H1415" s="13">
        <f>VLOOKUP(A1415,'forecast data dump'!$A$1:$H$3450,8,FALSE)</f>
        <v>1</v>
      </c>
      <c r="I1415" s="22">
        <f t="shared" si="224"/>
        <v>0</v>
      </c>
      <c r="J1415" s="5"/>
      <c r="K1415" s="5"/>
      <c r="L1415" s="33">
        <f t="shared" si="225"/>
        <v>0</v>
      </c>
      <c r="M1415" s="33">
        <f t="shared" si="226"/>
        <v>0</v>
      </c>
      <c r="N1415" s="22">
        <f t="shared" si="227"/>
        <v>0</v>
      </c>
    </row>
    <row r="1416" spans="1:14" x14ac:dyDescent="0.3">
      <c r="A1416" s="5" t="s">
        <v>3574</v>
      </c>
      <c r="B1416" s="5" t="s">
        <v>3575</v>
      </c>
      <c r="C1416" s="5" t="s">
        <v>3759</v>
      </c>
      <c r="D1416" s="5">
        <v>70</v>
      </c>
      <c r="E1416" s="6">
        <v>7989</v>
      </c>
      <c r="F1416" s="17" t="str">
        <f>VLOOKUP(A1416,'forecast data dump'!$A$1:$H$3450,4,FALSE)</f>
        <v>01-Nov-19 A</v>
      </c>
      <c r="G1416" s="17" t="str">
        <f>VLOOKUP(A1416,'forecast data dump'!$A$1:$H$3450,5,FALSE)</f>
        <v>31-Mar-20 A</v>
      </c>
      <c r="H1416" s="13">
        <f>VLOOKUP(A1416,'forecast data dump'!$A$1:$H$3450,8,FALSE)</f>
        <v>1</v>
      </c>
      <c r="I1416" s="22">
        <f t="shared" si="224"/>
        <v>0</v>
      </c>
      <c r="J1416" s="5"/>
      <c r="K1416" s="5"/>
      <c r="L1416" s="33">
        <f t="shared" si="225"/>
        <v>0</v>
      </c>
      <c r="M1416" s="33">
        <f t="shared" si="226"/>
        <v>0</v>
      </c>
      <c r="N1416" s="22">
        <f t="shared" si="227"/>
        <v>0</v>
      </c>
    </row>
    <row r="1417" spans="1:14" x14ac:dyDescent="0.3">
      <c r="A1417" s="5" t="s">
        <v>3574</v>
      </c>
      <c r="B1417" s="5" t="s">
        <v>3575</v>
      </c>
      <c r="C1417" s="5" t="s">
        <v>3763</v>
      </c>
      <c r="D1417" s="5">
        <v>240</v>
      </c>
      <c r="E1417" s="6">
        <v>35344</v>
      </c>
      <c r="F1417" s="17" t="str">
        <f>VLOOKUP(A1417,'forecast data dump'!$A$1:$H$3450,4,FALSE)</f>
        <v>01-Nov-19 A</v>
      </c>
      <c r="G1417" s="17" t="str">
        <f>VLOOKUP(A1417,'forecast data dump'!$A$1:$H$3450,5,FALSE)</f>
        <v>31-Mar-20 A</v>
      </c>
      <c r="H1417" s="13">
        <f>VLOOKUP(A1417,'forecast data dump'!$A$1:$H$3450,8,FALSE)</f>
        <v>1</v>
      </c>
      <c r="I1417" s="22">
        <f t="shared" si="224"/>
        <v>0</v>
      </c>
      <c r="J1417" s="5"/>
      <c r="K1417" s="5"/>
      <c r="L1417" s="33">
        <f t="shared" si="225"/>
        <v>0</v>
      </c>
      <c r="M1417" s="33">
        <f t="shared" si="226"/>
        <v>0</v>
      </c>
      <c r="N1417" s="22">
        <f t="shared" si="227"/>
        <v>0</v>
      </c>
    </row>
    <row r="1418" spans="1:14" x14ac:dyDescent="0.3">
      <c r="A1418" s="5" t="s">
        <v>3576</v>
      </c>
      <c r="B1418" s="5" t="s">
        <v>3577</v>
      </c>
      <c r="C1418" s="5" t="s">
        <v>3731</v>
      </c>
      <c r="D1418" s="5">
        <v>16</v>
      </c>
      <c r="E1418" s="6">
        <v>2721</v>
      </c>
      <c r="F1418" s="17" t="str">
        <f>VLOOKUP(A1418,'forecast data dump'!$A$1:$H$3450,4,FALSE)</f>
        <v>21-Dec-20 A</v>
      </c>
      <c r="G1418" s="17" t="str">
        <f>VLOOKUP(A1418,'forecast data dump'!$A$1:$H$3450,5,FALSE)</f>
        <v>23-Dec-20 A</v>
      </c>
      <c r="H1418" s="13">
        <f>VLOOKUP(A1418,'forecast data dump'!$A$1:$H$3450,8,FALSE)</f>
        <v>1</v>
      </c>
      <c r="I1418" s="22">
        <f t="shared" si="224"/>
        <v>0</v>
      </c>
      <c r="J1418" s="5"/>
      <c r="K1418" s="5"/>
      <c r="L1418" s="33">
        <f t="shared" si="225"/>
        <v>0</v>
      </c>
      <c r="M1418" s="33">
        <f t="shared" si="226"/>
        <v>0</v>
      </c>
      <c r="N1418" s="22">
        <f t="shared" si="227"/>
        <v>0</v>
      </c>
    </row>
    <row r="1419" spans="1:14" x14ac:dyDescent="0.3">
      <c r="A1419" s="5" t="s">
        <v>3576</v>
      </c>
      <c r="B1419" s="5" t="s">
        <v>3577</v>
      </c>
      <c r="C1419" s="5" t="s">
        <v>3759</v>
      </c>
      <c r="D1419" s="5">
        <v>20</v>
      </c>
      <c r="E1419" s="6">
        <v>2282</v>
      </c>
      <c r="F1419" s="17" t="str">
        <f>VLOOKUP(A1419,'forecast data dump'!$A$1:$H$3450,4,FALSE)</f>
        <v>21-Dec-20 A</v>
      </c>
      <c r="G1419" s="17" t="str">
        <f>VLOOKUP(A1419,'forecast data dump'!$A$1:$H$3450,5,FALSE)</f>
        <v>23-Dec-20 A</v>
      </c>
      <c r="H1419" s="13">
        <f>VLOOKUP(A1419,'forecast data dump'!$A$1:$H$3450,8,FALSE)</f>
        <v>1</v>
      </c>
      <c r="I1419" s="22">
        <f t="shared" si="224"/>
        <v>0</v>
      </c>
      <c r="J1419" s="5"/>
      <c r="K1419" s="5"/>
      <c r="L1419" s="33">
        <f t="shared" si="225"/>
        <v>0</v>
      </c>
      <c r="M1419" s="33">
        <f t="shared" si="226"/>
        <v>0</v>
      </c>
      <c r="N1419" s="22">
        <f t="shared" si="227"/>
        <v>0</v>
      </c>
    </row>
    <row r="1420" spans="1:14" x14ac:dyDescent="0.3">
      <c r="A1420" s="5" t="s">
        <v>3576</v>
      </c>
      <c r="B1420" s="5" t="s">
        <v>3577</v>
      </c>
      <c r="C1420" s="5" t="s">
        <v>3763</v>
      </c>
      <c r="D1420" s="5">
        <v>24</v>
      </c>
      <c r="E1420" s="6">
        <v>3534</v>
      </c>
      <c r="F1420" s="17" t="str">
        <f>VLOOKUP(A1420,'forecast data dump'!$A$1:$H$3450,4,FALSE)</f>
        <v>21-Dec-20 A</v>
      </c>
      <c r="G1420" s="17" t="str">
        <f>VLOOKUP(A1420,'forecast data dump'!$A$1:$H$3450,5,FALSE)</f>
        <v>23-Dec-20 A</v>
      </c>
      <c r="H1420" s="13">
        <f>VLOOKUP(A1420,'forecast data dump'!$A$1:$H$3450,8,FALSE)</f>
        <v>1</v>
      </c>
      <c r="I1420" s="22">
        <f t="shared" si="224"/>
        <v>0</v>
      </c>
      <c r="J1420" s="5"/>
      <c r="K1420" s="5"/>
      <c r="L1420" s="33">
        <f t="shared" si="225"/>
        <v>0</v>
      </c>
      <c r="M1420" s="33">
        <f t="shared" si="226"/>
        <v>0</v>
      </c>
      <c r="N1420" s="22">
        <f t="shared" si="227"/>
        <v>0</v>
      </c>
    </row>
    <row r="1421" spans="1:14" x14ac:dyDescent="0.3">
      <c r="A1421" s="5" t="s">
        <v>3578</v>
      </c>
      <c r="B1421" s="5" t="s">
        <v>3579</v>
      </c>
      <c r="C1421" s="5" t="s">
        <v>3731</v>
      </c>
      <c r="D1421" s="5">
        <v>16</v>
      </c>
      <c r="E1421" s="6">
        <v>2721</v>
      </c>
      <c r="F1421" s="17" t="str">
        <f>VLOOKUP(A1421,'forecast data dump'!$A$1:$H$3450,4,FALSE)</f>
        <v>11-Jan-21 A</v>
      </c>
      <c r="G1421" s="17" t="str">
        <f>VLOOKUP(A1421,'forecast data dump'!$A$1:$H$3450,5,FALSE)</f>
        <v>28-Jan-21 A</v>
      </c>
      <c r="H1421" s="13">
        <f>VLOOKUP(A1421,'forecast data dump'!$A$1:$H$3450,8,FALSE)</f>
        <v>1</v>
      </c>
      <c r="I1421" s="22">
        <f t="shared" si="224"/>
        <v>0</v>
      </c>
      <c r="J1421" s="5"/>
      <c r="K1421" s="5"/>
      <c r="L1421" s="33">
        <f t="shared" si="225"/>
        <v>0</v>
      </c>
      <c r="M1421" s="33">
        <f t="shared" si="226"/>
        <v>0</v>
      </c>
      <c r="N1421" s="22">
        <f t="shared" si="227"/>
        <v>0</v>
      </c>
    </row>
    <row r="1422" spans="1:14" x14ac:dyDescent="0.3">
      <c r="A1422" s="5" t="s">
        <v>3578</v>
      </c>
      <c r="B1422" s="5" t="s">
        <v>3579</v>
      </c>
      <c r="C1422" s="5" t="s">
        <v>3759</v>
      </c>
      <c r="D1422" s="5">
        <v>10</v>
      </c>
      <c r="E1422" s="6">
        <v>1141</v>
      </c>
      <c r="F1422" s="17" t="str">
        <f>VLOOKUP(A1422,'forecast data dump'!$A$1:$H$3450,4,FALSE)</f>
        <v>11-Jan-21 A</v>
      </c>
      <c r="G1422" s="17" t="str">
        <f>VLOOKUP(A1422,'forecast data dump'!$A$1:$H$3450,5,FALSE)</f>
        <v>28-Jan-21 A</v>
      </c>
      <c r="H1422" s="13">
        <f>VLOOKUP(A1422,'forecast data dump'!$A$1:$H$3450,8,FALSE)</f>
        <v>1</v>
      </c>
      <c r="I1422" s="22">
        <f t="shared" si="224"/>
        <v>0</v>
      </c>
      <c r="J1422" s="5"/>
      <c r="K1422" s="5"/>
      <c r="L1422" s="33">
        <f t="shared" si="225"/>
        <v>0</v>
      </c>
      <c r="M1422" s="33">
        <f t="shared" si="226"/>
        <v>0</v>
      </c>
      <c r="N1422" s="22">
        <f t="shared" si="227"/>
        <v>0</v>
      </c>
    </row>
    <row r="1423" spans="1:14" x14ac:dyDescent="0.3">
      <c r="A1423" s="5" t="s">
        <v>3578</v>
      </c>
      <c r="B1423" s="5" t="s">
        <v>3579</v>
      </c>
      <c r="C1423" s="5" t="s">
        <v>3763</v>
      </c>
      <c r="D1423" s="5">
        <v>16</v>
      </c>
      <c r="E1423" s="6">
        <v>2356</v>
      </c>
      <c r="F1423" s="17" t="str">
        <f>VLOOKUP(A1423,'forecast data dump'!$A$1:$H$3450,4,FALSE)</f>
        <v>11-Jan-21 A</v>
      </c>
      <c r="G1423" s="17" t="str">
        <f>VLOOKUP(A1423,'forecast data dump'!$A$1:$H$3450,5,FALSE)</f>
        <v>28-Jan-21 A</v>
      </c>
      <c r="H1423" s="13">
        <f>VLOOKUP(A1423,'forecast data dump'!$A$1:$H$3450,8,FALSE)</f>
        <v>1</v>
      </c>
      <c r="I1423" s="22">
        <f t="shared" si="224"/>
        <v>0</v>
      </c>
      <c r="J1423" s="5"/>
      <c r="K1423" s="5"/>
      <c r="L1423" s="33">
        <f t="shared" si="225"/>
        <v>0</v>
      </c>
      <c r="M1423" s="33">
        <f t="shared" si="226"/>
        <v>0</v>
      </c>
      <c r="N1423" s="22">
        <f t="shared" si="227"/>
        <v>0</v>
      </c>
    </row>
    <row r="1424" spans="1:14" x14ac:dyDescent="0.3">
      <c r="A1424" s="5" t="s">
        <v>3580</v>
      </c>
      <c r="B1424" s="5" t="s">
        <v>3581</v>
      </c>
      <c r="C1424" s="5" t="s">
        <v>3731</v>
      </c>
      <c r="D1424" s="5">
        <v>36</v>
      </c>
      <c r="E1424" s="6">
        <v>6306</v>
      </c>
      <c r="F1424" s="17">
        <f>VLOOKUP(A1424,'forecast data dump'!$A$1:$H$3450,4,FALSE)</f>
        <v>44434</v>
      </c>
      <c r="G1424" s="17">
        <f>VLOOKUP(A1424,'forecast data dump'!$A$1:$H$3450,5,FALSE)</f>
        <v>44448</v>
      </c>
      <c r="H1424" s="13">
        <f>VLOOKUP(A1424,'forecast data dump'!$A$1:$H$3450,8,FALSE)</f>
        <v>0</v>
      </c>
      <c r="I1424" s="22">
        <f t="shared" si="224"/>
        <v>36</v>
      </c>
      <c r="J1424" s="5"/>
      <c r="K1424" s="5"/>
      <c r="L1424" s="33">
        <f t="shared" si="225"/>
        <v>6306</v>
      </c>
      <c r="M1424" s="33">
        <f t="shared" si="226"/>
        <v>6306</v>
      </c>
      <c r="N1424" s="22">
        <f t="shared" si="227"/>
        <v>0</v>
      </c>
    </row>
    <row r="1425" spans="1:14" x14ac:dyDescent="0.3">
      <c r="A1425" s="5" t="s">
        <v>3580</v>
      </c>
      <c r="B1425" s="5" t="s">
        <v>3581</v>
      </c>
      <c r="C1425" s="5" t="s">
        <v>3759</v>
      </c>
      <c r="D1425" s="5">
        <v>44</v>
      </c>
      <c r="E1425" s="6">
        <v>5172</v>
      </c>
      <c r="F1425" s="17">
        <f>VLOOKUP(A1425,'forecast data dump'!$A$1:$H$3450,4,FALSE)</f>
        <v>44434</v>
      </c>
      <c r="G1425" s="17">
        <f>VLOOKUP(A1425,'forecast data dump'!$A$1:$H$3450,5,FALSE)</f>
        <v>44448</v>
      </c>
      <c r="H1425" s="13">
        <f>VLOOKUP(A1425,'forecast data dump'!$A$1:$H$3450,8,FALSE)</f>
        <v>0</v>
      </c>
      <c r="I1425" s="22">
        <f t="shared" si="224"/>
        <v>44</v>
      </c>
      <c r="J1425" s="5"/>
      <c r="K1425" s="5"/>
      <c r="L1425" s="33">
        <f t="shared" si="225"/>
        <v>5172</v>
      </c>
      <c r="M1425" s="33">
        <f t="shared" si="226"/>
        <v>5172</v>
      </c>
      <c r="N1425" s="22">
        <f t="shared" si="227"/>
        <v>0</v>
      </c>
    </row>
    <row r="1426" spans="1:14" x14ac:dyDescent="0.3">
      <c r="A1426" s="5" t="s">
        <v>3580</v>
      </c>
      <c r="B1426" s="5" t="s">
        <v>3581</v>
      </c>
      <c r="C1426" s="5" t="s">
        <v>3763</v>
      </c>
      <c r="D1426" s="5">
        <v>52</v>
      </c>
      <c r="E1426" s="6">
        <v>7888</v>
      </c>
      <c r="F1426" s="17">
        <f>VLOOKUP(A1426,'forecast data dump'!$A$1:$H$3450,4,FALSE)</f>
        <v>44434</v>
      </c>
      <c r="G1426" s="17">
        <f>VLOOKUP(A1426,'forecast data dump'!$A$1:$H$3450,5,FALSE)</f>
        <v>44448</v>
      </c>
      <c r="H1426" s="13">
        <f>VLOOKUP(A1426,'forecast data dump'!$A$1:$H$3450,8,FALSE)</f>
        <v>0</v>
      </c>
      <c r="I1426" s="22">
        <f t="shared" si="224"/>
        <v>52</v>
      </c>
      <c r="J1426" s="5"/>
      <c r="K1426" s="5"/>
      <c r="L1426" s="33">
        <f t="shared" si="225"/>
        <v>7888</v>
      </c>
      <c r="M1426" s="33">
        <f t="shared" si="226"/>
        <v>7888</v>
      </c>
      <c r="N1426" s="22">
        <f t="shared" si="227"/>
        <v>0</v>
      </c>
    </row>
    <row r="1427" spans="1:14" x14ac:dyDescent="0.3">
      <c r="A1427" s="5" t="s">
        <v>3582</v>
      </c>
      <c r="B1427" s="5" t="s">
        <v>3583</v>
      </c>
      <c r="C1427" s="5" t="s">
        <v>3759</v>
      </c>
      <c r="D1427" s="5">
        <v>60</v>
      </c>
      <c r="E1427" s="6">
        <v>6847</v>
      </c>
      <c r="F1427" s="17" t="str">
        <f>VLOOKUP(A1427,'forecast data dump'!$A$1:$H$3450,4,FALSE)</f>
        <v>01-Apr-20 A</v>
      </c>
      <c r="G1427" s="17" t="str">
        <f>VLOOKUP(A1427,'forecast data dump'!$A$1:$H$3450,5,FALSE)</f>
        <v>30-Dec-20 A</v>
      </c>
      <c r="H1427" s="13">
        <f>VLOOKUP(A1427,'forecast data dump'!$A$1:$H$3450,8,FALSE)</f>
        <v>1</v>
      </c>
      <c r="I1427" s="22">
        <f t="shared" si="224"/>
        <v>0</v>
      </c>
      <c r="J1427" s="5"/>
      <c r="K1427" s="5"/>
      <c r="L1427" s="33">
        <f t="shared" si="225"/>
        <v>0</v>
      </c>
      <c r="M1427" s="33">
        <f t="shared" si="226"/>
        <v>0</v>
      </c>
      <c r="N1427" s="22">
        <f t="shared" si="227"/>
        <v>0</v>
      </c>
    </row>
    <row r="1428" spans="1:14" x14ac:dyDescent="0.3">
      <c r="A1428" s="3" t="s">
        <v>7876</v>
      </c>
      <c r="B1428" s="3"/>
      <c r="C1428" s="3"/>
      <c r="D1428" s="3"/>
      <c r="E1428" s="4"/>
      <c r="F1428" s="15"/>
      <c r="G1428" s="15"/>
      <c r="H1428" s="11"/>
      <c r="I1428" s="20"/>
      <c r="J1428" s="3"/>
      <c r="K1428" s="3"/>
      <c r="L1428" s="32"/>
      <c r="M1428" s="32"/>
      <c r="N1428" s="20"/>
    </row>
    <row r="1429" spans="1:14" x14ac:dyDescent="0.3">
      <c r="A1429" s="5" t="s">
        <v>3584</v>
      </c>
      <c r="B1429" s="5" t="s">
        <v>3585</v>
      </c>
      <c r="C1429" s="5" t="s">
        <v>3741</v>
      </c>
      <c r="D1429" s="5">
        <v>32</v>
      </c>
      <c r="E1429" s="6">
        <v>3660</v>
      </c>
      <c r="F1429" s="17" t="str">
        <f>VLOOKUP(A1429,'forecast data dump'!$A$1:$H$3450,4,FALSE)</f>
        <v>01-Apr-20 A</v>
      </c>
      <c r="G1429" s="17" t="str">
        <f>VLOOKUP(A1429,'forecast data dump'!$A$1:$H$3450,5,FALSE)</f>
        <v>29-Jan-21 A</v>
      </c>
      <c r="H1429" s="13">
        <f>VLOOKUP(A1429,'forecast data dump'!$A$1:$H$3450,8,FALSE)</f>
        <v>1</v>
      </c>
      <c r="I1429" s="22">
        <f t="shared" ref="I1429:I1480" si="228">D1429*(1-H1429)</f>
        <v>0</v>
      </c>
      <c r="J1429" s="5"/>
      <c r="K1429" s="5"/>
      <c r="L1429" s="33">
        <f t="shared" ref="L1429:L1480" si="229">E1429*(1-H1429)</f>
        <v>0</v>
      </c>
      <c r="M1429" s="33">
        <f t="shared" ref="M1429:M1480" si="230">IF(J1429="",L1429,(E1429/D1429)*J1429)</f>
        <v>0</v>
      </c>
      <c r="N1429" s="22">
        <f t="shared" ref="N1429:N1480" si="231">L1429-M1429</f>
        <v>0</v>
      </c>
    </row>
    <row r="1430" spans="1:14" x14ac:dyDescent="0.3">
      <c r="A1430" s="5" t="s">
        <v>3584</v>
      </c>
      <c r="B1430" s="5" t="s">
        <v>3585</v>
      </c>
      <c r="C1430" s="5" t="s">
        <v>3745</v>
      </c>
      <c r="D1430" s="5">
        <v>320</v>
      </c>
      <c r="E1430" s="6">
        <v>36601</v>
      </c>
      <c r="F1430" s="17" t="str">
        <f>VLOOKUP(A1430,'forecast data dump'!$A$1:$H$3450,4,FALSE)</f>
        <v>01-Apr-20 A</v>
      </c>
      <c r="G1430" s="17" t="str">
        <f>VLOOKUP(A1430,'forecast data dump'!$A$1:$H$3450,5,FALSE)</f>
        <v>29-Jan-21 A</v>
      </c>
      <c r="H1430" s="13">
        <f>VLOOKUP(A1430,'forecast data dump'!$A$1:$H$3450,8,FALSE)</f>
        <v>1</v>
      </c>
      <c r="I1430" s="22">
        <f t="shared" si="228"/>
        <v>0</v>
      </c>
      <c r="J1430" s="5"/>
      <c r="K1430" s="5"/>
      <c r="L1430" s="33">
        <f t="shared" si="229"/>
        <v>0</v>
      </c>
      <c r="M1430" s="33">
        <f t="shared" si="230"/>
        <v>0</v>
      </c>
      <c r="N1430" s="22">
        <f t="shared" si="231"/>
        <v>0</v>
      </c>
    </row>
    <row r="1431" spans="1:14" x14ac:dyDescent="0.3">
      <c r="A1431" s="5" t="s">
        <v>3586</v>
      </c>
      <c r="B1431" s="5" t="s">
        <v>3587</v>
      </c>
      <c r="C1431" s="5" t="s">
        <v>3745</v>
      </c>
      <c r="D1431" s="5">
        <v>40</v>
      </c>
      <c r="E1431" s="6">
        <v>4702</v>
      </c>
      <c r="F1431" s="17" t="str">
        <f>VLOOKUP(A1431,'forecast data dump'!$A$1:$H$3450,4,FALSE)</f>
        <v>01-Apr-20 A</v>
      </c>
      <c r="G1431" s="17" t="str">
        <f>VLOOKUP(A1431,'forecast data dump'!$A$1:$H$3450,5,FALSE)</f>
        <v>28-Oct-20 A</v>
      </c>
      <c r="H1431" s="13">
        <f>VLOOKUP(A1431,'forecast data dump'!$A$1:$H$3450,8,FALSE)</f>
        <v>1</v>
      </c>
      <c r="I1431" s="22">
        <f t="shared" si="228"/>
        <v>0</v>
      </c>
      <c r="J1431" s="5"/>
      <c r="K1431" s="5"/>
      <c r="L1431" s="33">
        <f t="shared" si="229"/>
        <v>0</v>
      </c>
      <c r="M1431" s="33">
        <f t="shared" si="230"/>
        <v>0</v>
      </c>
      <c r="N1431" s="22">
        <f t="shared" si="231"/>
        <v>0</v>
      </c>
    </row>
    <row r="1432" spans="1:14" x14ac:dyDescent="0.3">
      <c r="A1432" s="5" t="s">
        <v>3586</v>
      </c>
      <c r="B1432" s="5" t="s">
        <v>3587</v>
      </c>
      <c r="C1432" s="5" t="s">
        <v>3741</v>
      </c>
      <c r="D1432" s="5">
        <v>8</v>
      </c>
      <c r="E1432" s="6">
        <v>940</v>
      </c>
      <c r="F1432" s="17" t="str">
        <f>VLOOKUP(A1432,'forecast data dump'!$A$1:$H$3450,4,FALSE)</f>
        <v>01-Apr-20 A</v>
      </c>
      <c r="G1432" s="17" t="str">
        <f>VLOOKUP(A1432,'forecast data dump'!$A$1:$H$3450,5,FALSE)</f>
        <v>28-Oct-20 A</v>
      </c>
      <c r="H1432" s="13">
        <f>VLOOKUP(A1432,'forecast data dump'!$A$1:$H$3450,8,FALSE)</f>
        <v>1</v>
      </c>
      <c r="I1432" s="22">
        <f t="shared" si="228"/>
        <v>0</v>
      </c>
      <c r="J1432" s="5"/>
      <c r="K1432" s="5"/>
      <c r="L1432" s="33">
        <f t="shared" si="229"/>
        <v>0</v>
      </c>
      <c r="M1432" s="33">
        <f t="shared" si="230"/>
        <v>0</v>
      </c>
      <c r="N1432" s="22">
        <f t="shared" si="231"/>
        <v>0</v>
      </c>
    </row>
    <row r="1433" spans="1:14" x14ac:dyDescent="0.3">
      <c r="A1433" s="5" t="s">
        <v>3588</v>
      </c>
      <c r="B1433" s="5" t="s">
        <v>3589</v>
      </c>
      <c r="C1433" s="5" t="s">
        <v>3741</v>
      </c>
      <c r="D1433" s="5">
        <v>8</v>
      </c>
      <c r="E1433" s="6">
        <v>940</v>
      </c>
      <c r="F1433" s="17" t="str">
        <f>VLOOKUP(A1433,'forecast data dump'!$A$1:$H$3450,4,FALSE)</f>
        <v>01-Apr-20 A</v>
      </c>
      <c r="G1433" s="17" t="str">
        <f>VLOOKUP(A1433,'forecast data dump'!$A$1:$H$3450,5,FALSE)</f>
        <v>29-Oct-20 A</v>
      </c>
      <c r="H1433" s="13">
        <f>VLOOKUP(A1433,'forecast data dump'!$A$1:$H$3450,8,FALSE)</f>
        <v>1</v>
      </c>
      <c r="I1433" s="22">
        <f t="shared" si="228"/>
        <v>0</v>
      </c>
      <c r="J1433" s="5"/>
      <c r="K1433" s="5"/>
      <c r="L1433" s="33">
        <f t="shared" si="229"/>
        <v>0</v>
      </c>
      <c r="M1433" s="33">
        <f t="shared" si="230"/>
        <v>0</v>
      </c>
      <c r="N1433" s="22">
        <f t="shared" si="231"/>
        <v>0</v>
      </c>
    </row>
    <row r="1434" spans="1:14" x14ac:dyDescent="0.3">
      <c r="A1434" s="5" t="s">
        <v>3588</v>
      </c>
      <c r="B1434" s="5" t="s">
        <v>3589</v>
      </c>
      <c r="C1434" s="5" t="s">
        <v>3745</v>
      </c>
      <c r="D1434" s="5">
        <v>40</v>
      </c>
      <c r="E1434" s="6">
        <v>4702</v>
      </c>
      <c r="F1434" s="17" t="str">
        <f>VLOOKUP(A1434,'forecast data dump'!$A$1:$H$3450,4,FALSE)</f>
        <v>01-Apr-20 A</v>
      </c>
      <c r="G1434" s="17" t="str">
        <f>VLOOKUP(A1434,'forecast data dump'!$A$1:$H$3450,5,FALSE)</f>
        <v>29-Oct-20 A</v>
      </c>
      <c r="H1434" s="13">
        <f>VLOOKUP(A1434,'forecast data dump'!$A$1:$H$3450,8,FALSE)</f>
        <v>1</v>
      </c>
      <c r="I1434" s="22">
        <f t="shared" si="228"/>
        <v>0</v>
      </c>
      <c r="J1434" s="5"/>
      <c r="K1434" s="5"/>
      <c r="L1434" s="33">
        <f t="shared" si="229"/>
        <v>0</v>
      </c>
      <c r="M1434" s="33">
        <f t="shared" si="230"/>
        <v>0</v>
      </c>
      <c r="N1434" s="22">
        <f t="shared" si="231"/>
        <v>0</v>
      </c>
    </row>
    <row r="1435" spans="1:14" x14ac:dyDescent="0.3">
      <c r="A1435" s="5" t="s">
        <v>3590</v>
      </c>
      <c r="B1435" s="5" t="s">
        <v>3591</v>
      </c>
      <c r="C1435" s="5" t="s">
        <v>3741</v>
      </c>
      <c r="D1435" s="5">
        <v>24</v>
      </c>
      <c r="E1435" s="6">
        <v>2821</v>
      </c>
      <c r="F1435" s="17" t="str">
        <f>VLOOKUP(A1435,'forecast data dump'!$A$1:$H$3450,4,FALSE)</f>
        <v>29-Jan-21 A</v>
      </c>
      <c r="G1435" s="17" t="str">
        <f>VLOOKUP(A1435,'forecast data dump'!$A$1:$H$3450,5,FALSE)</f>
        <v>12-Feb-21 A</v>
      </c>
      <c r="H1435" s="13">
        <f>VLOOKUP(A1435,'forecast data dump'!$A$1:$H$3450,8,FALSE)</f>
        <v>1</v>
      </c>
      <c r="I1435" s="22">
        <f t="shared" si="228"/>
        <v>0</v>
      </c>
      <c r="J1435" s="5"/>
      <c r="K1435" s="5"/>
      <c r="L1435" s="33">
        <f t="shared" si="229"/>
        <v>0</v>
      </c>
      <c r="M1435" s="33">
        <f t="shared" si="230"/>
        <v>0</v>
      </c>
      <c r="N1435" s="22">
        <f t="shared" si="231"/>
        <v>0</v>
      </c>
    </row>
    <row r="1436" spans="1:14" x14ac:dyDescent="0.3">
      <c r="A1436" s="5" t="s">
        <v>3590</v>
      </c>
      <c r="B1436" s="5" t="s">
        <v>3591</v>
      </c>
      <c r="C1436" s="5" t="s">
        <v>3745</v>
      </c>
      <c r="D1436" s="5">
        <v>80</v>
      </c>
      <c r="E1436" s="6">
        <v>9404</v>
      </c>
      <c r="F1436" s="17" t="str">
        <f>VLOOKUP(A1436,'forecast data dump'!$A$1:$H$3450,4,FALSE)</f>
        <v>29-Jan-21 A</v>
      </c>
      <c r="G1436" s="17" t="str">
        <f>VLOOKUP(A1436,'forecast data dump'!$A$1:$H$3450,5,FALSE)</f>
        <v>12-Feb-21 A</v>
      </c>
      <c r="H1436" s="13">
        <f>VLOOKUP(A1436,'forecast data dump'!$A$1:$H$3450,8,FALSE)</f>
        <v>1</v>
      </c>
      <c r="I1436" s="22">
        <f t="shared" si="228"/>
        <v>0</v>
      </c>
      <c r="J1436" s="5"/>
      <c r="K1436" s="5"/>
      <c r="L1436" s="33">
        <f t="shared" si="229"/>
        <v>0</v>
      </c>
      <c r="M1436" s="33">
        <f t="shared" si="230"/>
        <v>0</v>
      </c>
      <c r="N1436" s="22">
        <f t="shared" si="231"/>
        <v>0</v>
      </c>
    </row>
    <row r="1437" spans="1:14" x14ac:dyDescent="0.3">
      <c r="A1437" s="5" t="s">
        <v>3592</v>
      </c>
      <c r="B1437" s="5" t="s">
        <v>3593</v>
      </c>
      <c r="C1437" s="5" t="s">
        <v>3741</v>
      </c>
      <c r="D1437" s="5">
        <v>24</v>
      </c>
      <c r="E1437" s="6">
        <v>2821</v>
      </c>
      <c r="F1437" s="17" t="str">
        <f>VLOOKUP(A1437,'forecast data dump'!$A$1:$H$3450,4,FALSE)</f>
        <v>14-Jun-21 A</v>
      </c>
      <c r="G1437" s="17" t="str">
        <f>VLOOKUP(A1437,'forecast data dump'!$A$1:$H$3450,5,FALSE)</f>
        <v>22-Jun-21 A</v>
      </c>
      <c r="H1437" s="13">
        <f>VLOOKUP(A1437,'forecast data dump'!$A$1:$H$3450,8,FALSE)</f>
        <v>1</v>
      </c>
      <c r="I1437" s="22">
        <f t="shared" si="228"/>
        <v>0</v>
      </c>
      <c r="J1437" s="5"/>
      <c r="K1437" s="5"/>
      <c r="L1437" s="33">
        <f t="shared" si="229"/>
        <v>0</v>
      </c>
      <c r="M1437" s="33">
        <f t="shared" si="230"/>
        <v>0</v>
      </c>
      <c r="N1437" s="22">
        <f t="shared" si="231"/>
        <v>0</v>
      </c>
    </row>
    <row r="1438" spans="1:14" x14ac:dyDescent="0.3">
      <c r="A1438" s="5" t="s">
        <v>3592</v>
      </c>
      <c r="B1438" s="5" t="s">
        <v>3593</v>
      </c>
      <c r="C1438" s="5" t="s">
        <v>3745</v>
      </c>
      <c r="D1438" s="5">
        <v>60</v>
      </c>
      <c r="E1438" s="6">
        <v>7053</v>
      </c>
      <c r="F1438" s="17" t="str">
        <f>VLOOKUP(A1438,'forecast data dump'!$A$1:$H$3450,4,FALSE)</f>
        <v>14-Jun-21 A</v>
      </c>
      <c r="G1438" s="17" t="str">
        <f>VLOOKUP(A1438,'forecast data dump'!$A$1:$H$3450,5,FALSE)</f>
        <v>22-Jun-21 A</v>
      </c>
      <c r="H1438" s="13">
        <f>VLOOKUP(A1438,'forecast data dump'!$A$1:$H$3450,8,FALSE)</f>
        <v>1</v>
      </c>
      <c r="I1438" s="22">
        <f t="shared" si="228"/>
        <v>0</v>
      </c>
      <c r="J1438" s="5"/>
      <c r="K1438" s="5"/>
      <c r="L1438" s="33">
        <f t="shared" si="229"/>
        <v>0</v>
      </c>
      <c r="M1438" s="33">
        <f t="shared" si="230"/>
        <v>0</v>
      </c>
      <c r="N1438" s="22">
        <f t="shared" si="231"/>
        <v>0</v>
      </c>
    </row>
    <row r="1439" spans="1:14" x14ac:dyDescent="0.3">
      <c r="A1439" s="5" t="s">
        <v>3594</v>
      </c>
      <c r="B1439" s="5" t="s">
        <v>3595</v>
      </c>
      <c r="C1439" s="5" t="s">
        <v>3745</v>
      </c>
      <c r="D1439" s="5">
        <v>36</v>
      </c>
      <c r="E1439" s="6">
        <v>4232</v>
      </c>
      <c r="F1439" s="17">
        <f>VLOOKUP(A1439,'forecast data dump'!$A$1:$H$3450,4,FALSE)</f>
        <v>44378</v>
      </c>
      <c r="G1439" s="17">
        <f>VLOOKUP(A1439,'forecast data dump'!$A$1:$H$3450,5,FALSE)</f>
        <v>44501</v>
      </c>
      <c r="H1439" s="13">
        <f>VLOOKUP(A1439,'forecast data dump'!$A$1:$H$3450,8,FALSE)</f>
        <v>0</v>
      </c>
      <c r="I1439" s="22">
        <f t="shared" si="228"/>
        <v>36</v>
      </c>
      <c r="J1439" s="5"/>
      <c r="K1439" s="5"/>
      <c r="L1439" s="33">
        <f t="shared" si="229"/>
        <v>4232</v>
      </c>
      <c r="M1439" s="33">
        <f t="shared" si="230"/>
        <v>4232</v>
      </c>
      <c r="N1439" s="22">
        <f t="shared" si="231"/>
        <v>0</v>
      </c>
    </row>
    <row r="1440" spans="1:14" x14ac:dyDescent="0.3">
      <c r="A1440" s="5" t="s">
        <v>3594</v>
      </c>
      <c r="B1440" s="5" t="s">
        <v>3595</v>
      </c>
      <c r="C1440" s="5" t="s">
        <v>3741</v>
      </c>
      <c r="D1440" s="5">
        <v>72</v>
      </c>
      <c r="E1440" s="6">
        <v>8463</v>
      </c>
      <c r="F1440" s="17">
        <f>VLOOKUP(A1440,'forecast data dump'!$A$1:$H$3450,4,FALSE)</f>
        <v>44378</v>
      </c>
      <c r="G1440" s="17">
        <f>VLOOKUP(A1440,'forecast data dump'!$A$1:$H$3450,5,FALSE)</f>
        <v>44501</v>
      </c>
      <c r="H1440" s="13">
        <f>VLOOKUP(A1440,'forecast data dump'!$A$1:$H$3450,8,FALSE)</f>
        <v>0</v>
      </c>
      <c r="I1440" s="22">
        <f t="shared" si="228"/>
        <v>72</v>
      </c>
      <c r="J1440" s="5"/>
      <c r="K1440" s="5"/>
      <c r="L1440" s="33">
        <f t="shared" si="229"/>
        <v>8463</v>
      </c>
      <c r="M1440" s="33">
        <f t="shared" si="230"/>
        <v>8463</v>
      </c>
      <c r="N1440" s="22">
        <f t="shared" si="231"/>
        <v>0</v>
      </c>
    </row>
    <row r="1441" spans="1:14" x14ac:dyDescent="0.3">
      <c r="A1441" s="5" t="s">
        <v>3596</v>
      </c>
      <c r="B1441" s="5" t="s">
        <v>3597</v>
      </c>
      <c r="C1441" s="5" t="s">
        <v>3762</v>
      </c>
      <c r="D1441" s="5">
        <v>320659</v>
      </c>
      <c r="E1441" s="6">
        <v>372184</v>
      </c>
      <c r="F1441" s="17" t="str">
        <f>VLOOKUP(A1441,'forecast data dump'!$A$1:$H$3450,4,FALSE)</f>
        <v>01-Dec-21*</v>
      </c>
      <c r="G1441" s="17">
        <f>VLOOKUP(A1441,'forecast data dump'!$A$1:$H$3450,5,FALSE)</f>
        <v>44544</v>
      </c>
      <c r="H1441" s="13">
        <f>VLOOKUP(A1441,'forecast data dump'!$A$1:$H$3450,8,FALSE)</f>
        <v>0</v>
      </c>
      <c r="I1441" s="22">
        <f t="shared" si="228"/>
        <v>320659</v>
      </c>
      <c r="J1441" s="5"/>
      <c r="K1441" s="5"/>
      <c r="L1441" s="33">
        <f t="shared" si="229"/>
        <v>372184</v>
      </c>
      <c r="M1441" s="33">
        <f t="shared" si="230"/>
        <v>372184</v>
      </c>
      <c r="N1441" s="22">
        <f t="shared" si="231"/>
        <v>0</v>
      </c>
    </row>
    <row r="1442" spans="1:14" x14ac:dyDescent="0.3">
      <c r="A1442" s="5" t="s">
        <v>3598</v>
      </c>
      <c r="B1442" s="5" t="s">
        <v>3599</v>
      </c>
      <c r="C1442" s="5" t="s">
        <v>3745</v>
      </c>
      <c r="D1442" s="5">
        <v>160</v>
      </c>
      <c r="E1442" s="6">
        <v>18260</v>
      </c>
      <c r="F1442" s="17" t="str">
        <f>VLOOKUP(A1442,'forecast data dump'!$A$1:$H$3450,4,FALSE)</f>
        <v>01-Nov-19 A</v>
      </c>
      <c r="G1442" s="17" t="str">
        <f>VLOOKUP(A1442,'forecast data dump'!$A$1:$H$3450,5,FALSE)</f>
        <v>31-Mar-20 A</v>
      </c>
      <c r="H1442" s="13">
        <f>VLOOKUP(A1442,'forecast data dump'!$A$1:$H$3450,8,FALSE)</f>
        <v>1</v>
      </c>
      <c r="I1442" s="22">
        <f t="shared" si="228"/>
        <v>0</v>
      </c>
      <c r="J1442" s="5"/>
      <c r="K1442" s="5"/>
      <c r="L1442" s="33">
        <f t="shared" si="229"/>
        <v>0</v>
      </c>
      <c r="M1442" s="33">
        <f t="shared" si="230"/>
        <v>0</v>
      </c>
      <c r="N1442" s="22">
        <f t="shared" si="231"/>
        <v>0</v>
      </c>
    </row>
    <row r="1443" spans="1:14" x14ac:dyDescent="0.3">
      <c r="A1443" s="5" t="s">
        <v>3600</v>
      </c>
      <c r="B1443" s="5" t="s">
        <v>3601</v>
      </c>
      <c r="C1443" s="5" t="s">
        <v>3741</v>
      </c>
      <c r="D1443" s="5">
        <v>24</v>
      </c>
      <c r="E1443" s="6">
        <v>2821</v>
      </c>
      <c r="F1443" s="17" t="str">
        <f>VLOOKUP(A1443,'forecast data dump'!$A$1:$H$3450,4,FALSE)</f>
        <v>16-Feb-21 A</v>
      </c>
      <c r="G1443" s="17" t="str">
        <f>VLOOKUP(A1443,'forecast data dump'!$A$1:$H$3450,5,FALSE)</f>
        <v>22-Feb-21 A</v>
      </c>
      <c r="H1443" s="13">
        <f>VLOOKUP(A1443,'forecast data dump'!$A$1:$H$3450,8,FALSE)</f>
        <v>1</v>
      </c>
      <c r="I1443" s="22">
        <f t="shared" si="228"/>
        <v>0</v>
      </c>
      <c r="J1443" s="5"/>
      <c r="K1443" s="5"/>
      <c r="L1443" s="33">
        <f t="shared" si="229"/>
        <v>0</v>
      </c>
      <c r="M1443" s="33">
        <f t="shared" si="230"/>
        <v>0</v>
      </c>
      <c r="N1443" s="22">
        <f t="shared" si="231"/>
        <v>0</v>
      </c>
    </row>
    <row r="1444" spans="1:14" x14ac:dyDescent="0.3">
      <c r="A1444" s="5" t="s">
        <v>3600</v>
      </c>
      <c r="B1444" s="5" t="s">
        <v>3601</v>
      </c>
      <c r="C1444" s="5" t="s">
        <v>3745</v>
      </c>
      <c r="D1444" s="5">
        <v>20</v>
      </c>
      <c r="E1444" s="6">
        <v>2351</v>
      </c>
      <c r="F1444" s="17" t="str">
        <f>VLOOKUP(A1444,'forecast data dump'!$A$1:$H$3450,4,FALSE)</f>
        <v>16-Feb-21 A</v>
      </c>
      <c r="G1444" s="17" t="str">
        <f>VLOOKUP(A1444,'forecast data dump'!$A$1:$H$3450,5,FALSE)</f>
        <v>22-Feb-21 A</v>
      </c>
      <c r="H1444" s="13">
        <f>VLOOKUP(A1444,'forecast data dump'!$A$1:$H$3450,8,FALSE)</f>
        <v>1</v>
      </c>
      <c r="I1444" s="22">
        <f t="shared" si="228"/>
        <v>0</v>
      </c>
      <c r="J1444" s="5"/>
      <c r="K1444" s="5"/>
      <c r="L1444" s="33">
        <f t="shared" si="229"/>
        <v>0</v>
      </c>
      <c r="M1444" s="33">
        <f t="shared" si="230"/>
        <v>0</v>
      </c>
      <c r="N1444" s="22">
        <f t="shared" si="231"/>
        <v>0</v>
      </c>
    </row>
    <row r="1445" spans="1:14" x14ac:dyDescent="0.3">
      <c r="A1445" s="5" t="s">
        <v>3602</v>
      </c>
      <c r="B1445" s="5" t="s">
        <v>3603</v>
      </c>
      <c r="C1445" s="5" t="s">
        <v>3731</v>
      </c>
      <c r="D1445" s="5">
        <v>16</v>
      </c>
      <c r="E1445" s="6">
        <v>2803</v>
      </c>
      <c r="F1445" s="17" t="str">
        <f>VLOOKUP(A1445,'forecast data dump'!$A$1:$H$3450,4,FALSE)</f>
        <v>23-Feb-21 A</v>
      </c>
      <c r="G1445" s="17" t="str">
        <f>VLOOKUP(A1445,'forecast data dump'!$A$1:$H$3450,5,FALSE)</f>
        <v>26-Feb-21 A</v>
      </c>
      <c r="H1445" s="13">
        <f>VLOOKUP(A1445,'forecast data dump'!$A$1:$H$3450,8,FALSE)</f>
        <v>1</v>
      </c>
      <c r="I1445" s="22">
        <f t="shared" si="228"/>
        <v>0</v>
      </c>
      <c r="J1445" s="5"/>
      <c r="K1445" s="5"/>
      <c r="L1445" s="33">
        <f t="shared" si="229"/>
        <v>0</v>
      </c>
      <c r="M1445" s="33">
        <f t="shared" si="230"/>
        <v>0</v>
      </c>
      <c r="N1445" s="22">
        <f t="shared" si="231"/>
        <v>0</v>
      </c>
    </row>
    <row r="1446" spans="1:14" x14ac:dyDescent="0.3">
      <c r="A1446" s="5" t="s">
        <v>3604</v>
      </c>
      <c r="B1446" s="5" t="s">
        <v>3605</v>
      </c>
      <c r="C1446" s="5" t="s">
        <v>3745</v>
      </c>
      <c r="D1446" s="5">
        <v>60</v>
      </c>
      <c r="E1446" s="6">
        <v>7053</v>
      </c>
      <c r="F1446" s="17" t="str">
        <f>VLOOKUP(A1446,'forecast data dump'!$A$1:$H$3450,4,FALSE)</f>
        <v>15-Mar-21 A</v>
      </c>
      <c r="G1446" s="17" t="str">
        <f>VLOOKUP(A1446,'forecast data dump'!$A$1:$H$3450,5,FALSE)</f>
        <v>21-Apr-21 A</v>
      </c>
      <c r="H1446" s="13">
        <f>VLOOKUP(A1446,'forecast data dump'!$A$1:$H$3450,8,FALSE)</f>
        <v>1</v>
      </c>
      <c r="I1446" s="22">
        <f t="shared" si="228"/>
        <v>0</v>
      </c>
      <c r="J1446" s="5"/>
      <c r="K1446" s="5"/>
      <c r="L1446" s="33">
        <f t="shared" si="229"/>
        <v>0</v>
      </c>
      <c r="M1446" s="33">
        <f t="shared" si="230"/>
        <v>0</v>
      </c>
      <c r="N1446" s="22">
        <f t="shared" si="231"/>
        <v>0</v>
      </c>
    </row>
    <row r="1447" spans="1:14" x14ac:dyDescent="0.3">
      <c r="A1447" s="5" t="s">
        <v>3606</v>
      </c>
      <c r="B1447" s="5" t="s">
        <v>3607</v>
      </c>
      <c r="C1447" s="5" t="s">
        <v>3745</v>
      </c>
      <c r="D1447" s="5">
        <v>4</v>
      </c>
      <c r="E1447" s="6">
        <v>470</v>
      </c>
      <c r="F1447" s="17" t="str">
        <f>VLOOKUP(A1447,'forecast data dump'!$A$1:$H$3450,4,FALSE)</f>
        <v>01-Jun-21 A</v>
      </c>
      <c r="G1447" s="17" t="str">
        <f>VLOOKUP(A1447,'forecast data dump'!$A$1:$H$3450,5,FALSE)</f>
        <v>02-Jun-21 A</v>
      </c>
      <c r="H1447" s="13">
        <f>VLOOKUP(A1447,'forecast data dump'!$A$1:$H$3450,8,FALSE)</f>
        <v>1</v>
      </c>
      <c r="I1447" s="22">
        <f t="shared" si="228"/>
        <v>0</v>
      </c>
      <c r="J1447" s="5"/>
      <c r="K1447" s="5"/>
      <c r="L1447" s="33">
        <f t="shared" si="229"/>
        <v>0</v>
      </c>
      <c r="M1447" s="33">
        <f t="shared" si="230"/>
        <v>0</v>
      </c>
      <c r="N1447" s="22">
        <f t="shared" si="231"/>
        <v>0</v>
      </c>
    </row>
    <row r="1448" spans="1:14" x14ac:dyDescent="0.3">
      <c r="A1448" s="5" t="s">
        <v>3606</v>
      </c>
      <c r="B1448" s="5" t="s">
        <v>3607</v>
      </c>
      <c r="C1448" s="5" t="s">
        <v>3741</v>
      </c>
      <c r="D1448" s="5">
        <v>8</v>
      </c>
      <c r="E1448" s="6">
        <v>940</v>
      </c>
      <c r="F1448" s="17" t="str">
        <f>VLOOKUP(A1448,'forecast data dump'!$A$1:$H$3450,4,FALSE)</f>
        <v>01-Jun-21 A</v>
      </c>
      <c r="G1448" s="17" t="str">
        <f>VLOOKUP(A1448,'forecast data dump'!$A$1:$H$3450,5,FALSE)</f>
        <v>02-Jun-21 A</v>
      </c>
      <c r="H1448" s="13">
        <f>VLOOKUP(A1448,'forecast data dump'!$A$1:$H$3450,8,FALSE)</f>
        <v>1</v>
      </c>
      <c r="I1448" s="22">
        <f t="shared" si="228"/>
        <v>0</v>
      </c>
      <c r="J1448" s="5"/>
      <c r="K1448" s="5"/>
      <c r="L1448" s="33">
        <f t="shared" si="229"/>
        <v>0</v>
      </c>
      <c r="M1448" s="33">
        <f t="shared" si="230"/>
        <v>0</v>
      </c>
      <c r="N1448" s="22">
        <f t="shared" si="231"/>
        <v>0</v>
      </c>
    </row>
    <row r="1449" spans="1:14" x14ac:dyDescent="0.3">
      <c r="A1449" s="5" t="s">
        <v>3608</v>
      </c>
      <c r="B1449" s="5" t="s">
        <v>3609</v>
      </c>
      <c r="C1449" s="5" t="s">
        <v>3763</v>
      </c>
      <c r="D1449" s="5">
        <v>320</v>
      </c>
      <c r="E1449" s="6">
        <v>47231</v>
      </c>
      <c r="F1449" s="17" t="str">
        <f>VLOOKUP(A1449,'forecast data dump'!$A$1:$H$3450,4,FALSE)</f>
        <v>01-Apr-20 A</v>
      </c>
      <c r="G1449" s="17" t="str">
        <f>VLOOKUP(A1449,'forecast data dump'!$A$1:$H$3450,5,FALSE)</f>
        <v>29-Jan-21 A</v>
      </c>
      <c r="H1449" s="13">
        <f>VLOOKUP(A1449,'forecast data dump'!$A$1:$H$3450,8,FALSE)</f>
        <v>1</v>
      </c>
      <c r="I1449" s="22">
        <f t="shared" si="228"/>
        <v>0</v>
      </c>
      <c r="J1449" s="5"/>
      <c r="K1449" s="5"/>
      <c r="L1449" s="33">
        <f t="shared" si="229"/>
        <v>0</v>
      </c>
      <c r="M1449" s="33">
        <f t="shared" si="230"/>
        <v>0</v>
      </c>
      <c r="N1449" s="22">
        <f t="shared" si="231"/>
        <v>0</v>
      </c>
    </row>
    <row r="1450" spans="1:14" x14ac:dyDescent="0.3">
      <c r="A1450" s="5" t="s">
        <v>3608</v>
      </c>
      <c r="B1450" s="5" t="s">
        <v>3609</v>
      </c>
      <c r="C1450" s="5" t="s">
        <v>3731</v>
      </c>
      <c r="D1450" s="5">
        <v>160</v>
      </c>
      <c r="E1450" s="6">
        <v>27271</v>
      </c>
      <c r="F1450" s="17" t="str">
        <f>VLOOKUP(A1450,'forecast data dump'!$A$1:$H$3450,4,FALSE)</f>
        <v>01-Apr-20 A</v>
      </c>
      <c r="G1450" s="17" t="str">
        <f>VLOOKUP(A1450,'forecast data dump'!$A$1:$H$3450,5,FALSE)</f>
        <v>29-Jan-21 A</v>
      </c>
      <c r="H1450" s="13">
        <f>VLOOKUP(A1450,'forecast data dump'!$A$1:$H$3450,8,FALSE)</f>
        <v>1</v>
      </c>
      <c r="I1450" s="22">
        <f t="shared" si="228"/>
        <v>0</v>
      </c>
      <c r="J1450" s="5"/>
      <c r="K1450" s="5"/>
      <c r="L1450" s="33">
        <f t="shared" si="229"/>
        <v>0</v>
      </c>
      <c r="M1450" s="33">
        <f t="shared" si="230"/>
        <v>0</v>
      </c>
      <c r="N1450" s="22">
        <f t="shared" si="231"/>
        <v>0</v>
      </c>
    </row>
    <row r="1451" spans="1:14" x14ac:dyDescent="0.3">
      <c r="A1451" s="5" t="s">
        <v>3608</v>
      </c>
      <c r="B1451" s="5" t="s">
        <v>3609</v>
      </c>
      <c r="C1451" s="5" t="s">
        <v>3759</v>
      </c>
      <c r="D1451" s="5">
        <v>320</v>
      </c>
      <c r="E1451" s="6">
        <v>36601</v>
      </c>
      <c r="F1451" s="17" t="str">
        <f>VLOOKUP(A1451,'forecast data dump'!$A$1:$H$3450,4,FALSE)</f>
        <v>01-Apr-20 A</v>
      </c>
      <c r="G1451" s="17" t="str">
        <f>VLOOKUP(A1451,'forecast data dump'!$A$1:$H$3450,5,FALSE)</f>
        <v>29-Jan-21 A</v>
      </c>
      <c r="H1451" s="13">
        <f>VLOOKUP(A1451,'forecast data dump'!$A$1:$H$3450,8,FALSE)</f>
        <v>1</v>
      </c>
      <c r="I1451" s="22">
        <f t="shared" si="228"/>
        <v>0</v>
      </c>
      <c r="J1451" s="5"/>
      <c r="K1451" s="5"/>
      <c r="L1451" s="33">
        <f t="shared" si="229"/>
        <v>0</v>
      </c>
      <c r="M1451" s="33">
        <f t="shared" si="230"/>
        <v>0</v>
      </c>
      <c r="N1451" s="22">
        <f t="shared" si="231"/>
        <v>0</v>
      </c>
    </row>
    <row r="1452" spans="1:14" x14ac:dyDescent="0.3">
      <c r="A1452" s="5" t="s">
        <v>3610</v>
      </c>
      <c r="B1452" s="5" t="s">
        <v>3611</v>
      </c>
      <c r="C1452" s="5" t="s">
        <v>3763</v>
      </c>
      <c r="D1452" s="5">
        <v>40</v>
      </c>
      <c r="E1452" s="6">
        <v>6067</v>
      </c>
      <c r="F1452" s="17" t="str">
        <f>VLOOKUP(A1452,'forecast data dump'!$A$1:$H$3450,4,FALSE)</f>
        <v>01-Apr-20 A</v>
      </c>
      <c r="G1452" s="17" t="str">
        <f>VLOOKUP(A1452,'forecast data dump'!$A$1:$H$3450,5,FALSE)</f>
        <v>28-Oct-20 A</v>
      </c>
      <c r="H1452" s="13">
        <f>VLOOKUP(A1452,'forecast data dump'!$A$1:$H$3450,8,FALSE)</f>
        <v>1</v>
      </c>
      <c r="I1452" s="22">
        <f t="shared" si="228"/>
        <v>0</v>
      </c>
      <c r="J1452" s="5"/>
      <c r="K1452" s="5"/>
      <c r="L1452" s="33">
        <f t="shared" si="229"/>
        <v>0</v>
      </c>
      <c r="M1452" s="33">
        <f t="shared" si="230"/>
        <v>0</v>
      </c>
      <c r="N1452" s="22">
        <f t="shared" si="231"/>
        <v>0</v>
      </c>
    </row>
    <row r="1453" spans="1:14" x14ac:dyDescent="0.3">
      <c r="A1453" s="5" t="s">
        <v>3610</v>
      </c>
      <c r="B1453" s="5" t="s">
        <v>3611</v>
      </c>
      <c r="C1453" s="5" t="s">
        <v>3731</v>
      </c>
      <c r="D1453" s="5">
        <v>20</v>
      </c>
      <c r="E1453" s="6">
        <v>3503</v>
      </c>
      <c r="F1453" s="17" t="str">
        <f>VLOOKUP(A1453,'forecast data dump'!$A$1:$H$3450,4,FALSE)</f>
        <v>01-Apr-20 A</v>
      </c>
      <c r="G1453" s="17" t="str">
        <f>VLOOKUP(A1453,'forecast data dump'!$A$1:$H$3450,5,FALSE)</f>
        <v>28-Oct-20 A</v>
      </c>
      <c r="H1453" s="13">
        <f>VLOOKUP(A1453,'forecast data dump'!$A$1:$H$3450,8,FALSE)</f>
        <v>1</v>
      </c>
      <c r="I1453" s="22">
        <f t="shared" si="228"/>
        <v>0</v>
      </c>
      <c r="J1453" s="5"/>
      <c r="K1453" s="5"/>
      <c r="L1453" s="33">
        <f t="shared" si="229"/>
        <v>0</v>
      </c>
      <c r="M1453" s="33">
        <f t="shared" si="230"/>
        <v>0</v>
      </c>
      <c r="N1453" s="22">
        <f t="shared" si="231"/>
        <v>0</v>
      </c>
    </row>
    <row r="1454" spans="1:14" x14ac:dyDescent="0.3">
      <c r="A1454" s="5" t="s">
        <v>3610</v>
      </c>
      <c r="B1454" s="5" t="s">
        <v>3611</v>
      </c>
      <c r="C1454" s="5" t="s">
        <v>3759</v>
      </c>
      <c r="D1454" s="5">
        <v>40</v>
      </c>
      <c r="E1454" s="6">
        <v>4702</v>
      </c>
      <c r="F1454" s="17" t="str">
        <f>VLOOKUP(A1454,'forecast data dump'!$A$1:$H$3450,4,FALSE)</f>
        <v>01-Apr-20 A</v>
      </c>
      <c r="G1454" s="17" t="str">
        <f>VLOOKUP(A1454,'forecast data dump'!$A$1:$H$3450,5,FALSE)</f>
        <v>28-Oct-20 A</v>
      </c>
      <c r="H1454" s="13">
        <f>VLOOKUP(A1454,'forecast data dump'!$A$1:$H$3450,8,FALSE)</f>
        <v>1</v>
      </c>
      <c r="I1454" s="22">
        <f t="shared" si="228"/>
        <v>0</v>
      </c>
      <c r="J1454" s="5"/>
      <c r="K1454" s="5"/>
      <c r="L1454" s="33">
        <f t="shared" si="229"/>
        <v>0</v>
      </c>
      <c r="M1454" s="33">
        <f t="shared" si="230"/>
        <v>0</v>
      </c>
      <c r="N1454" s="22">
        <f t="shared" si="231"/>
        <v>0</v>
      </c>
    </row>
    <row r="1455" spans="1:14" x14ac:dyDescent="0.3">
      <c r="A1455" s="5" t="s">
        <v>3612</v>
      </c>
      <c r="B1455" s="5" t="s">
        <v>3613</v>
      </c>
      <c r="C1455" s="5" t="s">
        <v>3763</v>
      </c>
      <c r="D1455" s="5">
        <v>40</v>
      </c>
      <c r="E1455" s="6">
        <v>6067</v>
      </c>
      <c r="F1455" s="17" t="str">
        <f>VLOOKUP(A1455,'forecast data dump'!$A$1:$H$3450,4,FALSE)</f>
        <v>01-Apr-20 A</v>
      </c>
      <c r="G1455" s="17" t="str">
        <f>VLOOKUP(A1455,'forecast data dump'!$A$1:$H$3450,5,FALSE)</f>
        <v>29-Oct-20 A</v>
      </c>
      <c r="H1455" s="13">
        <f>VLOOKUP(A1455,'forecast data dump'!$A$1:$H$3450,8,FALSE)</f>
        <v>1</v>
      </c>
      <c r="I1455" s="22">
        <f t="shared" si="228"/>
        <v>0</v>
      </c>
      <c r="J1455" s="5"/>
      <c r="K1455" s="5"/>
      <c r="L1455" s="33">
        <f t="shared" si="229"/>
        <v>0</v>
      </c>
      <c r="M1455" s="33">
        <f t="shared" si="230"/>
        <v>0</v>
      </c>
      <c r="N1455" s="22">
        <f t="shared" si="231"/>
        <v>0</v>
      </c>
    </row>
    <row r="1456" spans="1:14" x14ac:dyDescent="0.3">
      <c r="A1456" s="5" t="s">
        <v>3612</v>
      </c>
      <c r="B1456" s="5" t="s">
        <v>3613</v>
      </c>
      <c r="C1456" s="5" t="s">
        <v>3731</v>
      </c>
      <c r="D1456" s="5">
        <v>20</v>
      </c>
      <c r="E1456" s="6">
        <v>3503</v>
      </c>
      <c r="F1456" s="17" t="str">
        <f>VLOOKUP(A1456,'forecast data dump'!$A$1:$H$3450,4,FALSE)</f>
        <v>01-Apr-20 A</v>
      </c>
      <c r="G1456" s="17" t="str">
        <f>VLOOKUP(A1456,'forecast data dump'!$A$1:$H$3450,5,FALSE)</f>
        <v>29-Oct-20 A</v>
      </c>
      <c r="H1456" s="13">
        <f>VLOOKUP(A1456,'forecast data dump'!$A$1:$H$3450,8,FALSE)</f>
        <v>1</v>
      </c>
      <c r="I1456" s="22">
        <f t="shared" si="228"/>
        <v>0</v>
      </c>
      <c r="J1456" s="5"/>
      <c r="K1456" s="5"/>
      <c r="L1456" s="33">
        <f t="shared" si="229"/>
        <v>0</v>
      </c>
      <c r="M1456" s="33">
        <f t="shared" si="230"/>
        <v>0</v>
      </c>
      <c r="N1456" s="22">
        <f t="shared" si="231"/>
        <v>0</v>
      </c>
    </row>
    <row r="1457" spans="1:14" x14ac:dyDescent="0.3">
      <c r="A1457" s="5" t="s">
        <v>3612</v>
      </c>
      <c r="B1457" s="5" t="s">
        <v>3613</v>
      </c>
      <c r="C1457" s="5" t="s">
        <v>3759</v>
      </c>
      <c r="D1457" s="5">
        <v>40</v>
      </c>
      <c r="E1457" s="6">
        <v>4702</v>
      </c>
      <c r="F1457" s="17" t="str">
        <f>VLOOKUP(A1457,'forecast data dump'!$A$1:$H$3450,4,FALSE)</f>
        <v>01-Apr-20 A</v>
      </c>
      <c r="G1457" s="17" t="str">
        <f>VLOOKUP(A1457,'forecast data dump'!$A$1:$H$3450,5,FALSE)</f>
        <v>29-Oct-20 A</v>
      </c>
      <c r="H1457" s="13">
        <f>VLOOKUP(A1457,'forecast data dump'!$A$1:$H$3450,8,FALSE)</f>
        <v>1</v>
      </c>
      <c r="I1457" s="22">
        <f t="shared" si="228"/>
        <v>0</v>
      </c>
      <c r="J1457" s="5"/>
      <c r="K1457" s="5"/>
      <c r="L1457" s="33">
        <f t="shared" si="229"/>
        <v>0</v>
      </c>
      <c r="M1457" s="33">
        <f t="shared" si="230"/>
        <v>0</v>
      </c>
      <c r="N1457" s="22">
        <f t="shared" si="231"/>
        <v>0</v>
      </c>
    </row>
    <row r="1458" spans="1:14" x14ac:dyDescent="0.3">
      <c r="A1458" s="5" t="s">
        <v>3614</v>
      </c>
      <c r="B1458" s="5" t="s">
        <v>3615</v>
      </c>
      <c r="C1458" s="5" t="s">
        <v>3763</v>
      </c>
      <c r="D1458" s="5">
        <v>40</v>
      </c>
      <c r="E1458" s="6">
        <v>6067</v>
      </c>
      <c r="F1458" s="17" t="str">
        <f>VLOOKUP(A1458,'forecast data dump'!$A$1:$H$3450,4,FALSE)</f>
        <v>29-Jan-21 A</v>
      </c>
      <c r="G1458" s="17" t="str">
        <f>VLOOKUP(A1458,'forecast data dump'!$A$1:$H$3450,5,FALSE)</f>
        <v>12-Feb-21 A</v>
      </c>
      <c r="H1458" s="13">
        <f>VLOOKUP(A1458,'forecast data dump'!$A$1:$H$3450,8,FALSE)</f>
        <v>1</v>
      </c>
      <c r="I1458" s="22">
        <f t="shared" si="228"/>
        <v>0</v>
      </c>
      <c r="J1458" s="5"/>
      <c r="K1458" s="5"/>
      <c r="L1458" s="33">
        <f t="shared" si="229"/>
        <v>0</v>
      </c>
      <c r="M1458" s="33">
        <f t="shared" si="230"/>
        <v>0</v>
      </c>
      <c r="N1458" s="22">
        <f t="shared" si="231"/>
        <v>0</v>
      </c>
    </row>
    <row r="1459" spans="1:14" x14ac:dyDescent="0.3">
      <c r="A1459" s="5" t="s">
        <v>3614</v>
      </c>
      <c r="B1459" s="5" t="s">
        <v>3615</v>
      </c>
      <c r="C1459" s="5" t="s">
        <v>3731</v>
      </c>
      <c r="D1459" s="5">
        <v>16</v>
      </c>
      <c r="E1459" s="6">
        <v>2803</v>
      </c>
      <c r="F1459" s="17" t="str">
        <f>VLOOKUP(A1459,'forecast data dump'!$A$1:$H$3450,4,FALSE)</f>
        <v>29-Jan-21 A</v>
      </c>
      <c r="G1459" s="17" t="str">
        <f>VLOOKUP(A1459,'forecast data dump'!$A$1:$H$3450,5,FALSE)</f>
        <v>12-Feb-21 A</v>
      </c>
      <c r="H1459" s="13">
        <f>VLOOKUP(A1459,'forecast data dump'!$A$1:$H$3450,8,FALSE)</f>
        <v>1</v>
      </c>
      <c r="I1459" s="22">
        <f t="shared" si="228"/>
        <v>0</v>
      </c>
      <c r="J1459" s="5"/>
      <c r="K1459" s="5"/>
      <c r="L1459" s="33">
        <f t="shared" si="229"/>
        <v>0</v>
      </c>
      <c r="M1459" s="33">
        <f t="shared" si="230"/>
        <v>0</v>
      </c>
      <c r="N1459" s="22">
        <f t="shared" si="231"/>
        <v>0</v>
      </c>
    </row>
    <row r="1460" spans="1:14" x14ac:dyDescent="0.3">
      <c r="A1460" s="5" t="s">
        <v>3614</v>
      </c>
      <c r="B1460" s="5" t="s">
        <v>3615</v>
      </c>
      <c r="C1460" s="5" t="s">
        <v>3759</v>
      </c>
      <c r="D1460" s="5">
        <v>80</v>
      </c>
      <c r="E1460" s="6">
        <v>9404</v>
      </c>
      <c r="F1460" s="17" t="str">
        <f>VLOOKUP(A1460,'forecast data dump'!$A$1:$H$3450,4,FALSE)</f>
        <v>29-Jan-21 A</v>
      </c>
      <c r="G1460" s="17" t="str">
        <f>VLOOKUP(A1460,'forecast data dump'!$A$1:$H$3450,5,FALSE)</f>
        <v>12-Feb-21 A</v>
      </c>
      <c r="H1460" s="13">
        <f>VLOOKUP(A1460,'forecast data dump'!$A$1:$H$3450,8,FALSE)</f>
        <v>1</v>
      </c>
      <c r="I1460" s="22">
        <f t="shared" si="228"/>
        <v>0</v>
      </c>
      <c r="J1460" s="5"/>
      <c r="K1460" s="5"/>
      <c r="L1460" s="33">
        <f t="shared" si="229"/>
        <v>0</v>
      </c>
      <c r="M1460" s="33">
        <f t="shared" si="230"/>
        <v>0</v>
      </c>
      <c r="N1460" s="22">
        <f t="shared" si="231"/>
        <v>0</v>
      </c>
    </row>
    <row r="1461" spans="1:14" x14ac:dyDescent="0.3">
      <c r="A1461" s="5" t="s">
        <v>3616</v>
      </c>
      <c r="B1461" s="5" t="s">
        <v>3617</v>
      </c>
      <c r="C1461" s="5" t="s">
        <v>3763</v>
      </c>
      <c r="D1461" s="5">
        <v>16</v>
      </c>
      <c r="E1461" s="6">
        <v>2427</v>
      </c>
      <c r="F1461" s="17" t="str">
        <f>VLOOKUP(A1461,'forecast data dump'!$A$1:$H$3450,4,FALSE)</f>
        <v>14-Jun-21 A</v>
      </c>
      <c r="G1461" s="17" t="str">
        <f>VLOOKUP(A1461,'forecast data dump'!$A$1:$H$3450,5,FALSE)</f>
        <v>22-Jun-21 A</v>
      </c>
      <c r="H1461" s="13">
        <f>VLOOKUP(A1461,'forecast data dump'!$A$1:$H$3450,8,FALSE)</f>
        <v>1</v>
      </c>
      <c r="I1461" s="22">
        <f t="shared" si="228"/>
        <v>0</v>
      </c>
      <c r="J1461" s="5"/>
      <c r="K1461" s="5"/>
      <c r="L1461" s="33">
        <f t="shared" si="229"/>
        <v>0</v>
      </c>
      <c r="M1461" s="33">
        <f t="shared" si="230"/>
        <v>0</v>
      </c>
      <c r="N1461" s="22">
        <f t="shared" si="231"/>
        <v>0</v>
      </c>
    </row>
    <row r="1462" spans="1:14" x14ac:dyDescent="0.3">
      <c r="A1462" s="5" t="s">
        <v>3616</v>
      </c>
      <c r="B1462" s="5" t="s">
        <v>3617</v>
      </c>
      <c r="C1462" s="5" t="s">
        <v>3731</v>
      </c>
      <c r="D1462" s="5">
        <v>16</v>
      </c>
      <c r="E1462" s="6">
        <v>2803</v>
      </c>
      <c r="F1462" s="17" t="str">
        <f>VLOOKUP(A1462,'forecast data dump'!$A$1:$H$3450,4,FALSE)</f>
        <v>14-Jun-21 A</v>
      </c>
      <c r="G1462" s="17" t="str">
        <f>VLOOKUP(A1462,'forecast data dump'!$A$1:$H$3450,5,FALSE)</f>
        <v>22-Jun-21 A</v>
      </c>
      <c r="H1462" s="13">
        <f>VLOOKUP(A1462,'forecast data dump'!$A$1:$H$3450,8,FALSE)</f>
        <v>1</v>
      </c>
      <c r="I1462" s="22">
        <f t="shared" si="228"/>
        <v>0</v>
      </c>
      <c r="J1462" s="5"/>
      <c r="K1462" s="5"/>
      <c r="L1462" s="33">
        <f t="shared" si="229"/>
        <v>0</v>
      </c>
      <c r="M1462" s="33">
        <f t="shared" si="230"/>
        <v>0</v>
      </c>
      <c r="N1462" s="22">
        <f t="shared" si="231"/>
        <v>0</v>
      </c>
    </row>
    <row r="1463" spans="1:14" x14ac:dyDescent="0.3">
      <c r="A1463" s="5" t="s">
        <v>3616</v>
      </c>
      <c r="B1463" s="5" t="s">
        <v>3617</v>
      </c>
      <c r="C1463" s="5" t="s">
        <v>3759</v>
      </c>
      <c r="D1463" s="5">
        <v>60</v>
      </c>
      <c r="E1463" s="6">
        <v>7053</v>
      </c>
      <c r="F1463" s="17" t="str">
        <f>VLOOKUP(A1463,'forecast data dump'!$A$1:$H$3450,4,FALSE)</f>
        <v>14-Jun-21 A</v>
      </c>
      <c r="G1463" s="17" t="str">
        <f>VLOOKUP(A1463,'forecast data dump'!$A$1:$H$3450,5,FALSE)</f>
        <v>22-Jun-21 A</v>
      </c>
      <c r="H1463" s="13">
        <f>VLOOKUP(A1463,'forecast data dump'!$A$1:$H$3450,8,FALSE)</f>
        <v>1</v>
      </c>
      <c r="I1463" s="22">
        <f t="shared" si="228"/>
        <v>0</v>
      </c>
      <c r="J1463" s="5"/>
      <c r="K1463" s="5"/>
      <c r="L1463" s="33">
        <f t="shared" si="229"/>
        <v>0</v>
      </c>
      <c r="M1463" s="33">
        <f t="shared" si="230"/>
        <v>0</v>
      </c>
      <c r="N1463" s="22">
        <f t="shared" si="231"/>
        <v>0</v>
      </c>
    </row>
    <row r="1464" spans="1:14" x14ac:dyDescent="0.3">
      <c r="A1464" s="5" t="s">
        <v>3618</v>
      </c>
      <c r="B1464" s="5" t="s">
        <v>3619</v>
      </c>
      <c r="C1464" s="5" t="s">
        <v>3763</v>
      </c>
      <c r="D1464" s="5">
        <v>60</v>
      </c>
      <c r="E1464" s="6">
        <v>9101</v>
      </c>
      <c r="F1464" s="17">
        <f>VLOOKUP(A1464,'forecast data dump'!$A$1:$H$3450,4,FALSE)</f>
        <v>44378</v>
      </c>
      <c r="G1464" s="17">
        <f>VLOOKUP(A1464,'forecast data dump'!$A$1:$H$3450,5,FALSE)</f>
        <v>44501</v>
      </c>
      <c r="H1464" s="13">
        <f>VLOOKUP(A1464,'forecast data dump'!$A$1:$H$3450,8,FALSE)</f>
        <v>0</v>
      </c>
      <c r="I1464" s="22">
        <f t="shared" si="228"/>
        <v>60</v>
      </c>
      <c r="J1464" s="5"/>
      <c r="K1464" s="5"/>
      <c r="L1464" s="33">
        <f t="shared" si="229"/>
        <v>9101</v>
      </c>
      <c r="M1464" s="33">
        <f t="shared" si="230"/>
        <v>9101</v>
      </c>
      <c r="N1464" s="22">
        <f t="shared" si="231"/>
        <v>0</v>
      </c>
    </row>
    <row r="1465" spans="1:14" x14ac:dyDescent="0.3">
      <c r="A1465" s="5" t="s">
        <v>3618</v>
      </c>
      <c r="B1465" s="5" t="s">
        <v>3619</v>
      </c>
      <c r="C1465" s="5" t="s">
        <v>3731</v>
      </c>
      <c r="D1465" s="5">
        <v>30</v>
      </c>
      <c r="E1465" s="6">
        <v>5255</v>
      </c>
      <c r="F1465" s="17">
        <f>VLOOKUP(A1465,'forecast data dump'!$A$1:$H$3450,4,FALSE)</f>
        <v>44378</v>
      </c>
      <c r="G1465" s="17">
        <f>VLOOKUP(A1465,'forecast data dump'!$A$1:$H$3450,5,FALSE)</f>
        <v>44501</v>
      </c>
      <c r="H1465" s="13">
        <f>VLOOKUP(A1465,'forecast data dump'!$A$1:$H$3450,8,FALSE)</f>
        <v>0</v>
      </c>
      <c r="I1465" s="22">
        <f t="shared" si="228"/>
        <v>30</v>
      </c>
      <c r="J1465" s="5"/>
      <c r="K1465" s="5"/>
      <c r="L1465" s="33">
        <f t="shared" si="229"/>
        <v>5255</v>
      </c>
      <c r="M1465" s="33">
        <f t="shared" si="230"/>
        <v>5255</v>
      </c>
      <c r="N1465" s="22">
        <f t="shared" si="231"/>
        <v>0</v>
      </c>
    </row>
    <row r="1466" spans="1:14" x14ac:dyDescent="0.3">
      <c r="A1466" s="5" t="s">
        <v>3618</v>
      </c>
      <c r="B1466" s="5" t="s">
        <v>3619</v>
      </c>
      <c r="C1466" s="5" t="s">
        <v>3759</v>
      </c>
      <c r="D1466" s="5">
        <v>36</v>
      </c>
      <c r="E1466" s="6">
        <v>4232</v>
      </c>
      <c r="F1466" s="17">
        <f>VLOOKUP(A1466,'forecast data dump'!$A$1:$H$3450,4,FALSE)</f>
        <v>44378</v>
      </c>
      <c r="G1466" s="17">
        <f>VLOOKUP(A1466,'forecast data dump'!$A$1:$H$3450,5,FALSE)</f>
        <v>44501</v>
      </c>
      <c r="H1466" s="13">
        <f>VLOOKUP(A1466,'forecast data dump'!$A$1:$H$3450,8,FALSE)</f>
        <v>0</v>
      </c>
      <c r="I1466" s="22">
        <f t="shared" si="228"/>
        <v>36</v>
      </c>
      <c r="J1466" s="5"/>
      <c r="K1466" s="5"/>
      <c r="L1466" s="33">
        <f t="shared" si="229"/>
        <v>4232</v>
      </c>
      <c r="M1466" s="33">
        <f t="shared" si="230"/>
        <v>4232</v>
      </c>
      <c r="N1466" s="22">
        <f t="shared" si="231"/>
        <v>0</v>
      </c>
    </row>
    <row r="1467" spans="1:14" x14ac:dyDescent="0.3">
      <c r="A1467" s="5" t="s">
        <v>3620</v>
      </c>
      <c r="B1467" s="5" t="s">
        <v>3621</v>
      </c>
      <c r="C1467" s="5" t="s">
        <v>3763</v>
      </c>
      <c r="D1467" s="5">
        <v>320</v>
      </c>
      <c r="E1467" s="6">
        <v>47125</v>
      </c>
      <c r="F1467" s="17" t="str">
        <f>VLOOKUP(A1467,'forecast data dump'!$A$1:$H$3450,4,FALSE)</f>
        <v>01-Nov-19 A</v>
      </c>
      <c r="G1467" s="17" t="str">
        <f>VLOOKUP(A1467,'forecast data dump'!$A$1:$H$3450,5,FALSE)</f>
        <v>31-Mar-20 A</v>
      </c>
      <c r="H1467" s="13">
        <f>VLOOKUP(A1467,'forecast data dump'!$A$1:$H$3450,8,FALSE)</f>
        <v>1</v>
      </c>
      <c r="I1467" s="22">
        <f t="shared" si="228"/>
        <v>0</v>
      </c>
      <c r="J1467" s="5"/>
      <c r="K1467" s="5"/>
      <c r="L1467" s="33">
        <f t="shared" si="229"/>
        <v>0</v>
      </c>
      <c r="M1467" s="33">
        <f t="shared" si="230"/>
        <v>0</v>
      </c>
      <c r="N1467" s="22">
        <f t="shared" si="231"/>
        <v>0</v>
      </c>
    </row>
    <row r="1468" spans="1:14" x14ac:dyDescent="0.3">
      <c r="A1468" s="5" t="s">
        <v>3620</v>
      </c>
      <c r="B1468" s="5" t="s">
        <v>3621</v>
      </c>
      <c r="C1468" s="5" t="s">
        <v>3731</v>
      </c>
      <c r="D1468" s="5">
        <v>160</v>
      </c>
      <c r="E1468" s="6">
        <v>27210</v>
      </c>
      <c r="F1468" s="17" t="str">
        <f>VLOOKUP(A1468,'forecast data dump'!$A$1:$H$3450,4,FALSE)</f>
        <v>01-Nov-19 A</v>
      </c>
      <c r="G1468" s="17" t="str">
        <f>VLOOKUP(A1468,'forecast data dump'!$A$1:$H$3450,5,FALSE)</f>
        <v>31-Mar-20 A</v>
      </c>
      <c r="H1468" s="13">
        <f>VLOOKUP(A1468,'forecast data dump'!$A$1:$H$3450,8,FALSE)</f>
        <v>1</v>
      </c>
      <c r="I1468" s="22">
        <f t="shared" si="228"/>
        <v>0</v>
      </c>
      <c r="J1468" s="5"/>
      <c r="K1468" s="5"/>
      <c r="L1468" s="33">
        <f t="shared" si="229"/>
        <v>0</v>
      </c>
      <c r="M1468" s="33">
        <f t="shared" si="230"/>
        <v>0</v>
      </c>
      <c r="N1468" s="22">
        <f t="shared" si="231"/>
        <v>0</v>
      </c>
    </row>
    <row r="1469" spans="1:14" x14ac:dyDescent="0.3">
      <c r="A1469" s="5" t="s">
        <v>3620</v>
      </c>
      <c r="B1469" s="5" t="s">
        <v>3621</v>
      </c>
      <c r="C1469" s="5" t="s">
        <v>3759</v>
      </c>
      <c r="D1469" s="5">
        <v>160</v>
      </c>
      <c r="E1469" s="6">
        <v>18260</v>
      </c>
      <c r="F1469" s="17" t="str">
        <f>VLOOKUP(A1469,'forecast data dump'!$A$1:$H$3450,4,FALSE)</f>
        <v>01-Nov-19 A</v>
      </c>
      <c r="G1469" s="17" t="str">
        <f>VLOOKUP(A1469,'forecast data dump'!$A$1:$H$3450,5,FALSE)</f>
        <v>31-Mar-20 A</v>
      </c>
      <c r="H1469" s="13">
        <f>VLOOKUP(A1469,'forecast data dump'!$A$1:$H$3450,8,FALSE)</f>
        <v>1</v>
      </c>
      <c r="I1469" s="22">
        <f t="shared" si="228"/>
        <v>0</v>
      </c>
      <c r="J1469" s="5"/>
      <c r="K1469" s="5"/>
      <c r="L1469" s="33">
        <f t="shared" si="229"/>
        <v>0</v>
      </c>
      <c r="M1469" s="33">
        <f t="shared" si="230"/>
        <v>0</v>
      </c>
      <c r="N1469" s="22">
        <f t="shared" si="231"/>
        <v>0</v>
      </c>
    </row>
    <row r="1470" spans="1:14" x14ac:dyDescent="0.3">
      <c r="A1470" s="5" t="s">
        <v>3622</v>
      </c>
      <c r="B1470" s="5" t="s">
        <v>3623</v>
      </c>
      <c r="C1470" s="5" t="s">
        <v>3763</v>
      </c>
      <c r="D1470" s="5">
        <v>24</v>
      </c>
      <c r="E1470" s="6">
        <v>3640</v>
      </c>
      <c r="F1470" s="17" t="str">
        <f>VLOOKUP(A1470,'forecast data dump'!$A$1:$H$3450,4,FALSE)</f>
        <v>16-Feb-21 A</v>
      </c>
      <c r="G1470" s="17" t="str">
        <f>VLOOKUP(A1470,'forecast data dump'!$A$1:$H$3450,5,FALSE)</f>
        <v>22-Feb-21 A</v>
      </c>
      <c r="H1470" s="13">
        <f>VLOOKUP(A1470,'forecast data dump'!$A$1:$H$3450,8,FALSE)</f>
        <v>1</v>
      </c>
      <c r="I1470" s="22">
        <f t="shared" si="228"/>
        <v>0</v>
      </c>
      <c r="J1470" s="5"/>
      <c r="K1470" s="5"/>
      <c r="L1470" s="33">
        <f t="shared" si="229"/>
        <v>0</v>
      </c>
      <c r="M1470" s="33">
        <f t="shared" si="230"/>
        <v>0</v>
      </c>
      <c r="N1470" s="22">
        <f t="shared" si="231"/>
        <v>0</v>
      </c>
    </row>
    <row r="1471" spans="1:14" x14ac:dyDescent="0.3">
      <c r="A1471" s="5" t="s">
        <v>3622</v>
      </c>
      <c r="B1471" s="5" t="s">
        <v>3623</v>
      </c>
      <c r="C1471" s="5" t="s">
        <v>3731</v>
      </c>
      <c r="D1471" s="5">
        <v>16</v>
      </c>
      <c r="E1471" s="6">
        <v>2803</v>
      </c>
      <c r="F1471" s="17" t="str">
        <f>VLOOKUP(A1471,'forecast data dump'!$A$1:$H$3450,4,FALSE)</f>
        <v>16-Feb-21 A</v>
      </c>
      <c r="G1471" s="17" t="str">
        <f>VLOOKUP(A1471,'forecast data dump'!$A$1:$H$3450,5,FALSE)</f>
        <v>22-Feb-21 A</v>
      </c>
      <c r="H1471" s="13">
        <f>VLOOKUP(A1471,'forecast data dump'!$A$1:$H$3450,8,FALSE)</f>
        <v>1</v>
      </c>
      <c r="I1471" s="22">
        <f t="shared" si="228"/>
        <v>0</v>
      </c>
      <c r="J1471" s="5"/>
      <c r="K1471" s="5"/>
      <c r="L1471" s="33">
        <f t="shared" si="229"/>
        <v>0</v>
      </c>
      <c r="M1471" s="33">
        <f t="shared" si="230"/>
        <v>0</v>
      </c>
      <c r="N1471" s="22">
        <f t="shared" si="231"/>
        <v>0</v>
      </c>
    </row>
    <row r="1472" spans="1:14" x14ac:dyDescent="0.3">
      <c r="A1472" s="5" t="s">
        <v>3622</v>
      </c>
      <c r="B1472" s="5" t="s">
        <v>3623</v>
      </c>
      <c r="C1472" s="5" t="s">
        <v>3759</v>
      </c>
      <c r="D1472" s="5">
        <v>20</v>
      </c>
      <c r="E1472" s="6">
        <v>2351</v>
      </c>
      <c r="F1472" s="17" t="str">
        <f>VLOOKUP(A1472,'forecast data dump'!$A$1:$H$3450,4,FALSE)</f>
        <v>16-Feb-21 A</v>
      </c>
      <c r="G1472" s="17" t="str">
        <f>VLOOKUP(A1472,'forecast data dump'!$A$1:$H$3450,5,FALSE)</f>
        <v>22-Feb-21 A</v>
      </c>
      <c r="H1472" s="13">
        <f>VLOOKUP(A1472,'forecast data dump'!$A$1:$H$3450,8,FALSE)</f>
        <v>1</v>
      </c>
      <c r="I1472" s="22">
        <f t="shared" si="228"/>
        <v>0</v>
      </c>
      <c r="J1472" s="5"/>
      <c r="K1472" s="5"/>
      <c r="L1472" s="33">
        <f t="shared" si="229"/>
        <v>0</v>
      </c>
      <c r="M1472" s="33">
        <f t="shared" si="230"/>
        <v>0</v>
      </c>
      <c r="N1472" s="22">
        <f t="shared" si="231"/>
        <v>0</v>
      </c>
    </row>
    <row r="1473" spans="1:14" x14ac:dyDescent="0.3">
      <c r="A1473" s="5" t="s">
        <v>3624</v>
      </c>
      <c r="B1473" s="5" t="s">
        <v>3625</v>
      </c>
      <c r="C1473" s="5" t="s">
        <v>3763</v>
      </c>
      <c r="D1473" s="5">
        <v>16</v>
      </c>
      <c r="E1473" s="6">
        <v>2427</v>
      </c>
      <c r="F1473" s="17" t="str">
        <f>VLOOKUP(A1473,'forecast data dump'!$A$1:$H$3450,4,FALSE)</f>
        <v>15-Mar-21 A</v>
      </c>
      <c r="G1473" s="17" t="str">
        <f>VLOOKUP(A1473,'forecast data dump'!$A$1:$H$3450,5,FALSE)</f>
        <v>21-Apr-21 A</v>
      </c>
      <c r="H1473" s="13">
        <f>VLOOKUP(A1473,'forecast data dump'!$A$1:$H$3450,8,FALSE)</f>
        <v>1</v>
      </c>
      <c r="I1473" s="22">
        <f t="shared" si="228"/>
        <v>0</v>
      </c>
      <c r="J1473" s="5"/>
      <c r="K1473" s="5"/>
      <c r="L1473" s="33">
        <f t="shared" si="229"/>
        <v>0</v>
      </c>
      <c r="M1473" s="33">
        <f t="shared" si="230"/>
        <v>0</v>
      </c>
      <c r="N1473" s="22">
        <f t="shared" si="231"/>
        <v>0</v>
      </c>
    </row>
    <row r="1474" spans="1:14" x14ac:dyDescent="0.3">
      <c r="A1474" s="5" t="s">
        <v>3624</v>
      </c>
      <c r="B1474" s="5" t="s">
        <v>3625</v>
      </c>
      <c r="C1474" s="5" t="s">
        <v>3731</v>
      </c>
      <c r="D1474" s="5">
        <v>8</v>
      </c>
      <c r="E1474" s="6">
        <v>1401</v>
      </c>
      <c r="F1474" s="17" t="str">
        <f>VLOOKUP(A1474,'forecast data dump'!$A$1:$H$3450,4,FALSE)</f>
        <v>15-Mar-21 A</v>
      </c>
      <c r="G1474" s="17" t="str">
        <f>VLOOKUP(A1474,'forecast data dump'!$A$1:$H$3450,5,FALSE)</f>
        <v>21-Apr-21 A</v>
      </c>
      <c r="H1474" s="13">
        <f>VLOOKUP(A1474,'forecast data dump'!$A$1:$H$3450,8,FALSE)</f>
        <v>1</v>
      </c>
      <c r="I1474" s="22">
        <f t="shared" si="228"/>
        <v>0</v>
      </c>
      <c r="J1474" s="5"/>
      <c r="K1474" s="5"/>
      <c r="L1474" s="33">
        <f t="shared" si="229"/>
        <v>0</v>
      </c>
      <c r="M1474" s="33">
        <f t="shared" si="230"/>
        <v>0</v>
      </c>
      <c r="N1474" s="22">
        <f t="shared" si="231"/>
        <v>0</v>
      </c>
    </row>
    <row r="1475" spans="1:14" x14ac:dyDescent="0.3">
      <c r="A1475" s="5" t="s">
        <v>3624</v>
      </c>
      <c r="B1475" s="5" t="s">
        <v>3625</v>
      </c>
      <c r="C1475" s="5" t="s">
        <v>3759</v>
      </c>
      <c r="D1475" s="5">
        <v>60</v>
      </c>
      <c r="E1475" s="6">
        <v>7053</v>
      </c>
      <c r="F1475" s="17" t="str">
        <f>VLOOKUP(A1475,'forecast data dump'!$A$1:$H$3450,4,FALSE)</f>
        <v>15-Mar-21 A</v>
      </c>
      <c r="G1475" s="17" t="str">
        <f>VLOOKUP(A1475,'forecast data dump'!$A$1:$H$3450,5,FALSE)</f>
        <v>21-Apr-21 A</v>
      </c>
      <c r="H1475" s="13">
        <f>VLOOKUP(A1475,'forecast data dump'!$A$1:$H$3450,8,FALSE)</f>
        <v>1</v>
      </c>
      <c r="I1475" s="22">
        <f t="shared" si="228"/>
        <v>0</v>
      </c>
      <c r="J1475" s="5"/>
      <c r="K1475" s="5"/>
      <c r="L1475" s="33">
        <f t="shared" si="229"/>
        <v>0</v>
      </c>
      <c r="M1475" s="33">
        <f t="shared" si="230"/>
        <v>0</v>
      </c>
      <c r="N1475" s="22">
        <f t="shared" si="231"/>
        <v>0</v>
      </c>
    </row>
    <row r="1476" spans="1:14" x14ac:dyDescent="0.3">
      <c r="A1476" s="5" t="s">
        <v>3626</v>
      </c>
      <c r="B1476" s="5" t="s">
        <v>3627</v>
      </c>
      <c r="C1476" s="5" t="s">
        <v>3752</v>
      </c>
      <c r="D1476" s="5">
        <v>8</v>
      </c>
      <c r="E1476" s="6">
        <v>1031</v>
      </c>
      <c r="F1476" s="17" t="str">
        <f>VLOOKUP(A1476,'forecast data dump'!$A$1:$H$3450,4,FALSE)</f>
        <v>01-Jun-21 A</v>
      </c>
      <c r="G1476" s="17" t="str">
        <f>VLOOKUP(A1476,'forecast data dump'!$A$1:$H$3450,5,FALSE)</f>
        <v>02-Jun-21 A</v>
      </c>
      <c r="H1476" s="13">
        <f>VLOOKUP(A1476,'forecast data dump'!$A$1:$H$3450,8,FALSE)</f>
        <v>1</v>
      </c>
      <c r="I1476" s="22">
        <f t="shared" si="228"/>
        <v>0</v>
      </c>
      <c r="J1476" s="5"/>
      <c r="K1476" s="5"/>
      <c r="L1476" s="33">
        <f t="shared" si="229"/>
        <v>0</v>
      </c>
      <c r="M1476" s="33">
        <f t="shared" si="230"/>
        <v>0</v>
      </c>
      <c r="N1476" s="22">
        <f t="shared" si="231"/>
        <v>0</v>
      </c>
    </row>
    <row r="1477" spans="1:14" x14ac:dyDescent="0.3">
      <c r="A1477" s="5" t="s">
        <v>3626</v>
      </c>
      <c r="B1477" s="5" t="s">
        <v>3627</v>
      </c>
      <c r="C1477" s="5" t="s">
        <v>3763</v>
      </c>
      <c r="D1477" s="5">
        <v>16</v>
      </c>
      <c r="E1477" s="6">
        <v>2427</v>
      </c>
      <c r="F1477" s="17" t="str">
        <f>VLOOKUP(A1477,'forecast data dump'!$A$1:$H$3450,4,FALSE)</f>
        <v>01-Jun-21 A</v>
      </c>
      <c r="G1477" s="17" t="str">
        <f>VLOOKUP(A1477,'forecast data dump'!$A$1:$H$3450,5,FALSE)</f>
        <v>02-Jun-21 A</v>
      </c>
      <c r="H1477" s="13">
        <f>VLOOKUP(A1477,'forecast data dump'!$A$1:$H$3450,8,FALSE)</f>
        <v>1</v>
      </c>
      <c r="I1477" s="22">
        <f t="shared" si="228"/>
        <v>0</v>
      </c>
      <c r="J1477" s="5"/>
      <c r="K1477" s="5"/>
      <c r="L1477" s="33">
        <f t="shared" si="229"/>
        <v>0</v>
      </c>
      <c r="M1477" s="33">
        <f t="shared" si="230"/>
        <v>0</v>
      </c>
      <c r="N1477" s="22">
        <f t="shared" si="231"/>
        <v>0</v>
      </c>
    </row>
    <row r="1478" spans="1:14" x14ac:dyDescent="0.3">
      <c r="A1478" s="5" t="s">
        <v>3626</v>
      </c>
      <c r="B1478" s="5" t="s">
        <v>3627</v>
      </c>
      <c r="C1478" s="5" t="s">
        <v>3731</v>
      </c>
      <c r="D1478" s="5">
        <v>16</v>
      </c>
      <c r="E1478" s="6">
        <v>2803</v>
      </c>
      <c r="F1478" s="17" t="str">
        <f>VLOOKUP(A1478,'forecast data dump'!$A$1:$H$3450,4,FALSE)</f>
        <v>01-Jun-21 A</v>
      </c>
      <c r="G1478" s="17" t="str">
        <f>VLOOKUP(A1478,'forecast data dump'!$A$1:$H$3450,5,FALSE)</f>
        <v>02-Jun-21 A</v>
      </c>
      <c r="H1478" s="13">
        <f>VLOOKUP(A1478,'forecast data dump'!$A$1:$H$3450,8,FALSE)</f>
        <v>1</v>
      </c>
      <c r="I1478" s="22">
        <f t="shared" si="228"/>
        <v>0</v>
      </c>
      <c r="J1478" s="5"/>
      <c r="K1478" s="5"/>
      <c r="L1478" s="33">
        <f t="shared" si="229"/>
        <v>0</v>
      </c>
      <c r="M1478" s="33">
        <f t="shared" si="230"/>
        <v>0</v>
      </c>
      <c r="N1478" s="22">
        <f t="shared" si="231"/>
        <v>0</v>
      </c>
    </row>
    <row r="1479" spans="1:14" x14ac:dyDescent="0.3">
      <c r="A1479" s="5" t="s">
        <v>3626</v>
      </c>
      <c r="B1479" s="5" t="s">
        <v>3627</v>
      </c>
      <c r="C1479" s="5" t="s">
        <v>3759</v>
      </c>
      <c r="D1479" s="5">
        <v>4</v>
      </c>
      <c r="E1479" s="6">
        <v>470</v>
      </c>
      <c r="F1479" s="17" t="str">
        <f>VLOOKUP(A1479,'forecast data dump'!$A$1:$H$3450,4,FALSE)</f>
        <v>01-Jun-21 A</v>
      </c>
      <c r="G1479" s="17" t="str">
        <f>VLOOKUP(A1479,'forecast data dump'!$A$1:$H$3450,5,FALSE)</f>
        <v>02-Jun-21 A</v>
      </c>
      <c r="H1479" s="13">
        <f>VLOOKUP(A1479,'forecast data dump'!$A$1:$H$3450,8,FALSE)</f>
        <v>1</v>
      </c>
      <c r="I1479" s="22">
        <f t="shared" si="228"/>
        <v>0</v>
      </c>
      <c r="J1479" s="5"/>
      <c r="K1479" s="5"/>
      <c r="L1479" s="33">
        <f t="shared" si="229"/>
        <v>0</v>
      </c>
      <c r="M1479" s="33">
        <f t="shared" si="230"/>
        <v>0</v>
      </c>
      <c r="N1479" s="22">
        <f t="shared" si="231"/>
        <v>0</v>
      </c>
    </row>
    <row r="1480" spans="1:14" x14ac:dyDescent="0.3">
      <c r="A1480" s="5" t="s">
        <v>3628</v>
      </c>
      <c r="B1480" s="5" t="s">
        <v>3629</v>
      </c>
      <c r="C1480" s="5" t="s">
        <v>3761</v>
      </c>
      <c r="D1480" s="5">
        <v>45000</v>
      </c>
      <c r="E1480" s="6">
        <v>50203</v>
      </c>
      <c r="F1480" s="17" t="str">
        <f>VLOOKUP(A1480,'forecast data dump'!$A$1:$H$3450,4,FALSE)</f>
        <v>01-Jul-21*</v>
      </c>
      <c r="G1480" s="17">
        <f>VLOOKUP(A1480,'forecast data dump'!$A$1:$H$3450,5,FALSE)</f>
        <v>44592</v>
      </c>
      <c r="H1480" s="13">
        <f>VLOOKUP(A1480,'forecast data dump'!$A$1:$H$3450,8,FALSE)</f>
        <v>0</v>
      </c>
      <c r="I1480" s="22">
        <f t="shared" si="228"/>
        <v>45000</v>
      </c>
      <c r="J1480" s="5"/>
      <c r="K1480" s="5"/>
      <c r="L1480" s="33">
        <f t="shared" si="229"/>
        <v>50203</v>
      </c>
      <c r="M1480" s="33">
        <f t="shared" si="230"/>
        <v>50203</v>
      </c>
      <c r="N1480" s="22">
        <f t="shared" si="231"/>
        <v>0</v>
      </c>
    </row>
    <row r="1481" spans="1:14" x14ac:dyDescent="0.3">
      <c r="A1481" s="3" t="s">
        <v>7990</v>
      </c>
      <c r="B1481" s="3"/>
      <c r="C1481" s="3"/>
      <c r="D1481" s="3"/>
      <c r="E1481" s="4"/>
      <c r="F1481" s="15"/>
      <c r="G1481" s="15"/>
      <c r="H1481" s="11"/>
      <c r="I1481" s="20"/>
      <c r="J1481" s="3"/>
      <c r="K1481" s="3"/>
      <c r="L1481" s="32"/>
      <c r="M1481" s="32"/>
      <c r="N1481" s="20"/>
    </row>
    <row r="1482" spans="1:14" x14ac:dyDescent="0.3">
      <c r="A1482" s="3" t="s">
        <v>7991</v>
      </c>
      <c r="B1482" s="3"/>
      <c r="C1482" s="3"/>
      <c r="D1482" s="3"/>
      <c r="E1482" s="4"/>
      <c r="F1482" s="15"/>
      <c r="G1482" s="15"/>
      <c r="H1482" s="11"/>
      <c r="I1482" s="20"/>
      <c r="J1482" s="3"/>
      <c r="K1482" s="3"/>
      <c r="L1482" s="32"/>
      <c r="M1482" s="32"/>
      <c r="N1482" s="20"/>
    </row>
    <row r="1483" spans="1:14" x14ac:dyDescent="0.3">
      <c r="A1483" s="5" t="s">
        <v>2908</v>
      </c>
      <c r="B1483" s="5" t="s">
        <v>2909</v>
      </c>
      <c r="C1483" s="5" t="s">
        <v>3730</v>
      </c>
      <c r="D1483" s="5">
        <v>103</v>
      </c>
      <c r="E1483" s="6">
        <v>17157</v>
      </c>
      <c r="F1483" s="17" t="str">
        <f>VLOOKUP(A1483,'forecast data dump'!$A$1:$H$3450,4,FALSE)</f>
        <v>01-Feb-17 A</v>
      </c>
      <c r="G1483" s="17" t="str">
        <f>VLOOKUP(A1483,'forecast data dump'!$A$1:$H$3450,5,FALSE)</f>
        <v>29-Sep-17 A</v>
      </c>
      <c r="H1483" s="13">
        <f>VLOOKUP(A1483,'forecast data dump'!$A$1:$H$3450,8,FALSE)</f>
        <v>1</v>
      </c>
      <c r="I1483" s="22">
        <f>D1483*(1-H1483)</f>
        <v>0</v>
      </c>
      <c r="J1483" s="5"/>
      <c r="K1483" s="5"/>
      <c r="L1483" s="33">
        <f>E1483*(1-H1483)</f>
        <v>0</v>
      </c>
      <c r="M1483" s="33">
        <f>IF(J1483="",L1483,(E1483/D1483)*J1483)</f>
        <v>0</v>
      </c>
      <c r="N1483" s="22">
        <f>L1483-M1483</f>
        <v>0</v>
      </c>
    </row>
    <row r="1484" spans="1:14" x14ac:dyDescent="0.3">
      <c r="A1484" s="5" t="s">
        <v>2910</v>
      </c>
      <c r="B1484" s="5" t="s">
        <v>2911</v>
      </c>
      <c r="C1484" s="5" t="s">
        <v>3730</v>
      </c>
      <c r="D1484" s="5">
        <v>124</v>
      </c>
      <c r="E1484" s="6">
        <v>20716</v>
      </c>
      <c r="F1484" s="17" t="str">
        <f>VLOOKUP(A1484,'forecast data dump'!$A$1:$H$3450,4,FALSE)</f>
        <v>01-Oct-17 A</v>
      </c>
      <c r="G1484" s="17" t="str">
        <f>VLOOKUP(A1484,'forecast data dump'!$A$1:$H$3450,5,FALSE)</f>
        <v>28-Sep-18 A</v>
      </c>
      <c r="H1484" s="13">
        <f>VLOOKUP(A1484,'forecast data dump'!$A$1:$H$3450,8,FALSE)</f>
        <v>1</v>
      </c>
      <c r="I1484" s="22">
        <f>D1484*(1-H1484)</f>
        <v>0</v>
      </c>
      <c r="J1484" s="5"/>
      <c r="K1484" s="5"/>
      <c r="L1484" s="33">
        <f>E1484*(1-H1484)</f>
        <v>0</v>
      </c>
      <c r="M1484" s="33">
        <f>IF(J1484="",L1484,(E1484/D1484)*J1484)</f>
        <v>0</v>
      </c>
      <c r="N1484" s="22">
        <f>L1484-M1484</f>
        <v>0</v>
      </c>
    </row>
    <row r="1485" spans="1:14" x14ac:dyDescent="0.3">
      <c r="A1485" s="5" t="s">
        <v>2912</v>
      </c>
      <c r="B1485" s="5" t="s">
        <v>2913</v>
      </c>
      <c r="C1485" s="5" t="s">
        <v>3730</v>
      </c>
      <c r="D1485" s="5">
        <v>313</v>
      </c>
      <c r="E1485" s="6">
        <v>52365</v>
      </c>
      <c r="F1485" s="17" t="str">
        <f>VLOOKUP(A1485,'forecast data dump'!$A$1:$H$3450,4,FALSE)</f>
        <v>01-Oct-18 A</v>
      </c>
      <c r="G1485" s="17" t="str">
        <f>VLOOKUP(A1485,'forecast data dump'!$A$1:$H$3450,5,FALSE)</f>
        <v>31-May-19 A</v>
      </c>
      <c r="H1485" s="13">
        <f>VLOOKUP(A1485,'forecast data dump'!$A$1:$H$3450,8,FALSE)</f>
        <v>1</v>
      </c>
      <c r="I1485" s="22">
        <f>D1485*(1-H1485)</f>
        <v>0</v>
      </c>
      <c r="J1485" s="5"/>
      <c r="K1485" s="5"/>
      <c r="L1485" s="33">
        <f>E1485*(1-H1485)</f>
        <v>0</v>
      </c>
      <c r="M1485" s="33">
        <f>IF(J1485="",L1485,(E1485/D1485)*J1485)</f>
        <v>0</v>
      </c>
      <c r="N1485" s="22">
        <f>L1485-M1485</f>
        <v>0</v>
      </c>
    </row>
    <row r="1486" spans="1:14" x14ac:dyDescent="0.3">
      <c r="A1486" s="5" t="s">
        <v>2914</v>
      </c>
      <c r="B1486" s="5" t="s">
        <v>2915</v>
      </c>
      <c r="C1486" s="5" t="s">
        <v>3730</v>
      </c>
      <c r="D1486" s="5">
        <v>126</v>
      </c>
      <c r="E1486" s="6">
        <v>21123</v>
      </c>
      <c r="F1486" s="17" t="str">
        <f>VLOOKUP(A1486,'forecast data dump'!$A$1:$H$3450,4,FALSE)</f>
        <v>03-Jun-19 A</v>
      </c>
      <c r="G1486" s="17" t="str">
        <f>VLOOKUP(A1486,'forecast data dump'!$A$1:$H$3450,5,FALSE)</f>
        <v>30-Sep-19 A</v>
      </c>
      <c r="H1486" s="13">
        <f>VLOOKUP(A1486,'forecast data dump'!$A$1:$H$3450,8,FALSE)</f>
        <v>1</v>
      </c>
      <c r="I1486" s="22">
        <f>D1486*(1-H1486)</f>
        <v>0</v>
      </c>
      <c r="J1486" s="5"/>
      <c r="K1486" s="5"/>
      <c r="L1486" s="33">
        <f>E1486*(1-H1486)</f>
        <v>0</v>
      </c>
      <c r="M1486" s="33">
        <f>IF(J1486="",L1486,(E1486/D1486)*J1486)</f>
        <v>0</v>
      </c>
      <c r="N1486" s="22">
        <f>L1486-M1486</f>
        <v>0</v>
      </c>
    </row>
    <row r="1487" spans="1:14" x14ac:dyDescent="0.3">
      <c r="A1487" s="3" t="s">
        <v>7877</v>
      </c>
      <c r="B1487" s="3"/>
      <c r="C1487" s="3"/>
      <c r="D1487" s="3"/>
      <c r="E1487" s="4"/>
      <c r="F1487" s="15"/>
      <c r="G1487" s="15"/>
      <c r="H1487" s="11"/>
      <c r="I1487" s="20"/>
      <c r="J1487" s="3"/>
      <c r="K1487" s="3"/>
      <c r="L1487" s="32"/>
      <c r="M1487" s="32"/>
      <c r="N1487" s="20"/>
    </row>
    <row r="1488" spans="1:14" x14ac:dyDescent="0.3">
      <c r="A1488" s="5" t="s">
        <v>2970</v>
      </c>
      <c r="B1488" s="5" t="s">
        <v>2971</v>
      </c>
      <c r="C1488" s="5" t="s">
        <v>3746</v>
      </c>
      <c r="D1488" s="5">
        <v>20</v>
      </c>
      <c r="E1488" s="6">
        <v>2530</v>
      </c>
      <c r="F1488" s="17" t="str">
        <f>VLOOKUP(A1488,'forecast data dump'!$A$1:$H$3450,4,FALSE)</f>
        <v>02-Jan-20 A</v>
      </c>
      <c r="G1488" s="17" t="str">
        <f>VLOOKUP(A1488,'forecast data dump'!$A$1:$H$3450,5,FALSE)</f>
        <v>08-Jan-20 A</v>
      </c>
      <c r="H1488" s="13">
        <f>VLOOKUP(A1488,'forecast data dump'!$A$1:$H$3450,8,FALSE)</f>
        <v>1</v>
      </c>
      <c r="I1488" s="22">
        <f t="shared" ref="I1488:I1515" si="232">D1488*(1-H1488)</f>
        <v>0</v>
      </c>
      <c r="J1488" s="5"/>
      <c r="K1488" s="5"/>
      <c r="L1488" s="33">
        <f t="shared" ref="L1488:L1515" si="233">E1488*(1-H1488)</f>
        <v>0</v>
      </c>
      <c r="M1488" s="33">
        <f t="shared" ref="M1488:M1515" si="234">IF(J1488="",L1488,(E1488/D1488)*J1488)</f>
        <v>0</v>
      </c>
      <c r="N1488" s="22">
        <f t="shared" ref="N1488:N1515" si="235">L1488-M1488</f>
        <v>0</v>
      </c>
    </row>
    <row r="1489" spans="1:14" x14ac:dyDescent="0.3">
      <c r="A1489" s="5" t="s">
        <v>2972</v>
      </c>
      <c r="B1489" s="5" t="s">
        <v>2973</v>
      </c>
      <c r="C1489" s="5" t="s">
        <v>3759</v>
      </c>
      <c r="D1489" s="5">
        <v>16</v>
      </c>
      <c r="E1489" s="6">
        <v>1826</v>
      </c>
      <c r="F1489" s="17" t="str">
        <f>VLOOKUP(A1489,'forecast data dump'!$A$1:$H$3450,4,FALSE)</f>
        <v>09-Jan-20 A</v>
      </c>
      <c r="G1489" s="17" t="str">
        <f>VLOOKUP(A1489,'forecast data dump'!$A$1:$H$3450,5,FALSE)</f>
        <v>30-Jan-20 A</v>
      </c>
      <c r="H1489" s="13">
        <f>VLOOKUP(A1489,'forecast data dump'!$A$1:$H$3450,8,FALSE)</f>
        <v>1</v>
      </c>
      <c r="I1489" s="22">
        <f t="shared" si="232"/>
        <v>0</v>
      </c>
      <c r="J1489" s="5"/>
      <c r="K1489" s="5"/>
      <c r="L1489" s="33">
        <f t="shared" si="233"/>
        <v>0</v>
      </c>
      <c r="M1489" s="33">
        <f t="shared" si="234"/>
        <v>0</v>
      </c>
      <c r="N1489" s="22">
        <f t="shared" si="235"/>
        <v>0</v>
      </c>
    </row>
    <row r="1490" spans="1:14" x14ac:dyDescent="0.3">
      <c r="A1490" s="5" t="s">
        <v>2972</v>
      </c>
      <c r="B1490" s="5" t="s">
        <v>2973</v>
      </c>
      <c r="C1490" s="5" t="s">
        <v>3763</v>
      </c>
      <c r="D1490" s="5">
        <v>16</v>
      </c>
      <c r="E1490" s="6">
        <v>2356</v>
      </c>
      <c r="F1490" s="17" t="str">
        <f>VLOOKUP(A1490,'forecast data dump'!$A$1:$H$3450,4,FALSE)</f>
        <v>09-Jan-20 A</v>
      </c>
      <c r="G1490" s="17" t="str">
        <f>VLOOKUP(A1490,'forecast data dump'!$A$1:$H$3450,5,FALSE)</f>
        <v>30-Jan-20 A</v>
      </c>
      <c r="H1490" s="13">
        <f>VLOOKUP(A1490,'forecast data dump'!$A$1:$H$3450,8,FALSE)</f>
        <v>1</v>
      </c>
      <c r="I1490" s="22">
        <f t="shared" si="232"/>
        <v>0</v>
      </c>
      <c r="J1490" s="5"/>
      <c r="K1490" s="5"/>
      <c r="L1490" s="33">
        <f t="shared" si="233"/>
        <v>0</v>
      </c>
      <c r="M1490" s="33">
        <f t="shared" si="234"/>
        <v>0</v>
      </c>
      <c r="N1490" s="22">
        <f t="shared" si="235"/>
        <v>0</v>
      </c>
    </row>
    <row r="1491" spans="1:14" x14ac:dyDescent="0.3">
      <c r="A1491" s="5" t="s">
        <v>2974</v>
      </c>
      <c r="B1491" s="5" t="s">
        <v>2975</v>
      </c>
      <c r="C1491" s="5" t="s">
        <v>3759</v>
      </c>
      <c r="D1491" s="5">
        <v>16</v>
      </c>
      <c r="E1491" s="6">
        <v>1826</v>
      </c>
      <c r="F1491" s="17" t="str">
        <f>VLOOKUP(A1491,'forecast data dump'!$A$1:$H$3450,4,FALSE)</f>
        <v>17-Aug-20 A</v>
      </c>
      <c r="G1491" s="17" t="str">
        <f>VLOOKUP(A1491,'forecast data dump'!$A$1:$H$3450,5,FALSE)</f>
        <v>30-Sep-20 A</v>
      </c>
      <c r="H1491" s="13">
        <f>VLOOKUP(A1491,'forecast data dump'!$A$1:$H$3450,8,FALSE)</f>
        <v>1</v>
      </c>
      <c r="I1491" s="22">
        <f t="shared" si="232"/>
        <v>0</v>
      </c>
      <c r="J1491" s="5"/>
      <c r="K1491" s="5"/>
      <c r="L1491" s="33">
        <f t="shared" si="233"/>
        <v>0</v>
      </c>
      <c r="M1491" s="33">
        <f t="shared" si="234"/>
        <v>0</v>
      </c>
      <c r="N1491" s="22">
        <f t="shared" si="235"/>
        <v>0</v>
      </c>
    </row>
    <row r="1492" spans="1:14" x14ac:dyDescent="0.3">
      <c r="A1492" s="5" t="s">
        <v>2974</v>
      </c>
      <c r="B1492" s="5" t="s">
        <v>2975</v>
      </c>
      <c r="C1492" s="5" t="s">
        <v>3763</v>
      </c>
      <c r="D1492" s="5">
        <v>16</v>
      </c>
      <c r="E1492" s="6">
        <v>2356</v>
      </c>
      <c r="F1492" s="17" t="str">
        <f>VLOOKUP(A1492,'forecast data dump'!$A$1:$H$3450,4,FALSE)</f>
        <v>17-Aug-20 A</v>
      </c>
      <c r="G1492" s="17" t="str">
        <f>VLOOKUP(A1492,'forecast data dump'!$A$1:$H$3450,5,FALSE)</f>
        <v>30-Sep-20 A</v>
      </c>
      <c r="H1492" s="13">
        <f>VLOOKUP(A1492,'forecast data dump'!$A$1:$H$3450,8,FALSE)</f>
        <v>1</v>
      </c>
      <c r="I1492" s="22">
        <f t="shared" si="232"/>
        <v>0</v>
      </c>
      <c r="J1492" s="5"/>
      <c r="K1492" s="5"/>
      <c r="L1492" s="33">
        <f t="shared" si="233"/>
        <v>0</v>
      </c>
      <c r="M1492" s="33">
        <f t="shared" si="234"/>
        <v>0</v>
      </c>
      <c r="N1492" s="22">
        <f t="shared" si="235"/>
        <v>0</v>
      </c>
    </row>
    <row r="1493" spans="1:14" x14ac:dyDescent="0.3">
      <c r="A1493" s="5" t="s">
        <v>2976</v>
      </c>
      <c r="B1493" s="5" t="s">
        <v>2977</v>
      </c>
      <c r="C1493" s="5" t="s">
        <v>3763</v>
      </c>
      <c r="D1493" s="5">
        <v>32</v>
      </c>
      <c r="E1493" s="6">
        <v>4712</v>
      </c>
      <c r="F1493" s="17" t="str">
        <f>VLOOKUP(A1493,'forecast data dump'!$A$1:$H$3450,4,FALSE)</f>
        <v>27-Aug-20 A</v>
      </c>
      <c r="G1493" s="17" t="str">
        <f>VLOOKUP(A1493,'forecast data dump'!$A$1:$H$3450,5,FALSE)</f>
        <v>31-Mar-21 A</v>
      </c>
      <c r="H1493" s="13">
        <f>VLOOKUP(A1493,'forecast data dump'!$A$1:$H$3450,8,FALSE)</f>
        <v>1</v>
      </c>
      <c r="I1493" s="22">
        <f t="shared" si="232"/>
        <v>0</v>
      </c>
      <c r="J1493" s="5"/>
      <c r="K1493" s="5"/>
      <c r="L1493" s="33">
        <f t="shared" si="233"/>
        <v>0</v>
      </c>
      <c r="M1493" s="33">
        <f t="shared" si="234"/>
        <v>0</v>
      </c>
      <c r="N1493" s="22">
        <f t="shared" si="235"/>
        <v>0</v>
      </c>
    </row>
    <row r="1494" spans="1:14" x14ac:dyDescent="0.3">
      <c r="A1494" s="5" t="s">
        <v>2976</v>
      </c>
      <c r="B1494" s="5" t="s">
        <v>2977</v>
      </c>
      <c r="C1494" s="5" t="s">
        <v>3759</v>
      </c>
      <c r="D1494" s="5">
        <v>32</v>
      </c>
      <c r="E1494" s="6">
        <v>3652</v>
      </c>
      <c r="F1494" s="17" t="str">
        <f>VLOOKUP(A1494,'forecast data dump'!$A$1:$H$3450,4,FALSE)</f>
        <v>27-Aug-20 A</v>
      </c>
      <c r="G1494" s="17" t="str">
        <f>VLOOKUP(A1494,'forecast data dump'!$A$1:$H$3450,5,FALSE)</f>
        <v>31-Mar-21 A</v>
      </c>
      <c r="H1494" s="13">
        <f>VLOOKUP(A1494,'forecast data dump'!$A$1:$H$3450,8,FALSE)</f>
        <v>1</v>
      </c>
      <c r="I1494" s="22">
        <f t="shared" si="232"/>
        <v>0</v>
      </c>
      <c r="J1494" s="5"/>
      <c r="K1494" s="5"/>
      <c r="L1494" s="33">
        <f t="shared" si="233"/>
        <v>0</v>
      </c>
      <c r="M1494" s="33">
        <f t="shared" si="234"/>
        <v>0</v>
      </c>
      <c r="N1494" s="22">
        <f t="shared" si="235"/>
        <v>0</v>
      </c>
    </row>
    <row r="1495" spans="1:14" x14ac:dyDescent="0.3">
      <c r="A1495" s="5" t="s">
        <v>2978</v>
      </c>
      <c r="B1495" s="5" t="s">
        <v>2979</v>
      </c>
      <c r="C1495" s="5" t="s">
        <v>3763</v>
      </c>
      <c r="D1495" s="5">
        <v>24</v>
      </c>
      <c r="E1495" s="6">
        <v>3534</v>
      </c>
      <c r="F1495" s="17" t="str">
        <f>VLOOKUP(A1495,'forecast data dump'!$A$1:$H$3450,4,FALSE)</f>
        <v>17-Nov-20 A</v>
      </c>
      <c r="G1495" s="17" t="str">
        <f>VLOOKUP(A1495,'forecast data dump'!$A$1:$H$3450,5,FALSE)</f>
        <v>27-Nov-20 A</v>
      </c>
      <c r="H1495" s="13">
        <f>VLOOKUP(A1495,'forecast data dump'!$A$1:$H$3450,8,FALSE)</f>
        <v>1</v>
      </c>
      <c r="I1495" s="22">
        <f t="shared" si="232"/>
        <v>0</v>
      </c>
      <c r="J1495" s="5"/>
      <c r="K1495" s="5"/>
      <c r="L1495" s="33">
        <f t="shared" si="233"/>
        <v>0</v>
      </c>
      <c r="M1495" s="33">
        <f t="shared" si="234"/>
        <v>0</v>
      </c>
      <c r="N1495" s="22">
        <f t="shared" si="235"/>
        <v>0</v>
      </c>
    </row>
    <row r="1496" spans="1:14" x14ac:dyDescent="0.3">
      <c r="A1496" s="5" t="s">
        <v>2980</v>
      </c>
      <c r="B1496" s="5" t="s">
        <v>2981</v>
      </c>
      <c r="C1496" s="5" t="s">
        <v>3745</v>
      </c>
      <c r="D1496" s="5">
        <v>80</v>
      </c>
      <c r="E1496" s="6">
        <v>9321</v>
      </c>
      <c r="F1496" s="17" t="str">
        <f>VLOOKUP(A1496,'forecast data dump'!$A$1:$H$3450,4,FALSE)</f>
        <v>17-Nov-20 A</v>
      </c>
      <c r="G1496" s="17" t="str">
        <f>VLOOKUP(A1496,'forecast data dump'!$A$1:$H$3450,5,FALSE)</f>
        <v>27-Nov-20 A</v>
      </c>
      <c r="H1496" s="13">
        <f>VLOOKUP(A1496,'forecast data dump'!$A$1:$H$3450,8,FALSE)</f>
        <v>1</v>
      </c>
      <c r="I1496" s="22">
        <f t="shared" si="232"/>
        <v>0</v>
      </c>
      <c r="J1496" s="5"/>
      <c r="K1496" s="5"/>
      <c r="L1496" s="33">
        <f t="shared" si="233"/>
        <v>0</v>
      </c>
      <c r="M1496" s="33">
        <f t="shared" si="234"/>
        <v>0</v>
      </c>
      <c r="N1496" s="22">
        <f t="shared" si="235"/>
        <v>0</v>
      </c>
    </row>
    <row r="1497" spans="1:14" x14ac:dyDescent="0.3">
      <c r="A1497" s="5" t="s">
        <v>2980</v>
      </c>
      <c r="B1497" s="5" t="s">
        <v>2981</v>
      </c>
      <c r="C1497" s="5" t="s">
        <v>3746</v>
      </c>
      <c r="D1497" s="5">
        <v>20</v>
      </c>
      <c r="E1497" s="6">
        <v>2583</v>
      </c>
      <c r="F1497" s="17" t="str">
        <f>VLOOKUP(A1497,'forecast data dump'!$A$1:$H$3450,4,FALSE)</f>
        <v>17-Nov-20 A</v>
      </c>
      <c r="G1497" s="17" t="str">
        <f>VLOOKUP(A1497,'forecast data dump'!$A$1:$H$3450,5,FALSE)</f>
        <v>27-Nov-20 A</v>
      </c>
      <c r="H1497" s="13">
        <f>VLOOKUP(A1497,'forecast data dump'!$A$1:$H$3450,8,FALSE)</f>
        <v>1</v>
      </c>
      <c r="I1497" s="22">
        <f t="shared" si="232"/>
        <v>0</v>
      </c>
      <c r="J1497" s="5"/>
      <c r="K1497" s="5"/>
      <c r="L1497" s="33">
        <f t="shared" si="233"/>
        <v>0</v>
      </c>
      <c r="M1497" s="33">
        <f t="shared" si="234"/>
        <v>0</v>
      </c>
      <c r="N1497" s="22">
        <f t="shared" si="235"/>
        <v>0</v>
      </c>
    </row>
    <row r="1498" spans="1:14" x14ac:dyDescent="0.3">
      <c r="A1498" s="5" t="s">
        <v>2982</v>
      </c>
      <c r="B1498" s="5" t="s">
        <v>2983</v>
      </c>
      <c r="C1498" s="5" t="s">
        <v>3746</v>
      </c>
      <c r="D1498" s="5">
        <v>60</v>
      </c>
      <c r="E1498" s="6">
        <v>7818</v>
      </c>
      <c r="F1498" s="17" t="str">
        <f>VLOOKUP(A1498,'forecast data dump'!$A$1:$H$3450,4,FALSE)</f>
        <v>01-Apr-21 A</v>
      </c>
      <c r="G1498" s="17" t="str">
        <f>VLOOKUP(A1498,'forecast data dump'!$A$1:$H$3450,5,FALSE)</f>
        <v>30-Apr-21 A</v>
      </c>
      <c r="H1498" s="13">
        <f>VLOOKUP(A1498,'forecast data dump'!$A$1:$H$3450,8,FALSE)</f>
        <v>1</v>
      </c>
      <c r="I1498" s="22">
        <f t="shared" si="232"/>
        <v>0</v>
      </c>
      <c r="J1498" s="5"/>
      <c r="K1498" s="5"/>
      <c r="L1498" s="33">
        <f t="shared" si="233"/>
        <v>0</v>
      </c>
      <c r="M1498" s="33">
        <f t="shared" si="234"/>
        <v>0</v>
      </c>
      <c r="N1498" s="22">
        <f t="shared" si="235"/>
        <v>0</v>
      </c>
    </row>
    <row r="1499" spans="1:14" x14ac:dyDescent="0.3">
      <c r="A1499" s="5" t="s">
        <v>2984</v>
      </c>
      <c r="B1499" s="5" t="s">
        <v>2985</v>
      </c>
      <c r="C1499" s="5" t="s">
        <v>3746</v>
      </c>
      <c r="D1499" s="5">
        <v>40</v>
      </c>
      <c r="E1499" s="6">
        <v>5212</v>
      </c>
      <c r="F1499" s="17">
        <f>VLOOKUP(A1499,'forecast data dump'!$A$1:$H$3450,4,FALSE)</f>
        <v>44406</v>
      </c>
      <c r="G1499" s="17">
        <f>VLOOKUP(A1499,'forecast data dump'!$A$1:$H$3450,5,FALSE)</f>
        <v>44491</v>
      </c>
      <c r="H1499" s="13">
        <f>VLOOKUP(A1499,'forecast data dump'!$A$1:$H$3450,8,FALSE)</f>
        <v>0</v>
      </c>
      <c r="I1499" s="22">
        <f t="shared" si="232"/>
        <v>40</v>
      </c>
      <c r="J1499" s="5"/>
      <c r="K1499" s="5"/>
      <c r="L1499" s="33">
        <f t="shared" si="233"/>
        <v>5212</v>
      </c>
      <c r="M1499" s="33">
        <f t="shared" si="234"/>
        <v>5212</v>
      </c>
      <c r="N1499" s="22">
        <f t="shared" si="235"/>
        <v>0</v>
      </c>
    </row>
    <row r="1500" spans="1:14" x14ac:dyDescent="0.3">
      <c r="A1500" s="5" t="s">
        <v>2986</v>
      </c>
      <c r="B1500" s="5" t="s">
        <v>2987</v>
      </c>
      <c r="C1500" s="5" t="s">
        <v>3746</v>
      </c>
      <c r="D1500" s="5">
        <v>48</v>
      </c>
      <c r="E1500" s="6">
        <v>6255</v>
      </c>
      <c r="F1500" s="17" t="str">
        <f>VLOOKUP(A1500,'forecast data dump'!$A$1:$H$3450,4,FALSE)</f>
        <v>01-Apr-21 A</v>
      </c>
      <c r="G1500" s="17" t="str">
        <f>VLOOKUP(A1500,'forecast data dump'!$A$1:$H$3450,5,FALSE)</f>
        <v>30-Apr-21 A</v>
      </c>
      <c r="H1500" s="13">
        <f>VLOOKUP(A1500,'forecast data dump'!$A$1:$H$3450,8,FALSE)</f>
        <v>1</v>
      </c>
      <c r="I1500" s="22">
        <f t="shared" si="232"/>
        <v>0</v>
      </c>
      <c r="J1500" s="5"/>
      <c r="K1500" s="5"/>
      <c r="L1500" s="33">
        <f t="shared" si="233"/>
        <v>0</v>
      </c>
      <c r="M1500" s="33">
        <f t="shared" si="234"/>
        <v>0</v>
      </c>
      <c r="N1500" s="22">
        <f t="shared" si="235"/>
        <v>0</v>
      </c>
    </row>
    <row r="1501" spans="1:14" x14ac:dyDescent="0.3">
      <c r="A1501" s="5" t="s">
        <v>2988</v>
      </c>
      <c r="B1501" s="5" t="s">
        <v>2989</v>
      </c>
      <c r="C1501" s="5" t="s">
        <v>3742</v>
      </c>
      <c r="D1501" s="5">
        <v>80</v>
      </c>
      <c r="E1501" s="6">
        <v>9404</v>
      </c>
      <c r="F1501" s="17">
        <f>VLOOKUP(A1501,'forecast data dump'!$A$1:$H$3450,4,FALSE)</f>
        <v>44586</v>
      </c>
      <c r="G1501" s="17">
        <f>VLOOKUP(A1501,'forecast data dump'!$A$1:$H$3450,5,FALSE)</f>
        <v>44614</v>
      </c>
      <c r="H1501" s="13">
        <f>VLOOKUP(A1501,'forecast data dump'!$A$1:$H$3450,8,FALSE)</f>
        <v>0</v>
      </c>
      <c r="I1501" s="22">
        <f t="shared" si="232"/>
        <v>80</v>
      </c>
      <c r="J1501" s="5"/>
      <c r="K1501" s="5"/>
      <c r="L1501" s="33">
        <f t="shared" si="233"/>
        <v>9404</v>
      </c>
      <c r="M1501" s="33">
        <f t="shared" si="234"/>
        <v>9404</v>
      </c>
      <c r="N1501" s="22">
        <f t="shared" si="235"/>
        <v>0</v>
      </c>
    </row>
    <row r="1502" spans="1:14" x14ac:dyDescent="0.3">
      <c r="A1502" s="5" t="s">
        <v>2988</v>
      </c>
      <c r="B1502" s="5" t="s">
        <v>2989</v>
      </c>
      <c r="C1502" s="5" t="s">
        <v>3746</v>
      </c>
      <c r="D1502" s="5">
        <v>40</v>
      </c>
      <c r="E1502" s="6">
        <v>5212</v>
      </c>
      <c r="F1502" s="17">
        <f>VLOOKUP(A1502,'forecast data dump'!$A$1:$H$3450,4,FALSE)</f>
        <v>44586</v>
      </c>
      <c r="G1502" s="17">
        <f>VLOOKUP(A1502,'forecast data dump'!$A$1:$H$3450,5,FALSE)</f>
        <v>44614</v>
      </c>
      <c r="H1502" s="13">
        <f>VLOOKUP(A1502,'forecast data dump'!$A$1:$H$3450,8,FALSE)</f>
        <v>0</v>
      </c>
      <c r="I1502" s="22">
        <f t="shared" si="232"/>
        <v>40</v>
      </c>
      <c r="J1502" s="5"/>
      <c r="K1502" s="5"/>
      <c r="L1502" s="33">
        <f t="shared" si="233"/>
        <v>5212</v>
      </c>
      <c r="M1502" s="33">
        <f t="shared" si="234"/>
        <v>5212</v>
      </c>
      <c r="N1502" s="22">
        <f t="shared" si="235"/>
        <v>0</v>
      </c>
    </row>
    <row r="1503" spans="1:14" x14ac:dyDescent="0.3">
      <c r="A1503" s="5" t="s">
        <v>2990</v>
      </c>
      <c r="B1503" s="5" t="s">
        <v>2991</v>
      </c>
      <c r="C1503" s="5" t="s">
        <v>3762</v>
      </c>
      <c r="D1503" s="5">
        <v>50000</v>
      </c>
      <c r="E1503" s="6">
        <v>58034</v>
      </c>
      <c r="F1503" s="17">
        <f>VLOOKUP(A1503,'forecast data dump'!$A$1:$H$3450,4,FALSE)</f>
        <v>44586</v>
      </c>
      <c r="G1503" s="17">
        <f>VLOOKUP(A1503,'forecast data dump'!$A$1:$H$3450,5,FALSE)</f>
        <v>44614</v>
      </c>
      <c r="H1503" s="13">
        <f>VLOOKUP(A1503,'forecast data dump'!$A$1:$H$3450,8,FALSE)</f>
        <v>0</v>
      </c>
      <c r="I1503" s="22">
        <f t="shared" si="232"/>
        <v>50000</v>
      </c>
      <c r="J1503" s="5"/>
      <c r="K1503" s="5"/>
      <c r="L1503" s="33">
        <f t="shared" si="233"/>
        <v>58034</v>
      </c>
      <c r="M1503" s="33">
        <f t="shared" si="234"/>
        <v>58034</v>
      </c>
      <c r="N1503" s="22">
        <f t="shared" si="235"/>
        <v>0</v>
      </c>
    </row>
    <row r="1504" spans="1:14" x14ac:dyDescent="0.3">
      <c r="A1504" s="5" t="s">
        <v>2992</v>
      </c>
      <c r="B1504" s="5" t="s">
        <v>2993</v>
      </c>
      <c r="C1504" s="5" t="s">
        <v>3746</v>
      </c>
      <c r="D1504" s="5">
        <v>40</v>
      </c>
      <c r="E1504" s="6">
        <v>5060</v>
      </c>
      <c r="F1504" s="17" t="str">
        <f>VLOOKUP(A1504,'forecast data dump'!$A$1:$H$3450,4,FALSE)</f>
        <v>01-Nov-19 A</v>
      </c>
      <c r="G1504" s="17" t="str">
        <f>VLOOKUP(A1504,'forecast data dump'!$A$1:$H$3450,5,FALSE)</f>
        <v>18-Dec-19 A</v>
      </c>
      <c r="H1504" s="13">
        <f>VLOOKUP(A1504,'forecast data dump'!$A$1:$H$3450,8,FALSE)</f>
        <v>1</v>
      </c>
      <c r="I1504" s="22">
        <f t="shared" si="232"/>
        <v>0</v>
      </c>
      <c r="J1504" s="5"/>
      <c r="K1504" s="5"/>
      <c r="L1504" s="33">
        <f t="shared" si="233"/>
        <v>0</v>
      </c>
      <c r="M1504" s="33">
        <f t="shared" si="234"/>
        <v>0</v>
      </c>
      <c r="N1504" s="22">
        <f t="shared" si="235"/>
        <v>0</v>
      </c>
    </row>
    <row r="1505" spans="1:14" x14ac:dyDescent="0.3">
      <c r="A1505" s="5" t="s">
        <v>2994</v>
      </c>
      <c r="B1505" s="5" t="s">
        <v>2995</v>
      </c>
      <c r="C1505" s="5" t="s">
        <v>3744</v>
      </c>
      <c r="D1505" s="5">
        <v>40</v>
      </c>
      <c r="E1505" s="6">
        <v>5891</v>
      </c>
      <c r="F1505" s="17" t="str">
        <f>VLOOKUP(A1505,'forecast data dump'!$A$1:$H$3450,4,FALSE)</f>
        <v>09-Jan-20 A</v>
      </c>
      <c r="G1505" s="17" t="str">
        <f>VLOOKUP(A1505,'forecast data dump'!$A$1:$H$3450,5,FALSE)</f>
        <v>30-Jan-20 A</v>
      </c>
      <c r="H1505" s="13">
        <f>VLOOKUP(A1505,'forecast data dump'!$A$1:$H$3450,8,FALSE)</f>
        <v>1</v>
      </c>
      <c r="I1505" s="22">
        <f t="shared" si="232"/>
        <v>0</v>
      </c>
      <c r="J1505" s="5"/>
      <c r="K1505" s="5"/>
      <c r="L1505" s="33">
        <f t="shared" si="233"/>
        <v>0</v>
      </c>
      <c r="M1505" s="33">
        <f t="shared" si="234"/>
        <v>0</v>
      </c>
      <c r="N1505" s="22">
        <f t="shared" si="235"/>
        <v>0</v>
      </c>
    </row>
    <row r="1506" spans="1:14" x14ac:dyDescent="0.3">
      <c r="A1506" s="5" t="s">
        <v>2994</v>
      </c>
      <c r="B1506" s="5" t="s">
        <v>2995</v>
      </c>
      <c r="C1506" s="5" t="s">
        <v>3745</v>
      </c>
      <c r="D1506" s="5">
        <v>40</v>
      </c>
      <c r="E1506" s="6">
        <v>4565</v>
      </c>
      <c r="F1506" s="17" t="str">
        <f>VLOOKUP(A1506,'forecast data dump'!$A$1:$H$3450,4,FALSE)</f>
        <v>09-Jan-20 A</v>
      </c>
      <c r="G1506" s="17" t="str">
        <f>VLOOKUP(A1506,'forecast data dump'!$A$1:$H$3450,5,FALSE)</f>
        <v>30-Jan-20 A</v>
      </c>
      <c r="H1506" s="13">
        <f>VLOOKUP(A1506,'forecast data dump'!$A$1:$H$3450,8,FALSE)</f>
        <v>1</v>
      </c>
      <c r="I1506" s="22">
        <f t="shared" si="232"/>
        <v>0</v>
      </c>
      <c r="J1506" s="5"/>
      <c r="K1506" s="5"/>
      <c r="L1506" s="33">
        <f t="shared" si="233"/>
        <v>0</v>
      </c>
      <c r="M1506" s="33">
        <f t="shared" si="234"/>
        <v>0</v>
      </c>
      <c r="N1506" s="22">
        <f t="shared" si="235"/>
        <v>0</v>
      </c>
    </row>
    <row r="1507" spans="1:14" x14ac:dyDescent="0.3">
      <c r="A1507" s="5" t="s">
        <v>2996</v>
      </c>
      <c r="B1507" s="5" t="s">
        <v>2997</v>
      </c>
      <c r="C1507" s="5" t="s">
        <v>3744</v>
      </c>
      <c r="D1507" s="5">
        <v>32</v>
      </c>
      <c r="E1507" s="6">
        <v>4712</v>
      </c>
      <c r="F1507" s="17" t="str">
        <f>VLOOKUP(A1507,'forecast data dump'!$A$1:$H$3450,4,FALSE)</f>
        <v>17-Aug-20 A</v>
      </c>
      <c r="G1507" s="17" t="str">
        <f>VLOOKUP(A1507,'forecast data dump'!$A$1:$H$3450,5,FALSE)</f>
        <v>30-Sep-20 A</v>
      </c>
      <c r="H1507" s="13">
        <f>VLOOKUP(A1507,'forecast data dump'!$A$1:$H$3450,8,FALSE)</f>
        <v>1</v>
      </c>
      <c r="I1507" s="22">
        <f t="shared" si="232"/>
        <v>0</v>
      </c>
      <c r="J1507" s="5"/>
      <c r="K1507" s="5"/>
      <c r="L1507" s="33">
        <f t="shared" si="233"/>
        <v>0</v>
      </c>
      <c r="M1507" s="33">
        <f t="shared" si="234"/>
        <v>0</v>
      </c>
      <c r="N1507" s="22">
        <f t="shared" si="235"/>
        <v>0</v>
      </c>
    </row>
    <row r="1508" spans="1:14" x14ac:dyDescent="0.3">
      <c r="A1508" s="5" t="s">
        <v>2996</v>
      </c>
      <c r="B1508" s="5" t="s">
        <v>2997</v>
      </c>
      <c r="C1508" s="5" t="s">
        <v>3745</v>
      </c>
      <c r="D1508" s="5">
        <v>32</v>
      </c>
      <c r="E1508" s="6">
        <v>3652</v>
      </c>
      <c r="F1508" s="17" t="str">
        <f>VLOOKUP(A1508,'forecast data dump'!$A$1:$H$3450,4,FALSE)</f>
        <v>17-Aug-20 A</v>
      </c>
      <c r="G1508" s="17" t="str">
        <f>VLOOKUP(A1508,'forecast data dump'!$A$1:$H$3450,5,FALSE)</f>
        <v>30-Sep-20 A</v>
      </c>
      <c r="H1508" s="13">
        <f>VLOOKUP(A1508,'forecast data dump'!$A$1:$H$3450,8,FALSE)</f>
        <v>1</v>
      </c>
      <c r="I1508" s="22">
        <f t="shared" si="232"/>
        <v>0</v>
      </c>
      <c r="J1508" s="5"/>
      <c r="K1508" s="5"/>
      <c r="L1508" s="33">
        <f t="shared" si="233"/>
        <v>0</v>
      </c>
      <c r="M1508" s="33">
        <f t="shared" si="234"/>
        <v>0</v>
      </c>
      <c r="N1508" s="22">
        <f t="shared" si="235"/>
        <v>0</v>
      </c>
    </row>
    <row r="1509" spans="1:14" x14ac:dyDescent="0.3">
      <c r="A1509" s="5" t="s">
        <v>2998</v>
      </c>
      <c r="B1509" s="5" t="s">
        <v>2999</v>
      </c>
      <c r="C1509" s="5" t="s">
        <v>3745</v>
      </c>
      <c r="D1509" s="5">
        <v>32</v>
      </c>
      <c r="E1509" s="6">
        <v>3652</v>
      </c>
      <c r="F1509" s="17" t="str">
        <f>VLOOKUP(A1509,'forecast data dump'!$A$1:$H$3450,4,FALSE)</f>
        <v>27-Aug-20 A</v>
      </c>
      <c r="G1509" s="17" t="str">
        <f>VLOOKUP(A1509,'forecast data dump'!$A$1:$H$3450,5,FALSE)</f>
        <v>31-Mar-21 A</v>
      </c>
      <c r="H1509" s="13">
        <f>VLOOKUP(A1509,'forecast data dump'!$A$1:$H$3450,8,FALSE)</f>
        <v>1</v>
      </c>
      <c r="I1509" s="22">
        <f t="shared" si="232"/>
        <v>0</v>
      </c>
      <c r="J1509" s="5"/>
      <c r="K1509" s="5"/>
      <c r="L1509" s="33">
        <f t="shared" si="233"/>
        <v>0</v>
      </c>
      <c r="M1509" s="33">
        <f t="shared" si="234"/>
        <v>0</v>
      </c>
      <c r="N1509" s="22">
        <f t="shared" si="235"/>
        <v>0</v>
      </c>
    </row>
    <row r="1510" spans="1:14" x14ac:dyDescent="0.3">
      <c r="A1510" s="5" t="s">
        <v>2998</v>
      </c>
      <c r="B1510" s="5" t="s">
        <v>2999</v>
      </c>
      <c r="C1510" s="5" t="s">
        <v>3744</v>
      </c>
      <c r="D1510" s="5">
        <v>32</v>
      </c>
      <c r="E1510" s="6">
        <v>4712</v>
      </c>
      <c r="F1510" s="17" t="str">
        <f>VLOOKUP(A1510,'forecast data dump'!$A$1:$H$3450,4,FALSE)</f>
        <v>27-Aug-20 A</v>
      </c>
      <c r="G1510" s="17" t="str">
        <f>VLOOKUP(A1510,'forecast data dump'!$A$1:$H$3450,5,FALSE)</f>
        <v>31-Mar-21 A</v>
      </c>
      <c r="H1510" s="13">
        <f>VLOOKUP(A1510,'forecast data dump'!$A$1:$H$3450,8,FALSE)</f>
        <v>1</v>
      </c>
      <c r="I1510" s="22">
        <f t="shared" si="232"/>
        <v>0</v>
      </c>
      <c r="J1510" s="5"/>
      <c r="K1510" s="5"/>
      <c r="L1510" s="33">
        <f t="shared" si="233"/>
        <v>0</v>
      </c>
      <c r="M1510" s="33">
        <f t="shared" si="234"/>
        <v>0</v>
      </c>
      <c r="N1510" s="22">
        <f t="shared" si="235"/>
        <v>0</v>
      </c>
    </row>
    <row r="1511" spans="1:14" x14ac:dyDescent="0.3">
      <c r="A1511" s="5" t="s">
        <v>3000</v>
      </c>
      <c r="B1511" s="5" t="s">
        <v>3001</v>
      </c>
      <c r="C1511" s="5" t="s">
        <v>3744</v>
      </c>
      <c r="D1511" s="5">
        <v>20</v>
      </c>
      <c r="E1511" s="6">
        <v>2945</v>
      </c>
      <c r="F1511" s="17" t="str">
        <f>VLOOKUP(A1511,'forecast data dump'!$A$1:$H$3450,4,FALSE)</f>
        <v>17-Nov-20 A</v>
      </c>
      <c r="G1511" s="17" t="str">
        <f>VLOOKUP(A1511,'forecast data dump'!$A$1:$H$3450,5,FALSE)</f>
        <v>27-Nov-20 A</v>
      </c>
      <c r="H1511" s="13">
        <f>VLOOKUP(A1511,'forecast data dump'!$A$1:$H$3450,8,FALSE)</f>
        <v>1</v>
      </c>
      <c r="I1511" s="22">
        <f t="shared" si="232"/>
        <v>0</v>
      </c>
      <c r="J1511" s="5"/>
      <c r="K1511" s="5"/>
      <c r="L1511" s="33">
        <f t="shared" si="233"/>
        <v>0</v>
      </c>
      <c r="M1511" s="33">
        <f t="shared" si="234"/>
        <v>0</v>
      </c>
      <c r="N1511" s="22">
        <f t="shared" si="235"/>
        <v>0</v>
      </c>
    </row>
    <row r="1512" spans="1:14" x14ac:dyDescent="0.3">
      <c r="A1512" s="5" t="s">
        <v>3002</v>
      </c>
      <c r="B1512" s="5" t="s">
        <v>3003</v>
      </c>
      <c r="C1512" s="5" t="s">
        <v>3745</v>
      </c>
      <c r="D1512" s="5">
        <v>40</v>
      </c>
      <c r="E1512" s="6">
        <v>4565</v>
      </c>
      <c r="F1512" s="17" t="str">
        <f>VLOOKUP(A1512,'forecast data dump'!$A$1:$H$3450,4,FALSE)</f>
        <v>30-Mar-20 A</v>
      </c>
      <c r="G1512" s="17" t="str">
        <f>VLOOKUP(A1512,'forecast data dump'!$A$1:$H$3450,5,FALSE)</f>
        <v>31-Mar-20 A</v>
      </c>
      <c r="H1512" s="13">
        <f>VLOOKUP(A1512,'forecast data dump'!$A$1:$H$3450,8,FALSE)</f>
        <v>1</v>
      </c>
      <c r="I1512" s="22">
        <f t="shared" si="232"/>
        <v>0</v>
      </c>
      <c r="J1512" s="5"/>
      <c r="K1512" s="5"/>
      <c r="L1512" s="33">
        <f t="shared" si="233"/>
        <v>0</v>
      </c>
      <c r="M1512" s="33">
        <f t="shared" si="234"/>
        <v>0</v>
      </c>
      <c r="N1512" s="22">
        <f t="shared" si="235"/>
        <v>0</v>
      </c>
    </row>
    <row r="1513" spans="1:14" x14ac:dyDescent="0.3">
      <c r="A1513" s="5" t="s">
        <v>3002</v>
      </c>
      <c r="B1513" s="5" t="s">
        <v>3003</v>
      </c>
      <c r="C1513" s="5" t="s">
        <v>3746</v>
      </c>
      <c r="D1513" s="5">
        <v>20</v>
      </c>
      <c r="E1513" s="6">
        <v>2530</v>
      </c>
      <c r="F1513" s="17" t="str">
        <f>VLOOKUP(A1513,'forecast data dump'!$A$1:$H$3450,4,FALSE)</f>
        <v>30-Mar-20 A</v>
      </c>
      <c r="G1513" s="17" t="str">
        <f>VLOOKUP(A1513,'forecast data dump'!$A$1:$H$3450,5,FALSE)</f>
        <v>31-Mar-20 A</v>
      </c>
      <c r="H1513" s="13">
        <f>VLOOKUP(A1513,'forecast data dump'!$A$1:$H$3450,8,FALSE)</f>
        <v>1</v>
      </c>
      <c r="I1513" s="22">
        <f t="shared" si="232"/>
        <v>0</v>
      </c>
      <c r="J1513" s="5"/>
      <c r="K1513" s="5"/>
      <c r="L1513" s="33">
        <f t="shared" si="233"/>
        <v>0</v>
      </c>
      <c r="M1513" s="33">
        <f t="shared" si="234"/>
        <v>0</v>
      </c>
      <c r="N1513" s="22">
        <f t="shared" si="235"/>
        <v>0</v>
      </c>
    </row>
    <row r="1514" spans="1:14" x14ac:dyDescent="0.3">
      <c r="A1514" s="5" t="s">
        <v>3004</v>
      </c>
      <c r="B1514" s="5" t="s">
        <v>3005</v>
      </c>
      <c r="C1514" s="5" t="s">
        <v>3746</v>
      </c>
      <c r="D1514" s="5">
        <v>352</v>
      </c>
      <c r="E1514" s="6">
        <v>47243</v>
      </c>
      <c r="F1514" s="17" t="str">
        <f>VLOOKUP(A1514,'forecast data dump'!$A$1:$H$3450,4,FALSE)</f>
        <v>01-Oct-21*</v>
      </c>
      <c r="G1514" s="17">
        <f>VLOOKUP(A1514,'forecast data dump'!$A$1:$H$3450,5,FALSE)</f>
        <v>44834</v>
      </c>
      <c r="H1514" s="13">
        <f>VLOOKUP(A1514,'forecast data dump'!$A$1:$H$3450,8,FALSE)</f>
        <v>0</v>
      </c>
      <c r="I1514" s="22">
        <f t="shared" si="232"/>
        <v>352</v>
      </c>
      <c r="J1514" s="5"/>
      <c r="K1514" s="5"/>
      <c r="L1514" s="33">
        <f t="shared" si="233"/>
        <v>47243</v>
      </c>
      <c r="M1514" s="33">
        <f t="shared" si="234"/>
        <v>47243</v>
      </c>
      <c r="N1514" s="22">
        <f t="shared" si="235"/>
        <v>0</v>
      </c>
    </row>
    <row r="1515" spans="1:14" x14ac:dyDescent="0.3">
      <c r="A1515" s="5" t="s">
        <v>3006</v>
      </c>
      <c r="B1515" s="5" t="s">
        <v>3007</v>
      </c>
      <c r="C1515" s="5" t="s">
        <v>3746</v>
      </c>
      <c r="D1515" s="5">
        <v>113</v>
      </c>
      <c r="E1515" s="6">
        <v>15621</v>
      </c>
      <c r="F1515" s="17" t="str">
        <f>VLOOKUP(A1515,'forecast data dump'!$A$1:$H$3450,4,FALSE)</f>
        <v>03-Oct-22*</v>
      </c>
      <c r="G1515" s="17">
        <f>VLOOKUP(A1515,'forecast data dump'!$A$1:$H$3450,5,FALSE)</f>
        <v>44838</v>
      </c>
      <c r="H1515" s="13">
        <f>VLOOKUP(A1515,'forecast data dump'!$A$1:$H$3450,8,FALSE)</f>
        <v>0</v>
      </c>
      <c r="I1515" s="22">
        <f t="shared" si="232"/>
        <v>113</v>
      </c>
      <c r="J1515" s="5"/>
      <c r="K1515" s="5"/>
      <c r="L1515" s="33">
        <f t="shared" si="233"/>
        <v>15621</v>
      </c>
      <c r="M1515" s="33">
        <f t="shared" si="234"/>
        <v>15621</v>
      </c>
      <c r="N1515" s="22">
        <f t="shared" si="235"/>
        <v>0</v>
      </c>
    </row>
    <row r="1516" spans="1:14" x14ac:dyDescent="0.3">
      <c r="A1516" s="3" t="s">
        <v>7878</v>
      </c>
      <c r="B1516" s="3"/>
      <c r="C1516" s="3"/>
      <c r="D1516" s="3"/>
      <c r="E1516" s="4"/>
      <c r="F1516" s="15"/>
      <c r="G1516" s="15"/>
      <c r="H1516" s="11"/>
      <c r="I1516" s="20"/>
      <c r="J1516" s="3"/>
      <c r="K1516" s="3"/>
      <c r="L1516" s="32"/>
      <c r="M1516" s="32"/>
      <c r="N1516" s="20"/>
    </row>
    <row r="1517" spans="1:14" x14ac:dyDescent="0.3">
      <c r="A1517" s="5" t="s">
        <v>3008</v>
      </c>
      <c r="B1517" s="5" t="s">
        <v>3009</v>
      </c>
      <c r="C1517" s="5" t="s">
        <v>3763</v>
      </c>
      <c r="D1517" s="5">
        <v>4</v>
      </c>
      <c r="E1517" s="6">
        <v>589</v>
      </c>
      <c r="F1517" s="17" t="str">
        <f>VLOOKUP(A1517,'forecast data dump'!$A$1:$H$3450,4,FALSE)</f>
        <v>02-Mar-20 A</v>
      </c>
      <c r="G1517" s="17" t="str">
        <f>VLOOKUP(A1517,'forecast data dump'!$A$1:$H$3450,5,FALSE)</f>
        <v>29-May-20 A</v>
      </c>
      <c r="H1517" s="13">
        <f>VLOOKUP(A1517,'forecast data dump'!$A$1:$H$3450,8,FALSE)</f>
        <v>1</v>
      </c>
      <c r="I1517" s="22">
        <f t="shared" ref="I1517:I1572" si="236">D1517*(1-H1517)</f>
        <v>0</v>
      </c>
      <c r="J1517" s="5"/>
      <c r="K1517" s="5"/>
      <c r="L1517" s="33">
        <f t="shared" ref="L1517:L1572" si="237">E1517*(1-H1517)</f>
        <v>0</v>
      </c>
      <c r="M1517" s="33">
        <f t="shared" ref="M1517:M1572" si="238">IF(J1517="",L1517,(E1517/D1517)*J1517)</f>
        <v>0</v>
      </c>
      <c r="N1517" s="22">
        <f t="shared" ref="N1517:N1572" si="239">L1517-M1517</f>
        <v>0</v>
      </c>
    </row>
    <row r="1518" spans="1:14" x14ac:dyDescent="0.3">
      <c r="A1518" s="5" t="s">
        <v>3010</v>
      </c>
      <c r="B1518" s="5" t="s">
        <v>3011</v>
      </c>
      <c r="C1518" s="5" t="s">
        <v>3763</v>
      </c>
      <c r="D1518" s="5">
        <v>20</v>
      </c>
      <c r="E1518" s="6">
        <v>3034</v>
      </c>
      <c r="F1518" s="17">
        <f>VLOOKUP(A1518,'forecast data dump'!$A$1:$H$3450,4,FALSE)</f>
        <v>44454</v>
      </c>
      <c r="G1518" s="17">
        <f>VLOOKUP(A1518,'forecast data dump'!$A$1:$H$3450,5,FALSE)</f>
        <v>44470</v>
      </c>
      <c r="H1518" s="13">
        <f>VLOOKUP(A1518,'forecast data dump'!$A$1:$H$3450,8,FALSE)</f>
        <v>0</v>
      </c>
      <c r="I1518" s="22">
        <f t="shared" si="236"/>
        <v>20</v>
      </c>
      <c r="J1518" s="5"/>
      <c r="K1518" s="5"/>
      <c r="L1518" s="33">
        <f t="shared" si="237"/>
        <v>3034</v>
      </c>
      <c r="M1518" s="33">
        <f t="shared" si="238"/>
        <v>3034</v>
      </c>
      <c r="N1518" s="22">
        <f t="shared" si="239"/>
        <v>0</v>
      </c>
    </row>
    <row r="1519" spans="1:14" x14ac:dyDescent="0.3">
      <c r="A1519" s="5" t="s">
        <v>3012</v>
      </c>
      <c r="B1519" s="5" t="s">
        <v>3013</v>
      </c>
      <c r="C1519" s="5" t="s">
        <v>3745</v>
      </c>
      <c r="D1519" s="5">
        <v>80</v>
      </c>
      <c r="E1519" s="6">
        <v>9404</v>
      </c>
      <c r="F1519" s="17">
        <f>VLOOKUP(A1519,'forecast data dump'!$A$1:$H$3450,4,FALSE)</f>
        <v>44470</v>
      </c>
      <c r="G1519" s="17">
        <f>VLOOKUP(A1519,'forecast data dump'!$A$1:$H$3450,5,FALSE)</f>
        <v>44489</v>
      </c>
      <c r="H1519" s="13">
        <f>VLOOKUP(A1519,'forecast data dump'!$A$1:$H$3450,8,FALSE)</f>
        <v>0</v>
      </c>
      <c r="I1519" s="22">
        <f t="shared" si="236"/>
        <v>80</v>
      </c>
      <c r="J1519" s="5"/>
      <c r="K1519" s="5"/>
      <c r="L1519" s="33">
        <f t="shared" si="237"/>
        <v>9404</v>
      </c>
      <c r="M1519" s="33">
        <f t="shared" si="238"/>
        <v>9404</v>
      </c>
      <c r="N1519" s="22">
        <f t="shared" si="239"/>
        <v>0</v>
      </c>
    </row>
    <row r="1520" spans="1:14" x14ac:dyDescent="0.3">
      <c r="A1520" s="5" t="s">
        <v>3012</v>
      </c>
      <c r="B1520" s="5" t="s">
        <v>3013</v>
      </c>
      <c r="C1520" s="5" t="s">
        <v>3746</v>
      </c>
      <c r="D1520" s="5">
        <v>40</v>
      </c>
      <c r="E1520" s="6">
        <v>5212</v>
      </c>
      <c r="F1520" s="17">
        <f>VLOOKUP(A1520,'forecast data dump'!$A$1:$H$3450,4,FALSE)</f>
        <v>44470</v>
      </c>
      <c r="G1520" s="17">
        <f>VLOOKUP(A1520,'forecast data dump'!$A$1:$H$3450,5,FALSE)</f>
        <v>44489</v>
      </c>
      <c r="H1520" s="13">
        <f>VLOOKUP(A1520,'forecast data dump'!$A$1:$H$3450,8,FALSE)</f>
        <v>0</v>
      </c>
      <c r="I1520" s="22">
        <f t="shared" si="236"/>
        <v>40</v>
      </c>
      <c r="J1520" s="5"/>
      <c r="K1520" s="5"/>
      <c r="L1520" s="33">
        <f t="shared" si="237"/>
        <v>5212</v>
      </c>
      <c r="M1520" s="33">
        <f t="shared" si="238"/>
        <v>5212</v>
      </c>
      <c r="N1520" s="22">
        <f t="shared" si="239"/>
        <v>0</v>
      </c>
    </row>
    <row r="1521" spans="1:14" x14ac:dyDescent="0.3">
      <c r="A1521" s="5" t="s">
        <v>3014</v>
      </c>
      <c r="B1521" s="5" t="s">
        <v>3015</v>
      </c>
      <c r="C1521" s="5" t="s">
        <v>3763</v>
      </c>
      <c r="D1521" s="5">
        <v>20</v>
      </c>
      <c r="E1521" s="6">
        <v>3034</v>
      </c>
      <c r="F1521" s="17">
        <f>VLOOKUP(A1521,'forecast data dump'!$A$1:$H$3450,4,FALSE)</f>
        <v>44489</v>
      </c>
      <c r="G1521" s="17">
        <f>VLOOKUP(A1521,'forecast data dump'!$A$1:$H$3450,5,FALSE)</f>
        <v>44518</v>
      </c>
      <c r="H1521" s="13">
        <f>VLOOKUP(A1521,'forecast data dump'!$A$1:$H$3450,8,FALSE)</f>
        <v>0</v>
      </c>
      <c r="I1521" s="22">
        <f t="shared" si="236"/>
        <v>20</v>
      </c>
      <c r="J1521" s="5"/>
      <c r="K1521" s="5"/>
      <c r="L1521" s="33">
        <f t="shared" si="237"/>
        <v>3034</v>
      </c>
      <c r="M1521" s="33">
        <f t="shared" si="238"/>
        <v>3034</v>
      </c>
      <c r="N1521" s="22">
        <f t="shared" si="239"/>
        <v>0</v>
      </c>
    </row>
    <row r="1522" spans="1:14" x14ac:dyDescent="0.3">
      <c r="A1522" s="5" t="s">
        <v>3016</v>
      </c>
      <c r="B1522" s="5" t="s">
        <v>3017</v>
      </c>
      <c r="C1522" s="5" t="s">
        <v>3763</v>
      </c>
      <c r="D1522" s="5">
        <v>10</v>
      </c>
      <c r="E1522" s="6">
        <v>1517</v>
      </c>
      <c r="F1522" s="17">
        <f>VLOOKUP(A1522,'forecast data dump'!$A$1:$H$3450,4,FALSE)</f>
        <v>44518</v>
      </c>
      <c r="G1522" s="17">
        <f>VLOOKUP(A1522,'forecast data dump'!$A$1:$H$3450,5,FALSE)</f>
        <v>44550</v>
      </c>
      <c r="H1522" s="13">
        <f>VLOOKUP(A1522,'forecast data dump'!$A$1:$H$3450,8,FALSE)</f>
        <v>0</v>
      </c>
      <c r="I1522" s="22">
        <f t="shared" si="236"/>
        <v>10</v>
      </c>
      <c r="J1522" s="5"/>
      <c r="K1522" s="5"/>
      <c r="L1522" s="33">
        <f t="shared" si="237"/>
        <v>1517</v>
      </c>
      <c r="M1522" s="33">
        <f t="shared" si="238"/>
        <v>1517</v>
      </c>
      <c r="N1522" s="22">
        <f t="shared" si="239"/>
        <v>0</v>
      </c>
    </row>
    <row r="1523" spans="1:14" x14ac:dyDescent="0.3">
      <c r="A1523" s="5" t="s">
        <v>3018</v>
      </c>
      <c r="B1523" s="5" t="s">
        <v>3019</v>
      </c>
      <c r="C1523" s="5" t="s">
        <v>3763</v>
      </c>
      <c r="D1523" s="5">
        <v>2</v>
      </c>
      <c r="E1523" s="6">
        <v>308</v>
      </c>
      <c r="F1523" s="17">
        <f>VLOOKUP(A1523,'forecast data dump'!$A$1:$H$3450,4,FALSE)</f>
        <v>44550</v>
      </c>
      <c r="G1523" s="17">
        <f>VLOOKUP(A1523,'forecast data dump'!$A$1:$H$3450,5,FALSE)</f>
        <v>44624</v>
      </c>
      <c r="H1523" s="13">
        <f>VLOOKUP(A1523,'forecast data dump'!$A$1:$H$3450,8,FALSE)</f>
        <v>0</v>
      </c>
      <c r="I1523" s="22">
        <f t="shared" si="236"/>
        <v>2</v>
      </c>
      <c r="J1523" s="5"/>
      <c r="K1523" s="5"/>
      <c r="L1523" s="33">
        <f t="shared" si="237"/>
        <v>308</v>
      </c>
      <c r="M1523" s="33">
        <f t="shared" si="238"/>
        <v>308</v>
      </c>
      <c r="N1523" s="22">
        <f t="shared" si="239"/>
        <v>0</v>
      </c>
    </row>
    <row r="1524" spans="1:14" x14ac:dyDescent="0.3">
      <c r="A1524" s="5" t="s">
        <v>3020</v>
      </c>
      <c r="B1524" s="5" t="s">
        <v>3021</v>
      </c>
      <c r="C1524" s="5" t="s">
        <v>3763</v>
      </c>
      <c r="D1524" s="5">
        <v>4</v>
      </c>
      <c r="E1524" s="6">
        <v>625</v>
      </c>
      <c r="F1524" s="17">
        <f>VLOOKUP(A1524,'forecast data dump'!$A$1:$H$3450,4,FALSE)</f>
        <v>44624</v>
      </c>
      <c r="G1524" s="17">
        <f>VLOOKUP(A1524,'forecast data dump'!$A$1:$H$3450,5,FALSE)</f>
        <v>44631</v>
      </c>
      <c r="H1524" s="13">
        <f>VLOOKUP(A1524,'forecast data dump'!$A$1:$H$3450,8,FALSE)</f>
        <v>0</v>
      </c>
      <c r="I1524" s="22">
        <f t="shared" si="236"/>
        <v>4</v>
      </c>
      <c r="J1524" s="5"/>
      <c r="K1524" s="5"/>
      <c r="L1524" s="33">
        <f t="shared" si="237"/>
        <v>625</v>
      </c>
      <c r="M1524" s="33">
        <f t="shared" si="238"/>
        <v>625</v>
      </c>
      <c r="N1524" s="22">
        <f t="shared" si="239"/>
        <v>0</v>
      </c>
    </row>
    <row r="1525" spans="1:14" x14ac:dyDescent="0.3">
      <c r="A1525" s="5" t="s">
        <v>3022</v>
      </c>
      <c r="B1525" s="5" t="s">
        <v>3023</v>
      </c>
      <c r="C1525" s="5" t="s">
        <v>3762</v>
      </c>
      <c r="D1525" s="5">
        <v>32000</v>
      </c>
      <c r="E1525" s="6">
        <v>37528</v>
      </c>
      <c r="F1525" s="17">
        <f>VLOOKUP(A1525,'forecast data dump'!$A$1:$H$3450,4,FALSE)</f>
        <v>44550</v>
      </c>
      <c r="G1525" s="17">
        <f>VLOOKUP(A1525,'forecast data dump'!$A$1:$H$3450,5,FALSE)</f>
        <v>44624</v>
      </c>
      <c r="H1525" s="13">
        <f>VLOOKUP(A1525,'forecast data dump'!$A$1:$H$3450,8,FALSE)</f>
        <v>0</v>
      </c>
      <c r="I1525" s="22">
        <f t="shared" si="236"/>
        <v>32000</v>
      </c>
      <c r="J1525" s="5"/>
      <c r="K1525" s="5"/>
      <c r="L1525" s="33">
        <f t="shared" si="237"/>
        <v>37528</v>
      </c>
      <c r="M1525" s="33">
        <f t="shared" si="238"/>
        <v>37528</v>
      </c>
      <c r="N1525" s="22">
        <f t="shared" si="239"/>
        <v>0</v>
      </c>
    </row>
    <row r="1526" spans="1:14" x14ac:dyDescent="0.3">
      <c r="A1526" s="5" t="s">
        <v>3024</v>
      </c>
      <c r="B1526" s="5" t="s">
        <v>3025</v>
      </c>
      <c r="C1526" s="5" t="s">
        <v>3763</v>
      </c>
      <c r="D1526" s="5">
        <v>4</v>
      </c>
      <c r="E1526" s="6">
        <v>625</v>
      </c>
      <c r="F1526" s="17">
        <f>VLOOKUP(A1526,'forecast data dump'!$A$1:$H$3450,4,FALSE)</f>
        <v>44631</v>
      </c>
      <c r="G1526" s="17">
        <f>VLOOKUP(A1526,'forecast data dump'!$A$1:$H$3450,5,FALSE)</f>
        <v>44718</v>
      </c>
      <c r="H1526" s="13">
        <f>VLOOKUP(A1526,'forecast data dump'!$A$1:$H$3450,8,FALSE)</f>
        <v>0</v>
      </c>
      <c r="I1526" s="22">
        <f t="shared" si="236"/>
        <v>4</v>
      </c>
      <c r="J1526" s="5"/>
      <c r="K1526" s="5"/>
      <c r="L1526" s="33">
        <f t="shared" si="237"/>
        <v>625</v>
      </c>
      <c r="M1526" s="33">
        <f t="shared" si="238"/>
        <v>625</v>
      </c>
      <c r="N1526" s="22">
        <f t="shared" si="239"/>
        <v>0</v>
      </c>
    </row>
    <row r="1527" spans="1:14" x14ac:dyDescent="0.3">
      <c r="A1527" s="5" t="s">
        <v>3026</v>
      </c>
      <c r="B1527" s="5" t="s">
        <v>3027</v>
      </c>
      <c r="C1527" s="5" t="s">
        <v>3762</v>
      </c>
      <c r="D1527" s="5">
        <v>22000</v>
      </c>
      <c r="E1527" s="6">
        <v>26046</v>
      </c>
      <c r="F1527" s="17">
        <f>VLOOKUP(A1527,'forecast data dump'!$A$1:$H$3450,4,FALSE)</f>
        <v>44631</v>
      </c>
      <c r="G1527" s="17">
        <f>VLOOKUP(A1527,'forecast data dump'!$A$1:$H$3450,5,FALSE)</f>
        <v>44718</v>
      </c>
      <c r="H1527" s="13">
        <f>VLOOKUP(A1527,'forecast data dump'!$A$1:$H$3450,8,FALSE)</f>
        <v>0</v>
      </c>
      <c r="I1527" s="22">
        <f t="shared" si="236"/>
        <v>22000</v>
      </c>
      <c r="J1527" s="5"/>
      <c r="K1527" s="5"/>
      <c r="L1527" s="33">
        <f t="shared" si="237"/>
        <v>26046</v>
      </c>
      <c r="M1527" s="33">
        <f t="shared" si="238"/>
        <v>26046</v>
      </c>
      <c r="N1527" s="22">
        <f t="shared" si="239"/>
        <v>0</v>
      </c>
    </row>
    <row r="1528" spans="1:14" x14ac:dyDescent="0.3">
      <c r="A1528" s="5" t="s">
        <v>3028</v>
      </c>
      <c r="B1528" s="5" t="s">
        <v>3029</v>
      </c>
      <c r="C1528" s="5" t="s">
        <v>3763</v>
      </c>
      <c r="D1528" s="5">
        <v>16</v>
      </c>
      <c r="E1528" s="6">
        <v>2356</v>
      </c>
      <c r="F1528" s="17" t="str">
        <f>VLOOKUP(A1528,'forecast data dump'!$A$1:$H$3450,4,FALSE)</f>
        <v>01-Oct-19 A</v>
      </c>
      <c r="G1528" s="17" t="str">
        <f>VLOOKUP(A1528,'forecast data dump'!$A$1:$H$3450,5,FALSE)</f>
        <v>31-Jul-20 A</v>
      </c>
      <c r="H1528" s="13">
        <f>VLOOKUP(A1528,'forecast data dump'!$A$1:$H$3450,8,FALSE)</f>
        <v>1</v>
      </c>
      <c r="I1528" s="22">
        <f t="shared" si="236"/>
        <v>0</v>
      </c>
      <c r="J1528" s="5"/>
      <c r="K1528" s="5"/>
      <c r="L1528" s="33">
        <f t="shared" si="237"/>
        <v>0</v>
      </c>
      <c r="M1528" s="33">
        <f t="shared" si="238"/>
        <v>0</v>
      </c>
      <c r="N1528" s="22">
        <f t="shared" si="239"/>
        <v>0</v>
      </c>
    </row>
    <row r="1529" spans="1:14" x14ac:dyDescent="0.3">
      <c r="A1529" s="5" t="s">
        <v>3030</v>
      </c>
      <c r="B1529" s="5" t="s">
        <v>3031</v>
      </c>
      <c r="C1529" s="5" t="s">
        <v>3733</v>
      </c>
      <c r="D1529" s="5">
        <v>32</v>
      </c>
      <c r="E1529" s="6">
        <v>4712</v>
      </c>
      <c r="F1529" s="17" t="str">
        <f>VLOOKUP(A1529,'forecast data dump'!$A$1:$H$3450,4,FALSE)</f>
        <v>01-Oct-19 A</v>
      </c>
      <c r="G1529" s="17" t="str">
        <f>VLOOKUP(A1529,'forecast data dump'!$A$1:$H$3450,5,FALSE)</f>
        <v>31-Jul-20 A</v>
      </c>
      <c r="H1529" s="13">
        <f>VLOOKUP(A1529,'forecast data dump'!$A$1:$H$3450,8,FALSE)</f>
        <v>1</v>
      </c>
      <c r="I1529" s="22">
        <f t="shared" si="236"/>
        <v>0</v>
      </c>
      <c r="J1529" s="5"/>
      <c r="K1529" s="5"/>
      <c r="L1529" s="33">
        <f t="shared" si="237"/>
        <v>0</v>
      </c>
      <c r="M1529" s="33">
        <f t="shared" si="238"/>
        <v>0</v>
      </c>
      <c r="N1529" s="22">
        <f t="shared" si="239"/>
        <v>0</v>
      </c>
    </row>
    <row r="1530" spans="1:14" x14ac:dyDescent="0.3">
      <c r="A1530" s="5" t="s">
        <v>3030</v>
      </c>
      <c r="B1530" s="5" t="s">
        <v>3031</v>
      </c>
      <c r="C1530" s="5" t="s">
        <v>3741</v>
      </c>
      <c r="D1530" s="5">
        <v>26</v>
      </c>
      <c r="E1530" s="6">
        <v>2967</v>
      </c>
      <c r="F1530" s="17" t="str">
        <f>VLOOKUP(A1530,'forecast data dump'!$A$1:$H$3450,4,FALSE)</f>
        <v>01-Oct-19 A</v>
      </c>
      <c r="G1530" s="17" t="str">
        <f>VLOOKUP(A1530,'forecast data dump'!$A$1:$H$3450,5,FALSE)</f>
        <v>31-Jul-20 A</v>
      </c>
      <c r="H1530" s="13">
        <f>VLOOKUP(A1530,'forecast data dump'!$A$1:$H$3450,8,FALSE)</f>
        <v>1</v>
      </c>
      <c r="I1530" s="22">
        <f t="shared" si="236"/>
        <v>0</v>
      </c>
      <c r="J1530" s="5"/>
      <c r="K1530" s="5"/>
      <c r="L1530" s="33">
        <f t="shared" si="237"/>
        <v>0</v>
      </c>
      <c r="M1530" s="33">
        <f t="shared" si="238"/>
        <v>0</v>
      </c>
      <c r="N1530" s="22">
        <f t="shared" si="239"/>
        <v>0</v>
      </c>
    </row>
    <row r="1531" spans="1:14" x14ac:dyDescent="0.3">
      <c r="A1531" s="5" t="s">
        <v>3030</v>
      </c>
      <c r="B1531" s="5" t="s">
        <v>3031</v>
      </c>
      <c r="C1531" s="5" t="s">
        <v>3745</v>
      </c>
      <c r="D1531" s="5">
        <v>26</v>
      </c>
      <c r="E1531" s="6">
        <v>2967</v>
      </c>
      <c r="F1531" s="17" t="str">
        <f>VLOOKUP(A1531,'forecast data dump'!$A$1:$H$3450,4,FALSE)</f>
        <v>01-Oct-19 A</v>
      </c>
      <c r="G1531" s="17" t="str">
        <f>VLOOKUP(A1531,'forecast data dump'!$A$1:$H$3450,5,FALSE)</f>
        <v>31-Jul-20 A</v>
      </c>
      <c r="H1531" s="13">
        <f>VLOOKUP(A1531,'forecast data dump'!$A$1:$H$3450,8,FALSE)</f>
        <v>1</v>
      </c>
      <c r="I1531" s="22">
        <f t="shared" si="236"/>
        <v>0</v>
      </c>
      <c r="J1531" s="5"/>
      <c r="K1531" s="5"/>
      <c r="L1531" s="33">
        <f t="shared" si="237"/>
        <v>0</v>
      </c>
      <c r="M1531" s="33">
        <f t="shared" si="238"/>
        <v>0</v>
      </c>
      <c r="N1531" s="22">
        <f t="shared" si="239"/>
        <v>0</v>
      </c>
    </row>
    <row r="1532" spans="1:14" x14ac:dyDescent="0.3">
      <c r="A1532" s="5" t="s">
        <v>3030</v>
      </c>
      <c r="B1532" s="5" t="s">
        <v>3031</v>
      </c>
      <c r="C1532" s="5" t="s">
        <v>3740</v>
      </c>
      <c r="D1532" s="5">
        <v>26</v>
      </c>
      <c r="E1532" s="6">
        <v>4475</v>
      </c>
      <c r="F1532" s="17" t="str">
        <f>VLOOKUP(A1532,'forecast data dump'!$A$1:$H$3450,4,FALSE)</f>
        <v>01-Oct-19 A</v>
      </c>
      <c r="G1532" s="17" t="str">
        <f>VLOOKUP(A1532,'forecast data dump'!$A$1:$H$3450,5,FALSE)</f>
        <v>31-Jul-20 A</v>
      </c>
      <c r="H1532" s="13">
        <f>VLOOKUP(A1532,'forecast data dump'!$A$1:$H$3450,8,FALSE)</f>
        <v>1</v>
      </c>
      <c r="I1532" s="22">
        <f t="shared" si="236"/>
        <v>0</v>
      </c>
      <c r="J1532" s="5"/>
      <c r="K1532" s="5"/>
      <c r="L1532" s="33">
        <f t="shared" si="237"/>
        <v>0</v>
      </c>
      <c r="M1532" s="33">
        <f t="shared" si="238"/>
        <v>0</v>
      </c>
      <c r="N1532" s="22">
        <f t="shared" si="239"/>
        <v>0</v>
      </c>
    </row>
    <row r="1533" spans="1:14" x14ac:dyDescent="0.3">
      <c r="A1533" s="5" t="s">
        <v>3032</v>
      </c>
      <c r="B1533" s="5" t="s">
        <v>3033</v>
      </c>
      <c r="C1533" s="5" t="s">
        <v>3745</v>
      </c>
      <c r="D1533" s="5">
        <v>32</v>
      </c>
      <c r="E1533" s="6">
        <v>3652</v>
      </c>
      <c r="F1533" s="17" t="str">
        <f>VLOOKUP(A1533,'forecast data dump'!$A$1:$H$3450,4,FALSE)</f>
        <v>02-Mar-20 A</v>
      </c>
      <c r="G1533" s="17" t="str">
        <f>VLOOKUP(A1533,'forecast data dump'!$A$1:$H$3450,5,FALSE)</f>
        <v>29-May-20 A</v>
      </c>
      <c r="H1533" s="13">
        <f>VLOOKUP(A1533,'forecast data dump'!$A$1:$H$3450,8,FALSE)</f>
        <v>1</v>
      </c>
      <c r="I1533" s="22">
        <f t="shared" si="236"/>
        <v>0</v>
      </c>
      <c r="J1533" s="5"/>
      <c r="K1533" s="5"/>
      <c r="L1533" s="33">
        <f t="shared" si="237"/>
        <v>0</v>
      </c>
      <c r="M1533" s="33">
        <f t="shared" si="238"/>
        <v>0</v>
      </c>
      <c r="N1533" s="22">
        <f t="shared" si="239"/>
        <v>0</v>
      </c>
    </row>
    <row r="1534" spans="1:14" x14ac:dyDescent="0.3">
      <c r="A1534" s="5" t="s">
        <v>3032</v>
      </c>
      <c r="B1534" s="5" t="s">
        <v>3033</v>
      </c>
      <c r="C1534" s="5" t="s">
        <v>3733</v>
      </c>
      <c r="D1534" s="5">
        <v>32</v>
      </c>
      <c r="E1534" s="6">
        <v>4712</v>
      </c>
      <c r="F1534" s="17" t="str">
        <f>VLOOKUP(A1534,'forecast data dump'!$A$1:$H$3450,4,FALSE)</f>
        <v>02-Mar-20 A</v>
      </c>
      <c r="G1534" s="17" t="str">
        <f>VLOOKUP(A1534,'forecast data dump'!$A$1:$H$3450,5,FALSE)</f>
        <v>29-May-20 A</v>
      </c>
      <c r="H1534" s="13">
        <f>VLOOKUP(A1534,'forecast data dump'!$A$1:$H$3450,8,FALSE)</f>
        <v>1</v>
      </c>
      <c r="I1534" s="22">
        <f t="shared" si="236"/>
        <v>0</v>
      </c>
      <c r="J1534" s="5"/>
      <c r="K1534" s="5"/>
      <c r="L1534" s="33">
        <f t="shared" si="237"/>
        <v>0</v>
      </c>
      <c r="M1534" s="33">
        <f t="shared" si="238"/>
        <v>0</v>
      </c>
      <c r="N1534" s="22">
        <f t="shared" si="239"/>
        <v>0</v>
      </c>
    </row>
    <row r="1535" spans="1:14" x14ac:dyDescent="0.3">
      <c r="A1535" s="5" t="s">
        <v>3034</v>
      </c>
      <c r="B1535" s="5" t="s">
        <v>3035</v>
      </c>
      <c r="C1535" s="5" t="s">
        <v>3745</v>
      </c>
      <c r="D1535" s="5">
        <v>8</v>
      </c>
      <c r="E1535" s="6">
        <v>940</v>
      </c>
      <c r="F1535" s="17">
        <f>VLOOKUP(A1535,'forecast data dump'!$A$1:$H$3450,4,FALSE)</f>
        <v>44454</v>
      </c>
      <c r="G1535" s="17">
        <f>VLOOKUP(A1535,'forecast data dump'!$A$1:$H$3450,5,FALSE)</f>
        <v>44470</v>
      </c>
      <c r="H1535" s="13">
        <f>VLOOKUP(A1535,'forecast data dump'!$A$1:$H$3450,8,FALSE)</f>
        <v>0</v>
      </c>
      <c r="I1535" s="22">
        <f t="shared" si="236"/>
        <v>8</v>
      </c>
      <c r="J1535" s="5"/>
      <c r="K1535" s="5"/>
      <c r="L1535" s="33">
        <f t="shared" si="237"/>
        <v>940</v>
      </c>
      <c r="M1535" s="33">
        <f t="shared" si="238"/>
        <v>940</v>
      </c>
      <c r="N1535" s="22">
        <f t="shared" si="239"/>
        <v>0</v>
      </c>
    </row>
    <row r="1536" spans="1:14" x14ac:dyDescent="0.3">
      <c r="A1536" s="5" t="s">
        <v>3034</v>
      </c>
      <c r="B1536" s="5" t="s">
        <v>3035</v>
      </c>
      <c r="C1536" s="5" t="s">
        <v>3746</v>
      </c>
      <c r="D1536" s="5">
        <v>8</v>
      </c>
      <c r="E1536" s="6">
        <v>1042</v>
      </c>
      <c r="F1536" s="17">
        <f>VLOOKUP(A1536,'forecast data dump'!$A$1:$H$3450,4,FALSE)</f>
        <v>44454</v>
      </c>
      <c r="G1536" s="17">
        <f>VLOOKUP(A1536,'forecast data dump'!$A$1:$H$3450,5,FALSE)</f>
        <v>44470</v>
      </c>
      <c r="H1536" s="13">
        <f>VLOOKUP(A1536,'forecast data dump'!$A$1:$H$3450,8,FALSE)</f>
        <v>0</v>
      </c>
      <c r="I1536" s="22">
        <f t="shared" si="236"/>
        <v>8</v>
      </c>
      <c r="J1536" s="5"/>
      <c r="K1536" s="5"/>
      <c r="L1536" s="33">
        <f t="shared" si="237"/>
        <v>1042</v>
      </c>
      <c r="M1536" s="33">
        <f t="shared" si="238"/>
        <v>1042</v>
      </c>
      <c r="N1536" s="22">
        <f t="shared" si="239"/>
        <v>0</v>
      </c>
    </row>
    <row r="1537" spans="1:14" x14ac:dyDescent="0.3">
      <c r="A1537" s="5" t="s">
        <v>3036</v>
      </c>
      <c r="B1537" s="5" t="s">
        <v>3037</v>
      </c>
      <c r="C1537" s="5" t="s">
        <v>3745</v>
      </c>
      <c r="D1537" s="5">
        <v>80</v>
      </c>
      <c r="E1537" s="6">
        <v>9404</v>
      </c>
      <c r="F1537" s="17">
        <f>VLOOKUP(A1537,'forecast data dump'!$A$1:$H$3450,4,FALSE)</f>
        <v>44489</v>
      </c>
      <c r="G1537" s="17">
        <f>VLOOKUP(A1537,'forecast data dump'!$A$1:$H$3450,5,FALSE)</f>
        <v>44518</v>
      </c>
      <c r="H1537" s="13">
        <f>VLOOKUP(A1537,'forecast data dump'!$A$1:$H$3450,8,FALSE)</f>
        <v>0</v>
      </c>
      <c r="I1537" s="22">
        <f t="shared" si="236"/>
        <v>80</v>
      </c>
      <c r="J1537" s="5"/>
      <c r="K1537" s="5"/>
      <c r="L1537" s="33">
        <f t="shared" si="237"/>
        <v>9404</v>
      </c>
      <c r="M1537" s="33">
        <f t="shared" si="238"/>
        <v>9404</v>
      </c>
      <c r="N1537" s="22">
        <f t="shared" si="239"/>
        <v>0</v>
      </c>
    </row>
    <row r="1538" spans="1:14" x14ac:dyDescent="0.3">
      <c r="A1538" s="5" t="s">
        <v>3036</v>
      </c>
      <c r="B1538" s="5" t="s">
        <v>3037</v>
      </c>
      <c r="C1538" s="5" t="s">
        <v>3746</v>
      </c>
      <c r="D1538" s="5">
        <v>80</v>
      </c>
      <c r="E1538" s="6">
        <v>10424</v>
      </c>
      <c r="F1538" s="17">
        <f>VLOOKUP(A1538,'forecast data dump'!$A$1:$H$3450,4,FALSE)</f>
        <v>44489</v>
      </c>
      <c r="G1538" s="17">
        <f>VLOOKUP(A1538,'forecast data dump'!$A$1:$H$3450,5,FALSE)</f>
        <v>44518</v>
      </c>
      <c r="H1538" s="13">
        <f>VLOOKUP(A1538,'forecast data dump'!$A$1:$H$3450,8,FALSE)</f>
        <v>0</v>
      </c>
      <c r="I1538" s="22">
        <f t="shared" si="236"/>
        <v>80</v>
      </c>
      <c r="J1538" s="5"/>
      <c r="K1538" s="5"/>
      <c r="L1538" s="33">
        <f t="shared" si="237"/>
        <v>10424</v>
      </c>
      <c r="M1538" s="33">
        <f t="shared" si="238"/>
        <v>10424</v>
      </c>
      <c r="N1538" s="22">
        <f t="shared" si="239"/>
        <v>0</v>
      </c>
    </row>
    <row r="1539" spans="1:14" x14ac:dyDescent="0.3">
      <c r="A1539" s="5" t="s">
        <v>3038</v>
      </c>
      <c r="B1539" s="5" t="s">
        <v>3039</v>
      </c>
      <c r="C1539" s="5" t="s">
        <v>3745</v>
      </c>
      <c r="D1539" s="5">
        <v>16</v>
      </c>
      <c r="E1539" s="6">
        <v>1881</v>
      </c>
      <c r="F1539" s="17">
        <f>VLOOKUP(A1539,'forecast data dump'!$A$1:$H$3450,4,FALSE)</f>
        <v>44518</v>
      </c>
      <c r="G1539" s="17">
        <f>VLOOKUP(A1539,'forecast data dump'!$A$1:$H$3450,5,FALSE)</f>
        <v>44550</v>
      </c>
      <c r="H1539" s="13">
        <f>VLOOKUP(A1539,'forecast data dump'!$A$1:$H$3450,8,FALSE)</f>
        <v>0</v>
      </c>
      <c r="I1539" s="22">
        <f t="shared" si="236"/>
        <v>16</v>
      </c>
      <c r="J1539" s="5"/>
      <c r="K1539" s="5"/>
      <c r="L1539" s="33">
        <f t="shared" si="237"/>
        <v>1881</v>
      </c>
      <c r="M1539" s="33">
        <f t="shared" si="238"/>
        <v>1881</v>
      </c>
      <c r="N1539" s="22">
        <f t="shared" si="239"/>
        <v>0</v>
      </c>
    </row>
    <row r="1540" spans="1:14" x14ac:dyDescent="0.3">
      <c r="A1540" s="5" t="s">
        <v>3038</v>
      </c>
      <c r="B1540" s="5" t="s">
        <v>3039</v>
      </c>
      <c r="C1540" s="5" t="s">
        <v>3746</v>
      </c>
      <c r="D1540" s="5">
        <v>16</v>
      </c>
      <c r="E1540" s="6">
        <v>2085</v>
      </c>
      <c r="F1540" s="17">
        <f>VLOOKUP(A1540,'forecast data dump'!$A$1:$H$3450,4,FALSE)</f>
        <v>44518</v>
      </c>
      <c r="G1540" s="17">
        <f>VLOOKUP(A1540,'forecast data dump'!$A$1:$H$3450,5,FALSE)</f>
        <v>44550</v>
      </c>
      <c r="H1540" s="13">
        <f>VLOOKUP(A1540,'forecast data dump'!$A$1:$H$3450,8,FALSE)</f>
        <v>0</v>
      </c>
      <c r="I1540" s="22">
        <f t="shared" si="236"/>
        <v>16</v>
      </c>
      <c r="J1540" s="5"/>
      <c r="K1540" s="5"/>
      <c r="L1540" s="33">
        <f t="shared" si="237"/>
        <v>2085</v>
      </c>
      <c r="M1540" s="33">
        <f t="shared" si="238"/>
        <v>2085</v>
      </c>
      <c r="N1540" s="22">
        <f t="shared" si="239"/>
        <v>0</v>
      </c>
    </row>
    <row r="1541" spans="1:14" x14ac:dyDescent="0.3">
      <c r="A1541" s="5" t="s">
        <v>3040</v>
      </c>
      <c r="B1541" s="5" t="s">
        <v>3041</v>
      </c>
      <c r="C1541" s="5" t="s">
        <v>3745</v>
      </c>
      <c r="D1541" s="5">
        <v>40</v>
      </c>
      <c r="E1541" s="6">
        <v>4775</v>
      </c>
      <c r="F1541" s="17">
        <f>VLOOKUP(A1541,'forecast data dump'!$A$1:$H$3450,4,FALSE)</f>
        <v>44550</v>
      </c>
      <c r="G1541" s="17">
        <f>VLOOKUP(A1541,'forecast data dump'!$A$1:$H$3450,5,FALSE)</f>
        <v>44624</v>
      </c>
      <c r="H1541" s="13">
        <f>VLOOKUP(A1541,'forecast data dump'!$A$1:$H$3450,8,FALSE)</f>
        <v>0</v>
      </c>
      <c r="I1541" s="22">
        <f t="shared" si="236"/>
        <v>40</v>
      </c>
      <c r="J1541" s="5"/>
      <c r="K1541" s="5"/>
      <c r="L1541" s="33">
        <f t="shared" si="237"/>
        <v>4775</v>
      </c>
      <c r="M1541" s="33">
        <f t="shared" si="238"/>
        <v>4775</v>
      </c>
      <c r="N1541" s="22">
        <f t="shared" si="239"/>
        <v>0</v>
      </c>
    </row>
    <row r="1542" spans="1:14" x14ac:dyDescent="0.3">
      <c r="A1542" s="5" t="s">
        <v>3040</v>
      </c>
      <c r="B1542" s="5" t="s">
        <v>3041</v>
      </c>
      <c r="C1542" s="5" t="s">
        <v>3746</v>
      </c>
      <c r="D1542" s="5">
        <v>40</v>
      </c>
      <c r="E1542" s="6">
        <v>5294</v>
      </c>
      <c r="F1542" s="17">
        <f>VLOOKUP(A1542,'forecast data dump'!$A$1:$H$3450,4,FALSE)</f>
        <v>44550</v>
      </c>
      <c r="G1542" s="17">
        <f>VLOOKUP(A1542,'forecast data dump'!$A$1:$H$3450,5,FALSE)</f>
        <v>44624</v>
      </c>
      <c r="H1542" s="13">
        <f>VLOOKUP(A1542,'forecast data dump'!$A$1:$H$3450,8,FALSE)</f>
        <v>0</v>
      </c>
      <c r="I1542" s="22">
        <f t="shared" si="236"/>
        <v>40</v>
      </c>
      <c r="J1542" s="5"/>
      <c r="K1542" s="5"/>
      <c r="L1542" s="33">
        <f t="shared" si="237"/>
        <v>5294</v>
      </c>
      <c r="M1542" s="33">
        <f t="shared" si="238"/>
        <v>5294</v>
      </c>
      <c r="N1542" s="22">
        <f t="shared" si="239"/>
        <v>0</v>
      </c>
    </row>
    <row r="1543" spans="1:14" x14ac:dyDescent="0.3">
      <c r="A1543" s="5" t="s">
        <v>3042</v>
      </c>
      <c r="B1543" s="5" t="s">
        <v>3043</v>
      </c>
      <c r="C1543" s="5" t="s">
        <v>3741</v>
      </c>
      <c r="D1543" s="5">
        <v>20</v>
      </c>
      <c r="E1543" s="6">
        <v>2421</v>
      </c>
      <c r="F1543" s="17">
        <f>VLOOKUP(A1543,'forecast data dump'!$A$1:$H$3450,4,FALSE)</f>
        <v>44624</v>
      </c>
      <c r="G1543" s="17">
        <f>VLOOKUP(A1543,'forecast data dump'!$A$1:$H$3450,5,FALSE)</f>
        <v>44631</v>
      </c>
      <c r="H1543" s="13">
        <f>VLOOKUP(A1543,'forecast data dump'!$A$1:$H$3450,8,FALSE)</f>
        <v>0</v>
      </c>
      <c r="I1543" s="22">
        <f t="shared" si="236"/>
        <v>20</v>
      </c>
      <c r="J1543" s="5"/>
      <c r="K1543" s="5"/>
      <c r="L1543" s="33">
        <f t="shared" si="237"/>
        <v>2421</v>
      </c>
      <c r="M1543" s="33">
        <f t="shared" si="238"/>
        <v>2421</v>
      </c>
      <c r="N1543" s="22">
        <f t="shared" si="239"/>
        <v>0</v>
      </c>
    </row>
    <row r="1544" spans="1:14" x14ac:dyDescent="0.3">
      <c r="A1544" s="5" t="s">
        <v>3042</v>
      </c>
      <c r="B1544" s="5" t="s">
        <v>3043</v>
      </c>
      <c r="C1544" s="5" t="s">
        <v>3745</v>
      </c>
      <c r="D1544" s="5">
        <v>4</v>
      </c>
      <c r="E1544" s="6">
        <v>484</v>
      </c>
      <c r="F1544" s="17">
        <f>VLOOKUP(A1544,'forecast data dump'!$A$1:$H$3450,4,FALSE)</f>
        <v>44624</v>
      </c>
      <c r="G1544" s="17">
        <f>VLOOKUP(A1544,'forecast data dump'!$A$1:$H$3450,5,FALSE)</f>
        <v>44631</v>
      </c>
      <c r="H1544" s="13">
        <f>VLOOKUP(A1544,'forecast data dump'!$A$1:$H$3450,8,FALSE)</f>
        <v>0</v>
      </c>
      <c r="I1544" s="22">
        <f t="shared" si="236"/>
        <v>4</v>
      </c>
      <c r="J1544" s="5"/>
      <c r="K1544" s="5"/>
      <c r="L1544" s="33">
        <f t="shared" si="237"/>
        <v>484</v>
      </c>
      <c r="M1544" s="33">
        <f t="shared" si="238"/>
        <v>484</v>
      </c>
      <c r="N1544" s="22">
        <f t="shared" si="239"/>
        <v>0</v>
      </c>
    </row>
    <row r="1545" spans="1:14" x14ac:dyDescent="0.3">
      <c r="A1545" s="5" t="s">
        <v>3042</v>
      </c>
      <c r="B1545" s="5" t="s">
        <v>3043</v>
      </c>
      <c r="C1545" s="5" t="s">
        <v>3746</v>
      </c>
      <c r="D1545" s="5">
        <v>4</v>
      </c>
      <c r="E1545" s="6">
        <v>537</v>
      </c>
      <c r="F1545" s="17">
        <f>VLOOKUP(A1545,'forecast data dump'!$A$1:$H$3450,4,FALSE)</f>
        <v>44624</v>
      </c>
      <c r="G1545" s="17">
        <f>VLOOKUP(A1545,'forecast data dump'!$A$1:$H$3450,5,FALSE)</f>
        <v>44631</v>
      </c>
      <c r="H1545" s="13">
        <f>VLOOKUP(A1545,'forecast data dump'!$A$1:$H$3450,8,FALSE)</f>
        <v>0</v>
      </c>
      <c r="I1545" s="22">
        <f t="shared" si="236"/>
        <v>4</v>
      </c>
      <c r="J1545" s="5"/>
      <c r="K1545" s="5"/>
      <c r="L1545" s="33">
        <f t="shared" si="237"/>
        <v>537</v>
      </c>
      <c r="M1545" s="33">
        <f t="shared" si="238"/>
        <v>537</v>
      </c>
      <c r="N1545" s="22">
        <f t="shared" si="239"/>
        <v>0</v>
      </c>
    </row>
    <row r="1546" spans="1:14" x14ac:dyDescent="0.3">
      <c r="A1546" s="5" t="s">
        <v>3044</v>
      </c>
      <c r="B1546" s="5" t="s">
        <v>3045</v>
      </c>
      <c r="C1546" s="5" t="s">
        <v>3740</v>
      </c>
      <c r="D1546" s="5">
        <v>80</v>
      </c>
      <c r="E1546" s="6">
        <v>14607</v>
      </c>
      <c r="F1546" s="17">
        <f>VLOOKUP(A1546,'forecast data dump'!$A$1:$H$3450,4,FALSE)</f>
        <v>44631</v>
      </c>
      <c r="G1546" s="17">
        <f>VLOOKUP(A1546,'forecast data dump'!$A$1:$H$3450,5,FALSE)</f>
        <v>44718</v>
      </c>
      <c r="H1546" s="13">
        <f>VLOOKUP(A1546,'forecast data dump'!$A$1:$H$3450,8,FALSE)</f>
        <v>0</v>
      </c>
      <c r="I1546" s="22">
        <f t="shared" si="236"/>
        <v>80</v>
      </c>
      <c r="J1546" s="5"/>
      <c r="K1546" s="5"/>
      <c r="L1546" s="33">
        <f t="shared" si="237"/>
        <v>14607</v>
      </c>
      <c r="M1546" s="33">
        <f t="shared" si="238"/>
        <v>14607</v>
      </c>
      <c r="N1546" s="22">
        <f t="shared" si="239"/>
        <v>0</v>
      </c>
    </row>
    <row r="1547" spans="1:14" x14ac:dyDescent="0.3">
      <c r="A1547" s="5" t="s">
        <v>3044</v>
      </c>
      <c r="B1547" s="5" t="s">
        <v>3045</v>
      </c>
      <c r="C1547" s="5" t="s">
        <v>3746</v>
      </c>
      <c r="D1547" s="5">
        <v>80</v>
      </c>
      <c r="E1547" s="6">
        <v>10737</v>
      </c>
      <c r="F1547" s="17">
        <f>VLOOKUP(A1547,'forecast data dump'!$A$1:$H$3450,4,FALSE)</f>
        <v>44631</v>
      </c>
      <c r="G1547" s="17">
        <f>VLOOKUP(A1547,'forecast data dump'!$A$1:$H$3450,5,FALSE)</f>
        <v>44718</v>
      </c>
      <c r="H1547" s="13">
        <f>VLOOKUP(A1547,'forecast data dump'!$A$1:$H$3450,8,FALSE)</f>
        <v>0</v>
      </c>
      <c r="I1547" s="22">
        <f t="shared" si="236"/>
        <v>80</v>
      </c>
      <c r="J1547" s="5"/>
      <c r="K1547" s="5"/>
      <c r="L1547" s="33">
        <f t="shared" si="237"/>
        <v>10737</v>
      </c>
      <c r="M1547" s="33">
        <f t="shared" si="238"/>
        <v>10737</v>
      </c>
      <c r="N1547" s="22">
        <f t="shared" si="239"/>
        <v>0</v>
      </c>
    </row>
    <row r="1548" spans="1:14" x14ac:dyDescent="0.3">
      <c r="A1548" s="5" t="s">
        <v>3046</v>
      </c>
      <c r="B1548" s="5" t="s">
        <v>3047</v>
      </c>
      <c r="C1548" s="5" t="s">
        <v>3746</v>
      </c>
      <c r="D1548" s="5">
        <v>8</v>
      </c>
      <c r="E1548" s="6">
        <v>1012</v>
      </c>
      <c r="F1548" s="17" t="str">
        <f>VLOOKUP(A1548,'forecast data dump'!$A$1:$H$3450,4,FALSE)</f>
        <v>09-Nov-20 A</v>
      </c>
      <c r="G1548" s="17" t="str">
        <f>VLOOKUP(A1548,'forecast data dump'!$A$1:$H$3450,5,FALSE)</f>
        <v>30-Jun-21 A</v>
      </c>
      <c r="H1548" s="13">
        <f>VLOOKUP(A1548,'forecast data dump'!$A$1:$H$3450,8,FALSE)</f>
        <v>1</v>
      </c>
      <c r="I1548" s="22">
        <f t="shared" si="236"/>
        <v>0</v>
      </c>
      <c r="J1548" s="5"/>
      <c r="K1548" s="5"/>
      <c r="L1548" s="33">
        <f t="shared" si="237"/>
        <v>0</v>
      </c>
      <c r="M1548" s="33">
        <f t="shared" si="238"/>
        <v>0</v>
      </c>
      <c r="N1548" s="22">
        <f t="shared" si="239"/>
        <v>0</v>
      </c>
    </row>
    <row r="1549" spans="1:14" x14ac:dyDescent="0.3">
      <c r="A1549" s="5" t="s">
        <v>3046</v>
      </c>
      <c r="B1549" s="5" t="s">
        <v>3047</v>
      </c>
      <c r="C1549" s="5" t="s">
        <v>3745</v>
      </c>
      <c r="D1549" s="5">
        <v>80</v>
      </c>
      <c r="E1549" s="6">
        <v>9130</v>
      </c>
      <c r="F1549" s="17" t="str">
        <f>VLOOKUP(A1549,'forecast data dump'!$A$1:$H$3450,4,FALSE)</f>
        <v>09-Nov-20 A</v>
      </c>
      <c r="G1549" s="17" t="str">
        <f>VLOOKUP(A1549,'forecast data dump'!$A$1:$H$3450,5,FALSE)</f>
        <v>30-Jun-21 A</v>
      </c>
      <c r="H1549" s="13">
        <f>VLOOKUP(A1549,'forecast data dump'!$A$1:$H$3450,8,FALSE)</f>
        <v>1</v>
      </c>
      <c r="I1549" s="22">
        <f t="shared" si="236"/>
        <v>0</v>
      </c>
      <c r="J1549" s="5"/>
      <c r="K1549" s="5"/>
      <c r="L1549" s="33">
        <f t="shared" si="237"/>
        <v>0</v>
      </c>
      <c r="M1549" s="33">
        <f t="shared" si="238"/>
        <v>0</v>
      </c>
      <c r="N1549" s="22">
        <f t="shared" si="239"/>
        <v>0</v>
      </c>
    </row>
    <row r="1550" spans="1:14" x14ac:dyDescent="0.3">
      <c r="A1550" s="5" t="s">
        <v>3048</v>
      </c>
      <c r="B1550" s="5" t="s">
        <v>3049</v>
      </c>
      <c r="C1550" s="5" t="s">
        <v>3746</v>
      </c>
      <c r="D1550" s="5">
        <v>8</v>
      </c>
      <c r="E1550" s="6">
        <v>1030</v>
      </c>
      <c r="F1550" s="17" t="str">
        <f>VLOOKUP(A1550,'forecast data dump'!$A$1:$H$3450,4,FALSE)</f>
        <v>23-Oct-20 A</v>
      </c>
      <c r="G1550" s="17" t="str">
        <f>VLOOKUP(A1550,'forecast data dump'!$A$1:$H$3450,5,FALSE)</f>
        <v>30-Jun-21 A</v>
      </c>
      <c r="H1550" s="13">
        <f>VLOOKUP(A1550,'forecast data dump'!$A$1:$H$3450,8,FALSE)</f>
        <v>1</v>
      </c>
      <c r="I1550" s="22">
        <f t="shared" si="236"/>
        <v>0</v>
      </c>
      <c r="J1550" s="5"/>
      <c r="K1550" s="5"/>
      <c r="L1550" s="33">
        <f t="shared" si="237"/>
        <v>0</v>
      </c>
      <c r="M1550" s="33">
        <f t="shared" si="238"/>
        <v>0</v>
      </c>
      <c r="N1550" s="22">
        <f t="shared" si="239"/>
        <v>0</v>
      </c>
    </row>
    <row r="1551" spans="1:14" x14ac:dyDescent="0.3">
      <c r="A1551" s="5" t="s">
        <v>3048</v>
      </c>
      <c r="B1551" s="5" t="s">
        <v>3049</v>
      </c>
      <c r="C1551" s="5" t="s">
        <v>3745</v>
      </c>
      <c r="D1551" s="5">
        <v>88</v>
      </c>
      <c r="E1551" s="6">
        <v>10224</v>
      </c>
      <c r="F1551" s="17" t="str">
        <f>VLOOKUP(A1551,'forecast data dump'!$A$1:$H$3450,4,FALSE)</f>
        <v>23-Oct-20 A</v>
      </c>
      <c r="G1551" s="17" t="str">
        <f>VLOOKUP(A1551,'forecast data dump'!$A$1:$H$3450,5,FALSE)</f>
        <v>30-Jun-21 A</v>
      </c>
      <c r="H1551" s="13">
        <f>VLOOKUP(A1551,'forecast data dump'!$A$1:$H$3450,8,FALSE)</f>
        <v>1</v>
      </c>
      <c r="I1551" s="22">
        <f t="shared" si="236"/>
        <v>0</v>
      </c>
      <c r="J1551" s="5"/>
      <c r="K1551" s="5"/>
      <c r="L1551" s="33">
        <f t="shared" si="237"/>
        <v>0</v>
      </c>
      <c r="M1551" s="33">
        <f t="shared" si="238"/>
        <v>0</v>
      </c>
      <c r="N1551" s="22">
        <f t="shared" si="239"/>
        <v>0</v>
      </c>
    </row>
    <row r="1552" spans="1:14" x14ac:dyDescent="0.3">
      <c r="A1552" s="5" t="s">
        <v>3050</v>
      </c>
      <c r="B1552" s="5" t="s">
        <v>3051</v>
      </c>
      <c r="C1552" s="5" t="s">
        <v>3746</v>
      </c>
      <c r="D1552" s="5">
        <v>8</v>
      </c>
      <c r="E1552" s="6">
        <v>1042</v>
      </c>
      <c r="F1552" s="17" t="str">
        <f>VLOOKUP(A1552,'forecast data dump'!$A$1:$H$3450,4,FALSE)</f>
        <v>22-Dec-20 A</v>
      </c>
      <c r="G1552" s="17" t="str">
        <f>VLOOKUP(A1552,'forecast data dump'!$A$1:$H$3450,5,FALSE)</f>
        <v>30-Jun-21 A</v>
      </c>
      <c r="H1552" s="13">
        <f>VLOOKUP(A1552,'forecast data dump'!$A$1:$H$3450,8,FALSE)</f>
        <v>1</v>
      </c>
      <c r="I1552" s="22">
        <f t="shared" si="236"/>
        <v>0</v>
      </c>
      <c r="J1552" s="5"/>
      <c r="K1552" s="5"/>
      <c r="L1552" s="33">
        <f t="shared" si="237"/>
        <v>0</v>
      </c>
      <c r="M1552" s="33">
        <f t="shared" si="238"/>
        <v>0</v>
      </c>
      <c r="N1552" s="22">
        <f t="shared" si="239"/>
        <v>0</v>
      </c>
    </row>
    <row r="1553" spans="1:14" x14ac:dyDescent="0.3">
      <c r="A1553" s="5" t="s">
        <v>3050</v>
      </c>
      <c r="B1553" s="5" t="s">
        <v>3051</v>
      </c>
      <c r="C1553" s="5" t="s">
        <v>3745</v>
      </c>
      <c r="D1553" s="5">
        <v>96</v>
      </c>
      <c r="E1553" s="6">
        <v>11284</v>
      </c>
      <c r="F1553" s="17" t="str">
        <f>VLOOKUP(A1553,'forecast data dump'!$A$1:$H$3450,4,FALSE)</f>
        <v>22-Dec-20 A</v>
      </c>
      <c r="G1553" s="17" t="str">
        <f>VLOOKUP(A1553,'forecast data dump'!$A$1:$H$3450,5,FALSE)</f>
        <v>30-Jun-21 A</v>
      </c>
      <c r="H1553" s="13">
        <f>VLOOKUP(A1553,'forecast data dump'!$A$1:$H$3450,8,FALSE)</f>
        <v>1</v>
      </c>
      <c r="I1553" s="22">
        <f t="shared" si="236"/>
        <v>0</v>
      </c>
      <c r="J1553" s="5"/>
      <c r="K1553" s="5"/>
      <c r="L1553" s="33">
        <f t="shared" si="237"/>
        <v>0</v>
      </c>
      <c r="M1553" s="33">
        <f t="shared" si="238"/>
        <v>0</v>
      </c>
      <c r="N1553" s="22">
        <f t="shared" si="239"/>
        <v>0</v>
      </c>
    </row>
    <row r="1554" spans="1:14" x14ac:dyDescent="0.3">
      <c r="A1554" s="5" t="s">
        <v>3052</v>
      </c>
      <c r="B1554" s="5" t="s">
        <v>3053</v>
      </c>
      <c r="C1554" s="5" t="s">
        <v>3746</v>
      </c>
      <c r="D1554" s="5">
        <v>104</v>
      </c>
      <c r="E1554" s="6">
        <v>13552</v>
      </c>
      <c r="F1554" s="17" t="str">
        <f>VLOOKUP(A1554,'forecast data dump'!$A$1:$H$3450,4,FALSE)</f>
        <v>23-Oct-20 A</v>
      </c>
      <c r="G1554" s="17">
        <f>VLOOKUP(A1554,'forecast data dump'!$A$1:$H$3450,5,FALSE)</f>
        <v>44407</v>
      </c>
      <c r="H1554" s="13">
        <f>VLOOKUP(A1554,'forecast data dump'!$A$1:$H$3450,8,FALSE)</f>
        <v>0.3</v>
      </c>
      <c r="I1554" s="22">
        <f t="shared" si="236"/>
        <v>72.8</v>
      </c>
      <c r="J1554" s="5"/>
      <c r="K1554" s="5"/>
      <c r="L1554" s="33">
        <f t="shared" si="237"/>
        <v>9486.4</v>
      </c>
      <c r="M1554" s="33">
        <f t="shared" si="238"/>
        <v>9486.4</v>
      </c>
      <c r="N1554" s="22">
        <f t="shared" si="239"/>
        <v>0</v>
      </c>
    </row>
    <row r="1555" spans="1:14" x14ac:dyDescent="0.3">
      <c r="A1555" s="5" t="s">
        <v>3052</v>
      </c>
      <c r="B1555" s="5" t="s">
        <v>3053</v>
      </c>
      <c r="C1555" s="5" t="s">
        <v>3745</v>
      </c>
      <c r="D1555" s="5">
        <v>104</v>
      </c>
      <c r="E1555" s="6">
        <v>12225</v>
      </c>
      <c r="F1555" s="17" t="str">
        <f>VLOOKUP(A1555,'forecast data dump'!$A$1:$H$3450,4,FALSE)</f>
        <v>23-Oct-20 A</v>
      </c>
      <c r="G1555" s="17">
        <f>VLOOKUP(A1555,'forecast data dump'!$A$1:$H$3450,5,FALSE)</f>
        <v>44407</v>
      </c>
      <c r="H1555" s="13">
        <f>VLOOKUP(A1555,'forecast data dump'!$A$1:$H$3450,8,FALSE)</f>
        <v>0.3</v>
      </c>
      <c r="I1555" s="22">
        <f t="shared" si="236"/>
        <v>72.8</v>
      </c>
      <c r="J1555" s="5"/>
      <c r="K1555" s="5"/>
      <c r="L1555" s="33">
        <f t="shared" si="237"/>
        <v>8557.5</v>
      </c>
      <c r="M1555" s="33">
        <f t="shared" si="238"/>
        <v>8557.5</v>
      </c>
      <c r="N1555" s="22">
        <f t="shared" si="239"/>
        <v>0</v>
      </c>
    </row>
    <row r="1556" spans="1:14" x14ac:dyDescent="0.3">
      <c r="A1556" s="5" t="s">
        <v>3054</v>
      </c>
      <c r="B1556" s="5" t="s">
        <v>3055</v>
      </c>
      <c r="C1556" s="5" t="s">
        <v>3746</v>
      </c>
      <c r="D1556" s="5">
        <v>100</v>
      </c>
      <c r="E1556" s="6">
        <v>13030</v>
      </c>
      <c r="F1556" s="17" t="str">
        <f>VLOOKUP(A1556,'forecast data dump'!$A$1:$H$3450,4,FALSE)</f>
        <v>15-Jul-20 A</v>
      </c>
      <c r="G1556" s="17">
        <f>VLOOKUP(A1556,'forecast data dump'!$A$1:$H$3450,5,FALSE)</f>
        <v>44411</v>
      </c>
      <c r="H1556" s="13">
        <f>VLOOKUP(A1556,'forecast data dump'!$A$1:$H$3450,8,FALSE)</f>
        <v>0.35</v>
      </c>
      <c r="I1556" s="22">
        <f t="shared" si="236"/>
        <v>65</v>
      </c>
      <c r="J1556" s="5"/>
      <c r="K1556" s="5"/>
      <c r="L1556" s="33">
        <f t="shared" si="237"/>
        <v>8469.5</v>
      </c>
      <c r="M1556" s="33">
        <f t="shared" si="238"/>
        <v>8469.5</v>
      </c>
      <c r="N1556" s="22">
        <f t="shared" si="239"/>
        <v>0</v>
      </c>
    </row>
    <row r="1557" spans="1:14" x14ac:dyDescent="0.3">
      <c r="A1557" s="5" t="s">
        <v>3054</v>
      </c>
      <c r="B1557" s="5" t="s">
        <v>3055</v>
      </c>
      <c r="C1557" s="5" t="s">
        <v>3745</v>
      </c>
      <c r="D1557" s="5">
        <v>200</v>
      </c>
      <c r="E1557" s="6">
        <v>23509</v>
      </c>
      <c r="F1557" s="17" t="str">
        <f>VLOOKUP(A1557,'forecast data dump'!$A$1:$H$3450,4,FALSE)</f>
        <v>15-Jul-20 A</v>
      </c>
      <c r="G1557" s="17">
        <f>VLOOKUP(A1557,'forecast data dump'!$A$1:$H$3450,5,FALSE)</f>
        <v>44411</v>
      </c>
      <c r="H1557" s="13">
        <f>VLOOKUP(A1557,'forecast data dump'!$A$1:$H$3450,8,FALSE)</f>
        <v>0.35</v>
      </c>
      <c r="I1557" s="22">
        <f t="shared" si="236"/>
        <v>130</v>
      </c>
      <c r="J1557" s="5"/>
      <c r="K1557" s="5"/>
      <c r="L1557" s="33">
        <f t="shared" si="237"/>
        <v>15280.85</v>
      </c>
      <c r="M1557" s="33">
        <f t="shared" si="238"/>
        <v>15280.85</v>
      </c>
      <c r="N1557" s="22">
        <f t="shared" si="239"/>
        <v>0</v>
      </c>
    </row>
    <row r="1558" spans="1:14" x14ac:dyDescent="0.3">
      <c r="A1558" s="5" t="s">
        <v>3056</v>
      </c>
      <c r="B1558" s="5" t="s">
        <v>3057</v>
      </c>
      <c r="C1558" s="5" t="s">
        <v>3746</v>
      </c>
      <c r="D1558" s="5">
        <v>120</v>
      </c>
      <c r="E1558" s="6">
        <v>15637</v>
      </c>
      <c r="F1558" s="17">
        <f>VLOOKUP(A1558,'forecast data dump'!$A$1:$H$3450,4,FALSE)</f>
        <v>44411</v>
      </c>
      <c r="G1558" s="17">
        <f>VLOOKUP(A1558,'forecast data dump'!$A$1:$H$3450,5,FALSE)</f>
        <v>44454</v>
      </c>
      <c r="H1558" s="13">
        <f>VLOOKUP(A1558,'forecast data dump'!$A$1:$H$3450,8,FALSE)</f>
        <v>0</v>
      </c>
      <c r="I1558" s="22">
        <f t="shared" si="236"/>
        <v>120</v>
      </c>
      <c r="J1558" s="5"/>
      <c r="K1558" s="5"/>
      <c r="L1558" s="33">
        <f t="shared" si="237"/>
        <v>15637</v>
      </c>
      <c r="M1558" s="33">
        <f t="shared" si="238"/>
        <v>15637</v>
      </c>
      <c r="N1558" s="22">
        <f t="shared" si="239"/>
        <v>0</v>
      </c>
    </row>
    <row r="1559" spans="1:14" x14ac:dyDescent="0.3">
      <c r="A1559" s="5" t="s">
        <v>3056</v>
      </c>
      <c r="B1559" s="5" t="s">
        <v>3057</v>
      </c>
      <c r="C1559" s="5" t="s">
        <v>3745</v>
      </c>
      <c r="D1559" s="5">
        <v>240</v>
      </c>
      <c r="E1559" s="6">
        <v>28211</v>
      </c>
      <c r="F1559" s="17">
        <f>VLOOKUP(A1559,'forecast data dump'!$A$1:$H$3450,4,FALSE)</f>
        <v>44411</v>
      </c>
      <c r="G1559" s="17">
        <f>VLOOKUP(A1559,'forecast data dump'!$A$1:$H$3450,5,FALSE)</f>
        <v>44454</v>
      </c>
      <c r="H1559" s="13">
        <f>VLOOKUP(A1559,'forecast data dump'!$A$1:$H$3450,8,FALSE)</f>
        <v>0</v>
      </c>
      <c r="I1559" s="22">
        <f t="shared" si="236"/>
        <v>240</v>
      </c>
      <c r="J1559" s="5"/>
      <c r="K1559" s="5"/>
      <c r="L1559" s="33">
        <f t="shared" si="237"/>
        <v>28211</v>
      </c>
      <c r="M1559" s="33">
        <f t="shared" si="238"/>
        <v>28211</v>
      </c>
      <c r="N1559" s="22">
        <f t="shared" si="239"/>
        <v>0</v>
      </c>
    </row>
    <row r="1560" spans="1:14" x14ac:dyDescent="0.3">
      <c r="A1560" s="5" t="s">
        <v>3058</v>
      </c>
      <c r="B1560" s="5" t="s">
        <v>3059</v>
      </c>
      <c r="C1560" s="5" t="s">
        <v>3746</v>
      </c>
      <c r="D1560" s="5">
        <v>68</v>
      </c>
      <c r="E1560" s="6">
        <v>8861</v>
      </c>
      <c r="F1560" s="17" t="str">
        <f>VLOOKUP(A1560,'forecast data dump'!$A$1:$H$3450,4,FALSE)</f>
        <v>22-Mar-21 A</v>
      </c>
      <c r="G1560" s="17" t="str">
        <f>VLOOKUP(A1560,'forecast data dump'!$A$1:$H$3450,5,FALSE)</f>
        <v>31-Mar-21 A</v>
      </c>
      <c r="H1560" s="13">
        <f>VLOOKUP(A1560,'forecast data dump'!$A$1:$H$3450,8,FALSE)</f>
        <v>1</v>
      </c>
      <c r="I1560" s="22">
        <f t="shared" si="236"/>
        <v>0</v>
      </c>
      <c r="J1560" s="5"/>
      <c r="K1560" s="5"/>
      <c r="L1560" s="33">
        <f t="shared" si="237"/>
        <v>0</v>
      </c>
      <c r="M1560" s="33">
        <f t="shared" si="238"/>
        <v>0</v>
      </c>
      <c r="N1560" s="22">
        <f t="shared" si="239"/>
        <v>0</v>
      </c>
    </row>
    <row r="1561" spans="1:14" x14ac:dyDescent="0.3">
      <c r="A1561" s="5" t="s">
        <v>3058</v>
      </c>
      <c r="B1561" s="5" t="s">
        <v>3059</v>
      </c>
      <c r="C1561" s="5" t="s">
        <v>3745</v>
      </c>
      <c r="D1561" s="5">
        <v>136</v>
      </c>
      <c r="E1561" s="6">
        <v>15986</v>
      </c>
      <c r="F1561" s="17" t="str">
        <f>VLOOKUP(A1561,'forecast data dump'!$A$1:$H$3450,4,FALSE)</f>
        <v>22-Mar-21 A</v>
      </c>
      <c r="G1561" s="17" t="str">
        <f>VLOOKUP(A1561,'forecast data dump'!$A$1:$H$3450,5,FALSE)</f>
        <v>31-Mar-21 A</v>
      </c>
      <c r="H1561" s="13">
        <f>VLOOKUP(A1561,'forecast data dump'!$A$1:$H$3450,8,FALSE)</f>
        <v>1</v>
      </c>
      <c r="I1561" s="22">
        <f t="shared" si="236"/>
        <v>0</v>
      </c>
      <c r="J1561" s="5"/>
      <c r="K1561" s="5"/>
      <c r="L1561" s="33">
        <f t="shared" si="237"/>
        <v>0</v>
      </c>
      <c r="M1561" s="33">
        <f t="shared" si="238"/>
        <v>0</v>
      </c>
      <c r="N1561" s="22">
        <f t="shared" si="239"/>
        <v>0</v>
      </c>
    </row>
    <row r="1562" spans="1:14" x14ac:dyDescent="0.3">
      <c r="A1562" s="5" t="s">
        <v>3060</v>
      </c>
      <c r="B1562" s="5" t="s">
        <v>3061</v>
      </c>
      <c r="C1562" s="5" t="s">
        <v>3745</v>
      </c>
      <c r="D1562" s="5">
        <v>15</v>
      </c>
      <c r="E1562" s="6">
        <v>1712</v>
      </c>
      <c r="F1562" s="17" t="str">
        <f>VLOOKUP(A1562,'forecast data dump'!$A$1:$H$3450,4,FALSE)</f>
        <v>01-Apr-20 A</v>
      </c>
      <c r="G1562" s="17" t="str">
        <f>VLOOKUP(A1562,'forecast data dump'!$A$1:$H$3450,5,FALSE)</f>
        <v>30-Apr-20 A</v>
      </c>
      <c r="H1562" s="13">
        <f>VLOOKUP(A1562,'forecast data dump'!$A$1:$H$3450,8,FALSE)</f>
        <v>1</v>
      </c>
      <c r="I1562" s="22">
        <f t="shared" si="236"/>
        <v>0</v>
      </c>
      <c r="J1562" s="5"/>
      <c r="K1562" s="5"/>
      <c r="L1562" s="33">
        <f t="shared" si="237"/>
        <v>0</v>
      </c>
      <c r="M1562" s="33">
        <f t="shared" si="238"/>
        <v>0</v>
      </c>
      <c r="N1562" s="22">
        <f t="shared" si="239"/>
        <v>0</v>
      </c>
    </row>
    <row r="1563" spans="1:14" x14ac:dyDescent="0.3">
      <c r="A1563" s="5" t="s">
        <v>3060</v>
      </c>
      <c r="B1563" s="5" t="s">
        <v>3061</v>
      </c>
      <c r="C1563" s="5" t="s">
        <v>3746</v>
      </c>
      <c r="D1563" s="5">
        <v>8</v>
      </c>
      <c r="E1563" s="6">
        <v>1012</v>
      </c>
      <c r="F1563" s="17" t="str">
        <f>VLOOKUP(A1563,'forecast data dump'!$A$1:$H$3450,4,FALSE)</f>
        <v>01-Apr-20 A</v>
      </c>
      <c r="G1563" s="17" t="str">
        <f>VLOOKUP(A1563,'forecast data dump'!$A$1:$H$3450,5,FALSE)</f>
        <v>30-Apr-20 A</v>
      </c>
      <c r="H1563" s="13">
        <f>VLOOKUP(A1563,'forecast data dump'!$A$1:$H$3450,8,FALSE)</f>
        <v>1</v>
      </c>
      <c r="I1563" s="22">
        <f t="shared" si="236"/>
        <v>0</v>
      </c>
      <c r="J1563" s="5"/>
      <c r="K1563" s="5"/>
      <c r="L1563" s="33">
        <f t="shared" si="237"/>
        <v>0</v>
      </c>
      <c r="M1563" s="33">
        <f t="shared" si="238"/>
        <v>0</v>
      </c>
      <c r="N1563" s="22">
        <f t="shared" si="239"/>
        <v>0</v>
      </c>
    </row>
    <row r="1564" spans="1:14" x14ac:dyDescent="0.3">
      <c r="A1564" s="5" t="s">
        <v>3062</v>
      </c>
      <c r="B1564" s="5" t="s">
        <v>3063</v>
      </c>
      <c r="C1564" s="5" t="s">
        <v>3745</v>
      </c>
      <c r="D1564" s="5">
        <v>136</v>
      </c>
      <c r="E1564" s="6">
        <v>15521</v>
      </c>
      <c r="F1564" s="17" t="str">
        <f>VLOOKUP(A1564,'forecast data dump'!$A$1:$H$3450,4,FALSE)</f>
        <v>11-Mar-20 A</v>
      </c>
      <c r="G1564" s="17" t="str">
        <f>VLOOKUP(A1564,'forecast data dump'!$A$1:$H$3450,5,FALSE)</f>
        <v>30-Oct-20 A</v>
      </c>
      <c r="H1564" s="13">
        <f>VLOOKUP(A1564,'forecast data dump'!$A$1:$H$3450,8,FALSE)</f>
        <v>1</v>
      </c>
      <c r="I1564" s="22">
        <f t="shared" si="236"/>
        <v>0</v>
      </c>
      <c r="J1564" s="5"/>
      <c r="K1564" s="5"/>
      <c r="L1564" s="33">
        <f t="shared" si="237"/>
        <v>0</v>
      </c>
      <c r="M1564" s="33">
        <f t="shared" si="238"/>
        <v>0</v>
      </c>
      <c r="N1564" s="22">
        <f t="shared" si="239"/>
        <v>0</v>
      </c>
    </row>
    <row r="1565" spans="1:14" x14ac:dyDescent="0.3">
      <c r="A1565" s="5" t="s">
        <v>3062</v>
      </c>
      <c r="B1565" s="5" t="s">
        <v>3063</v>
      </c>
      <c r="C1565" s="5" t="s">
        <v>3746</v>
      </c>
      <c r="D1565" s="5">
        <v>16</v>
      </c>
      <c r="E1565" s="6">
        <v>2024</v>
      </c>
      <c r="F1565" s="17" t="str">
        <f>VLOOKUP(A1565,'forecast data dump'!$A$1:$H$3450,4,FALSE)</f>
        <v>11-Mar-20 A</v>
      </c>
      <c r="G1565" s="17" t="str">
        <f>VLOOKUP(A1565,'forecast data dump'!$A$1:$H$3450,5,FALSE)</f>
        <v>30-Oct-20 A</v>
      </c>
      <c r="H1565" s="13">
        <f>VLOOKUP(A1565,'forecast data dump'!$A$1:$H$3450,8,FALSE)</f>
        <v>1</v>
      </c>
      <c r="I1565" s="22">
        <f t="shared" si="236"/>
        <v>0</v>
      </c>
      <c r="J1565" s="5"/>
      <c r="K1565" s="5"/>
      <c r="L1565" s="33">
        <f t="shared" si="237"/>
        <v>0</v>
      </c>
      <c r="M1565" s="33">
        <f t="shared" si="238"/>
        <v>0</v>
      </c>
      <c r="N1565" s="22">
        <f t="shared" si="239"/>
        <v>0</v>
      </c>
    </row>
    <row r="1566" spans="1:14" x14ac:dyDescent="0.3">
      <c r="A1566" s="5" t="s">
        <v>3064</v>
      </c>
      <c r="B1566" s="5" t="s">
        <v>3065</v>
      </c>
      <c r="C1566" s="5" t="s">
        <v>3745</v>
      </c>
      <c r="D1566" s="5">
        <v>120</v>
      </c>
      <c r="E1566" s="6">
        <v>13695</v>
      </c>
      <c r="F1566" s="17" t="str">
        <f>VLOOKUP(A1566,'forecast data dump'!$A$1:$H$3450,4,FALSE)</f>
        <v>01-Jul-20 A</v>
      </c>
      <c r="G1566" s="17" t="str">
        <f>VLOOKUP(A1566,'forecast data dump'!$A$1:$H$3450,5,FALSE)</f>
        <v>30-Jun-21 A</v>
      </c>
      <c r="H1566" s="13">
        <f>VLOOKUP(A1566,'forecast data dump'!$A$1:$H$3450,8,FALSE)</f>
        <v>1</v>
      </c>
      <c r="I1566" s="22">
        <f t="shared" si="236"/>
        <v>0</v>
      </c>
      <c r="J1566" s="5"/>
      <c r="K1566" s="5"/>
      <c r="L1566" s="33">
        <f t="shared" si="237"/>
        <v>0</v>
      </c>
      <c r="M1566" s="33">
        <f t="shared" si="238"/>
        <v>0</v>
      </c>
      <c r="N1566" s="22">
        <f t="shared" si="239"/>
        <v>0</v>
      </c>
    </row>
    <row r="1567" spans="1:14" x14ac:dyDescent="0.3">
      <c r="A1567" s="5" t="s">
        <v>3064</v>
      </c>
      <c r="B1567" s="5" t="s">
        <v>3065</v>
      </c>
      <c r="C1567" s="5" t="s">
        <v>3746</v>
      </c>
      <c r="D1567" s="5">
        <v>8</v>
      </c>
      <c r="E1567" s="6">
        <v>1012</v>
      </c>
      <c r="F1567" s="17" t="str">
        <f>VLOOKUP(A1567,'forecast data dump'!$A$1:$H$3450,4,FALSE)</f>
        <v>01-Jul-20 A</v>
      </c>
      <c r="G1567" s="17" t="str">
        <f>VLOOKUP(A1567,'forecast data dump'!$A$1:$H$3450,5,FALSE)</f>
        <v>30-Jun-21 A</v>
      </c>
      <c r="H1567" s="13">
        <f>VLOOKUP(A1567,'forecast data dump'!$A$1:$H$3450,8,FALSE)</f>
        <v>1</v>
      </c>
      <c r="I1567" s="22">
        <f t="shared" si="236"/>
        <v>0</v>
      </c>
      <c r="J1567" s="5"/>
      <c r="K1567" s="5"/>
      <c r="L1567" s="33">
        <f t="shared" si="237"/>
        <v>0</v>
      </c>
      <c r="M1567" s="33">
        <f t="shared" si="238"/>
        <v>0</v>
      </c>
      <c r="N1567" s="22">
        <f t="shared" si="239"/>
        <v>0</v>
      </c>
    </row>
    <row r="1568" spans="1:14" x14ac:dyDescent="0.3">
      <c r="A1568" s="5" t="s">
        <v>3066</v>
      </c>
      <c r="B1568" s="5" t="s">
        <v>3067</v>
      </c>
      <c r="C1568" s="5" t="s">
        <v>3745</v>
      </c>
      <c r="D1568" s="5">
        <v>88</v>
      </c>
      <c r="E1568" s="6">
        <v>10043</v>
      </c>
      <c r="F1568" s="17" t="str">
        <f>VLOOKUP(A1568,'forecast data dump'!$A$1:$H$3450,4,FALSE)</f>
        <v>22-Dec-20 A</v>
      </c>
      <c r="G1568" s="17" t="str">
        <f>VLOOKUP(A1568,'forecast data dump'!$A$1:$H$3450,5,FALSE)</f>
        <v>30-Jun-21 A</v>
      </c>
      <c r="H1568" s="13">
        <f>VLOOKUP(A1568,'forecast data dump'!$A$1:$H$3450,8,FALSE)</f>
        <v>1</v>
      </c>
      <c r="I1568" s="22">
        <f t="shared" si="236"/>
        <v>0</v>
      </c>
      <c r="J1568" s="5"/>
      <c r="K1568" s="5"/>
      <c r="L1568" s="33">
        <f t="shared" si="237"/>
        <v>0</v>
      </c>
      <c r="M1568" s="33">
        <f t="shared" si="238"/>
        <v>0</v>
      </c>
      <c r="N1568" s="22">
        <f t="shared" si="239"/>
        <v>0</v>
      </c>
    </row>
    <row r="1569" spans="1:14" x14ac:dyDescent="0.3">
      <c r="A1569" s="5" t="s">
        <v>3066</v>
      </c>
      <c r="B1569" s="5" t="s">
        <v>3067</v>
      </c>
      <c r="C1569" s="5" t="s">
        <v>3746</v>
      </c>
      <c r="D1569" s="5">
        <v>8</v>
      </c>
      <c r="E1569" s="6">
        <v>1012</v>
      </c>
      <c r="F1569" s="17" t="str">
        <f>VLOOKUP(A1569,'forecast data dump'!$A$1:$H$3450,4,FALSE)</f>
        <v>22-Dec-20 A</v>
      </c>
      <c r="G1569" s="17" t="str">
        <f>VLOOKUP(A1569,'forecast data dump'!$A$1:$H$3450,5,FALSE)</f>
        <v>30-Jun-21 A</v>
      </c>
      <c r="H1569" s="13">
        <f>VLOOKUP(A1569,'forecast data dump'!$A$1:$H$3450,8,FALSE)</f>
        <v>1</v>
      </c>
      <c r="I1569" s="22">
        <f t="shared" si="236"/>
        <v>0</v>
      </c>
      <c r="J1569" s="5"/>
      <c r="K1569" s="5"/>
      <c r="L1569" s="33">
        <f t="shared" si="237"/>
        <v>0</v>
      </c>
      <c r="M1569" s="33">
        <f t="shared" si="238"/>
        <v>0</v>
      </c>
      <c r="N1569" s="22">
        <f t="shared" si="239"/>
        <v>0</v>
      </c>
    </row>
    <row r="1570" spans="1:14" x14ac:dyDescent="0.3">
      <c r="A1570" s="5" t="s">
        <v>3068</v>
      </c>
      <c r="B1570" s="5" t="s">
        <v>3033</v>
      </c>
      <c r="C1570" s="5" t="s">
        <v>3745</v>
      </c>
      <c r="D1570" s="5">
        <v>200</v>
      </c>
      <c r="E1570" s="6">
        <v>23509</v>
      </c>
      <c r="F1570" s="17" t="str">
        <f>VLOOKUP(A1570,'forecast data dump'!$A$1:$H$3450,4,FALSE)</f>
        <v>02-Mar-20 A</v>
      </c>
      <c r="G1570" s="17" t="str">
        <f>VLOOKUP(A1570,'forecast data dump'!$A$1:$H$3450,5,FALSE)</f>
        <v>29-May-20 A</v>
      </c>
      <c r="H1570" s="13">
        <f>VLOOKUP(A1570,'forecast data dump'!$A$1:$H$3450,8,FALSE)</f>
        <v>1</v>
      </c>
      <c r="I1570" s="22">
        <f t="shared" si="236"/>
        <v>0</v>
      </c>
      <c r="J1570" s="5"/>
      <c r="K1570" s="5"/>
      <c r="L1570" s="33">
        <f t="shared" si="237"/>
        <v>0</v>
      </c>
      <c r="M1570" s="33">
        <f t="shared" si="238"/>
        <v>0</v>
      </c>
      <c r="N1570" s="22">
        <f t="shared" si="239"/>
        <v>0</v>
      </c>
    </row>
    <row r="1571" spans="1:14" x14ac:dyDescent="0.3">
      <c r="A1571" s="5" t="s">
        <v>3068</v>
      </c>
      <c r="B1571" s="5" t="s">
        <v>3033</v>
      </c>
      <c r="C1571" s="5" t="s">
        <v>3746</v>
      </c>
      <c r="D1571" s="5">
        <v>80</v>
      </c>
      <c r="E1571" s="6">
        <v>10424</v>
      </c>
      <c r="F1571" s="17" t="str">
        <f>VLOOKUP(A1571,'forecast data dump'!$A$1:$H$3450,4,FALSE)</f>
        <v>02-Mar-20 A</v>
      </c>
      <c r="G1571" s="17" t="str">
        <f>VLOOKUP(A1571,'forecast data dump'!$A$1:$H$3450,5,FALSE)</f>
        <v>29-May-20 A</v>
      </c>
      <c r="H1571" s="13">
        <f>VLOOKUP(A1571,'forecast data dump'!$A$1:$H$3450,8,FALSE)</f>
        <v>1</v>
      </c>
      <c r="I1571" s="22">
        <f t="shared" si="236"/>
        <v>0</v>
      </c>
      <c r="J1571" s="5"/>
      <c r="K1571" s="5"/>
      <c r="L1571" s="33">
        <f t="shared" si="237"/>
        <v>0</v>
      </c>
      <c r="M1571" s="33">
        <f t="shared" si="238"/>
        <v>0</v>
      </c>
      <c r="N1571" s="22">
        <f t="shared" si="239"/>
        <v>0</v>
      </c>
    </row>
    <row r="1572" spans="1:14" x14ac:dyDescent="0.3">
      <c r="A1572" s="5" t="s">
        <v>3069</v>
      </c>
      <c r="B1572" s="5" t="s">
        <v>3009</v>
      </c>
      <c r="C1572" s="5" t="s">
        <v>3763</v>
      </c>
      <c r="D1572" s="5">
        <v>4</v>
      </c>
      <c r="E1572" s="6">
        <v>607</v>
      </c>
      <c r="F1572" s="17" t="str">
        <f>VLOOKUP(A1572,'forecast data dump'!$A$1:$H$3450,4,FALSE)</f>
        <v>02-Mar-20 A</v>
      </c>
      <c r="G1572" s="17" t="str">
        <f>VLOOKUP(A1572,'forecast data dump'!$A$1:$H$3450,5,FALSE)</f>
        <v>29-May-20 A</v>
      </c>
      <c r="H1572" s="13">
        <f>VLOOKUP(A1572,'forecast data dump'!$A$1:$H$3450,8,FALSE)</f>
        <v>1</v>
      </c>
      <c r="I1572" s="22">
        <f t="shared" si="236"/>
        <v>0</v>
      </c>
      <c r="J1572" s="5"/>
      <c r="K1572" s="5"/>
      <c r="L1572" s="33">
        <f t="shared" si="237"/>
        <v>0</v>
      </c>
      <c r="M1572" s="33">
        <f t="shared" si="238"/>
        <v>0</v>
      </c>
      <c r="N1572" s="22">
        <f t="shared" si="239"/>
        <v>0</v>
      </c>
    </row>
    <row r="1573" spans="1:14" x14ac:dyDescent="0.3">
      <c r="A1573" s="3" t="s">
        <v>7879</v>
      </c>
      <c r="B1573" s="3"/>
      <c r="C1573" s="3"/>
      <c r="D1573" s="3"/>
      <c r="E1573" s="4"/>
      <c r="F1573" s="15"/>
      <c r="G1573" s="15"/>
      <c r="H1573" s="11"/>
      <c r="I1573" s="20"/>
      <c r="J1573" s="3"/>
      <c r="K1573" s="3"/>
      <c r="L1573" s="32"/>
      <c r="M1573" s="32"/>
      <c r="N1573" s="20"/>
    </row>
    <row r="1574" spans="1:14" x14ac:dyDescent="0.3">
      <c r="A1574" s="5" t="s">
        <v>3070</v>
      </c>
      <c r="B1574" s="5" t="s">
        <v>3071</v>
      </c>
      <c r="C1574" s="5" t="s">
        <v>3733</v>
      </c>
      <c r="D1574" s="5">
        <v>24</v>
      </c>
      <c r="E1574" s="6">
        <v>3640</v>
      </c>
      <c r="F1574" s="17" t="str">
        <f>VLOOKUP(A1574,'forecast data dump'!$A$1:$H$3450,4,FALSE)</f>
        <v>23-Oct-20 A</v>
      </c>
      <c r="G1574" s="17">
        <f>VLOOKUP(A1574,'forecast data dump'!$A$1:$H$3450,5,FALSE)</f>
        <v>44391</v>
      </c>
      <c r="H1574" s="13">
        <f>VLOOKUP(A1574,'forecast data dump'!$A$1:$H$3450,8,FALSE)</f>
        <v>0.4</v>
      </c>
      <c r="I1574" s="22">
        <f t="shared" ref="I1574:I1616" si="240">D1574*(1-H1574)</f>
        <v>14.399999999999999</v>
      </c>
      <c r="J1574" s="5"/>
      <c r="K1574" s="5"/>
      <c r="L1574" s="33">
        <f t="shared" ref="L1574:L1616" si="241">E1574*(1-H1574)</f>
        <v>2184</v>
      </c>
      <c r="M1574" s="33">
        <f t="shared" ref="M1574:M1616" si="242">IF(J1574="",L1574,(E1574/D1574)*J1574)</f>
        <v>2184</v>
      </c>
      <c r="N1574" s="22">
        <f t="shared" ref="N1574:N1616" si="243">L1574-M1574</f>
        <v>0</v>
      </c>
    </row>
    <row r="1575" spans="1:14" x14ac:dyDescent="0.3">
      <c r="A1575" s="5" t="s">
        <v>3070</v>
      </c>
      <c r="B1575" s="5" t="s">
        <v>3071</v>
      </c>
      <c r="C1575" s="5" t="s">
        <v>3745</v>
      </c>
      <c r="D1575" s="5">
        <v>96</v>
      </c>
      <c r="E1575" s="6">
        <v>11284</v>
      </c>
      <c r="F1575" s="17" t="str">
        <f>VLOOKUP(A1575,'forecast data dump'!$A$1:$H$3450,4,FALSE)</f>
        <v>23-Oct-20 A</v>
      </c>
      <c r="G1575" s="17">
        <f>VLOOKUP(A1575,'forecast data dump'!$A$1:$H$3450,5,FALSE)</f>
        <v>44391</v>
      </c>
      <c r="H1575" s="13">
        <f>VLOOKUP(A1575,'forecast data dump'!$A$1:$H$3450,8,FALSE)</f>
        <v>0.4</v>
      </c>
      <c r="I1575" s="22">
        <f t="shared" si="240"/>
        <v>57.599999999999994</v>
      </c>
      <c r="J1575" s="5"/>
      <c r="K1575" s="5"/>
      <c r="L1575" s="33">
        <f t="shared" si="241"/>
        <v>6770.4</v>
      </c>
      <c r="M1575" s="33">
        <f t="shared" si="242"/>
        <v>6770.4</v>
      </c>
      <c r="N1575" s="22">
        <f t="shared" si="243"/>
        <v>0</v>
      </c>
    </row>
    <row r="1576" spans="1:14" x14ac:dyDescent="0.3">
      <c r="A1576" s="5" t="s">
        <v>3070</v>
      </c>
      <c r="B1576" s="5" t="s">
        <v>3071</v>
      </c>
      <c r="C1576" s="5" t="s">
        <v>3746</v>
      </c>
      <c r="D1576" s="5">
        <v>24</v>
      </c>
      <c r="E1576" s="6">
        <v>3127</v>
      </c>
      <c r="F1576" s="17" t="str">
        <f>VLOOKUP(A1576,'forecast data dump'!$A$1:$H$3450,4,FALSE)</f>
        <v>23-Oct-20 A</v>
      </c>
      <c r="G1576" s="17">
        <f>VLOOKUP(A1576,'forecast data dump'!$A$1:$H$3450,5,FALSE)</f>
        <v>44391</v>
      </c>
      <c r="H1576" s="13">
        <f>VLOOKUP(A1576,'forecast data dump'!$A$1:$H$3450,8,FALSE)</f>
        <v>0.4</v>
      </c>
      <c r="I1576" s="22">
        <f t="shared" si="240"/>
        <v>14.399999999999999</v>
      </c>
      <c r="J1576" s="5"/>
      <c r="K1576" s="5"/>
      <c r="L1576" s="33">
        <f t="shared" si="241"/>
        <v>1876.1999999999998</v>
      </c>
      <c r="M1576" s="33">
        <f t="shared" si="242"/>
        <v>1876.1999999999998</v>
      </c>
      <c r="N1576" s="22">
        <f t="shared" si="243"/>
        <v>0</v>
      </c>
    </row>
    <row r="1577" spans="1:14" x14ac:dyDescent="0.3">
      <c r="A1577" s="5" t="s">
        <v>3072</v>
      </c>
      <c r="B1577" s="5" t="s">
        <v>3073</v>
      </c>
      <c r="C1577" s="5" t="s">
        <v>3763</v>
      </c>
      <c r="D1577" s="5">
        <v>8</v>
      </c>
      <c r="E1577" s="6">
        <v>1213</v>
      </c>
      <c r="F1577" s="17" t="str">
        <f>VLOOKUP(A1577,'forecast data dump'!$A$1:$H$3450,4,FALSE)</f>
        <v>30-Apr-21 A</v>
      </c>
      <c r="G1577" s="17">
        <f>VLOOKUP(A1577,'forecast data dump'!$A$1:$H$3450,5,FALSE)</f>
        <v>44405</v>
      </c>
      <c r="H1577" s="13">
        <f>VLOOKUP(A1577,'forecast data dump'!$A$1:$H$3450,8,FALSE)</f>
        <v>0.6</v>
      </c>
      <c r="I1577" s="22">
        <f t="shared" si="240"/>
        <v>3.2</v>
      </c>
      <c r="J1577" s="5"/>
      <c r="K1577" s="5"/>
      <c r="L1577" s="33">
        <f t="shared" si="241"/>
        <v>485.20000000000005</v>
      </c>
      <c r="M1577" s="33">
        <f t="shared" si="242"/>
        <v>485.20000000000005</v>
      </c>
      <c r="N1577" s="22">
        <f t="shared" si="243"/>
        <v>0</v>
      </c>
    </row>
    <row r="1578" spans="1:14" x14ac:dyDescent="0.3">
      <c r="A1578" s="5" t="s">
        <v>3074</v>
      </c>
      <c r="B1578" s="5" t="s">
        <v>3075</v>
      </c>
      <c r="C1578" s="5" t="s">
        <v>3733</v>
      </c>
      <c r="D1578" s="5">
        <v>8</v>
      </c>
      <c r="E1578" s="6">
        <v>1213</v>
      </c>
      <c r="F1578" s="17" t="str">
        <f>VLOOKUP(A1578,'forecast data dump'!$A$1:$H$3450,4,FALSE)</f>
        <v>21-Jun-21 A</v>
      </c>
      <c r="G1578" s="17">
        <f>VLOOKUP(A1578,'forecast data dump'!$A$1:$H$3450,5,FALSE)</f>
        <v>44407</v>
      </c>
      <c r="H1578" s="13">
        <f>VLOOKUP(A1578,'forecast data dump'!$A$1:$H$3450,8,FALSE)</f>
        <v>0.25</v>
      </c>
      <c r="I1578" s="22">
        <f t="shared" si="240"/>
        <v>6</v>
      </c>
      <c r="J1578" s="5"/>
      <c r="K1578" s="5"/>
      <c r="L1578" s="33">
        <f t="shared" si="241"/>
        <v>909.75</v>
      </c>
      <c r="M1578" s="33">
        <f t="shared" si="242"/>
        <v>909.75</v>
      </c>
      <c r="N1578" s="22">
        <f t="shared" si="243"/>
        <v>0</v>
      </c>
    </row>
    <row r="1579" spans="1:14" x14ac:dyDescent="0.3">
      <c r="A1579" s="5" t="s">
        <v>3074</v>
      </c>
      <c r="B1579" s="5" t="s">
        <v>3075</v>
      </c>
      <c r="C1579" s="5" t="s">
        <v>3745</v>
      </c>
      <c r="D1579" s="5">
        <v>32</v>
      </c>
      <c r="E1579" s="6">
        <v>3761</v>
      </c>
      <c r="F1579" s="17" t="str">
        <f>VLOOKUP(A1579,'forecast data dump'!$A$1:$H$3450,4,FALSE)</f>
        <v>21-Jun-21 A</v>
      </c>
      <c r="G1579" s="17">
        <f>VLOOKUP(A1579,'forecast data dump'!$A$1:$H$3450,5,FALSE)</f>
        <v>44407</v>
      </c>
      <c r="H1579" s="13">
        <f>VLOOKUP(A1579,'forecast data dump'!$A$1:$H$3450,8,FALSE)</f>
        <v>0.25</v>
      </c>
      <c r="I1579" s="22">
        <f t="shared" si="240"/>
        <v>24</v>
      </c>
      <c r="J1579" s="5"/>
      <c r="K1579" s="5"/>
      <c r="L1579" s="33">
        <f t="shared" si="241"/>
        <v>2820.75</v>
      </c>
      <c r="M1579" s="33">
        <f t="shared" si="242"/>
        <v>2820.75</v>
      </c>
      <c r="N1579" s="22">
        <f t="shared" si="243"/>
        <v>0</v>
      </c>
    </row>
    <row r="1580" spans="1:14" x14ac:dyDescent="0.3">
      <c r="A1580" s="5" t="s">
        <v>3074</v>
      </c>
      <c r="B1580" s="5" t="s">
        <v>3075</v>
      </c>
      <c r="C1580" s="5" t="s">
        <v>3746</v>
      </c>
      <c r="D1580" s="5">
        <v>8</v>
      </c>
      <c r="E1580" s="6">
        <v>1042</v>
      </c>
      <c r="F1580" s="17" t="str">
        <f>VLOOKUP(A1580,'forecast data dump'!$A$1:$H$3450,4,FALSE)</f>
        <v>21-Jun-21 A</v>
      </c>
      <c r="G1580" s="17">
        <f>VLOOKUP(A1580,'forecast data dump'!$A$1:$H$3450,5,FALSE)</f>
        <v>44407</v>
      </c>
      <c r="H1580" s="13">
        <f>VLOOKUP(A1580,'forecast data dump'!$A$1:$H$3450,8,FALSE)</f>
        <v>0.25</v>
      </c>
      <c r="I1580" s="22">
        <f t="shared" si="240"/>
        <v>6</v>
      </c>
      <c r="J1580" s="5"/>
      <c r="K1580" s="5"/>
      <c r="L1580" s="33">
        <f t="shared" si="241"/>
        <v>781.5</v>
      </c>
      <c r="M1580" s="33">
        <f t="shared" si="242"/>
        <v>781.5</v>
      </c>
      <c r="N1580" s="22">
        <f t="shared" si="243"/>
        <v>0</v>
      </c>
    </row>
    <row r="1581" spans="1:14" x14ac:dyDescent="0.3">
      <c r="A1581" s="5" t="s">
        <v>3076</v>
      </c>
      <c r="B1581" s="5" t="s">
        <v>3077</v>
      </c>
      <c r="C1581" s="5" t="s">
        <v>3733</v>
      </c>
      <c r="D1581" s="5">
        <v>16</v>
      </c>
      <c r="E1581" s="6">
        <v>2427</v>
      </c>
      <c r="F1581" s="17">
        <f>VLOOKUP(A1581,'forecast data dump'!$A$1:$H$3450,4,FALSE)</f>
        <v>44410</v>
      </c>
      <c r="G1581" s="17">
        <f>VLOOKUP(A1581,'forecast data dump'!$A$1:$H$3450,5,FALSE)</f>
        <v>44466</v>
      </c>
      <c r="H1581" s="13">
        <f>VLOOKUP(A1581,'forecast data dump'!$A$1:$H$3450,8,FALSE)</f>
        <v>0</v>
      </c>
      <c r="I1581" s="22">
        <f t="shared" si="240"/>
        <v>16</v>
      </c>
      <c r="J1581" s="5"/>
      <c r="K1581" s="5"/>
      <c r="L1581" s="33">
        <f t="shared" si="241"/>
        <v>2427</v>
      </c>
      <c r="M1581" s="33">
        <f t="shared" si="242"/>
        <v>2427</v>
      </c>
      <c r="N1581" s="22">
        <f t="shared" si="243"/>
        <v>0</v>
      </c>
    </row>
    <row r="1582" spans="1:14" x14ac:dyDescent="0.3">
      <c r="A1582" s="5" t="s">
        <v>3076</v>
      </c>
      <c r="B1582" s="5" t="s">
        <v>3077</v>
      </c>
      <c r="C1582" s="5" t="s">
        <v>3745</v>
      </c>
      <c r="D1582" s="5">
        <v>72</v>
      </c>
      <c r="E1582" s="6">
        <v>8463</v>
      </c>
      <c r="F1582" s="17">
        <f>VLOOKUP(A1582,'forecast data dump'!$A$1:$H$3450,4,FALSE)</f>
        <v>44410</v>
      </c>
      <c r="G1582" s="17">
        <f>VLOOKUP(A1582,'forecast data dump'!$A$1:$H$3450,5,FALSE)</f>
        <v>44466</v>
      </c>
      <c r="H1582" s="13">
        <f>VLOOKUP(A1582,'forecast data dump'!$A$1:$H$3450,8,FALSE)</f>
        <v>0</v>
      </c>
      <c r="I1582" s="22">
        <f t="shared" si="240"/>
        <v>72</v>
      </c>
      <c r="J1582" s="5"/>
      <c r="K1582" s="5"/>
      <c r="L1582" s="33">
        <f t="shared" si="241"/>
        <v>8463</v>
      </c>
      <c r="M1582" s="33">
        <f t="shared" si="242"/>
        <v>8463</v>
      </c>
      <c r="N1582" s="22">
        <f t="shared" si="243"/>
        <v>0</v>
      </c>
    </row>
    <row r="1583" spans="1:14" x14ac:dyDescent="0.3">
      <c r="A1583" s="5" t="s">
        <v>3076</v>
      </c>
      <c r="B1583" s="5" t="s">
        <v>3077</v>
      </c>
      <c r="C1583" s="5" t="s">
        <v>3746</v>
      </c>
      <c r="D1583" s="5">
        <v>16</v>
      </c>
      <c r="E1583" s="6">
        <v>2085</v>
      </c>
      <c r="F1583" s="17">
        <f>VLOOKUP(A1583,'forecast data dump'!$A$1:$H$3450,4,FALSE)</f>
        <v>44410</v>
      </c>
      <c r="G1583" s="17">
        <f>VLOOKUP(A1583,'forecast data dump'!$A$1:$H$3450,5,FALSE)</f>
        <v>44466</v>
      </c>
      <c r="H1583" s="13">
        <f>VLOOKUP(A1583,'forecast data dump'!$A$1:$H$3450,8,FALSE)</f>
        <v>0</v>
      </c>
      <c r="I1583" s="22">
        <f t="shared" si="240"/>
        <v>16</v>
      </c>
      <c r="J1583" s="5"/>
      <c r="K1583" s="5"/>
      <c r="L1583" s="33">
        <f t="shared" si="241"/>
        <v>2085</v>
      </c>
      <c r="M1583" s="33">
        <f t="shared" si="242"/>
        <v>2085</v>
      </c>
      <c r="N1583" s="22">
        <f t="shared" si="243"/>
        <v>0</v>
      </c>
    </row>
    <row r="1584" spans="1:14" x14ac:dyDescent="0.3">
      <c r="A1584" s="5" t="s">
        <v>3078</v>
      </c>
      <c r="B1584" s="5" t="s">
        <v>3079</v>
      </c>
      <c r="C1584" s="5" t="s">
        <v>3733</v>
      </c>
      <c r="D1584" s="5">
        <v>48</v>
      </c>
      <c r="E1584" s="6">
        <v>7281</v>
      </c>
      <c r="F1584" s="17">
        <f>VLOOKUP(A1584,'forecast data dump'!$A$1:$H$3450,4,FALSE)</f>
        <v>44467</v>
      </c>
      <c r="G1584" s="17">
        <f>VLOOKUP(A1584,'forecast data dump'!$A$1:$H$3450,5,FALSE)</f>
        <v>44524</v>
      </c>
      <c r="H1584" s="13">
        <f>VLOOKUP(A1584,'forecast data dump'!$A$1:$H$3450,8,FALSE)</f>
        <v>0</v>
      </c>
      <c r="I1584" s="22">
        <f t="shared" si="240"/>
        <v>48</v>
      </c>
      <c r="J1584" s="5"/>
      <c r="K1584" s="5"/>
      <c r="L1584" s="33">
        <f t="shared" si="241"/>
        <v>7281</v>
      </c>
      <c r="M1584" s="33">
        <f t="shared" si="242"/>
        <v>7281</v>
      </c>
      <c r="N1584" s="22">
        <f t="shared" si="243"/>
        <v>0</v>
      </c>
    </row>
    <row r="1585" spans="1:14" x14ac:dyDescent="0.3">
      <c r="A1585" s="5" t="s">
        <v>3078</v>
      </c>
      <c r="B1585" s="5" t="s">
        <v>3079</v>
      </c>
      <c r="C1585" s="5" t="s">
        <v>3745</v>
      </c>
      <c r="D1585" s="5">
        <v>144</v>
      </c>
      <c r="E1585" s="6">
        <v>16927</v>
      </c>
      <c r="F1585" s="17">
        <f>VLOOKUP(A1585,'forecast data dump'!$A$1:$H$3450,4,FALSE)</f>
        <v>44467</v>
      </c>
      <c r="G1585" s="17">
        <f>VLOOKUP(A1585,'forecast data dump'!$A$1:$H$3450,5,FALSE)</f>
        <v>44524</v>
      </c>
      <c r="H1585" s="13">
        <f>VLOOKUP(A1585,'forecast data dump'!$A$1:$H$3450,8,FALSE)</f>
        <v>0</v>
      </c>
      <c r="I1585" s="22">
        <f t="shared" si="240"/>
        <v>144</v>
      </c>
      <c r="J1585" s="5"/>
      <c r="K1585" s="5"/>
      <c r="L1585" s="33">
        <f t="shared" si="241"/>
        <v>16927</v>
      </c>
      <c r="M1585" s="33">
        <f t="shared" si="242"/>
        <v>16927</v>
      </c>
      <c r="N1585" s="22">
        <f t="shared" si="243"/>
        <v>0</v>
      </c>
    </row>
    <row r="1586" spans="1:14" x14ac:dyDescent="0.3">
      <c r="A1586" s="5" t="s">
        <v>3078</v>
      </c>
      <c r="B1586" s="5" t="s">
        <v>3079</v>
      </c>
      <c r="C1586" s="5" t="s">
        <v>3746</v>
      </c>
      <c r="D1586" s="5">
        <v>48</v>
      </c>
      <c r="E1586" s="6">
        <v>6255</v>
      </c>
      <c r="F1586" s="17">
        <f>VLOOKUP(A1586,'forecast data dump'!$A$1:$H$3450,4,FALSE)</f>
        <v>44467</v>
      </c>
      <c r="G1586" s="17">
        <f>VLOOKUP(A1586,'forecast data dump'!$A$1:$H$3450,5,FALSE)</f>
        <v>44524</v>
      </c>
      <c r="H1586" s="13">
        <f>VLOOKUP(A1586,'forecast data dump'!$A$1:$H$3450,8,FALSE)</f>
        <v>0</v>
      </c>
      <c r="I1586" s="22">
        <f t="shared" si="240"/>
        <v>48</v>
      </c>
      <c r="J1586" s="5"/>
      <c r="K1586" s="5"/>
      <c r="L1586" s="33">
        <f t="shared" si="241"/>
        <v>6255</v>
      </c>
      <c r="M1586" s="33">
        <f t="shared" si="242"/>
        <v>6255</v>
      </c>
      <c r="N1586" s="22">
        <f t="shared" si="243"/>
        <v>0</v>
      </c>
    </row>
    <row r="1587" spans="1:14" x14ac:dyDescent="0.3">
      <c r="A1587" s="5" t="s">
        <v>3080</v>
      </c>
      <c r="B1587" s="5" t="s">
        <v>3081</v>
      </c>
      <c r="C1587" s="5" t="s">
        <v>3733</v>
      </c>
      <c r="D1587" s="5">
        <v>48</v>
      </c>
      <c r="E1587" s="6">
        <v>7496</v>
      </c>
      <c r="F1587" s="17">
        <f>VLOOKUP(A1587,'forecast data dump'!$A$1:$H$3450,4,FALSE)</f>
        <v>44529</v>
      </c>
      <c r="G1587" s="17">
        <f>VLOOKUP(A1587,'forecast data dump'!$A$1:$H$3450,5,FALSE)</f>
        <v>44601</v>
      </c>
      <c r="H1587" s="13">
        <f>VLOOKUP(A1587,'forecast data dump'!$A$1:$H$3450,8,FALSE)</f>
        <v>0</v>
      </c>
      <c r="I1587" s="22">
        <f t="shared" si="240"/>
        <v>48</v>
      </c>
      <c r="J1587" s="5"/>
      <c r="K1587" s="5"/>
      <c r="L1587" s="33">
        <f t="shared" si="241"/>
        <v>7496</v>
      </c>
      <c r="M1587" s="33">
        <f t="shared" si="242"/>
        <v>7496</v>
      </c>
      <c r="N1587" s="22">
        <f t="shared" si="243"/>
        <v>0</v>
      </c>
    </row>
    <row r="1588" spans="1:14" x14ac:dyDescent="0.3">
      <c r="A1588" s="5" t="s">
        <v>3080</v>
      </c>
      <c r="B1588" s="5" t="s">
        <v>3081</v>
      </c>
      <c r="C1588" s="5" t="s">
        <v>3745</v>
      </c>
      <c r="D1588" s="5">
        <v>144</v>
      </c>
      <c r="E1588" s="6">
        <v>17426</v>
      </c>
      <c r="F1588" s="17">
        <f>VLOOKUP(A1588,'forecast data dump'!$A$1:$H$3450,4,FALSE)</f>
        <v>44529</v>
      </c>
      <c r="G1588" s="17">
        <f>VLOOKUP(A1588,'forecast data dump'!$A$1:$H$3450,5,FALSE)</f>
        <v>44601</v>
      </c>
      <c r="H1588" s="13">
        <f>VLOOKUP(A1588,'forecast data dump'!$A$1:$H$3450,8,FALSE)</f>
        <v>0</v>
      </c>
      <c r="I1588" s="22">
        <f t="shared" si="240"/>
        <v>144</v>
      </c>
      <c r="J1588" s="5"/>
      <c r="K1588" s="5"/>
      <c r="L1588" s="33">
        <f t="shared" si="241"/>
        <v>17426</v>
      </c>
      <c r="M1588" s="33">
        <f t="shared" si="242"/>
        <v>17426</v>
      </c>
      <c r="N1588" s="22">
        <f t="shared" si="243"/>
        <v>0</v>
      </c>
    </row>
    <row r="1589" spans="1:14" x14ac:dyDescent="0.3">
      <c r="A1589" s="5" t="s">
        <v>3080</v>
      </c>
      <c r="B1589" s="5" t="s">
        <v>3081</v>
      </c>
      <c r="C1589" s="5" t="s">
        <v>3746</v>
      </c>
      <c r="D1589" s="5">
        <v>48</v>
      </c>
      <c r="E1589" s="6">
        <v>6439</v>
      </c>
      <c r="F1589" s="17">
        <f>VLOOKUP(A1589,'forecast data dump'!$A$1:$H$3450,4,FALSE)</f>
        <v>44529</v>
      </c>
      <c r="G1589" s="17">
        <f>VLOOKUP(A1589,'forecast data dump'!$A$1:$H$3450,5,FALSE)</f>
        <v>44601</v>
      </c>
      <c r="H1589" s="13">
        <f>VLOOKUP(A1589,'forecast data dump'!$A$1:$H$3450,8,FALSE)</f>
        <v>0</v>
      </c>
      <c r="I1589" s="22">
        <f t="shared" si="240"/>
        <v>48</v>
      </c>
      <c r="J1589" s="5"/>
      <c r="K1589" s="5"/>
      <c r="L1589" s="33">
        <f t="shared" si="241"/>
        <v>6439</v>
      </c>
      <c r="M1589" s="33">
        <f t="shared" si="242"/>
        <v>6439</v>
      </c>
      <c r="N1589" s="22">
        <f t="shared" si="243"/>
        <v>0</v>
      </c>
    </row>
    <row r="1590" spans="1:14" x14ac:dyDescent="0.3">
      <c r="A1590" s="5" t="s">
        <v>3082</v>
      </c>
      <c r="B1590" s="5" t="s">
        <v>3083</v>
      </c>
      <c r="C1590" s="5" t="s">
        <v>3733</v>
      </c>
      <c r="D1590" s="5">
        <v>8</v>
      </c>
      <c r="E1590" s="6">
        <v>1250</v>
      </c>
      <c r="F1590" s="17">
        <f>VLOOKUP(A1590,'forecast data dump'!$A$1:$H$3450,4,FALSE)</f>
        <v>44602</v>
      </c>
      <c r="G1590" s="17">
        <f>VLOOKUP(A1590,'forecast data dump'!$A$1:$H$3450,5,FALSE)</f>
        <v>44616</v>
      </c>
      <c r="H1590" s="13">
        <f>VLOOKUP(A1590,'forecast data dump'!$A$1:$H$3450,8,FALSE)</f>
        <v>0</v>
      </c>
      <c r="I1590" s="22">
        <f t="shared" si="240"/>
        <v>8</v>
      </c>
      <c r="J1590" s="5"/>
      <c r="K1590" s="5"/>
      <c r="L1590" s="33">
        <f t="shared" si="241"/>
        <v>1250</v>
      </c>
      <c r="M1590" s="33">
        <f t="shared" si="242"/>
        <v>1250</v>
      </c>
      <c r="N1590" s="22">
        <f t="shared" si="243"/>
        <v>0</v>
      </c>
    </row>
    <row r="1591" spans="1:14" x14ac:dyDescent="0.3">
      <c r="A1591" s="5" t="s">
        <v>3082</v>
      </c>
      <c r="B1591" s="5" t="s">
        <v>3083</v>
      </c>
      <c r="C1591" s="5" t="s">
        <v>3741</v>
      </c>
      <c r="D1591" s="5">
        <v>40</v>
      </c>
      <c r="E1591" s="6">
        <v>4843</v>
      </c>
      <c r="F1591" s="17">
        <f>VLOOKUP(A1591,'forecast data dump'!$A$1:$H$3450,4,FALSE)</f>
        <v>44602</v>
      </c>
      <c r="G1591" s="17">
        <f>VLOOKUP(A1591,'forecast data dump'!$A$1:$H$3450,5,FALSE)</f>
        <v>44616</v>
      </c>
      <c r="H1591" s="13">
        <f>VLOOKUP(A1591,'forecast data dump'!$A$1:$H$3450,8,FALSE)</f>
        <v>0</v>
      </c>
      <c r="I1591" s="22">
        <f t="shared" si="240"/>
        <v>40</v>
      </c>
      <c r="J1591" s="5"/>
      <c r="K1591" s="5"/>
      <c r="L1591" s="33">
        <f t="shared" si="241"/>
        <v>4843</v>
      </c>
      <c r="M1591" s="33">
        <f t="shared" si="242"/>
        <v>4843</v>
      </c>
      <c r="N1591" s="22">
        <f t="shared" si="243"/>
        <v>0</v>
      </c>
    </row>
    <row r="1592" spans="1:14" x14ac:dyDescent="0.3">
      <c r="A1592" s="5" t="s">
        <v>3082</v>
      </c>
      <c r="B1592" s="5" t="s">
        <v>3083</v>
      </c>
      <c r="C1592" s="5" t="s">
        <v>3745</v>
      </c>
      <c r="D1592" s="5">
        <v>16</v>
      </c>
      <c r="E1592" s="6">
        <v>1937</v>
      </c>
      <c r="F1592" s="17">
        <f>VLOOKUP(A1592,'forecast data dump'!$A$1:$H$3450,4,FALSE)</f>
        <v>44602</v>
      </c>
      <c r="G1592" s="17">
        <f>VLOOKUP(A1592,'forecast data dump'!$A$1:$H$3450,5,FALSE)</f>
        <v>44616</v>
      </c>
      <c r="H1592" s="13">
        <f>VLOOKUP(A1592,'forecast data dump'!$A$1:$H$3450,8,FALSE)</f>
        <v>0</v>
      </c>
      <c r="I1592" s="22">
        <f t="shared" si="240"/>
        <v>16</v>
      </c>
      <c r="J1592" s="5"/>
      <c r="K1592" s="5"/>
      <c r="L1592" s="33">
        <f t="shared" si="241"/>
        <v>1937</v>
      </c>
      <c r="M1592" s="33">
        <f t="shared" si="242"/>
        <v>1937</v>
      </c>
      <c r="N1592" s="22">
        <f t="shared" si="243"/>
        <v>0</v>
      </c>
    </row>
    <row r="1593" spans="1:14" x14ac:dyDescent="0.3">
      <c r="A1593" s="5" t="s">
        <v>3082</v>
      </c>
      <c r="B1593" s="5" t="s">
        <v>3083</v>
      </c>
      <c r="C1593" s="5" t="s">
        <v>3746</v>
      </c>
      <c r="D1593" s="5">
        <v>8</v>
      </c>
      <c r="E1593" s="6">
        <v>1074</v>
      </c>
      <c r="F1593" s="17">
        <f>VLOOKUP(A1593,'forecast data dump'!$A$1:$H$3450,4,FALSE)</f>
        <v>44602</v>
      </c>
      <c r="G1593" s="17">
        <f>VLOOKUP(A1593,'forecast data dump'!$A$1:$H$3450,5,FALSE)</f>
        <v>44616</v>
      </c>
      <c r="H1593" s="13">
        <f>VLOOKUP(A1593,'forecast data dump'!$A$1:$H$3450,8,FALSE)</f>
        <v>0</v>
      </c>
      <c r="I1593" s="22">
        <f t="shared" si="240"/>
        <v>8</v>
      </c>
      <c r="J1593" s="5"/>
      <c r="K1593" s="5"/>
      <c r="L1593" s="33">
        <f t="shared" si="241"/>
        <v>1074</v>
      </c>
      <c r="M1593" s="33">
        <f t="shared" si="242"/>
        <v>1074</v>
      </c>
      <c r="N1593" s="22">
        <f t="shared" si="243"/>
        <v>0</v>
      </c>
    </row>
    <row r="1594" spans="1:14" x14ac:dyDescent="0.3">
      <c r="A1594" s="5" t="s">
        <v>3084</v>
      </c>
      <c r="B1594" s="5" t="s">
        <v>3085</v>
      </c>
      <c r="C1594" s="5" t="s">
        <v>3762</v>
      </c>
      <c r="D1594" s="5">
        <v>92000</v>
      </c>
      <c r="E1594" s="6">
        <v>108883</v>
      </c>
      <c r="F1594" s="17">
        <f>VLOOKUP(A1594,'forecast data dump'!$A$1:$H$3450,4,FALSE)</f>
        <v>44529</v>
      </c>
      <c r="G1594" s="17">
        <f>VLOOKUP(A1594,'forecast data dump'!$A$1:$H$3450,5,FALSE)</f>
        <v>44601</v>
      </c>
      <c r="H1594" s="13">
        <f>VLOOKUP(A1594,'forecast data dump'!$A$1:$H$3450,8,FALSE)</f>
        <v>0</v>
      </c>
      <c r="I1594" s="22">
        <f t="shared" si="240"/>
        <v>92000</v>
      </c>
      <c r="J1594" s="5"/>
      <c r="K1594" s="5"/>
      <c r="L1594" s="33">
        <f t="shared" si="241"/>
        <v>108883</v>
      </c>
      <c r="M1594" s="33">
        <f t="shared" si="242"/>
        <v>108883</v>
      </c>
      <c r="N1594" s="22">
        <f t="shared" si="243"/>
        <v>0</v>
      </c>
    </row>
    <row r="1595" spans="1:14" x14ac:dyDescent="0.3">
      <c r="A1595" s="5" t="s">
        <v>3086</v>
      </c>
      <c r="B1595" s="5" t="s">
        <v>3087</v>
      </c>
      <c r="C1595" s="5" t="s">
        <v>3733</v>
      </c>
      <c r="D1595" s="5">
        <v>13</v>
      </c>
      <c r="E1595" s="6">
        <v>1914</v>
      </c>
      <c r="F1595" s="17" t="str">
        <f>VLOOKUP(A1595,'forecast data dump'!$A$1:$H$3450,4,FALSE)</f>
        <v>03-Feb-20 A</v>
      </c>
      <c r="G1595" s="17" t="str">
        <f>VLOOKUP(A1595,'forecast data dump'!$A$1:$H$3450,5,FALSE)</f>
        <v>28-Feb-20 A</v>
      </c>
      <c r="H1595" s="13">
        <f>VLOOKUP(A1595,'forecast data dump'!$A$1:$H$3450,8,FALSE)</f>
        <v>1</v>
      </c>
      <c r="I1595" s="22">
        <f t="shared" si="240"/>
        <v>0</v>
      </c>
      <c r="J1595" s="5"/>
      <c r="K1595" s="5"/>
      <c r="L1595" s="33">
        <f t="shared" si="241"/>
        <v>0</v>
      </c>
      <c r="M1595" s="33">
        <f t="shared" si="242"/>
        <v>0</v>
      </c>
      <c r="N1595" s="22">
        <f t="shared" si="243"/>
        <v>0</v>
      </c>
    </row>
    <row r="1596" spans="1:14" x14ac:dyDescent="0.3">
      <c r="A1596" s="5" t="s">
        <v>3086</v>
      </c>
      <c r="B1596" s="5" t="s">
        <v>3087</v>
      </c>
      <c r="C1596" s="5" t="s">
        <v>3740</v>
      </c>
      <c r="D1596" s="5">
        <v>13</v>
      </c>
      <c r="E1596" s="6">
        <v>2237</v>
      </c>
      <c r="F1596" s="17" t="str">
        <f>VLOOKUP(A1596,'forecast data dump'!$A$1:$H$3450,4,FALSE)</f>
        <v>03-Feb-20 A</v>
      </c>
      <c r="G1596" s="17" t="str">
        <f>VLOOKUP(A1596,'forecast data dump'!$A$1:$H$3450,5,FALSE)</f>
        <v>28-Feb-20 A</v>
      </c>
      <c r="H1596" s="13">
        <f>VLOOKUP(A1596,'forecast data dump'!$A$1:$H$3450,8,FALSE)</f>
        <v>1</v>
      </c>
      <c r="I1596" s="22">
        <f t="shared" si="240"/>
        <v>0</v>
      </c>
      <c r="J1596" s="5"/>
      <c r="K1596" s="5"/>
      <c r="L1596" s="33">
        <f t="shared" si="241"/>
        <v>0</v>
      </c>
      <c r="M1596" s="33">
        <f t="shared" si="242"/>
        <v>0</v>
      </c>
      <c r="N1596" s="22">
        <f t="shared" si="243"/>
        <v>0</v>
      </c>
    </row>
    <row r="1597" spans="1:14" x14ac:dyDescent="0.3">
      <c r="A1597" s="5" t="s">
        <v>3086</v>
      </c>
      <c r="B1597" s="5" t="s">
        <v>3087</v>
      </c>
      <c r="C1597" s="5" t="s">
        <v>3745</v>
      </c>
      <c r="D1597" s="5">
        <v>54</v>
      </c>
      <c r="E1597" s="6">
        <v>6163</v>
      </c>
      <c r="F1597" s="17" t="str">
        <f>VLOOKUP(A1597,'forecast data dump'!$A$1:$H$3450,4,FALSE)</f>
        <v>03-Feb-20 A</v>
      </c>
      <c r="G1597" s="17" t="str">
        <f>VLOOKUP(A1597,'forecast data dump'!$A$1:$H$3450,5,FALSE)</f>
        <v>28-Feb-20 A</v>
      </c>
      <c r="H1597" s="13">
        <f>VLOOKUP(A1597,'forecast data dump'!$A$1:$H$3450,8,FALSE)</f>
        <v>1</v>
      </c>
      <c r="I1597" s="22">
        <f t="shared" si="240"/>
        <v>0</v>
      </c>
      <c r="J1597" s="5"/>
      <c r="K1597" s="5"/>
      <c r="L1597" s="33">
        <f t="shared" si="241"/>
        <v>0</v>
      </c>
      <c r="M1597" s="33">
        <f t="shared" si="242"/>
        <v>0</v>
      </c>
      <c r="N1597" s="22">
        <f t="shared" si="243"/>
        <v>0</v>
      </c>
    </row>
    <row r="1598" spans="1:14" x14ac:dyDescent="0.3">
      <c r="A1598" s="5" t="s">
        <v>3086</v>
      </c>
      <c r="B1598" s="5" t="s">
        <v>3087</v>
      </c>
      <c r="C1598" s="5" t="s">
        <v>3746</v>
      </c>
      <c r="D1598" s="5">
        <v>13</v>
      </c>
      <c r="E1598" s="6">
        <v>1645</v>
      </c>
      <c r="F1598" s="17" t="str">
        <f>VLOOKUP(A1598,'forecast data dump'!$A$1:$H$3450,4,FALSE)</f>
        <v>03-Feb-20 A</v>
      </c>
      <c r="G1598" s="17" t="str">
        <f>VLOOKUP(A1598,'forecast data dump'!$A$1:$H$3450,5,FALSE)</f>
        <v>28-Feb-20 A</v>
      </c>
      <c r="H1598" s="13">
        <f>VLOOKUP(A1598,'forecast data dump'!$A$1:$H$3450,8,FALSE)</f>
        <v>1</v>
      </c>
      <c r="I1598" s="22">
        <f t="shared" si="240"/>
        <v>0</v>
      </c>
      <c r="J1598" s="5"/>
      <c r="K1598" s="5"/>
      <c r="L1598" s="33">
        <f t="shared" si="241"/>
        <v>0</v>
      </c>
      <c r="M1598" s="33">
        <f t="shared" si="242"/>
        <v>0</v>
      </c>
      <c r="N1598" s="22">
        <f t="shared" si="243"/>
        <v>0</v>
      </c>
    </row>
    <row r="1599" spans="1:14" x14ac:dyDescent="0.3">
      <c r="A1599" s="5" t="s">
        <v>3088</v>
      </c>
      <c r="B1599" s="5" t="s">
        <v>3089</v>
      </c>
      <c r="C1599" s="5" t="s">
        <v>3733</v>
      </c>
      <c r="D1599" s="5">
        <v>8</v>
      </c>
      <c r="E1599" s="6">
        <v>1213</v>
      </c>
      <c r="F1599" s="17" t="str">
        <f>VLOOKUP(A1599,'forecast data dump'!$A$1:$H$3450,4,FALSE)</f>
        <v>30-Apr-21 A</v>
      </c>
      <c r="G1599" s="17">
        <f>VLOOKUP(A1599,'forecast data dump'!$A$1:$H$3450,5,FALSE)</f>
        <v>44405</v>
      </c>
      <c r="H1599" s="13">
        <f>VLOOKUP(A1599,'forecast data dump'!$A$1:$H$3450,8,FALSE)</f>
        <v>0.85</v>
      </c>
      <c r="I1599" s="22">
        <f t="shared" si="240"/>
        <v>1.2000000000000002</v>
      </c>
      <c r="J1599" s="5"/>
      <c r="K1599" s="5"/>
      <c r="L1599" s="33">
        <f t="shared" si="241"/>
        <v>181.95000000000002</v>
      </c>
      <c r="M1599" s="33">
        <f t="shared" si="242"/>
        <v>181.95000000000002</v>
      </c>
      <c r="N1599" s="22">
        <f t="shared" si="243"/>
        <v>0</v>
      </c>
    </row>
    <row r="1600" spans="1:14" x14ac:dyDescent="0.3">
      <c r="A1600" s="5" t="s">
        <v>3088</v>
      </c>
      <c r="B1600" s="5" t="s">
        <v>3089</v>
      </c>
      <c r="C1600" s="5" t="s">
        <v>3745</v>
      </c>
      <c r="D1600" s="5">
        <v>32</v>
      </c>
      <c r="E1600" s="6">
        <v>3761</v>
      </c>
      <c r="F1600" s="17" t="str">
        <f>VLOOKUP(A1600,'forecast data dump'!$A$1:$H$3450,4,FALSE)</f>
        <v>30-Apr-21 A</v>
      </c>
      <c r="G1600" s="17">
        <f>VLOOKUP(A1600,'forecast data dump'!$A$1:$H$3450,5,FALSE)</f>
        <v>44405</v>
      </c>
      <c r="H1600" s="13">
        <f>VLOOKUP(A1600,'forecast data dump'!$A$1:$H$3450,8,FALSE)</f>
        <v>0.85</v>
      </c>
      <c r="I1600" s="22">
        <f t="shared" si="240"/>
        <v>4.8000000000000007</v>
      </c>
      <c r="J1600" s="5"/>
      <c r="K1600" s="5"/>
      <c r="L1600" s="33">
        <f t="shared" si="241"/>
        <v>564.15000000000009</v>
      </c>
      <c r="M1600" s="33">
        <f t="shared" si="242"/>
        <v>564.15000000000009</v>
      </c>
      <c r="N1600" s="22">
        <f t="shared" si="243"/>
        <v>0</v>
      </c>
    </row>
    <row r="1601" spans="1:14" x14ac:dyDescent="0.3">
      <c r="A1601" s="5" t="s">
        <v>3088</v>
      </c>
      <c r="B1601" s="5" t="s">
        <v>3089</v>
      </c>
      <c r="C1601" s="5" t="s">
        <v>3746</v>
      </c>
      <c r="D1601" s="5">
        <v>8</v>
      </c>
      <c r="E1601" s="6">
        <v>1042</v>
      </c>
      <c r="F1601" s="17" t="str">
        <f>VLOOKUP(A1601,'forecast data dump'!$A$1:$H$3450,4,FALSE)</f>
        <v>30-Apr-21 A</v>
      </c>
      <c r="G1601" s="17">
        <f>VLOOKUP(A1601,'forecast data dump'!$A$1:$H$3450,5,FALSE)</f>
        <v>44405</v>
      </c>
      <c r="H1601" s="13">
        <f>VLOOKUP(A1601,'forecast data dump'!$A$1:$H$3450,8,FALSE)</f>
        <v>0.85</v>
      </c>
      <c r="I1601" s="22">
        <f t="shared" si="240"/>
        <v>1.2000000000000002</v>
      </c>
      <c r="J1601" s="5"/>
      <c r="K1601" s="5"/>
      <c r="L1601" s="33">
        <f t="shared" si="241"/>
        <v>156.30000000000001</v>
      </c>
      <c r="M1601" s="33">
        <f t="shared" si="242"/>
        <v>156.30000000000001</v>
      </c>
      <c r="N1601" s="22">
        <f t="shared" si="243"/>
        <v>0</v>
      </c>
    </row>
    <row r="1602" spans="1:14" x14ac:dyDescent="0.3">
      <c r="A1602" s="5" t="s">
        <v>3090</v>
      </c>
      <c r="B1602" s="5" t="s">
        <v>3091</v>
      </c>
      <c r="C1602" s="5" t="s">
        <v>3745</v>
      </c>
      <c r="D1602" s="5">
        <v>180</v>
      </c>
      <c r="E1602" s="6">
        <v>21083</v>
      </c>
      <c r="F1602" s="17" t="str">
        <f>VLOOKUP(A1602,'forecast data dump'!$A$1:$H$3450,4,FALSE)</f>
        <v>16-Mar-20 A</v>
      </c>
      <c r="G1602" s="17" t="str">
        <f>VLOOKUP(A1602,'forecast data dump'!$A$1:$H$3450,5,FALSE)</f>
        <v>29-Jun-21 A</v>
      </c>
      <c r="H1602" s="13">
        <f>VLOOKUP(A1602,'forecast data dump'!$A$1:$H$3450,8,FALSE)</f>
        <v>1</v>
      </c>
      <c r="I1602" s="22">
        <f t="shared" si="240"/>
        <v>0</v>
      </c>
      <c r="J1602" s="5"/>
      <c r="K1602" s="5"/>
      <c r="L1602" s="33">
        <f t="shared" si="241"/>
        <v>0</v>
      </c>
      <c r="M1602" s="33">
        <f t="shared" si="242"/>
        <v>0</v>
      </c>
      <c r="N1602" s="22">
        <f t="shared" si="243"/>
        <v>0</v>
      </c>
    </row>
    <row r="1603" spans="1:14" x14ac:dyDescent="0.3">
      <c r="A1603" s="5" t="s">
        <v>3090</v>
      </c>
      <c r="B1603" s="5" t="s">
        <v>3091</v>
      </c>
      <c r="C1603" s="5" t="s">
        <v>3746</v>
      </c>
      <c r="D1603" s="5">
        <v>180</v>
      </c>
      <c r="E1603" s="6">
        <v>23371</v>
      </c>
      <c r="F1603" s="17" t="str">
        <f>VLOOKUP(A1603,'forecast data dump'!$A$1:$H$3450,4,FALSE)</f>
        <v>16-Mar-20 A</v>
      </c>
      <c r="G1603" s="17" t="str">
        <f>VLOOKUP(A1603,'forecast data dump'!$A$1:$H$3450,5,FALSE)</f>
        <v>29-Jun-21 A</v>
      </c>
      <c r="H1603" s="13">
        <f>VLOOKUP(A1603,'forecast data dump'!$A$1:$H$3450,8,FALSE)</f>
        <v>1</v>
      </c>
      <c r="I1603" s="22">
        <f t="shared" si="240"/>
        <v>0</v>
      </c>
      <c r="J1603" s="5"/>
      <c r="K1603" s="5"/>
      <c r="L1603" s="33">
        <f t="shared" si="241"/>
        <v>0</v>
      </c>
      <c r="M1603" s="33">
        <f t="shared" si="242"/>
        <v>0</v>
      </c>
      <c r="N1603" s="22">
        <f t="shared" si="243"/>
        <v>0</v>
      </c>
    </row>
    <row r="1604" spans="1:14" x14ac:dyDescent="0.3">
      <c r="A1604" s="5" t="s">
        <v>3092</v>
      </c>
      <c r="B1604" s="5" t="s">
        <v>3093</v>
      </c>
      <c r="C1604" s="5" t="s">
        <v>3745</v>
      </c>
      <c r="D1604" s="5">
        <v>120</v>
      </c>
      <c r="E1604" s="6">
        <v>13695</v>
      </c>
      <c r="F1604" s="17" t="str">
        <f>VLOOKUP(A1604,'forecast data dump'!$A$1:$H$3450,4,FALSE)</f>
        <v>15-May-20 A</v>
      </c>
      <c r="G1604" s="17" t="str">
        <f>VLOOKUP(A1604,'forecast data dump'!$A$1:$H$3450,5,FALSE)</f>
        <v>29-May-20 A</v>
      </c>
      <c r="H1604" s="13">
        <f>VLOOKUP(A1604,'forecast data dump'!$A$1:$H$3450,8,FALSE)</f>
        <v>1</v>
      </c>
      <c r="I1604" s="22">
        <f t="shared" si="240"/>
        <v>0</v>
      </c>
      <c r="J1604" s="5"/>
      <c r="K1604" s="5"/>
      <c r="L1604" s="33">
        <f t="shared" si="241"/>
        <v>0</v>
      </c>
      <c r="M1604" s="33">
        <f t="shared" si="242"/>
        <v>0</v>
      </c>
      <c r="N1604" s="22">
        <f t="shared" si="243"/>
        <v>0</v>
      </c>
    </row>
    <row r="1605" spans="1:14" x14ac:dyDescent="0.3">
      <c r="A1605" s="5" t="s">
        <v>3092</v>
      </c>
      <c r="B1605" s="5" t="s">
        <v>3093</v>
      </c>
      <c r="C1605" s="5" t="s">
        <v>3746</v>
      </c>
      <c r="D1605" s="5">
        <v>120</v>
      </c>
      <c r="E1605" s="6">
        <v>15181</v>
      </c>
      <c r="F1605" s="17" t="str">
        <f>VLOOKUP(A1605,'forecast data dump'!$A$1:$H$3450,4,FALSE)</f>
        <v>15-May-20 A</v>
      </c>
      <c r="G1605" s="17" t="str">
        <f>VLOOKUP(A1605,'forecast data dump'!$A$1:$H$3450,5,FALSE)</f>
        <v>29-May-20 A</v>
      </c>
      <c r="H1605" s="13">
        <f>VLOOKUP(A1605,'forecast data dump'!$A$1:$H$3450,8,FALSE)</f>
        <v>1</v>
      </c>
      <c r="I1605" s="22">
        <f t="shared" si="240"/>
        <v>0</v>
      </c>
      <c r="J1605" s="5"/>
      <c r="K1605" s="5"/>
      <c r="L1605" s="33">
        <f t="shared" si="241"/>
        <v>0</v>
      </c>
      <c r="M1605" s="33">
        <f t="shared" si="242"/>
        <v>0</v>
      </c>
      <c r="N1605" s="22">
        <f t="shared" si="243"/>
        <v>0</v>
      </c>
    </row>
    <row r="1606" spans="1:14" x14ac:dyDescent="0.3">
      <c r="A1606" s="5" t="s">
        <v>3094</v>
      </c>
      <c r="B1606" s="5" t="s">
        <v>3095</v>
      </c>
      <c r="C1606" s="5" t="s">
        <v>3745</v>
      </c>
      <c r="D1606" s="5">
        <v>80</v>
      </c>
      <c r="E1606" s="6">
        <v>9130</v>
      </c>
      <c r="F1606" s="17" t="str">
        <f>VLOOKUP(A1606,'forecast data dump'!$A$1:$H$3450,4,FALSE)</f>
        <v>11-Mar-20 A</v>
      </c>
      <c r="G1606" s="17" t="str">
        <f>VLOOKUP(A1606,'forecast data dump'!$A$1:$H$3450,5,FALSE)</f>
        <v>31-Mar-20 A</v>
      </c>
      <c r="H1606" s="13">
        <f>VLOOKUP(A1606,'forecast data dump'!$A$1:$H$3450,8,FALSE)</f>
        <v>1</v>
      </c>
      <c r="I1606" s="22">
        <f t="shared" si="240"/>
        <v>0</v>
      </c>
      <c r="J1606" s="5"/>
      <c r="K1606" s="5"/>
      <c r="L1606" s="33">
        <f t="shared" si="241"/>
        <v>0</v>
      </c>
      <c r="M1606" s="33">
        <f t="shared" si="242"/>
        <v>0</v>
      </c>
      <c r="N1606" s="22">
        <f t="shared" si="243"/>
        <v>0</v>
      </c>
    </row>
    <row r="1607" spans="1:14" x14ac:dyDescent="0.3">
      <c r="A1607" s="5" t="s">
        <v>3094</v>
      </c>
      <c r="B1607" s="5" t="s">
        <v>3095</v>
      </c>
      <c r="C1607" s="5" t="s">
        <v>3746</v>
      </c>
      <c r="D1607" s="5">
        <v>80</v>
      </c>
      <c r="E1607" s="6">
        <v>10121</v>
      </c>
      <c r="F1607" s="17" t="str">
        <f>VLOOKUP(A1607,'forecast data dump'!$A$1:$H$3450,4,FALSE)</f>
        <v>11-Mar-20 A</v>
      </c>
      <c r="G1607" s="17" t="str">
        <f>VLOOKUP(A1607,'forecast data dump'!$A$1:$H$3450,5,FALSE)</f>
        <v>31-Mar-20 A</v>
      </c>
      <c r="H1607" s="13">
        <f>VLOOKUP(A1607,'forecast data dump'!$A$1:$H$3450,8,FALSE)</f>
        <v>1</v>
      </c>
      <c r="I1607" s="22">
        <f t="shared" si="240"/>
        <v>0</v>
      </c>
      <c r="J1607" s="5"/>
      <c r="K1607" s="5"/>
      <c r="L1607" s="33">
        <f t="shared" si="241"/>
        <v>0</v>
      </c>
      <c r="M1607" s="33">
        <f t="shared" si="242"/>
        <v>0</v>
      </c>
      <c r="N1607" s="22">
        <f t="shared" si="243"/>
        <v>0</v>
      </c>
    </row>
    <row r="1608" spans="1:14" x14ac:dyDescent="0.3">
      <c r="A1608" s="5" t="s">
        <v>3096</v>
      </c>
      <c r="B1608" s="5" t="s">
        <v>3097</v>
      </c>
      <c r="C1608" s="5" t="s">
        <v>3745</v>
      </c>
      <c r="D1608" s="5">
        <v>120</v>
      </c>
      <c r="E1608" s="6">
        <v>13695</v>
      </c>
      <c r="F1608" s="17" t="str">
        <f>VLOOKUP(A1608,'forecast data dump'!$A$1:$H$3450,4,FALSE)</f>
        <v>22-Jun-20 A</v>
      </c>
      <c r="G1608" s="17" t="str">
        <f>VLOOKUP(A1608,'forecast data dump'!$A$1:$H$3450,5,FALSE)</f>
        <v>30-Nov-20 A</v>
      </c>
      <c r="H1608" s="13">
        <f>VLOOKUP(A1608,'forecast data dump'!$A$1:$H$3450,8,FALSE)</f>
        <v>1</v>
      </c>
      <c r="I1608" s="22">
        <f t="shared" si="240"/>
        <v>0</v>
      </c>
      <c r="J1608" s="5"/>
      <c r="K1608" s="5"/>
      <c r="L1608" s="33">
        <f t="shared" si="241"/>
        <v>0</v>
      </c>
      <c r="M1608" s="33">
        <f t="shared" si="242"/>
        <v>0</v>
      </c>
      <c r="N1608" s="22">
        <f t="shared" si="243"/>
        <v>0</v>
      </c>
    </row>
    <row r="1609" spans="1:14" x14ac:dyDescent="0.3">
      <c r="A1609" s="5" t="s">
        <v>3096</v>
      </c>
      <c r="B1609" s="5" t="s">
        <v>3097</v>
      </c>
      <c r="C1609" s="5" t="s">
        <v>3746</v>
      </c>
      <c r="D1609" s="5">
        <v>120</v>
      </c>
      <c r="E1609" s="6">
        <v>15181</v>
      </c>
      <c r="F1609" s="17" t="str">
        <f>VLOOKUP(A1609,'forecast data dump'!$A$1:$H$3450,4,FALSE)</f>
        <v>22-Jun-20 A</v>
      </c>
      <c r="G1609" s="17" t="str">
        <f>VLOOKUP(A1609,'forecast data dump'!$A$1:$H$3450,5,FALSE)</f>
        <v>30-Nov-20 A</v>
      </c>
      <c r="H1609" s="13">
        <f>VLOOKUP(A1609,'forecast data dump'!$A$1:$H$3450,8,FALSE)</f>
        <v>1</v>
      </c>
      <c r="I1609" s="22">
        <f t="shared" si="240"/>
        <v>0</v>
      </c>
      <c r="J1609" s="5"/>
      <c r="K1609" s="5"/>
      <c r="L1609" s="33">
        <f t="shared" si="241"/>
        <v>0</v>
      </c>
      <c r="M1609" s="33">
        <f t="shared" si="242"/>
        <v>0</v>
      </c>
      <c r="N1609" s="22">
        <f t="shared" si="243"/>
        <v>0</v>
      </c>
    </row>
    <row r="1610" spans="1:14" x14ac:dyDescent="0.3">
      <c r="A1610" s="5" t="s">
        <v>3098</v>
      </c>
      <c r="B1610" s="5" t="s">
        <v>3099</v>
      </c>
      <c r="C1610" s="5" t="s">
        <v>3745</v>
      </c>
      <c r="D1610" s="5">
        <v>40</v>
      </c>
      <c r="E1610" s="6">
        <v>4565</v>
      </c>
      <c r="F1610" s="17" t="str">
        <f>VLOOKUP(A1610,'forecast data dump'!$A$1:$H$3450,4,FALSE)</f>
        <v>08-Apr-20 A</v>
      </c>
      <c r="G1610" s="17" t="str">
        <f>VLOOKUP(A1610,'forecast data dump'!$A$1:$H$3450,5,FALSE)</f>
        <v>29-Apr-20 A</v>
      </c>
      <c r="H1610" s="13">
        <f>VLOOKUP(A1610,'forecast data dump'!$A$1:$H$3450,8,FALSE)</f>
        <v>1</v>
      </c>
      <c r="I1610" s="22">
        <f t="shared" si="240"/>
        <v>0</v>
      </c>
      <c r="J1610" s="5"/>
      <c r="K1610" s="5"/>
      <c r="L1610" s="33">
        <f t="shared" si="241"/>
        <v>0</v>
      </c>
      <c r="M1610" s="33">
        <f t="shared" si="242"/>
        <v>0</v>
      </c>
      <c r="N1610" s="22">
        <f t="shared" si="243"/>
        <v>0</v>
      </c>
    </row>
    <row r="1611" spans="1:14" x14ac:dyDescent="0.3">
      <c r="A1611" s="5" t="s">
        <v>3098</v>
      </c>
      <c r="B1611" s="5" t="s">
        <v>3099</v>
      </c>
      <c r="C1611" s="5" t="s">
        <v>3746</v>
      </c>
      <c r="D1611" s="5">
        <v>40</v>
      </c>
      <c r="E1611" s="6">
        <v>5060</v>
      </c>
      <c r="F1611" s="17" t="str">
        <f>VLOOKUP(A1611,'forecast data dump'!$A$1:$H$3450,4,FALSE)</f>
        <v>08-Apr-20 A</v>
      </c>
      <c r="G1611" s="17" t="str">
        <f>VLOOKUP(A1611,'forecast data dump'!$A$1:$H$3450,5,FALSE)</f>
        <v>29-Apr-20 A</v>
      </c>
      <c r="H1611" s="13">
        <f>VLOOKUP(A1611,'forecast data dump'!$A$1:$H$3450,8,FALSE)</f>
        <v>1</v>
      </c>
      <c r="I1611" s="22">
        <f t="shared" si="240"/>
        <v>0</v>
      </c>
      <c r="J1611" s="5"/>
      <c r="K1611" s="5"/>
      <c r="L1611" s="33">
        <f t="shared" si="241"/>
        <v>0</v>
      </c>
      <c r="M1611" s="33">
        <f t="shared" si="242"/>
        <v>0</v>
      </c>
      <c r="N1611" s="22">
        <f t="shared" si="243"/>
        <v>0</v>
      </c>
    </row>
    <row r="1612" spans="1:14" x14ac:dyDescent="0.3">
      <c r="A1612" s="5" t="s">
        <v>3100</v>
      </c>
      <c r="B1612" s="5" t="s">
        <v>3101</v>
      </c>
      <c r="C1612" s="5" t="s">
        <v>3745</v>
      </c>
      <c r="D1612" s="5">
        <v>240</v>
      </c>
      <c r="E1612" s="6">
        <v>27389</v>
      </c>
      <c r="F1612" s="17" t="str">
        <f>VLOOKUP(A1612,'forecast data dump'!$A$1:$H$3450,4,FALSE)</f>
        <v>13-Mar-20 A</v>
      </c>
      <c r="G1612" s="17" t="str">
        <f>VLOOKUP(A1612,'forecast data dump'!$A$1:$H$3450,5,FALSE)</f>
        <v>31-Jul-20 A</v>
      </c>
      <c r="H1612" s="13">
        <f>VLOOKUP(A1612,'forecast data dump'!$A$1:$H$3450,8,FALSE)</f>
        <v>1</v>
      </c>
      <c r="I1612" s="22">
        <f t="shared" si="240"/>
        <v>0</v>
      </c>
      <c r="J1612" s="5"/>
      <c r="K1612" s="5"/>
      <c r="L1612" s="33">
        <f t="shared" si="241"/>
        <v>0</v>
      </c>
      <c r="M1612" s="33">
        <f t="shared" si="242"/>
        <v>0</v>
      </c>
      <c r="N1612" s="22">
        <f t="shared" si="243"/>
        <v>0</v>
      </c>
    </row>
    <row r="1613" spans="1:14" x14ac:dyDescent="0.3">
      <c r="A1613" s="5" t="s">
        <v>3100</v>
      </c>
      <c r="B1613" s="5" t="s">
        <v>3101</v>
      </c>
      <c r="C1613" s="5" t="s">
        <v>3746</v>
      </c>
      <c r="D1613" s="5">
        <v>240</v>
      </c>
      <c r="E1613" s="6">
        <v>30362</v>
      </c>
      <c r="F1613" s="17" t="str">
        <f>VLOOKUP(A1613,'forecast data dump'!$A$1:$H$3450,4,FALSE)</f>
        <v>13-Mar-20 A</v>
      </c>
      <c r="G1613" s="17" t="str">
        <f>VLOOKUP(A1613,'forecast data dump'!$A$1:$H$3450,5,FALSE)</f>
        <v>31-Jul-20 A</v>
      </c>
      <c r="H1613" s="13">
        <f>VLOOKUP(A1613,'forecast data dump'!$A$1:$H$3450,8,FALSE)</f>
        <v>1</v>
      </c>
      <c r="I1613" s="22">
        <f t="shared" si="240"/>
        <v>0</v>
      </c>
      <c r="J1613" s="5"/>
      <c r="K1613" s="5"/>
      <c r="L1613" s="33">
        <f t="shared" si="241"/>
        <v>0</v>
      </c>
      <c r="M1613" s="33">
        <f t="shared" si="242"/>
        <v>0</v>
      </c>
      <c r="N1613" s="22">
        <f t="shared" si="243"/>
        <v>0</v>
      </c>
    </row>
    <row r="1614" spans="1:14" x14ac:dyDescent="0.3">
      <c r="A1614" s="5" t="s">
        <v>3102</v>
      </c>
      <c r="B1614" s="5" t="s">
        <v>3103</v>
      </c>
      <c r="C1614" s="5" t="s">
        <v>3745</v>
      </c>
      <c r="D1614" s="5">
        <v>120</v>
      </c>
      <c r="E1614" s="6">
        <v>13695</v>
      </c>
      <c r="F1614" s="17" t="str">
        <f>VLOOKUP(A1614,'forecast data dump'!$A$1:$H$3450,4,FALSE)</f>
        <v>01-Jun-20 A</v>
      </c>
      <c r="G1614" s="17" t="str">
        <f>VLOOKUP(A1614,'forecast data dump'!$A$1:$H$3450,5,FALSE)</f>
        <v>19-Jun-20 A</v>
      </c>
      <c r="H1614" s="13">
        <f>VLOOKUP(A1614,'forecast data dump'!$A$1:$H$3450,8,FALSE)</f>
        <v>1</v>
      </c>
      <c r="I1614" s="22">
        <f t="shared" si="240"/>
        <v>0</v>
      </c>
      <c r="J1614" s="5"/>
      <c r="K1614" s="5"/>
      <c r="L1614" s="33">
        <f t="shared" si="241"/>
        <v>0</v>
      </c>
      <c r="M1614" s="33">
        <f t="shared" si="242"/>
        <v>0</v>
      </c>
      <c r="N1614" s="22">
        <f t="shared" si="243"/>
        <v>0</v>
      </c>
    </row>
    <row r="1615" spans="1:14" x14ac:dyDescent="0.3">
      <c r="A1615" s="5" t="s">
        <v>3102</v>
      </c>
      <c r="B1615" s="5" t="s">
        <v>3103</v>
      </c>
      <c r="C1615" s="5" t="s">
        <v>3746</v>
      </c>
      <c r="D1615" s="5">
        <v>120</v>
      </c>
      <c r="E1615" s="6">
        <v>15181</v>
      </c>
      <c r="F1615" s="17" t="str">
        <f>VLOOKUP(A1615,'forecast data dump'!$A$1:$H$3450,4,FALSE)</f>
        <v>01-Jun-20 A</v>
      </c>
      <c r="G1615" s="17" t="str">
        <f>VLOOKUP(A1615,'forecast data dump'!$A$1:$H$3450,5,FALSE)</f>
        <v>19-Jun-20 A</v>
      </c>
      <c r="H1615" s="13">
        <f>VLOOKUP(A1615,'forecast data dump'!$A$1:$H$3450,8,FALSE)</f>
        <v>1</v>
      </c>
      <c r="I1615" s="22">
        <f t="shared" si="240"/>
        <v>0</v>
      </c>
      <c r="J1615" s="5"/>
      <c r="K1615" s="5"/>
      <c r="L1615" s="33">
        <f t="shared" si="241"/>
        <v>0</v>
      </c>
      <c r="M1615" s="33">
        <f t="shared" si="242"/>
        <v>0</v>
      </c>
      <c r="N1615" s="22">
        <f t="shared" si="243"/>
        <v>0</v>
      </c>
    </row>
    <row r="1616" spans="1:14" x14ac:dyDescent="0.3">
      <c r="A1616" s="5" t="s">
        <v>3104</v>
      </c>
      <c r="B1616" s="5" t="s">
        <v>3105</v>
      </c>
      <c r="C1616" s="5" t="s">
        <v>3762</v>
      </c>
      <c r="D1616" s="5">
        <v>35000</v>
      </c>
      <c r="E1616" s="6">
        <v>40527</v>
      </c>
      <c r="F1616" s="17" t="str">
        <f>VLOOKUP(A1616,'forecast data dump'!$A$1:$H$3450,4,FALSE)</f>
        <v>16-Mar-20 A</v>
      </c>
      <c r="G1616" s="17" t="str">
        <f>VLOOKUP(A1616,'forecast data dump'!$A$1:$H$3450,5,FALSE)</f>
        <v>29-Jun-21 A</v>
      </c>
      <c r="H1616" s="13">
        <f>VLOOKUP(A1616,'forecast data dump'!$A$1:$H$3450,8,FALSE)</f>
        <v>1</v>
      </c>
      <c r="I1616" s="22">
        <f t="shared" si="240"/>
        <v>0</v>
      </c>
      <c r="J1616" s="5"/>
      <c r="K1616" s="5"/>
      <c r="L1616" s="33">
        <f t="shared" si="241"/>
        <v>0</v>
      </c>
      <c r="M1616" s="33">
        <f t="shared" si="242"/>
        <v>0</v>
      </c>
      <c r="N1616" s="22">
        <f t="shared" si="243"/>
        <v>0</v>
      </c>
    </row>
    <row r="1617" spans="1:14" x14ac:dyDescent="0.3">
      <c r="A1617" s="3" t="s">
        <v>7880</v>
      </c>
      <c r="B1617" s="3"/>
      <c r="C1617" s="3"/>
      <c r="D1617" s="3"/>
      <c r="E1617" s="4"/>
      <c r="F1617" s="15"/>
      <c r="G1617" s="15"/>
      <c r="H1617" s="11"/>
      <c r="I1617" s="20"/>
      <c r="J1617" s="3"/>
      <c r="K1617" s="3"/>
      <c r="L1617" s="32"/>
      <c r="M1617" s="32"/>
      <c r="N1617" s="20"/>
    </row>
    <row r="1618" spans="1:14" x14ac:dyDescent="0.3">
      <c r="A1618" s="5" t="s">
        <v>3106</v>
      </c>
      <c r="B1618" s="5" t="s">
        <v>3107</v>
      </c>
      <c r="C1618" s="5" t="s">
        <v>3733</v>
      </c>
      <c r="D1618" s="5">
        <v>96</v>
      </c>
      <c r="E1618" s="6">
        <v>14137</v>
      </c>
      <c r="F1618" s="17" t="str">
        <f>VLOOKUP(A1618,'forecast data dump'!$A$1:$H$3450,4,FALSE)</f>
        <v>22-Feb-21 A</v>
      </c>
      <c r="G1618" s="17">
        <f>VLOOKUP(A1618,'forecast data dump'!$A$1:$H$3450,5,FALSE)</f>
        <v>44392</v>
      </c>
      <c r="H1618" s="13">
        <f>VLOOKUP(A1618,'forecast data dump'!$A$1:$H$3450,8,FALSE)</f>
        <v>0.33</v>
      </c>
      <c r="I1618" s="22">
        <f t="shared" ref="I1618:I1681" si="244">D1618*(1-H1618)</f>
        <v>64.319999999999993</v>
      </c>
      <c r="J1618" s="5"/>
      <c r="K1618" s="5"/>
      <c r="L1618" s="33">
        <f t="shared" ref="L1618:L1681" si="245">E1618*(1-H1618)</f>
        <v>9471.7899999999991</v>
      </c>
      <c r="M1618" s="33">
        <f t="shared" ref="M1618:M1681" si="246">IF(J1618="",L1618,(E1618/D1618)*J1618)</f>
        <v>9471.7899999999991</v>
      </c>
      <c r="N1618" s="22">
        <f t="shared" ref="N1618:N1681" si="247">L1618-M1618</f>
        <v>0</v>
      </c>
    </row>
    <row r="1619" spans="1:14" x14ac:dyDescent="0.3">
      <c r="A1619" s="5" t="s">
        <v>3106</v>
      </c>
      <c r="B1619" s="5" t="s">
        <v>3107</v>
      </c>
      <c r="C1619" s="5" t="s">
        <v>3745</v>
      </c>
      <c r="D1619" s="5">
        <v>48</v>
      </c>
      <c r="E1619" s="6">
        <v>5478</v>
      </c>
      <c r="F1619" s="17" t="str">
        <f>VLOOKUP(A1619,'forecast data dump'!$A$1:$H$3450,4,FALSE)</f>
        <v>22-Feb-21 A</v>
      </c>
      <c r="G1619" s="17">
        <f>VLOOKUP(A1619,'forecast data dump'!$A$1:$H$3450,5,FALSE)</f>
        <v>44392</v>
      </c>
      <c r="H1619" s="13">
        <f>VLOOKUP(A1619,'forecast data dump'!$A$1:$H$3450,8,FALSE)</f>
        <v>0.33</v>
      </c>
      <c r="I1619" s="22">
        <f t="shared" si="244"/>
        <v>32.159999999999997</v>
      </c>
      <c r="J1619" s="5"/>
      <c r="K1619" s="5"/>
      <c r="L1619" s="33">
        <f t="shared" si="245"/>
        <v>3670.2599999999998</v>
      </c>
      <c r="M1619" s="33">
        <f t="shared" si="246"/>
        <v>3670.2599999999998</v>
      </c>
      <c r="N1619" s="22">
        <f t="shared" si="247"/>
        <v>0</v>
      </c>
    </row>
    <row r="1620" spans="1:14" x14ac:dyDescent="0.3">
      <c r="A1620" s="5" t="s">
        <v>3106</v>
      </c>
      <c r="B1620" s="5" t="s">
        <v>3107</v>
      </c>
      <c r="C1620" s="5" t="s">
        <v>3741</v>
      </c>
      <c r="D1620" s="5">
        <v>48</v>
      </c>
      <c r="E1620" s="6">
        <v>5478</v>
      </c>
      <c r="F1620" s="17" t="str">
        <f>VLOOKUP(A1620,'forecast data dump'!$A$1:$H$3450,4,FALSE)</f>
        <v>22-Feb-21 A</v>
      </c>
      <c r="G1620" s="17">
        <f>VLOOKUP(A1620,'forecast data dump'!$A$1:$H$3450,5,FALSE)</f>
        <v>44392</v>
      </c>
      <c r="H1620" s="13">
        <f>VLOOKUP(A1620,'forecast data dump'!$A$1:$H$3450,8,FALSE)</f>
        <v>0.33</v>
      </c>
      <c r="I1620" s="22">
        <f t="shared" si="244"/>
        <v>32.159999999999997</v>
      </c>
      <c r="J1620" s="5"/>
      <c r="K1620" s="5"/>
      <c r="L1620" s="33">
        <f t="shared" si="245"/>
        <v>3670.2599999999998</v>
      </c>
      <c r="M1620" s="33">
        <f t="shared" si="246"/>
        <v>3670.2599999999998</v>
      </c>
      <c r="N1620" s="22">
        <f t="shared" si="247"/>
        <v>0</v>
      </c>
    </row>
    <row r="1621" spans="1:14" x14ac:dyDescent="0.3">
      <c r="A1621" s="5" t="s">
        <v>3108</v>
      </c>
      <c r="B1621" s="5" t="s">
        <v>3109</v>
      </c>
      <c r="C1621" s="5" t="s">
        <v>3763</v>
      </c>
      <c r="D1621" s="5">
        <v>16</v>
      </c>
      <c r="E1621" s="6">
        <v>2356</v>
      </c>
      <c r="F1621" s="17" t="str">
        <f>VLOOKUP(A1621,'forecast data dump'!$A$1:$H$3450,4,FALSE)</f>
        <v>08-Jun-21 A</v>
      </c>
      <c r="G1621" s="17">
        <f>VLOOKUP(A1621,'forecast data dump'!$A$1:$H$3450,5,FALSE)</f>
        <v>44439</v>
      </c>
      <c r="H1621" s="13">
        <f>VLOOKUP(A1621,'forecast data dump'!$A$1:$H$3450,8,FALSE)</f>
        <v>0.5</v>
      </c>
      <c r="I1621" s="22">
        <f t="shared" si="244"/>
        <v>8</v>
      </c>
      <c r="J1621" s="5"/>
      <c r="K1621" s="5"/>
      <c r="L1621" s="33">
        <f t="shared" si="245"/>
        <v>1178</v>
      </c>
      <c r="M1621" s="33">
        <f t="shared" si="246"/>
        <v>1178</v>
      </c>
      <c r="N1621" s="22">
        <f t="shared" si="247"/>
        <v>0</v>
      </c>
    </row>
    <row r="1622" spans="1:14" x14ac:dyDescent="0.3">
      <c r="A1622" s="5" t="s">
        <v>3110</v>
      </c>
      <c r="B1622" s="5" t="s">
        <v>3111</v>
      </c>
      <c r="C1622" s="5" t="s">
        <v>3733</v>
      </c>
      <c r="D1622" s="5">
        <v>20</v>
      </c>
      <c r="E1622" s="6">
        <v>3034</v>
      </c>
      <c r="F1622" s="17">
        <f>VLOOKUP(A1622,'forecast data dump'!$A$1:$H$3450,4,FALSE)</f>
        <v>44440</v>
      </c>
      <c r="G1622" s="17">
        <f>VLOOKUP(A1622,'forecast data dump'!$A$1:$H$3450,5,FALSE)</f>
        <v>44454</v>
      </c>
      <c r="H1622" s="13">
        <f>VLOOKUP(A1622,'forecast data dump'!$A$1:$H$3450,8,FALSE)</f>
        <v>0</v>
      </c>
      <c r="I1622" s="22">
        <f t="shared" si="244"/>
        <v>20</v>
      </c>
      <c r="J1622" s="5"/>
      <c r="K1622" s="5"/>
      <c r="L1622" s="33">
        <f t="shared" si="245"/>
        <v>3034</v>
      </c>
      <c r="M1622" s="33">
        <f t="shared" si="246"/>
        <v>3034</v>
      </c>
      <c r="N1622" s="22">
        <f t="shared" si="247"/>
        <v>0</v>
      </c>
    </row>
    <row r="1623" spans="1:14" x14ac:dyDescent="0.3">
      <c r="A1623" s="5" t="s">
        <v>3110</v>
      </c>
      <c r="B1623" s="5" t="s">
        <v>3111</v>
      </c>
      <c r="C1623" s="5" t="s">
        <v>3745</v>
      </c>
      <c r="D1623" s="5">
        <v>16</v>
      </c>
      <c r="E1623" s="6">
        <v>1881</v>
      </c>
      <c r="F1623" s="17">
        <f>VLOOKUP(A1623,'forecast data dump'!$A$1:$H$3450,4,FALSE)</f>
        <v>44440</v>
      </c>
      <c r="G1623" s="17">
        <f>VLOOKUP(A1623,'forecast data dump'!$A$1:$H$3450,5,FALSE)</f>
        <v>44454</v>
      </c>
      <c r="H1623" s="13">
        <f>VLOOKUP(A1623,'forecast data dump'!$A$1:$H$3450,8,FALSE)</f>
        <v>0</v>
      </c>
      <c r="I1623" s="22">
        <f t="shared" si="244"/>
        <v>16</v>
      </c>
      <c r="J1623" s="5"/>
      <c r="K1623" s="5"/>
      <c r="L1623" s="33">
        <f t="shared" si="245"/>
        <v>1881</v>
      </c>
      <c r="M1623" s="33">
        <f t="shared" si="246"/>
        <v>1881</v>
      </c>
      <c r="N1623" s="22">
        <f t="shared" si="247"/>
        <v>0</v>
      </c>
    </row>
    <row r="1624" spans="1:14" x14ac:dyDescent="0.3">
      <c r="A1624" s="5" t="s">
        <v>3110</v>
      </c>
      <c r="B1624" s="5" t="s">
        <v>3111</v>
      </c>
      <c r="C1624" s="5" t="s">
        <v>3741</v>
      </c>
      <c r="D1624" s="5">
        <v>16</v>
      </c>
      <c r="E1624" s="6">
        <v>1881</v>
      </c>
      <c r="F1624" s="17">
        <f>VLOOKUP(A1624,'forecast data dump'!$A$1:$H$3450,4,FALSE)</f>
        <v>44440</v>
      </c>
      <c r="G1624" s="17">
        <f>VLOOKUP(A1624,'forecast data dump'!$A$1:$H$3450,5,FALSE)</f>
        <v>44454</v>
      </c>
      <c r="H1624" s="13">
        <f>VLOOKUP(A1624,'forecast data dump'!$A$1:$H$3450,8,FALSE)</f>
        <v>0</v>
      </c>
      <c r="I1624" s="22">
        <f t="shared" si="244"/>
        <v>16</v>
      </c>
      <c r="J1624" s="5"/>
      <c r="K1624" s="5"/>
      <c r="L1624" s="33">
        <f t="shared" si="245"/>
        <v>1881</v>
      </c>
      <c r="M1624" s="33">
        <f t="shared" si="246"/>
        <v>1881</v>
      </c>
      <c r="N1624" s="22">
        <f t="shared" si="247"/>
        <v>0</v>
      </c>
    </row>
    <row r="1625" spans="1:14" x14ac:dyDescent="0.3">
      <c r="A1625" s="5" t="s">
        <v>3112</v>
      </c>
      <c r="B1625" s="5" t="s">
        <v>3113</v>
      </c>
      <c r="C1625" s="5" t="s">
        <v>3733</v>
      </c>
      <c r="D1625" s="5">
        <v>32</v>
      </c>
      <c r="E1625" s="6">
        <v>4854</v>
      </c>
      <c r="F1625" s="17">
        <f>VLOOKUP(A1625,'forecast data dump'!$A$1:$H$3450,4,FALSE)</f>
        <v>44455</v>
      </c>
      <c r="G1625" s="17">
        <f>VLOOKUP(A1625,'forecast data dump'!$A$1:$H$3450,5,FALSE)</f>
        <v>44530</v>
      </c>
      <c r="H1625" s="13">
        <f>VLOOKUP(A1625,'forecast data dump'!$A$1:$H$3450,8,FALSE)</f>
        <v>0</v>
      </c>
      <c r="I1625" s="22">
        <f t="shared" si="244"/>
        <v>32</v>
      </c>
      <c r="J1625" s="5"/>
      <c r="K1625" s="5"/>
      <c r="L1625" s="33">
        <f t="shared" si="245"/>
        <v>4854</v>
      </c>
      <c r="M1625" s="33">
        <f t="shared" si="246"/>
        <v>4854</v>
      </c>
      <c r="N1625" s="22">
        <f t="shared" si="247"/>
        <v>0</v>
      </c>
    </row>
    <row r="1626" spans="1:14" x14ac:dyDescent="0.3">
      <c r="A1626" s="5" t="s">
        <v>3112</v>
      </c>
      <c r="B1626" s="5" t="s">
        <v>3113</v>
      </c>
      <c r="C1626" s="5" t="s">
        <v>3745</v>
      </c>
      <c r="D1626" s="5">
        <v>72</v>
      </c>
      <c r="E1626" s="6">
        <v>8463</v>
      </c>
      <c r="F1626" s="17">
        <f>VLOOKUP(A1626,'forecast data dump'!$A$1:$H$3450,4,FALSE)</f>
        <v>44455</v>
      </c>
      <c r="G1626" s="17">
        <f>VLOOKUP(A1626,'forecast data dump'!$A$1:$H$3450,5,FALSE)</f>
        <v>44530</v>
      </c>
      <c r="H1626" s="13">
        <f>VLOOKUP(A1626,'forecast data dump'!$A$1:$H$3450,8,FALSE)</f>
        <v>0</v>
      </c>
      <c r="I1626" s="22">
        <f t="shared" si="244"/>
        <v>72</v>
      </c>
      <c r="J1626" s="5"/>
      <c r="K1626" s="5"/>
      <c r="L1626" s="33">
        <f t="shared" si="245"/>
        <v>8463</v>
      </c>
      <c r="M1626" s="33">
        <f t="shared" si="246"/>
        <v>8463</v>
      </c>
      <c r="N1626" s="22">
        <f t="shared" si="247"/>
        <v>0</v>
      </c>
    </row>
    <row r="1627" spans="1:14" x14ac:dyDescent="0.3">
      <c r="A1627" s="5" t="s">
        <v>3114</v>
      </c>
      <c r="B1627" s="5" t="s">
        <v>3115</v>
      </c>
      <c r="C1627" s="5" t="s">
        <v>3733</v>
      </c>
      <c r="D1627" s="5">
        <v>24</v>
      </c>
      <c r="E1627" s="6">
        <v>3640</v>
      </c>
      <c r="F1627" s="17">
        <f>VLOOKUP(A1627,'forecast data dump'!$A$1:$H$3450,4,FALSE)</f>
        <v>44531</v>
      </c>
      <c r="G1627" s="17">
        <f>VLOOKUP(A1627,'forecast data dump'!$A$1:$H$3450,5,FALSE)</f>
        <v>44574</v>
      </c>
      <c r="H1627" s="13">
        <f>VLOOKUP(A1627,'forecast data dump'!$A$1:$H$3450,8,FALSE)</f>
        <v>0</v>
      </c>
      <c r="I1627" s="22">
        <f t="shared" si="244"/>
        <v>24</v>
      </c>
      <c r="J1627" s="5"/>
      <c r="K1627" s="5"/>
      <c r="L1627" s="33">
        <f t="shared" si="245"/>
        <v>3640</v>
      </c>
      <c r="M1627" s="33">
        <f t="shared" si="246"/>
        <v>3640</v>
      </c>
      <c r="N1627" s="22">
        <f t="shared" si="247"/>
        <v>0</v>
      </c>
    </row>
    <row r="1628" spans="1:14" x14ac:dyDescent="0.3">
      <c r="A1628" s="5" t="s">
        <v>3114</v>
      </c>
      <c r="B1628" s="5" t="s">
        <v>3115</v>
      </c>
      <c r="C1628" s="5" t="s">
        <v>3745</v>
      </c>
      <c r="D1628" s="5">
        <v>24</v>
      </c>
      <c r="E1628" s="6">
        <v>2821</v>
      </c>
      <c r="F1628" s="17">
        <f>VLOOKUP(A1628,'forecast data dump'!$A$1:$H$3450,4,FALSE)</f>
        <v>44531</v>
      </c>
      <c r="G1628" s="17">
        <f>VLOOKUP(A1628,'forecast data dump'!$A$1:$H$3450,5,FALSE)</f>
        <v>44574</v>
      </c>
      <c r="H1628" s="13">
        <f>VLOOKUP(A1628,'forecast data dump'!$A$1:$H$3450,8,FALSE)</f>
        <v>0</v>
      </c>
      <c r="I1628" s="22">
        <f t="shared" si="244"/>
        <v>24</v>
      </c>
      <c r="J1628" s="5"/>
      <c r="K1628" s="5"/>
      <c r="L1628" s="33">
        <f t="shared" si="245"/>
        <v>2821</v>
      </c>
      <c r="M1628" s="33">
        <f t="shared" si="246"/>
        <v>2821</v>
      </c>
      <c r="N1628" s="22">
        <f t="shared" si="247"/>
        <v>0</v>
      </c>
    </row>
    <row r="1629" spans="1:14" x14ac:dyDescent="0.3">
      <c r="A1629" s="5" t="s">
        <v>3116</v>
      </c>
      <c r="B1629" s="5" t="s">
        <v>3117</v>
      </c>
      <c r="C1629" s="5" t="s">
        <v>3733</v>
      </c>
      <c r="D1629" s="5">
        <v>96</v>
      </c>
      <c r="E1629" s="6">
        <v>14882</v>
      </c>
      <c r="F1629" s="17">
        <f>VLOOKUP(A1629,'forecast data dump'!$A$1:$H$3450,4,FALSE)</f>
        <v>44575</v>
      </c>
      <c r="G1629" s="17">
        <f>VLOOKUP(A1629,'forecast data dump'!$A$1:$H$3450,5,FALSE)</f>
        <v>44704</v>
      </c>
      <c r="H1629" s="13">
        <f>VLOOKUP(A1629,'forecast data dump'!$A$1:$H$3450,8,FALSE)</f>
        <v>0</v>
      </c>
      <c r="I1629" s="22">
        <f t="shared" si="244"/>
        <v>96</v>
      </c>
      <c r="J1629" s="5"/>
      <c r="K1629" s="5"/>
      <c r="L1629" s="33">
        <f t="shared" si="245"/>
        <v>14882</v>
      </c>
      <c r="M1629" s="33">
        <f t="shared" si="246"/>
        <v>14882</v>
      </c>
      <c r="N1629" s="22">
        <f t="shared" si="247"/>
        <v>0</v>
      </c>
    </row>
    <row r="1630" spans="1:14" x14ac:dyDescent="0.3">
      <c r="A1630" s="5" t="s">
        <v>3116</v>
      </c>
      <c r="B1630" s="5" t="s">
        <v>3117</v>
      </c>
      <c r="C1630" s="5" t="s">
        <v>3745</v>
      </c>
      <c r="D1630" s="5">
        <v>96</v>
      </c>
      <c r="E1630" s="6">
        <v>11533</v>
      </c>
      <c r="F1630" s="17">
        <f>VLOOKUP(A1630,'forecast data dump'!$A$1:$H$3450,4,FALSE)</f>
        <v>44575</v>
      </c>
      <c r="G1630" s="17">
        <f>VLOOKUP(A1630,'forecast data dump'!$A$1:$H$3450,5,FALSE)</f>
        <v>44704</v>
      </c>
      <c r="H1630" s="13">
        <f>VLOOKUP(A1630,'forecast data dump'!$A$1:$H$3450,8,FALSE)</f>
        <v>0</v>
      </c>
      <c r="I1630" s="22">
        <f t="shared" si="244"/>
        <v>96</v>
      </c>
      <c r="J1630" s="5"/>
      <c r="K1630" s="5"/>
      <c r="L1630" s="33">
        <f t="shared" si="245"/>
        <v>11533</v>
      </c>
      <c r="M1630" s="33">
        <f t="shared" si="246"/>
        <v>11533</v>
      </c>
      <c r="N1630" s="22">
        <f t="shared" si="247"/>
        <v>0</v>
      </c>
    </row>
    <row r="1631" spans="1:14" x14ac:dyDescent="0.3">
      <c r="A1631" s="5" t="s">
        <v>3118</v>
      </c>
      <c r="B1631" s="5" t="s">
        <v>3119</v>
      </c>
      <c r="C1631" s="5" t="s">
        <v>3733</v>
      </c>
      <c r="D1631" s="5">
        <v>16</v>
      </c>
      <c r="E1631" s="6">
        <v>2500</v>
      </c>
      <c r="F1631" s="17">
        <f>VLOOKUP(A1631,'forecast data dump'!$A$1:$H$3450,4,FALSE)</f>
        <v>44705</v>
      </c>
      <c r="G1631" s="17">
        <f>VLOOKUP(A1631,'forecast data dump'!$A$1:$H$3450,5,FALSE)</f>
        <v>44733</v>
      </c>
      <c r="H1631" s="13">
        <f>VLOOKUP(A1631,'forecast data dump'!$A$1:$H$3450,8,FALSE)</f>
        <v>0</v>
      </c>
      <c r="I1631" s="22">
        <f t="shared" si="244"/>
        <v>16</v>
      </c>
      <c r="J1631" s="5"/>
      <c r="K1631" s="5"/>
      <c r="L1631" s="33">
        <f t="shared" si="245"/>
        <v>2500</v>
      </c>
      <c r="M1631" s="33">
        <f t="shared" si="246"/>
        <v>2500</v>
      </c>
      <c r="N1631" s="22">
        <f t="shared" si="247"/>
        <v>0</v>
      </c>
    </row>
    <row r="1632" spans="1:14" x14ac:dyDescent="0.3">
      <c r="A1632" s="5" t="s">
        <v>3118</v>
      </c>
      <c r="B1632" s="5" t="s">
        <v>3119</v>
      </c>
      <c r="C1632" s="5" t="s">
        <v>3745</v>
      </c>
      <c r="D1632" s="5">
        <v>16</v>
      </c>
      <c r="E1632" s="6">
        <v>1937</v>
      </c>
      <c r="F1632" s="17">
        <f>VLOOKUP(A1632,'forecast data dump'!$A$1:$H$3450,4,FALSE)</f>
        <v>44705</v>
      </c>
      <c r="G1632" s="17">
        <f>VLOOKUP(A1632,'forecast data dump'!$A$1:$H$3450,5,FALSE)</f>
        <v>44733</v>
      </c>
      <c r="H1632" s="13">
        <f>VLOOKUP(A1632,'forecast data dump'!$A$1:$H$3450,8,FALSE)</f>
        <v>0</v>
      </c>
      <c r="I1632" s="22">
        <f t="shared" si="244"/>
        <v>16</v>
      </c>
      <c r="J1632" s="5"/>
      <c r="K1632" s="5"/>
      <c r="L1632" s="33">
        <f t="shared" si="245"/>
        <v>1937</v>
      </c>
      <c r="M1632" s="33">
        <f t="shared" si="246"/>
        <v>1937</v>
      </c>
      <c r="N1632" s="22">
        <f t="shared" si="247"/>
        <v>0</v>
      </c>
    </row>
    <row r="1633" spans="1:14" x14ac:dyDescent="0.3">
      <c r="A1633" s="5" t="s">
        <v>3118</v>
      </c>
      <c r="B1633" s="5" t="s">
        <v>3119</v>
      </c>
      <c r="C1633" s="5" t="s">
        <v>3741</v>
      </c>
      <c r="D1633" s="5">
        <v>8</v>
      </c>
      <c r="E1633" s="6">
        <v>969</v>
      </c>
      <c r="F1633" s="17">
        <f>VLOOKUP(A1633,'forecast data dump'!$A$1:$H$3450,4,FALSE)</f>
        <v>44705</v>
      </c>
      <c r="G1633" s="17">
        <f>VLOOKUP(A1633,'forecast data dump'!$A$1:$H$3450,5,FALSE)</f>
        <v>44733</v>
      </c>
      <c r="H1633" s="13">
        <f>VLOOKUP(A1633,'forecast data dump'!$A$1:$H$3450,8,FALSE)</f>
        <v>0</v>
      </c>
      <c r="I1633" s="22">
        <f t="shared" si="244"/>
        <v>8</v>
      </c>
      <c r="J1633" s="5"/>
      <c r="K1633" s="5"/>
      <c r="L1633" s="33">
        <f t="shared" si="245"/>
        <v>969</v>
      </c>
      <c r="M1633" s="33">
        <f t="shared" si="246"/>
        <v>969</v>
      </c>
      <c r="N1633" s="22">
        <f t="shared" si="247"/>
        <v>0</v>
      </c>
    </row>
    <row r="1634" spans="1:14" x14ac:dyDescent="0.3">
      <c r="A1634" s="5" t="s">
        <v>3120</v>
      </c>
      <c r="B1634" s="5" t="s">
        <v>3121</v>
      </c>
      <c r="C1634" s="5" t="s">
        <v>3762</v>
      </c>
      <c r="D1634" s="5">
        <v>53000</v>
      </c>
      <c r="E1634" s="6">
        <v>62419</v>
      </c>
      <c r="F1634" s="17">
        <f>VLOOKUP(A1634,'forecast data dump'!$A$1:$H$3450,4,FALSE)</f>
        <v>44575</v>
      </c>
      <c r="G1634" s="17">
        <f>VLOOKUP(A1634,'forecast data dump'!$A$1:$H$3450,5,FALSE)</f>
        <v>44704</v>
      </c>
      <c r="H1634" s="13">
        <f>VLOOKUP(A1634,'forecast data dump'!$A$1:$H$3450,8,FALSE)</f>
        <v>0</v>
      </c>
      <c r="I1634" s="22">
        <f t="shared" si="244"/>
        <v>53000</v>
      </c>
      <c r="J1634" s="5"/>
      <c r="K1634" s="5"/>
      <c r="L1634" s="33">
        <f t="shared" si="245"/>
        <v>62419</v>
      </c>
      <c r="M1634" s="33">
        <f t="shared" si="246"/>
        <v>62419</v>
      </c>
      <c r="N1634" s="22">
        <f t="shared" si="247"/>
        <v>0</v>
      </c>
    </row>
    <row r="1635" spans="1:14" x14ac:dyDescent="0.3">
      <c r="A1635" s="5" t="s">
        <v>3122</v>
      </c>
      <c r="B1635" s="5" t="s">
        <v>3123</v>
      </c>
      <c r="C1635" s="5" t="s">
        <v>3763</v>
      </c>
      <c r="D1635" s="5">
        <v>16</v>
      </c>
      <c r="E1635" s="6">
        <v>2356</v>
      </c>
      <c r="F1635" s="17" t="str">
        <f>VLOOKUP(A1635,'forecast data dump'!$A$1:$H$3450,4,FALSE)</f>
        <v>01-Oct-19 A</v>
      </c>
      <c r="G1635" s="17" t="str">
        <f>VLOOKUP(A1635,'forecast data dump'!$A$1:$H$3450,5,FALSE)</f>
        <v>31-Jul-20 A</v>
      </c>
      <c r="H1635" s="13">
        <f>VLOOKUP(A1635,'forecast data dump'!$A$1:$H$3450,8,FALSE)</f>
        <v>1</v>
      </c>
      <c r="I1635" s="22">
        <f t="shared" si="244"/>
        <v>0</v>
      </c>
      <c r="J1635" s="5"/>
      <c r="K1635" s="5"/>
      <c r="L1635" s="33">
        <f t="shared" si="245"/>
        <v>0</v>
      </c>
      <c r="M1635" s="33">
        <f t="shared" si="246"/>
        <v>0</v>
      </c>
      <c r="N1635" s="22">
        <f t="shared" si="247"/>
        <v>0</v>
      </c>
    </row>
    <row r="1636" spans="1:14" x14ac:dyDescent="0.3">
      <c r="A1636" s="5" t="s">
        <v>3124</v>
      </c>
      <c r="B1636" s="5" t="s">
        <v>3125</v>
      </c>
      <c r="C1636" s="5" t="s">
        <v>3733</v>
      </c>
      <c r="D1636" s="5">
        <v>168</v>
      </c>
      <c r="E1636" s="6">
        <v>24741</v>
      </c>
      <c r="F1636" s="17" t="str">
        <f>VLOOKUP(A1636,'forecast data dump'!$A$1:$H$3450,4,FALSE)</f>
        <v>01-Oct-19 A</v>
      </c>
      <c r="G1636" s="17" t="str">
        <f>VLOOKUP(A1636,'forecast data dump'!$A$1:$H$3450,5,FALSE)</f>
        <v>31-Jul-20 A</v>
      </c>
      <c r="H1636" s="13">
        <f>VLOOKUP(A1636,'forecast data dump'!$A$1:$H$3450,8,FALSE)</f>
        <v>1</v>
      </c>
      <c r="I1636" s="22">
        <f t="shared" si="244"/>
        <v>0</v>
      </c>
      <c r="J1636" s="5"/>
      <c r="K1636" s="5"/>
      <c r="L1636" s="33">
        <f t="shared" si="245"/>
        <v>0</v>
      </c>
      <c r="M1636" s="33">
        <f t="shared" si="246"/>
        <v>0</v>
      </c>
      <c r="N1636" s="22">
        <f t="shared" si="247"/>
        <v>0</v>
      </c>
    </row>
    <row r="1637" spans="1:14" x14ac:dyDescent="0.3">
      <c r="A1637" s="5" t="s">
        <v>3124</v>
      </c>
      <c r="B1637" s="5" t="s">
        <v>3125</v>
      </c>
      <c r="C1637" s="5" t="s">
        <v>3741</v>
      </c>
      <c r="D1637" s="5">
        <v>66</v>
      </c>
      <c r="E1637" s="6">
        <v>7532</v>
      </c>
      <c r="F1637" s="17" t="str">
        <f>VLOOKUP(A1637,'forecast data dump'!$A$1:$H$3450,4,FALSE)</f>
        <v>01-Oct-19 A</v>
      </c>
      <c r="G1637" s="17" t="str">
        <f>VLOOKUP(A1637,'forecast data dump'!$A$1:$H$3450,5,FALSE)</f>
        <v>31-Jul-20 A</v>
      </c>
      <c r="H1637" s="13">
        <f>VLOOKUP(A1637,'forecast data dump'!$A$1:$H$3450,8,FALSE)</f>
        <v>1</v>
      </c>
      <c r="I1637" s="22">
        <f t="shared" si="244"/>
        <v>0</v>
      </c>
      <c r="J1637" s="5"/>
      <c r="K1637" s="5"/>
      <c r="L1637" s="33">
        <f t="shared" si="245"/>
        <v>0</v>
      </c>
      <c r="M1637" s="33">
        <f t="shared" si="246"/>
        <v>0</v>
      </c>
      <c r="N1637" s="22">
        <f t="shared" si="247"/>
        <v>0</v>
      </c>
    </row>
    <row r="1638" spans="1:14" x14ac:dyDescent="0.3">
      <c r="A1638" s="5" t="s">
        <v>3124</v>
      </c>
      <c r="B1638" s="5" t="s">
        <v>3125</v>
      </c>
      <c r="C1638" s="5" t="s">
        <v>3745</v>
      </c>
      <c r="D1638" s="5">
        <v>66</v>
      </c>
      <c r="E1638" s="6">
        <v>7532</v>
      </c>
      <c r="F1638" s="17" t="str">
        <f>VLOOKUP(A1638,'forecast data dump'!$A$1:$H$3450,4,FALSE)</f>
        <v>01-Oct-19 A</v>
      </c>
      <c r="G1638" s="17" t="str">
        <f>VLOOKUP(A1638,'forecast data dump'!$A$1:$H$3450,5,FALSE)</f>
        <v>31-Jul-20 A</v>
      </c>
      <c r="H1638" s="13">
        <f>VLOOKUP(A1638,'forecast data dump'!$A$1:$H$3450,8,FALSE)</f>
        <v>1</v>
      </c>
      <c r="I1638" s="22">
        <f t="shared" si="244"/>
        <v>0</v>
      </c>
      <c r="J1638" s="5"/>
      <c r="K1638" s="5"/>
      <c r="L1638" s="33">
        <f t="shared" si="245"/>
        <v>0</v>
      </c>
      <c r="M1638" s="33">
        <f t="shared" si="246"/>
        <v>0</v>
      </c>
      <c r="N1638" s="22">
        <f t="shared" si="247"/>
        <v>0</v>
      </c>
    </row>
    <row r="1639" spans="1:14" x14ac:dyDescent="0.3">
      <c r="A1639" s="5" t="s">
        <v>3124</v>
      </c>
      <c r="B1639" s="5" t="s">
        <v>3125</v>
      </c>
      <c r="C1639" s="5" t="s">
        <v>3740</v>
      </c>
      <c r="D1639" s="5">
        <v>66</v>
      </c>
      <c r="E1639" s="6">
        <v>11359</v>
      </c>
      <c r="F1639" s="17" t="str">
        <f>VLOOKUP(A1639,'forecast data dump'!$A$1:$H$3450,4,FALSE)</f>
        <v>01-Oct-19 A</v>
      </c>
      <c r="G1639" s="17" t="str">
        <f>VLOOKUP(A1639,'forecast data dump'!$A$1:$H$3450,5,FALSE)</f>
        <v>31-Jul-20 A</v>
      </c>
      <c r="H1639" s="13">
        <f>VLOOKUP(A1639,'forecast data dump'!$A$1:$H$3450,8,FALSE)</f>
        <v>1</v>
      </c>
      <c r="I1639" s="22">
        <f t="shared" si="244"/>
        <v>0</v>
      </c>
      <c r="J1639" s="5"/>
      <c r="K1639" s="5"/>
      <c r="L1639" s="33">
        <f t="shared" si="245"/>
        <v>0</v>
      </c>
      <c r="M1639" s="33">
        <f t="shared" si="246"/>
        <v>0</v>
      </c>
      <c r="N1639" s="22">
        <f t="shared" si="247"/>
        <v>0</v>
      </c>
    </row>
    <row r="1640" spans="1:14" x14ac:dyDescent="0.3">
      <c r="A1640" s="5" t="s">
        <v>3126</v>
      </c>
      <c r="B1640" s="5" t="s">
        <v>3127</v>
      </c>
      <c r="C1640" s="5" t="s">
        <v>3733</v>
      </c>
      <c r="D1640" s="5">
        <v>16</v>
      </c>
      <c r="E1640" s="6">
        <v>2356</v>
      </c>
      <c r="F1640" s="17" t="str">
        <f>VLOOKUP(A1640,'forecast data dump'!$A$1:$H$3450,4,FALSE)</f>
        <v>15-Jun-21 A</v>
      </c>
      <c r="G1640" s="17">
        <f>VLOOKUP(A1640,'forecast data dump'!$A$1:$H$3450,5,FALSE)</f>
        <v>44439</v>
      </c>
      <c r="H1640" s="13">
        <f>VLOOKUP(A1640,'forecast data dump'!$A$1:$H$3450,8,FALSE)</f>
        <v>0.5</v>
      </c>
      <c r="I1640" s="22">
        <f t="shared" si="244"/>
        <v>8</v>
      </c>
      <c r="J1640" s="5"/>
      <c r="K1640" s="5"/>
      <c r="L1640" s="33">
        <f t="shared" si="245"/>
        <v>1178</v>
      </c>
      <c r="M1640" s="33">
        <f t="shared" si="246"/>
        <v>1178</v>
      </c>
      <c r="N1640" s="22">
        <f t="shared" si="247"/>
        <v>0</v>
      </c>
    </row>
    <row r="1641" spans="1:14" x14ac:dyDescent="0.3">
      <c r="A1641" s="5" t="s">
        <v>3126</v>
      </c>
      <c r="B1641" s="5" t="s">
        <v>3127</v>
      </c>
      <c r="C1641" s="5" t="s">
        <v>3745</v>
      </c>
      <c r="D1641" s="5">
        <v>20</v>
      </c>
      <c r="E1641" s="6">
        <v>2282</v>
      </c>
      <c r="F1641" s="17" t="str">
        <f>VLOOKUP(A1641,'forecast data dump'!$A$1:$H$3450,4,FALSE)</f>
        <v>15-Jun-21 A</v>
      </c>
      <c r="G1641" s="17">
        <f>VLOOKUP(A1641,'forecast data dump'!$A$1:$H$3450,5,FALSE)</f>
        <v>44439</v>
      </c>
      <c r="H1641" s="13">
        <f>VLOOKUP(A1641,'forecast data dump'!$A$1:$H$3450,8,FALSE)</f>
        <v>0.5</v>
      </c>
      <c r="I1641" s="22">
        <f t="shared" si="244"/>
        <v>10</v>
      </c>
      <c r="J1641" s="5"/>
      <c r="K1641" s="5"/>
      <c r="L1641" s="33">
        <f t="shared" si="245"/>
        <v>1141</v>
      </c>
      <c r="M1641" s="33">
        <f t="shared" si="246"/>
        <v>1141</v>
      </c>
      <c r="N1641" s="22">
        <f t="shared" si="247"/>
        <v>0</v>
      </c>
    </row>
    <row r="1642" spans="1:14" x14ac:dyDescent="0.3">
      <c r="A1642" s="5" t="s">
        <v>3126</v>
      </c>
      <c r="B1642" s="5" t="s">
        <v>3127</v>
      </c>
      <c r="C1642" s="5" t="s">
        <v>3741</v>
      </c>
      <c r="D1642" s="5">
        <v>8</v>
      </c>
      <c r="E1642" s="6">
        <v>913</v>
      </c>
      <c r="F1642" s="17" t="str">
        <f>VLOOKUP(A1642,'forecast data dump'!$A$1:$H$3450,4,FALSE)</f>
        <v>15-Jun-21 A</v>
      </c>
      <c r="G1642" s="17">
        <f>VLOOKUP(A1642,'forecast data dump'!$A$1:$H$3450,5,FALSE)</f>
        <v>44439</v>
      </c>
      <c r="H1642" s="13">
        <f>VLOOKUP(A1642,'forecast data dump'!$A$1:$H$3450,8,FALSE)</f>
        <v>0.5</v>
      </c>
      <c r="I1642" s="22">
        <f t="shared" si="244"/>
        <v>4</v>
      </c>
      <c r="J1642" s="5"/>
      <c r="K1642" s="5"/>
      <c r="L1642" s="33">
        <f t="shared" si="245"/>
        <v>456.5</v>
      </c>
      <c r="M1642" s="33">
        <f t="shared" si="246"/>
        <v>456.5</v>
      </c>
      <c r="N1642" s="22">
        <f t="shared" si="247"/>
        <v>0</v>
      </c>
    </row>
    <row r="1643" spans="1:14" x14ac:dyDescent="0.3">
      <c r="A1643" s="5" t="s">
        <v>3128</v>
      </c>
      <c r="B1643" s="5" t="s">
        <v>3129</v>
      </c>
      <c r="C1643" s="5" t="s">
        <v>3744</v>
      </c>
      <c r="D1643" s="5">
        <v>8</v>
      </c>
      <c r="E1643" s="6">
        <v>1178</v>
      </c>
      <c r="F1643" s="17" t="str">
        <f>VLOOKUP(A1643,'forecast data dump'!$A$1:$H$3450,4,FALSE)</f>
        <v>18-Mar-20 A</v>
      </c>
      <c r="G1643" s="17">
        <f>VLOOKUP(A1643,'forecast data dump'!$A$1:$H$3450,5,FALSE)</f>
        <v>44392</v>
      </c>
      <c r="H1643" s="13">
        <f>VLOOKUP(A1643,'forecast data dump'!$A$1:$H$3450,8,FALSE)</f>
        <v>0.4</v>
      </c>
      <c r="I1643" s="22">
        <f t="shared" si="244"/>
        <v>4.8</v>
      </c>
      <c r="J1643" s="5"/>
      <c r="K1643" s="5"/>
      <c r="L1643" s="33">
        <f t="shared" si="245"/>
        <v>706.8</v>
      </c>
      <c r="M1643" s="33">
        <f t="shared" si="246"/>
        <v>706.8</v>
      </c>
      <c r="N1643" s="22">
        <f t="shared" si="247"/>
        <v>0</v>
      </c>
    </row>
    <row r="1644" spans="1:14" x14ac:dyDescent="0.3">
      <c r="A1644" s="5" t="s">
        <v>3128</v>
      </c>
      <c r="B1644" s="5" t="s">
        <v>3129</v>
      </c>
      <c r="C1644" s="5" t="s">
        <v>3745</v>
      </c>
      <c r="D1644" s="5">
        <v>24</v>
      </c>
      <c r="E1644" s="6">
        <v>2739</v>
      </c>
      <c r="F1644" s="17" t="str">
        <f>VLOOKUP(A1644,'forecast data dump'!$A$1:$H$3450,4,FALSE)</f>
        <v>18-Mar-20 A</v>
      </c>
      <c r="G1644" s="17">
        <f>VLOOKUP(A1644,'forecast data dump'!$A$1:$H$3450,5,FALSE)</f>
        <v>44392</v>
      </c>
      <c r="H1644" s="13">
        <f>VLOOKUP(A1644,'forecast data dump'!$A$1:$H$3450,8,FALSE)</f>
        <v>0.4</v>
      </c>
      <c r="I1644" s="22">
        <f t="shared" si="244"/>
        <v>14.399999999999999</v>
      </c>
      <c r="J1644" s="5"/>
      <c r="K1644" s="5"/>
      <c r="L1644" s="33">
        <f t="shared" si="245"/>
        <v>1643.3999999999999</v>
      </c>
      <c r="M1644" s="33">
        <f t="shared" si="246"/>
        <v>1643.3999999999999</v>
      </c>
      <c r="N1644" s="22">
        <f t="shared" si="247"/>
        <v>0</v>
      </c>
    </row>
    <row r="1645" spans="1:14" x14ac:dyDescent="0.3">
      <c r="A1645" s="5" t="s">
        <v>3130</v>
      </c>
      <c r="B1645" s="5" t="s">
        <v>3131</v>
      </c>
      <c r="C1645" s="5" t="s">
        <v>3744</v>
      </c>
      <c r="D1645" s="5">
        <v>8</v>
      </c>
      <c r="E1645" s="6">
        <v>1178</v>
      </c>
      <c r="F1645" s="17" t="str">
        <f>VLOOKUP(A1645,'forecast data dump'!$A$1:$H$3450,4,FALSE)</f>
        <v>17-Mar-20 A</v>
      </c>
      <c r="G1645" s="17" t="str">
        <f>VLOOKUP(A1645,'forecast data dump'!$A$1:$H$3450,5,FALSE)</f>
        <v>16-Apr-21 A</v>
      </c>
      <c r="H1645" s="13">
        <f>VLOOKUP(A1645,'forecast data dump'!$A$1:$H$3450,8,FALSE)</f>
        <v>1</v>
      </c>
      <c r="I1645" s="22">
        <f t="shared" si="244"/>
        <v>0</v>
      </c>
      <c r="J1645" s="5"/>
      <c r="K1645" s="5"/>
      <c r="L1645" s="33">
        <f t="shared" si="245"/>
        <v>0</v>
      </c>
      <c r="M1645" s="33">
        <f t="shared" si="246"/>
        <v>0</v>
      </c>
      <c r="N1645" s="22">
        <f t="shared" si="247"/>
        <v>0</v>
      </c>
    </row>
    <row r="1646" spans="1:14" x14ac:dyDescent="0.3">
      <c r="A1646" s="5" t="s">
        <v>3130</v>
      </c>
      <c r="B1646" s="5" t="s">
        <v>3131</v>
      </c>
      <c r="C1646" s="5" t="s">
        <v>3745</v>
      </c>
      <c r="D1646" s="5">
        <v>24</v>
      </c>
      <c r="E1646" s="6">
        <v>2739</v>
      </c>
      <c r="F1646" s="17" t="str">
        <f>VLOOKUP(A1646,'forecast data dump'!$A$1:$H$3450,4,FALSE)</f>
        <v>17-Mar-20 A</v>
      </c>
      <c r="G1646" s="17" t="str">
        <f>VLOOKUP(A1646,'forecast data dump'!$A$1:$H$3450,5,FALSE)</f>
        <v>16-Apr-21 A</v>
      </c>
      <c r="H1646" s="13">
        <f>VLOOKUP(A1646,'forecast data dump'!$A$1:$H$3450,8,FALSE)</f>
        <v>1</v>
      </c>
      <c r="I1646" s="22">
        <f t="shared" si="244"/>
        <v>0</v>
      </c>
      <c r="J1646" s="5"/>
      <c r="K1646" s="5"/>
      <c r="L1646" s="33">
        <f t="shared" si="245"/>
        <v>0</v>
      </c>
      <c r="M1646" s="33">
        <f t="shared" si="246"/>
        <v>0</v>
      </c>
      <c r="N1646" s="22">
        <f t="shared" si="247"/>
        <v>0</v>
      </c>
    </row>
    <row r="1647" spans="1:14" x14ac:dyDescent="0.3">
      <c r="A1647" s="5" t="s">
        <v>3132</v>
      </c>
      <c r="B1647" s="5" t="s">
        <v>3133</v>
      </c>
      <c r="C1647" s="5" t="s">
        <v>3744</v>
      </c>
      <c r="D1647" s="5">
        <v>8</v>
      </c>
      <c r="E1647" s="6">
        <v>1178</v>
      </c>
      <c r="F1647" s="17" t="str">
        <f>VLOOKUP(A1647,'forecast data dump'!$A$1:$H$3450,4,FALSE)</f>
        <v>08-Dec-20 A</v>
      </c>
      <c r="G1647" s="17">
        <f>VLOOKUP(A1647,'forecast data dump'!$A$1:$H$3450,5,FALSE)</f>
        <v>44392</v>
      </c>
      <c r="H1647" s="13">
        <f>VLOOKUP(A1647,'forecast data dump'!$A$1:$H$3450,8,FALSE)</f>
        <v>0.75</v>
      </c>
      <c r="I1647" s="22">
        <f t="shared" si="244"/>
        <v>2</v>
      </c>
      <c r="J1647" s="5"/>
      <c r="K1647" s="5"/>
      <c r="L1647" s="33">
        <f t="shared" si="245"/>
        <v>294.5</v>
      </c>
      <c r="M1647" s="33">
        <f t="shared" si="246"/>
        <v>294.5</v>
      </c>
      <c r="N1647" s="22">
        <f t="shared" si="247"/>
        <v>0</v>
      </c>
    </row>
    <row r="1648" spans="1:14" x14ac:dyDescent="0.3">
      <c r="A1648" s="5" t="s">
        <v>3132</v>
      </c>
      <c r="B1648" s="5" t="s">
        <v>3133</v>
      </c>
      <c r="C1648" s="5" t="s">
        <v>3745</v>
      </c>
      <c r="D1648" s="5">
        <v>24</v>
      </c>
      <c r="E1648" s="6">
        <v>2739</v>
      </c>
      <c r="F1648" s="17" t="str">
        <f>VLOOKUP(A1648,'forecast data dump'!$A$1:$H$3450,4,FALSE)</f>
        <v>08-Dec-20 A</v>
      </c>
      <c r="G1648" s="17">
        <f>VLOOKUP(A1648,'forecast data dump'!$A$1:$H$3450,5,FALSE)</f>
        <v>44392</v>
      </c>
      <c r="H1648" s="13">
        <f>VLOOKUP(A1648,'forecast data dump'!$A$1:$H$3450,8,FALSE)</f>
        <v>0.75</v>
      </c>
      <c r="I1648" s="22">
        <f t="shared" si="244"/>
        <v>6</v>
      </c>
      <c r="J1648" s="5"/>
      <c r="K1648" s="5"/>
      <c r="L1648" s="33">
        <f t="shared" si="245"/>
        <v>684.75</v>
      </c>
      <c r="M1648" s="33">
        <f t="shared" si="246"/>
        <v>684.75</v>
      </c>
      <c r="N1648" s="22">
        <f t="shared" si="247"/>
        <v>0</v>
      </c>
    </row>
    <row r="1649" spans="1:14" x14ac:dyDescent="0.3">
      <c r="A1649" s="5" t="s">
        <v>3134</v>
      </c>
      <c r="B1649" s="5" t="s">
        <v>3135</v>
      </c>
      <c r="C1649" s="5" t="s">
        <v>3744</v>
      </c>
      <c r="D1649" s="5">
        <v>8</v>
      </c>
      <c r="E1649" s="6">
        <v>1178</v>
      </c>
      <c r="F1649" s="17" t="str">
        <f>VLOOKUP(A1649,'forecast data dump'!$A$1:$H$3450,4,FALSE)</f>
        <v>08-Feb-21 A</v>
      </c>
      <c r="G1649" s="17" t="str">
        <f>VLOOKUP(A1649,'forecast data dump'!$A$1:$H$3450,5,FALSE)</f>
        <v>22-Feb-21 A</v>
      </c>
      <c r="H1649" s="13">
        <f>VLOOKUP(A1649,'forecast data dump'!$A$1:$H$3450,8,FALSE)</f>
        <v>1</v>
      </c>
      <c r="I1649" s="22">
        <f t="shared" si="244"/>
        <v>0</v>
      </c>
      <c r="J1649" s="5"/>
      <c r="K1649" s="5"/>
      <c r="L1649" s="33">
        <f t="shared" si="245"/>
        <v>0</v>
      </c>
      <c r="M1649" s="33">
        <f t="shared" si="246"/>
        <v>0</v>
      </c>
      <c r="N1649" s="22">
        <f t="shared" si="247"/>
        <v>0</v>
      </c>
    </row>
    <row r="1650" spans="1:14" x14ac:dyDescent="0.3">
      <c r="A1650" s="5" t="s">
        <v>3134</v>
      </c>
      <c r="B1650" s="5" t="s">
        <v>3135</v>
      </c>
      <c r="C1650" s="5" t="s">
        <v>3745</v>
      </c>
      <c r="D1650" s="5">
        <v>24</v>
      </c>
      <c r="E1650" s="6">
        <v>2739</v>
      </c>
      <c r="F1650" s="17" t="str">
        <f>VLOOKUP(A1650,'forecast data dump'!$A$1:$H$3450,4,FALSE)</f>
        <v>08-Feb-21 A</v>
      </c>
      <c r="G1650" s="17" t="str">
        <f>VLOOKUP(A1650,'forecast data dump'!$A$1:$H$3450,5,FALSE)</f>
        <v>22-Feb-21 A</v>
      </c>
      <c r="H1650" s="13">
        <f>VLOOKUP(A1650,'forecast data dump'!$A$1:$H$3450,8,FALSE)</f>
        <v>1</v>
      </c>
      <c r="I1650" s="22">
        <f t="shared" si="244"/>
        <v>0</v>
      </c>
      <c r="J1650" s="5"/>
      <c r="K1650" s="5"/>
      <c r="L1650" s="33">
        <f t="shared" si="245"/>
        <v>0</v>
      </c>
      <c r="M1650" s="33">
        <f t="shared" si="246"/>
        <v>0</v>
      </c>
      <c r="N1650" s="22">
        <f t="shared" si="247"/>
        <v>0</v>
      </c>
    </row>
    <row r="1651" spans="1:14" x14ac:dyDescent="0.3">
      <c r="A1651" s="5" t="s">
        <v>3136</v>
      </c>
      <c r="B1651" s="5" t="s">
        <v>3137</v>
      </c>
      <c r="C1651" s="5" t="s">
        <v>3744</v>
      </c>
      <c r="D1651" s="5">
        <v>8</v>
      </c>
      <c r="E1651" s="6">
        <v>1178</v>
      </c>
      <c r="F1651" s="17" t="str">
        <f>VLOOKUP(A1651,'forecast data dump'!$A$1:$H$3450,4,FALSE)</f>
        <v>23-Feb-21 A</v>
      </c>
      <c r="G1651" s="17">
        <f>VLOOKUP(A1651,'forecast data dump'!$A$1:$H$3450,5,FALSE)</f>
        <v>44392</v>
      </c>
      <c r="H1651" s="13">
        <f>VLOOKUP(A1651,'forecast data dump'!$A$1:$H$3450,8,FALSE)</f>
        <v>0.5</v>
      </c>
      <c r="I1651" s="22">
        <f t="shared" si="244"/>
        <v>4</v>
      </c>
      <c r="J1651" s="5"/>
      <c r="K1651" s="5"/>
      <c r="L1651" s="33">
        <f t="shared" si="245"/>
        <v>589</v>
      </c>
      <c r="M1651" s="33">
        <f t="shared" si="246"/>
        <v>589</v>
      </c>
      <c r="N1651" s="22">
        <f t="shared" si="247"/>
        <v>0</v>
      </c>
    </row>
    <row r="1652" spans="1:14" x14ac:dyDescent="0.3">
      <c r="A1652" s="5" t="s">
        <v>3136</v>
      </c>
      <c r="B1652" s="5" t="s">
        <v>3137</v>
      </c>
      <c r="C1652" s="5" t="s">
        <v>3745</v>
      </c>
      <c r="D1652" s="5">
        <v>24</v>
      </c>
      <c r="E1652" s="6">
        <v>2739</v>
      </c>
      <c r="F1652" s="17" t="str">
        <f>VLOOKUP(A1652,'forecast data dump'!$A$1:$H$3450,4,FALSE)</f>
        <v>23-Feb-21 A</v>
      </c>
      <c r="G1652" s="17">
        <f>VLOOKUP(A1652,'forecast data dump'!$A$1:$H$3450,5,FALSE)</f>
        <v>44392</v>
      </c>
      <c r="H1652" s="13">
        <f>VLOOKUP(A1652,'forecast data dump'!$A$1:$H$3450,8,FALSE)</f>
        <v>0.5</v>
      </c>
      <c r="I1652" s="22">
        <f t="shared" si="244"/>
        <v>12</v>
      </c>
      <c r="J1652" s="5"/>
      <c r="K1652" s="5"/>
      <c r="L1652" s="33">
        <f t="shared" si="245"/>
        <v>1369.5</v>
      </c>
      <c r="M1652" s="33">
        <f t="shared" si="246"/>
        <v>1369.5</v>
      </c>
      <c r="N1652" s="22">
        <f t="shared" si="247"/>
        <v>0</v>
      </c>
    </row>
    <row r="1653" spans="1:14" x14ac:dyDescent="0.3">
      <c r="A1653" s="5" t="s">
        <v>3138</v>
      </c>
      <c r="B1653" s="5" t="s">
        <v>3139</v>
      </c>
      <c r="C1653" s="5" t="s">
        <v>3744</v>
      </c>
      <c r="D1653" s="5">
        <v>8</v>
      </c>
      <c r="E1653" s="6">
        <v>1178</v>
      </c>
      <c r="F1653" s="17">
        <f>VLOOKUP(A1653,'forecast data dump'!$A$1:$H$3450,4,FALSE)</f>
        <v>44378</v>
      </c>
      <c r="G1653" s="17">
        <f>VLOOKUP(A1653,'forecast data dump'!$A$1:$H$3450,5,FALSE)</f>
        <v>44385</v>
      </c>
      <c r="H1653" s="13">
        <f>VLOOKUP(A1653,'forecast data dump'!$A$1:$H$3450,8,FALSE)</f>
        <v>0</v>
      </c>
      <c r="I1653" s="22">
        <f t="shared" si="244"/>
        <v>8</v>
      </c>
      <c r="J1653" s="5"/>
      <c r="K1653" s="5"/>
      <c r="L1653" s="33">
        <f t="shared" si="245"/>
        <v>1178</v>
      </c>
      <c r="M1653" s="33">
        <f t="shared" si="246"/>
        <v>1178</v>
      </c>
      <c r="N1653" s="22">
        <f t="shared" si="247"/>
        <v>0</v>
      </c>
    </row>
    <row r="1654" spans="1:14" x14ac:dyDescent="0.3">
      <c r="A1654" s="5" t="s">
        <v>3138</v>
      </c>
      <c r="B1654" s="5" t="s">
        <v>3139</v>
      </c>
      <c r="C1654" s="5" t="s">
        <v>3745</v>
      </c>
      <c r="D1654" s="5">
        <v>24</v>
      </c>
      <c r="E1654" s="6">
        <v>2739</v>
      </c>
      <c r="F1654" s="17">
        <f>VLOOKUP(A1654,'forecast data dump'!$A$1:$H$3450,4,FALSE)</f>
        <v>44378</v>
      </c>
      <c r="G1654" s="17">
        <f>VLOOKUP(A1654,'forecast data dump'!$A$1:$H$3450,5,FALSE)</f>
        <v>44385</v>
      </c>
      <c r="H1654" s="13">
        <f>VLOOKUP(A1654,'forecast data dump'!$A$1:$H$3450,8,FALSE)</f>
        <v>0</v>
      </c>
      <c r="I1654" s="22">
        <f t="shared" si="244"/>
        <v>24</v>
      </c>
      <c r="J1654" s="5"/>
      <c r="K1654" s="5"/>
      <c r="L1654" s="33">
        <f t="shared" si="245"/>
        <v>2739</v>
      </c>
      <c r="M1654" s="33">
        <f t="shared" si="246"/>
        <v>2739</v>
      </c>
      <c r="N1654" s="22">
        <f t="shared" si="247"/>
        <v>0</v>
      </c>
    </row>
    <row r="1655" spans="1:14" x14ac:dyDescent="0.3">
      <c r="A1655" s="5" t="s">
        <v>3140</v>
      </c>
      <c r="B1655" s="5" t="s">
        <v>3141</v>
      </c>
      <c r="C1655" s="5" t="s">
        <v>3744</v>
      </c>
      <c r="D1655" s="5">
        <v>8</v>
      </c>
      <c r="E1655" s="6">
        <v>1199</v>
      </c>
      <c r="F1655" s="17" t="str">
        <f>VLOOKUP(A1655,'forecast data dump'!$A$1:$H$3450,4,FALSE)</f>
        <v>08-Dec-20 A</v>
      </c>
      <c r="G1655" s="17">
        <f>VLOOKUP(A1655,'forecast data dump'!$A$1:$H$3450,5,FALSE)</f>
        <v>44392</v>
      </c>
      <c r="H1655" s="13">
        <f>VLOOKUP(A1655,'forecast data dump'!$A$1:$H$3450,8,FALSE)</f>
        <v>0.2</v>
      </c>
      <c r="I1655" s="22">
        <f t="shared" si="244"/>
        <v>6.4</v>
      </c>
      <c r="J1655" s="5"/>
      <c r="K1655" s="5"/>
      <c r="L1655" s="33">
        <f t="shared" si="245"/>
        <v>959.2</v>
      </c>
      <c r="M1655" s="33">
        <f t="shared" si="246"/>
        <v>959.2</v>
      </c>
      <c r="N1655" s="22">
        <f t="shared" si="247"/>
        <v>0</v>
      </c>
    </row>
    <row r="1656" spans="1:14" x14ac:dyDescent="0.3">
      <c r="A1656" s="5" t="s">
        <v>3140</v>
      </c>
      <c r="B1656" s="5" t="s">
        <v>3141</v>
      </c>
      <c r="C1656" s="5" t="s">
        <v>3745</v>
      </c>
      <c r="D1656" s="5">
        <v>24</v>
      </c>
      <c r="E1656" s="6">
        <v>2788</v>
      </c>
      <c r="F1656" s="17" t="str">
        <f>VLOOKUP(A1656,'forecast data dump'!$A$1:$H$3450,4,FALSE)</f>
        <v>08-Dec-20 A</v>
      </c>
      <c r="G1656" s="17">
        <f>VLOOKUP(A1656,'forecast data dump'!$A$1:$H$3450,5,FALSE)</f>
        <v>44392</v>
      </c>
      <c r="H1656" s="13">
        <f>VLOOKUP(A1656,'forecast data dump'!$A$1:$H$3450,8,FALSE)</f>
        <v>0.2</v>
      </c>
      <c r="I1656" s="22">
        <f t="shared" si="244"/>
        <v>19.200000000000003</v>
      </c>
      <c r="J1656" s="5"/>
      <c r="K1656" s="5"/>
      <c r="L1656" s="33">
        <f t="shared" si="245"/>
        <v>2230.4</v>
      </c>
      <c r="M1656" s="33">
        <f t="shared" si="246"/>
        <v>2230.4</v>
      </c>
      <c r="N1656" s="22">
        <f t="shared" si="247"/>
        <v>0</v>
      </c>
    </row>
    <row r="1657" spans="1:14" x14ac:dyDescent="0.3">
      <c r="A1657" s="5" t="s">
        <v>3142</v>
      </c>
      <c r="B1657" s="5" t="s">
        <v>3143</v>
      </c>
      <c r="C1657" s="5" t="s">
        <v>3744</v>
      </c>
      <c r="D1657" s="5">
        <v>8</v>
      </c>
      <c r="E1657" s="6">
        <v>1213</v>
      </c>
      <c r="F1657" s="17" t="str">
        <f>VLOOKUP(A1657,'forecast data dump'!$A$1:$H$3450,4,FALSE)</f>
        <v>08-Dec-20 A</v>
      </c>
      <c r="G1657" s="17">
        <f>VLOOKUP(A1657,'forecast data dump'!$A$1:$H$3450,5,FALSE)</f>
        <v>44392</v>
      </c>
      <c r="H1657" s="13">
        <f>VLOOKUP(A1657,'forecast data dump'!$A$1:$H$3450,8,FALSE)</f>
        <v>0.6</v>
      </c>
      <c r="I1657" s="22">
        <f t="shared" si="244"/>
        <v>3.2</v>
      </c>
      <c r="J1657" s="5"/>
      <c r="K1657" s="5"/>
      <c r="L1657" s="33">
        <f t="shared" si="245"/>
        <v>485.20000000000005</v>
      </c>
      <c r="M1657" s="33">
        <f t="shared" si="246"/>
        <v>485.20000000000005</v>
      </c>
      <c r="N1657" s="22">
        <f t="shared" si="247"/>
        <v>0</v>
      </c>
    </row>
    <row r="1658" spans="1:14" x14ac:dyDescent="0.3">
      <c r="A1658" s="5" t="s">
        <v>3142</v>
      </c>
      <c r="B1658" s="5" t="s">
        <v>3143</v>
      </c>
      <c r="C1658" s="5" t="s">
        <v>3745</v>
      </c>
      <c r="D1658" s="5">
        <v>24</v>
      </c>
      <c r="E1658" s="6">
        <v>2821</v>
      </c>
      <c r="F1658" s="17" t="str">
        <f>VLOOKUP(A1658,'forecast data dump'!$A$1:$H$3450,4,FALSE)</f>
        <v>08-Dec-20 A</v>
      </c>
      <c r="G1658" s="17">
        <f>VLOOKUP(A1658,'forecast data dump'!$A$1:$H$3450,5,FALSE)</f>
        <v>44392</v>
      </c>
      <c r="H1658" s="13">
        <f>VLOOKUP(A1658,'forecast data dump'!$A$1:$H$3450,8,FALSE)</f>
        <v>0.6</v>
      </c>
      <c r="I1658" s="22">
        <f t="shared" si="244"/>
        <v>9.6000000000000014</v>
      </c>
      <c r="J1658" s="5"/>
      <c r="K1658" s="5"/>
      <c r="L1658" s="33">
        <f t="shared" si="245"/>
        <v>1128.4000000000001</v>
      </c>
      <c r="M1658" s="33">
        <f t="shared" si="246"/>
        <v>1128.4000000000001</v>
      </c>
      <c r="N1658" s="22">
        <f t="shared" si="247"/>
        <v>0</v>
      </c>
    </row>
    <row r="1659" spans="1:14" x14ac:dyDescent="0.3">
      <c r="A1659" s="5" t="s">
        <v>3144</v>
      </c>
      <c r="B1659" s="5" t="s">
        <v>3145</v>
      </c>
      <c r="C1659" s="5" t="s">
        <v>3744</v>
      </c>
      <c r="D1659" s="5">
        <v>16</v>
      </c>
      <c r="E1659" s="6">
        <v>2427</v>
      </c>
      <c r="F1659" s="17" t="str">
        <f>VLOOKUP(A1659,'forecast data dump'!$A$1:$H$3450,4,FALSE)</f>
        <v>14-Dec-20 A</v>
      </c>
      <c r="G1659" s="17">
        <f>VLOOKUP(A1659,'forecast data dump'!$A$1:$H$3450,5,FALSE)</f>
        <v>44392</v>
      </c>
      <c r="H1659" s="13">
        <f>VLOOKUP(A1659,'forecast data dump'!$A$1:$H$3450,8,FALSE)</f>
        <v>0.05</v>
      </c>
      <c r="I1659" s="22">
        <f t="shared" si="244"/>
        <v>15.2</v>
      </c>
      <c r="J1659" s="5"/>
      <c r="K1659" s="5"/>
      <c r="L1659" s="33">
        <f t="shared" si="245"/>
        <v>2305.65</v>
      </c>
      <c r="M1659" s="33">
        <f t="shared" si="246"/>
        <v>2305.65</v>
      </c>
      <c r="N1659" s="22">
        <f t="shared" si="247"/>
        <v>0</v>
      </c>
    </row>
    <row r="1660" spans="1:14" x14ac:dyDescent="0.3">
      <c r="A1660" s="5" t="s">
        <v>3144</v>
      </c>
      <c r="B1660" s="5" t="s">
        <v>3145</v>
      </c>
      <c r="C1660" s="5" t="s">
        <v>3745</v>
      </c>
      <c r="D1660" s="5">
        <v>48</v>
      </c>
      <c r="E1660" s="6">
        <v>5642</v>
      </c>
      <c r="F1660" s="17" t="str">
        <f>VLOOKUP(A1660,'forecast data dump'!$A$1:$H$3450,4,FALSE)</f>
        <v>14-Dec-20 A</v>
      </c>
      <c r="G1660" s="17">
        <f>VLOOKUP(A1660,'forecast data dump'!$A$1:$H$3450,5,FALSE)</f>
        <v>44392</v>
      </c>
      <c r="H1660" s="13">
        <f>VLOOKUP(A1660,'forecast data dump'!$A$1:$H$3450,8,FALSE)</f>
        <v>0.05</v>
      </c>
      <c r="I1660" s="22">
        <f t="shared" si="244"/>
        <v>45.599999999999994</v>
      </c>
      <c r="J1660" s="5"/>
      <c r="K1660" s="5"/>
      <c r="L1660" s="33">
        <f t="shared" si="245"/>
        <v>5359.9</v>
      </c>
      <c r="M1660" s="33">
        <f t="shared" si="246"/>
        <v>5359.9</v>
      </c>
      <c r="N1660" s="22">
        <f t="shared" si="247"/>
        <v>0</v>
      </c>
    </row>
    <row r="1661" spans="1:14" x14ac:dyDescent="0.3">
      <c r="A1661" s="5" t="s">
        <v>3146</v>
      </c>
      <c r="B1661" s="5" t="s">
        <v>3147</v>
      </c>
      <c r="C1661" s="5" t="s">
        <v>3733</v>
      </c>
      <c r="D1661" s="5">
        <v>8</v>
      </c>
      <c r="E1661" s="6">
        <v>1213</v>
      </c>
      <c r="F1661" s="17" t="str">
        <f>VLOOKUP(A1661,'forecast data dump'!$A$1:$H$3450,4,FALSE)</f>
        <v>13-Jan-21 A</v>
      </c>
      <c r="G1661" s="17" t="str">
        <f>VLOOKUP(A1661,'forecast data dump'!$A$1:$H$3450,5,FALSE)</f>
        <v>20-Jan-21 A</v>
      </c>
      <c r="H1661" s="13">
        <f>VLOOKUP(A1661,'forecast data dump'!$A$1:$H$3450,8,FALSE)</f>
        <v>1</v>
      </c>
      <c r="I1661" s="22">
        <f t="shared" si="244"/>
        <v>0</v>
      </c>
      <c r="J1661" s="5"/>
      <c r="K1661" s="5"/>
      <c r="L1661" s="33">
        <f t="shared" si="245"/>
        <v>0</v>
      </c>
      <c r="M1661" s="33">
        <f t="shared" si="246"/>
        <v>0</v>
      </c>
      <c r="N1661" s="22">
        <f t="shared" si="247"/>
        <v>0</v>
      </c>
    </row>
    <row r="1662" spans="1:14" x14ac:dyDescent="0.3">
      <c r="A1662" s="5" t="s">
        <v>3146</v>
      </c>
      <c r="B1662" s="5" t="s">
        <v>3147</v>
      </c>
      <c r="C1662" s="5" t="s">
        <v>3745</v>
      </c>
      <c r="D1662" s="5">
        <v>16</v>
      </c>
      <c r="E1662" s="6">
        <v>1881</v>
      </c>
      <c r="F1662" s="17" t="str">
        <f>VLOOKUP(A1662,'forecast data dump'!$A$1:$H$3450,4,FALSE)</f>
        <v>13-Jan-21 A</v>
      </c>
      <c r="G1662" s="17" t="str">
        <f>VLOOKUP(A1662,'forecast data dump'!$A$1:$H$3450,5,FALSE)</f>
        <v>20-Jan-21 A</v>
      </c>
      <c r="H1662" s="13">
        <f>VLOOKUP(A1662,'forecast data dump'!$A$1:$H$3450,8,FALSE)</f>
        <v>1</v>
      </c>
      <c r="I1662" s="22">
        <f t="shared" si="244"/>
        <v>0</v>
      </c>
      <c r="J1662" s="5"/>
      <c r="K1662" s="5"/>
      <c r="L1662" s="33">
        <f t="shared" si="245"/>
        <v>0</v>
      </c>
      <c r="M1662" s="33">
        <f t="shared" si="246"/>
        <v>0</v>
      </c>
      <c r="N1662" s="22">
        <f t="shared" si="247"/>
        <v>0</v>
      </c>
    </row>
    <row r="1663" spans="1:14" x14ac:dyDescent="0.3">
      <c r="A1663" s="5" t="s">
        <v>3148</v>
      </c>
      <c r="B1663" s="5" t="s">
        <v>3149</v>
      </c>
      <c r="C1663" s="5" t="s">
        <v>3733</v>
      </c>
      <c r="D1663" s="5">
        <v>8</v>
      </c>
      <c r="E1663" s="6">
        <v>1213</v>
      </c>
      <c r="F1663" s="17" t="str">
        <f>VLOOKUP(A1663,'forecast data dump'!$A$1:$H$3450,4,FALSE)</f>
        <v>18-Dec-20 A</v>
      </c>
      <c r="G1663" s="17">
        <f>VLOOKUP(A1663,'forecast data dump'!$A$1:$H$3450,5,FALSE)</f>
        <v>44396</v>
      </c>
      <c r="H1663" s="13">
        <f>VLOOKUP(A1663,'forecast data dump'!$A$1:$H$3450,8,FALSE)</f>
        <v>0.8</v>
      </c>
      <c r="I1663" s="22">
        <f t="shared" si="244"/>
        <v>1.5999999999999996</v>
      </c>
      <c r="J1663" s="5"/>
      <c r="K1663" s="5"/>
      <c r="L1663" s="33">
        <f t="shared" si="245"/>
        <v>242.59999999999994</v>
      </c>
      <c r="M1663" s="33">
        <f t="shared" si="246"/>
        <v>242.59999999999994</v>
      </c>
      <c r="N1663" s="22">
        <f t="shared" si="247"/>
        <v>0</v>
      </c>
    </row>
    <row r="1664" spans="1:14" x14ac:dyDescent="0.3">
      <c r="A1664" s="5" t="s">
        <v>3148</v>
      </c>
      <c r="B1664" s="5" t="s">
        <v>3149</v>
      </c>
      <c r="C1664" s="5" t="s">
        <v>3745</v>
      </c>
      <c r="D1664" s="5">
        <v>16</v>
      </c>
      <c r="E1664" s="6">
        <v>1881</v>
      </c>
      <c r="F1664" s="17" t="str">
        <f>VLOOKUP(A1664,'forecast data dump'!$A$1:$H$3450,4,FALSE)</f>
        <v>18-Dec-20 A</v>
      </c>
      <c r="G1664" s="17">
        <f>VLOOKUP(A1664,'forecast data dump'!$A$1:$H$3450,5,FALSE)</f>
        <v>44396</v>
      </c>
      <c r="H1664" s="13">
        <f>VLOOKUP(A1664,'forecast data dump'!$A$1:$H$3450,8,FALSE)</f>
        <v>0.8</v>
      </c>
      <c r="I1664" s="22">
        <f t="shared" si="244"/>
        <v>3.1999999999999993</v>
      </c>
      <c r="J1664" s="5"/>
      <c r="K1664" s="5"/>
      <c r="L1664" s="33">
        <f t="shared" si="245"/>
        <v>376.19999999999993</v>
      </c>
      <c r="M1664" s="33">
        <f t="shared" si="246"/>
        <v>376.19999999999993</v>
      </c>
      <c r="N1664" s="22">
        <f t="shared" si="247"/>
        <v>0</v>
      </c>
    </row>
    <row r="1665" spans="1:14" x14ac:dyDescent="0.3">
      <c r="A1665" s="5" t="s">
        <v>3150</v>
      </c>
      <c r="B1665" s="5" t="s">
        <v>3151</v>
      </c>
      <c r="C1665" s="5" t="s">
        <v>3733</v>
      </c>
      <c r="D1665" s="5">
        <v>8</v>
      </c>
      <c r="E1665" s="6">
        <v>1213</v>
      </c>
      <c r="F1665" s="17" t="str">
        <f>VLOOKUP(A1665,'forecast data dump'!$A$1:$H$3450,4,FALSE)</f>
        <v>15-Feb-21 A</v>
      </c>
      <c r="G1665" s="17">
        <f>VLOOKUP(A1665,'forecast data dump'!$A$1:$H$3450,5,FALSE)</f>
        <v>44396</v>
      </c>
      <c r="H1665" s="13">
        <f>VLOOKUP(A1665,'forecast data dump'!$A$1:$H$3450,8,FALSE)</f>
        <v>0.6</v>
      </c>
      <c r="I1665" s="22">
        <f t="shared" si="244"/>
        <v>3.2</v>
      </c>
      <c r="J1665" s="5"/>
      <c r="K1665" s="5"/>
      <c r="L1665" s="33">
        <f t="shared" si="245"/>
        <v>485.20000000000005</v>
      </c>
      <c r="M1665" s="33">
        <f t="shared" si="246"/>
        <v>485.20000000000005</v>
      </c>
      <c r="N1665" s="22">
        <f t="shared" si="247"/>
        <v>0</v>
      </c>
    </row>
    <row r="1666" spans="1:14" x14ac:dyDescent="0.3">
      <c r="A1666" s="5" t="s">
        <v>3150</v>
      </c>
      <c r="B1666" s="5" t="s">
        <v>3151</v>
      </c>
      <c r="C1666" s="5" t="s">
        <v>3745</v>
      </c>
      <c r="D1666" s="5">
        <v>16</v>
      </c>
      <c r="E1666" s="6">
        <v>1881</v>
      </c>
      <c r="F1666" s="17" t="str">
        <f>VLOOKUP(A1666,'forecast data dump'!$A$1:$H$3450,4,FALSE)</f>
        <v>15-Feb-21 A</v>
      </c>
      <c r="G1666" s="17">
        <f>VLOOKUP(A1666,'forecast data dump'!$A$1:$H$3450,5,FALSE)</f>
        <v>44396</v>
      </c>
      <c r="H1666" s="13">
        <f>VLOOKUP(A1666,'forecast data dump'!$A$1:$H$3450,8,FALSE)</f>
        <v>0.6</v>
      </c>
      <c r="I1666" s="22">
        <f t="shared" si="244"/>
        <v>6.4</v>
      </c>
      <c r="J1666" s="5"/>
      <c r="K1666" s="5"/>
      <c r="L1666" s="33">
        <f t="shared" si="245"/>
        <v>752.40000000000009</v>
      </c>
      <c r="M1666" s="33">
        <f t="shared" si="246"/>
        <v>752.40000000000009</v>
      </c>
      <c r="N1666" s="22">
        <f t="shared" si="247"/>
        <v>0</v>
      </c>
    </row>
    <row r="1667" spans="1:14" x14ac:dyDescent="0.3">
      <c r="A1667" s="5" t="s">
        <v>3152</v>
      </c>
      <c r="B1667" s="5" t="s">
        <v>3153</v>
      </c>
      <c r="C1667" s="5" t="s">
        <v>3733</v>
      </c>
      <c r="D1667" s="5">
        <v>8</v>
      </c>
      <c r="E1667" s="6">
        <v>1213</v>
      </c>
      <c r="F1667" s="17" t="str">
        <f>VLOOKUP(A1667,'forecast data dump'!$A$1:$H$3450,4,FALSE)</f>
        <v>18-Dec-20 A</v>
      </c>
      <c r="G1667" s="17">
        <f>VLOOKUP(A1667,'forecast data dump'!$A$1:$H$3450,5,FALSE)</f>
        <v>44396</v>
      </c>
      <c r="H1667" s="13">
        <f>VLOOKUP(A1667,'forecast data dump'!$A$1:$H$3450,8,FALSE)</f>
        <v>0.3</v>
      </c>
      <c r="I1667" s="22">
        <f t="shared" si="244"/>
        <v>5.6</v>
      </c>
      <c r="J1667" s="5"/>
      <c r="K1667" s="5"/>
      <c r="L1667" s="33">
        <f t="shared" si="245"/>
        <v>849.09999999999991</v>
      </c>
      <c r="M1667" s="33">
        <f t="shared" si="246"/>
        <v>849.09999999999991</v>
      </c>
      <c r="N1667" s="22">
        <f t="shared" si="247"/>
        <v>0</v>
      </c>
    </row>
    <row r="1668" spans="1:14" x14ac:dyDescent="0.3">
      <c r="A1668" s="5" t="s">
        <v>3152</v>
      </c>
      <c r="B1668" s="5" t="s">
        <v>3153</v>
      </c>
      <c r="C1668" s="5" t="s">
        <v>3745</v>
      </c>
      <c r="D1668" s="5">
        <v>16</v>
      </c>
      <c r="E1668" s="6">
        <v>1881</v>
      </c>
      <c r="F1668" s="17" t="str">
        <f>VLOOKUP(A1668,'forecast data dump'!$A$1:$H$3450,4,FALSE)</f>
        <v>18-Dec-20 A</v>
      </c>
      <c r="G1668" s="17">
        <f>VLOOKUP(A1668,'forecast data dump'!$A$1:$H$3450,5,FALSE)</f>
        <v>44396</v>
      </c>
      <c r="H1668" s="13">
        <f>VLOOKUP(A1668,'forecast data dump'!$A$1:$H$3450,8,FALSE)</f>
        <v>0.3</v>
      </c>
      <c r="I1668" s="22">
        <f t="shared" si="244"/>
        <v>11.2</v>
      </c>
      <c r="J1668" s="5"/>
      <c r="K1668" s="5"/>
      <c r="L1668" s="33">
        <f t="shared" si="245"/>
        <v>1316.6999999999998</v>
      </c>
      <c r="M1668" s="33">
        <f t="shared" si="246"/>
        <v>1316.6999999999998</v>
      </c>
      <c r="N1668" s="22">
        <f t="shared" si="247"/>
        <v>0</v>
      </c>
    </row>
    <row r="1669" spans="1:14" x14ac:dyDescent="0.3">
      <c r="A1669" s="5" t="s">
        <v>3154</v>
      </c>
      <c r="B1669" s="5" t="s">
        <v>3155</v>
      </c>
      <c r="C1669" s="5" t="s">
        <v>3733</v>
      </c>
      <c r="D1669" s="5">
        <v>8</v>
      </c>
      <c r="E1669" s="6">
        <v>1213</v>
      </c>
      <c r="F1669" s="17" t="str">
        <f>VLOOKUP(A1669,'forecast data dump'!$A$1:$H$3450,4,FALSE)</f>
        <v>18-Dec-20 A</v>
      </c>
      <c r="G1669" s="17">
        <f>VLOOKUP(A1669,'forecast data dump'!$A$1:$H$3450,5,FALSE)</f>
        <v>44396</v>
      </c>
      <c r="H1669" s="13">
        <f>VLOOKUP(A1669,'forecast data dump'!$A$1:$H$3450,8,FALSE)</f>
        <v>0.3</v>
      </c>
      <c r="I1669" s="22">
        <f t="shared" si="244"/>
        <v>5.6</v>
      </c>
      <c r="J1669" s="5"/>
      <c r="K1669" s="5"/>
      <c r="L1669" s="33">
        <f t="shared" si="245"/>
        <v>849.09999999999991</v>
      </c>
      <c r="M1669" s="33">
        <f t="shared" si="246"/>
        <v>849.09999999999991</v>
      </c>
      <c r="N1669" s="22">
        <f t="shared" si="247"/>
        <v>0</v>
      </c>
    </row>
    <row r="1670" spans="1:14" x14ac:dyDescent="0.3">
      <c r="A1670" s="5" t="s">
        <v>3154</v>
      </c>
      <c r="B1670" s="5" t="s">
        <v>3155</v>
      </c>
      <c r="C1670" s="5" t="s">
        <v>3745</v>
      </c>
      <c r="D1670" s="5">
        <v>16</v>
      </c>
      <c r="E1670" s="6">
        <v>1881</v>
      </c>
      <c r="F1670" s="17" t="str">
        <f>VLOOKUP(A1670,'forecast data dump'!$A$1:$H$3450,4,FALSE)</f>
        <v>18-Dec-20 A</v>
      </c>
      <c r="G1670" s="17">
        <f>VLOOKUP(A1670,'forecast data dump'!$A$1:$H$3450,5,FALSE)</f>
        <v>44396</v>
      </c>
      <c r="H1670" s="13">
        <f>VLOOKUP(A1670,'forecast data dump'!$A$1:$H$3450,8,FALSE)</f>
        <v>0.3</v>
      </c>
      <c r="I1670" s="22">
        <f t="shared" si="244"/>
        <v>11.2</v>
      </c>
      <c r="J1670" s="5"/>
      <c r="K1670" s="5"/>
      <c r="L1670" s="33">
        <f t="shared" si="245"/>
        <v>1316.6999999999998</v>
      </c>
      <c r="M1670" s="33">
        <f t="shared" si="246"/>
        <v>1316.6999999999998</v>
      </c>
      <c r="N1670" s="22">
        <f t="shared" si="247"/>
        <v>0</v>
      </c>
    </row>
    <row r="1671" spans="1:14" x14ac:dyDescent="0.3">
      <c r="A1671" s="5" t="s">
        <v>3156</v>
      </c>
      <c r="B1671" s="5" t="s">
        <v>3157</v>
      </c>
      <c r="C1671" s="5" t="s">
        <v>3733</v>
      </c>
      <c r="D1671" s="5">
        <v>8</v>
      </c>
      <c r="E1671" s="6">
        <v>1213</v>
      </c>
      <c r="F1671" s="17" t="str">
        <f>VLOOKUP(A1671,'forecast data dump'!$A$1:$H$3450,4,FALSE)</f>
        <v>22-Dec-20 A</v>
      </c>
      <c r="G1671" s="17">
        <f>VLOOKUP(A1671,'forecast data dump'!$A$1:$H$3450,5,FALSE)</f>
        <v>44396</v>
      </c>
      <c r="H1671" s="13">
        <f>VLOOKUP(A1671,'forecast data dump'!$A$1:$H$3450,8,FALSE)</f>
        <v>0.5</v>
      </c>
      <c r="I1671" s="22">
        <f t="shared" si="244"/>
        <v>4</v>
      </c>
      <c r="J1671" s="5"/>
      <c r="K1671" s="5"/>
      <c r="L1671" s="33">
        <f t="shared" si="245"/>
        <v>606.5</v>
      </c>
      <c r="M1671" s="33">
        <f t="shared" si="246"/>
        <v>606.5</v>
      </c>
      <c r="N1671" s="22">
        <f t="shared" si="247"/>
        <v>0</v>
      </c>
    </row>
    <row r="1672" spans="1:14" x14ac:dyDescent="0.3">
      <c r="A1672" s="5" t="s">
        <v>3156</v>
      </c>
      <c r="B1672" s="5" t="s">
        <v>3157</v>
      </c>
      <c r="C1672" s="5" t="s">
        <v>3745</v>
      </c>
      <c r="D1672" s="5">
        <v>16</v>
      </c>
      <c r="E1672" s="6">
        <v>1881</v>
      </c>
      <c r="F1672" s="17" t="str">
        <f>VLOOKUP(A1672,'forecast data dump'!$A$1:$H$3450,4,FALSE)</f>
        <v>22-Dec-20 A</v>
      </c>
      <c r="G1672" s="17">
        <f>VLOOKUP(A1672,'forecast data dump'!$A$1:$H$3450,5,FALSE)</f>
        <v>44396</v>
      </c>
      <c r="H1672" s="13">
        <f>VLOOKUP(A1672,'forecast data dump'!$A$1:$H$3450,8,FALSE)</f>
        <v>0.5</v>
      </c>
      <c r="I1672" s="22">
        <f t="shared" si="244"/>
        <v>8</v>
      </c>
      <c r="J1672" s="5"/>
      <c r="K1672" s="5"/>
      <c r="L1672" s="33">
        <f t="shared" si="245"/>
        <v>940.5</v>
      </c>
      <c r="M1672" s="33">
        <f t="shared" si="246"/>
        <v>940.5</v>
      </c>
      <c r="N1672" s="22">
        <f t="shared" si="247"/>
        <v>0</v>
      </c>
    </row>
    <row r="1673" spans="1:14" x14ac:dyDescent="0.3">
      <c r="A1673" s="5" t="s">
        <v>3158</v>
      </c>
      <c r="B1673" s="5" t="s">
        <v>3159</v>
      </c>
      <c r="C1673" s="5" t="s">
        <v>3733</v>
      </c>
      <c r="D1673" s="5">
        <v>96</v>
      </c>
      <c r="E1673" s="6">
        <v>14562</v>
      </c>
      <c r="F1673" s="17" t="str">
        <f>VLOOKUP(A1673,'forecast data dump'!$A$1:$H$3450,4,FALSE)</f>
        <v>15-Feb-21 A</v>
      </c>
      <c r="G1673" s="17">
        <f>VLOOKUP(A1673,'forecast data dump'!$A$1:$H$3450,5,FALSE)</f>
        <v>44463</v>
      </c>
      <c r="H1673" s="13">
        <f>VLOOKUP(A1673,'forecast data dump'!$A$1:$H$3450,8,FALSE)</f>
        <v>0.3</v>
      </c>
      <c r="I1673" s="22">
        <f t="shared" si="244"/>
        <v>67.199999999999989</v>
      </c>
      <c r="J1673" s="5"/>
      <c r="K1673" s="5"/>
      <c r="L1673" s="33">
        <f t="shared" si="245"/>
        <v>10193.4</v>
      </c>
      <c r="M1673" s="33">
        <f t="shared" si="246"/>
        <v>10193.4</v>
      </c>
      <c r="N1673" s="22">
        <f t="shared" si="247"/>
        <v>0</v>
      </c>
    </row>
    <row r="1674" spans="1:14" x14ac:dyDescent="0.3">
      <c r="A1674" s="5" t="s">
        <v>3158</v>
      </c>
      <c r="B1674" s="5" t="s">
        <v>3159</v>
      </c>
      <c r="C1674" s="5" t="s">
        <v>3745</v>
      </c>
      <c r="D1674" s="5">
        <v>48</v>
      </c>
      <c r="E1674" s="6">
        <v>5642</v>
      </c>
      <c r="F1674" s="17" t="str">
        <f>VLOOKUP(A1674,'forecast data dump'!$A$1:$H$3450,4,FALSE)</f>
        <v>15-Feb-21 A</v>
      </c>
      <c r="G1674" s="17">
        <f>VLOOKUP(A1674,'forecast data dump'!$A$1:$H$3450,5,FALSE)</f>
        <v>44463</v>
      </c>
      <c r="H1674" s="13">
        <f>VLOOKUP(A1674,'forecast data dump'!$A$1:$H$3450,8,FALSE)</f>
        <v>0.3</v>
      </c>
      <c r="I1674" s="22">
        <f t="shared" si="244"/>
        <v>33.599999999999994</v>
      </c>
      <c r="J1674" s="5"/>
      <c r="K1674" s="5"/>
      <c r="L1674" s="33">
        <f t="shared" si="245"/>
        <v>3949.3999999999996</v>
      </c>
      <c r="M1674" s="33">
        <f t="shared" si="246"/>
        <v>3949.3999999999996</v>
      </c>
      <c r="N1674" s="22">
        <f t="shared" si="247"/>
        <v>0</v>
      </c>
    </row>
    <row r="1675" spans="1:14" x14ac:dyDescent="0.3">
      <c r="A1675" s="5" t="s">
        <v>3158</v>
      </c>
      <c r="B1675" s="5" t="s">
        <v>3159</v>
      </c>
      <c r="C1675" s="5" t="s">
        <v>3741</v>
      </c>
      <c r="D1675" s="5">
        <v>48</v>
      </c>
      <c r="E1675" s="6">
        <v>5642</v>
      </c>
      <c r="F1675" s="17" t="str">
        <f>VLOOKUP(A1675,'forecast data dump'!$A$1:$H$3450,4,FALSE)</f>
        <v>15-Feb-21 A</v>
      </c>
      <c r="G1675" s="17">
        <f>VLOOKUP(A1675,'forecast data dump'!$A$1:$H$3450,5,FALSE)</f>
        <v>44463</v>
      </c>
      <c r="H1675" s="13">
        <f>VLOOKUP(A1675,'forecast data dump'!$A$1:$H$3450,8,FALSE)</f>
        <v>0.3</v>
      </c>
      <c r="I1675" s="22">
        <f t="shared" si="244"/>
        <v>33.599999999999994</v>
      </c>
      <c r="J1675" s="5"/>
      <c r="K1675" s="5"/>
      <c r="L1675" s="33">
        <f t="shared" si="245"/>
        <v>3949.3999999999996</v>
      </c>
      <c r="M1675" s="33">
        <f t="shared" si="246"/>
        <v>3949.3999999999996</v>
      </c>
      <c r="N1675" s="22">
        <f t="shared" si="247"/>
        <v>0</v>
      </c>
    </row>
    <row r="1676" spans="1:14" x14ac:dyDescent="0.3">
      <c r="A1676" s="5" t="s">
        <v>3160</v>
      </c>
      <c r="B1676" s="5" t="s">
        <v>3161</v>
      </c>
      <c r="C1676" s="5" t="s">
        <v>3733</v>
      </c>
      <c r="D1676" s="5">
        <v>8</v>
      </c>
      <c r="E1676" s="6">
        <v>1213</v>
      </c>
      <c r="F1676" s="17">
        <f>VLOOKUP(A1676,'forecast data dump'!$A$1:$H$3450,4,FALSE)</f>
        <v>44386</v>
      </c>
      <c r="G1676" s="17">
        <f>VLOOKUP(A1676,'forecast data dump'!$A$1:$H$3450,5,FALSE)</f>
        <v>44399</v>
      </c>
      <c r="H1676" s="13">
        <f>VLOOKUP(A1676,'forecast data dump'!$A$1:$H$3450,8,FALSE)</f>
        <v>0</v>
      </c>
      <c r="I1676" s="22">
        <f t="shared" si="244"/>
        <v>8</v>
      </c>
      <c r="J1676" s="5"/>
      <c r="K1676" s="5"/>
      <c r="L1676" s="33">
        <f t="shared" si="245"/>
        <v>1213</v>
      </c>
      <c r="M1676" s="33">
        <f t="shared" si="246"/>
        <v>1213</v>
      </c>
      <c r="N1676" s="22">
        <f t="shared" si="247"/>
        <v>0</v>
      </c>
    </row>
    <row r="1677" spans="1:14" x14ac:dyDescent="0.3">
      <c r="A1677" s="5" t="s">
        <v>3160</v>
      </c>
      <c r="B1677" s="5" t="s">
        <v>3161</v>
      </c>
      <c r="C1677" s="5" t="s">
        <v>3745</v>
      </c>
      <c r="D1677" s="5">
        <v>16</v>
      </c>
      <c r="E1677" s="6">
        <v>1881</v>
      </c>
      <c r="F1677" s="17">
        <f>VLOOKUP(A1677,'forecast data dump'!$A$1:$H$3450,4,FALSE)</f>
        <v>44386</v>
      </c>
      <c r="G1677" s="17">
        <f>VLOOKUP(A1677,'forecast data dump'!$A$1:$H$3450,5,FALSE)</f>
        <v>44399</v>
      </c>
      <c r="H1677" s="13">
        <f>VLOOKUP(A1677,'forecast data dump'!$A$1:$H$3450,8,FALSE)</f>
        <v>0</v>
      </c>
      <c r="I1677" s="22">
        <f t="shared" si="244"/>
        <v>16</v>
      </c>
      <c r="J1677" s="5"/>
      <c r="K1677" s="5"/>
      <c r="L1677" s="33">
        <f t="shared" si="245"/>
        <v>1881</v>
      </c>
      <c r="M1677" s="33">
        <f t="shared" si="246"/>
        <v>1881</v>
      </c>
      <c r="N1677" s="22">
        <f t="shared" si="247"/>
        <v>0</v>
      </c>
    </row>
    <row r="1678" spans="1:14" x14ac:dyDescent="0.3">
      <c r="A1678" s="5" t="s">
        <v>3162</v>
      </c>
      <c r="B1678" s="5" t="s">
        <v>3163</v>
      </c>
      <c r="C1678" s="5" t="s">
        <v>3733</v>
      </c>
      <c r="D1678" s="5">
        <v>20</v>
      </c>
      <c r="E1678" s="6">
        <v>3034</v>
      </c>
      <c r="F1678" s="17">
        <f>VLOOKUP(A1678,'forecast data dump'!$A$1:$H$3450,4,FALSE)</f>
        <v>44400</v>
      </c>
      <c r="G1678" s="17">
        <f>VLOOKUP(A1678,'forecast data dump'!$A$1:$H$3450,5,FALSE)</f>
        <v>44413</v>
      </c>
      <c r="H1678" s="13">
        <f>VLOOKUP(A1678,'forecast data dump'!$A$1:$H$3450,8,FALSE)</f>
        <v>0</v>
      </c>
      <c r="I1678" s="22">
        <f t="shared" si="244"/>
        <v>20</v>
      </c>
      <c r="J1678" s="5"/>
      <c r="K1678" s="5"/>
      <c r="L1678" s="33">
        <f t="shared" si="245"/>
        <v>3034</v>
      </c>
      <c r="M1678" s="33">
        <f t="shared" si="246"/>
        <v>3034</v>
      </c>
      <c r="N1678" s="22">
        <f t="shared" si="247"/>
        <v>0</v>
      </c>
    </row>
    <row r="1679" spans="1:14" x14ac:dyDescent="0.3">
      <c r="A1679" s="5" t="s">
        <v>3162</v>
      </c>
      <c r="B1679" s="5" t="s">
        <v>3163</v>
      </c>
      <c r="C1679" s="5" t="s">
        <v>3745</v>
      </c>
      <c r="D1679" s="5">
        <v>8</v>
      </c>
      <c r="E1679" s="6">
        <v>940</v>
      </c>
      <c r="F1679" s="17">
        <f>VLOOKUP(A1679,'forecast data dump'!$A$1:$H$3450,4,FALSE)</f>
        <v>44400</v>
      </c>
      <c r="G1679" s="17">
        <f>VLOOKUP(A1679,'forecast data dump'!$A$1:$H$3450,5,FALSE)</f>
        <v>44413</v>
      </c>
      <c r="H1679" s="13">
        <f>VLOOKUP(A1679,'forecast data dump'!$A$1:$H$3450,8,FALSE)</f>
        <v>0</v>
      </c>
      <c r="I1679" s="22">
        <f t="shared" si="244"/>
        <v>8</v>
      </c>
      <c r="J1679" s="5"/>
      <c r="K1679" s="5"/>
      <c r="L1679" s="33">
        <f t="shared" si="245"/>
        <v>940</v>
      </c>
      <c r="M1679" s="33">
        <f t="shared" si="246"/>
        <v>940</v>
      </c>
      <c r="N1679" s="22">
        <f t="shared" si="247"/>
        <v>0</v>
      </c>
    </row>
    <row r="1680" spans="1:14" x14ac:dyDescent="0.3">
      <c r="A1680" s="5" t="s">
        <v>3162</v>
      </c>
      <c r="B1680" s="5" t="s">
        <v>3163</v>
      </c>
      <c r="C1680" s="5" t="s">
        <v>3741</v>
      </c>
      <c r="D1680" s="5">
        <v>8</v>
      </c>
      <c r="E1680" s="6">
        <v>940</v>
      </c>
      <c r="F1680" s="17">
        <f>VLOOKUP(A1680,'forecast data dump'!$A$1:$H$3450,4,FALSE)</f>
        <v>44400</v>
      </c>
      <c r="G1680" s="17">
        <f>VLOOKUP(A1680,'forecast data dump'!$A$1:$H$3450,5,FALSE)</f>
        <v>44413</v>
      </c>
      <c r="H1680" s="13">
        <f>VLOOKUP(A1680,'forecast data dump'!$A$1:$H$3450,8,FALSE)</f>
        <v>0</v>
      </c>
      <c r="I1680" s="22">
        <f t="shared" si="244"/>
        <v>8</v>
      </c>
      <c r="J1680" s="5"/>
      <c r="K1680" s="5"/>
      <c r="L1680" s="33">
        <f t="shared" si="245"/>
        <v>940</v>
      </c>
      <c r="M1680" s="33">
        <f t="shared" si="246"/>
        <v>940</v>
      </c>
      <c r="N1680" s="22">
        <f t="shared" si="247"/>
        <v>0</v>
      </c>
    </row>
    <row r="1681" spans="1:14" x14ac:dyDescent="0.3">
      <c r="A1681" s="5" t="s">
        <v>3164</v>
      </c>
      <c r="B1681" s="5" t="s">
        <v>3165</v>
      </c>
      <c r="C1681" s="5" t="s">
        <v>3733</v>
      </c>
      <c r="D1681" s="5">
        <v>32</v>
      </c>
      <c r="E1681" s="6">
        <v>4854</v>
      </c>
      <c r="F1681" s="17">
        <f>VLOOKUP(A1681,'forecast data dump'!$A$1:$H$3450,4,FALSE)</f>
        <v>44414</v>
      </c>
      <c r="G1681" s="17">
        <f>VLOOKUP(A1681,'forecast data dump'!$A$1:$H$3450,5,FALSE)</f>
        <v>44546</v>
      </c>
      <c r="H1681" s="13">
        <f>VLOOKUP(A1681,'forecast data dump'!$A$1:$H$3450,8,FALSE)</f>
        <v>0</v>
      </c>
      <c r="I1681" s="22">
        <f t="shared" si="244"/>
        <v>32</v>
      </c>
      <c r="J1681" s="5"/>
      <c r="K1681" s="5"/>
      <c r="L1681" s="33">
        <f t="shared" si="245"/>
        <v>4854</v>
      </c>
      <c r="M1681" s="33">
        <f t="shared" si="246"/>
        <v>4854</v>
      </c>
      <c r="N1681" s="22">
        <f t="shared" si="247"/>
        <v>0</v>
      </c>
    </row>
    <row r="1682" spans="1:14" x14ac:dyDescent="0.3">
      <c r="A1682" s="5" t="s">
        <v>3164</v>
      </c>
      <c r="B1682" s="5" t="s">
        <v>3165</v>
      </c>
      <c r="C1682" s="5" t="s">
        <v>3745</v>
      </c>
      <c r="D1682" s="5">
        <v>72</v>
      </c>
      <c r="E1682" s="6">
        <v>8463</v>
      </c>
      <c r="F1682" s="17">
        <f>VLOOKUP(A1682,'forecast data dump'!$A$1:$H$3450,4,FALSE)</f>
        <v>44414</v>
      </c>
      <c r="G1682" s="17">
        <f>VLOOKUP(A1682,'forecast data dump'!$A$1:$H$3450,5,FALSE)</f>
        <v>44546</v>
      </c>
      <c r="H1682" s="13">
        <f>VLOOKUP(A1682,'forecast data dump'!$A$1:$H$3450,8,FALSE)</f>
        <v>0</v>
      </c>
      <c r="I1682" s="22">
        <f t="shared" ref="I1682:I1693" si="248">D1682*(1-H1682)</f>
        <v>72</v>
      </c>
      <c r="J1682" s="5"/>
      <c r="K1682" s="5"/>
      <c r="L1682" s="33">
        <f t="shared" ref="L1682:L1693" si="249">E1682*(1-H1682)</f>
        <v>8463</v>
      </c>
      <c r="M1682" s="33">
        <f t="shared" ref="M1682:M1693" si="250">IF(J1682="",L1682,(E1682/D1682)*J1682)</f>
        <v>8463</v>
      </c>
      <c r="N1682" s="22">
        <f t="shared" ref="N1682:N1693" si="251">L1682-M1682</f>
        <v>0</v>
      </c>
    </row>
    <row r="1683" spans="1:14" x14ac:dyDescent="0.3">
      <c r="A1683" s="5" t="s">
        <v>3166</v>
      </c>
      <c r="B1683" s="5" t="s">
        <v>3167</v>
      </c>
      <c r="C1683" s="5" t="s">
        <v>3733</v>
      </c>
      <c r="D1683" s="5">
        <v>24</v>
      </c>
      <c r="E1683" s="6">
        <v>3648</v>
      </c>
      <c r="F1683" s="17">
        <f>VLOOKUP(A1683,'forecast data dump'!$A$1:$H$3450,4,FALSE)</f>
        <v>44547</v>
      </c>
      <c r="G1683" s="17">
        <f>VLOOKUP(A1683,'forecast data dump'!$A$1:$H$3450,5,FALSE)</f>
        <v>44593</v>
      </c>
      <c r="H1683" s="13">
        <f>VLOOKUP(A1683,'forecast data dump'!$A$1:$H$3450,8,FALSE)</f>
        <v>0</v>
      </c>
      <c r="I1683" s="22">
        <f t="shared" si="248"/>
        <v>24</v>
      </c>
      <c r="J1683" s="5"/>
      <c r="K1683" s="5"/>
      <c r="L1683" s="33">
        <f t="shared" si="249"/>
        <v>3648</v>
      </c>
      <c r="M1683" s="33">
        <f t="shared" si="250"/>
        <v>3648</v>
      </c>
      <c r="N1683" s="22">
        <f t="shared" si="251"/>
        <v>0</v>
      </c>
    </row>
    <row r="1684" spans="1:14" x14ac:dyDescent="0.3">
      <c r="A1684" s="5" t="s">
        <v>3166</v>
      </c>
      <c r="B1684" s="5" t="s">
        <v>3167</v>
      </c>
      <c r="C1684" s="5" t="s">
        <v>3745</v>
      </c>
      <c r="D1684" s="5">
        <v>24</v>
      </c>
      <c r="E1684" s="6">
        <v>2827</v>
      </c>
      <c r="F1684" s="17">
        <f>VLOOKUP(A1684,'forecast data dump'!$A$1:$H$3450,4,FALSE)</f>
        <v>44547</v>
      </c>
      <c r="G1684" s="17">
        <f>VLOOKUP(A1684,'forecast data dump'!$A$1:$H$3450,5,FALSE)</f>
        <v>44593</v>
      </c>
      <c r="H1684" s="13">
        <f>VLOOKUP(A1684,'forecast data dump'!$A$1:$H$3450,8,FALSE)</f>
        <v>0</v>
      </c>
      <c r="I1684" s="22">
        <f t="shared" si="248"/>
        <v>24</v>
      </c>
      <c r="J1684" s="5"/>
      <c r="K1684" s="5"/>
      <c r="L1684" s="33">
        <f t="shared" si="249"/>
        <v>2827</v>
      </c>
      <c r="M1684" s="33">
        <f t="shared" si="250"/>
        <v>2827</v>
      </c>
      <c r="N1684" s="22">
        <f t="shared" si="251"/>
        <v>0</v>
      </c>
    </row>
    <row r="1685" spans="1:14" x14ac:dyDescent="0.3">
      <c r="A1685" s="5" t="s">
        <v>3168</v>
      </c>
      <c r="B1685" s="5" t="s">
        <v>3169</v>
      </c>
      <c r="C1685" s="5" t="s">
        <v>3733</v>
      </c>
      <c r="D1685" s="5">
        <v>96</v>
      </c>
      <c r="E1685" s="6">
        <v>14998</v>
      </c>
      <c r="F1685" s="17">
        <f>VLOOKUP(A1685,'forecast data dump'!$A$1:$H$3450,4,FALSE)</f>
        <v>44594</v>
      </c>
      <c r="G1685" s="17">
        <f>VLOOKUP(A1685,'forecast data dump'!$A$1:$H$3450,5,FALSE)</f>
        <v>44764</v>
      </c>
      <c r="H1685" s="13">
        <f>VLOOKUP(A1685,'forecast data dump'!$A$1:$H$3450,8,FALSE)</f>
        <v>0</v>
      </c>
      <c r="I1685" s="22">
        <f t="shared" si="248"/>
        <v>96</v>
      </c>
      <c r="J1685" s="5"/>
      <c r="K1685" s="5"/>
      <c r="L1685" s="33">
        <f t="shared" si="249"/>
        <v>14998</v>
      </c>
      <c r="M1685" s="33">
        <f t="shared" si="250"/>
        <v>14998</v>
      </c>
      <c r="N1685" s="22">
        <f t="shared" si="251"/>
        <v>0</v>
      </c>
    </row>
    <row r="1686" spans="1:14" x14ac:dyDescent="0.3">
      <c r="A1686" s="5" t="s">
        <v>3168</v>
      </c>
      <c r="B1686" s="5" t="s">
        <v>3169</v>
      </c>
      <c r="C1686" s="5" t="s">
        <v>3745</v>
      </c>
      <c r="D1686" s="5">
        <v>96</v>
      </c>
      <c r="E1686" s="6">
        <v>11623</v>
      </c>
      <c r="F1686" s="17">
        <f>VLOOKUP(A1686,'forecast data dump'!$A$1:$H$3450,4,FALSE)</f>
        <v>44594</v>
      </c>
      <c r="G1686" s="17">
        <f>VLOOKUP(A1686,'forecast data dump'!$A$1:$H$3450,5,FALSE)</f>
        <v>44764</v>
      </c>
      <c r="H1686" s="13">
        <f>VLOOKUP(A1686,'forecast data dump'!$A$1:$H$3450,8,FALSE)</f>
        <v>0</v>
      </c>
      <c r="I1686" s="22">
        <f t="shared" si="248"/>
        <v>96</v>
      </c>
      <c r="J1686" s="5"/>
      <c r="K1686" s="5"/>
      <c r="L1686" s="33">
        <f t="shared" si="249"/>
        <v>11623</v>
      </c>
      <c r="M1686" s="33">
        <f t="shared" si="250"/>
        <v>11623</v>
      </c>
      <c r="N1686" s="22">
        <f t="shared" si="251"/>
        <v>0</v>
      </c>
    </row>
    <row r="1687" spans="1:14" x14ac:dyDescent="0.3">
      <c r="A1687" s="5" t="s">
        <v>3170</v>
      </c>
      <c r="B1687" s="5" t="s">
        <v>3171</v>
      </c>
      <c r="C1687" s="5" t="s">
        <v>3762</v>
      </c>
      <c r="D1687" s="5">
        <v>54000</v>
      </c>
      <c r="E1687" s="6">
        <v>63930</v>
      </c>
      <c r="F1687" s="17">
        <f>VLOOKUP(A1687,'forecast data dump'!$A$1:$H$3450,4,FALSE)</f>
        <v>44594</v>
      </c>
      <c r="G1687" s="17">
        <f>VLOOKUP(A1687,'forecast data dump'!$A$1:$H$3450,5,FALSE)</f>
        <v>44764</v>
      </c>
      <c r="H1687" s="13">
        <f>VLOOKUP(A1687,'forecast data dump'!$A$1:$H$3450,8,FALSE)</f>
        <v>0</v>
      </c>
      <c r="I1687" s="22">
        <f t="shared" si="248"/>
        <v>54000</v>
      </c>
      <c r="J1687" s="5"/>
      <c r="K1687" s="5"/>
      <c r="L1687" s="33">
        <f t="shared" si="249"/>
        <v>63930</v>
      </c>
      <c r="M1687" s="33">
        <f t="shared" si="250"/>
        <v>63930</v>
      </c>
      <c r="N1687" s="22">
        <f t="shared" si="251"/>
        <v>0</v>
      </c>
    </row>
    <row r="1688" spans="1:14" x14ac:dyDescent="0.3">
      <c r="A1688" s="5" t="s">
        <v>3172</v>
      </c>
      <c r="B1688" s="5" t="s">
        <v>3173</v>
      </c>
      <c r="C1688" s="5" t="s">
        <v>3733</v>
      </c>
      <c r="D1688" s="5">
        <v>16</v>
      </c>
      <c r="E1688" s="6">
        <v>2500</v>
      </c>
      <c r="F1688" s="17">
        <f>VLOOKUP(A1688,'forecast data dump'!$A$1:$H$3450,4,FALSE)</f>
        <v>44767</v>
      </c>
      <c r="G1688" s="17">
        <f>VLOOKUP(A1688,'forecast data dump'!$A$1:$H$3450,5,FALSE)</f>
        <v>44792</v>
      </c>
      <c r="H1688" s="13">
        <f>VLOOKUP(A1688,'forecast data dump'!$A$1:$H$3450,8,FALSE)</f>
        <v>0</v>
      </c>
      <c r="I1688" s="22">
        <f t="shared" si="248"/>
        <v>16</v>
      </c>
      <c r="J1688" s="5"/>
      <c r="K1688" s="5"/>
      <c r="L1688" s="33">
        <f t="shared" si="249"/>
        <v>2500</v>
      </c>
      <c r="M1688" s="33">
        <f t="shared" si="250"/>
        <v>2500</v>
      </c>
      <c r="N1688" s="22">
        <f t="shared" si="251"/>
        <v>0</v>
      </c>
    </row>
    <row r="1689" spans="1:14" x14ac:dyDescent="0.3">
      <c r="A1689" s="5" t="s">
        <v>3172</v>
      </c>
      <c r="B1689" s="5" t="s">
        <v>3173</v>
      </c>
      <c r="C1689" s="5" t="s">
        <v>3745</v>
      </c>
      <c r="D1689" s="5">
        <v>16</v>
      </c>
      <c r="E1689" s="6">
        <v>1937</v>
      </c>
      <c r="F1689" s="17">
        <f>VLOOKUP(A1689,'forecast data dump'!$A$1:$H$3450,4,FALSE)</f>
        <v>44767</v>
      </c>
      <c r="G1689" s="17">
        <f>VLOOKUP(A1689,'forecast data dump'!$A$1:$H$3450,5,FALSE)</f>
        <v>44792</v>
      </c>
      <c r="H1689" s="13">
        <f>VLOOKUP(A1689,'forecast data dump'!$A$1:$H$3450,8,FALSE)</f>
        <v>0</v>
      </c>
      <c r="I1689" s="22">
        <f t="shared" si="248"/>
        <v>16</v>
      </c>
      <c r="J1689" s="5"/>
      <c r="K1689" s="5"/>
      <c r="L1689" s="33">
        <f t="shared" si="249"/>
        <v>1937</v>
      </c>
      <c r="M1689" s="33">
        <f t="shared" si="250"/>
        <v>1937</v>
      </c>
      <c r="N1689" s="22">
        <f t="shared" si="251"/>
        <v>0</v>
      </c>
    </row>
    <row r="1690" spans="1:14" x14ac:dyDescent="0.3">
      <c r="A1690" s="5" t="s">
        <v>3172</v>
      </c>
      <c r="B1690" s="5" t="s">
        <v>3173</v>
      </c>
      <c r="C1690" s="5" t="s">
        <v>3741</v>
      </c>
      <c r="D1690" s="5">
        <v>8</v>
      </c>
      <c r="E1690" s="6">
        <v>969</v>
      </c>
      <c r="F1690" s="17">
        <f>VLOOKUP(A1690,'forecast data dump'!$A$1:$H$3450,4,FALSE)</f>
        <v>44767</v>
      </c>
      <c r="G1690" s="17">
        <f>VLOOKUP(A1690,'forecast data dump'!$A$1:$H$3450,5,FALSE)</f>
        <v>44792</v>
      </c>
      <c r="H1690" s="13">
        <f>VLOOKUP(A1690,'forecast data dump'!$A$1:$H$3450,8,FALSE)</f>
        <v>0</v>
      </c>
      <c r="I1690" s="22">
        <f t="shared" si="248"/>
        <v>8</v>
      </c>
      <c r="J1690" s="5"/>
      <c r="K1690" s="5"/>
      <c r="L1690" s="33">
        <f t="shared" si="249"/>
        <v>969</v>
      </c>
      <c r="M1690" s="33">
        <f t="shared" si="250"/>
        <v>969</v>
      </c>
      <c r="N1690" s="22">
        <f t="shared" si="251"/>
        <v>0</v>
      </c>
    </row>
    <row r="1691" spans="1:14" x14ac:dyDescent="0.3">
      <c r="A1691" s="5" t="s">
        <v>3174</v>
      </c>
      <c r="B1691" s="5" t="s">
        <v>3175</v>
      </c>
      <c r="C1691" s="5" t="s">
        <v>3733</v>
      </c>
      <c r="D1691" s="5">
        <v>8</v>
      </c>
      <c r="E1691" s="6">
        <v>1213</v>
      </c>
      <c r="F1691" s="17" t="str">
        <f>VLOOKUP(A1691,'forecast data dump'!$A$1:$H$3450,4,FALSE)</f>
        <v>15-Feb-21 A</v>
      </c>
      <c r="G1691" s="17">
        <f>VLOOKUP(A1691,'forecast data dump'!$A$1:$H$3450,5,FALSE)</f>
        <v>44396</v>
      </c>
      <c r="H1691" s="13">
        <f>VLOOKUP(A1691,'forecast data dump'!$A$1:$H$3450,8,FALSE)</f>
        <v>0.3</v>
      </c>
      <c r="I1691" s="22">
        <f t="shared" si="248"/>
        <v>5.6</v>
      </c>
      <c r="J1691" s="5"/>
      <c r="K1691" s="5"/>
      <c r="L1691" s="33">
        <f t="shared" si="249"/>
        <v>849.09999999999991</v>
      </c>
      <c r="M1691" s="33">
        <f t="shared" si="250"/>
        <v>849.09999999999991</v>
      </c>
      <c r="N1691" s="22">
        <f t="shared" si="251"/>
        <v>0</v>
      </c>
    </row>
    <row r="1692" spans="1:14" x14ac:dyDescent="0.3">
      <c r="A1692" s="5" t="s">
        <v>3174</v>
      </c>
      <c r="B1692" s="5" t="s">
        <v>3175</v>
      </c>
      <c r="C1692" s="5" t="s">
        <v>3745</v>
      </c>
      <c r="D1692" s="5">
        <v>16</v>
      </c>
      <c r="E1692" s="6">
        <v>1881</v>
      </c>
      <c r="F1692" s="17" t="str">
        <f>VLOOKUP(A1692,'forecast data dump'!$A$1:$H$3450,4,FALSE)</f>
        <v>15-Feb-21 A</v>
      </c>
      <c r="G1692" s="17">
        <f>VLOOKUP(A1692,'forecast data dump'!$A$1:$H$3450,5,FALSE)</f>
        <v>44396</v>
      </c>
      <c r="H1692" s="13">
        <f>VLOOKUP(A1692,'forecast data dump'!$A$1:$H$3450,8,FALSE)</f>
        <v>0.3</v>
      </c>
      <c r="I1692" s="22">
        <f t="shared" si="248"/>
        <v>11.2</v>
      </c>
      <c r="J1692" s="5"/>
      <c r="K1692" s="5"/>
      <c r="L1692" s="33">
        <f t="shared" si="249"/>
        <v>1316.6999999999998</v>
      </c>
      <c r="M1692" s="33">
        <f t="shared" si="250"/>
        <v>1316.6999999999998</v>
      </c>
      <c r="N1692" s="22">
        <f t="shared" si="251"/>
        <v>0</v>
      </c>
    </row>
    <row r="1693" spans="1:14" x14ac:dyDescent="0.3">
      <c r="A1693" s="5" t="s">
        <v>3176</v>
      </c>
      <c r="B1693" s="5" t="s">
        <v>3177</v>
      </c>
      <c r="C1693" s="5" t="s">
        <v>3744</v>
      </c>
      <c r="D1693" s="5">
        <v>16</v>
      </c>
      <c r="E1693" s="6">
        <v>2427</v>
      </c>
      <c r="F1693" s="17" t="str">
        <f>VLOOKUP(A1693,'forecast data dump'!$A$1:$H$3450,4,FALSE)</f>
        <v>01-Jul-21*</v>
      </c>
      <c r="G1693" s="17">
        <f>VLOOKUP(A1693,'forecast data dump'!$A$1:$H$3450,5,FALSE)</f>
        <v>44392</v>
      </c>
      <c r="H1693" s="13">
        <f>VLOOKUP(A1693,'forecast data dump'!$A$1:$H$3450,8,FALSE)</f>
        <v>0</v>
      </c>
      <c r="I1693" s="22">
        <f t="shared" si="248"/>
        <v>16</v>
      </c>
      <c r="J1693" s="5"/>
      <c r="K1693" s="5"/>
      <c r="L1693" s="33">
        <f t="shared" si="249"/>
        <v>2427</v>
      </c>
      <c r="M1693" s="33">
        <f t="shared" si="250"/>
        <v>2427</v>
      </c>
      <c r="N1693" s="22">
        <f t="shared" si="251"/>
        <v>0</v>
      </c>
    </row>
    <row r="1694" spans="1:14" x14ac:dyDescent="0.3">
      <c r="A1694" s="3" t="s">
        <v>7881</v>
      </c>
      <c r="B1694" s="3"/>
      <c r="C1694" s="3"/>
      <c r="D1694" s="3"/>
      <c r="E1694" s="4"/>
      <c r="F1694" s="15"/>
      <c r="G1694" s="15"/>
      <c r="H1694" s="11"/>
      <c r="I1694" s="20"/>
      <c r="J1694" s="3"/>
      <c r="K1694" s="3"/>
      <c r="L1694" s="32"/>
      <c r="M1694" s="32"/>
      <c r="N1694" s="20"/>
    </row>
    <row r="1695" spans="1:14" x14ac:dyDescent="0.3">
      <c r="A1695" s="5" t="s">
        <v>2916</v>
      </c>
      <c r="B1695" s="5" t="s">
        <v>2917</v>
      </c>
      <c r="C1695" s="5" t="s">
        <v>3763</v>
      </c>
      <c r="D1695" s="5">
        <v>8</v>
      </c>
      <c r="E1695" s="6">
        <v>1213</v>
      </c>
      <c r="F1695" s="17" t="str">
        <f>VLOOKUP(A1695,'forecast data dump'!$A$1:$H$3450,4,FALSE)</f>
        <v>26-Apr-21 A</v>
      </c>
      <c r="G1695" s="17" t="str">
        <f>VLOOKUP(A1695,'forecast data dump'!$A$1:$H$3450,5,FALSE)</f>
        <v>30-Jun-21 A</v>
      </c>
      <c r="H1695" s="13">
        <f>VLOOKUP(A1695,'forecast data dump'!$A$1:$H$3450,8,FALSE)</f>
        <v>1</v>
      </c>
      <c r="I1695" s="22">
        <f t="shared" ref="I1695:I1719" si="252">D1695*(1-H1695)</f>
        <v>0</v>
      </c>
      <c r="J1695" s="5"/>
      <c r="K1695" s="5"/>
      <c r="L1695" s="33">
        <f t="shared" ref="L1695:L1719" si="253">E1695*(1-H1695)</f>
        <v>0</v>
      </c>
      <c r="M1695" s="33">
        <f t="shared" ref="M1695:M1719" si="254">IF(J1695="",L1695,(E1695/D1695)*J1695)</f>
        <v>0</v>
      </c>
      <c r="N1695" s="22">
        <f t="shared" ref="N1695:N1719" si="255">L1695-M1695</f>
        <v>0</v>
      </c>
    </row>
    <row r="1696" spans="1:14" x14ac:dyDescent="0.3">
      <c r="A1696" s="5" t="s">
        <v>2918</v>
      </c>
      <c r="B1696" s="5" t="s">
        <v>2919</v>
      </c>
      <c r="C1696" s="5" t="s">
        <v>3763</v>
      </c>
      <c r="D1696" s="5">
        <v>12</v>
      </c>
      <c r="E1696" s="6">
        <v>1820</v>
      </c>
      <c r="F1696" s="17">
        <f>VLOOKUP(A1696,'forecast data dump'!$A$1:$H$3450,4,FALSE)</f>
        <v>44410</v>
      </c>
      <c r="G1696" s="17">
        <f>VLOOKUP(A1696,'forecast data dump'!$A$1:$H$3450,5,FALSE)</f>
        <v>44442</v>
      </c>
      <c r="H1696" s="13">
        <f>VLOOKUP(A1696,'forecast data dump'!$A$1:$H$3450,8,FALSE)</f>
        <v>0</v>
      </c>
      <c r="I1696" s="22">
        <f t="shared" si="252"/>
        <v>12</v>
      </c>
      <c r="J1696" s="5"/>
      <c r="K1696" s="5"/>
      <c r="L1696" s="33">
        <f t="shared" si="253"/>
        <v>1820</v>
      </c>
      <c r="M1696" s="33">
        <f t="shared" si="254"/>
        <v>1820</v>
      </c>
      <c r="N1696" s="22">
        <f t="shared" si="255"/>
        <v>0</v>
      </c>
    </row>
    <row r="1697" spans="1:14" x14ac:dyDescent="0.3">
      <c r="A1697" s="5" t="s">
        <v>2920</v>
      </c>
      <c r="B1697" s="5" t="s">
        <v>2921</v>
      </c>
      <c r="C1697" s="5" t="s">
        <v>3763</v>
      </c>
      <c r="D1697" s="5">
        <v>8</v>
      </c>
      <c r="E1697" s="6">
        <v>1213</v>
      </c>
      <c r="F1697" s="17">
        <f>VLOOKUP(A1697,'forecast data dump'!$A$1:$H$3450,4,FALSE)</f>
        <v>44446</v>
      </c>
      <c r="G1697" s="17">
        <f>VLOOKUP(A1697,'forecast data dump'!$A$1:$H$3450,5,FALSE)</f>
        <v>44459</v>
      </c>
      <c r="H1697" s="13">
        <f>VLOOKUP(A1697,'forecast data dump'!$A$1:$H$3450,8,FALSE)</f>
        <v>0</v>
      </c>
      <c r="I1697" s="22">
        <f t="shared" si="252"/>
        <v>8</v>
      </c>
      <c r="J1697" s="5"/>
      <c r="K1697" s="5"/>
      <c r="L1697" s="33">
        <f t="shared" si="253"/>
        <v>1213</v>
      </c>
      <c r="M1697" s="33">
        <f t="shared" si="254"/>
        <v>1213</v>
      </c>
      <c r="N1697" s="22">
        <f t="shared" si="255"/>
        <v>0</v>
      </c>
    </row>
    <row r="1698" spans="1:14" x14ac:dyDescent="0.3">
      <c r="A1698" s="5" t="s">
        <v>2922</v>
      </c>
      <c r="B1698" s="5" t="s">
        <v>2923</v>
      </c>
      <c r="C1698" s="5" t="s">
        <v>3745</v>
      </c>
      <c r="D1698" s="5">
        <v>8</v>
      </c>
      <c r="E1698" s="6">
        <v>940</v>
      </c>
      <c r="F1698" s="17">
        <f>VLOOKUP(A1698,'forecast data dump'!$A$1:$H$3450,4,FALSE)</f>
        <v>44460</v>
      </c>
      <c r="G1698" s="17">
        <f>VLOOKUP(A1698,'forecast data dump'!$A$1:$H$3450,5,FALSE)</f>
        <v>44473</v>
      </c>
      <c r="H1698" s="13">
        <f>VLOOKUP(A1698,'forecast data dump'!$A$1:$H$3450,8,FALSE)</f>
        <v>0</v>
      </c>
      <c r="I1698" s="22">
        <f t="shared" si="252"/>
        <v>8</v>
      </c>
      <c r="J1698" s="5"/>
      <c r="K1698" s="5"/>
      <c r="L1698" s="33">
        <f t="shared" si="253"/>
        <v>940</v>
      </c>
      <c r="M1698" s="33">
        <f t="shared" si="254"/>
        <v>940</v>
      </c>
      <c r="N1698" s="22">
        <f t="shared" si="255"/>
        <v>0</v>
      </c>
    </row>
    <row r="1699" spans="1:14" x14ac:dyDescent="0.3">
      <c r="A1699" s="5" t="s">
        <v>2922</v>
      </c>
      <c r="B1699" s="5" t="s">
        <v>2923</v>
      </c>
      <c r="C1699" s="5" t="s">
        <v>3744</v>
      </c>
      <c r="D1699" s="5">
        <v>16</v>
      </c>
      <c r="E1699" s="6">
        <v>2427</v>
      </c>
      <c r="F1699" s="17">
        <f>VLOOKUP(A1699,'forecast data dump'!$A$1:$H$3450,4,FALSE)</f>
        <v>44460</v>
      </c>
      <c r="G1699" s="17">
        <f>VLOOKUP(A1699,'forecast data dump'!$A$1:$H$3450,5,FALSE)</f>
        <v>44473</v>
      </c>
      <c r="H1699" s="13">
        <f>VLOOKUP(A1699,'forecast data dump'!$A$1:$H$3450,8,FALSE)</f>
        <v>0</v>
      </c>
      <c r="I1699" s="22">
        <f t="shared" si="252"/>
        <v>16</v>
      </c>
      <c r="J1699" s="5"/>
      <c r="K1699" s="5"/>
      <c r="L1699" s="33">
        <f t="shared" si="253"/>
        <v>2427</v>
      </c>
      <c r="M1699" s="33">
        <f t="shared" si="254"/>
        <v>2427</v>
      </c>
      <c r="N1699" s="22">
        <f t="shared" si="255"/>
        <v>0</v>
      </c>
    </row>
    <row r="1700" spans="1:14" x14ac:dyDescent="0.3">
      <c r="A1700" s="5" t="s">
        <v>2924</v>
      </c>
      <c r="B1700" s="5" t="s">
        <v>2925</v>
      </c>
      <c r="C1700" s="5" t="s">
        <v>3745</v>
      </c>
      <c r="D1700" s="5">
        <v>8</v>
      </c>
      <c r="E1700" s="6">
        <v>940</v>
      </c>
      <c r="F1700" s="17">
        <f>VLOOKUP(A1700,'forecast data dump'!$A$1:$H$3450,4,FALSE)</f>
        <v>44474</v>
      </c>
      <c r="G1700" s="17">
        <f>VLOOKUP(A1700,'forecast data dump'!$A$1:$H$3450,5,FALSE)</f>
        <v>44488</v>
      </c>
      <c r="H1700" s="13">
        <f>VLOOKUP(A1700,'forecast data dump'!$A$1:$H$3450,8,FALSE)</f>
        <v>0</v>
      </c>
      <c r="I1700" s="22">
        <f t="shared" si="252"/>
        <v>8</v>
      </c>
      <c r="J1700" s="5"/>
      <c r="K1700" s="5"/>
      <c r="L1700" s="33">
        <f t="shared" si="253"/>
        <v>940</v>
      </c>
      <c r="M1700" s="33">
        <f t="shared" si="254"/>
        <v>940</v>
      </c>
      <c r="N1700" s="22">
        <f t="shared" si="255"/>
        <v>0</v>
      </c>
    </row>
    <row r="1701" spans="1:14" x14ac:dyDescent="0.3">
      <c r="A1701" s="5" t="s">
        <v>2924</v>
      </c>
      <c r="B1701" s="5" t="s">
        <v>2925</v>
      </c>
      <c r="C1701" s="5" t="s">
        <v>3744</v>
      </c>
      <c r="D1701" s="5">
        <v>8</v>
      </c>
      <c r="E1701" s="6">
        <v>1213</v>
      </c>
      <c r="F1701" s="17">
        <f>VLOOKUP(A1701,'forecast data dump'!$A$1:$H$3450,4,FALSE)</f>
        <v>44474</v>
      </c>
      <c r="G1701" s="17">
        <f>VLOOKUP(A1701,'forecast data dump'!$A$1:$H$3450,5,FALSE)</f>
        <v>44488</v>
      </c>
      <c r="H1701" s="13">
        <f>VLOOKUP(A1701,'forecast data dump'!$A$1:$H$3450,8,FALSE)</f>
        <v>0</v>
      </c>
      <c r="I1701" s="22">
        <f t="shared" si="252"/>
        <v>8</v>
      </c>
      <c r="J1701" s="5"/>
      <c r="K1701" s="5"/>
      <c r="L1701" s="33">
        <f t="shared" si="253"/>
        <v>1213</v>
      </c>
      <c r="M1701" s="33">
        <f t="shared" si="254"/>
        <v>1213</v>
      </c>
      <c r="N1701" s="22">
        <f t="shared" si="255"/>
        <v>0</v>
      </c>
    </row>
    <row r="1702" spans="1:14" x14ac:dyDescent="0.3">
      <c r="A1702" s="5" t="s">
        <v>2926</v>
      </c>
      <c r="B1702" s="5" t="s">
        <v>2927</v>
      </c>
      <c r="C1702" s="5" t="s">
        <v>3745</v>
      </c>
      <c r="D1702" s="5">
        <v>24</v>
      </c>
      <c r="E1702" s="6">
        <v>2821</v>
      </c>
      <c r="F1702" s="17">
        <f>VLOOKUP(A1702,'forecast data dump'!$A$1:$H$3450,4,FALSE)</f>
        <v>44489</v>
      </c>
      <c r="G1702" s="17">
        <f>VLOOKUP(A1702,'forecast data dump'!$A$1:$H$3450,5,FALSE)</f>
        <v>44533</v>
      </c>
      <c r="H1702" s="13">
        <f>VLOOKUP(A1702,'forecast data dump'!$A$1:$H$3450,8,FALSE)</f>
        <v>0</v>
      </c>
      <c r="I1702" s="22">
        <f t="shared" si="252"/>
        <v>24</v>
      </c>
      <c r="J1702" s="5"/>
      <c r="K1702" s="5"/>
      <c r="L1702" s="33">
        <f t="shared" si="253"/>
        <v>2821</v>
      </c>
      <c r="M1702" s="33">
        <f t="shared" si="254"/>
        <v>2821</v>
      </c>
      <c r="N1702" s="22">
        <f t="shared" si="255"/>
        <v>0</v>
      </c>
    </row>
    <row r="1703" spans="1:14" x14ac:dyDescent="0.3">
      <c r="A1703" s="5" t="s">
        <v>2926</v>
      </c>
      <c r="B1703" s="5" t="s">
        <v>2927</v>
      </c>
      <c r="C1703" s="5" t="s">
        <v>3744</v>
      </c>
      <c r="D1703" s="5">
        <v>24</v>
      </c>
      <c r="E1703" s="6">
        <v>3640</v>
      </c>
      <c r="F1703" s="17">
        <f>VLOOKUP(A1703,'forecast data dump'!$A$1:$H$3450,4,FALSE)</f>
        <v>44489</v>
      </c>
      <c r="G1703" s="17">
        <f>VLOOKUP(A1703,'forecast data dump'!$A$1:$H$3450,5,FALSE)</f>
        <v>44533</v>
      </c>
      <c r="H1703" s="13">
        <f>VLOOKUP(A1703,'forecast data dump'!$A$1:$H$3450,8,FALSE)</f>
        <v>0</v>
      </c>
      <c r="I1703" s="22">
        <f t="shared" si="252"/>
        <v>24</v>
      </c>
      <c r="J1703" s="5"/>
      <c r="K1703" s="5"/>
      <c r="L1703" s="33">
        <f t="shared" si="253"/>
        <v>3640</v>
      </c>
      <c r="M1703" s="33">
        <f t="shared" si="254"/>
        <v>3640</v>
      </c>
      <c r="N1703" s="22">
        <f t="shared" si="255"/>
        <v>0</v>
      </c>
    </row>
    <row r="1704" spans="1:14" x14ac:dyDescent="0.3">
      <c r="A1704" s="5" t="s">
        <v>2928</v>
      </c>
      <c r="B1704" s="5" t="s">
        <v>2929</v>
      </c>
      <c r="C1704" s="5" t="s">
        <v>3745</v>
      </c>
      <c r="D1704" s="5">
        <v>48</v>
      </c>
      <c r="E1704" s="6">
        <v>5780</v>
      </c>
      <c r="F1704" s="17">
        <f>VLOOKUP(A1704,'forecast data dump'!$A$1:$H$3450,4,FALSE)</f>
        <v>44536</v>
      </c>
      <c r="G1704" s="17">
        <f>VLOOKUP(A1704,'forecast data dump'!$A$1:$H$3450,5,FALSE)</f>
        <v>44623</v>
      </c>
      <c r="H1704" s="13">
        <f>VLOOKUP(A1704,'forecast data dump'!$A$1:$H$3450,8,FALSE)</f>
        <v>0</v>
      </c>
      <c r="I1704" s="22">
        <f t="shared" si="252"/>
        <v>48</v>
      </c>
      <c r="J1704" s="5"/>
      <c r="K1704" s="5"/>
      <c r="L1704" s="33">
        <f t="shared" si="253"/>
        <v>5780</v>
      </c>
      <c r="M1704" s="33">
        <f t="shared" si="254"/>
        <v>5780</v>
      </c>
      <c r="N1704" s="22">
        <f t="shared" si="255"/>
        <v>0</v>
      </c>
    </row>
    <row r="1705" spans="1:14" x14ac:dyDescent="0.3">
      <c r="A1705" s="5" t="s">
        <v>2928</v>
      </c>
      <c r="B1705" s="5" t="s">
        <v>2929</v>
      </c>
      <c r="C1705" s="5" t="s">
        <v>3744</v>
      </c>
      <c r="D1705" s="5">
        <v>48</v>
      </c>
      <c r="E1705" s="6">
        <v>7459</v>
      </c>
      <c r="F1705" s="17">
        <f>VLOOKUP(A1705,'forecast data dump'!$A$1:$H$3450,4,FALSE)</f>
        <v>44536</v>
      </c>
      <c r="G1705" s="17">
        <f>VLOOKUP(A1705,'forecast data dump'!$A$1:$H$3450,5,FALSE)</f>
        <v>44623</v>
      </c>
      <c r="H1705" s="13">
        <f>VLOOKUP(A1705,'forecast data dump'!$A$1:$H$3450,8,FALSE)</f>
        <v>0</v>
      </c>
      <c r="I1705" s="22">
        <f t="shared" si="252"/>
        <v>48</v>
      </c>
      <c r="J1705" s="5"/>
      <c r="K1705" s="5"/>
      <c r="L1705" s="33">
        <f t="shared" si="253"/>
        <v>7459</v>
      </c>
      <c r="M1705" s="33">
        <f t="shared" si="254"/>
        <v>7459</v>
      </c>
      <c r="N1705" s="22">
        <f t="shared" si="255"/>
        <v>0</v>
      </c>
    </row>
    <row r="1706" spans="1:14" x14ac:dyDescent="0.3">
      <c r="A1706" s="5" t="s">
        <v>2930</v>
      </c>
      <c r="B1706" s="5" t="s">
        <v>2931</v>
      </c>
      <c r="C1706" s="5" t="s">
        <v>3745</v>
      </c>
      <c r="D1706" s="5">
        <v>4</v>
      </c>
      <c r="E1706" s="6">
        <v>484</v>
      </c>
      <c r="F1706" s="17">
        <f>VLOOKUP(A1706,'forecast data dump'!$A$1:$H$3450,4,FALSE)</f>
        <v>44624</v>
      </c>
      <c r="G1706" s="17">
        <f>VLOOKUP(A1706,'forecast data dump'!$A$1:$H$3450,5,FALSE)</f>
        <v>44637</v>
      </c>
      <c r="H1706" s="13">
        <f>VLOOKUP(A1706,'forecast data dump'!$A$1:$H$3450,8,FALSE)</f>
        <v>0</v>
      </c>
      <c r="I1706" s="22">
        <f t="shared" si="252"/>
        <v>4</v>
      </c>
      <c r="J1706" s="5"/>
      <c r="K1706" s="5"/>
      <c r="L1706" s="33">
        <f t="shared" si="253"/>
        <v>484</v>
      </c>
      <c r="M1706" s="33">
        <f t="shared" si="254"/>
        <v>484</v>
      </c>
      <c r="N1706" s="22">
        <f t="shared" si="255"/>
        <v>0</v>
      </c>
    </row>
    <row r="1707" spans="1:14" x14ac:dyDescent="0.3">
      <c r="A1707" s="5" t="s">
        <v>2930</v>
      </c>
      <c r="B1707" s="5" t="s">
        <v>2931</v>
      </c>
      <c r="C1707" s="5" t="s">
        <v>3741</v>
      </c>
      <c r="D1707" s="5">
        <v>4</v>
      </c>
      <c r="E1707" s="6">
        <v>484</v>
      </c>
      <c r="F1707" s="17">
        <f>VLOOKUP(A1707,'forecast data dump'!$A$1:$H$3450,4,FALSE)</f>
        <v>44624</v>
      </c>
      <c r="G1707" s="17">
        <f>VLOOKUP(A1707,'forecast data dump'!$A$1:$H$3450,5,FALSE)</f>
        <v>44637</v>
      </c>
      <c r="H1707" s="13">
        <f>VLOOKUP(A1707,'forecast data dump'!$A$1:$H$3450,8,FALSE)</f>
        <v>0</v>
      </c>
      <c r="I1707" s="22">
        <f t="shared" si="252"/>
        <v>4</v>
      </c>
      <c r="J1707" s="5"/>
      <c r="K1707" s="5"/>
      <c r="L1707" s="33">
        <f t="shared" si="253"/>
        <v>484</v>
      </c>
      <c r="M1707" s="33">
        <f t="shared" si="254"/>
        <v>484</v>
      </c>
      <c r="N1707" s="22">
        <f t="shared" si="255"/>
        <v>0</v>
      </c>
    </row>
    <row r="1708" spans="1:14" x14ac:dyDescent="0.3">
      <c r="A1708" s="5" t="s">
        <v>2930</v>
      </c>
      <c r="B1708" s="5" t="s">
        <v>2931</v>
      </c>
      <c r="C1708" s="5" t="s">
        <v>3744</v>
      </c>
      <c r="D1708" s="5">
        <v>8</v>
      </c>
      <c r="E1708" s="6">
        <v>1250</v>
      </c>
      <c r="F1708" s="17">
        <f>VLOOKUP(A1708,'forecast data dump'!$A$1:$H$3450,4,FALSE)</f>
        <v>44624</v>
      </c>
      <c r="G1708" s="17">
        <f>VLOOKUP(A1708,'forecast data dump'!$A$1:$H$3450,5,FALSE)</f>
        <v>44637</v>
      </c>
      <c r="H1708" s="13">
        <f>VLOOKUP(A1708,'forecast data dump'!$A$1:$H$3450,8,FALSE)</f>
        <v>0</v>
      </c>
      <c r="I1708" s="22">
        <f t="shared" si="252"/>
        <v>8</v>
      </c>
      <c r="J1708" s="5"/>
      <c r="K1708" s="5"/>
      <c r="L1708" s="33">
        <f t="shared" si="253"/>
        <v>1250</v>
      </c>
      <c r="M1708" s="33">
        <f t="shared" si="254"/>
        <v>1250</v>
      </c>
      <c r="N1708" s="22">
        <f t="shared" si="255"/>
        <v>0</v>
      </c>
    </row>
    <row r="1709" spans="1:14" x14ac:dyDescent="0.3">
      <c r="A1709" s="5" t="s">
        <v>2930</v>
      </c>
      <c r="B1709" s="5" t="s">
        <v>2931</v>
      </c>
      <c r="C1709" s="5" t="s">
        <v>3742</v>
      </c>
      <c r="D1709" s="5">
        <v>4</v>
      </c>
      <c r="E1709" s="6">
        <v>484</v>
      </c>
      <c r="F1709" s="17">
        <f>VLOOKUP(A1709,'forecast data dump'!$A$1:$H$3450,4,FALSE)</f>
        <v>44624</v>
      </c>
      <c r="G1709" s="17">
        <f>VLOOKUP(A1709,'forecast data dump'!$A$1:$H$3450,5,FALSE)</f>
        <v>44637</v>
      </c>
      <c r="H1709" s="13">
        <f>VLOOKUP(A1709,'forecast data dump'!$A$1:$H$3450,8,FALSE)</f>
        <v>0</v>
      </c>
      <c r="I1709" s="22">
        <f t="shared" si="252"/>
        <v>4</v>
      </c>
      <c r="J1709" s="5"/>
      <c r="K1709" s="5"/>
      <c r="L1709" s="33">
        <f t="shared" si="253"/>
        <v>484</v>
      </c>
      <c r="M1709" s="33">
        <f t="shared" si="254"/>
        <v>484</v>
      </c>
      <c r="N1709" s="22">
        <f t="shared" si="255"/>
        <v>0</v>
      </c>
    </row>
    <row r="1710" spans="1:14" x14ac:dyDescent="0.3">
      <c r="A1710" s="5" t="s">
        <v>2932</v>
      </c>
      <c r="B1710" s="5" t="s">
        <v>2933</v>
      </c>
      <c r="C1710" s="5" t="s">
        <v>3762</v>
      </c>
      <c r="D1710" s="5">
        <v>12000</v>
      </c>
      <c r="E1710" s="6">
        <v>14156</v>
      </c>
      <c r="F1710" s="17">
        <f>VLOOKUP(A1710,'forecast data dump'!$A$1:$H$3450,4,FALSE)</f>
        <v>44536</v>
      </c>
      <c r="G1710" s="17">
        <f>VLOOKUP(A1710,'forecast data dump'!$A$1:$H$3450,5,FALSE)</f>
        <v>44623</v>
      </c>
      <c r="H1710" s="13">
        <f>VLOOKUP(A1710,'forecast data dump'!$A$1:$H$3450,8,FALSE)</f>
        <v>0</v>
      </c>
      <c r="I1710" s="22">
        <f t="shared" si="252"/>
        <v>12000</v>
      </c>
      <c r="J1710" s="5"/>
      <c r="K1710" s="5"/>
      <c r="L1710" s="33">
        <f t="shared" si="253"/>
        <v>14156</v>
      </c>
      <c r="M1710" s="33">
        <f t="shared" si="254"/>
        <v>14156</v>
      </c>
      <c r="N1710" s="22">
        <f t="shared" si="255"/>
        <v>0</v>
      </c>
    </row>
    <row r="1711" spans="1:14" x14ac:dyDescent="0.3">
      <c r="A1711" s="5" t="s">
        <v>2934</v>
      </c>
      <c r="B1711" s="5" t="s">
        <v>2935</v>
      </c>
      <c r="C1711" s="5" t="s">
        <v>3744</v>
      </c>
      <c r="D1711" s="5">
        <v>48</v>
      </c>
      <c r="E1711" s="6">
        <v>7281</v>
      </c>
      <c r="F1711" s="17" t="str">
        <f>VLOOKUP(A1711,'forecast data dump'!$A$1:$H$3450,4,FALSE)</f>
        <v>26-Apr-21 A</v>
      </c>
      <c r="G1711" s="17" t="str">
        <f>VLOOKUP(A1711,'forecast data dump'!$A$1:$H$3450,5,FALSE)</f>
        <v>30-Jun-21 A</v>
      </c>
      <c r="H1711" s="13">
        <f>VLOOKUP(A1711,'forecast data dump'!$A$1:$H$3450,8,FALSE)</f>
        <v>1</v>
      </c>
      <c r="I1711" s="22">
        <f t="shared" si="252"/>
        <v>0</v>
      </c>
      <c r="J1711" s="5"/>
      <c r="K1711" s="5"/>
      <c r="L1711" s="33">
        <f t="shared" si="253"/>
        <v>0</v>
      </c>
      <c r="M1711" s="33">
        <f t="shared" si="254"/>
        <v>0</v>
      </c>
      <c r="N1711" s="22">
        <f t="shared" si="255"/>
        <v>0</v>
      </c>
    </row>
    <row r="1712" spans="1:14" x14ac:dyDescent="0.3">
      <c r="A1712" s="5" t="s">
        <v>2934</v>
      </c>
      <c r="B1712" s="5" t="s">
        <v>2935</v>
      </c>
      <c r="C1712" s="5" t="s">
        <v>3740</v>
      </c>
      <c r="D1712" s="5">
        <v>24</v>
      </c>
      <c r="E1712" s="6">
        <v>4254</v>
      </c>
      <c r="F1712" s="17" t="str">
        <f>VLOOKUP(A1712,'forecast data dump'!$A$1:$H$3450,4,FALSE)</f>
        <v>26-Apr-21 A</v>
      </c>
      <c r="G1712" s="17" t="str">
        <f>VLOOKUP(A1712,'forecast data dump'!$A$1:$H$3450,5,FALSE)</f>
        <v>30-Jun-21 A</v>
      </c>
      <c r="H1712" s="13">
        <f>VLOOKUP(A1712,'forecast data dump'!$A$1:$H$3450,8,FALSE)</f>
        <v>1</v>
      </c>
      <c r="I1712" s="22">
        <f t="shared" si="252"/>
        <v>0</v>
      </c>
      <c r="J1712" s="5"/>
      <c r="K1712" s="5"/>
      <c r="L1712" s="33">
        <f t="shared" si="253"/>
        <v>0</v>
      </c>
      <c r="M1712" s="33">
        <f t="shared" si="254"/>
        <v>0</v>
      </c>
      <c r="N1712" s="22">
        <f t="shared" si="255"/>
        <v>0</v>
      </c>
    </row>
    <row r="1713" spans="1:14" x14ac:dyDescent="0.3">
      <c r="A1713" s="5" t="s">
        <v>2934</v>
      </c>
      <c r="B1713" s="5" t="s">
        <v>2935</v>
      </c>
      <c r="C1713" s="5" t="s">
        <v>3742</v>
      </c>
      <c r="D1713" s="5">
        <v>24</v>
      </c>
      <c r="E1713" s="6">
        <v>2821</v>
      </c>
      <c r="F1713" s="17" t="str">
        <f>VLOOKUP(A1713,'forecast data dump'!$A$1:$H$3450,4,FALSE)</f>
        <v>26-Apr-21 A</v>
      </c>
      <c r="G1713" s="17" t="str">
        <f>VLOOKUP(A1713,'forecast data dump'!$A$1:$H$3450,5,FALSE)</f>
        <v>30-Jun-21 A</v>
      </c>
      <c r="H1713" s="13">
        <f>VLOOKUP(A1713,'forecast data dump'!$A$1:$H$3450,8,FALSE)</f>
        <v>1</v>
      </c>
      <c r="I1713" s="22">
        <f t="shared" si="252"/>
        <v>0</v>
      </c>
      <c r="J1713" s="5"/>
      <c r="K1713" s="5"/>
      <c r="L1713" s="33">
        <f t="shared" si="253"/>
        <v>0</v>
      </c>
      <c r="M1713" s="33">
        <f t="shared" si="254"/>
        <v>0</v>
      </c>
      <c r="N1713" s="22">
        <f t="shared" si="255"/>
        <v>0</v>
      </c>
    </row>
    <row r="1714" spans="1:14" x14ac:dyDescent="0.3">
      <c r="A1714" s="5" t="s">
        <v>2934</v>
      </c>
      <c r="B1714" s="5" t="s">
        <v>2935</v>
      </c>
      <c r="C1714" s="5" t="s">
        <v>3741</v>
      </c>
      <c r="D1714" s="5">
        <v>24</v>
      </c>
      <c r="E1714" s="6">
        <v>2821</v>
      </c>
      <c r="F1714" s="17" t="str">
        <f>VLOOKUP(A1714,'forecast data dump'!$A$1:$H$3450,4,FALSE)</f>
        <v>26-Apr-21 A</v>
      </c>
      <c r="G1714" s="17" t="str">
        <f>VLOOKUP(A1714,'forecast data dump'!$A$1:$H$3450,5,FALSE)</f>
        <v>30-Jun-21 A</v>
      </c>
      <c r="H1714" s="13">
        <f>VLOOKUP(A1714,'forecast data dump'!$A$1:$H$3450,8,FALSE)</f>
        <v>1</v>
      </c>
      <c r="I1714" s="22">
        <f t="shared" si="252"/>
        <v>0</v>
      </c>
      <c r="J1714" s="5"/>
      <c r="K1714" s="5"/>
      <c r="L1714" s="33">
        <f t="shared" si="253"/>
        <v>0</v>
      </c>
      <c r="M1714" s="33">
        <f t="shared" si="254"/>
        <v>0</v>
      </c>
      <c r="N1714" s="22">
        <f t="shared" si="255"/>
        <v>0</v>
      </c>
    </row>
    <row r="1715" spans="1:14" x14ac:dyDescent="0.3">
      <c r="A1715" s="5" t="s">
        <v>2934</v>
      </c>
      <c r="B1715" s="5" t="s">
        <v>2935</v>
      </c>
      <c r="C1715" s="5" t="s">
        <v>3745</v>
      </c>
      <c r="D1715" s="5">
        <v>24</v>
      </c>
      <c r="E1715" s="6">
        <v>2821</v>
      </c>
      <c r="F1715" s="17" t="str">
        <f>VLOOKUP(A1715,'forecast data dump'!$A$1:$H$3450,4,FALSE)</f>
        <v>26-Apr-21 A</v>
      </c>
      <c r="G1715" s="17" t="str">
        <f>VLOOKUP(A1715,'forecast data dump'!$A$1:$H$3450,5,FALSE)</f>
        <v>30-Jun-21 A</v>
      </c>
      <c r="H1715" s="13">
        <f>VLOOKUP(A1715,'forecast data dump'!$A$1:$H$3450,8,FALSE)</f>
        <v>1</v>
      </c>
      <c r="I1715" s="22">
        <f t="shared" si="252"/>
        <v>0</v>
      </c>
      <c r="J1715" s="5"/>
      <c r="K1715" s="5"/>
      <c r="L1715" s="33">
        <f t="shared" si="253"/>
        <v>0</v>
      </c>
      <c r="M1715" s="33">
        <f t="shared" si="254"/>
        <v>0</v>
      </c>
      <c r="N1715" s="22">
        <f t="shared" si="255"/>
        <v>0</v>
      </c>
    </row>
    <row r="1716" spans="1:14" x14ac:dyDescent="0.3">
      <c r="A1716" s="5" t="s">
        <v>2936</v>
      </c>
      <c r="B1716" s="5" t="s">
        <v>2937</v>
      </c>
      <c r="C1716" s="5" t="s">
        <v>3745</v>
      </c>
      <c r="D1716" s="5">
        <v>24</v>
      </c>
      <c r="E1716" s="6">
        <v>2821</v>
      </c>
      <c r="F1716" s="17">
        <f>VLOOKUP(A1716,'forecast data dump'!$A$1:$H$3450,4,FALSE)</f>
        <v>44410</v>
      </c>
      <c r="G1716" s="17">
        <f>VLOOKUP(A1716,'forecast data dump'!$A$1:$H$3450,5,FALSE)</f>
        <v>44442</v>
      </c>
      <c r="H1716" s="13">
        <f>VLOOKUP(A1716,'forecast data dump'!$A$1:$H$3450,8,FALSE)</f>
        <v>0</v>
      </c>
      <c r="I1716" s="22">
        <f t="shared" si="252"/>
        <v>24</v>
      </c>
      <c r="J1716" s="5"/>
      <c r="K1716" s="5"/>
      <c r="L1716" s="33">
        <f t="shared" si="253"/>
        <v>2821</v>
      </c>
      <c r="M1716" s="33">
        <f t="shared" si="254"/>
        <v>2821</v>
      </c>
      <c r="N1716" s="22">
        <f t="shared" si="255"/>
        <v>0</v>
      </c>
    </row>
    <row r="1717" spans="1:14" x14ac:dyDescent="0.3">
      <c r="A1717" s="5" t="s">
        <v>2936</v>
      </c>
      <c r="B1717" s="5" t="s">
        <v>2937</v>
      </c>
      <c r="C1717" s="5" t="s">
        <v>3744</v>
      </c>
      <c r="D1717" s="5">
        <v>48</v>
      </c>
      <c r="E1717" s="6">
        <v>7281</v>
      </c>
      <c r="F1717" s="17">
        <f>VLOOKUP(A1717,'forecast data dump'!$A$1:$H$3450,4,FALSE)</f>
        <v>44410</v>
      </c>
      <c r="G1717" s="17">
        <f>VLOOKUP(A1717,'forecast data dump'!$A$1:$H$3450,5,FALSE)</f>
        <v>44442</v>
      </c>
      <c r="H1717" s="13">
        <f>VLOOKUP(A1717,'forecast data dump'!$A$1:$H$3450,8,FALSE)</f>
        <v>0</v>
      </c>
      <c r="I1717" s="22">
        <f t="shared" si="252"/>
        <v>48</v>
      </c>
      <c r="J1717" s="5"/>
      <c r="K1717" s="5"/>
      <c r="L1717" s="33">
        <f t="shared" si="253"/>
        <v>7281</v>
      </c>
      <c r="M1717" s="33">
        <f t="shared" si="254"/>
        <v>7281</v>
      </c>
      <c r="N1717" s="22">
        <f t="shared" si="255"/>
        <v>0</v>
      </c>
    </row>
    <row r="1718" spans="1:14" x14ac:dyDescent="0.3">
      <c r="A1718" s="5" t="s">
        <v>2938</v>
      </c>
      <c r="B1718" s="5" t="s">
        <v>2939</v>
      </c>
      <c r="C1718" s="5" t="s">
        <v>3745</v>
      </c>
      <c r="D1718" s="5">
        <v>8</v>
      </c>
      <c r="E1718" s="6">
        <v>940</v>
      </c>
      <c r="F1718" s="17">
        <f>VLOOKUP(A1718,'forecast data dump'!$A$1:$H$3450,4,FALSE)</f>
        <v>44446</v>
      </c>
      <c r="G1718" s="17">
        <f>VLOOKUP(A1718,'forecast data dump'!$A$1:$H$3450,5,FALSE)</f>
        <v>44459</v>
      </c>
      <c r="H1718" s="13">
        <f>VLOOKUP(A1718,'forecast data dump'!$A$1:$H$3450,8,FALSE)</f>
        <v>0</v>
      </c>
      <c r="I1718" s="22">
        <f t="shared" si="252"/>
        <v>8</v>
      </c>
      <c r="J1718" s="5"/>
      <c r="K1718" s="5"/>
      <c r="L1718" s="33">
        <f t="shared" si="253"/>
        <v>940</v>
      </c>
      <c r="M1718" s="33">
        <f t="shared" si="254"/>
        <v>940</v>
      </c>
      <c r="N1718" s="22">
        <f t="shared" si="255"/>
        <v>0</v>
      </c>
    </row>
    <row r="1719" spans="1:14" x14ac:dyDescent="0.3">
      <c r="A1719" s="5" t="s">
        <v>2938</v>
      </c>
      <c r="B1719" s="5" t="s">
        <v>2939</v>
      </c>
      <c r="C1719" s="5" t="s">
        <v>3744</v>
      </c>
      <c r="D1719" s="5">
        <v>16</v>
      </c>
      <c r="E1719" s="6">
        <v>2427</v>
      </c>
      <c r="F1719" s="17">
        <f>VLOOKUP(A1719,'forecast data dump'!$A$1:$H$3450,4,FALSE)</f>
        <v>44446</v>
      </c>
      <c r="G1719" s="17">
        <f>VLOOKUP(A1719,'forecast data dump'!$A$1:$H$3450,5,FALSE)</f>
        <v>44459</v>
      </c>
      <c r="H1719" s="13">
        <f>VLOOKUP(A1719,'forecast data dump'!$A$1:$H$3450,8,FALSE)</f>
        <v>0</v>
      </c>
      <c r="I1719" s="22">
        <f t="shared" si="252"/>
        <v>16</v>
      </c>
      <c r="J1719" s="5"/>
      <c r="K1719" s="5"/>
      <c r="L1719" s="33">
        <f t="shared" si="253"/>
        <v>2427</v>
      </c>
      <c r="M1719" s="33">
        <f t="shared" si="254"/>
        <v>2427</v>
      </c>
      <c r="N1719" s="22">
        <f t="shared" si="255"/>
        <v>0</v>
      </c>
    </row>
    <row r="1720" spans="1:14" x14ac:dyDescent="0.3">
      <c r="A1720" s="3" t="s">
        <v>7882</v>
      </c>
      <c r="B1720" s="3"/>
      <c r="C1720" s="3"/>
      <c r="D1720" s="3"/>
      <c r="E1720" s="4"/>
      <c r="F1720" s="15"/>
      <c r="G1720" s="15"/>
      <c r="H1720" s="11"/>
      <c r="I1720" s="20"/>
      <c r="J1720" s="3"/>
      <c r="K1720" s="3"/>
      <c r="L1720" s="32"/>
      <c r="M1720" s="32"/>
      <c r="N1720" s="20"/>
    </row>
    <row r="1721" spans="1:14" x14ac:dyDescent="0.3">
      <c r="A1721" s="5" t="s">
        <v>2940</v>
      </c>
      <c r="B1721" s="5" t="s">
        <v>2941</v>
      </c>
      <c r="C1721" s="5" t="s">
        <v>3763</v>
      </c>
      <c r="D1721" s="5">
        <v>16</v>
      </c>
      <c r="E1721" s="6">
        <v>2427</v>
      </c>
      <c r="F1721" s="17" t="str">
        <f>VLOOKUP(A1721,'forecast data dump'!$A$1:$H$3450,4,FALSE)</f>
        <v>01-Apr-21 A</v>
      </c>
      <c r="G1721" s="17" t="str">
        <f>VLOOKUP(A1721,'forecast data dump'!$A$1:$H$3450,5,FALSE)</f>
        <v>28-Jun-21 A</v>
      </c>
      <c r="H1721" s="13">
        <f>VLOOKUP(A1721,'forecast data dump'!$A$1:$H$3450,8,FALSE)</f>
        <v>1</v>
      </c>
      <c r="I1721" s="22">
        <f t="shared" ref="I1721:I1755" si="256">D1721*(1-H1721)</f>
        <v>0</v>
      </c>
      <c r="J1721" s="5"/>
      <c r="K1721" s="5"/>
      <c r="L1721" s="33">
        <f t="shared" ref="L1721:L1755" si="257">E1721*(1-H1721)</f>
        <v>0</v>
      </c>
      <c r="M1721" s="33">
        <f t="shared" ref="M1721:M1755" si="258">IF(J1721="",L1721,(E1721/D1721)*J1721)</f>
        <v>0</v>
      </c>
      <c r="N1721" s="22">
        <f t="shared" ref="N1721:N1755" si="259">L1721-M1721</f>
        <v>0</v>
      </c>
    </row>
    <row r="1722" spans="1:14" x14ac:dyDescent="0.3">
      <c r="A1722" s="5" t="s">
        <v>2942</v>
      </c>
      <c r="B1722" s="5" t="s">
        <v>2943</v>
      </c>
      <c r="C1722" s="5" t="s">
        <v>3763</v>
      </c>
      <c r="D1722" s="5">
        <v>8</v>
      </c>
      <c r="E1722" s="6">
        <v>1213</v>
      </c>
      <c r="F1722" s="17" t="str">
        <f>VLOOKUP(A1722,'forecast data dump'!$A$1:$H$3450,4,FALSE)</f>
        <v>01-Apr-21 A</v>
      </c>
      <c r="G1722" s="17">
        <f>VLOOKUP(A1722,'forecast data dump'!$A$1:$H$3450,5,FALSE)</f>
        <v>44497</v>
      </c>
      <c r="H1722" s="13">
        <f>VLOOKUP(A1722,'forecast data dump'!$A$1:$H$3450,8,FALSE)</f>
        <v>0.6</v>
      </c>
      <c r="I1722" s="22">
        <f t="shared" si="256"/>
        <v>3.2</v>
      </c>
      <c r="J1722" s="5"/>
      <c r="K1722" s="5"/>
      <c r="L1722" s="33">
        <f t="shared" si="257"/>
        <v>485.20000000000005</v>
      </c>
      <c r="M1722" s="33">
        <f t="shared" si="258"/>
        <v>485.20000000000005</v>
      </c>
      <c r="N1722" s="22">
        <f t="shared" si="259"/>
        <v>0</v>
      </c>
    </row>
    <row r="1723" spans="1:14" x14ac:dyDescent="0.3">
      <c r="A1723" s="5" t="s">
        <v>2944</v>
      </c>
      <c r="B1723" s="5" t="s">
        <v>2945</v>
      </c>
      <c r="C1723" s="5" t="s">
        <v>3763</v>
      </c>
      <c r="D1723" s="5">
        <v>8</v>
      </c>
      <c r="E1723" s="6">
        <v>1213</v>
      </c>
      <c r="F1723" s="17">
        <f>VLOOKUP(A1723,'forecast data dump'!$A$1:$H$3450,4,FALSE)</f>
        <v>44498</v>
      </c>
      <c r="G1723" s="17">
        <f>VLOOKUP(A1723,'forecast data dump'!$A$1:$H$3450,5,FALSE)</f>
        <v>44512</v>
      </c>
      <c r="H1723" s="13">
        <f>VLOOKUP(A1723,'forecast data dump'!$A$1:$H$3450,8,FALSE)</f>
        <v>0</v>
      </c>
      <c r="I1723" s="22">
        <f t="shared" si="256"/>
        <v>8</v>
      </c>
      <c r="J1723" s="5"/>
      <c r="K1723" s="5"/>
      <c r="L1723" s="33">
        <f t="shared" si="257"/>
        <v>1213</v>
      </c>
      <c r="M1723" s="33">
        <f t="shared" si="258"/>
        <v>1213</v>
      </c>
      <c r="N1723" s="22">
        <f t="shared" si="259"/>
        <v>0</v>
      </c>
    </row>
    <row r="1724" spans="1:14" x14ac:dyDescent="0.3">
      <c r="A1724" s="5" t="s">
        <v>2946</v>
      </c>
      <c r="B1724" s="5" t="s">
        <v>2947</v>
      </c>
      <c r="C1724" s="5" t="s">
        <v>3733</v>
      </c>
      <c r="D1724" s="5">
        <v>8</v>
      </c>
      <c r="E1724" s="6">
        <v>1213</v>
      </c>
      <c r="F1724" s="17">
        <f>VLOOKUP(A1724,'forecast data dump'!$A$1:$H$3450,4,FALSE)</f>
        <v>44515</v>
      </c>
      <c r="G1724" s="17">
        <f>VLOOKUP(A1724,'forecast data dump'!$A$1:$H$3450,5,FALSE)</f>
        <v>44530</v>
      </c>
      <c r="H1724" s="13">
        <f>VLOOKUP(A1724,'forecast data dump'!$A$1:$H$3450,8,FALSE)</f>
        <v>0</v>
      </c>
      <c r="I1724" s="22">
        <f t="shared" si="256"/>
        <v>8</v>
      </c>
      <c r="J1724" s="5"/>
      <c r="K1724" s="5"/>
      <c r="L1724" s="33">
        <f t="shared" si="257"/>
        <v>1213</v>
      </c>
      <c r="M1724" s="33">
        <f t="shared" si="258"/>
        <v>1213</v>
      </c>
      <c r="N1724" s="22">
        <f t="shared" si="259"/>
        <v>0</v>
      </c>
    </row>
    <row r="1725" spans="1:14" x14ac:dyDescent="0.3">
      <c r="A1725" s="5" t="s">
        <v>2946</v>
      </c>
      <c r="B1725" s="5" t="s">
        <v>2947</v>
      </c>
      <c r="C1725" s="5" t="s">
        <v>3745</v>
      </c>
      <c r="D1725" s="5">
        <v>8</v>
      </c>
      <c r="E1725" s="6">
        <v>940</v>
      </c>
      <c r="F1725" s="17">
        <f>VLOOKUP(A1725,'forecast data dump'!$A$1:$H$3450,4,FALSE)</f>
        <v>44515</v>
      </c>
      <c r="G1725" s="17">
        <f>VLOOKUP(A1725,'forecast data dump'!$A$1:$H$3450,5,FALSE)</f>
        <v>44530</v>
      </c>
      <c r="H1725" s="13">
        <f>VLOOKUP(A1725,'forecast data dump'!$A$1:$H$3450,8,FALSE)</f>
        <v>0</v>
      </c>
      <c r="I1725" s="22">
        <f t="shared" si="256"/>
        <v>8</v>
      </c>
      <c r="J1725" s="5"/>
      <c r="K1725" s="5"/>
      <c r="L1725" s="33">
        <f t="shared" si="257"/>
        <v>940</v>
      </c>
      <c r="M1725" s="33">
        <f t="shared" si="258"/>
        <v>940</v>
      </c>
      <c r="N1725" s="22">
        <f t="shared" si="259"/>
        <v>0</v>
      </c>
    </row>
    <row r="1726" spans="1:14" x14ac:dyDescent="0.3">
      <c r="A1726" s="5" t="s">
        <v>2948</v>
      </c>
      <c r="B1726" s="5" t="s">
        <v>2949</v>
      </c>
      <c r="C1726" s="5" t="s">
        <v>3763</v>
      </c>
      <c r="D1726" s="5">
        <v>2</v>
      </c>
      <c r="E1726" s="6">
        <v>303</v>
      </c>
      <c r="F1726" s="17">
        <f>VLOOKUP(A1726,'forecast data dump'!$A$1:$H$3450,4,FALSE)</f>
        <v>44531</v>
      </c>
      <c r="G1726" s="17">
        <f>VLOOKUP(A1726,'forecast data dump'!$A$1:$H$3450,5,FALSE)</f>
        <v>44574</v>
      </c>
      <c r="H1726" s="13">
        <f>VLOOKUP(A1726,'forecast data dump'!$A$1:$H$3450,8,FALSE)</f>
        <v>0</v>
      </c>
      <c r="I1726" s="22">
        <f t="shared" si="256"/>
        <v>2</v>
      </c>
      <c r="J1726" s="5"/>
      <c r="K1726" s="5"/>
      <c r="L1726" s="33">
        <f t="shared" si="257"/>
        <v>303</v>
      </c>
      <c r="M1726" s="33">
        <f t="shared" si="258"/>
        <v>303</v>
      </c>
      <c r="N1726" s="22">
        <f t="shared" si="259"/>
        <v>0</v>
      </c>
    </row>
    <row r="1727" spans="1:14" x14ac:dyDescent="0.3">
      <c r="A1727" s="5" t="s">
        <v>2950</v>
      </c>
      <c r="B1727" s="5" t="s">
        <v>2951</v>
      </c>
      <c r="C1727" s="5" t="s">
        <v>3763</v>
      </c>
      <c r="D1727" s="5">
        <v>2</v>
      </c>
      <c r="E1727" s="6">
        <v>303</v>
      </c>
      <c r="F1727" s="17">
        <f>VLOOKUP(A1727,'forecast data dump'!$A$1:$H$3450,4,FALSE)</f>
        <v>44575</v>
      </c>
      <c r="G1727" s="17">
        <f>VLOOKUP(A1727,'forecast data dump'!$A$1:$H$3450,5,FALSE)</f>
        <v>44620</v>
      </c>
      <c r="H1727" s="13">
        <f>VLOOKUP(A1727,'forecast data dump'!$A$1:$H$3450,8,FALSE)</f>
        <v>0</v>
      </c>
      <c r="I1727" s="22">
        <f t="shared" si="256"/>
        <v>2</v>
      </c>
      <c r="J1727" s="5"/>
      <c r="K1727" s="5"/>
      <c r="L1727" s="33">
        <f t="shared" si="257"/>
        <v>303</v>
      </c>
      <c r="M1727" s="33">
        <f t="shared" si="258"/>
        <v>303</v>
      </c>
      <c r="N1727" s="22">
        <f t="shared" si="259"/>
        <v>0</v>
      </c>
    </row>
    <row r="1728" spans="1:14" x14ac:dyDescent="0.3">
      <c r="A1728" s="5" t="s">
        <v>2952</v>
      </c>
      <c r="B1728" s="5" t="s">
        <v>2953</v>
      </c>
      <c r="C1728" s="5" t="s">
        <v>3733</v>
      </c>
      <c r="D1728" s="5">
        <v>72</v>
      </c>
      <c r="E1728" s="6">
        <v>11205</v>
      </c>
      <c r="F1728" s="17">
        <f>VLOOKUP(A1728,'forecast data dump'!$A$1:$H$3450,4,FALSE)</f>
        <v>44621</v>
      </c>
      <c r="G1728" s="17">
        <f>VLOOKUP(A1728,'forecast data dump'!$A$1:$H$3450,5,FALSE)</f>
        <v>44690</v>
      </c>
      <c r="H1728" s="13">
        <f>VLOOKUP(A1728,'forecast data dump'!$A$1:$H$3450,8,FALSE)</f>
        <v>0</v>
      </c>
      <c r="I1728" s="22">
        <f t="shared" si="256"/>
        <v>72</v>
      </c>
      <c r="J1728" s="5"/>
      <c r="K1728" s="5"/>
      <c r="L1728" s="33">
        <f t="shared" si="257"/>
        <v>11205</v>
      </c>
      <c r="M1728" s="33">
        <f t="shared" si="258"/>
        <v>11205</v>
      </c>
      <c r="N1728" s="22">
        <f t="shared" si="259"/>
        <v>0</v>
      </c>
    </row>
    <row r="1729" spans="1:14" x14ac:dyDescent="0.3">
      <c r="A1729" s="5" t="s">
        <v>2952</v>
      </c>
      <c r="B1729" s="5" t="s">
        <v>2953</v>
      </c>
      <c r="C1729" s="5" t="s">
        <v>3745</v>
      </c>
      <c r="D1729" s="5">
        <v>72</v>
      </c>
      <c r="E1729" s="6">
        <v>8683</v>
      </c>
      <c r="F1729" s="17">
        <f>VLOOKUP(A1729,'forecast data dump'!$A$1:$H$3450,4,FALSE)</f>
        <v>44621</v>
      </c>
      <c r="G1729" s="17">
        <f>VLOOKUP(A1729,'forecast data dump'!$A$1:$H$3450,5,FALSE)</f>
        <v>44690</v>
      </c>
      <c r="H1729" s="13">
        <f>VLOOKUP(A1729,'forecast data dump'!$A$1:$H$3450,8,FALSE)</f>
        <v>0</v>
      </c>
      <c r="I1729" s="22">
        <f t="shared" si="256"/>
        <v>72</v>
      </c>
      <c r="J1729" s="5"/>
      <c r="K1729" s="5"/>
      <c r="L1729" s="33">
        <f t="shared" si="257"/>
        <v>8683</v>
      </c>
      <c r="M1729" s="33">
        <f t="shared" si="258"/>
        <v>8683</v>
      </c>
      <c r="N1729" s="22">
        <f t="shared" si="259"/>
        <v>0</v>
      </c>
    </row>
    <row r="1730" spans="1:14" x14ac:dyDescent="0.3">
      <c r="A1730" s="5" t="s">
        <v>2952</v>
      </c>
      <c r="B1730" s="5" t="s">
        <v>2953</v>
      </c>
      <c r="C1730" s="5" t="s">
        <v>3741</v>
      </c>
      <c r="D1730" s="5">
        <v>72</v>
      </c>
      <c r="E1730" s="6">
        <v>8683</v>
      </c>
      <c r="F1730" s="17">
        <f>VLOOKUP(A1730,'forecast data dump'!$A$1:$H$3450,4,FALSE)</f>
        <v>44621</v>
      </c>
      <c r="G1730" s="17">
        <f>VLOOKUP(A1730,'forecast data dump'!$A$1:$H$3450,5,FALSE)</f>
        <v>44690</v>
      </c>
      <c r="H1730" s="13">
        <f>VLOOKUP(A1730,'forecast data dump'!$A$1:$H$3450,8,FALSE)</f>
        <v>0</v>
      </c>
      <c r="I1730" s="22">
        <f t="shared" si="256"/>
        <v>72</v>
      </c>
      <c r="J1730" s="5"/>
      <c r="K1730" s="5"/>
      <c r="L1730" s="33">
        <f t="shared" si="257"/>
        <v>8683</v>
      </c>
      <c r="M1730" s="33">
        <f t="shared" si="258"/>
        <v>8683</v>
      </c>
      <c r="N1730" s="22">
        <f t="shared" si="259"/>
        <v>0</v>
      </c>
    </row>
    <row r="1731" spans="1:14" x14ac:dyDescent="0.3">
      <c r="A1731" s="5" t="s">
        <v>2952</v>
      </c>
      <c r="B1731" s="5" t="s">
        <v>2953</v>
      </c>
      <c r="C1731" s="5" t="s">
        <v>3742</v>
      </c>
      <c r="D1731" s="5">
        <v>72</v>
      </c>
      <c r="E1731" s="6">
        <v>8683</v>
      </c>
      <c r="F1731" s="17">
        <f>VLOOKUP(A1731,'forecast data dump'!$A$1:$H$3450,4,FALSE)</f>
        <v>44621</v>
      </c>
      <c r="G1731" s="17">
        <f>VLOOKUP(A1731,'forecast data dump'!$A$1:$H$3450,5,FALSE)</f>
        <v>44690</v>
      </c>
      <c r="H1731" s="13">
        <f>VLOOKUP(A1731,'forecast data dump'!$A$1:$H$3450,8,FALSE)</f>
        <v>0</v>
      </c>
      <c r="I1731" s="22">
        <f t="shared" si="256"/>
        <v>72</v>
      </c>
      <c r="J1731" s="5"/>
      <c r="K1731" s="5"/>
      <c r="L1731" s="33">
        <f t="shared" si="257"/>
        <v>8683</v>
      </c>
      <c r="M1731" s="33">
        <f t="shared" si="258"/>
        <v>8683</v>
      </c>
      <c r="N1731" s="22">
        <f t="shared" si="259"/>
        <v>0</v>
      </c>
    </row>
    <row r="1732" spans="1:14" x14ac:dyDescent="0.3">
      <c r="A1732" s="5" t="s">
        <v>2954</v>
      </c>
      <c r="B1732" s="5" t="s">
        <v>2955</v>
      </c>
      <c r="C1732" s="5" t="s">
        <v>3763</v>
      </c>
      <c r="D1732" s="5">
        <v>2</v>
      </c>
      <c r="E1732" s="6">
        <v>312</v>
      </c>
      <c r="F1732" s="17">
        <f>VLOOKUP(A1732,'forecast data dump'!$A$1:$H$3450,4,FALSE)</f>
        <v>44691</v>
      </c>
      <c r="G1732" s="17">
        <f>VLOOKUP(A1732,'forecast data dump'!$A$1:$H$3450,5,FALSE)</f>
        <v>44704</v>
      </c>
      <c r="H1732" s="13">
        <f>VLOOKUP(A1732,'forecast data dump'!$A$1:$H$3450,8,FALSE)</f>
        <v>0</v>
      </c>
      <c r="I1732" s="22">
        <f t="shared" si="256"/>
        <v>2</v>
      </c>
      <c r="J1732" s="5"/>
      <c r="K1732" s="5"/>
      <c r="L1732" s="33">
        <f t="shared" si="257"/>
        <v>312</v>
      </c>
      <c r="M1732" s="33">
        <f t="shared" si="258"/>
        <v>312</v>
      </c>
      <c r="N1732" s="22">
        <f t="shared" si="259"/>
        <v>0</v>
      </c>
    </row>
    <row r="1733" spans="1:14" x14ac:dyDescent="0.3">
      <c r="A1733" s="5" t="s">
        <v>2956</v>
      </c>
      <c r="B1733" s="5" t="s">
        <v>2957</v>
      </c>
      <c r="C1733" s="5" t="s">
        <v>3762</v>
      </c>
      <c r="D1733" s="5">
        <v>10000</v>
      </c>
      <c r="E1733" s="6">
        <v>11808</v>
      </c>
      <c r="F1733" s="17">
        <f>VLOOKUP(A1733,'forecast data dump'!$A$1:$H$3450,4,FALSE)</f>
        <v>44621</v>
      </c>
      <c r="G1733" s="17">
        <f>VLOOKUP(A1733,'forecast data dump'!$A$1:$H$3450,5,FALSE)</f>
        <v>44690</v>
      </c>
      <c r="H1733" s="13">
        <f>VLOOKUP(A1733,'forecast data dump'!$A$1:$H$3450,8,FALSE)</f>
        <v>0</v>
      </c>
      <c r="I1733" s="22">
        <f t="shared" si="256"/>
        <v>10000</v>
      </c>
      <c r="J1733" s="5"/>
      <c r="K1733" s="5"/>
      <c r="L1733" s="33">
        <f t="shared" si="257"/>
        <v>11808</v>
      </c>
      <c r="M1733" s="33">
        <f t="shared" si="258"/>
        <v>11808</v>
      </c>
      <c r="N1733" s="22">
        <f t="shared" si="259"/>
        <v>0</v>
      </c>
    </row>
    <row r="1734" spans="1:14" x14ac:dyDescent="0.3">
      <c r="A1734" s="5" t="s">
        <v>2958</v>
      </c>
      <c r="B1734" s="5" t="s">
        <v>2959</v>
      </c>
      <c r="C1734" s="5" t="s">
        <v>3733</v>
      </c>
      <c r="D1734" s="5">
        <v>60</v>
      </c>
      <c r="E1734" s="6">
        <v>9101</v>
      </c>
      <c r="F1734" s="17" t="str">
        <f>VLOOKUP(A1734,'forecast data dump'!$A$1:$H$3450,4,FALSE)</f>
        <v>01-Apr-21 A</v>
      </c>
      <c r="G1734" s="17" t="str">
        <f>VLOOKUP(A1734,'forecast data dump'!$A$1:$H$3450,5,FALSE)</f>
        <v>28-Jun-21 A</v>
      </c>
      <c r="H1734" s="13">
        <f>VLOOKUP(A1734,'forecast data dump'!$A$1:$H$3450,8,FALSE)</f>
        <v>1</v>
      </c>
      <c r="I1734" s="22">
        <f t="shared" si="256"/>
        <v>0</v>
      </c>
      <c r="J1734" s="5"/>
      <c r="K1734" s="5"/>
      <c r="L1734" s="33">
        <f t="shared" si="257"/>
        <v>0</v>
      </c>
      <c r="M1734" s="33">
        <f t="shared" si="258"/>
        <v>0</v>
      </c>
      <c r="N1734" s="22">
        <f t="shared" si="259"/>
        <v>0</v>
      </c>
    </row>
    <row r="1735" spans="1:14" x14ac:dyDescent="0.3">
      <c r="A1735" s="5" t="s">
        <v>2958</v>
      </c>
      <c r="B1735" s="5" t="s">
        <v>2959</v>
      </c>
      <c r="C1735" s="5" t="s">
        <v>3745</v>
      </c>
      <c r="D1735" s="5">
        <v>24</v>
      </c>
      <c r="E1735" s="6">
        <v>2821</v>
      </c>
      <c r="F1735" s="17" t="str">
        <f>VLOOKUP(A1735,'forecast data dump'!$A$1:$H$3450,4,FALSE)</f>
        <v>01-Apr-21 A</v>
      </c>
      <c r="G1735" s="17" t="str">
        <f>VLOOKUP(A1735,'forecast data dump'!$A$1:$H$3450,5,FALSE)</f>
        <v>28-Jun-21 A</v>
      </c>
      <c r="H1735" s="13">
        <f>VLOOKUP(A1735,'forecast data dump'!$A$1:$H$3450,8,FALSE)</f>
        <v>1</v>
      </c>
      <c r="I1735" s="22">
        <f t="shared" si="256"/>
        <v>0</v>
      </c>
      <c r="J1735" s="5"/>
      <c r="K1735" s="5"/>
      <c r="L1735" s="33">
        <f t="shared" si="257"/>
        <v>0</v>
      </c>
      <c r="M1735" s="33">
        <f t="shared" si="258"/>
        <v>0</v>
      </c>
      <c r="N1735" s="22">
        <f t="shared" si="259"/>
        <v>0</v>
      </c>
    </row>
    <row r="1736" spans="1:14" x14ac:dyDescent="0.3">
      <c r="A1736" s="5" t="s">
        <v>2958</v>
      </c>
      <c r="B1736" s="5" t="s">
        <v>2959</v>
      </c>
      <c r="C1736" s="5" t="s">
        <v>3741</v>
      </c>
      <c r="D1736" s="5">
        <v>24</v>
      </c>
      <c r="E1736" s="6">
        <v>2821</v>
      </c>
      <c r="F1736" s="17" t="str">
        <f>VLOOKUP(A1736,'forecast data dump'!$A$1:$H$3450,4,FALSE)</f>
        <v>01-Apr-21 A</v>
      </c>
      <c r="G1736" s="17" t="str">
        <f>VLOOKUP(A1736,'forecast data dump'!$A$1:$H$3450,5,FALSE)</f>
        <v>28-Jun-21 A</v>
      </c>
      <c r="H1736" s="13">
        <f>VLOOKUP(A1736,'forecast data dump'!$A$1:$H$3450,8,FALSE)</f>
        <v>1</v>
      </c>
      <c r="I1736" s="22">
        <f t="shared" si="256"/>
        <v>0</v>
      </c>
      <c r="J1736" s="5"/>
      <c r="K1736" s="5"/>
      <c r="L1736" s="33">
        <f t="shared" si="257"/>
        <v>0</v>
      </c>
      <c r="M1736" s="33">
        <f t="shared" si="258"/>
        <v>0</v>
      </c>
      <c r="N1736" s="22">
        <f t="shared" si="259"/>
        <v>0</v>
      </c>
    </row>
    <row r="1737" spans="1:14" x14ac:dyDescent="0.3">
      <c r="A1737" s="5" t="s">
        <v>2958</v>
      </c>
      <c r="B1737" s="5" t="s">
        <v>2959</v>
      </c>
      <c r="C1737" s="5" t="s">
        <v>3742</v>
      </c>
      <c r="D1737" s="5">
        <v>24</v>
      </c>
      <c r="E1737" s="6">
        <v>2821</v>
      </c>
      <c r="F1737" s="17" t="str">
        <f>VLOOKUP(A1737,'forecast data dump'!$A$1:$H$3450,4,FALSE)</f>
        <v>01-Apr-21 A</v>
      </c>
      <c r="G1737" s="17" t="str">
        <f>VLOOKUP(A1737,'forecast data dump'!$A$1:$H$3450,5,FALSE)</f>
        <v>28-Jun-21 A</v>
      </c>
      <c r="H1737" s="13">
        <f>VLOOKUP(A1737,'forecast data dump'!$A$1:$H$3450,8,FALSE)</f>
        <v>1</v>
      </c>
      <c r="I1737" s="22">
        <f t="shared" si="256"/>
        <v>0</v>
      </c>
      <c r="J1737" s="5"/>
      <c r="K1737" s="5"/>
      <c r="L1737" s="33">
        <f t="shared" si="257"/>
        <v>0</v>
      </c>
      <c r="M1737" s="33">
        <f t="shared" si="258"/>
        <v>0</v>
      </c>
      <c r="N1737" s="22">
        <f t="shared" si="259"/>
        <v>0</v>
      </c>
    </row>
    <row r="1738" spans="1:14" x14ac:dyDescent="0.3">
      <c r="A1738" s="5" t="s">
        <v>2960</v>
      </c>
      <c r="B1738" s="5" t="s">
        <v>2961</v>
      </c>
      <c r="C1738" s="5" t="s">
        <v>3733</v>
      </c>
      <c r="D1738" s="5">
        <v>24</v>
      </c>
      <c r="E1738" s="6">
        <v>3640</v>
      </c>
      <c r="F1738" s="17" t="str">
        <f>VLOOKUP(A1738,'forecast data dump'!$A$1:$H$3450,4,FALSE)</f>
        <v>01-Apr-21 A</v>
      </c>
      <c r="G1738" s="17">
        <f>VLOOKUP(A1738,'forecast data dump'!$A$1:$H$3450,5,FALSE)</f>
        <v>44497</v>
      </c>
      <c r="H1738" s="13">
        <f>VLOOKUP(A1738,'forecast data dump'!$A$1:$H$3450,8,FALSE)</f>
        <v>0.6</v>
      </c>
      <c r="I1738" s="22">
        <f t="shared" si="256"/>
        <v>9.6000000000000014</v>
      </c>
      <c r="J1738" s="5"/>
      <c r="K1738" s="5"/>
      <c r="L1738" s="33">
        <f t="shared" si="257"/>
        <v>1456</v>
      </c>
      <c r="M1738" s="33">
        <f t="shared" si="258"/>
        <v>1456</v>
      </c>
      <c r="N1738" s="22">
        <f t="shared" si="259"/>
        <v>0</v>
      </c>
    </row>
    <row r="1739" spans="1:14" x14ac:dyDescent="0.3">
      <c r="A1739" s="5" t="s">
        <v>2960</v>
      </c>
      <c r="B1739" s="5" t="s">
        <v>2961</v>
      </c>
      <c r="C1739" s="5" t="s">
        <v>3745</v>
      </c>
      <c r="D1739" s="5">
        <v>60</v>
      </c>
      <c r="E1739" s="6">
        <v>7053</v>
      </c>
      <c r="F1739" s="17" t="str">
        <f>VLOOKUP(A1739,'forecast data dump'!$A$1:$H$3450,4,FALSE)</f>
        <v>01-Apr-21 A</v>
      </c>
      <c r="G1739" s="17">
        <f>VLOOKUP(A1739,'forecast data dump'!$A$1:$H$3450,5,FALSE)</f>
        <v>44497</v>
      </c>
      <c r="H1739" s="13">
        <f>VLOOKUP(A1739,'forecast data dump'!$A$1:$H$3450,8,FALSE)</f>
        <v>0.6</v>
      </c>
      <c r="I1739" s="22">
        <f t="shared" si="256"/>
        <v>24</v>
      </c>
      <c r="J1739" s="5"/>
      <c r="K1739" s="5"/>
      <c r="L1739" s="33">
        <f t="shared" si="257"/>
        <v>2821.2000000000003</v>
      </c>
      <c r="M1739" s="33">
        <f t="shared" si="258"/>
        <v>2821.2000000000003</v>
      </c>
      <c r="N1739" s="22">
        <f t="shared" si="259"/>
        <v>0</v>
      </c>
    </row>
    <row r="1740" spans="1:14" x14ac:dyDescent="0.3">
      <c r="A1740" s="5" t="s">
        <v>2960</v>
      </c>
      <c r="B1740" s="5" t="s">
        <v>2961</v>
      </c>
      <c r="C1740" s="5" t="s">
        <v>3741</v>
      </c>
      <c r="D1740" s="5">
        <v>24</v>
      </c>
      <c r="E1740" s="6">
        <v>2821</v>
      </c>
      <c r="F1740" s="17" t="str">
        <f>VLOOKUP(A1740,'forecast data dump'!$A$1:$H$3450,4,FALSE)</f>
        <v>01-Apr-21 A</v>
      </c>
      <c r="G1740" s="17">
        <f>VLOOKUP(A1740,'forecast data dump'!$A$1:$H$3450,5,FALSE)</f>
        <v>44497</v>
      </c>
      <c r="H1740" s="13">
        <f>VLOOKUP(A1740,'forecast data dump'!$A$1:$H$3450,8,FALSE)</f>
        <v>0.6</v>
      </c>
      <c r="I1740" s="22">
        <f t="shared" si="256"/>
        <v>9.6000000000000014</v>
      </c>
      <c r="J1740" s="5"/>
      <c r="K1740" s="5"/>
      <c r="L1740" s="33">
        <f t="shared" si="257"/>
        <v>1128.4000000000001</v>
      </c>
      <c r="M1740" s="33">
        <f t="shared" si="258"/>
        <v>1128.4000000000001</v>
      </c>
      <c r="N1740" s="22">
        <f t="shared" si="259"/>
        <v>0</v>
      </c>
    </row>
    <row r="1741" spans="1:14" x14ac:dyDescent="0.3">
      <c r="A1741" s="5" t="s">
        <v>2960</v>
      </c>
      <c r="B1741" s="5" t="s">
        <v>2961</v>
      </c>
      <c r="C1741" s="5" t="s">
        <v>3742</v>
      </c>
      <c r="D1741" s="5">
        <v>24</v>
      </c>
      <c r="E1741" s="6">
        <v>2821</v>
      </c>
      <c r="F1741" s="17" t="str">
        <f>VLOOKUP(A1741,'forecast data dump'!$A$1:$H$3450,4,FALSE)</f>
        <v>01-Apr-21 A</v>
      </c>
      <c r="G1741" s="17">
        <f>VLOOKUP(A1741,'forecast data dump'!$A$1:$H$3450,5,FALSE)</f>
        <v>44497</v>
      </c>
      <c r="H1741" s="13">
        <f>VLOOKUP(A1741,'forecast data dump'!$A$1:$H$3450,8,FALSE)</f>
        <v>0.6</v>
      </c>
      <c r="I1741" s="22">
        <f t="shared" si="256"/>
        <v>9.6000000000000014</v>
      </c>
      <c r="J1741" s="5"/>
      <c r="K1741" s="5"/>
      <c r="L1741" s="33">
        <f t="shared" si="257"/>
        <v>1128.4000000000001</v>
      </c>
      <c r="M1741" s="33">
        <f t="shared" si="258"/>
        <v>1128.4000000000001</v>
      </c>
      <c r="N1741" s="22">
        <f t="shared" si="259"/>
        <v>0</v>
      </c>
    </row>
    <row r="1742" spans="1:14" x14ac:dyDescent="0.3">
      <c r="A1742" s="5" t="s">
        <v>2962</v>
      </c>
      <c r="B1742" s="5" t="s">
        <v>2963</v>
      </c>
      <c r="C1742" s="5" t="s">
        <v>3733</v>
      </c>
      <c r="D1742" s="5">
        <v>8</v>
      </c>
      <c r="E1742" s="6">
        <v>1213</v>
      </c>
      <c r="F1742" s="17">
        <f>VLOOKUP(A1742,'forecast data dump'!$A$1:$H$3450,4,FALSE)</f>
        <v>44498</v>
      </c>
      <c r="G1742" s="17">
        <f>VLOOKUP(A1742,'forecast data dump'!$A$1:$H$3450,5,FALSE)</f>
        <v>44512</v>
      </c>
      <c r="H1742" s="13">
        <f>VLOOKUP(A1742,'forecast data dump'!$A$1:$H$3450,8,FALSE)</f>
        <v>0</v>
      </c>
      <c r="I1742" s="22">
        <f t="shared" si="256"/>
        <v>8</v>
      </c>
      <c r="J1742" s="5"/>
      <c r="K1742" s="5"/>
      <c r="L1742" s="33">
        <f t="shared" si="257"/>
        <v>1213</v>
      </c>
      <c r="M1742" s="33">
        <f t="shared" si="258"/>
        <v>1213</v>
      </c>
      <c r="N1742" s="22">
        <f t="shared" si="259"/>
        <v>0</v>
      </c>
    </row>
    <row r="1743" spans="1:14" x14ac:dyDescent="0.3">
      <c r="A1743" s="5" t="s">
        <v>2962</v>
      </c>
      <c r="B1743" s="5" t="s">
        <v>2963</v>
      </c>
      <c r="C1743" s="5" t="s">
        <v>3745</v>
      </c>
      <c r="D1743" s="5">
        <v>8</v>
      </c>
      <c r="E1743" s="6">
        <v>940</v>
      </c>
      <c r="F1743" s="17">
        <f>VLOOKUP(A1743,'forecast data dump'!$A$1:$H$3450,4,FALSE)</f>
        <v>44498</v>
      </c>
      <c r="G1743" s="17">
        <f>VLOOKUP(A1743,'forecast data dump'!$A$1:$H$3450,5,FALSE)</f>
        <v>44512</v>
      </c>
      <c r="H1743" s="13">
        <f>VLOOKUP(A1743,'forecast data dump'!$A$1:$H$3450,8,FALSE)</f>
        <v>0</v>
      </c>
      <c r="I1743" s="22">
        <f t="shared" si="256"/>
        <v>8</v>
      </c>
      <c r="J1743" s="5"/>
      <c r="K1743" s="5"/>
      <c r="L1743" s="33">
        <f t="shared" si="257"/>
        <v>940</v>
      </c>
      <c r="M1743" s="33">
        <f t="shared" si="258"/>
        <v>940</v>
      </c>
      <c r="N1743" s="22">
        <f t="shared" si="259"/>
        <v>0</v>
      </c>
    </row>
    <row r="1744" spans="1:14" x14ac:dyDescent="0.3">
      <c r="A1744" s="5" t="s">
        <v>2964</v>
      </c>
      <c r="B1744" s="5" t="s">
        <v>2965</v>
      </c>
      <c r="C1744" s="5" t="s">
        <v>3733</v>
      </c>
      <c r="D1744" s="5">
        <v>24</v>
      </c>
      <c r="E1744" s="6">
        <v>3640</v>
      </c>
      <c r="F1744" s="17">
        <f>VLOOKUP(A1744,'forecast data dump'!$A$1:$H$3450,4,FALSE)</f>
        <v>44531</v>
      </c>
      <c r="G1744" s="17">
        <f>VLOOKUP(A1744,'forecast data dump'!$A$1:$H$3450,5,FALSE)</f>
        <v>44574</v>
      </c>
      <c r="H1744" s="13">
        <f>VLOOKUP(A1744,'forecast data dump'!$A$1:$H$3450,8,FALSE)</f>
        <v>0</v>
      </c>
      <c r="I1744" s="22">
        <f t="shared" si="256"/>
        <v>24</v>
      </c>
      <c r="J1744" s="5"/>
      <c r="K1744" s="5"/>
      <c r="L1744" s="33">
        <f t="shared" si="257"/>
        <v>3640</v>
      </c>
      <c r="M1744" s="33">
        <f t="shared" si="258"/>
        <v>3640</v>
      </c>
      <c r="N1744" s="22">
        <f t="shared" si="259"/>
        <v>0</v>
      </c>
    </row>
    <row r="1745" spans="1:14" x14ac:dyDescent="0.3">
      <c r="A1745" s="5" t="s">
        <v>2964</v>
      </c>
      <c r="B1745" s="5" t="s">
        <v>2965</v>
      </c>
      <c r="C1745" s="5" t="s">
        <v>3745</v>
      </c>
      <c r="D1745" s="5">
        <v>24</v>
      </c>
      <c r="E1745" s="6">
        <v>2821</v>
      </c>
      <c r="F1745" s="17">
        <f>VLOOKUP(A1745,'forecast data dump'!$A$1:$H$3450,4,FALSE)</f>
        <v>44531</v>
      </c>
      <c r="G1745" s="17">
        <f>VLOOKUP(A1745,'forecast data dump'!$A$1:$H$3450,5,FALSE)</f>
        <v>44574</v>
      </c>
      <c r="H1745" s="13">
        <f>VLOOKUP(A1745,'forecast data dump'!$A$1:$H$3450,8,FALSE)</f>
        <v>0</v>
      </c>
      <c r="I1745" s="22">
        <f t="shared" si="256"/>
        <v>24</v>
      </c>
      <c r="J1745" s="5"/>
      <c r="K1745" s="5"/>
      <c r="L1745" s="33">
        <f t="shared" si="257"/>
        <v>2821</v>
      </c>
      <c r="M1745" s="33">
        <f t="shared" si="258"/>
        <v>2821</v>
      </c>
      <c r="N1745" s="22">
        <f t="shared" si="259"/>
        <v>0</v>
      </c>
    </row>
    <row r="1746" spans="1:14" x14ac:dyDescent="0.3">
      <c r="A1746" s="5" t="s">
        <v>2964</v>
      </c>
      <c r="B1746" s="5" t="s">
        <v>2965</v>
      </c>
      <c r="C1746" s="5" t="s">
        <v>3741</v>
      </c>
      <c r="D1746" s="5">
        <v>24</v>
      </c>
      <c r="E1746" s="6">
        <v>2821</v>
      </c>
      <c r="F1746" s="17">
        <f>VLOOKUP(A1746,'forecast data dump'!$A$1:$H$3450,4,FALSE)</f>
        <v>44531</v>
      </c>
      <c r="G1746" s="17">
        <f>VLOOKUP(A1746,'forecast data dump'!$A$1:$H$3450,5,FALSE)</f>
        <v>44574</v>
      </c>
      <c r="H1746" s="13">
        <f>VLOOKUP(A1746,'forecast data dump'!$A$1:$H$3450,8,FALSE)</f>
        <v>0</v>
      </c>
      <c r="I1746" s="22">
        <f t="shared" si="256"/>
        <v>24</v>
      </c>
      <c r="J1746" s="5"/>
      <c r="K1746" s="5"/>
      <c r="L1746" s="33">
        <f t="shared" si="257"/>
        <v>2821</v>
      </c>
      <c r="M1746" s="33">
        <f t="shared" si="258"/>
        <v>2821</v>
      </c>
      <c r="N1746" s="22">
        <f t="shared" si="259"/>
        <v>0</v>
      </c>
    </row>
    <row r="1747" spans="1:14" x14ac:dyDescent="0.3">
      <c r="A1747" s="5" t="s">
        <v>2964</v>
      </c>
      <c r="B1747" s="5" t="s">
        <v>2965</v>
      </c>
      <c r="C1747" s="5" t="s">
        <v>3742</v>
      </c>
      <c r="D1747" s="5">
        <v>24</v>
      </c>
      <c r="E1747" s="6">
        <v>2821</v>
      </c>
      <c r="F1747" s="17">
        <f>VLOOKUP(A1747,'forecast data dump'!$A$1:$H$3450,4,FALSE)</f>
        <v>44531</v>
      </c>
      <c r="G1747" s="17">
        <f>VLOOKUP(A1747,'forecast data dump'!$A$1:$H$3450,5,FALSE)</f>
        <v>44574</v>
      </c>
      <c r="H1747" s="13">
        <f>VLOOKUP(A1747,'forecast data dump'!$A$1:$H$3450,8,FALSE)</f>
        <v>0</v>
      </c>
      <c r="I1747" s="22">
        <f t="shared" si="256"/>
        <v>24</v>
      </c>
      <c r="J1747" s="5"/>
      <c r="K1747" s="5"/>
      <c r="L1747" s="33">
        <f t="shared" si="257"/>
        <v>2821</v>
      </c>
      <c r="M1747" s="33">
        <f t="shared" si="258"/>
        <v>2821</v>
      </c>
      <c r="N1747" s="22">
        <f t="shared" si="259"/>
        <v>0</v>
      </c>
    </row>
    <row r="1748" spans="1:14" x14ac:dyDescent="0.3">
      <c r="A1748" s="5" t="s">
        <v>2966</v>
      </c>
      <c r="B1748" s="5" t="s">
        <v>2967</v>
      </c>
      <c r="C1748" s="5" t="s">
        <v>3733</v>
      </c>
      <c r="D1748" s="5">
        <v>24</v>
      </c>
      <c r="E1748" s="6">
        <v>3640</v>
      </c>
      <c r="F1748" s="17">
        <f>VLOOKUP(A1748,'forecast data dump'!$A$1:$H$3450,4,FALSE)</f>
        <v>44575</v>
      </c>
      <c r="G1748" s="17">
        <f>VLOOKUP(A1748,'forecast data dump'!$A$1:$H$3450,5,FALSE)</f>
        <v>44620</v>
      </c>
      <c r="H1748" s="13">
        <f>VLOOKUP(A1748,'forecast data dump'!$A$1:$H$3450,8,FALSE)</f>
        <v>0</v>
      </c>
      <c r="I1748" s="22">
        <f t="shared" si="256"/>
        <v>24</v>
      </c>
      <c r="J1748" s="5"/>
      <c r="K1748" s="5"/>
      <c r="L1748" s="33">
        <f t="shared" si="257"/>
        <v>3640</v>
      </c>
      <c r="M1748" s="33">
        <f t="shared" si="258"/>
        <v>3640</v>
      </c>
      <c r="N1748" s="22">
        <f t="shared" si="259"/>
        <v>0</v>
      </c>
    </row>
    <row r="1749" spans="1:14" x14ac:dyDescent="0.3">
      <c r="A1749" s="5" t="s">
        <v>2966</v>
      </c>
      <c r="B1749" s="5" t="s">
        <v>2967</v>
      </c>
      <c r="C1749" s="5" t="s">
        <v>3745</v>
      </c>
      <c r="D1749" s="5">
        <v>24</v>
      </c>
      <c r="E1749" s="6">
        <v>2821</v>
      </c>
      <c r="F1749" s="17">
        <f>VLOOKUP(A1749,'forecast data dump'!$A$1:$H$3450,4,FALSE)</f>
        <v>44575</v>
      </c>
      <c r="G1749" s="17">
        <f>VLOOKUP(A1749,'forecast data dump'!$A$1:$H$3450,5,FALSE)</f>
        <v>44620</v>
      </c>
      <c r="H1749" s="13">
        <f>VLOOKUP(A1749,'forecast data dump'!$A$1:$H$3450,8,FALSE)</f>
        <v>0</v>
      </c>
      <c r="I1749" s="22">
        <f t="shared" si="256"/>
        <v>24</v>
      </c>
      <c r="J1749" s="5"/>
      <c r="K1749" s="5"/>
      <c r="L1749" s="33">
        <f t="shared" si="257"/>
        <v>2821</v>
      </c>
      <c r="M1749" s="33">
        <f t="shared" si="258"/>
        <v>2821</v>
      </c>
      <c r="N1749" s="22">
        <f t="shared" si="259"/>
        <v>0</v>
      </c>
    </row>
    <row r="1750" spans="1:14" x14ac:dyDescent="0.3">
      <c r="A1750" s="5" t="s">
        <v>2966</v>
      </c>
      <c r="B1750" s="5" t="s">
        <v>2967</v>
      </c>
      <c r="C1750" s="5" t="s">
        <v>3741</v>
      </c>
      <c r="D1750" s="5">
        <v>24</v>
      </c>
      <c r="E1750" s="6">
        <v>2821</v>
      </c>
      <c r="F1750" s="17">
        <f>VLOOKUP(A1750,'forecast data dump'!$A$1:$H$3450,4,FALSE)</f>
        <v>44575</v>
      </c>
      <c r="G1750" s="17">
        <f>VLOOKUP(A1750,'forecast data dump'!$A$1:$H$3450,5,FALSE)</f>
        <v>44620</v>
      </c>
      <c r="H1750" s="13">
        <f>VLOOKUP(A1750,'forecast data dump'!$A$1:$H$3450,8,FALSE)</f>
        <v>0</v>
      </c>
      <c r="I1750" s="22">
        <f t="shared" si="256"/>
        <v>24</v>
      </c>
      <c r="J1750" s="5"/>
      <c r="K1750" s="5"/>
      <c r="L1750" s="33">
        <f t="shared" si="257"/>
        <v>2821</v>
      </c>
      <c r="M1750" s="33">
        <f t="shared" si="258"/>
        <v>2821</v>
      </c>
      <c r="N1750" s="22">
        <f t="shared" si="259"/>
        <v>0</v>
      </c>
    </row>
    <row r="1751" spans="1:14" x14ac:dyDescent="0.3">
      <c r="A1751" s="5" t="s">
        <v>2966</v>
      </c>
      <c r="B1751" s="5" t="s">
        <v>2967</v>
      </c>
      <c r="C1751" s="5" t="s">
        <v>3742</v>
      </c>
      <c r="D1751" s="5">
        <v>24</v>
      </c>
      <c r="E1751" s="6">
        <v>2821</v>
      </c>
      <c r="F1751" s="17">
        <f>VLOOKUP(A1751,'forecast data dump'!$A$1:$H$3450,4,FALSE)</f>
        <v>44575</v>
      </c>
      <c r="G1751" s="17">
        <f>VLOOKUP(A1751,'forecast data dump'!$A$1:$H$3450,5,FALSE)</f>
        <v>44620</v>
      </c>
      <c r="H1751" s="13">
        <f>VLOOKUP(A1751,'forecast data dump'!$A$1:$H$3450,8,FALSE)</f>
        <v>0</v>
      </c>
      <c r="I1751" s="22">
        <f t="shared" si="256"/>
        <v>24</v>
      </c>
      <c r="J1751" s="5"/>
      <c r="K1751" s="5"/>
      <c r="L1751" s="33">
        <f t="shared" si="257"/>
        <v>2821</v>
      </c>
      <c r="M1751" s="33">
        <f t="shared" si="258"/>
        <v>2821</v>
      </c>
      <c r="N1751" s="22">
        <f t="shared" si="259"/>
        <v>0</v>
      </c>
    </row>
    <row r="1752" spans="1:14" x14ac:dyDescent="0.3">
      <c r="A1752" s="5" t="s">
        <v>2968</v>
      </c>
      <c r="B1752" s="5" t="s">
        <v>2969</v>
      </c>
      <c r="C1752" s="5" t="s">
        <v>3733</v>
      </c>
      <c r="D1752" s="5">
        <v>8</v>
      </c>
      <c r="E1752" s="6">
        <v>1250</v>
      </c>
      <c r="F1752" s="17">
        <f>VLOOKUP(A1752,'forecast data dump'!$A$1:$H$3450,4,FALSE)</f>
        <v>44691</v>
      </c>
      <c r="G1752" s="17">
        <f>VLOOKUP(A1752,'forecast data dump'!$A$1:$H$3450,5,FALSE)</f>
        <v>44704</v>
      </c>
      <c r="H1752" s="13">
        <f>VLOOKUP(A1752,'forecast data dump'!$A$1:$H$3450,8,FALSE)</f>
        <v>0</v>
      </c>
      <c r="I1752" s="22">
        <f t="shared" si="256"/>
        <v>8</v>
      </c>
      <c r="J1752" s="5"/>
      <c r="K1752" s="5"/>
      <c r="L1752" s="33">
        <f t="shared" si="257"/>
        <v>1250</v>
      </c>
      <c r="M1752" s="33">
        <f t="shared" si="258"/>
        <v>1250</v>
      </c>
      <c r="N1752" s="22">
        <f t="shared" si="259"/>
        <v>0</v>
      </c>
    </row>
    <row r="1753" spans="1:14" x14ac:dyDescent="0.3">
      <c r="A1753" s="5" t="s">
        <v>2968</v>
      </c>
      <c r="B1753" s="5" t="s">
        <v>2969</v>
      </c>
      <c r="C1753" s="5" t="s">
        <v>3745</v>
      </c>
      <c r="D1753" s="5">
        <v>8</v>
      </c>
      <c r="E1753" s="6">
        <v>969</v>
      </c>
      <c r="F1753" s="17">
        <f>VLOOKUP(A1753,'forecast data dump'!$A$1:$H$3450,4,FALSE)</f>
        <v>44691</v>
      </c>
      <c r="G1753" s="17">
        <f>VLOOKUP(A1753,'forecast data dump'!$A$1:$H$3450,5,FALSE)</f>
        <v>44704</v>
      </c>
      <c r="H1753" s="13">
        <f>VLOOKUP(A1753,'forecast data dump'!$A$1:$H$3450,8,FALSE)</f>
        <v>0</v>
      </c>
      <c r="I1753" s="22">
        <f t="shared" si="256"/>
        <v>8</v>
      </c>
      <c r="J1753" s="5"/>
      <c r="K1753" s="5"/>
      <c r="L1753" s="33">
        <f t="shared" si="257"/>
        <v>969</v>
      </c>
      <c r="M1753" s="33">
        <f t="shared" si="258"/>
        <v>969</v>
      </c>
      <c r="N1753" s="22">
        <f t="shared" si="259"/>
        <v>0</v>
      </c>
    </row>
    <row r="1754" spans="1:14" x14ac:dyDescent="0.3">
      <c r="A1754" s="5" t="s">
        <v>2968</v>
      </c>
      <c r="B1754" s="5" t="s">
        <v>2969</v>
      </c>
      <c r="C1754" s="5" t="s">
        <v>3741</v>
      </c>
      <c r="D1754" s="5">
        <v>8</v>
      </c>
      <c r="E1754" s="6">
        <v>969</v>
      </c>
      <c r="F1754" s="17">
        <f>VLOOKUP(A1754,'forecast data dump'!$A$1:$H$3450,4,FALSE)</f>
        <v>44691</v>
      </c>
      <c r="G1754" s="17">
        <f>VLOOKUP(A1754,'forecast data dump'!$A$1:$H$3450,5,FALSE)</f>
        <v>44704</v>
      </c>
      <c r="H1754" s="13">
        <f>VLOOKUP(A1754,'forecast data dump'!$A$1:$H$3450,8,FALSE)</f>
        <v>0</v>
      </c>
      <c r="I1754" s="22">
        <f t="shared" si="256"/>
        <v>8</v>
      </c>
      <c r="J1754" s="5"/>
      <c r="K1754" s="5"/>
      <c r="L1754" s="33">
        <f t="shared" si="257"/>
        <v>969</v>
      </c>
      <c r="M1754" s="33">
        <f t="shared" si="258"/>
        <v>969</v>
      </c>
      <c r="N1754" s="22">
        <f t="shared" si="259"/>
        <v>0</v>
      </c>
    </row>
    <row r="1755" spans="1:14" x14ac:dyDescent="0.3">
      <c r="A1755" s="5" t="s">
        <v>2968</v>
      </c>
      <c r="B1755" s="5" t="s">
        <v>2969</v>
      </c>
      <c r="C1755" s="5" t="s">
        <v>3742</v>
      </c>
      <c r="D1755" s="5">
        <v>8</v>
      </c>
      <c r="E1755" s="6">
        <v>969</v>
      </c>
      <c r="F1755" s="17">
        <f>VLOOKUP(A1755,'forecast data dump'!$A$1:$H$3450,4,FALSE)</f>
        <v>44691</v>
      </c>
      <c r="G1755" s="17">
        <f>VLOOKUP(A1755,'forecast data dump'!$A$1:$H$3450,5,FALSE)</f>
        <v>44704</v>
      </c>
      <c r="H1755" s="13">
        <f>VLOOKUP(A1755,'forecast data dump'!$A$1:$H$3450,8,FALSE)</f>
        <v>0</v>
      </c>
      <c r="I1755" s="22">
        <f t="shared" si="256"/>
        <v>8</v>
      </c>
      <c r="J1755" s="5"/>
      <c r="K1755" s="5"/>
      <c r="L1755" s="33">
        <f t="shared" si="257"/>
        <v>969</v>
      </c>
      <c r="M1755" s="33">
        <f t="shared" si="258"/>
        <v>969</v>
      </c>
      <c r="N1755" s="22">
        <f t="shared" si="259"/>
        <v>0</v>
      </c>
    </row>
    <row r="1756" spans="1:14" x14ac:dyDescent="0.3">
      <c r="A1756" s="3" t="s">
        <v>7883</v>
      </c>
      <c r="B1756" s="3"/>
      <c r="C1756" s="3"/>
      <c r="D1756" s="3"/>
      <c r="E1756" s="4"/>
      <c r="F1756" s="15"/>
      <c r="G1756" s="15"/>
      <c r="H1756" s="11"/>
      <c r="I1756" s="20"/>
      <c r="J1756" s="3"/>
      <c r="K1756" s="3"/>
      <c r="L1756" s="32"/>
      <c r="M1756" s="32"/>
      <c r="N1756" s="20"/>
    </row>
    <row r="1757" spans="1:14" x14ac:dyDescent="0.3">
      <c r="A1757" s="5" t="s">
        <v>3178</v>
      </c>
      <c r="B1757" s="5" t="s">
        <v>3179</v>
      </c>
      <c r="C1757" s="5" t="s">
        <v>3763</v>
      </c>
      <c r="D1757" s="5">
        <v>2</v>
      </c>
      <c r="E1757" s="6">
        <v>303</v>
      </c>
      <c r="F1757" s="17" t="str">
        <f>VLOOKUP(A1757,'forecast data dump'!$A$1:$H$3450,4,FALSE)</f>
        <v>14-Sep-20 A</v>
      </c>
      <c r="G1757" s="17" t="str">
        <f>VLOOKUP(A1757,'forecast data dump'!$A$1:$H$3450,5,FALSE)</f>
        <v>26-Feb-21 A</v>
      </c>
      <c r="H1757" s="13">
        <f>VLOOKUP(A1757,'forecast data dump'!$A$1:$H$3450,8,FALSE)</f>
        <v>1</v>
      </c>
      <c r="I1757" s="22">
        <f t="shared" ref="I1757:I1789" si="260">D1757*(1-H1757)</f>
        <v>0</v>
      </c>
      <c r="J1757" s="5"/>
      <c r="K1757" s="5"/>
      <c r="L1757" s="33">
        <f t="shared" ref="L1757:L1789" si="261">E1757*(1-H1757)</f>
        <v>0</v>
      </c>
      <c r="M1757" s="33">
        <f t="shared" ref="M1757:M1789" si="262">IF(J1757="",L1757,(E1757/D1757)*J1757)</f>
        <v>0</v>
      </c>
      <c r="N1757" s="22">
        <f t="shared" ref="N1757:N1789" si="263">L1757-M1757</f>
        <v>0</v>
      </c>
    </row>
    <row r="1758" spans="1:14" x14ac:dyDescent="0.3">
      <c r="A1758" s="5" t="s">
        <v>3180</v>
      </c>
      <c r="B1758" s="5" t="s">
        <v>3181</v>
      </c>
      <c r="C1758" s="5" t="s">
        <v>3745</v>
      </c>
      <c r="D1758" s="5">
        <v>8</v>
      </c>
      <c r="E1758" s="6">
        <v>961</v>
      </c>
      <c r="F1758" s="17">
        <f>VLOOKUP(A1758,'forecast data dump'!$A$1:$H$3450,4,FALSE)</f>
        <v>44378</v>
      </c>
      <c r="G1758" s="17">
        <f>VLOOKUP(A1758,'forecast data dump'!$A$1:$H$3450,5,FALSE)</f>
        <v>44434</v>
      </c>
      <c r="H1758" s="13">
        <f>VLOOKUP(A1758,'forecast data dump'!$A$1:$H$3450,8,FALSE)</f>
        <v>0</v>
      </c>
      <c r="I1758" s="22">
        <f t="shared" si="260"/>
        <v>8</v>
      </c>
      <c r="J1758" s="5"/>
      <c r="K1758" s="5"/>
      <c r="L1758" s="33">
        <f t="shared" si="261"/>
        <v>961</v>
      </c>
      <c r="M1758" s="33">
        <f t="shared" si="262"/>
        <v>961</v>
      </c>
      <c r="N1758" s="22">
        <f t="shared" si="263"/>
        <v>0</v>
      </c>
    </row>
    <row r="1759" spans="1:14" x14ac:dyDescent="0.3">
      <c r="A1759" s="5" t="s">
        <v>3180</v>
      </c>
      <c r="B1759" s="5" t="s">
        <v>3181</v>
      </c>
      <c r="C1759" s="5" t="s">
        <v>3744</v>
      </c>
      <c r="D1759" s="5">
        <v>32</v>
      </c>
      <c r="E1759" s="6">
        <v>4959</v>
      </c>
      <c r="F1759" s="17">
        <f>VLOOKUP(A1759,'forecast data dump'!$A$1:$H$3450,4,FALSE)</f>
        <v>44378</v>
      </c>
      <c r="G1759" s="17">
        <f>VLOOKUP(A1759,'forecast data dump'!$A$1:$H$3450,5,FALSE)</f>
        <v>44434</v>
      </c>
      <c r="H1759" s="13">
        <f>VLOOKUP(A1759,'forecast data dump'!$A$1:$H$3450,8,FALSE)</f>
        <v>0</v>
      </c>
      <c r="I1759" s="22">
        <f t="shared" si="260"/>
        <v>32</v>
      </c>
      <c r="J1759" s="5"/>
      <c r="K1759" s="5"/>
      <c r="L1759" s="33">
        <f t="shared" si="261"/>
        <v>4959</v>
      </c>
      <c r="M1759" s="33">
        <f t="shared" si="262"/>
        <v>4959</v>
      </c>
      <c r="N1759" s="22">
        <f t="shared" si="263"/>
        <v>0</v>
      </c>
    </row>
    <row r="1760" spans="1:14" x14ac:dyDescent="0.3">
      <c r="A1760" s="5" t="s">
        <v>3182</v>
      </c>
      <c r="B1760" s="5" t="s">
        <v>3183</v>
      </c>
      <c r="C1760" s="5" t="s">
        <v>3740</v>
      </c>
      <c r="D1760" s="5">
        <v>8</v>
      </c>
      <c r="E1760" s="6">
        <v>1461</v>
      </c>
      <c r="F1760" s="17">
        <f>VLOOKUP(A1760,'forecast data dump'!$A$1:$H$3450,4,FALSE)</f>
        <v>44435</v>
      </c>
      <c r="G1760" s="17">
        <f>VLOOKUP(A1760,'forecast data dump'!$A$1:$H$3450,5,FALSE)</f>
        <v>44449</v>
      </c>
      <c r="H1760" s="13">
        <f>VLOOKUP(A1760,'forecast data dump'!$A$1:$H$3450,8,FALSE)</f>
        <v>0</v>
      </c>
      <c r="I1760" s="22">
        <f t="shared" si="260"/>
        <v>8</v>
      </c>
      <c r="J1760" s="5"/>
      <c r="K1760" s="5"/>
      <c r="L1760" s="33">
        <f t="shared" si="261"/>
        <v>1461</v>
      </c>
      <c r="M1760" s="33">
        <f t="shared" si="262"/>
        <v>1461</v>
      </c>
      <c r="N1760" s="22">
        <f t="shared" si="263"/>
        <v>0</v>
      </c>
    </row>
    <row r="1761" spans="1:14" x14ac:dyDescent="0.3">
      <c r="A1761" s="5" t="s">
        <v>3182</v>
      </c>
      <c r="B1761" s="5" t="s">
        <v>3183</v>
      </c>
      <c r="C1761" s="5" t="s">
        <v>3744</v>
      </c>
      <c r="D1761" s="5">
        <v>8</v>
      </c>
      <c r="E1761" s="6">
        <v>1250</v>
      </c>
      <c r="F1761" s="17">
        <f>VLOOKUP(A1761,'forecast data dump'!$A$1:$H$3450,4,FALSE)</f>
        <v>44435</v>
      </c>
      <c r="G1761" s="17">
        <f>VLOOKUP(A1761,'forecast data dump'!$A$1:$H$3450,5,FALSE)</f>
        <v>44449</v>
      </c>
      <c r="H1761" s="13">
        <f>VLOOKUP(A1761,'forecast data dump'!$A$1:$H$3450,8,FALSE)</f>
        <v>0</v>
      </c>
      <c r="I1761" s="22">
        <f t="shared" si="260"/>
        <v>8</v>
      </c>
      <c r="J1761" s="5"/>
      <c r="K1761" s="5"/>
      <c r="L1761" s="33">
        <f t="shared" si="261"/>
        <v>1250</v>
      </c>
      <c r="M1761" s="33">
        <f t="shared" si="262"/>
        <v>1250</v>
      </c>
      <c r="N1761" s="22">
        <f t="shared" si="263"/>
        <v>0</v>
      </c>
    </row>
    <row r="1762" spans="1:14" x14ac:dyDescent="0.3">
      <c r="A1762" s="5" t="s">
        <v>3184</v>
      </c>
      <c r="B1762" s="5" t="s">
        <v>3185</v>
      </c>
      <c r="C1762" s="5" t="s">
        <v>3740</v>
      </c>
      <c r="D1762" s="5">
        <v>8</v>
      </c>
      <c r="E1762" s="6">
        <v>1461</v>
      </c>
      <c r="F1762" s="17">
        <f>VLOOKUP(A1762,'forecast data dump'!$A$1:$H$3450,4,FALSE)</f>
        <v>44452</v>
      </c>
      <c r="G1762" s="17">
        <f>VLOOKUP(A1762,'forecast data dump'!$A$1:$H$3450,5,FALSE)</f>
        <v>44463</v>
      </c>
      <c r="H1762" s="13">
        <f>VLOOKUP(A1762,'forecast data dump'!$A$1:$H$3450,8,FALSE)</f>
        <v>0</v>
      </c>
      <c r="I1762" s="22">
        <f t="shared" si="260"/>
        <v>8</v>
      </c>
      <c r="J1762" s="5"/>
      <c r="K1762" s="5"/>
      <c r="L1762" s="33">
        <f t="shared" si="261"/>
        <v>1461</v>
      </c>
      <c r="M1762" s="33">
        <f t="shared" si="262"/>
        <v>1461</v>
      </c>
      <c r="N1762" s="22">
        <f t="shared" si="263"/>
        <v>0</v>
      </c>
    </row>
    <row r="1763" spans="1:14" x14ac:dyDescent="0.3">
      <c r="A1763" s="5" t="s">
        <v>3184</v>
      </c>
      <c r="B1763" s="5" t="s">
        <v>3185</v>
      </c>
      <c r="C1763" s="5" t="s">
        <v>3745</v>
      </c>
      <c r="D1763" s="5">
        <v>16</v>
      </c>
      <c r="E1763" s="6">
        <v>1937</v>
      </c>
      <c r="F1763" s="17">
        <f>VLOOKUP(A1763,'forecast data dump'!$A$1:$H$3450,4,FALSE)</f>
        <v>44452</v>
      </c>
      <c r="G1763" s="17">
        <f>VLOOKUP(A1763,'forecast data dump'!$A$1:$H$3450,5,FALSE)</f>
        <v>44463</v>
      </c>
      <c r="H1763" s="13">
        <f>VLOOKUP(A1763,'forecast data dump'!$A$1:$H$3450,8,FALSE)</f>
        <v>0</v>
      </c>
      <c r="I1763" s="22">
        <f t="shared" si="260"/>
        <v>16</v>
      </c>
      <c r="J1763" s="5"/>
      <c r="K1763" s="5"/>
      <c r="L1763" s="33">
        <f t="shared" si="261"/>
        <v>1937</v>
      </c>
      <c r="M1763" s="33">
        <f t="shared" si="262"/>
        <v>1937</v>
      </c>
      <c r="N1763" s="22">
        <f t="shared" si="263"/>
        <v>0</v>
      </c>
    </row>
    <row r="1764" spans="1:14" x14ac:dyDescent="0.3">
      <c r="A1764" s="5" t="s">
        <v>3184</v>
      </c>
      <c r="B1764" s="5" t="s">
        <v>3185</v>
      </c>
      <c r="C1764" s="5" t="s">
        <v>3741</v>
      </c>
      <c r="D1764" s="5">
        <v>8</v>
      </c>
      <c r="E1764" s="6">
        <v>969</v>
      </c>
      <c r="F1764" s="17">
        <f>VLOOKUP(A1764,'forecast data dump'!$A$1:$H$3450,4,FALSE)</f>
        <v>44452</v>
      </c>
      <c r="G1764" s="17">
        <f>VLOOKUP(A1764,'forecast data dump'!$A$1:$H$3450,5,FALSE)</f>
        <v>44463</v>
      </c>
      <c r="H1764" s="13">
        <f>VLOOKUP(A1764,'forecast data dump'!$A$1:$H$3450,8,FALSE)</f>
        <v>0</v>
      </c>
      <c r="I1764" s="22">
        <f t="shared" si="260"/>
        <v>8</v>
      </c>
      <c r="J1764" s="5"/>
      <c r="K1764" s="5"/>
      <c r="L1764" s="33">
        <f t="shared" si="261"/>
        <v>969</v>
      </c>
      <c r="M1764" s="33">
        <f t="shared" si="262"/>
        <v>969</v>
      </c>
      <c r="N1764" s="22">
        <f t="shared" si="263"/>
        <v>0</v>
      </c>
    </row>
    <row r="1765" spans="1:14" x14ac:dyDescent="0.3">
      <c r="A1765" s="5" t="s">
        <v>3184</v>
      </c>
      <c r="B1765" s="5" t="s">
        <v>3185</v>
      </c>
      <c r="C1765" s="5" t="s">
        <v>3744</v>
      </c>
      <c r="D1765" s="5">
        <v>8</v>
      </c>
      <c r="E1765" s="6">
        <v>1250</v>
      </c>
      <c r="F1765" s="17">
        <f>VLOOKUP(A1765,'forecast data dump'!$A$1:$H$3450,4,FALSE)</f>
        <v>44452</v>
      </c>
      <c r="G1765" s="17">
        <f>VLOOKUP(A1765,'forecast data dump'!$A$1:$H$3450,5,FALSE)</f>
        <v>44463</v>
      </c>
      <c r="H1765" s="13">
        <f>VLOOKUP(A1765,'forecast data dump'!$A$1:$H$3450,8,FALSE)</f>
        <v>0</v>
      </c>
      <c r="I1765" s="22">
        <f t="shared" si="260"/>
        <v>8</v>
      </c>
      <c r="J1765" s="5"/>
      <c r="K1765" s="5"/>
      <c r="L1765" s="33">
        <f t="shared" si="261"/>
        <v>1250</v>
      </c>
      <c r="M1765" s="33">
        <f t="shared" si="262"/>
        <v>1250</v>
      </c>
      <c r="N1765" s="22">
        <f t="shared" si="263"/>
        <v>0</v>
      </c>
    </row>
    <row r="1766" spans="1:14" x14ac:dyDescent="0.3">
      <c r="A1766" s="5" t="s">
        <v>3184</v>
      </c>
      <c r="B1766" s="5" t="s">
        <v>3185</v>
      </c>
      <c r="C1766" s="5" t="s">
        <v>3742</v>
      </c>
      <c r="D1766" s="5">
        <v>8</v>
      </c>
      <c r="E1766" s="6">
        <v>969</v>
      </c>
      <c r="F1766" s="17">
        <f>VLOOKUP(A1766,'forecast data dump'!$A$1:$H$3450,4,FALSE)</f>
        <v>44452</v>
      </c>
      <c r="G1766" s="17">
        <f>VLOOKUP(A1766,'forecast data dump'!$A$1:$H$3450,5,FALSE)</f>
        <v>44463</v>
      </c>
      <c r="H1766" s="13">
        <f>VLOOKUP(A1766,'forecast data dump'!$A$1:$H$3450,8,FALSE)</f>
        <v>0</v>
      </c>
      <c r="I1766" s="22">
        <f t="shared" si="260"/>
        <v>8</v>
      </c>
      <c r="J1766" s="5"/>
      <c r="K1766" s="5"/>
      <c r="L1766" s="33">
        <f t="shared" si="261"/>
        <v>969</v>
      </c>
      <c r="M1766" s="33">
        <f t="shared" si="262"/>
        <v>969</v>
      </c>
      <c r="N1766" s="22">
        <f t="shared" si="263"/>
        <v>0</v>
      </c>
    </row>
    <row r="1767" spans="1:14" x14ac:dyDescent="0.3">
      <c r="A1767" s="5" t="s">
        <v>3186</v>
      </c>
      <c r="B1767" s="5" t="s">
        <v>3187</v>
      </c>
      <c r="C1767" s="5" t="s">
        <v>3763</v>
      </c>
      <c r="D1767" s="5">
        <v>2</v>
      </c>
      <c r="E1767" s="6">
        <v>312</v>
      </c>
      <c r="F1767" s="17">
        <f>VLOOKUP(A1767,'forecast data dump'!$A$1:$H$3450,4,FALSE)</f>
        <v>44466</v>
      </c>
      <c r="G1767" s="17">
        <f>VLOOKUP(A1767,'forecast data dump'!$A$1:$H$3450,5,FALSE)</f>
        <v>44508</v>
      </c>
      <c r="H1767" s="13">
        <f>VLOOKUP(A1767,'forecast data dump'!$A$1:$H$3450,8,FALSE)</f>
        <v>0</v>
      </c>
      <c r="I1767" s="22">
        <f t="shared" si="260"/>
        <v>2</v>
      </c>
      <c r="J1767" s="5"/>
      <c r="K1767" s="5"/>
      <c r="L1767" s="33">
        <f t="shared" si="261"/>
        <v>312</v>
      </c>
      <c r="M1767" s="33">
        <f t="shared" si="262"/>
        <v>312</v>
      </c>
      <c r="N1767" s="22">
        <f t="shared" si="263"/>
        <v>0</v>
      </c>
    </row>
    <row r="1768" spans="1:14" x14ac:dyDescent="0.3">
      <c r="A1768" s="5" t="s">
        <v>3188</v>
      </c>
      <c r="B1768" s="5" t="s">
        <v>3189</v>
      </c>
      <c r="C1768" s="5" t="s">
        <v>3745</v>
      </c>
      <c r="D1768" s="5">
        <v>8</v>
      </c>
      <c r="E1768" s="6">
        <v>969</v>
      </c>
      <c r="F1768" s="17">
        <f>VLOOKUP(A1768,'forecast data dump'!$A$1:$H$3450,4,FALSE)</f>
        <v>44509</v>
      </c>
      <c r="G1768" s="17">
        <f>VLOOKUP(A1768,'forecast data dump'!$A$1:$H$3450,5,FALSE)</f>
        <v>44539</v>
      </c>
      <c r="H1768" s="13">
        <f>VLOOKUP(A1768,'forecast data dump'!$A$1:$H$3450,8,FALSE)</f>
        <v>0</v>
      </c>
      <c r="I1768" s="22">
        <f t="shared" si="260"/>
        <v>8</v>
      </c>
      <c r="J1768" s="5"/>
      <c r="K1768" s="5"/>
      <c r="L1768" s="33">
        <f t="shared" si="261"/>
        <v>969</v>
      </c>
      <c r="M1768" s="33">
        <f t="shared" si="262"/>
        <v>969</v>
      </c>
      <c r="N1768" s="22">
        <f t="shared" si="263"/>
        <v>0</v>
      </c>
    </row>
    <row r="1769" spans="1:14" x14ac:dyDescent="0.3">
      <c r="A1769" s="5" t="s">
        <v>3188</v>
      </c>
      <c r="B1769" s="5" t="s">
        <v>3189</v>
      </c>
      <c r="C1769" s="5" t="s">
        <v>3741</v>
      </c>
      <c r="D1769" s="5">
        <v>16</v>
      </c>
      <c r="E1769" s="6">
        <v>1937</v>
      </c>
      <c r="F1769" s="17">
        <f>VLOOKUP(A1769,'forecast data dump'!$A$1:$H$3450,4,FALSE)</f>
        <v>44509</v>
      </c>
      <c r="G1769" s="17">
        <f>VLOOKUP(A1769,'forecast data dump'!$A$1:$H$3450,5,FALSE)</f>
        <v>44539</v>
      </c>
      <c r="H1769" s="13">
        <f>VLOOKUP(A1769,'forecast data dump'!$A$1:$H$3450,8,FALSE)</f>
        <v>0</v>
      </c>
      <c r="I1769" s="22">
        <f t="shared" si="260"/>
        <v>16</v>
      </c>
      <c r="J1769" s="5"/>
      <c r="K1769" s="5"/>
      <c r="L1769" s="33">
        <f t="shared" si="261"/>
        <v>1937</v>
      </c>
      <c r="M1769" s="33">
        <f t="shared" si="262"/>
        <v>1937</v>
      </c>
      <c r="N1769" s="22">
        <f t="shared" si="263"/>
        <v>0</v>
      </c>
    </row>
    <row r="1770" spans="1:14" x14ac:dyDescent="0.3">
      <c r="A1770" s="5" t="s">
        <v>3188</v>
      </c>
      <c r="B1770" s="5" t="s">
        <v>3189</v>
      </c>
      <c r="C1770" s="5" t="s">
        <v>3744</v>
      </c>
      <c r="D1770" s="5">
        <v>16</v>
      </c>
      <c r="E1770" s="6">
        <v>2500</v>
      </c>
      <c r="F1770" s="17">
        <f>VLOOKUP(A1770,'forecast data dump'!$A$1:$H$3450,4,FALSE)</f>
        <v>44509</v>
      </c>
      <c r="G1770" s="17">
        <f>VLOOKUP(A1770,'forecast data dump'!$A$1:$H$3450,5,FALSE)</f>
        <v>44539</v>
      </c>
      <c r="H1770" s="13">
        <f>VLOOKUP(A1770,'forecast data dump'!$A$1:$H$3450,8,FALSE)</f>
        <v>0</v>
      </c>
      <c r="I1770" s="22">
        <f t="shared" si="260"/>
        <v>16</v>
      </c>
      <c r="J1770" s="5"/>
      <c r="K1770" s="5"/>
      <c r="L1770" s="33">
        <f t="shared" si="261"/>
        <v>2500</v>
      </c>
      <c r="M1770" s="33">
        <f t="shared" si="262"/>
        <v>2500</v>
      </c>
      <c r="N1770" s="22">
        <f t="shared" si="263"/>
        <v>0</v>
      </c>
    </row>
    <row r="1771" spans="1:14" x14ac:dyDescent="0.3">
      <c r="A1771" s="5" t="s">
        <v>3188</v>
      </c>
      <c r="B1771" s="5" t="s">
        <v>3189</v>
      </c>
      <c r="C1771" s="5" t="s">
        <v>3742</v>
      </c>
      <c r="D1771" s="5">
        <v>16</v>
      </c>
      <c r="E1771" s="6">
        <v>1937</v>
      </c>
      <c r="F1771" s="17">
        <f>VLOOKUP(A1771,'forecast data dump'!$A$1:$H$3450,4,FALSE)</f>
        <v>44509</v>
      </c>
      <c r="G1771" s="17">
        <f>VLOOKUP(A1771,'forecast data dump'!$A$1:$H$3450,5,FALSE)</f>
        <v>44539</v>
      </c>
      <c r="H1771" s="13">
        <f>VLOOKUP(A1771,'forecast data dump'!$A$1:$H$3450,8,FALSE)</f>
        <v>0</v>
      </c>
      <c r="I1771" s="22">
        <f t="shared" si="260"/>
        <v>16</v>
      </c>
      <c r="J1771" s="5"/>
      <c r="K1771" s="5"/>
      <c r="L1771" s="33">
        <f t="shared" si="261"/>
        <v>1937</v>
      </c>
      <c r="M1771" s="33">
        <f t="shared" si="262"/>
        <v>1937</v>
      </c>
      <c r="N1771" s="22">
        <f t="shared" si="263"/>
        <v>0</v>
      </c>
    </row>
    <row r="1772" spans="1:14" x14ac:dyDescent="0.3">
      <c r="A1772" s="5" t="s">
        <v>3190</v>
      </c>
      <c r="B1772" s="5" t="s">
        <v>3191</v>
      </c>
      <c r="C1772" s="5" t="s">
        <v>3745</v>
      </c>
      <c r="D1772" s="5">
        <v>24</v>
      </c>
      <c r="E1772" s="6">
        <v>2906</v>
      </c>
      <c r="F1772" s="17">
        <f>VLOOKUP(A1772,'forecast data dump'!$A$1:$H$3450,4,FALSE)</f>
        <v>44540</v>
      </c>
      <c r="G1772" s="17">
        <f>VLOOKUP(A1772,'forecast data dump'!$A$1:$H$3450,5,FALSE)</f>
        <v>44629</v>
      </c>
      <c r="H1772" s="13">
        <f>VLOOKUP(A1772,'forecast data dump'!$A$1:$H$3450,8,FALSE)</f>
        <v>0</v>
      </c>
      <c r="I1772" s="22">
        <f t="shared" si="260"/>
        <v>24</v>
      </c>
      <c r="J1772" s="5"/>
      <c r="K1772" s="5"/>
      <c r="L1772" s="33">
        <f t="shared" si="261"/>
        <v>2906</v>
      </c>
      <c r="M1772" s="33">
        <f t="shared" si="262"/>
        <v>2906</v>
      </c>
      <c r="N1772" s="22">
        <f t="shared" si="263"/>
        <v>0</v>
      </c>
    </row>
    <row r="1773" spans="1:14" x14ac:dyDescent="0.3">
      <c r="A1773" s="5" t="s">
        <v>3190</v>
      </c>
      <c r="B1773" s="5" t="s">
        <v>3191</v>
      </c>
      <c r="C1773" s="5" t="s">
        <v>3741</v>
      </c>
      <c r="D1773" s="5">
        <v>48</v>
      </c>
      <c r="E1773" s="6">
        <v>5811</v>
      </c>
      <c r="F1773" s="17">
        <f>VLOOKUP(A1773,'forecast data dump'!$A$1:$H$3450,4,FALSE)</f>
        <v>44540</v>
      </c>
      <c r="G1773" s="17">
        <f>VLOOKUP(A1773,'forecast data dump'!$A$1:$H$3450,5,FALSE)</f>
        <v>44629</v>
      </c>
      <c r="H1773" s="13">
        <f>VLOOKUP(A1773,'forecast data dump'!$A$1:$H$3450,8,FALSE)</f>
        <v>0</v>
      </c>
      <c r="I1773" s="22">
        <f t="shared" si="260"/>
        <v>48</v>
      </c>
      <c r="J1773" s="5"/>
      <c r="K1773" s="5"/>
      <c r="L1773" s="33">
        <f t="shared" si="261"/>
        <v>5811</v>
      </c>
      <c r="M1773" s="33">
        <f t="shared" si="262"/>
        <v>5811</v>
      </c>
      <c r="N1773" s="22">
        <f t="shared" si="263"/>
        <v>0</v>
      </c>
    </row>
    <row r="1774" spans="1:14" x14ac:dyDescent="0.3">
      <c r="A1774" s="5" t="s">
        <v>3190</v>
      </c>
      <c r="B1774" s="5" t="s">
        <v>3191</v>
      </c>
      <c r="C1774" s="5" t="s">
        <v>3744</v>
      </c>
      <c r="D1774" s="5">
        <v>48</v>
      </c>
      <c r="E1774" s="6">
        <v>7499</v>
      </c>
      <c r="F1774" s="17">
        <f>VLOOKUP(A1774,'forecast data dump'!$A$1:$H$3450,4,FALSE)</f>
        <v>44540</v>
      </c>
      <c r="G1774" s="17">
        <f>VLOOKUP(A1774,'forecast data dump'!$A$1:$H$3450,5,FALSE)</f>
        <v>44629</v>
      </c>
      <c r="H1774" s="13">
        <f>VLOOKUP(A1774,'forecast data dump'!$A$1:$H$3450,8,FALSE)</f>
        <v>0</v>
      </c>
      <c r="I1774" s="22">
        <f t="shared" si="260"/>
        <v>48</v>
      </c>
      <c r="J1774" s="5"/>
      <c r="K1774" s="5"/>
      <c r="L1774" s="33">
        <f t="shared" si="261"/>
        <v>7499</v>
      </c>
      <c r="M1774" s="33">
        <f t="shared" si="262"/>
        <v>7499</v>
      </c>
      <c r="N1774" s="22">
        <f t="shared" si="263"/>
        <v>0</v>
      </c>
    </row>
    <row r="1775" spans="1:14" x14ac:dyDescent="0.3">
      <c r="A1775" s="5" t="s">
        <v>3190</v>
      </c>
      <c r="B1775" s="5" t="s">
        <v>3191</v>
      </c>
      <c r="C1775" s="5" t="s">
        <v>3742</v>
      </c>
      <c r="D1775" s="5">
        <v>48</v>
      </c>
      <c r="E1775" s="6">
        <v>5811</v>
      </c>
      <c r="F1775" s="17">
        <f>VLOOKUP(A1775,'forecast data dump'!$A$1:$H$3450,4,FALSE)</f>
        <v>44540</v>
      </c>
      <c r="G1775" s="17">
        <f>VLOOKUP(A1775,'forecast data dump'!$A$1:$H$3450,5,FALSE)</f>
        <v>44629</v>
      </c>
      <c r="H1775" s="13">
        <f>VLOOKUP(A1775,'forecast data dump'!$A$1:$H$3450,8,FALSE)</f>
        <v>0</v>
      </c>
      <c r="I1775" s="22">
        <f t="shared" si="260"/>
        <v>48</v>
      </c>
      <c r="J1775" s="5"/>
      <c r="K1775" s="5"/>
      <c r="L1775" s="33">
        <f t="shared" si="261"/>
        <v>5811</v>
      </c>
      <c r="M1775" s="33">
        <f t="shared" si="262"/>
        <v>5811</v>
      </c>
      <c r="N1775" s="22">
        <f t="shared" si="263"/>
        <v>0</v>
      </c>
    </row>
    <row r="1776" spans="1:14" x14ac:dyDescent="0.3">
      <c r="A1776" s="5" t="s">
        <v>3192</v>
      </c>
      <c r="B1776" s="5" t="s">
        <v>3193</v>
      </c>
      <c r="C1776" s="5" t="s">
        <v>3740</v>
      </c>
      <c r="D1776" s="5">
        <v>8</v>
      </c>
      <c r="E1776" s="6">
        <v>1461</v>
      </c>
      <c r="F1776" s="17">
        <f>VLOOKUP(A1776,'forecast data dump'!$A$1:$H$3450,4,FALSE)</f>
        <v>44686</v>
      </c>
      <c r="G1776" s="17">
        <f>VLOOKUP(A1776,'forecast data dump'!$A$1:$H$3450,5,FALSE)</f>
        <v>44699</v>
      </c>
      <c r="H1776" s="13">
        <f>VLOOKUP(A1776,'forecast data dump'!$A$1:$H$3450,8,FALSE)</f>
        <v>0</v>
      </c>
      <c r="I1776" s="22">
        <f t="shared" si="260"/>
        <v>8</v>
      </c>
      <c r="J1776" s="5"/>
      <c r="K1776" s="5"/>
      <c r="L1776" s="33">
        <f t="shared" si="261"/>
        <v>1461</v>
      </c>
      <c r="M1776" s="33">
        <f t="shared" si="262"/>
        <v>1461</v>
      </c>
      <c r="N1776" s="22">
        <f t="shared" si="263"/>
        <v>0</v>
      </c>
    </row>
    <row r="1777" spans="1:14" x14ac:dyDescent="0.3">
      <c r="A1777" s="5" t="s">
        <v>3192</v>
      </c>
      <c r="B1777" s="5" t="s">
        <v>3193</v>
      </c>
      <c r="C1777" s="5" t="s">
        <v>3745</v>
      </c>
      <c r="D1777" s="5">
        <v>4</v>
      </c>
      <c r="E1777" s="6">
        <v>484</v>
      </c>
      <c r="F1777" s="17">
        <f>VLOOKUP(A1777,'forecast data dump'!$A$1:$H$3450,4,FALSE)</f>
        <v>44686</v>
      </c>
      <c r="G1777" s="17">
        <f>VLOOKUP(A1777,'forecast data dump'!$A$1:$H$3450,5,FALSE)</f>
        <v>44699</v>
      </c>
      <c r="H1777" s="13">
        <f>VLOOKUP(A1777,'forecast data dump'!$A$1:$H$3450,8,FALSE)</f>
        <v>0</v>
      </c>
      <c r="I1777" s="22">
        <f t="shared" si="260"/>
        <v>4</v>
      </c>
      <c r="J1777" s="5"/>
      <c r="K1777" s="5"/>
      <c r="L1777" s="33">
        <f t="shared" si="261"/>
        <v>484</v>
      </c>
      <c r="M1777" s="33">
        <f t="shared" si="262"/>
        <v>484</v>
      </c>
      <c r="N1777" s="22">
        <f t="shared" si="263"/>
        <v>0</v>
      </c>
    </row>
    <row r="1778" spans="1:14" x14ac:dyDescent="0.3">
      <c r="A1778" s="5" t="s">
        <v>3192</v>
      </c>
      <c r="B1778" s="5" t="s">
        <v>3193</v>
      </c>
      <c r="C1778" s="5" t="s">
        <v>3741</v>
      </c>
      <c r="D1778" s="5">
        <v>8</v>
      </c>
      <c r="E1778" s="6">
        <v>969</v>
      </c>
      <c r="F1778" s="17">
        <f>VLOOKUP(A1778,'forecast data dump'!$A$1:$H$3450,4,FALSE)</f>
        <v>44686</v>
      </c>
      <c r="G1778" s="17">
        <f>VLOOKUP(A1778,'forecast data dump'!$A$1:$H$3450,5,FALSE)</f>
        <v>44699</v>
      </c>
      <c r="H1778" s="13">
        <f>VLOOKUP(A1778,'forecast data dump'!$A$1:$H$3450,8,FALSE)</f>
        <v>0</v>
      </c>
      <c r="I1778" s="22">
        <f t="shared" si="260"/>
        <v>8</v>
      </c>
      <c r="J1778" s="5"/>
      <c r="K1778" s="5"/>
      <c r="L1778" s="33">
        <f t="shared" si="261"/>
        <v>969</v>
      </c>
      <c r="M1778" s="33">
        <f t="shared" si="262"/>
        <v>969</v>
      </c>
      <c r="N1778" s="22">
        <f t="shared" si="263"/>
        <v>0</v>
      </c>
    </row>
    <row r="1779" spans="1:14" x14ac:dyDescent="0.3">
      <c r="A1779" s="5" t="s">
        <v>3192</v>
      </c>
      <c r="B1779" s="5" t="s">
        <v>3193</v>
      </c>
      <c r="C1779" s="5" t="s">
        <v>3744</v>
      </c>
      <c r="D1779" s="5">
        <v>8</v>
      </c>
      <c r="E1779" s="6">
        <v>1250</v>
      </c>
      <c r="F1779" s="17">
        <f>VLOOKUP(A1779,'forecast data dump'!$A$1:$H$3450,4,FALSE)</f>
        <v>44686</v>
      </c>
      <c r="G1779" s="17">
        <f>VLOOKUP(A1779,'forecast data dump'!$A$1:$H$3450,5,FALSE)</f>
        <v>44699</v>
      </c>
      <c r="H1779" s="13">
        <f>VLOOKUP(A1779,'forecast data dump'!$A$1:$H$3450,8,FALSE)</f>
        <v>0</v>
      </c>
      <c r="I1779" s="22">
        <f t="shared" si="260"/>
        <v>8</v>
      </c>
      <c r="J1779" s="5"/>
      <c r="K1779" s="5"/>
      <c r="L1779" s="33">
        <f t="shared" si="261"/>
        <v>1250</v>
      </c>
      <c r="M1779" s="33">
        <f t="shared" si="262"/>
        <v>1250</v>
      </c>
      <c r="N1779" s="22">
        <f t="shared" si="263"/>
        <v>0</v>
      </c>
    </row>
    <row r="1780" spans="1:14" x14ac:dyDescent="0.3">
      <c r="A1780" s="5" t="s">
        <v>3192</v>
      </c>
      <c r="B1780" s="5" t="s">
        <v>3193</v>
      </c>
      <c r="C1780" s="5" t="s">
        <v>3742</v>
      </c>
      <c r="D1780" s="5">
        <v>8</v>
      </c>
      <c r="E1780" s="6">
        <v>969</v>
      </c>
      <c r="F1780" s="17">
        <f>VLOOKUP(A1780,'forecast data dump'!$A$1:$H$3450,4,FALSE)</f>
        <v>44686</v>
      </c>
      <c r="G1780" s="17">
        <f>VLOOKUP(A1780,'forecast data dump'!$A$1:$H$3450,5,FALSE)</f>
        <v>44699</v>
      </c>
      <c r="H1780" s="13">
        <f>VLOOKUP(A1780,'forecast data dump'!$A$1:$H$3450,8,FALSE)</f>
        <v>0</v>
      </c>
      <c r="I1780" s="22">
        <f t="shared" si="260"/>
        <v>8</v>
      </c>
      <c r="J1780" s="5"/>
      <c r="K1780" s="5"/>
      <c r="L1780" s="33">
        <f t="shared" si="261"/>
        <v>969</v>
      </c>
      <c r="M1780" s="33">
        <f t="shared" si="262"/>
        <v>969</v>
      </c>
      <c r="N1780" s="22">
        <f t="shared" si="263"/>
        <v>0</v>
      </c>
    </row>
    <row r="1781" spans="1:14" x14ac:dyDescent="0.3">
      <c r="A1781" s="5" t="s">
        <v>3194</v>
      </c>
      <c r="B1781" s="5" t="s">
        <v>3195</v>
      </c>
      <c r="C1781" s="5" t="s">
        <v>3762</v>
      </c>
      <c r="D1781" s="5">
        <v>20000</v>
      </c>
      <c r="E1781" s="6">
        <v>23678</v>
      </c>
      <c r="F1781" s="17">
        <f>VLOOKUP(A1781,'forecast data dump'!$A$1:$H$3450,4,FALSE)</f>
        <v>44540</v>
      </c>
      <c r="G1781" s="17">
        <f>VLOOKUP(A1781,'forecast data dump'!$A$1:$H$3450,5,FALSE)</f>
        <v>44629</v>
      </c>
      <c r="H1781" s="13">
        <f>VLOOKUP(A1781,'forecast data dump'!$A$1:$H$3450,8,FALSE)</f>
        <v>0</v>
      </c>
      <c r="I1781" s="22">
        <f t="shared" si="260"/>
        <v>20000</v>
      </c>
      <c r="J1781" s="5"/>
      <c r="K1781" s="5"/>
      <c r="L1781" s="33">
        <f t="shared" si="261"/>
        <v>23678</v>
      </c>
      <c r="M1781" s="33">
        <f t="shared" si="262"/>
        <v>23678</v>
      </c>
      <c r="N1781" s="22">
        <f t="shared" si="263"/>
        <v>0</v>
      </c>
    </row>
    <row r="1782" spans="1:14" x14ac:dyDescent="0.3">
      <c r="A1782" s="5" t="s">
        <v>3196</v>
      </c>
      <c r="B1782" s="5" t="s">
        <v>3197</v>
      </c>
      <c r="C1782" s="5" t="s">
        <v>3744</v>
      </c>
      <c r="D1782" s="5">
        <v>32</v>
      </c>
      <c r="E1782" s="6">
        <v>4854</v>
      </c>
      <c r="F1782" s="17" t="str">
        <f>VLOOKUP(A1782,'forecast data dump'!$A$1:$H$3450,4,FALSE)</f>
        <v>14-Sep-20 A</v>
      </c>
      <c r="G1782" s="17" t="str">
        <f>VLOOKUP(A1782,'forecast data dump'!$A$1:$H$3450,5,FALSE)</f>
        <v>26-Feb-21 A</v>
      </c>
      <c r="H1782" s="13">
        <f>VLOOKUP(A1782,'forecast data dump'!$A$1:$H$3450,8,FALSE)</f>
        <v>1</v>
      </c>
      <c r="I1782" s="22">
        <f t="shared" si="260"/>
        <v>0</v>
      </c>
      <c r="J1782" s="5"/>
      <c r="K1782" s="5"/>
      <c r="L1782" s="33">
        <f t="shared" si="261"/>
        <v>0</v>
      </c>
      <c r="M1782" s="33">
        <f t="shared" si="262"/>
        <v>0</v>
      </c>
      <c r="N1782" s="22">
        <f t="shared" si="263"/>
        <v>0</v>
      </c>
    </row>
    <row r="1783" spans="1:14" x14ac:dyDescent="0.3">
      <c r="A1783" s="5" t="s">
        <v>3196</v>
      </c>
      <c r="B1783" s="5" t="s">
        <v>3197</v>
      </c>
      <c r="C1783" s="5" t="s">
        <v>3740</v>
      </c>
      <c r="D1783" s="5">
        <v>32</v>
      </c>
      <c r="E1783" s="6">
        <v>5673</v>
      </c>
      <c r="F1783" s="17" t="str">
        <f>VLOOKUP(A1783,'forecast data dump'!$A$1:$H$3450,4,FALSE)</f>
        <v>14-Sep-20 A</v>
      </c>
      <c r="G1783" s="17" t="str">
        <f>VLOOKUP(A1783,'forecast data dump'!$A$1:$H$3450,5,FALSE)</f>
        <v>26-Feb-21 A</v>
      </c>
      <c r="H1783" s="13">
        <f>VLOOKUP(A1783,'forecast data dump'!$A$1:$H$3450,8,FALSE)</f>
        <v>1</v>
      </c>
      <c r="I1783" s="22">
        <f t="shared" si="260"/>
        <v>0</v>
      </c>
      <c r="J1783" s="5"/>
      <c r="K1783" s="5"/>
      <c r="L1783" s="33">
        <f t="shared" si="261"/>
        <v>0</v>
      </c>
      <c r="M1783" s="33">
        <f t="shared" si="262"/>
        <v>0</v>
      </c>
      <c r="N1783" s="22">
        <f t="shared" si="263"/>
        <v>0</v>
      </c>
    </row>
    <row r="1784" spans="1:14" x14ac:dyDescent="0.3">
      <c r="A1784" s="5" t="s">
        <v>3196</v>
      </c>
      <c r="B1784" s="5" t="s">
        <v>3197</v>
      </c>
      <c r="C1784" s="5" t="s">
        <v>3742</v>
      </c>
      <c r="D1784" s="5">
        <v>32</v>
      </c>
      <c r="E1784" s="6">
        <v>3761</v>
      </c>
      <c r="F1784" s="17" t="str">
        <f>VLOOKUP(A1784,'forecast data dump'!$A$1:$H$3450,4,FALSE)</f>
        <v>14-Sep-20 A</v>
      </c>
      <c r="G1784" s="17" t="str">
        <f>VLOOKUP(A1784,'forecast data dump'!$A$1:$H$3450,5,FALSE)</f>
        <v>26-Feb-21 A</v>
      </c>
      <c r="H1784" s="13">
        <f>VLOOKUP(A1784,'forecast data dump'!$A$1:$H$3450,8,FALSE)</f>
        <v>1</v>
      </c>
      <c r="I1784" s="22">
        <f t="shared" si="260"/>
        <v>0</v>
      </c>
      <c r="J1784" s="5"/>
      <c r="K1784" s="5"/>
      <c r="L1784" s="33">
        <f t="shared" si="261"/>
        <v>0</v>
      </c>
      <c r="M1784" s="33">
        <f t="shared" si="262"/>
        <v>0</v>
      </c>
      <c r="N1784" s="22">
        <f t="shared" si="263"/>
        <v>0</v>
      </c>
    </row>
    <row r="1785" spans="1:14" x14ac:dyDescent="0.3">
      <c r="A1785" s="5" t="s">
        <v>3196</v>
      </c>
      <c r="B1785" s="5" t="s">
        <v>3197</v>
      </c>
      <c r="C1785" s="5" t="s">
        <v>3741</v>
      </c>
      <c r="D1785" s="5">
        <v>32</v>
      </c>
      <c r="E1785" s="6">
        <v>3761</v>
      </c>
      <c r="F1785" s="17" t="str">
        <f>VLOOKUP(A1785,'forecast data dump'!$A$1:$H$3450,4,FALSE)</f>
        <v>14-Sep-20 A</v>
      </c>
      <c r="G1785" s="17" t="str">
        <f>VLOOKUP(A1785,'forecast data dump'!$A$1:$H$3450,5,FALSE)</f>
        <v>26-Feb-21 A</v>
      </c>
      <c r="H1785" s="13">
        <f>VLOOKUP(A1785,'forecast data dump'!$A$1:$H$3450,8,FALSE)</f>
        <v>1</v>
      </c>
      <c r="I1785" s="22">
        <f t="shared" si="260"/>
        <v>0</v>
      </c>
      <c r="J1785" s="5"/>
      <c r="K1785" s="5"/>
      <c r="L1785" s="33">
        <f t="shared" si="261"/>
        <v>0</v>
      </c>
      <c r="M1785" s="33">
        <f t="shared" si="262"/>
        <v>0</v>
      </c>
      <c r="N1785" s="22">
        <f t="shared" si="263"/>
        <v>0</v>
      </c>
    </row>
    <row r="1786" spans="1:14" x14ac:dyDescent="0.3">
      <c r="A1786" s="5" t="s">
        <v>3196</v>
      </c>
      <c r="B1786" s="5" t="s">
        <v>3197</v>
      </c>
      <c r="C1786" s="5" t="s">
        <v>3745</v>
      </c>
      <c r="D1786" s="5">
        <v>32</v>
      </c>
      <c r="E1786" s="6">
        <v>3761</v>
      </c>
      <c r="F1786" s="17" t="str">
        <f>VLOOKUP(A1786,'forecast data dump'!$A$1:$H$3450,4,FALSE)</f>
        <v>14-Sep-20 A</v>
      </c>
      <c r="G1786" s="17" t="str">
        <f>VLOOKUP(A1786,'forecast data dump'!$A$1:$H$3450,5,FALSE)</f>
        <v>26-Feb-21 A</v>
      </c>
      <c r="H1786" s="13">
        <f>VLOOKUP(A1786,'forecast data dump'!$A$1:$H$3450,8,FALSE)</f>
        <v>1</v>
      </c>
      <c r="I1786" s="22">
        <f t="shared" si="260"/>
        <v>0</v>
      </c>
      <c r="J1786" s="5"/>
      <c r="K1786" s="5"/>
      <c r="L1786" s="33">
        <f t="shared" si="261"/>
        <v>0</v>
      </c>
      <c r="M1786" s="33">
        <f t="shared" si="262"/>
        <v>0</v>
      </c>
      <c r="N1786" s="22">
        <f t="shared" si="263"/>
        <v>0</v>
      </c>
    </row>
    <row r="1787" spans="1:14" x14ac:dyDescent="0.3">
      <c r="A1787" s="5" t="s">
        <v>3198</v>
      </c>
      <c r="B1787" s="5" t="s">
        <v>3199</v>
      </c>
      <c r="C1787" s="5" t="s">
        <v>3741</v>
      </c>
      <c r="D1787" s="5">
        <v>24</v>
      </c>
      <c r="E1787" s="6">
        <v>2906</v>
      </c>
      <c r="F1787" s="17">
        <f>VLOOKUP(A1787,'forecast data dump'!$A$1:$H$3450,4,FALSE)</f>
        <v>44466</v>
      </c>
      <c r="G1787" s="17">
        <f>VLOOKUP(A1787,'forecast data dump'!$A$1:$H$3450,5,FALSE)</f>
        <v>44508</v>
      </c>
      <c r="H1787" s="13">
        <f>VLOOKUP(A1787,'forecast data dump'!$A$1:$H$3450,8,FALSE)</f>
        <v>0</v>
      </c>
      <c r="I1787" s="22">
        <f t="shared" si="260"/>
        <v>24</v>
      </c>
      <c r="J1787" s="5"/>
      <c r="K1787" s="5"/>
      <c r="L1787" s="33">
        <f t="shared" si="261"/>
        <v>2906</v>
      </c>
      <c r="M1787" s="33">
        <f t="shared" si="262"/>
        <v>2906</v>
      </c>
      <c r="N1787" s="22">
        <f t="shared" si="263"/>
        <v>0</v>
      </c>
    </row>
    <row r="1788" spans="1:14" x14ac:dyDescent="0.3">
      <c r="A1788" s="5" t="s">
        <v>3198</v>
      </c>
      <c r="B1788" s="5" t="s">
        <v>3199</v>
      </c>
      <c r="C1788" s="5" t="s">
        <v>3744</v>
      </c>
      <c r="D1788" s="5">
        <v>24</v>
      </c>
      <c r="E1788" s="6">
        <v>3750</v>
      </c>
      <c r="F1788" s="17">
        <f>VLOOKUP(A1788,'forecast data dump'!$A$1:$H$3450,4,FALSE)</f>
        <v>44466</v>
      </c>
      <c r="G1788" s="17">
        <f>VLOOKUP(A1788,'forecast data dump'!$A$1:$H$3450,5,FALSE)</f>
        <v>44508</v>
      </c>
      <c r="H1788" s="13">
        <f>VLOOKUP(A1788,'forecast data dump'!$A$1:$H$3450,8,FALSE)</f>
        <v>0</v>
      </c>
      <c r="I1788" s="22">
        <f t="shared" si="260"/>
        <v>24</v>
      </c>
      <c r="J1788" s="5"/>
      <c r="K1788" s="5"/>
      <c r="L1788" s="33">
        <f t="shared" si="261"/>
        <v>3750</v>
      </c>
      <c r="M1788" s="33">
        <f t="shared" si="262"/>
        <v>3750</v>
      </c>
      <c r="N1788" s="22">
        <f t="shared" si="263"/>
        <v>0</v>
      </c>
    </row>
    <row r="1789" spans="1:14" x14ac:dyDescent="0.3">
      <c r="A1789" s="5" t="s">
        <v>3198</v>
      </c>
      <c r="B1789" s="5" t="s">
        <v>3199</v>
      </c>
      <c r="C1789" s="5" t="s">
        <v>3742</v>
      </c>
      <c r="D1789" s="5">
        <v>24</v>
      </c>
      <c r="E1789" s="6">
        <v>2906</v>
      </c>
      <c r="F1789" s="17">
        <f>VLOOKUP(A1789,'forecast data dump'!$A$1:$H$3450,4,FALSE)</f>
        <v>44466</v>
      </c>
      <c r="G1789" s="17">
        <f>VLOOKUP(A1789,'forecast data dump'!$A$1:$H$3450,5,FALSE)</f>
        <v>44508</v>
      </c>
      <c r="H1789" s="13">
        <f>VLOOKUP(A1789,'forecast data dump'!$A$1:$H$3450,8,FALSE)</f>
        <v>0</v>
      </c>
      <c r="I1789" s="22">
        <f t="shared" si="260"/>
        <v>24</v>
      </c>
      <c r="J1789" s="5"/>
      <c r="K1789" s="5"/>
      <c r="L1789" s="33">
        <f t="shared" si="261"/>
        <v>2906</v>
      </c>
      <c r="M1789" s="33">
        <f t="shared" si="262"/>
        <v>2906</v>
      </c>
      <c r="N1789" s="22">
        <f t="shared" si="263"/>
        <v>0</v>
      </c>
    </row>
    <row r="1790" spans="1:14" x14ac:dyDescent="0.3">
      <c r="A1790" s="3" t="s">
        <v>7884</v>
      </c>
      <c r="B1790" s="3"/>
      <c r="C1790" s="3"/>
      <c r="D1790" s="3"/>
      <c r="E1790" s="4"/>
      <c r="F1790" s="15"/>
      <c r="G1790" s="15"/>
      <c r="H1790" s="11"/>
      <c r="I1790" s="20"/>
      <c r="J1790" s="3"/>
      <c r="K1790" s="3"/>
      <c r="L1790" s="32"/>
      <c r="M1790" s="32"/>
      <c r="N1790" s="20"/>
    </row>
    <row r="1791" spans="1:14" x14ac:dyDescent="0.3">
      <c r="A1791" s="5" t="s">
        <v>3200</v>
      </c>
      <c r="B1791" s="5" t="s">
        <v>3201</v>
      </c>
      <c r="C1791" s="5" t="s">
        <v>3763</v>
      </c>
      <c r="D1791" s="5">
        <v>4</v>
      </c>
      <c r="E1791" s="6">
        <v>625</v>
      </c>
      <c r="F1791" s="17">
        <f>VLOOKUP(A1791,'forecast data dump'!$A$1:$H$3450,4,FALSE)</f>
        <v>44466</v>
      </c>
      <c r="G1791" s="17">
        <f>VLOOKUP(A1791,'forecast data dump'!$A$1:$H$3450,5,FALSE)</f>
        <v>44477</v>
      </c>
      <c r="H1791" s="13">
        <f>VLOOKUP(A1791,'forecast data dump'!$A$1:$H$3450,8,FALSE)</f>
        <v>0</v>
      </c>
      <c r="I1791" s="22">
        <f t="shared" ref="I1791:I1825" si="264">D1791*(1-H1791)</f>
        <v>4</v>
      </c>
      <c r="J1791" s="5"/>
      <c r="K1791" s="5"/>
      <c r="L1791" s="33">
        <f t="shared" ref="L1791:L1825" si="265">E1791*(1-H1791)</f>
        <v>625</v>
      </c>
      <c r="M1791" s="33">
        <f t="shared" ref="M1791:M1825" si="266">IF(J1791="",L1791,(E1791/D1791)*J1791)</f>
        <v>625</v>
      </c>
      <c r="N1791" s="22">
        <f t="shared" ref="N1791:N1825" si="267">L1791-M1791</f>
        <v>0</v>
      </c>
    </row>
    <row r="1792" spans="1:14" x14ac:dyDescent="0.3">
      <c r="A1792" s="5" t="s">
        <v>3202</v>
      </c>
      <c r="B1792" s="5" t="s">
        <v>3203</v>
      </c>
      <c r="C1792" s="5" t="s">
        <v>3763</v>
      </c>
      <c r="D1792" s="5">
        <v>2</v>
      </c>
      <c r="E1792" s="6">
        <v>312</v>
      </c>
      <c r="F1792" s="17">
        <f>VLOOKUP(A1792,'forecast data dump'!$A$1:$H$3450,4,FALSE)</f>
        <v>44481</v>
      </c>
      <c r="G1792" s="17">
        <f>VLOOKUP(A1792,'forecast data dump'!$A$1:$H$3450,5,FALSE)</f>
        <v>44487</v>
      </c>
      <c r="H1792" s="13">
        <f>VLOOKUP(A1792,'forecast data dump'!$A$1:$H$3450,8,FALSE)</f>
        <v>0</v>
      </c>
      <c r="I1792" s="22">
        <f t="shared" si="264"/>
        <v>2</v>
      </c>
      <c r="J1792" s="5"/>
      <c r="K1792" s="5"/>
      <c r="L1792" s="33">
        <f t="shared" si="265"/>
        <v>312</v>
      </c>
      <c r="M1792" s="33">
        <f t="shared" si="266"/>
        <v>312</v>
      </c>
      <c r="N1792" s="22">
        <f t="shared" si="267"/>
        <v>0</v>
      </c>
    </row>
    <row r="1793" spans="1:14" x14ac:dyDescent="0.3">
      <c r="A1793" s="5" t="s">
        <v>3204</v>
      </c>
      <c r="B1793" s="5" t="s">
        <v>3205</v>
      </c>
      <c r="C1793" s="5" t="s">
        <v>3740</v>
      </c>
      <c r="D1793" s="5">
        <v>4</v>
      </c>
      <c r="E1793" s="6">
        <v>730</v>
      </c>
      <c r="F1793" s="17">
        <f>VLOOKUP(A1793,'forecast data dump'!$A$1:$H$3450,4,FALSE)</f>
        <v>44488</v>
      </c>
      <c r="G1793" s="17">
        <f>VLOOKUP(A1793,'forecast data dump'!$A$1:$H$3450,5,FALSE)</f>
        <v>44494</v>
      </c>
      <c r="H1793" s="13">
        <f>VLOOKUP(A1793,'forecast data dump'!$A$1:$H$3450,8,FALSE)</f>
        <v>0</v>
      </c>
      <c r="I1793" s="22">
        <f t="shared" si="264"/>
        <v>4</v>
      </c>
      <c r="J1793" s="5"/>
      <c r="K1793" s="5"/>
      <c r="L1793" s="33">
        <f t="shared" si="265"/>
        <v>730</v>
      </c>
      <c r="M1793" s="33">
        <f t="shared" si="266"/>
        <v>730</v>
      </c>
      <c r="N1793" s="22">
        <f t="shared" si="267"/>
        <v>0</v>
      </c>
    </row>
    <row r="1794" spans="1:14" x14ac:dyDescent="0.3">
      <c r="A1794" s="5" t="s">
        <v>3204</v>
      </c>
      <c r="B1794" s="5" t="s">
        <v>3205</v>
      </c>
      <c r="C1794" s="5" t="s">
        <v>3744</v>
      </c>
      <c r="D1794" s="5">
        <v>4</v>
      </c>
      <c r="E1794" s="6">
        <v>625</v>
      </c>
      <c r="F1794" s="17">
        <f>VLOOKUP(A1794,'forecast data dump'!$A$1:$H$3450,4,FALSE)</f>
        <v>44488</v>
      </c>
      <c r="G1794" s="17">
        <f>VLOOKUP(A1794,'forecast data dump'!$A$1:$H$3450,5,FALSE)</f>
        <v>44494</v>
      </c>
      <c r="H1794" s="13">
        <f>VLOOKUP(A1794,'forecast data dump'!$A$1:$H$3450,8,FALSE)</f>
        <v>0</v>
      </c>
      <c r="I1794" s="22">
        <f t="shared" si="264"/>
        <v>4</v>
      </c>
      <c r="J1794" s="5"/>
      <c r="K1794" s="5"/>
      <c r="L1794" s="33">
        <f t="shared" si="265"/>
        <v>625</v>
      </c>
      <c r="M1794" s="33">
        <f t="shared" si="266"/>
        <v>625</v>
      </c>
      <c r="N1794" s="22">
        <f t="shared" si="267"/>
        <v>0</v>
      </c>
    </row>
    <row r="1795" spans="1:14" x14ac:dyDescent="0.3">
      <c r="A1795" s="5" t="s">
        <v>3206</v>
      </c>
      <c r="B1795" s="5" t="s">
        <v>3207</v>
      </c>
      <c r="C1795" s="5" t="s">
        <v>3740</v>
      </c>
      <c r="D1795" s="5">
        <v>8</v>
      </c>
      <c r="E1795" s="6">
        <v>1461</v>
      </c>
      <c r="F1795" s="17">
        <f>VLOOKUP(A1795,'forecast data dump'!$A$1:$H$3450,4,FALSE)</f>
        <v>44495</v>
      </c>
      <c r="G1795" s="17">
        <f>VLOOKUP(A1795,'forecast data dump'!$A$1:$H$3450,5,FALSE)</f>
        <v>44508</v>
      </c>
      <c r="H1795" s="13">
        <f>VLOOKUP(A1795,'forecast data dump'!$A$1:$H$3450,8,FALSE)</f>
        <v>0</v>
      </c>
      <c r="I1795" s="22">
        <f t="shared" si="264"/>
        <v>8</v>
      </c>
      <c r="J1795" s="5"/>
      <c r="K1795" s="5"/>
      <c r="L1795" s="33">
        <f t="shared" si="265"/>
        <v>1461</v>
      </c>
      <c r="M1795" s="33">
        <f t="shared" si="266"/>
        <v>1461</v>
      </c>
      <c r="N1795" s="22">
        <f t="shared" si="267"/>
        <v>0</v>
      </c>
    </row>
    <row r="1796" spans="1:14" x14ac:dyDescent="0.3">
      <c r="A1796" s="5" t="s">
        <v>3206</v>
      </c>
      <c r="B1796" s="5" t="s">
        <v>3207</v>
      </c>
      <c r="C1796" s="5" t="s">
        <v>3745</v>
      </c>
      <c r="D1796" s="5">
        <v>8</v>
      </c>
      <c r="E1796" s="6">
        <v>969</v>
      </c>
      <c r="F1796" s="17">
        <f>VLOOKUP(A1796,'forecast data dump'!$A$1:$H$3450,4,FALSE)</f>
        <v>44495</v>
      </c>
      <c r="G1796" s="17">
        <f>VLOOKUP(A1796,'forecast data dump'!$A$1:$H$3450,5,FALSE)</f>
        <v>44508</v>
      </c>
      <c r="H1796" s="13">
        <f>VLOOKUP(A1796,'forecast data dump'!$A$1:$H$3450,8,FALSE)</f>
        <v>0</v>
      </c>
      <c r="I1796" s="22">
        <f t="shared" si="264"/>
        <v>8</v>
      </c>
      <c r="J1796" s="5"/>
      <c r="K1796" s="5"/>
      <c r="L1796" s="33">
        <f t="shared" si="265"/>
        <v>969</v>
      </c>
      <c r="M1796" s="33">
        <f t="shared" si="266"/>
        <v>969</v>
      </c>
      <c r="N1796" s="22">
        <f t="shared" si="267"/>
        <v>0</v>
      </c>
    </row>
    <row r="1797" spans="1:14" x14ac:dyDescent="0.3">
      <c r="A1797" s="5" t="s">
        <v>3206</v>
      </c>
      <c r="B1797" s="5" t="s">
        <v>3207</v>
      </c>
      <c r="C1797" s="5" t="s">
        <v>3741</v>
      </c>
      <c r="D1797" s="5">
        <v>8</v>
      </c>
      <c r="E1797" s="6">
        <v>969</v>
      </c>
      <c r="F1797" s="17">
        <f>VLOOKUP(A1797,'forecast data dump'!$A$1:$H$3450,4,FALSE)</f>
        <v>44495</v>
      </c>
      <c r="G1797" s="17">
        <f>VLOOKUP(A1797,'forecast data dump'!$A$1:$H$3450,5,FALSE)</f>
        <v>44508</v>
      </c>
      <c r="H1797" s="13">
        <f>VLOOKUP(A1797,'forecast data dump'!$A$1:$H$3450,8,FALSE)</f>
        <v>0</v>
      </c>
      <c r="I1797" s="22">
        <f t="shared" si="264"/>
        <v>8</v>
      </c>
      <c r="J1797" s="5"/>
      <c r="K1797" s="5"/>
      <c r="L1797" s="33">
        <f t="shared" si="265"/>
        <v>969</v>
      </c>
      <c r="M1797" s="33">
        <f t="shared" si="266"/>
        <v>969</v>
      </c>
      <c r="N1797" s="22">
        <f t="shared" si="267"/>
        <v>0</v>
      </c>
    </row>
    <row r="1798" spans="1:14" x14ac:dyDescent="0.3">
      <c r="A1798" s="5" t="s">
        <v>3206</v>
      </c>
      <c r="B1798" s="5" t="s">
        <v>3207</v>
      </c>
      <c r="C1798" s="5" t="s">
        <v>3744</v>
      </c>
      <c r="D1798" s="5">
        <v>8</v>
      </c>
      <c r="E1798" s="6">
        <v>1250</v>
      </c>
      <c r="F1798" s="17">
        <f>VLOOKUP(A1798,'forecast data dump'!$A$1:$H$3450,4,FALSE)</f>
        <v>44495</v>
      </c>
      <c r="G1798" s="17">
        <f>VLOOKUP(A1798,'forecast data dump'!$A$1:$H$3450,5,FALSE)</f>
        <v>44508</v>
      </c>
      <c r="H1798" s="13">
        <f>VLOOKUP(A1798,'forecast data dump'!$A$1:$H$3450,8,FALSE)</f>
        <v>0</v>
      </c>
      <c r="I1798" s="22">
        <f t="shared" si="264"/>
        <v>8</v>
      </c>
      <c r="J1798" s="5"/>
      <c r="K1798" s="5"/>
      <c r="L1798" s="33">
        <f t="shared" si="265"/>
        <v>1250</v>
      </c>
      <c r="M1798" s="33">
        <f t="shared" si="266"/>
        <v>1250</v>
      </c>
      <c r="N1798" s="22">
        <f t="shared" si="267"/>
        <v>0</v>
      </c>
    </row>
    <row r="1799" spans="1:14" x14ac:dyDescent="0.3">
      <c r="A1799" s="5" t="s">
        <v>3206</v>
      </c>
      <c r="B1799" s="5" t="s">
        <v>3207</v>
      </c>
      <c r="C1799" s="5" t="s">
        <v>3742</v>
      </c>
      <c r="D1799" s="5">
        <v>8</v>
      </c>
      <c r="E1799" s="6">
        <v>969</v>
      </c>
      <c r="F1799" s="17">
        <f>VLOOKUP(A1799,'forecast data dump'!$A$1:$H$3450,4,FALSE)</f>
        <v>44495</v>
      </c>
      <c r="G1799" s="17">
        <f>VLOOKUP(A1799,'forecast data dump'!$A$1:$H$3450,5,FALSE)</f>
        <v>44508</v>
      </c>
      <c r="H1799" s="13">
        <f>VLOOKUP(A1799,'forecast data dump'!$A$1:$H$3450,8,FALSE)</f>
        <v>0</v>
      </c>
      <c r="I1799" s="22">
        <f t="shared" si="264"/>
        <v>8</v>
      </c>
      <c r="J1799" s="5"/>
      <c r="K1799" s="5"/>
      <c r="L1799" s="33">
        <f t="shared" si="265"/>
        <v>969</v>
      </c>
      <c r="M1799" s="33">
        <f t="shared" si="266"/>
        <v>969</v>
      </c>
      <c r="N1799" s="22">
        <f t="shared" si="267"/>
        <v>0</v>
      </c>
    </row>
    <row r="1800" spans="1:14" x14ac:dyDescent="0.3">
      <c r="A1800" s="5" t="s">
        <v>3208</v>
      </c>
      <c r="B1800" s="5" t="s">
        <v>3209</v>
      </c>
      <c r="C1800" s="5" t="s">
        <v>3763</v>
      </c>
      <c r="D1800" s="5">
        <v>2</v>
      </c>
      <c r="E1800" s="6">
        <v>312</v>
      </c>
      <c r="F1800" s="17">
        <f>VLOOKUP(A1800,'forecast data dump'!$A$1:$H$3450,4,FALSE)</f>
        <v>44509</v>
      </c>
      <c r="G1800" s="17">
        <f>VLOOKUP(A1800,'forecast data dump'!$A$1:$H$3450,5,FALSE)</f>
        <v>44553</v>
      </c>
      <c r="H1800" s="13">
        <f>VLOOKUP(A1800,'forecast data dump'!$A$1:$H$3450,8,FALSE)</f>
        <v>0</v>
      </c>
      <c r="I1800" s="22">
        <f t="shared" si="264"/>
        <v>2</v>
      </c>
      <c r="J1800" s="5"/>
      <c r="K1800" s="5"/>
      <c r="L1800" s="33">
        <f t="shared" si="265"/>
        <v>312</v>
      </c>
      <c r="M1800" s="33">
        <f t="shared" si="266"/>
        <v>312</v>
      </c>
      <c r="N1800" s="22">
        <f t="shared" si="267"/>
        <v>0</v>
      </c>
    </row>
    <row r="1801" spans="1:14" x14ac:dyDescent="0.3">
      <c r="A1801" s="5" t="s">
        <v>3210</v>
      </c>
      <c r="B1801" s="5" t="s">
        <v>3211</v>
      </c>
      <c r="C1801" s="5" t="s">
        <v>3745</v>
      </c>
      <c r="D1801" s="5">
        <v>8</v>
      </c>
      <c r="E1801" s="6">
        <v>969</v>
      </c>
      <c r="F1801" s="17">
        <f>VLOOKUP(A1801,'forecast data dump'!$A$1:$H$3450,4,FALSE)</f>
        <v>44557</v>
      </c>
      <c r="G1801" s="17">
        <f>VLOOKUP(A1801,'forecast data dump'!$A$1:$H$3450,5,FALSE)</f>
        <v>44571</v>
      </c>
      <c r="H1801" s="13">
        <f>VLOOKUP(A1801,'forecast data dump'!$A$1:$H$3450,8,FALSE)</f>
        <v>0</v>
      </c>
      <c r="I1801" s="22">
        <f t="shared" si="264"/>
        <v>8</v>
      </c>
      <c r="J1801" s="5"/>
      <c r="K1801" s="5"/>
      <c r="L1801" s="33">
        <f t="shared" si="265"/>
        <v>969</v>
      </c>
      <c r="M1801" s="33">
        <f t="shared" si="266"/>
        <v>969</v>
      </c>
      <c r="N1801" s="22">
        <f t="shared" si="267"/>
        <v>0</v>
      </c>
    </row>
    <row r="1802" spans="1:14" x14ac:dyDescent="0.3">
      <c r="A1802" s="5" t="s">
        <v>3210</v>
      </c>
      <c r="B1802" s="5" t="s">
        <v>3211</v>
      </c>
      <c r="C1802" s="5" t="s">
        <v>3741</v>
      </c>
      <c r="D1802" s="5">
        <v>8</v>
      </c>
      <c r="E1802" s="6">
        <v>969</v>
      </c>
      <c r="F1802" s="17">
        <f>VLOOKUP(A1802,'forecast data dump'!$A$1:$H$3450,4,FALSE)</f>
        <v>44557</v>
      </c>
      <c r="G1802" s="17">
        <f>VLOOKUP(A1802,'forecast data dump'!$A$1:$H$3450,5,FALSE)</f>
        <v>44571</v>
      </c>
      <c r="H1802" s="13">
        <f>VLOOKUP(A1802,'forecast data dump'!$A$1:$H$3450,8,FALSE)</f>
        <v>0</v>
      </c>
      <c r="I1802" s="22">
        <f t="shared" si="264"/>
        <v>8</v>
      </c>
      <c r="J1802" s="5"/>
      <c r="K1802" s="5"/>
      <c r="L1802" s="33">
        <f t="shared" si="265"/>
        <v>969</v>
      </c>
      <c r="M1802" s="33">
        <f t="shared" si="266"/>
        <v>969</v>
      </c>
      <c r="N1802" s="22">
        <f t="shared" si="267"/>
        <v>0</v>
      </c>
    </row>
    <row r="1803" spans="1:14" x14ac:dyDescent="0.3">
      <c r="A1803" s="5" t="s">
        <v>3210</v>
      </c>
      <c r="B1803" s="5" t="s">
        <v>3211</v>
      </c>
      <c r="C1803" s="5" t="s">
        <v>3744</v>
      </c>
      <c r="D1803" s="5">
        <v>8</v>
      </c>
      <c r="E1803" s="6">
        <v>1250</v>
      </c>
      <c r="F1803" s="17">
        <f>VLOOKUP(A1803,'forecast data dump'!$A$1:$H$3450,4,FALSE)</f>
        <v>44557</v>
      </c>
      <c r="G1803" s="17">
        <f>VLOOKUP(A1803,'forecast data dump'!$A$1:$H$3450,5,FALSE)</f>
        <v>44571</v>
      </c>
      <c r="H1803" s="13">
        <f>VLOOKUP(A1803,'forecast data dump'!$A$1:$H$3450,8,FALSE)</f>
        <v>0</v>
      </c>
      <c r="I1803" s="22">
        <f t="shared" si="264"/>
        <v>8</v>
      </c>
      <c r="J1803" s="5"/>
      <c r="K1803" s="5"/>
      <c r="L1803" s="33">
        <f t="shared" si="265"/>
        <v>1250</v>
      </c>
      <c r="M1803" s="33">
        <f t="shared" si="266"/>
        <v>1250</v>
      </c>
      <c r="N1803" s="22">
        <f t="shared" si="267"/>
        <v>0</v>
      </c>
    </row>
    <row r="1804" spans="1:14" x14ac:dyDescent="0.3">
      <c r="A1804" s="5" t="s">
        <v>3210</v>
      </c>
      <c r="B1804" s="5" t="s">
        <v>3211</v>
      </c>
      <c r="C1804" s="5" t="s">
        <v>3742</v>
      </c>
      <c r="D1804" s="5">
        <v>8</v>
      </c>
      <c r="E1804" s="6">
        <v>969</v>
      </c>
      <c r="F1804" s="17">
        <f>VLOOKUP(A1804,'forecast data dump'!$A$1:$H$3450,4,FALSE)</f>
        <v>44557</v>
      </c>
      <c r="G1804" s="17">
        <f>VLOOKUP(A1804,'forecast data dump'!$A$1:$H$3450,5,FALSE)</f>
        <v>44571</v>
      </c>
      <c r="H1804" s="13">
        <f>VLOOKUP(A1804,'forecast data dump'!$A$1:$H$3450,8,FALSE)</f>
        <v>0</v>
      </c>
      <c r="I1804" s="22">
        <f t="shared" si="264"/>
        <v>8</v>
      </c>
      <c r="J1804" s="5"/>
      <c r="K1804" s="5"/>
      <c r="L1804" s="33">
        <f t="shared" si="265"/>
        <v>969</v>
      </c>
      <c r="M1804" s="33">
        <f t="shared" si="266"/>
        <v>969</v>
      </c>
      <c r="N1804" s="22">
        <f t="shared" si="267"/>
        <v>0</v>
      </c>
    </row>
    <row r="1805" spans="1:14" x14ac:dyDescent="0.3">
      <c r="A1805" s="5" t="s">
        <v>3212</v>
      </c>
      <c r="B1805" s="5" t="s">
        <v>3213</v>
      </c>
      <c r="C1805" s="5" t="s">
        <v>3745</v>
      </c>
      <c r="D1805" s="5">
        <v>48</v>
      </c>
      <c r="E1805" s="6">
        <v>5811</v>
      </c>
      <c r="F1805" s="17">
        <f>VLOOKUP(A1805,'forecast data dump'!$A$1:$H$3450,4,FALSE)</f>
        <v>44572</v>
      </c>
      <c r="G1805" s="17">
        <f>VLOOKUP(A1805,'forecast data dump'!$A$1:$H$3450,5,FALSE)</f>
        <v>44615</v>
      </c>
      <c r="H1805" s="13">
        <f>VLOOKUP(A1805,'forecast data dump'!$A$1:$H$3450,8,FALSE)</f>
        <v>0</v>
      </c>
      <c r="I1805" s="22">
        <f t="shared" si="264"/>
        <v>48</v>
      </c>
      <c r="J1805" s="5"/>
      <c r="K1805" s="5"/>
      <c r="L1805" s="33">
        <f t="shared" si="265"/>
        <v>5811</v>
      </c>
      <c r="M1805" s="33">
        <f t="shared" si="266"/>
        <v>5811</v>
      </c>
      <c r="N1805" s="22">
        <f t="shared" si="267"/>
        <v>0</v>
      </c>
    </row>
    <row r="1806" spans="1:14" x14ac:dyDescent="0.3">
      <c r="A1806" s="5" t="s">
        <v>3212</v>
      </c>
      <c r="B1806" s="5" t="s">
        <v>3213</v>
      </c>
      <c r="C1806" s="5" t="s">
        <v>3741</v>
      </c>
      <c r="D1806" s="5">
        <v>24</v>
      </c>
      <c r="E1806" s="6">
        <v>2906</v>
      </c>
      <c r="F1806" s="17">
        <f>VLOOKUP(A1806,'forecast data dump'!$A$1:$H$3450,4,FALSE)</f>
        <v>44572</v>
      </c>
      <c r="G1806" s="17">
        <f>VLOOKUP(A1806,'forecast data dump'!$A$1:$H$3450,5,FALSE)</f>
        <v>44615</v>
      </c>
      <c r="H1806" s="13">
        <f>VLOOKUP(A1806,'forecast data dump'!$A$1:$H$3450,8,FALSE)</f>
        <v>0</v>
      </c>
      <c r="I1806" s="22">
        <f t="shared" si="264"/>
        <v>24</v>
      </c>
      <c r="J1806" s="5"/>
      <c r="K1806" s="5"/>
      <c r="L1806" s="33">
        <f t="shared" si="265"/>
        <v>2906</v>
      </c>
      <c r="M1806" s="33">
        <f t="shared" si="266"/>
        <v>2906</v>
      </c>
      <c r="N1806" s="22">
        <f t="shared" si="267"/>
        <v>0</v>
      </c>
    </row>
    <row r="1807" spans="1:14" x14ac:dyDescent="0.3">
      <c r="A1807" s="5" t="s">
        <v>3212</v>
      </c>
      <c r="B1807" s="5" t="s">
        <v>3213</v>
      </c>
      <c r="C1807" s="5" t="s">
        <v>3744</v>
      </c>
      <c r="D1807" s="5">
        <v>24</v>
      </c>
      <c r="E1807" s="6">
        <v>3750</v>
      </c>
      <c r="F1807" s="17">
        <f>VLOOKUP(A1807,'forecast data dump'!$A$1:$H$3450,4,FALSE)</f>
        <v>44572</v>
      </c>
      <c r="G1807" s="17">
        <f>VLOOKUP(A1807,'forecast data dump'!$A$1:$H$3450,5,FALSE)</f>
        <v>44615</v>
      </c>
      <c r="H1807" s="13">
        <f>VLOOKUP(A1807,'forecast data dump'!$A$1:$H$3450,8,FALSE)</f>
        <v>0</v>
      </c>
      <c r="I1807" s="22">
        <f t="shared" si="264"/>
        <v>24</v>
      </c>
      <c r="J1807" s="5"/>
      <c r="K1807" s="5"/>
      <c r="L1807" s="33">
        <f t="shared" si="265"/>
        <v>3750</v>
      </c>
      <c r="M1807" s="33">
        <f t="shared" si="266"/>
        <v>3750</v>
      </c>
      <c r="N1807" s="22">
        <f t="shared" si="267"/>
        <v>0</v>
      </c>
    </row>
    <row r="1808" spans="1:14" x14ac:dyDescent="0.3">
      <c r="A1808" s="5" t="s">
        <v>3212</v>
      </c>
      <c r="B1808" s="5" t="s">
        <v>3213</v>
      </c>
      <c r="C1808" s="5" t="s">
        <v>3742</v>
      </c>
      <c r="D1808" s="5">
        <v>24</v>
      </c>
      <c r="E1808" s="6">
        <v>2906</v>
      </c>
      <c r="F1808" s="17">
        <f>VLOOKUP(A1808,'forecast data dump'!$A$1:$H$3450,4,FALSE)</f>
        <v>44572</v>
      </c>
      <c r="G1808" s="17">
        <f>VLOOKUP(A1808,'forecast data dump'!$A$1:$H$3450,5,FALSE)</f>
        <v>44615</v>
      </c>
      <c r="H1808" s="13">
        <f>VLOOKUP(A1808,'forecast data dump'!$A$1:$H$3450,8,FALSE)</f>
        <v>0</v>
      </c>
      <c r="I1808" s="22">
        <f t="shared" si="264"/>
        <v>24</v>
      </c>
      <c r="J1808" s="5"/>
      <c r="K1808" s="5"/>
      <c r="L1808" s="33">
        <f t="shared" si="265"/>
        <v>2906</v>
      </c>
      <c r="M1808" s="33">
        <f t="shared" si="266"/>
        <v>2906</v>
      </c>
      <c r="N1808" s="22">
        <f t="shared" si="267"/>
        <v>0</v>
      </c>
    </row>
    <row r="1809" spans="1:14" x14ac:dyDescent="0.3">
      <c r="A1809" s="5" t="s">
        <v>3214</v>
      </c>
      <c r="B1809" s="5" t="s">
        <v>3215</v>
      </c>
      <c r="C1809" s="5" t="s">
        <v>3763</v>
      </c>
      <c r="D1809" s="5">
        <v>2</v>
      </c>
      <c r="E1809" s="6">
        <v>312</v>
      </c>
      <c r="F1809" s="17">
        <f>VLOOKUP(A1809,'forecast data dump'!$A$1:$H$3450,4,FALSE)</f>
        <v>44617</v>
      </c>
      <c r="G1809" s="17">
        <f>VLOOKUP(A1809,'forecast data dump'!$A$1:$H$3450,5,FALSE)</f>
        <v>44630</v>
      </c>
      <c r="H1809" s="13">
        <f>VLOOKUP(A1809,'forecast data dump'!$A$1:$H$3450,8,FALSE)</f>
        <v>0</v>
      </c>
      <c r="I1809" s="22">
        <f t="shared" si="264"/>
        <v>2</v>
      </c>
      <c r="J1809" s="5"/>
      <c r="K1809" s="5"/>
      <c r="L1809" s="33">
        <f t="shared" si="265"/>
        <v>312</v>
      </c>
      <c r="M1809" s="33">
        <f t="shared" si="266"/>
        <v>312</v>
      </c>
      <c r="N1809" s="22">
        <f t="shared" si="267"/>
        <v>0</v>
      </c>
    </row>
    <row r="1810" spans="1:14" x14ac:dyDescent="0.3">
      <c r="A1810" s="5" t="s">
        <v>3216</v>
      </c>
      <c r="B1810" s="5" t="s">
        <v>3217</v>
      </c>
      <c r="C1810" s="5" t="s">
        <v>3762</v>
      </c>
      <c r="D1810" s="5">
        <v>50000</v>
      </c>
      <c r="E1810" s="6">
        <v>59195</v>
      </c>
      <c r="F1810" s="17">
        <f>VLOOKUP(A1810,'forecast data dump'!$A$1:$H$3450,4,FALSE)</f>
        <v>44573</v>
      </c>
      <c r="G1810" s="17">
        <f>VLOOKUP(A1810,'forecast data dump'!$A$1:$H$3450,5,FALSE)</f>
        <v>44616</v>
      </c>
      <c r="H1810" s="13">
        <f>VLOOKUP(A1810,'forecast data dump'!$A$1:$H$3450,8,FALSE)</f>
        <v>0</v>
      </c>
      <c r="I1810" s="22">
        <f t="shared" si="264"/>
        <v>50000</v>
      </c>
      <c r="J1810" s="5"/>
      <c r="K1810" s="5"/>
      <c r="L1810" s="33">
        <f t="shared" si="265"/>
        <v>59195</v>
      </c>
      <c r="M1810" s="33">
        <f t="shared" si="266"/>
        <v>59195</v>
      </c>
      <c r="N1810" s="22">
        <f t="shared" si="267"/>
        <v>0</v>
      </c>
    </row>
    <row r="1811" spans="1:14" x14ac:dyDescent="0.3">
      <c r="A1811" s="5" t="s">
        <v>3218</v>
      </c>
      <c r="B1811" s="5" t="s">
        <v>3219</v>
      </c>
      <c r="C1811" s="5" t="s">
        <v>3740</v>
      </c>
      <c r="D1811" s="5">
        <v>8</v>
      </c>
      <c r="E1811" s="6">
        <v>1461</v>
      </c>
      <c r="F1811" s="17">
        <f>VLOOKUP(A1811,'forecast data dump'!$A$1:$H$3450,4,FALSE)</f>
        <v>44466</v>
      </c>
      <c r="G1811" s="17">
        <f>VLOOKUP(A1811,'forecast data dump'!$A$1:$H$3450,5,FALSE)</f>
        <v>44477</v>
      </c>
      <c r="H1811" s="13">
        <f>VLOOKUP(A1811,'forecast data dump'!$A$1:$H$3450,8,FALSE)</f>
        <v>0</v>
      </c>
      <c r="I1811" s="22">
        <f t="shared" si="264"/>
        <v>8</v>
      </c>
      <c r="J1811" s="5"/>
      <c r="K1811" s="5"/>
      <c r="L1811" s="33">
        <f t="shared" si="265"/>
        <v>1461</v>
      </c>
      <c r="M1811" s="33">
        <f t="shared" si="266"/>
        <v>1461</v>
      </c>
      <c r="N1811" s="22">
        <f t="shared" si="267"/>
        <v>0</v>
      </c>
    </row>
    <row r="1812" spans="1:14" x14ac:dyDescent="0.3">
      <c r="A1812" s="5" t="s">
        <v>3218</v>
      </c>
      <c r="B1812" s="5" t="s">
        <v>3219</v>
      </c>
      <c r="C1812" s="5" t="s">
        <v>3742</v>
      </c>
      <c r="D1812" s="5">
        <v>8</v>
      </c>
      <c r="E1812" s="6">
        <v>969</v>
      </c>
      <c r="F1812" s="17">
        <f>VLOOKUP(A1812,'forecast data dump'!$A$1:$H$3450,4,FALSE)</f>
        <v>44466</v>
      </c>
      <c r="G1812" s="17">
        <f>VLOOKUP(A1812,'forecast data dump'!$A$1:$H$3450,5,FALSE)</f>
        <v>44477</v>
      </c>
      <c r="H1812" s="13">
        <f>VLOOKUP(A1812,'forecast data dump'!$A$1:$H$3450,8,FALSE)</f>
        <v>0</v>
      </c>
      <c r="I1812" s="22">
        <f t="shared" si="264"/>
        <v>8</v>
      </c>
      <c r="J1812" s="5"/>
      <c r="K1812" s="5"/>
      <c r="L1812" s="33">
        <f t="shared" si="265"/>
        <v>969</v>
      </c>
      <c r="M1812" s="33">
        <f t="shared" si="266"/>
        <v>969</v>
      </c>
      <c r="N1812" s="22">
        <f t="shared" si="267"/>
        <v>0</v>
      </c>
    </row>
    <row r="1813" spans="1:14" x14ac:dyDescent="0.3">
      <c r="A1813" s="5" t="s">
        <v>3218</v>
      </c>
      <c r="B1813" s="5" t="s">
        <v>3219</v>
      </c>
      <c r="C1813" s="5" t="s">
        <v>3741</v>
      </c>
      <c r="D1813" s="5">
        <v>8</v>
      </c>
      <c r="E1813" s="6">
        <v>969</v>
      </c>
      <c r="F1813" s="17">
        <f>VLOOKUP(A1813,'forecast data dump'!$A$1:$H$3450,4,FALSE)</f>
        <v>44466</v>
      </c>
      <c r="G1813" s="17">
        <f>VLOOKUP(A1813,'forecast data dump'!$A$1:$H$3450,5,FALSE)</f>
        <v>44477</v>
      </c>
      <c r="H1813" s="13">
        <f>VLOOKUP(A1813,'forecast data dump'!$A$1:$H$3450,8,FALSE)</f>
        <v>0</v>
      </c>
      <c r="I1813" s="22">
        <f t="shared" si="264"/>
        <v>8</v>
      </c>
      <c r="J1813" s="5"/>
      <c r="K1813" s="5"/>
      <c r="L1813" s="33">
        <f t="shared" si="265"/>
        <v>969</v>
      </c>
      <c r="M1813" s="33">
        <f t="shared" si="266"/>
        <v>969</v>
      </c>
      <c r="N1813" s="22">
        <f t="shared" si="267"/>
        <v>0</v>
      </c>
    </row>
    <row r="1814" spans="1:14" x14ac:dyDescent="0.3">
      <c r="A1814" s="5" t="s">
        <v>3218</v>
      </c>
      <c r="B1814" s="5" t="s">
        <v>3219</v>
      </c>
      <c r="C1814" s="5" t="s">
        <v>3745</v>
      </c>
      <c r="D1814" s="5">
        <v>8</v>
      </c>
      <c r="E1814" s="6">
        <v>969</v>
      </c>
      <c r="F1814" s="17">
        <f>VLOOKUP(A1814,'forecast data dump'!$A$1:$H$3450,4,FALSE)</f>
        <v>44466</v>
      </c>
      <c r="G1814" s="17">
        <f>VLOOKUP(A1814,'forecast data dump'!$A$1:$H$3450,5,FALSE)</f>
        <v>44477</v>
      </c>
      <c r="H1814" s="13">
        <f>VLOOKUP(A1814,'forecast data dump'!$A$1:$H$3450,8,FALSE)</f>
        <v>0</v>
      </c>
      <c r="I1814" s="22">
        <f t="shared" si="264"/>
        <v>8</v>
      </c>
      <c r="J1814" s="5"/>
      <c r="K1814" s="5"/>
      <c r="L1814" s="33">
        <f t="shared" si="265"/>
        <v>969</v>
      </c>
      <c r="M1814" s="33">
        <f t="shared" si="266"/>
        <v>969</v>
      </c>
      <c r="N1814" s="22">
        <f t="shared" si="267"/>
        <v>0</v>
      </c>
    </row>
    <row r="1815" spans="1:14" x14ac:dyDescent="0.3">
      <c r="A1815" s="5" t="s">
        <v>3218</v>
      </c>
      <c r="B1815" s="5" t="s">
        <v>3219</v>
      </c>
      <c r="C1815" s="5" t="s">
        <v>3744</v>
      </c>
      <c r="D1815" s="5">
        <v>8</v>
      </c>
      <c r="E1815" s="6">
        <v>1250</v>
      </c>
      <c r="F1815" s="17">
        <f>VLOOKUP(A1815,'forecast data dump'!$A$1:$H$3450,4,FALSE)</f>
        <v>44466</v>
      </c>
      <c r="G1815" s="17">
        <f>VLOOKUP(A1815,'forecast data dump'!$A$1:$H$3450,5,FALSE)</f>
        <v>44477</v>
      </c>
      <c r="H1815" s="13">
        <f>VLOOKUP(A1815,'forecast data dump'!$A$1:$H$3450,8,FALSE)</f>
        <v>0</v>
      </c>
      <c r="I1815" s="22">
        <f t="shared" si="264"/>
        <v>8</v>
      </c>
      <c r="J1815" s="5"/>
      <c r="K1815" s="5"/>
      <c r="L1815" s="33">
        <f t="shared" si="265"/>
        <v>1250</v>
      </c>
      <c r="M1815" s="33">
        <f t="shared" si="266"/>
        <v>1250</v>
      </c>
      <c r="N1815" s="22">
        <f t="shared" si="267"/>
        <v>0</v>
      </c>
    </row>
    <row r="1816" spans="1:14" x14ac:dyDescent="0.3">
      <c r="A1816" s="5" t="s">
        <v>3220</v>
      </c>
      <c r="B1816" s="5" t="s">
        <v>3221</v>
      </c>
      <c r="C1816" s="5" t="s">
        <v>3745</v>
      </c>
      <c r="D1816" s="5">
        <v>8</v>
      </c>
      <c r="E1816" s="6">
        <v>969</v>
      </c>
      <c r="F1816" s="17">
        <f>VLOOKUP(A1816,'forecast data dump'!$A$1:$H$3450,4,FALSE)</f>
        <v>44481</v>
      </c>
      <c r="G1816" s="17">
        <f>VLOOKUP(A1816,'forecast data dump'!$A$1:$H$3450,5,FALSE)</f>
        <v>44487</v>
      </c>
      <c r="H1816" s="13">
        <f>VLOOKUP(A1816,'forecast data dump'!$A$1:$H$3450,8,FALSE)</f>
        <v>0</v>
      </c>
      <c r="I1816" s="22">
        <f t="shared" si="264"/>
        <v>8</v>
      </c>
      <c r="J1816" s="5"/>
      <c r="K1816" s="5"/>
      <c r="L1816" s="33">
        <f t="shared" si="265"/>
        <v>969</v>
      </c>
      <c r="M1816" s="33">
        <f t="shared" si="266"/>
        <v>969</v>
      </c>
      <c r="N1816" s="22">
        <f t="shared" si="267"/>
        <v>0</v>
      </c>
    </row>
    <row r="1817" spans="1:14" x14ac:dyDescent="0.3">
      <c r="A1817" s="5" t="s">
        <v>3220</v>
      </c>
      <c r="B1817" s="5" t="s">
        <v>3221</v>
      </c>
      <c r="C1817" s="5" t="s">
        <v>3744</v>
      </c>
      <c r="D1817" s="5">
        <v>4</v>
      </c>
      <c r="E1817" s="6">
        <v>625</v>
      </c>
      <c r="F1817" s="17">
        <f>VLOOKUP(A1817,'forecast data dump'!$A$1:$H$3450,4,FALSE)</f>
        <v>44481</v>
      </c>
      <c r="G1817" s="17">
        <f>VLOOKUP(A1817,'forecast data dump'!$A$1:$H$3450,5,FALSE)</f>
        <v>44487</v>
      </c>
      <c r="H1817" s="13">
        <f>VLOOKUP(A1817,'forecast data dump'!$A$1:$H$3450,8,FALSE)</f>
        <v>0</v>
      </c>
      <c r="I1817" s="22">
        <f t="shared" si="264"/>
        <v>4</v>
      </c>
      <c r="J1817" s="5"/>
      <c r="K1817" s="5"/>
      <c r="L1817" s="33">
        <f t="shared" si="265"/>
        <v>625</v>
      </c>
      <c r="M1817" s="33">
        <f t="shared" si="266"/>
        <v>625</v>
      </c>
      <c r="N1817" s="22">
        <f t="shared" si="267"/>
        <v>0</v>
      </c>
    </row>
    <row r="1818" spans="1:14" x14ac:dyDescent="0.3">
      <c r="A1818" s="5" t="s">
        <v>3222</v>
      </c>
      <c r="B1818" s="5" t="s">
        <v>3223</v>
      </c>
      <c r="C1818" s="5" t="s">
        <v>3741</v>
      </c>
      <c r="D1818" s="5">
        <v>24</v>
      </c>
      <c r="E1818" s="6">
        <v>2906</v>
      </c>
      <c r="F1818" s="17">
        <f>VLOOKUP(A1818,'forecast data dump'!$A$1:$H$3450,4,FALSE)</f>
        <v>44509</v>
      </c>
      <c r="G1818" s="17">
        <f>VLOOKUP(A1818,'forecast data dump'!$A$1:$H$3450,5,FALSE)</f>
        <v>44553</v>
      </c>
      <c r="H1818" s="13">
        <f>VLOOKUP(A1818,'forecast data dump'!$A$1:$H$3450,8,FALSE)</f>
        <v>0</v>
      </c>
      <c r="I1818" s="22">
        <f t="shared" si="264"/>
        <v>24</v>
      </c>
      <c r="J1818" s="5"/>
      <c r="K1818" s="5"/>
      <c r="L1818" s="33">
        <f t="shared" si="265"/>
        <v>2906</v>
      </c>
      <c r="M1818" s="33">
        <f t="shared" si="266"/>
        <v>2906</v>
      </c>
      <c r="N1818" s="22">
        <f t="shared" si="267"/>
        <v>0</v>
      </c>
    </row>
    <row r="1819" spans="1:14" x14ac:dyDescent="0.3">
      <c r="A1819" s="5" t="s">
        <v>3222</v>
      </c>
      <c r="B1819" s="5" t="s">
        <v>3223</v>
      </c>
      <c r="C1819" s="5" t="s">
        <v>3744</v>
      </c>
      <c r="D1819" s="5">
        <v>24</v>
      </c>
      <c r="E1819" s="6">
        <v>3750</v>
      </c>
      <c r="F1819" s="17">
        <f>VLOOKUP(A1819,'forecast data dump'!$A$1:$H$3450,4,FALSE)</f>
        <v>44509</v>
      </c>
      <c r="G1819" s="17">
        <f>VLOOKUP(A1819,'forecast data dump'!$A$1:$H$3450,5,FALSE)</f>
        <v>44553</v>
      </c>
      <c r="H1819" s="13">
        <f>VLOOKUP(A1819,'forecast data dump'!$A$1:$H$3450,8,FALSE)</f>
        <v>0</v>
      </c>
      <c r="I1819" s="22">
        <f t="shared" si="264"/>
        <v>24</v>
      </c>
      <c r="J1819" s="5"/>
      <c r="K1819" s="5"/>
      <c r="L1819" s="33">
        <f t="shared" si="265"/>
        <v>3750</v>
      </c>
      <c r="M1819" s="33">
        <f t="shared" si="266"/>
        <v>3750</v>
      </c>
      <c r="N1819" s="22">
        <f t="shared" si="267"/>
        <v>0</v>
      </c>
    </row>
    <row r="1820" spans="1:14" x14ac:dyDescent="0.3">
      <c r="A1820" s="5" t="s">
        <v>3222</v>
      </c>
      <c r="B1820" s="5" t="s">
        <v>3223</v>
      </c>
      <c r="C1820" s="5" t="s">
        <v>3742</v>
      </c>
      <c r="D1820" s="5">
        <v>24</v>
      </c>
      <c r="E1820" s="6">
        <v>2906</v>
      </c>
      <c r="F1820" s="17">
        <f>VLOOKUP(A1820,'forecast data dump'!$A$1:$H$3450,4,FALSE)</f>
        <v>44509</v>
      </c>
      <c r="G1820" s="17">
        <f>VLOOKUP(A1820,'forecast data dump'!$A$1:$H$3450,5,FALSE)</f>
        <v>44553</v>
      </c>
      <c r="H1820" s="13">
        <f>VLOOKUP(A1820,'forecast data dump'!$A$1:$H$3450,8,FALSE)</f>
        <v>0</v>
      </c>
      <c r="I1820" s="22">
        <f t="shared" si="264"/>
        <v>24</v>
      </c>
      <c r="J1820" s="5"/>
      <c r="K1820" s="5"/>
      <c r="L1820" s="33">
        <f t="shared" si="265"/>
        <v>2906</v>
      </c>
      <c r="M1820" s="33">
        <f t="shared" si="266"/>
        <v>2906</v>
      </c>
      <c r="N1820" s="22">
        <f t="shared" si="267"/>
        <v>0</v>
      </c>
    </row>
    <row r="1821" spans="1:14" x14ac:dyDescent="0.3">
      <c r="A1821" s="5" t="s">
        <v>3224</v>
      </c>
      <c r="B1821" s="5" t="s">
        <v>3225</v>
      </c>
      <c r="C1821" s="5" t="s">
        <v>3740</v>
      </c>
      <c r="D1821" s="5">
        <v>8</v>
      </c>
      <c r="E1821" s="6">
        <v>1461</v>
      </c>
      <c r="F1821" s="17">
        <f>VLOOKUP(A1821,'forecast data dump'!$A$1:$H$3450,4,FALSE)</f>
        <v>44617</v>
      </c>
      <c r="G1821" s="17">
        <f>VLOOKUP(A1821,'forecast data dump'!$A$1:$H$3450,5,FALSE)</f>
        <v>44630</v>
      </c>
      <c r="H1821" s="13">
        <f>VLOOKUP(A1821,'forecast data dump'!$A$1:$H$3450,8,FALSE)</f>
        <v>0</v>
      </c>
      <c r="I1821" s="22">
        <f t="shared" si="264"/>
        <v>8</v>
      </c>
      <c r="J1821" s="5"/>
      <c r="K1821" s="5"/>
      <c r="L1821" s="33">
        <f t="shared" si="265"/>
        <v>1461</v>
      </c>
      <c r="M1821" s="33">
        <f t="shared" si="266"/>
        <v>1461</v>
      </c>
      <c r="N1821" s="22">
        <f t="shared" si="267"/>
        <v>0</v>
      </c>
    </row>
    <row r="1822" spans="1:14" x14ac:dyDescent="0.3">
      <c r="A1822" s="5" t="s">
        <v>3224</v>
      </c>
      <c r="B1822" s="5" t="s">
        <v>3225</v>
      </c>
      <c r="C1822" s="5" t="s">
        <v>3745</v>
      </c>
      <c r="D1822" s="5">
        <v>4</v>
      </c>
      <c r="E1822" s="6">
        <v>484</v>
      </c>
      <c r="F1822" s="17">
        <f>VLOOKUP(A1822,'forecast data dump'!$A$1:$H$3450,4,FALSE)</f>
        <v>44617</v>
      </c>
      <c r="G1822" s="17">
        <f>VLOOKUP(A1822,'forecast data dump'!$A$1:$H$3450,5,FALSE)</f>
        <v>44630</v>
      </c>
      <c r="H1822" s="13">
        <f>VLOOKUP(A1822,'forecast data dump'!$A$1:$H$3450,8,FALSE)</f>
        <v>0</v>
      </c>
      <c r="I1822" s="22">
        <f t="shared" si="264"/>
        <v>4</v>
      </c>
      <c r="J1822" s="5"/>
      <c r="K1822" s="5"/>
      <c r="L1822" s="33">
        <f t="shared" si="265"/>
        <v>484</v>
      </c>
      <c r="M1822" s="33">
        <f t="shared" si="266"/>
        <v>484</v>
      </c>
      <c r="N1822" s="22">
        <f t="shared" si="267"/>
        <v>0</v>
      </c>
    </row>
    <row r="1823" spans="1:14" x14ac:dyDescent="0.3">
      <c r="A1823" s="5" t="s">
        <v>3224</v>
      </c>
      <c r="B1823" s="5" t="s">
        <v>3225</v>
      </c>
      <c r="C1823" s="5" t="s">
        <v>3741</v>
      </c>
      <c r="D1823" s="5">
        <v>8</v>
      </c>
      <c r="E1823" s="6">
        <v>969</v>
      </c>
      <c r="F1823" s="17">
        <f>VLOOKUP(A1823,'forecast data dump'!$A$1:$H$3450,4,FALSE)</f>
        <v>44617</v>
      </c>
      <c r="G1823" s="17">
        <f>VLOOKUP(A1823,'forecast data dump'!$A$1:$H$3450,5,FALSE)</f>
        <v>44630</v>
      </c>
      <c r="H1823" s="13">
        <f>VLOOKUP(A1823,'forecast data dump'!$A$1:$H$3450,8,FALSE)</f>
        <v>0</v>
      </c>
      <c r="I1823" s="22">
        <f t="shared" si="264"/>
        <v>8</v>
      </c>
      <c r="J1823" s="5"/>
      <c r="K1823" s="5"/>
      <c r="L1823" s="33">
        <f t="shared" si="265"/>
        <v>969</v>
      </c>
      <c r="M1823" s="33">
        <f t="shared" si="266"/>
        <v>969</v>
      </c>
      <c r="N1823" s="22">
        <f t="shared" si="267"/>
        <v>0</v>
      </c>
    </row>
    <row r="1824" spans="1:14" x14ac:dyDescent="0.3">
      <c r="A1824" s="5" t="s">
        <v>3224</v>
      </c>
      <c r="B1824" s="5" t="s">
        <v>3225</v>
      </c>
      <c r="C1824" s="5" t="s">
        <v>3744</v>
      </c>
      <c r="D1824" s="5">
        <v>8</v>
      </c>
      <c r="E1824" s="6">
        <v>1250</v>
      </c>
      <c r="F1824" s="17">
        <f>VLOOKUP(A1824,'forecast data dump'!$A$1:$H$3450,4,FALSE)</f>
        <v>44617</v>
      </c>
      <c r="G1824" s="17">
        <f>VLOOKUP(A1824,'forecast data dump'!$A$1:$H$3450,5,FALSE)</f>
        <v>44630</v>
      </c>
      <c r="H1824" s="13">
        <f>VLOOKUP(A1824,'forecast data dump'!$A$1:$H$3450,8,FALSE)</f>
        <v>0</v>
      </c>
      <c r="I1824" s="22">
        <f t="shared" si="264"/>
        <v>8</v>
      </c>
      <c r="J1824" s="5"/>
      <c r="K1824" s="5"/>
      <c r="L1824" s="33">
        <f t="shared" si="265"/>
        <v>1250</v>
      </c>
      <c r="M1824" s="33">
        <f t="shared" si="266"/>
        <v>1250</v>
      </c>
      <c r="N1824" s="22">
        <f t="shared" si="267"/>
        <v>0</v>
      </c>
    </row>
    <row r="1825" spans="1:14" x14ac:dyDescent="0.3">
      <c r="A1825" s="5" t="s">
        <v>3224</v>
      </c>
      <c r="B1825" s="5" t="s">
        <v>3225</v>
      </c>
      <c r="C1825" s="5" t="s">
        <v>3742</v>
      </c>
      <c r="D1825" s="5">
        <v>8</v>
      </c>
      <c r="E1825" s="6">
        <v>969</v>
      </c>
      <c r="F1825" s="17">
        <f>VLOOKUP(A1825,'forecast data dump'!$A$1:$H$3450,4,FALSE)</f>
        <v>44617</v>
      </c>
      <c r="G1825" s="17">
        <f>VLOOKUP(A1825,'forecast data dump'!$A$1:$H$3450,5,FALSE)</f>
        <v>44630</v>
      </c>
      <c r="H1825" s="13">
        <f>VLOOKUP(A1825,'forecast data dump'!$A$1:$H$3450,8,FALSE)</f>
        <v>0</v>
      </c>
      <c r="I1825" s="22">
        <f t="shared" si="264"/>
        <v>8</v>
      </c>
      <c r="J1825" s="5"/>
      <c r="K1825" s="5"/>
      <c r="L1825" s="33">
        <f t="shared" si="265"/>
        <v>969</v>
      </c>
      <c r="M1825" s="33">
        <f t="shared" si="266"/>
        <v>969</v>
      </c>
      <c r="N1825" s="22">
        <f t="shared" si="267"/>
        <v>0</v>
      </c>
    </row>
    <row r="1826" spans="1:14" x14ac:dyDescent="0.3">
      <c r="A1826" s="3" t="s">
        <v>7992</v>
      </c>
      <c r="B1826" s="3"/>
      <c r="C1826" s="3"/>
      <c r="D1826" s="3"/>
      <c r="E1826" s="4"/>
      <c r="F1826" s="15"/>
      <c r="G1826" s="15"/>
      <c r="H1826" s="11"/>
      <c r="I1826" s="20"/>
      <c r="J1826" s="3"/>
      <c r="K1826" s="3"/>
      <c r="L1826" s="32"/>
      <c r="M1826" s="32"/>
      <c r="N1826" s="20"/>
    </row>
    <row r="1827" spans="1:14" x14ac:dyDescent="0.3">
      <c r="A1827" s="5" t="s">
        <v>2710</v>
      </c>
      <c r="B1827" s="5" t="s">
        <v>2711</v>
      </c>
      <c r="C1827" s="5" t="s">
        <v>3730</v>
      </c>
      <c r="D1827" s="5">
        <v>36</v>
      </c>
      <c r="E1827" s="6">
        <v>6005</v>
      </c>
      <c r="F1827" s="17" t="str">
        <f>VLOOKUP(A1827,'forecast data dump'!$A$1:$H$3450,4,FALSE)</f>
        <v>01-Feb-17 A</v>
      </c>
      <c r="G1827" s="17" t="str">
        <f>VLOOKUP(A1827,'forecast data dump'!$A$1:$H$3450,5,FALSE)</f>
        <v>29-Sep-17 A</v>
      </c>
      <c r="H1827" s="13">
        <f>VLOOKUP(A1827,'forecast data dump'!$A$1:$H$3450,8,FALSE)</f>
        <v>1</v>
      </c>
      <c r="I1827" s="22">
        <f>D1827*(1-H1827)</f>
        <v>0</v>
      </c>
      <c r="J1827" s="5"/>
      <c r="K1827" s="5"/>
      <c r="L1827" s="33">
        <f>E1827*(1-H1827)</f>
        <v>0</v>
      </c>
      <c r="M1827" s="33">
        <f>IF(J1827="",L1827,(E1827/D1827)*J1827)</f>
        <v>0</v>
      </c>
      <c r="N1827" s="22">
        <f>L1827-M1827</f>
        <v>0</v>
      </c>
    </row>
    <row r="1828" spans="1:14" x14ac:dyDescent="0.3">
      <c r="A1828" s="5" t="s">
        <v>2712</v>
      </c>
      <c r="B1828" s="5" t="s">
        <v>2713</v>
      </c>
      <c r="C1828" s="5" t="s">
        <v>3730</v>
      </c>
      <c r="D1828" s="5">
        <v>405</v>
      </c>
      <c r="E1828" s="6">
        <v>67591</v>
      </c>
      <c r="F1828" s="17" t="str">
        <f>VLOOKUP(A1828,'forecast data dump'!$A$1:$H$3450,4,FALSE)</f>
        <v>01-Oct-17 A</v>
      </c>
      <c r="G1828" s="17" t="str">
        <f>VLOOKUP(A1828,'forecast data dump'!$A$1:$H$3450,5,FALSE)</f>
        <v>28-Sep-18 A</v>
      </c>
      <c r="H1828" s="13">
        <f>VLOOKUP(A1828,'forecast data dump'!$A$1:$H$3450,8,FALSE)</f>
        <v>1</v>
      </c>
      <c r="I1828" s="22">
        <f>D1828*(1-H1828)</f>
        <v>0</v>
      </c>
      <c r="J1828" s="5"/>
      <c r="K1828" s="5"/>
      <c r="L1828" s="33">
        <f>E1828*(1-H1828)</f>
        <v>0</v>
      </c>
      <c r="M1828" s="33">
        <f>IF(J1828="",L1828,(E1828/D1828)*J1828)</f>
        <v>0</v>
      </c>
      <c r="N1828" s="22">
        <f>L1828-M1828</f>
        <v>0</v>
      </c>
    </row>
    <row r="1829" spans="1:14" x14ac:dyDescent="0.3">
      <c r="A1829" s="5" t="s">
        <v>2714</v>
      </c>
      <c r="B1829" s="5" t="s">
        <v>2715</v>
      </c>
      <c r="C1829" s="5" t="s">
        <v>3730</v>
      </c>
      <c r="D1829" s="5">
        <v>250</v>
      </c>
      <c r="E1829" s="6">
        <v>41837</v>
      </c>
      <c r="F1829" s="17" t="str">
        <f>VLOOKUP(A1829,'forecast data dump'!$A$1:$H$3450,4,FALSE)</f>
        <v>01-Oct-18 A</v>
      </c>
      <c r="G1829" s="17" t="str">
        <f>VLOOKUP(A1829,'forecast data dump'!$A$1:$H$3450,5,FALSE)</f>
        <v>31-May-19 A</v>
      </c>
      <c r="H1829" s="13">
        <f>VLOOKUP(A1829,'forecast data dump'!$A$1:$H$3450,8,FALSE)</f>
        <v>1</v>
      </c>
      <c r="I1829" s="22">
        <f>D1829*(1-H1829)</f>
        <v>0</v>
      </c>
      <c r="J1829" s="5"/>
      <c r="K1829" s="5"/>
      <c r="L1829" s="33">
        <f>E1829*(1-H1829)</f>
        <v>0</v>
      </c>
      <c r="M1829" s="33">
        <f>IF(J1829="",L1829,(E1829/D1829)*J1829)</f>
        <v>0</v>
      </c>
      <c r="N1829" s="22">
        <f>L1829-M1829</f>
        <v>0</v>
      </c>
    </row>
    <row r="1830" spans="1:14" x14ac:dyDescent="0.3">
      <c r="A1830" s="5" t="s">
        <v>2716</v>
      </c>
      <c r="B1830" s="5" t="s">
        <v>2717</v>
      </c>
      <c r="C1830" s="5" t="s">
        <v>3730</v>
      </c>
      <c r="D1830" s="5">
        <v>137</v>
      </c>
      <c r="E1830" s="6">
        <v>22906</v>
      </c>
      <c r="F1830" s="17" t="str">
        <f>VLOOKUP(A1830,'forecast data dump'!$A$1:$H$3450,4,FALSE)</f>
        <v>03-Jun-19 A</v>
      </c>
      <c r="G1830" s="17" t="str">
        <f>VLOOKUP(A1830,'forecast data dump'!$A$1:$H$3450,5,FALSE)</f>
        <v>30-Sep-19 A</v>
      </c>
      <c r="H1830" s="13">
        <f>VLOOKUP(A1830,'forecast data dump'!$A$1:$H$3450,8,FALSE)</f>
        <v>1</v>
      </c>
      <c r="I1830" s="22">
        <f>D1830*(1-H1830)</f>
        <v>0</v>
      </c>
      <c r="J1830" s="5"/>
      <c r="K1830" s="5"/>
      <c r="L1830" s="33">
        <f>E1830*(1-H1830)</f>
        <v>0</v>
      </c>
      <c r="M1830" s="33">
        <f>IF(J1830="",L1830,(E1830/D1830)*J1830)</f>
        <v>0</v>
      </c>
      <c r="N1830" s="22">
        <f>L1830-M1830</f>
        <v>0</v>
      </c>
    </row>
    <row r="1831" spans="1:14" x14ac:dyDescent="0.3">
      <c r="A1831" s="5" t="s">
        <v>2718</v>
      </c>
      <c r="B1831" s="5" t="s">
        <v>2719</v>
      </c>
      <c r="C1831" s="5" t="s">
        <v>3739</v>
      </c>
      <c r="D1831" s="5">
        <v>61593</v>
      </c>
      <c r="E1831" s="6">
        <v>67953</v>
      </c>
      <c r="F1831" s="17" t="str">
        <f>VLOOKUP(A1831,'forecast data dump'!$A$1:$H$3450,4,FALSE)</f>
        <v>03-Jun-19 A</v>
      </c>
      <c r="G1831" s="17" t="str">
        <f>VLOOKUP(A1831,'forecast data dump'!$A$1:$H$3450,5,FALSE)</f>
        <v>30-Sep-19 A</v>
      </c>
      <c r="H1831" s="13">
        <f>VLOOKUP(A1831,'forecast data dump'!$A$1:$H$3450,8,FALSE)</f>
        <v>1</v>
      </c>
      <c r="I1831" s="22">
        <f>D1831*(1-H1831)</f>
        <v>0</v>
      </c>
      <c r="J1831" s="5"/>
      <c r="K1831" s="5"/>
      <c r="L1831" s="33">
        <f>E1831*(1-H1831)</f>
        <v>0</v>
      </c>
      <c r="M1831" s="33">
        <f>IF(J1831="",L1831,(E1831/D1831)*J1831)</f>
        <v>0</v>
      </c>
      <c r="N1831" s="22">
        <f>L1831-M1831</f>
        <v>0</v>
      </c>
    </row>
    <row r="1832" spans="1:14" x14ac:dyDescent="0.3">
      <c r="A1832" s="3" t="s">
        <v>7885</v>
      </c>
      <c r="B1832" s="3"/>
      <c r="C1832" s="3"/>
      <c r="D1832" s="3"/>
      <c r="E1832" s="4"/>
      <c r="F1832" s="15"/>
      <c r="G1832" s="15"/>
      <c r="H1832" s="11"/>
      <c r="I1832" s="20"/>
      <c r="J1832" s="3"/>
      <c r="K1832" s="3"/>
      <c r="L1832" s="32"/>
      <c r="M1832" s="32"/>
      <c r="N1832" s="20"/>
    </row>
    <row r="1833" spans="1:14" x14ac:dyDescent="0.3">
      <c r="A1833" s="5" t="s">
        <v>2884</v>
      </c>
      <c r="B1833" s="5" t="s">
        <v>2885</v>
      </c>
      <c r="C1833" s="5" t="s">
        <v>3733</v>
      </c>
      <c r="D1833" s="5">
        <v>24</v>
      </c>
      <c r="E1833" s="6">
        <v>3534</v>
      </c>
      <c r="F1833" s="17" t="str">
        <f>VLOOKUP(A1833,'forecast data dump'!$A$1:$H$3450,4,FALSE)</f>
        <v>01-Oct-19 A</v>
      </c>
      <c r="G1833" s="17" t="str">
        <f>VLOOKUP(A1833,'forecast data dump'!$A$1:$H$3450,5,FALSE)</f>
        <v>31-Aug-20 A</v>
      </c>
      <c r="H1833" s="13">
        <f>VLOOKUP(A1833,'forecast data dump'!$A$1:$H$3450,8,FALSE)</f>
        <v>1</v>
      </c>
      <c r="I1833" s="22">
        <f t="shared" ref="I1833:I1856" si="268">D1833*(1-H1833)</f>
        <v>0</v>
      </c>
      <c r="J1833" s="5"/>
      <c r="K1833" s="5"/>
      <c r="L1833" s="33">
        <f t="shared" ref="L1833:L1856" si="269">E1833*(1-H1833)</f>
        <v>0</v>
      </c>
      <c r="M1833" s="33">
        <f t="shared" ref="M1833:M1856" si="270">IF(J1833="",L1833,(E1833/D1833)*J1833)</f>
        <v>0</v>
      </c>
      <c r="N1833" s="22">
        <f t="shared" ref="N1833:N1856" si="271">L1833-M1833</f>
        <v>0</v>
      </c>
    </row>
    <row r="1834" spans="1:14" x14ac:dyDescent="0.3">
      <c r="A1834" s="5" t="s">
        <v>2886</v>
      </c>
      <c r="B1834" s="5" t="s">
        <v>2887</v>
      </c>
      <c r="C1834" s="5" t="s">
        <v>3759</v>
      </c>
      <c r="D1834" s="5">
        <v>24</v>
      </c>
      <c r="E1834" s="6">
        <v>2739</v>
      </c>
      <c r="F1834" s="17" t="str">
        <f>VLOOKUP(A1834,'forecast data dump'!$A$1:$H$3450,4,FALSE)</f>
        <v>30-Oct-19 A</v>
      </c>
      <c r="G1834" s="17" t="str">
        <f>VLOOKUP(A1834,'forecast data dump'!$A$1:$H$3450,5,FALSE)</f>
        <v>31-Aug-20 A</v>
      </c>
      <c r="H1834" s="13">
        <f>VLOOKUP(A1834,'forecast data dump'!$A$1:$H$3450,8,FALSE)</f>
        <v>1</v>
      </c>
      <c r="I1834" s="22">
        <f t="shared" si="268"/>
        <v>0</v>
      </c>
      <c r="J1834" s="5"/>
      <c r="K1834" s="5"/>
      <c r="L1834" s="33">
        <f t="shared" si="269"/>
        <v>0</v>
      </c>
      <c r="M1834" s="33">
        <f t="shared" si="270"/>
        <v>0</v>
      </c>
      <c r="N1834" s="22">
        <f t="shared" si="271"/>
        <v>0</v>
      </c>
    </row>
    <row r="1835" spans="1:14" x14ac:dyDescent="0.3">
      <c r="A1835" s="5" t="s">
        <v>2886</v>
      </c>
      <c r="B1835" s="5" t="s">
        <v>2887</v>
      </c>
      <c r="C1835" s="5" t="s">
        <v>3759</v>
      </c>
      <c r="D1835" s="5">
        <v>24</v>
      </c>
      <c r="E1835" s="6">
        <v>2739</v>
      </c>
      <c r="F1835" s="17" t="str">
        <f>VLOOKUP(A1835,'forecast data dump'!$A$1:$H$3450,4,FALSE)</f>
        <v>30-Oct-19 A</v>
      </c>
      <c r="G1835" s="17" t="str">
        <f>VLOOKUP(A1835,'forecast data dump'!$A$1:$H$3450,5,FALSE)</f>
        <v>31-Aug-20 A</v>
      </c>
      <c r="H1835" s="13">
        <f>VLOOKUP(A1835,'forecast data dump'!$A$1:$H$3450,8,FALSE)</f>
        <v>1</v>
      </c>
      <c r="I1835" s="22">
        <f t="shared" si="268"/>
        <v>0</v>
      </c>
      <c r="J1835" s="5"/>
      <c r="K1835" s="5"/>
      <c r="L1835" s="33">
        <f t="shared" si="269"/>
        <v>0</v>
      </c>
      <c r="M1835" s="33">
        <f t="shared" si="270"/>
        <v>0</v>
      </c>
      <c r="N1835" s="22">
        <f t="shared" si="271"/>
        <v>0</v>
      </c>
    </row>
    <row r="1836" spans="1:14" x14ac:dyDescent="0.3">
      <c r="A1836" s="5" t="s">
        <v>2886</v>
      </c>
      <c r="B1836" s="5" t="s">
        <v>2887</v>
      </c>
      <c r="C1836" s="5" t="s">
        <v>3765</v>
      </c>
      <c r="D1836" s="5">
        <v>24</v>
      </c>
      <c r="E1836" s="6">
        <v>3134</v>
      </c>
      <c r="F1836" s="17" t="str">
        <f>VLOOKUP(A1836,'forecast data dump'!$A$1:$H$3450,4,FALSE)</f>
        <v>30-Oct-19 A</v>
      </c>
      <c r="G1836" s="17" t="str">
        <f>VLOOKUP(A1836,'forecast data dump'!$A$1:$H$3450,5,FALSE)</f>
        <v>31-Aug-20 A</v>
      </c>
      <c r="H1836" s="13">
        <f>VLOOKUP(A1836,'forecast data dump'!$A$1:$H$3450,8,FALSE)</f>
        <v>1</v>
      </c>
      <c r="I1836" s="22">
        <f t="shared" si="268"/>
        <v>0</v>
      </c>
      <c r="J1836" s="5"/>
      <c r="K1836" s="5"/>
      <c r="L1836" s="33">
        <f t="shared" si="269"/>
        <v>0</v>
      </c>
      <c r="M1836" s="33">
        <f t="shared" si="270"/>
        <v>0</v>
      </c>
      <c r="N1836" s="22">
        <f t="shared" si="271"/>
        <v>0</v>
      </c>
    </row>
    <row r="1837" spans="1:14" x14ac:dyDescent="0.3">
      <c r="A1837" s="5" t="s">
        <v>2886</v>
      </c>
      <c r="B1837" s="5" t="s">
        <v>2887</v>
      </c>
      <c r="C1837" s="5" t="s">
        <v>3757</v>
      </c>
      <c r="D1837" s="5">
        <v>48</v>
      </c>
      <c r="E1837" s="6">
        <v>4811</v>
      </c>
      <c r="F1837" s="17" t="str">
        <f>VLOOKUP(A1837,'forecast data dump'!$A$1:$H$3450,4,FALSE)</f>
        <v>30-Oct-19 A</v>
      </c>
      <c r="G1837" s="17" t="str">
        <f>VLOOKUP(A1837,'forecast data dump'!$A$1:$H$3450,5,FALSE)</f>
        <v>31-Aug-20 A</v>
      </c>
      <c r="H1837" s="13">
        <f>VLOOKUP(A1837,'forecast data dump'!$A$1:$H$3450,8,FALSE)</f>
        <v>1</v>
      </c>
      <c r="I1837" s="22">
        <f t="shared" si="268"/>
        <v>0</v>
      </c>
      <c r="J1837" s="5"/>
      <c r="K1837" s="5"/>
      <c r="L1837" s="33">
        <f t="shared" si="269"/>
        <v>0</v>
      </c>
      <c r="M1837" s="33">
        <f t="shared" si="270"/>
        <v>0</v>
      </c>
      <c r="N1837" s="22">
        <f t="shared" si="271"/>
        <v>0</v>
      </c>
    </row>
    <row r="1838" spans="1:14" x14ac:dyDescent="0.3">
      <c r="A1838" s="5" t="s">
        <v>2888</v>
      </c>
      <c r="B1838" s="5" t="s">
        <v>2889</v>
      </c>
      <c r="C1838" s="5" t="s">
        <v>3765</v>
      </c>
      <c r="D1838" s="5">
        <v>4</v>
      </c>
      <c r="E1838" s="6">
        <v>522</v>
      </c>
      <c r="F1838" s="17" t="str">
        <f>VLOOKUP(A1838,'forecast data dump'!$A$1:$H$3450,4,FALSE)</f>
        <v>17-Jun-20 A</v>
      </c>
      <c r="G1838" s="17" t="str">
        <f>VLOOKUP(A1838,'forecast data dump'!$A$1:$H$3450,5,FALSE)</f>
        <v>30-Oct-20 A</v>
      </c>
      <c r="H1838" s="13">
        <f>VLOOKUP(A1838,'forecast data dump'!$A$1:$H$3450,8,FALSE)</f>
        <v>1</v>
      </c>
      <c r="I1838" s="22">
        <f t="shared" si="268"/>
        <v>0</v>
      </c>
      <c r="J1838" s="5"/>
      <c r="K1838" s="5"/>
      <c r="L1838" s="33">
        <f t="shared" si="269"/>
        <v>0</v>
      </c>
      <c r="M1838" s="33">
        <f t="shared" si="270"/>
        <v>0</v>
      </c>
      <c r="N1838" s="22">
        <f t="shared" si="271"/>
        <v>0</v>
      </c>
    </row>
    <row r="1839" spans="1:14" x14ac:dyDescent="0.3">
      <c r="A1839" s="5" t="s">
        <v>2888</v>
      </c>
      <c r="B1839" s="5" t="s">
        <v>2889</v>
      </c>
      <c r="C1839" s="5" t="s">
        <v>3757</v>
      </c>
      <c r="D1839" s="5">
        <v>8</v>
      </c>
      <c r="E1839" s="6">
        <v>802</v>
      </c>
      <c r="F1839" s="17" t="str">
        <f>VLOOKUP(A1839,'forecast data dump'!$A$1:$H$3450,4,FALSE)</f>
        <v>17-Jun-20 A</v>
      </c>
      <c r="G1839" s="17" t="str">
        <f>VLOOKUP(A1839,'forecast data dump'!$A$1:$H$3450,5,FALSE)</f>
        <v>30-Oct-20 A</v>
      </c>
      <c r="H1839" s="13">
        <f>VLOOKUP(A1839,'forecast data dump'!$A$1:$H$3450,8,FALSE)</f>
        <v>1</v>
      </c>
      <c r="I1839" s="22">
        <f t="shared" si="268"/>
        <v>0</v>
      </c>
      <c r="J1839" s="5"/>
      <c r="K1839" s="5"/>
      <c r="L1839" s="33">
        <f t="shared" si="269"/>
        <v>0</v>
      </c>
      <c r="M1839" s="33">
        <f t="shared" si="270"/>
        <v>0</v>
      </c>
      <c r="N1839" s="22">
        <f t="shared" si="271"/>
        <v>0</v>
      </c>
    </row>
    <row r="1840" spans="1:14" x14ac:dyDescent="0.3">
      <c r="A1840" s="5" t="s">
        <v>2890</v>
      </c>
      <c r="B1840" s="5" t="s">
        <v>2891</v>
      </c>
      <c r="C1840" s="5" t="s">
        <v>3765</v>
      </c>
      <c r="D1840" s="5">
        <v>4</v>
      </c>
      <c r="E1840" s="6">
        <v>522</v>
      </c>
      <c r="F1840" s="17" t="str">
        <f>VLOOKUP(A1840,'forecast data dump'!$A$1:$H$3450,4,FALSE)</f>
        <v>06-Oct-20 A</v>
      </c>
      <c r="G1840" s="17" t="str">
        <f>VLOOKUP(A1840,'forecast data dump'!$A$1:$H$3450,5,FALSE)</f>
        <v>13-Oct-20 A</v>
      </c>
      <c r="H1840" s="13">
        <f>VLOOKUP(A1840,'forecast data dump'!$A$1:$H$3450,8,FALSE)</f>
        <v>1</v>
      </c>
      <c r="I1840" s="22">
        <f t="shared" si="268"/>
        <v>0</v>
      </c>
      <c r="J1840" s="5"/>
      <c r="K1840" s="5"/>
      <c r="L1840" s="33">
        <f t="shared" si="269"/>
        <v>0</v>
      </c>
      <c r="M1840" s="33">
        <f t="shared" si="270"/>
        <v>0</v>
      </c>
      <c r="N1840" s="22">
        <f t="shared" si="271"/>
        <v>0</v>
      </c>
    </row>
    <row r="1841" spans="1:14" x14ac:dyDescent="0.3">
      <c r="A1841" s="5" t="s">
        <v>2890</v>
      </c>
      <c r="B1841" s="5" t="s">
        <v>2891</v>
      </c>
      <c r="C1841" s="5" t="s">
        <v>3757</v>
      </c>
      <c r="D1841" s="5">
        <v>16</v>
      </c>
      <c r="E1841" s="6">
        <v>1604</v>
      </c>
      <c r="F1841" s="17" t="str">
        <f>VLOOKUP(A1841,'forecast data dump'!$A$1:$H$3450,4,FALSE)</f>
        <v>06-Oct-20 A</v>
      </c>
      <c r="G1841" s="17" t="str">
        <f>VLOOKUP(A1841,'forecast data dump'!$A$1:$H$3450,5,FALSE)</f>
        <v>13-Oct-20 A</v>
      </c>
      <c r="H1841" s="13">
        <f>VLOOKUP(A1841,'forecast data dump'!$A$1:$H$3450,8,FALSE)</f>
        <v>1</v>
      </c>
      <c r="I1841" s="22">
        <f t="shared" si="268"/>
        <v>0</v>
      </c>
      <c r="J1841" s="5"/>
      <c r="K1841" s="5"/>
      <c r="L1841" s="33">
        <f t="shared" si="269"/>
        <v>0</v>
      </c>
      <c r="M1841" s="33">
        <f t="shared" si="270"/>
        <v>0</v>
      </c>
      <c r="N1841" s="22">
        <f t="shared" si="271"/>
        <v>0</v>
      </c>
    </row>
    <row r="1842" spans="1:14" x14ac:dyDescent="0.3">
      <c r="A1842" s="5" t="s">
        <v>2892</v>
      </c>
      <c r="B1842" s="5" t="s">
        <v>2893</v>
      </c>
      <c r="C1842" s="5" t="s">
        <v>3765</v>
      </c>
      <c r="D1842" s="5">
        <v>24</v>
      </c>
      <c r="E1842" s="6">
        <v>3134</v>
      </c>
      <c r="F1842" s="17" t="str">
        <f>VLOOKUP(A1842,'forecast data dump'!$A$1:$H$3450,4,FALSE)</f>
        <v>15-Oct-20 A</v>
      </c>
      <c r="G1842" s="17" t="str">
        <f>VLOOKUP(A1842,'forecast data dump'!$A$1:$H$3450,5,FALSE)</f>
        <v>29-Jan-21 A</v>
      </c>
      <c r="H1842" s="13">
        <f>VLOOKUP(A1842,'forecast data dump'!$A$1:$H$3450,8,FALSE)</f>
        <v>1</v>
      </c>
      <c r="I1842" s="22">
        <f t="shared" si="268"/>
        <v>0</v>
      </c>
      <c r="J1842" s="5"/>
      <c r="K1842" s="5"/>
      <c r="L1842" s="33">
        <f t="shared" si="269"/>
        <v>0</v>
      </c>
      <c r="M1842" s="33">
        <f t="shared" si="270"/>
        <v>0</v>
      </c>
      <c r="N1842" s="22">
        <f t="shared" si="271"/>
        <v>0</v>
      </c>
    </row>
    <row r="1843" spans="1:14" x14ac:dyDescent="0.3">
      <c r="A1843" s="5" t="s">
        <v>2892</v>
      </c>
      <c r="B1843" s="5" t="s">
        <v>2893</v>
      </c>
      <c r="C1843" s="5" t="s">
        <v>3757</v>
      </c>
      <c r="D1843" s="5">
        <v>88</v>
      </c>
      <c r="E1843" s="6">
        <v>8819</v>
      </c>
      <c r="F1843" s="17" t="str">
        <f>VLOOKUP(A1843,'forecast data dump'!$A$1:$H$3450,4,FALSE)</f>
        <v>15-Oct-20 A</v>
      </c>
      <c r="G1843" s="17" t="str">
        <f>VLOOKUP(A1843,'forecast data dump'!$A$1:$H$3450,5,FALSE)</f>
        <v>29-Jan-21 A</v>
      </c>
      <c r="H1843" s="13">
        <f>VLOOKUP(A1843,'forecast data dump'!$A$1:$H$3450,8,FALSE)</f>
        <v>1</v>
      </c>
      <c r="I1843" s="22">
        <f t="shared" si="268"/>
        <v>0</v>
      </c>
      <c r="J1843" s="5"/>
      <c r="K1843" s="5"/>
      <c r="L1843" s="33">
        <f t="shared" si="269"/>
        <v>0</v>
      </c>
      <c r="M1843" s="33">
        <f t="shared" si="270"/>
        <v>0</v>
      </c>
      <c r="N1843" s="22">
        <f t="shared" si="271"/>
        <v>0</v>
      </c>
    </row>
    <row r="1844" spans="1:14" x14ac:dyDescent="0.3">
      <c r="A1844" s="5" t="s">
        <v>2892</v>
      </c>
      <c r="B1844" s="5" t="s">
        <v>2893</v>
      </c>
      <c r="C1844" s="5" t="s">
        <v>3765</v>
      </c>
      <c r="D1844" s="5">
        <v>20</v>
      </c>
      <c r="E1844" s="6">
        <v>2612</v>
      </c>
      <c r="F1844" s="17" t="str">
        <f>VLOOKUP(A1844,'forecast data dump'!$A$1:$H$3450,4,FALSE)</f>
        <v>15-Oct-20 A</v>
      </c>
      <c r="G1844" s="17" t="str">
        <f>VLOOKUP(A1844,'forecast data dump'!$A$1:$H$3450,5,FALSE)</f>
        <v>29-Jan-21 A</v>
      </c>
      <c r="H1844" s="13">
        <f>VLOOKUP(A1844,'forecast data dump'!$A$1:$H$3450,8,FALSE)</f>
        <v>1</v>
      </c>
      <c r="I1844" s="22">
        <f t="shared" si="268"/>
        <v>0</v>
      </c>
      <c r="J1844" s="5"/>
      <c r="K1844" s="5"/>
      <c r="L1844" s="33">
        <f t="shared" si="269"/>
        <v>0</v>
      </c>
      <c r="M1844" s="33">
        <f t="shared" si="270"/>
        <v>0</v>
      </c>
      <c r="N1844" s="22">
        <f t="shared" si="271"/>
        <v>0</v>
      </c>
    </row>
    <row r="1845" spans="1:14" x14ac:dyDescent="0.3">
      <c r="A1845" s="5" t="s">
        <v>2894</v>
      </c>
      <c r="B1845" s="5" t="s">
        <v>2895</v>
      </c>
      <c r="C1845" s="5" t="s">
        <v>3765</v>
      </c>
      <c r="D1845" s="5">
        <v>24</v>
      </c>
      <c r="E1845" s="6">
        <v>3134</v>
      </c>
      <c r="F1845" s="17" t="str">
        <f>VLOOKUP(A1845,'forecast data dump'!$A$1:$H$3450,4,FALSE)</f>
        <v>14-Oct-20 A</v>
      </c>
      <c r="G1845" s="17" t="str">
        <f>VLOOKUP(A1845,'forecast data dump'!$A$1:$H$3450,5,FALSE)</f>
        <v>29-Jan-21 A</v>
      </c>
      <c r="H1845" s="13">
        <f>VLOOKUP(A1845,'forecast data dump'!$A$1:$H$3450,8,FALSE)</f>
        <v>1</v>
      </c>
      <c r="I1845" s="22">
        <f t="shared" si="268"/>
        <v>0</v>
      </c>
      <c r="J1845" s="5"/>
      <c r="K1845" s="5"/>
      <c r="L1845" s="33">
        <f t="shared" si="269"/>
        <v>0</v>
      </c>
      <c r="M1845" s="33">
        <f t="shared" si="270"/>
        <v>0</v>
      </c>
      <c r="N1845" s="22">
        <f t="shared" si="271"/>
        <v>0</v>
      </c>
    </row>
    <row r="1846" spans="1:14" x14ac:dyDescent="0.3">
      <c r="A1846" s="5" t="s">
        <v>2894</v>
      </c>
      <c r="B1846" s="5" t="s">
        <v>2895</v>
      </c>
      <c r="C1846" s="5" t="s">
        <v>3757</v>
      </c>
      <c r="D1846" s="5">
        <v>48</v>
      </c>
      <c r="E1846" s="6">
        <v>4811</v>
      </c>
      <c r="F1846" s="17" t="str">
        <f>VLOOKUP(A1846,'forecast data dump'!$A$1:$H$3450,4,FALSE)</f>
        <v>14-Oct-20 A</v>
      </c>
      <c r="G1846" s="17" t="str">
        <f>VLOOKUP(A1846,'forecast data dump'!$A$1:$H$3450,5,FALSE)</f>
        <v>29-Jan-21 A</v>
      </c>
      <c r="H1846" s="13">
        <f>VLOOKUP(A1846,'forecast data dump'!$A$1:$H$3450,8,FALSE)</f>
        <v>1</v>
      </c>
      <c r="I1846" s="22">
        <f t="shared" si="268"/>
        <v>0</v>
      </c>
      <c r="J1846" s="5"/>
      <c r="K1846" s="5"/>
      <c r="L1846" s="33">
        <f t="shared" si="269"/>
        <v>0</v>
      </c>
      <c r="M1846" s="33">
        <f t="shared" si="270"/>
        <v>0</v>
      </c>
      <c r="N1846" s="22">
        <f t="shared" si="271"/>
        <v>0</v>
      </c>
    </row>
    <row r="1847" spans="1:14" x14ac:dyDescent="0.3">
      <c r="A1847" s="5" t="s">
        <v>2896</v>
      </c>
      <c r="B1847" s="5" t="s">
        <v>2897</v>
      </c>
      <c r="C1847" s="5" t="s">
        <v>3765</v>
      </c>
      <c r="D1847" s="5">
        <v>64</v>
      </c>
      <c r="E1847" s="6">
        <v>8574</v>
      </c>
      <c r="F1847" s="17" t="str">
        <f>VLOOKUP(A1847,'forecast data dump'!$A$1:$H$3450,4,FALSE)</f>
        <v>14-Oct-20 A</v>
      </c>
      <c r="G1847" s="17" t="str">
        <f>VLOOKUP(A1847,'forecast data dump'!$A$1:$H$3450,5,FALSE)</f>
        <v>29-Jan-21 A</v>
      </c>
      <c r="H1847" s="13">
        <f>VLOOKUP(A1847,'forecast data dump'!$A$1:$H$3450,8,FALSE)</f>
        <v>1</v>
      </c>
      <c r="I1847" s="22">
        <f t="shared" si="268"/>
        <v>0</v>
      </c>
      <c r="J1847" s="5"/>
      <c r="K1847" s="5"/>
      <c r="L1847" s="33">
        <f t="shared" si="269"/>
        <v>0</v>
      </c>
      <c r="M1847" s="33">
        <f t="shared" si="270"/>
        <v>0</v>
      </c>
      <c r="N1847" s="22">
        <f t="shared" si="271"/>
        <v>0</v>
      </c>
    </row>
    <row r="1848" spans="1:14" x14ac:dyDescent="0.3">
      <c r="A1848" s="5" t="s">
        <v>2896</v>
      </c>
      <c r="B1848" s="5" t="s">
        <v>2897</v>
      </c>
      <c r="C1848" s="5" t="s">
        <v>3757</v>
      </c>
      <c r="D1848" s="5">
        <v>128</v>
      </c>
      <c r="E1848" s="6">
        <v>13160</v>
      </c>
      <c r="F1848" s="17" t="str">
        <f>VLOOKUP(A1848,'forecast data dump'!$A$1:$H$3450,4,FALSE)</f>
        <v>14-Oct-20 A</v>
      </c>
      <c r="G1848" s="17" t="str">
        <f>VLOOKUP(A1848,'forecast data dump'!$A$1:$H$3450,5,FALSE)</f>
        <v>29-Jan-21 A</v>
      </c>
      <c r="H1848" s="13">
        <f>VLOOKUP(A1848,'forecast data dump'!$A$1:$H$3450,8,FALSE)</f>
        <v>1</v>
      </c>
      <c r="I1848" s="22">
        <f t="shared" si="268"/>
        <v>0</v>
      </c>
      <c r="J1848" s="5"/>
      <c r="K1848" s="5"/>
      <c r="L1848" s="33">
        <f t="shared" si="269"/>
        <v>0</v>
      </c>
      <c r="M1848" s="33">
        <f t="shared" si="270"/>
        <v>0</v>
      </c>
      <c r="N1848" s="22">
        <f t="shared" si="271"/>
        <v>0</v>
      </c>
    </row>
    <row r="1849" spans="1:14" x14ac:dyDescent="0.3">
      <c r="A1849" s="5" t="s">
        <v>2898</v>
      </c>
      <c r="B1849" s="5" t="s">
        <v>2899</v>
      </c>
      <c r="C1849" s="5" t="s">
        <v>3759</v>
      </c>
      <c r="D1849" s="5">
        <v>8</v>
      </c>
      <c r="E1849" s="6">
        <v>940</v>
      </c>
      <c r="F1849" s="17" t="str">
        <f>VLOOKUP(A1849,'forecast data dump'!$A$1:$H$3450,4,FALSE)</f>
        <v>19-Jan-21 A</v>
      </c>
      <c r="G1849" s="17" t="str">
        <f>VLOOKUP(A1849,'forecast data dump'!$A$1:$H$3450,5,FALSE)</f>
        <v>29-Jan-21 A</v>
      </c>
      <c r="H1849" s="13">
        <f>VLOOKUP(A1849,'forecast data dump'!$A$1:$H$3450,8,FALSE)</f>
        <v>1</v>
      </c>
      <c r="I1849" s="22">
        <f t="shared" si="268"/>
        <v>0</v>
      </c>
      <c r="J1849" s="5"/>
      <c r="K1849" s="5"/>
      <c r="L1849" s="33">
        <f t="shared" si="269"/>
        <v>0</v>
      </c>
      <c r="M1849" s="33">
        <f t="shared" si="270"/>
        <v>0</v>
      </c>
      <c r="N1849" s="22">
        <f t="shared" si="271"/>
        <v>0</v>
      </c>
    </row>
    <row r="1850" spans="1:14" x14ac:dyDescent="0.3">
      <c r="A1850" s="5" t="s">
        <v>2898</v>
      </c>
      <c r="B1850" s="5" t="s">
        <v>2899</v>
      </c>
      <c r="C1850" s="5" t="s">
        <v>3757</v>
      </c>
      <c r="D1850" s="5">
        <v>16</v>
      </c>
      <c r="E1850" s="6">
        <v>1652</v>
      </c>
      <c r="F1850" s="17" t="str">
        <f>VLOOKUP(A1850,'forecast data dump'!$A$1:$H$3450,4,FALSE)</f>
        <v>19-Jan-21 A</v>
      </c>
      <c r="G1850" s="17" t="str">
        <f>VLOOKUP(A1850,'forecast data dump'!$A$1:$H$3450,5,FALSE)</f>
        <v>29-Jan-21 A</v>
      </c>
      <c r="H1850" s="13">
        <f>VLOOKUP(A1850,'forecast data dump'!$A$1:$H$3450,8,FALSE)</f>
        <v>1</v>
      </c>
      <c r="I1850" s="22">
        <f t="shared" si="268"/>
        <v>0</v>
      </c>
      <c r="J1850" s="5"/>
      <c r="K1850" s="5"/>
      <c r="L1850" s="33">
        <f t="shared" si="269"/>
        <v>0</v>
      </c>
      <c r="M1850" s="33">
        <f t="shared" si="270"/>
        <v>0</v>
      </c>
      <c r="N1850" s="22">
        <f t="shared" si="271"/>
        <v>0</v>
      </c>
    </row>
    <row r="1851" spans="1:14" x14ac:dyDescent="0.3">
      <c r="A1851" s="5" t="s">
        <v>2900</v>
      </c>
      <c r="B1851" s="5" t="s">
        <v>2901</v>
      </c>
      <c r="C1851" s="5" t="s">
        <v>3762</v>
      </c>
      <c r="D1851" s="5">
        <v>50000</v>
      </c>
      <c r="E1851" s="6">
        <v>57892</v>
      </c>
      <c r="F1851" s="17" t="str">
        <f>VLOOKUP(A1851,'forecast data dump'!$A$1:$H$3450,4,FALSE)</f>
        <v>14-Oct-20 A</v>
      </c>
      <c r="G1851" s="17" t="str">
        <f>VLOOKUP(A1851,'forecast data dump'!$A$1:$H$3450,5,FALSE)</f>
        <v>26-Jan-21 A</v>
      </c>
      <c r="H1851" s="13">
        <f>VLOOKUP(A1851,'forecast data dump'!$A$1:$H$3450,8,FALSE)</f>
        <v>1</v>
      </c>
      <c r="I1851" s="22">
        <f t="shared" si="268"/>
        <v>0</v>
      </c>
      <c r="J1851" s="5"/>
      <c r="K1851" s="5"/>
      <c r="L1851" s="33">
        <f t="shared" si="269"/>
        <v>0</v>
      </c>
      <c r="M1851" s="33">
        <f t="shared" si="270"/>
        <v>0</v>
      </c>
      <c r="N1851" s="22">
        <f t="shared" si="271"/>
        <v>0</v>
      </c>
    </row>
    <row r="1852" spans="1:14" x14ac:dyDescent="0.3">
      <c r="A1852" s="5" t="s">
        <v>2902</v>
      </c>
      <c r="B1852" s="5" t="s">
        <v>2903</v>
      </c>
      <c r="C1852" s="5" t="s">
        <v>3759</v>
      </c>
      <c r="D1852" s="5">
        <v>16</v>
      </c>
      <c r="E1852" s="6">
        <v>1826</v>
      </c>
      <c r="F1852" s="17" t="str">
        <f>VLOOKUP(A1852,'forecast data dump'!$A$1:$H$3450,4,FALSE)</f>
        <v>01-Oct-19 A</v>
      </c>
      <c r="G1852" s="17" t="str">
        <f>VLOOKUP(A1852,'forecast data dump'!$A$1:$H$3450,5,FALSE)</f>
        <v>31-Aug-20 A</v>
      </c>
      <c r="H1852" s="13">
        <f>VLOOKUP(A1852,'forecast data dump'!$A$1:$H$3450,8,FALSE)</f>
        <v>1</v>
      </c>
      <c r="I1852" s="22">
        <f t="shared" si="268"/>
        <v>0</v>
      </c>
      <c r="J1852" s="5"/>
      <c r="K1852" s="5"/>
      <c r="L1852" s="33">
        <f t="shared" si="269"/>
        <v>0</v>
      </c>
      <c r="M1852" s="33">
        <f t="shared" si="270"/>
        <v>0</v>
      </c>
      <c r="N1852" s="22">
        <f t="shared" si="271"/>
        <v>0</v>
      </c>
    </row>
    <row r="1853" spans="1:14" x14ac:dyDescent="0.3">
      <c r="A1853" s="5" t="s">
        <v>2902</v>
      </c>
      <c r="B1853" s="5" t="s">
        <v>2903</v>
      </c>
      <c r="C1853" s="5" t="s">
        <v>3765</v>
      </c>
      <c r="D1853" s="5">
        <v>24</v>
      </c>
      <c r="E1853" s="6">
        <v>3134</v>
      </c>
      <c r="F1853" s="17" t="str">
        <f>VLOOKUP(A1853,'forecast data dump'!$A$1:$H$3450,4,FALSE)</f>
        <v>01-Oct-19 A</v>
      </c>
      <c r="G1853" s="17" t="str">
        <f>VLOOKUP(A1853,'forecast data dump'!$A$1:$H$3450,5,FALSE)</f>
        <v>31-Aug-20 A</v>
      </c>
      <c r="H1853" s="13">
        <f>VLOOKUP(A1853,'forecast data dump'!$A$1:$H$3450,8,FALSE)</f>
        <v>1</v>
      </c>
      <c r="I1853" s="22">
        <f t="shared" si="268"/>
        <v>0</v>
      </c>
      <c r="J1853" s="5"/>
      <c r="K1853" s="5"/>
      <c r="L1853" s="33">
        <f t="shared" si="269"/>
        <v>0</v>
      </c>
      <c r="M1853" s="33">
        <f t="shared" si="270"/>
        <v>0</v>
      </c>
      <c r="N1853" s="22">
        <f t="shared" si="271"/>
        <v>0</v>
      </c>
    </row>
    <row r="1854" spans="1:14" x14ac:dyDescent="0.3">
      <c r="A1854" s="5" t="s">
        <v>2902</v>
      </c>
      <c r="B1854" s="5" t="s">
        <v>2903</v>
      </c>
      <c r="C1854" s="5" t="s">
        <v>3757</v>
      </c>
      <c r="D1854" s="5">
        <v>80</v>
      </c>
      <c r="E1854" s="6">
        <v>8018</v>
      </c>
      <c r="F1854" s="17" t="str">
        <f>VLOOKUP(A1854,'forecast data dump'!$A$1:$H$3450,4,FALSE)</f>
        <v>01-Oct-19 A</v>
      </c>
      <c r="G1854" s="17" t="str">
        <f>VLOOKUP(A1854,'forecast data dump'!$A$1:$H$3450,5,FALSE)</f>
        <v>31-Aug-20 A</v>
      </c>
      <c r="H1854" s="13">
        <f>VLOOKUP(A1854,'forecast data dump'!$A$1:$H$3450,8,FALSE)</f>
        <v>1</v>
      </c>
      <c r="I1854" s="22">
        <f t="shared" si="268"/>
        <v>0</v>
      </c>
      <c r="J1854" s="5"/>
      <c r="K1854" s="5"/>
      <c r="L1854" s="33">
        <f t="shared" si="269"/>
        <v>0</v>
      </c>
      <c r="M1854" s="33">
        <f t="shared" si="270"/>
        <v>0</v>
      </c>
      <c r="N1854" s="22">
        <f t="shared" si="271"/>
        <v>0</v>
      </c>
    </row>
    <row r="1855" spans="1:14" x14ac:dyDescent="0.3">
      <c r="A1855" s="5" t="s">
        <v>2904</v>
      </c>
      <c r="B1855" s="5" t="s">
        <v>2905</v>
      </c>
      <c r="C1855" s="5" t="s">
        <v>3757</v>
      </c>
      <c r="D1855" s="5">
        <v>352</v>
      </c>
      <c r="E1855" s="6">
        <v>37426</v>
      </c>
      <c r="F1855" s="17">
        <f>VLOOKUP(A1855,'forecast data dump'!$A$1:$H$3450,4,FALSE)</f>
        <v>44470</v>
      </c>
      <c r="G1855" s="17">
        <f>VLOOKUP(A1855,'forecast data dump'!$A$1:$H$3450,5,FALSE)</f>
        <v>44834</v>
      </c>
      <c r="H1855" s="13">
        <f>VLOOKUP(A1855,'forecast data dump'!$A$1:$H$3450,8,FALSE)</f>
        <v>0</v>
      </c>
      <c r="I1855" s="22">
        <f t="shared" si="268"/>
        <v>352</v>
      </c>
      <c r="J1855" s="5"/>
      <c r="K1855" s="5"/>
      <c r="L1855" s="33">
        <f t="shared" si="269"/>
        <v>37426</v>
      </c>
      <c r="M1855" s="33">
        <f t="shared" si="270"/>
        <v>37426</v>
      </c>
      <c r="N1855" s="22">
        <f t="shared" si="271"/>
        <v>0</v>
      </c>
    </row>
    <row r="1856" spans="1:14" x14ac:dyDescent="0.3">
      <c r="A1856" s="5" t="s">
        <v>2906</v>
      </c>
      <c r="B1856" s="5" t="s">
        <v>2907</v>
      </c>
      <c r="C1856" s="5" t="s">
        <v>3757</v>
      </c>
      <c r="D1856" s="5">
        <v>113</v>
      </c>
      <c r="E1856" s="6">
        <v>12375</v>
      </c>
      <c r="F1856" s="17">
        <f>VLOOKUP(A1856,'forecast data dump'!$A$1:$H$3450,4,FALSE)</f>
        <v>44837</v>
      </c>
      <c r="G1856" s="17">
        <f>VLOOKUP(A1856,'forecast data dump'!$A$1:$H$3450,5,FALSE)</f>
        <v>44841</v>
      </c>
      <c r="H1856" s="13">
        <f>VLOOKUP(A1856,'forecast data dump'!$A$1:$H$3450,8,FALSE)</f>
        <v>0</v>
      </c>
      <c r="I1856" s="22">
        <f t="shared" si="268"/>
        <v>113</v>
      </c>
      <c r="J1856" s="5"/>
      <c r="K1856" s="5"/>
      <c r="L1856" s="33">
        <f t="shared" si="269"/>
        <v>12375</v>
      </c>
      <c r="M1856" s="33">
        <f t="shared" si="270"/>
        <v>12375</v>
      </c>
      <c r="N1856" s="22">
        <f t="shared" si="271"/>
        <v>0</v>
      </c>
    </row>
    <row r="1857" spans="1:14" x14ac:dyDescent="0.3">
      <c r="A1857" s="3" t="s">
        <v>7886</v>
      </c>
      <c r="B1857" s="3"/>
      <c r="C1857" s="3"/>
      <c r="D1857" s="3"/>
      <c r="E1857" s="4"/>
      <c r="F1857" s="15"/>
      <c r="G1857" s="15"/>
      <c r="H1857" s="11"/>
      <c r="I1857" s="20"/>
      <c r="J1857" s="3"/>
      <c r="K1857" s="3"/>
      <c r="L1857" s="32"/>
      <c r="M1857" s="32"/>
      <c r="N1857" s="20"/>
    </row>
    <row r="1858" spans="1:14" x14ac:dyDescent="0.3">
      <c r="A1858" s="5" t="s">
        <v>2848</v>
      </c>
      <c r="B1858" s="5" t="s">
        <v>2849</v>
      </c>
      <c r="C1858" s="5" t="s">
        <v>3733</v>
      </c>
      <c r="D1858" s="5">
        <v>16</v>
      </c>
      <c r="E1858" s="6">
        <v>2427</v>
      </c>
      <c r="F1858" s="17" t="str">
        <f>VLOOKUP(A1858,'forecast data dump'!$A$1:$H$3450,4,FALSE)</f>
        <v>02-Mar-20 A</v>
      </c>
      <c r="G1858" s="17" t="str">
        <f>VLOOKUP(A1858,'forecast data dump'!$A$1:$H$3450,5,FALSE)</f>
        <v>31-Mar-20 A</v>
      </c>
      <c r="H1858" s="13">
        <f>VLOOKUP(A1858,'forecast data dump'!$A$1:$H$3450,8,FALSE)</f>
        <v>1</v>
      </c>
      <c r="I1858" s="22">
        <f t="shared" ref="I1858:I1880" si="272">D1858*(1-H1858)</f>
        <v>0</v>
      </c>
      <c r="J1858" s="5"/>
      <c r="K1858" s="5"/>
      <c r="L1858" s="33">
        <f t="shared" ref="L1858:L1880" si="273">E1858*(1-H1858)</f>
        <v>0</v>
      </c>
      <c r="M1858" s="33">
        <f t="shared" ref="M1858:M1880" si="274">IF(J1858="",L1858,(E1858/D1858)*J1858)</f>
        <v>0</v>
      </c>
      <c r="N1858" s="22">
        <f t="shared" ref="N1858:N1880" si="275">L1858-M1858</f>
        <v>0</v>
      </c>
    </row>
    <row r="1859" spans="1:14" x14ac:dyDescent="0.3">
      <c r="A1859" s="5" t="s">
        <v>2848</v>
      </c>
      <c r="B1859" s="5" t="s">
        <v>2849</v>
      </c>
      <c r="C1859" s="5" t="s">
        <v>3745</v>
      </c>
      <c r="D1859" s="5">
        <v>32</v>
      </c>
      <c r="E1859" s="6">
        <v>3761</v>
      </c>
      <c r="F1859" s="17" t="str">
        <f>VLOOKUP(A1859,'forecast data dump'!$A$1:$H$3450,4,FALSE)</f>
        <v>02-Mar-20 A</v>
      </c>
      <c r="G1859" s="17" t="str">
        <f>VLOOKUP(A1859,'forecast data dump'!$A$1:$H$3450,5,FALSE)</f>
        <v>31-Mar-20 A</v>
      </c>
      <c r="H1859" s="13">
        <f>VLOOKUP(A1859,'forecast data dump'!$A$1:$H$3450,8,FALSE)</f>
        <v>1</v>
      </c>
      <c r="I1859" s="22">
        <f t="shared" si="272"/>
        <v>0</v>
      </c>
      <c r="J1859" s="5"/>
      <c r="K1859" s="5"/>
      <c r="L1859" s="33">
        <f t="shared" si="273"/>
        <v>0</v>
      </c>
      <c r="M1859" s="33">
        <f t="shared" si="274"/>
        <v>0</v>
      </c>
      <c r="N1859" s="22">
        <f t="shared" si="275"/>
        <v>0</v>
      </c>
    </row>
    <row r="1860" spans="1:14" x14ac:dyDescent="0.3">
      <c r="A1860" s="5" t="s">
        <v>2848</v>
      </c>
      <c r="B1860" s="5" t="s">
        <v>2849</v>
      </c>
      <c r="C1860" s="5" t="s">
        <v>3740</v>
      </c>
      <c r="D1860" s="5">
        <v>16</v>
      </c>
      <c r="E1860" s="6">
        <v>2836</v>
      </c>
      <c r="F1860" s="17" t="str">
        <f>VLOOKUP(A1860,'forecast data dump'!$A$1:$H$3450,4,FALSE)</f>
        <v>02-Mar-20 A</v>
      </c>
      <c r="G1860" s="17" t="str">
        <f>VLOOKUP(A1860,'forecast data dump'!$A$1:$H$3450,5,FALSE)</f>
        <v>31-Mar-20 A</v>
      </c>
      <c r="H1860" s="13">
        <f>VLOOKUP(A1860,'forecast data dump'!$A$1:$H$3450,8,FALSE)</f>
        <v>1</v>
      </c>
      <c r="I1860" s="22">
        <f t="shared" si="272"/>
        <v>0</v>
      </c>
      <c r="J1860" s="5"/>
      <c r="K1860" s="5"/>
      <c r="L1860" s="33">
        <f t="shared" si="273"/>
        <v>0</v>
      </c>
      <c r="M1860" s="33">
        <f t="shared" si="274"/>
        <v>0</v>
      </c>
      <c r="N1860" s="22">
        <f t="shared" si="275"/>
        <v>0</v>
      </c>
    </row>
    <row r="1861" spans="1:14" x14ac:dyDescent="0.3">
      <c r="A1861" s="5" t="s">
        <v>2850</v>
      </c>
      <c r="B1861" s="5" t="s">
        <v>2851</v>
      </c>
      <c r="C1861" s="5" t="s">
        <v>3745</v>
      </c>
      <c r="D1861" s="5">
        <v>20</v>
      </c>
      <c r="E1861" s="6">
        <v>2351</v>
      </c>
      <c r="F1861" s="17" t="str">
        <f>VLOOKUP(A1861,'forecast data dump'!$A$1:$H$3450,4,FALSE)</f>
        <v>02-Mar-20 A</v>
      </c>
      <c r="G1861" s="17" t="str">
        <f>VLOOKUP(A1861,'forecast data dump'!$A$1:$H$3450,5,FALSE)</f>
        <v>31-Mar-20 A</v>
      </c>
      <c r="H1861" s="13">
        <f>VLOOKUP(A1861,'forecast data dump'!$A$1:$H$3450,8,FALSE)</f>
        <v>1</v>
      </c>
      <c r="I1861" s="22">
        <f t="shared" si="272"/>
        <v>0</v>
      </c>
      <c r="J1861" s="5"/>
      <c r="K1861" s="5"/>
      <c r="L1861" s="33">
        <f t="shared" si="273"/>
        <v>0</v>
      </c>
      <c r="M1861" s="33">
        <f t="shared" si="274"/>
        <v>0</v>
      </c>
      <c r="N1861" s="22">
        <f t="shared" si="275"/>
        <v>0</v>
      </c>
    </row>
    <row r="1862" spans="1:14" x14ac:dyDescent="0.3">
      <c r="A1862" s="5" t="s">
        <v>2852</v>
      </c>
      <c r="B1862" s="5" t="s">
        <v>2853</v>
      </c>
      <c r="C1862" s="5" t="s">
        <v>3745</v>
      </c>
      <c r="D1862" s="5">
        <v>40</v>
      </c>
      <c r="E1862" s="6">
        <v>4702</v>
      </c>
      <c r="F1862" s="17" t="str">
        <f>VLOOKUP(A1862,'forecast data dump'!$A$1:$H$3450,4,FALSE)</f>
        <v>02-Mar-20 A</v>
      </c>
      <c r="G1862" s="17" t="str">
        <f>VLOOKUP(A1862,'forecast data dump'!$A$1:$H$3450,5,FALSE)</f>
        <v>31-Mar-20 A</v>
      </c>
      <c r="H1862" s="13">
        <f>VLOOKUP(A1862,'forecast data dump'!$A$1:$H$3450,8,FALSE)</f>
        <v>1</v>
      </c>
      <c r="I1862" s="22">
        <f t="shared" si="272"/>
        <v>0</v>
      </c>
      <c r="J1862" s="5"/>
      <c r="K1862" s="5"/>
      <c r="L1862" s="33">
        <f t="shared" si="273"/>
        <v>0</v>
      </c>
      <c r="M1862" s="33">
        <f t="shared" si="274"/>
        <v>0</v>
      </c>
      <c r="N1862" s="22">
        <f t="shared" si="275"/>
        <v>0</v>
      </c>
    </row>
    <row r="1863" spans="1:14" x14ac:dyDescent="0.3">
      <c r="A1863" s="5" t="s">
        <v>2854</v>
      </c>
      <c r="B1863" s="5" t="s">
        <v>2855</v>
      </c>
      <c r="C1863" s="5" t="s">
        <v>3740</v>
      </c>
      <c r="D1863" s="5">
        <v>4</v>
      </c>
      <c r="E1863" s="6">
        <v>709</v>
      </c>
      <c r="F1863" s="17" t="str">
        <f>VLOOKUP(A1863,'forecast data dump'!$A$1:$H$3450,4,FALSE)</f>
        <v>02-Mar-20 A</v>
      </c>
      <c r="G1863" s="17" t="str">
        <f>VLOOKUP(A1863,'forecast data dump'!$A$1:$H$3450,5,FALSE)</f>
        <v>31-Mar-20 A</v>
      </c>
      <c r="H1863" s="13">
        <f>VLOOKUP(A1863,'forecast data dump'!$A$1:$H$3450,8,FALSE)</f>
        <v>1</v>
      </c>
      <c r="I1863" s="22">
        <f t="shared" si="272"/>
        <v>0</v>
      </c>
      <c r="J1863" s="5"/>
      <c r="K1863" s="5"/>
      <c r="L1863" s="33">
        <f t="shared" si="273"/>
        <v>0</v>
      </c>
      <c r="M1863" s="33">
        <f t="shared" si="274"/>
        <v>0</v>
      </c>
      <c r="N1863" s="22">
        <f t="shared" si="275"/>
        <v>0</v>
      </c>
    </row>
    <row r="1864" spans="1:14" x14ac:dyDescent="0.3">
      <c r="A1864" s="5" t="s">
        <v>2854</v>
      </c>
      <c r="B1864" s="5" t="s">
        <v>2855</v>
      </c>
      <c r="C1864" s="5" t="s">
        <v>3745</v>
      </c>
      <c r="D1864" s="5">
        <v>4</v>
      </c>
      <c r="E1864" s="6">
        <v>470</v>
      </c>
      <c r="F1864" s="17" t="str">
        <f>VLOOKUP(A1864,'forecast data dump'!$A$1:$H$3450,4,FALSE)</f>
        <v>02-Mar-20 A</v>
      </c>
      <c r="G1864" s="17" t="str">
        <f>VLOOKUP(A1864,'forecast data dump'!$A$1:$H$3450,5,FALSE)</f>
        <v>31-Mar-20 A</v>
      </c>
      <c r="H1864" s="13">
        <f>VLOOKUP(A1864,'forecast data dump'!$A$1:$H$3450,8,FALSE)</f>
        <v>1</v>
      </c>
      <c r="I1864" s="22">
        <f t="shared" si="272"/>
        <v>0</v>
      </c>
      <c r="J1864" s="5"/>
      <c r="K1864" s="5"/>
      <c r="L1864" s="33">
        <f t="shared" si="273"/>
        <v>0</v>
      </c>
      <c r="M1864" s="33">
        <f t="shared" si="274"/>
        <v>0</v>
      </c>
      <c r="N1864" s="22">
        <f t="shared" si="275"/>
        <v>0</v>
      </c>
    </row>
    <row r="1865" spans="1:14" x14ac:dyDescent="0.3">
      <c r="A1865" s="5" t="s">
        <v>2856</v>
      </c>
      <c r="B1865" s="5" t="s">
        <v>2857</v>
      </c>
      <c r="C1865" s="5" t="s">
        <v>3745</v>
      </c>
      <c r="D1865" s="5">
        <v>16</v>
      </c>
      <c r="E1865" s="6">
        <v>1881</v>
      </c>
      <c r="F1865" s="17" t="str">
        <f>VLOOKUP(A1865,'forecast data dump'!$A$1:$H$3450,4,FALSE)</f>
        <v>02-Mar-20 A</v>
      </c>
      <c r="G1865" s="17" t="str">
        <f>VLOOKUP(A1865,'forecast data dump'!$A$1:$H$3450,5,FALSE)</f>
        <v>31-Mar-20 A</v>
      </c>
      <c r="H1865" s="13">
        <f>VLOOKUP(A1865,'forecast data dump'!$A$1:$H$3450,8,FALSE)</f>
        <v>1</v>
      </c>
      <c r="I1865" s="22">
        <f t="shared" si="272"/>
        <v>0</v>
      </c>
      <c r="J1865" s="5"/>
      <c r="K1865" s="5"/>
      <c r="L1865" s="33">
        <f t="shared" si="273"/>
        <v>0</v>
      </c>
      <c r="M1865" s="33">
        <f t="shared" si="274"/>
        <v>0</v>
      </c>
      <c r="N1865" s="22">
        <f t="shared" si="275"/>
        <v>0</v>
      </c>
    </row>
    <row r="1866" spans="1:14" x14ac:dyDescent="0.3">
      <c r="A1866" s="5" t="s">
        <v>2858</v>
      </c>
      <c r="B1866" s="5" t="s">
        <v>2859</v>
      </c>
      <c r="C1866" s="5" t="s">
        <v>3745</v>
      </c>
      <c r="D1866" s="5">
        <v>16</v>
      </c>
      <c r="E1866" s="6">
        <v>1881</v>
      </c>
      <c r="F1866" s="17" t="str">
        <f>VLOOKUP(A1866,'forecast data dump'!$A$1:$H$3450,4,FALSE)</f>
        <v>01-Jul-20 A</v>
      </c>
      <c r="G1866" s="17" t="str">
        <f>VLOOKUP(A1866,'forecast data dump'!$A$1:$H$3450,5,FALSE)</f>
        <v>15-Jul-20 A</v>
      </c>
      <c r="H1866" s="13">
        <f>VLOOKUP(A1866,'forecast data dump'!$A$1:$H$3450,8,FALSE)</f>
        <v>1</v>
      </c>
      <c r="I1866" s="22">
        <f t="shared" si="272"/>
        <v>0</v>
      </c>
      <c r="J1866" s="5"/>
      <c r="K1866" s="5"/>
      <c r="L1866" s="33">
        <f t="shared" si="273"/>
        <v>0</v>
      </c>
      <c r="M1866" s="33">
        <f t="shared" si="274"/>
        <v>0</v>
      </c>
      <c r="N1866" s="22">
        <f t="shared" si="275"/>
        <v>0</v>
      </c>
    </row>
    <row r="1867" spans="1:14" x14ac:dyDescent="0.3">
      <c r="A1867" s="5" t="s">
        <v>2860</v>
      </c>
      <c r="B1867" s="5" t="s">
        <v>2861</v>
      </c>
      <c r="C1867" s="5" t="s">
        <v>3745</v>
      </c>
      <c r="D1867" s="5">
        <v>16</v>
      </c>
      <c r="E1867" s="6">
        <v>1881</v>
      </c>
      <c r="F1867" s="17" t="str">
        <f>VLOOKUP(A1867,'forecast data dump'!$A$1:$H$3450,4,FALSE)</f>
        <v>15-Jul-20 A</v>
      </c>
      <c r="G1867" s="17" t="str">
        <f>VLOOKUP(A1867,'forecast data dump'!$A$1:$H$3450,5,FALSE)</f>
        <v>30-Oct-20 A</v>
      </c>
      <c r="H1867" s="13">
        <f>VLOOKUP(A1867,'forecast data dump'!$A$1:$H$3450,8,FALSE)</f>
        <v>1</v>
      </c>
      <c r="I1867" s="22">
        <f t="shared" si="272"/>
        <v>0</v>
      </c>
      <c r="J1867" s="5"/>
      <c r="K1867" s="5"/>
      <c r="L1867" s="33">
        <f t="shared" si="273"/>
        <v>0</v>
      </c>
      <c r="M1867" s="33">
        <f t="shared" si="274"/>
        <v>0</v>
      </c>
      <c r="N1867" s="22">
        <f t="shared" si="275"/>
        <v>0</v>
      </c>
    </row>
    <row r="1868" spans="1:14" x14ac:dyDescent="0.3">
      <c r="A1868" s="5" t="s">
        <v>2862</v>
      </c>
      <c r="B1868" s="5" t="s">
        <v>2863</v>
      </c>
      <c r="C1868" s="5" t="s">
        <v>3745</v>
      </c>
      <c r="D1868" s="5">
        <v>64</v>
      </c>
      <c r="E1868" s="6">
        <v>7523</v>
      </c>
      <c r="F1868" s="17" t="str">
        <f>VLOOKUP(A1868,'forecast data dump'!$A$1:$H$3450,4,FALSE)</f>
        <v>04-Jan-21 A</v>
      </c>
      <c r="G1868" s="17" t="str">
        <f>VLOOKUP(A1868,'forecast data dump'!$A$1:$H$3450,5,FALSE)</f>
        <v>31-May-21 A</v>
      </c>
      <c r="H1868" s="13">
        <f>VLOOKUP(A1868,'forecast data dump'!$A$1:$H$3450,8,FALSE)</f>
        <v>1</v>
      </c>
      <c r="I1868" s="22">
        <f t="shared" si="272"/>
        <v>0</v>
      </c>
      <c r="J1868" s="5"/>
      <c r="K1868" s="5"/>
      <c r="L1868" s="33">
        <f t="shared" si="273"/>
        <v>0</v>
      </c>
      <c r="M1868" s="33">
        <f t="shared" si="274"/>
        <v>0</v>
      </c>
      <c r="N1868" s="22">
        <f t="shared" si="275"/>
        <v>0</v>
      </c>
    </row>
    <row r="1869" spans="1:14" x14ac:dyDescent="0.3">
      <c r="A1869" s="5" t="s">
        <v>2864</v>
      </c>
      <c r="B1869" s="5" t="s">
        <v>2865</v>
      </c>
      <c r="C1869" s="5" t="s">
        <v>3745</v>
      </c>
      <c r="D1869" s="5">
        <v>8</v>
      </c>
      <c r="E1869" s="6">
        <v>965</v>
      </c>
      <c r="F1869" s="17">
        <f>VLOOKUP(A1869,'forecast data dump'!$A$1:$H$3450,4,FALSE)</f>
        <v>44378</v>
      </c>
      <c r="G1869" s="17">
        <f>VLOOKUP(A1869,'forecast data dump'!$A$1:$H$3450,5,FALSE)</f>
        <v>44671</v>
      </c>
      <c r="H1869" s="13">
        <f>VLOOKUP(A1869,'forecast data dump'!$A$1:$H$3450,8,FALSE)</f>
        <v>0</v>
      </c>
      <c r="I1869" s="22">
        <f t="shared" si="272"/>
        <v>8</v>
      </c>
      <c r="J1869" s="5"/>
      <c r="K1869" s="5"/>
      <c r="L1869" s="33">
        <f t="shared" si="273"/>
        <v>965</v>
      </c>
      <c r="M1869" s="33">
        <f t="shared" si="274"/>
        <v>965</v>
      </c>
      <c r="N1869" s="22">
        <f t="shared" si="275"/>
        <v>0</v>
      </c>
    </row>
    <row r="1870" spans="1:14" x14ac:dyDescent="0.3">
      <c r="A1870" s="5" t="s">
        <v>2866</v>
      </c>
      <c r="B1870" s="5" t="s">
        <v>2867</v>
      </c>
      <c r="C1870" s="5" t="s">
        <v>3762</v>
      </c>
      <c r="D1870" s="5">
        <v>50000</v>
      </c>
      <c r="E1870" s="6">
        <v>58034</v>
      </c>
      <c r="F1870" s="17" t="str">
        <f>VLOOKUP(A1870,'forecast data dump'!$A$1:$H$3450,4,FALSE)</f>
        <v>05-Jan-21 A</v>
      </c>
      <c r="G1870" s="17" t="str">
        <f>VLOOKUP(A1870,'forecast data dump'!$A$1:$H$3450,5,FALSE)</f>
        <v>31-May-21 A</v>
      </c>
      <c r="H1870" s="13">
        <f>VLOOKUP(A1870,'forecast data dump'!$A$1:$H$3450,8,FALSE)</f>
        <v>1</v>
      </c>
      <c r="I1870" s="22">
        <f t="shared" si="272"/>
        <v>0</v>
      </c>
      <c r="J1870" s="5"/>
      <c r="K1870" s="5"/>
      <c r="L1870" s="33">
        <f t="shared" si="273"/>
        <v>0</v>
      </c>
      <c r="M1870" s="33">
        <f t="shared" si="274"/>
        <v>0</v>
      </c>
      <c r="N1870" s="22">
        <f t="shared" si="275"/>
        <v>0</v>
      </c>
    </row>
    <row r="1871" spans="1:14" x14ac:dyDescent="0.3">
      <c r="A1871" s="5" t="s">
        <v>2868</v>
      </c>
      <c r="B1871" s="5" t="s">
        <v>2869</v>
      </c>
      <c r="C1871" s="5" t="s">
        <v>3763</v>
      </c>
      <c r="D1871" s="5">
        <v>80</v>
      </c>
      <c r="E1871" s="6">
        <v>12135</v>
      </c>
      <c r="F1871" s="17" t="str">
        <f>VLOOKUP(A1871,'forecast data dump'!$A$1:$H$3450,4,FALSE)</f>
        <v>02-Mar-20 A</v>
      </c>
      <c r="G1871" s="17" t="str">
        <f>VLOOKUP(A1871,'forecast data dump'!$A$1:$H$3450,5,FALSE)</f>
        <v>31-Mar-20 A</v>
      </c>
      <c r="H1871" s="13">
        <f>VLOOKUP(A1871,'forecast data dump'!$A$1:$H$3450,8,FALSE)</f>
        <v>1</v>
      </c>
      <c r="I1871" s="22">
        <f t="shared" si="272"/>
        <v>0</v>
      </c>
      <c r="J1871" s="5"/>
      <c r="K1871" s="5"/>
      <c r="L1871" s="33">
        <f t="shared" si="273"/>
        <v>0</v>
      </c>
      <c r="M1871" s="33">
        <f t="shared" si="274"/>
        <v>0</v>
      </c>
      <c r="N1871" s="22">
        <f t="shared" si="275"/>
        <v>0</v>
      </c>
    </row>
    <row r="1872" spans="1:14" x14ac:dyDescent="0.3">
      <c r="A1872" s="5" t="s">
        <v>2870</v>
      </c>
      <c r="B1872" s="5" t="s">
        <v>2871</v>
      </c>
      <c r="C1872" s="5" t="s">
        <v>3763</v>
      </c>
      <c r="D1872" s="5">
        <v>30</v>
      </c>
      <c r="E1872" s="6">
        <v>4550</v>
      </c>
      <c r="F1872" s="17" t="str">
        <f>VLOOKUP(A1872,'forecast data dump'!$A$1:$H$3450,4,FALSE)</f>
        <v>02-Mar-20 A</v>
      </c>
      <c r="G1872" s="17" t="str">
        <f>VLOOKUP(A1872,'forecast data dump'!$A$1:$H$3450,5,FALSE)</f>
        <v>31-Mar-20 A</v>
      </c>
      <c r="H1872" s="13">
        <f>VLOOKUP(A1872,'forecast data dump'!$A$1:$H$3450,8,FALSE)</f>
        <v>1</v>
      </c>
      <c r="I1872" s="22">
        <f t="shared" si="272"/>
        <v>0</v>
      </c>
      <c r="J1872" s="5"/>
      <c r="K1872" s="5"/>
      <c r="L1872" s="33">
        <f t="shared" si="273"/>
        <v>0</v>
      </c>
      <c r="M1872" s="33">
        <f t="shared" si="274"/>
        <v>0</v>
      </c>
      <c r="N1872" s="22">
        <f t="shared" si="275"/>
        <v>0</v>
      </c>
    </row>
    <row r="1873" spans="1:14" x14ac:dyDescent="0.3">
      <c r="A1873" s="5" t="s">
        <v>2870</v>
      </c>
      <c r="B1873" s="5" t="s">
        <v>2871</v>
      </c>
      <c r="C1873" s="5" t="s">
        <v>3765</v>
      </c>
      <c r="D1873" s="5">
        <v>20</v>
      </c>
      <c r="E1873" s="6">
        <v>2690</v>
      </c>
      <c r="F1873" s="17" t="str">
        <f>VLOOKUP(A1873,'forecast data dump'!$A$1:$H$3450,4,FALSE)</f>
        <v>02-Mar-20 A</v>
      </c>
      <c r="G1873" s="17" t="str">
        <f>VLOOKUP(A1873,'forecast data dump'!$A$1:$H$3450,5,FALSE)</f>
        <v>31-Mar-20 A</v>
      </c>
      <c r="H1873" s="13">
        <f>VLOOKUP(A1873,'forecast data dump'!$A$1:$H$3450,8,FALSE)</f>
        <v>1</v>
      </c>
      <c r="I1873" s="22">
        <f t="shared" si="272"/>
        <v>0</v>
      </c>
      <c r="J1873" s="5"/>
      <c r="K1873" s="5"/>
      <c r="L1873" s="33">
        <f t="shared" si="273"/>
        <v>0</v>
      </c>
      <c r="M1873" s="33">
        <f t="shared" si="274"/>
        <v>0</v>
      </c>
      <c r="N1873" s="22">
        <f t="shared" si="275"/>
        <v>0</v>
      </c>
    </row>
    <row r="1874" spans="1:14" x14ac:dyDescent="0.3">
      <c r="A1874" s="5" t="s">
        <v>2872</v>
      </c>
      <c r="B1874" s="5" t="s">
        <v>2873</v>
      </c>
      <c r="C1874" s="5" t="s">
        <v>3763</v>
      </c>
      <c r="D1874" s="5">
        <v>50</v>
      </c>
      <c r="E1874" s="6">
        <v>7584</v>
      </c>
      <c r="F1874" s="17" t="str">
        <f>VLOOKUP(A1874,'forecast data dump'!$A$1:$H$3450,4,FALSE)</f>
        <v>02-Mar-20 A</v>
      </c>
      <c r="G1874" s="17" t="str">
        <f>VLOOKUP(A1874,'forecast data dump'!$A$1:$H$3450,5,FALSE)</f>
        <v>31-Mar-20 A</v>
      </c>
      <c r="H1874" s="13">
        <f>VLOOKUP(A1874,'forecast data dump'!$A$1:$H$3450,8,FALSE)</f>
        <v>1</v>
      </c>
      <c r="I1874" s="22">
        <f t="shared" si="272"/>
        <v>0</v>
      </c>
      <c r="J1874" s="5"/>
      <c r="K1874" s="5"/>
      <c r="L1874" s="33">
        <f t="shared" si="273"/>
        <v>0</v>
      </c>
      <c r="M1874" s="33">
        <f t="shared" si="274"/>
        <v>0</v>
      </c>
      <c r="N1874" s="22">
        <f t="shared" si="275"/>
        <v>0</v>
      </c>
    </row>
    <row r="1875" spans="1:14" x14ac:dyDescent="0.3">
      <c r="A1875" s="5" t="s">
        <v>2874</v>
      </c>
      <c r="B1875" s="5" t="s">
        <v>2875</v>
      </c>
      <c r="C1875" s="5" t="s">
        <v>3763</v>
      </c>
      <c r="D1875" s="5">
        <v>32</v>
      </c>
      <c r="E1875" s="6">
        <v>4854</v>
      </c>
      <c r="F1875" s="17" t="str">
        <f>VLOOKUP(A1875,'forecast data dump'!$A$1:$H$3450,4,FALSE)</f>
        <v>16-Jul-20 A</v>
      </c>
      <c r="G1875" s="17" t="str">
        <f>VLOOKUP(A1875,'forecast data dump'!$A$1:$H$3450,5,FALSE)</f>
        <v>31-Jul-20 A</v>
      </c>
      <c r="H1875" s="13">
        <f>VLOOKUP(A1875,'forecast data dump'!$A$1:$H$3450,8,FALSE)</f>
        <v>1</v>
      </c>
      <c r="I1875" s="22">
        <f t="shared" si="272"/>
        <v>0</v>
      </c>
      <c r="J1875" s="5"/>
      <c r="K1875" s="5"/>
      <c r="L1875" s="33">
        <f t="shared" si="273"/>
        <v>0</v>
      </c>
      <c r="M1875" s="33">
        <f t="shared" si="274"/>
        <v>0</v>
      </c>
      <c r="N1875" s="22">
        <f t="shared" si="275"/>
        <v>0</v>
      </c>
    </row>
    <row r="1876" spans="1:14" x14ac:dyDescent="0.3">
      <c r="A1876" s="5" t="s">
        <v>2876</v>
      </c>
      <c r="B1876" s="5" t="s">
        <v>2877</v>
      </c>
      <c r="C1876" s="5" t="s">
        <v>3763</v>
      </c>
      <c r="D1876" s="5">
        <v>32</v>
      </c>
      <c r="E1876" s="6">
        <v>4854</v>
      </c>
      <c r="F1876" s="17" t="str">
        <f>VLOOKUP(A1876,'forecast data dump'!$A$1:$H$3450,4,FALSE)</f>
        <v>16-Jul-20 A</v>
      </c>
      <c r="G1876" s="17" t="str">
        <f>VLOOKUP(A1876,'forecast data dump'!$A$1:$H$3450,5,FALSE)</f>
        <v>30-Oct-20 A</v>
      </c>
      <c r="H1876" s="13">
        <f>VLOOKUP(A1876,'forecast data dump'!$A$1:$H$3450,8,FALSE)</f>
        <v>1</v>
      </c>
      <c r="I1876" s="22">
        <f t="shared" si="272"/>
        <v>0</v>
      </c>
      <c r="J1876" s="5"/>
      <c r="K1876" s="5"/>
      <c r="L1876" s="33">
        <f t="shared" si="273"/>
        <v>0</v>
      </c>
      <c r="M1876" s="33">
        <f t="shared" si="274"/>
        <v>0</v>
      </c>
      <c r="N1876" s="22">
        <f t="shared" si="275"/>
        <v>0</v>
      </c>
    </row>
    <row r="1877" spans="1:14" x14ac:dyDescent="0.3">
      <c r="A1877" s="5" t="s">
        <v>2878</v>
      </c>
      <c r="B1877" s="5" t="s">
        <v>2879</v>
      </c>
      <c r="C1877" s="5" t="s">
        <v>3763</v>
      </c>
      <c r="D1877" s="5">
        <v>128</v>
      </c>
      <c r="E1877" s="6">
        <v>19415</v>
      </c>
      <c r="F1877" s="17" t="str">
        <f>VLOOKUP(A1877,'forecast data dump'!$A$1:$H$3450,4,FALSE)</f>
        <v>04-Jan-21 A</v>
      </c>
      <c r="G1877" s="17" t="str">
        <f>VLOOKUP(A1877,'forecast data dump'!$A$1:$H$3450,5,FALSE)</f>
        <v>31-May-21 A</v>
      </c>
      <c r="H1877" s="13">
        <f>VLOOKUP(A1877,'forecast data dump'!$A$1:$H$3450,8,FALSE)</f>
        <v>1</v>
      </c>
      <c r="I1877" s="22">
        <f t="shared" si="272"/>
        <v>0</v>
      </c>
      <c r="J1877" s="5"/>
      <c r="K1877" s="5"/>
      <c r="L1877" s="33">
        <f t="shared" si="273"/>
        <v>0</v>
      </c>
      <c r="M1877" s="33">
        <f t="shared" si="274"/>
        <v>0</v>
      </c>
      <c r="N1877" s="22">
        <f t="shared" si="275"/>
        <v>0</v>
      </c>
    </row>
    <row r="1878" spans="1:14" x14ac:dyDescent="0.3">
      <c r="A1878" s="5" t="s">
        <v>2880</v>
      </c>
      <c r="B1878" s="5" t="s">
        <v>2881</v>
      </c>
      <c r="C1878" s="5" t="s">
        <v>3759</v>
      </c>
      <c r="D1878" s="5">
        <v>40</v>
      </c>
      <c r="E1878" s="6">
        <v>4824</v>
      </c>
      <c r="F1878" s="17">
        <f>VLOOKUP(A1878,'forecast data dump'!$A$1:$H$3450,4,FALSE)</f>
        <v>44378</v>
      </c>
      <c r="G1878" s="17">
        <f>VLOOKUP(A1878,'forecast data dump'!$A$1:$H$3450,5,FALSE)</f>
        <v>44671</v>
      </c>
      <c r="H1878" s="13">
        <f>VLOOKUP(A1878,'forecast data dump'!$A$1:$H$3450,8,FALSE)</f>
        <v>0</v>
      </c>
      <c r="I1878" s="22">
        <f t="shared" si="272"/>
        <v>40</v>
      </c>
      <c r="J1878" s="5"/>
      <c r="K1878" s="5"/>
      <c r="L1878" s="33">
        <f t="shared" si="273"/>
        <v>4824</v>
      </c>
      <c r="M1878" s="33">
        <f t="shared" si="274"/>
        <v>4824</v>
      </c>
      <c r="N1878" s="22">
        <f t="shared" si="275"/>
        <v>0</v>
      </c>
    </row>
    <row r="1879" spans="1:14" x14ac:dyDescent="0.3">
      <c r="A1879" s="5" t="s">
        <v>2880</v>
      </c>
      <c r="B1879" s="5" t="s">
        <v>2881</v>
      </c>
      <c r="C1879" s="5" t="s">
        <v>3763</v>
      </c>
      <c r="D1879" s="5">
        <v>16</v>
      </c>
      <c r="E1879" s="6">
        <v>2490</v>
      </c>
      <c r="F1879" s="17">
        <f>VLOOKUP(A1879,'forecast data dump'!$A$1:$H$3450,4,FALSE)</f>
        <v>44378</v>
      </c>
      <c r="G1879" s="17">
        <f>VLOOKUP(A1879,'forecast data dump'!$A$1:$H$3450,5,FALSE)</f>
        <v>44671</v>
      </c>
      <c r="H1879" s="13">
        <f>VLOOKUP(A1879,'forecast data dump'!$A$1:$H$3450,8,FALSE)</f>
        <v>0</v>
      </c>
      <c r="I1879" s="22">
        <f t="shared" si="272"/>
        <v>16</v>
      </c>
      <c r="J1879" s="5"/>
      <c r="K1879" s="5"/>
      <c r="L1879" s="33">
        <f t="shared" si="273"/>
        <v>2490</v>
      </c>
      <c r="M1879" s="33">
        <f t="shared" si="274"/>
        <v>2490</v>
      </c>
      <c r="N1879" s="22">
        <f t="shared" si="275"/>
        <v>0</v>
      </c>
    </row>
    <row r="1880" spans="1:14" x14ac:dyDescent="0.3">
      <c r="A1880" s="5" t="s">
        <v>2882</v>
      </c>
      <c r="B1880" s="5" t="s">
        <v>2883</v>
      </c>
      <c r="C1880" s="5" t="s">
        <v>3761</v>
      </c>
      <c r="D1880" s="5">
        <v>100000</v>
      </c>
      <c r="E1880" s="6">
        <v>111561</v>
      </c>
      <c r="F1880" s="17" t="str">
        <f>VLOOKUP(A1880,'forecast data dump'!$A$1:$H$3450,4,FALSE)</f>
        <v>01-Jul-21*</v>
      </c>
      <c r="G1880" s="17">
        <f>VLOOKUP(A1880,'forecast data dump'!$A$1:$H$3450,5,FALSE)</f>
        <v>44757</v>
      </c>
      <c r="H1880" s="13">
        <f>VLOOKUP(A1880,'forecast data dump'!$A$1:$H$3450,8,FALSE)</f>
        <v>0</v>
      </c>
      <c r="I1880" s="22">
        <f t="shared" si="272"/>
        <v>100000</v>
      </c>
      <c r="J1880" s="5"/>
      <c r="K1880" s="5"/>
      <c r="L1880" s="33">
        <f t="shared" si="273"/>
        <v>111561</v>
      </c>
      <c r="M1880" s="33">
        <f t="shared" si="274"/>
        <v>111561</v>
      </c>
      <c r="N1880" s="22">
        <f t="shared" si="275"/>
        <v>0</v>
      </c>
    </row>
    <row r="1881" spans="1:14" x14ac:dyDescent="0.3">
      <c r="A1881" s="3" t="s">
        <v>7887</v>
      </c>
      <c r="B1881" s="3"/>
      <c r="C1881" s="3"/>
      <c r="D1881" s="3"/>
      <c r="E1881" s="4"/>
      <c r="F1881" s="15"/>
      <c r="G1881" s="15"/>
      <c r="H1881" s="11"/>
      <c r="I1881" s="20"/>
      <c r="J1881" s="3"/>
      <c r="K1881" s="3"/>
      <c r="L1881" s="32"/>
      <c r="M1881" s="32"/>
      <c r="N1881" s="20"/>
    </row>
    <row r="1882" spans="1:14" x14ac:dyDescent="0.3">
      <c r="A1882" s="5" t="s">
        <v>2810</v>
      </c>
      <c r="B1882" s="5" t="s">
        <v>2811</v>
      </c>
      <c r="C1882" s="5" t="s">
        <v>3765</v>
      </c>
      <c r="D1882" s="5">
        <v>24</v>
      </c>
      <c r="E1882" s="6">
        <v>3228</v>
      </c>
      <c r="F1882" s="17" t="str">
        <f>VLOOKUP(A1882,'forecast data dump'!$A$1:$H$3450,4,FALSE)</f>
        <v>01-Oct-20 A</v>
      </c>
      <c r="G1882" s="17" t="str">
        <f>VLOOKUP(A1882,'forecast data dump'!$A$1:$H$3450,5,FALSE)</f>
        <v>29-Jan-21 A</v>
      </c>
      <c r="H1882" s="13">
        <f>VLOOKUP(A1882,'forecast data dump'!$A$1:$H$3450,8,FALSE)</f>
        <v>1</v>
      </c>
      <c r="I1882" s="22">
        <f t="shared" ref="I1882:I1908" si="276">D1882*(1-H1882)</f>
        <v>0</v>
      </c>
      <c r="J1882" s="5"/>
      <c r="K1882" s="5"/>
      <c r="L1882" s="33">
        <f t="shared" ref="L1882:L1908" si="277">E1882*(1-H1882)</f>
        <v>0</v>
      </c>
      <c r="M1882" s="33">
        <f t="shared" ref="M1882:M1908" si="278">IF(J1882="",L1882,(E1882/D1882)*J1882)</f>
        <v>0</v>
      </c>
      <c r="N1882" s="22">
        <f t="shared" ref="N1882:N1908" si="279">L1882-M1882</f>
        <v>0</v>
      </c>
    </row>
    <row r="1883" spans="1:14" x14ac:dyDescent="0.3">
      <c r="A1883" s="5" t="s">
        <v>2810</v>
      </c>
      <c r="B1883" s="5" t="s">
        <v>2811</v>
      </c>
      <c r="C1883" s="5" t="s">
        <v>3757</v>
      </c>
      <c r="D1883" s="5">
        <v>48</v>
      </c>
      <c r="E1883" s="6">
        <v>4955</v>
      </c>
      <c r="F1883" s="17" t="str">
        <f>VLOOKUP(A1883,'forecast data dump'!$A$1:$H$3450,4,FALSE)</f>
        <v>01-Oct-20 A</v>
      </c>
      <c r="G1883" s="17" t="str">
        <f>VLOOKUP(A1883,'forecast data dump'!$A$1:$H$3450,5,FALSE)</f>
        <v>29-Jan-21 A</v>
      </c>
      <c r="H1883" s="13">
        <f>VLOOKUP(A1883,'forecast data dump'!$A$1:$H$3450,8,FALSE)</f>
        <v>1</v>
      </c>
      <c r="I1883" s="22">
        <f t="shared" si="276"/>
        <v>0</v>
      </c>
      <c r="J1883" s="5"/>
      <c r="K1883" s="5"/>
      <c r="L1883" s="33">
        <f t="shared" si="277"/>
        <v>0</v>
      </c>
      <c r="M1883" s="33">
        <f t="shared" si="278"/>
        <v>0</v>
      </c>
      <c r="N1883" s="22">
        <f t="shared" si="279"/>
        <v>0</v>
      </c>
    </row>
    <row r="1884" spans="1:14" x14ac:dyDescent="0.3">
      <c r="A1884" s="5" t="s">
        <v>2810</v>
      </c>
      <c r="B1884" s="5" t="s">
        <v>2811</v>
      </c>
      <c r="C1884" s="5" t="s">
        <v>3752</v>
      </c>
      <c r="D1884" s="5">
        <v>8</v>
      </c>
      <c r="E1884" s="6">
        <v>1031</v>
      </c>
      <c r="F1884" s="17" t="str">
        <f>VLOOKUP(A1884,'forecast data dump'!$A$1:$H$3450,4,FALSE)</f>
        <v>01-Oct-20 A</v>
      </c>
      <c r="G1884" s="17" t="str">
        <f>VLOOKUP(A1884,'forecast data dump'!$A$1:$H$3450,5,FALSE)</f>
        <v>29-Jan-21 A</v>
      </c>
      <c r="H1884" s="13">
        <f>VLOOKUP(A1884,'forecast data dump'!$A$1:$H$3450,8,FALSE)</f>
        <v>1</v>
      </c>
      <c r="I1884" s="22">
        <f t="shared" si="276"/>
        <v>0</v>
      </c>
      <c r="J1884" s="5"/>
      <c r="K1884" s="5"/>
      <c r="L1884" s="33">
        <f t="shared" si="277"/>
        <v>0</v>
      </c>
      <c r="M1884" s="33">
        <f t="shared" si="278"/>
        <v>0</v>
      </c>
      <c r="N1884" s="22">
        <f t="shared" si="279"/>
        <v>0</v>
      </c>
    </row>
    <row r="1885" spans="1:14" x14ac:dyDescent="0.3">
      <c r="A1885" s="5" t="s">
        <v>2810</v>
      </c>
      <c r="B1885" s="5" t="s">
        <v>2811</v>
      </c>
      <c r="C1885" s="5" t="s">
        <v>3763</v>
      </c>
      <c r="D1885" s="5">
        <v>40</v>
      </c>
      <c r="E1885" s="6">
        <v>6067</v>
      </c>
      <c r="F1885" s="17" t="str">
        <f>VLOOKUP(A1885,'forecast data dump'!$A$1:$H$3450,4,FALSE)</f>
        <v>01-Oct-20 A</v>
      </c>
      <c r="G1885" s="17" t="str">
        <f>VLOOKUP(A1885,'forecast data dump'!$A$1:$H$3450,5,FALSE)</f>
        <v>29-Jan-21 A</v>
      </c>
      <c r="H1885" s="13">
        <f>VLOOKUP(A1885,'forecast data dump'!$A$1:$H$3450,8,FALSE)</f>
        <v>1</v>
      </c>
      <c r="I1885" s="22">
        <f t="shared" si="276"/>
        <v>0</v>
      </c>
      <c r="J1885" s="5"/>
      <c r="K1885" s="5"/>
      <c r="L1885" s="33">
        <f t="shared" si="277"/>
        <v>0</v>
      </c>
      <c r="M1885" s="33">
        <f t="shared" si="278"/>
        <v>0</v>
      </c>
      <c r="N1885" s="22">
        <f t="shared" si="279"/>
        <v>0</v>
      </c>
    </row>
    <row r="1886" spans="1:14" x14ac:dyDescent="0.3">
      <c r="A1886" s="5" t="s">
        <v>2810</v>
      </c>
      <c r="B1886" s="5" t="s">
        <v>2811</v>
      </c>
      <c r="C1886" s="5" t="s">
        <v>3755</v>
      </c>
      <c r="D1886" s="5">
        <v>10</v>
      </c>
      <c r="E1886" s="6">
        <v>1988</v>
      </c>
      <c r="F1886" s="17" t="str">
        <f>VLOOKUP(A1886,'forecast data dump'!$A$1:$H$3450,4,FALSE)</f>
        <v>01-Oct-20 A</v>
      </c>
      <c r="G1886" s="17" t="str">
        <f>VLOOKUP(A1886,'forecast data dump'!$A$1:$H$3450,5,FALSE)</f>
        <v>29-Jan-21 A</v>
      </c>
      <c r="H1886" s="13">
        <f>VLOOKUP(A1886,'forecast data dump'!$A$1:$H$3450,8,FALSE)</f>
        <v>1</v>
      </c>
      <c r="I1886" s="22">
        <f t="shared" si="276"/>
        <v>0</v>
      </c>
      <c r="J1886" s="5"/>
      <c r="K1886" s="5"/>
      <c r="L1886" s="33">
        <f t="shared" si="277"/>
        <v>0</v>
      </c>
      <c r="M1886" s="33">
        <f t="shared" si="278"/>
        <v>0</v>
      </c>
      <c r="N1886" s="22">
        <f t="shared" si="279"/>
        <v>0</v>
      </c>
    </row>
    <row r="1887" spans="1:14" x14ac:dyDescent="0.3">
      <c r="A1887" s="5" t="s">
        <v>2812</v>
      </c>
      <c r="B1887" s="5" t="s">
        <v>2813</v>
      </c>
      <c r="C1887" s="5" t="s">
        <v>3765</v>
      </c>
      <c r="D1887" s="5">
        <v>8</v>
      </c>
      <c r="E1887" s="6">
        <v>1076</v>
      </c>
      <c r="F1887" s="17" t="str">
        <f>VLOOKUP(A1887,'forecast data dump'!$A$1:$H$3450,4,FALSE)</f>
        <v>21-Dec-20 A</v>
      </c>
      <c r="G1887" s="17">
        <f>VLOOKUP(A1887,'forecast data dump'!$A$1:$H$3450,5,FALSE)</f>
        <v>44396</v>
      </c>
      <c r="H1887" s="13">
        <f>VLOOKUP(A1887,'forecast data dump'!$A$1:$H$3450,8,FALSE)</f>
        <v>0.5</v>
      </c>
      <c r="I1887" s="22">
        <f t="shared" si="276"/>
        <v>4</v>
      </c>
      <c r="J1887" s="5"/>
      <c r="K1887" s="5"/>
      <c r="L1887" s="33">
        <f t="shared" si="277"/>
        <v>538</v>
      </c>
      <c r="M1887" s="33">
        <f t="shared" si="278"/>
        <v>538</v>
      </c>
      <c r="N1887" s="22">
        <f t="shared" si="279"/>
        <v>0</v>
      </c>
    </row>
    <row r="1888" spans="1:14" x14ac:dyDescent="0.3">
      <c r="A1888" s="5" t="s">
        <v>2812</v>
      </c>
      <c r="B1888" s="5" t="s">
        <v>2813</v>
      </c>
      <c r="C1888" s="5" t="s">
        <v>3757</v>
      </c>
      <c r="D1888" s="5">
        <v>32</v>
      </c>
      <c r="E1888" s="6">
        <v>3303</v>
      </c>
      <c r="F1888" s="17" t="str">
        <f>VLOOKUP(A1888,'forecast data dump'!$A$1:$H$3450,4,FALSE)</f>
        <v>21-Dec-20 A</v>
      </c>
      <c r="G1888" s="17">
        <f>VLOOKUP(A1888,'forecast data dump'!$A$1:$H$3450,5,FALSE)</f>
        <v>44396</v>
      </c>
      <c r="H1888" s="13">
        <f>VLOOKUP(A1888,'forecast data dump'!$A$1:$H$3450,8,FALSE)</f>
        <v>0.5</v>
      </c>
      <c r="I1888" s="22">
        <f t="shared" si="276"/>
        <v>16</v>
      </c>
      <c r="J1888" s="5"/>
      <c r="K1888" s="5"/>
      <c r="L1888" s="33">
        <f t="shared" si="277"/>
        <v>1651.5</v>
      </c>
      <c r="M1888" s="33">
        <f t="shared" si="278"/>
        <v>1651.5</v>
      </c>
      <c r="N1888" s="22">
        <f t="shared" si="279"/>
        <v>0</v>
      </c>
    </row>
    <row r="1889" spans="1:14" x14ac:dyDescent="0.3">
      <c r="A1889" s="5" t="s">
        <v>2812</v>
      </c>
      <c r="B1889" s="5" t="s">
        <v>2813</v>
      </c>
      <c r="C1889" s="5" t="s">
        <v>3763</v>
      </c>
      <c r="D1889" s="5">
        <v>8</v>
      </c>
      <c r="E1889" s="6">
        <v>1213</v>
      </c>
      <c r="F1889" s="17" t="str">
        <f>VLOOKUP(A1889,'forecast data dump'!$A$1:$H$3450,4,FALSE)</f>
        <v>21-Dec-20 A</v>
      </c>
      <c r="G1889" s="17">
        <f>VLOOKUP(A1889,'forecast data dump'!$A$1:$H$3450,5,FALSE)</f>
        <v>44396</v>
      </c>
      <c r="H1889" s="13">
        <f>VLOOKUP(A1889,'forecast data dump'!$A$1:$H$3450,8,FALSE)</f>
        <v>0.5</v>
      </c>
      <c r="I1889" s="22">
        <f t="shared" si="276"/>
        <v>4</v>
      </c>
      <c r="J1889" s="5"/>
      <c r="K1889" s="5"/>
      <c r="L1889" s="33">
        <f t="shared" si="277"/>
        <v>606.5</v>
      </c>
      <c r="M1889" s="33">
        <f t="shared" si="278"/>
        <v>606.5</v>
      </c>
      <c r="N1889" s="22">
        <f t="shared" si="279"/>
        <v>0</v>
      </c>
    </row>
    <row r="1890" spans="1:14" x14ac:dyDescent="0.3">
      <c r="A1890" s="5" t="s">
        <v>2814</v>
      </c>
      <c r="B1890" s="5" t="s">
        <v>2815</v>
      </c>
      <c r="C1890" s="5" t="s">
        <v>3765</v>
      </c>
      <c r="D1890" s="5">
        <v>4</v>
      </c>
      <c r="E1890" s="6">
        <v>538</v>
      </c>
      <c r="F1890" s="17">
        <f>VLOOKUP(A1890,'forecast data dump'!$A$1:$H$3450,4,FALSE)</f>
        <v>44397</v>
      </c>
      <c r="G1890" s="17">
        <f>VLOOKUP(A1890,'forecast data dump'!$A$1:$H$3450,5,FALSE)</f>
        <v>44403</v>
      </c>
      <c r="H1890" s="13">
        <f>VLOOKUP(A1890,'forecast data dump'!$A$1:$H$3450,8,FALSE)</f>
        <v>0</v>
      </c>
      <c r="I1890" s="22">
        <f t="shared" si="276"/>
        <v>4</v>
      </c>
      <c r="J1890" s="5"/>
      <c r="K1890" s="5"/>
      <c r="L1890" s="33">
        <f t="shared" si="277"/>
        <v>538</v>
      </c>
      <c r="M1890" s="33">
        <f t="shared" si="278"/>
        <v>538</v>
      </c>
      <c r="N1890" s="22">
        <f t="shared" si="279"/>
        <v>0</v>
      </c>
    </row>
    <row r="1891" spans="1:14" x14ac:dyDescent="0.3">
      <c r="A1891" s="5" t="s">
        <v>2814</v>
      </c>
      <c r="B1891" s="5" t="s">
        <v>2815</v>
      </c>
      <c r="C1891" s="5" t="s">
        <v>3757</v>
      </c>
      <c r="D1891" s="5">
        <v>8</v>
      </c>
      <c r="E1891" s="6">
        <v>826</v>
      </c>
      <c r="F1891" s="17">
        <f>VLOOKUP(A1891,'forecast data dump'!$A$1:$H$3450,4,FALSE)</f>
        <v>44397</v>
      </c>
      <c r="G1891" s="17">
        <f>VLOOKUP(A1891,'forecast data dump'!$A$1:$H$3450,5,FALSE)</f>
        <v>44403</v>
      </c>
      <c r="H1891" s="13">
        <f>VLOOKUP(A1891,'forecast data dump'!$A$1:$H$3450,8,FALSE)</f>
        <v>0</v>
      </c>
      <c r="I1891" s="22">
        <f t="shared" si="276"/>
        <v>8</v>
      </c>
      <c r="J1891" s="5"/>
      <c r="K1891" s="5"/>
      <c r="L1891" s="33">
        <f t="shared" si="277"/>
        <v>826</v>
      </c>
      <c r="M1891" s="33">
        <f t="shared" si="278"/>
        <v>826</v>
      </c>
      <c r="N1891" s="22">
        <f t="shared" si="279"/>
        <v>0</v>
      </c>
    </row>
    <row r="1892" spans="1:14" x14ac:dyDescent="0.3">
      <c r="A1892" s="5" t="s">
        <v>2814</v>
      </c>
      <c r="B1892" s="5" t="s">
        <v>2815</v>
      </c>
      <c r="C1892" s="5" t="s">
        <v>3763</v>
      </c>
      <c r="D1892" s="5">
        <v>4</v>
      </c>
      <c r="E1892" s="6">
        <v>607</v>
      </c>
      <c r="F1892" s="17">
        <f>VLOOKUP(A1892,'forecast data dump'!$A$1:$H$3450,4,FALSE)</f>
        <v>44397</v>
      </c>
      <c r="G1892" s="17">
        <f>VLOOKUP(A1892,'forecast data dump'!$A$1:$H$3450,5,FALSE)</f>
        <v>44403</v>
      </c>
      <c r="H1892" s="13">
        <f>VLOOKUP(A1892,'forecast data dump'!$A$1:$H$3450,8,FALSE)</f>
        <v>0</v>
      </c>
      <c r="I1892" s="22">
        <f t="shared" si="276"/>
        <v>4</v>
      </c>
      <c r="J1892" s="5"/>
      <c r="K1892" s="5"/>
      <c r="L1892" s="33">
        <f t="shared" si="277"/>
        <v>607</v>
      </c>
      <c r="M1892" s="33">
        <f t="shared" si="278"/>
        <v>607</v>
      </c>
      <c r="N1892" s="22">
        <f t="shared" si="279"/>
        <v>0</v>
      </c>
    </row>
    <row r="1893" spans="1:14" x14ac:dyDescent="0.3">
      <c r="A1893" s="5" t="s">
        <v>2816</v>
      </c>
      <c r="B1893" s="5" t="s">
        <v>2817</v>
      </c>
      <c r="C1893" s="5" t="s">
        <v>3765</v>
      </c>
      <c r="D1893" s="5">
        <v>8</v>
      </c>
      <c r="E1893" s="6">
        <v>1076</v>
      </c>
      <c r="F1893" s="17">
        <f>VLOOKUP(A1893,'forecast data dump'!$A$1:$H$3450,4,FALSE)</f>
        <v>44404</v>
      </c>
      <c r="G1893" s="17">
        <f>VLOOKUP(A1893,'forecast data dump'!$A$1:$H$3450,5,FALSE)</f>
        <v>44417</v>
      </c>
      <c r="H1893" s="13">
        <f>VLOOKUP(A1893,'forecast data dump'!$A$1:$H$3450,8,FALSE)</f>
        <v>0</v>
      </c>
      <c r="I1893" s="22">
        <f t="shared" si="276"/>
        <v>8</v>
      </c>
      <c r="J1893" s="5"/>
      <c r="K1893" s="5"/>
      <c r="L1893" s="33">
        <f t="shared" si="277"/>
        <v>1076</v>
      </c>
      <c r="M1893" s="33">
        <f t="shared" si="278"/>
        <v>1076</v>
      </c>
      <c r="N1893" s="22">
        <f t="shared" si="279"/>
        <v>0</v>
      </c>
    </row>
    <row r="1894" spans="1:14" x14ac:dyDescent="0.3">
      <c r="A1894" s="5" t="s">
        <v>2816</v>
      </c>
      <c r="B1894" s="5" t="s">
        <v>2817</v>
      </c>
      <c r="C1894" s="5" t="s">
        <v>3757</v>
      </c>
      <c r="D1894" s="5">
        <v>16</v>
      </c>
      <c r="E1894" s="6">
        <v>1652</v>
      </c>
      <c r="F1894" s="17">
        <f>VLOOKUP(A1894,'forecast data dump'!$A$1:$H$3450,4,FALSE)</f>
        <v>44404</v>
      </c>
      <c r="G1894" s="17">
        <f>VLOOKUP(A1894,'forecast data dump'!$A$1:$H$3450,5,FALSE)</f>
        <v>44417</v>
      </c>
      <c r="H1894" s="13">
        <f>VLOOKUP(A1894,'forecast data dump'!$A$1:$H$3450,8,FALSE)</f>
        <v>0</v>
      </c>
      <c r="I1894" s="22">
        <f t="shared" si="276"/>
        <v>16</v>
      </c>
      <c r="J1894" s="5"/>
      <c r="K1894" s="5"/>
      <c r="L1894" s="33">
        <f t="shared" si="277"/>
        <v>1652</v>
      </c>
      <c r="M1894" s="33">
        <f t="shared" si="278"/>
        <v>1652</v>
      </c>
      <c r="N1894" s="22">
        <f t="shared" si="279"/>
        <v>0</v>
      </c>
    </row>
    <row r="1895" spans="1:14" x14ac:dyDescent="0.3">
      <c r="A1895" s="5" t="s">
        <v>2816</v>
      </c>
      <c r="B1895" s="5" t="s">
        <v>2817</v>
      </c>
      <c r="C1895" s="5" t="s">
        <v>3763</v>
      </c>
      <c r="D1895" s="5">
        <v>8</v>
      </c>
      <c r="E1895" s="6">
        <v>1213</v>
      </c>
      <c r="F1895" s="17">
        <f>VLOOKUP(A1895,'forecast data dump'!$A$1:$H$3450,4,FALSE)</f>
        <v>44404</v>
      </c>
      <c r="G1895" s="17">
        <f>VLOOKUP(A1895,'forecast data dump'!$A$1:$H$3450,5,FALSE)</f>
        <v>44417</v>
      </c>
      <c r="H1895" s="13">
        <f>VLOOKUP(A1895,'forecast data dump'!$A$1:$H$3450,8,FALSE)</f>
        <v>0</v>
      </c>
      <c r="I1895" s="22">
        <f t="shared" si="276"/>
        <v>8</v>
      </c>
      <c r="J1895" s="5"/>
      <c r="K1895" s="5"/>
      <c r="L1895" s="33">
        <f t="shared" si="277"/>
        <v>1213</v>
      </c>
      <c r="M1895" s="33">
        <f t="shared" si="278"/>
        <v>1213</v>
      </c>
      <c r="N1895" s="22">
        <f t="shared" si="279"/>
        <v>0</v>
      </c>
    </row>
    <row r="1896" spans="1:14" x14ac:dyDescent="0.3">
      <c r="A1896" s="5" t="s">
        <v>2818</v>
      </c>
      <c r="B1896" s="5" t="s">
        <v>2819</v>
      </c>
      <c r="C1896" s="5" t="s">
        <v>3765</v>
      </c>
      <c r="D1896" s="5">
        <v>16</v>
      </c>
      <c r="E1896" s="6">
        <v>2152</v>
      </c>
      <c r="F1896" s="17">
        <f>VLOOKUP(A1896,'forecast data dump'!$A$1:$H$3450,4,FALSE)</f>
        <v>44418</v>
      </c>
      <c r="G1896" s="17">
        <f>VLOOKUP(A1896,'forecast data dump'!$A$1:$H$3450,5,FALSE)</f>
        <v>44446</v>
      </c>
      <c r="H1896" s="13">
        <f>VLOOKUP(A1896,'forecast data dump'!$A$1:$H$3450,8,FALSE)</f>
        <v>0</v>
      </c>
      <c r="I1896" s="22">
        <f t="shared" si="276"/>
        <v>16</v>
      </c>
      <c r="J1896" s="5"/>
      <c r="K1896" s="5"/>
      <c r="L1896" s="33">
        <f t="shared" si="277"/>
        <v>2152</v>
      </c>
      <c r="M1896" s="33">
        <f t="shared" si="278"/>
        <v>2152</v>
      </c>
      <c r="N1896" s="22">
        <f t="shared" si="279"/>
        <v>0</v>
      </c>
    </row>
    <row r="1897" spans="1:14" x14ac:dyDescent="0.3">
      <c r="A1897" s="5" t="s">
        <v>2818</v>
      </c>
      <c r="B1897" s="5" t="s">
        <v>2819</v>
      </c>
      <c r="C1897" s="5" t="s">
        <v>3757</v>
      </c>
      <c r="D1897" s="5">
        <v>32</v>
      </c>
      <c r="E1897" s="6">
        <v>3303</v>
      </c>
      <c r="F1897" s="17">
        <f>VLOOKUP(A1897,'forecast data dump'!$A$1:$H$3450,4,FALSE)</f>
        <v>44418</v>
      </c>
      <c r="G1897" s="17">
        <f>VLOOKUP(A1897,'forecast data dump'!$A$1:$H$3450,5,FALSE)</f>
        <v>44446</v>
      </c>
      <c r="H1897" s="13">
        <f>VLOOKUP(A1897,'forecast data dump'!$A$1:$H$3450,8,FALSE)</f>
        <v>0</v>
      </c>
      <c r="I1897" s="22">
        <f t="shared" si="276"/>
        <v>32</v>
      </c>
      <c r="J1897" s="5"/>
      <c r="K1897" s="5"/>
      <c r="L1897" s="33">
        <f t="shared" si="277"/>
        <v>3303</v>
      </c>
      <c r="M1897" s="33">
        <f t="shared" si="278"/>
        <v>3303</v>
      </c>
      <c r="N1897" s="22">
        <f t="shared" si="279"/>
        <v>0</v>
      </c>
    </row>
    <row r="1898" spans="1:14" x14ac:dyDescent="0.3">
      <c r="A1898" s="5" t="s">
        <v>2818</v>
      </c>
      <c r="B1898" s="5" t="s">
        <v>2819</v>
      </c>
      <c r="C1898" s="5" t="s">
        <v>3763</v>
      </c>
      <c r="D1898" s="5">
        <v>4</v>
      </c>
      <c r="E1898" s="6">
        <v>607</v>
      </c>
      <c r="F1898" s="17">
        <f>VLOOKUP(A1898,'forecast data dump'!$A$1:$H$3450,4,FALSE)</f>
        <v>44418</v>
      </c>
      <c r="G1898" s="17">
        <f>VLOOKUP(A1898,'forecast data dump'!$A$1:$H$3450,5,FALSE)</f>
        <v>44446</v>
      </c>
      <c r="H1898" s="13">
        <f>VLOOKUP(A1898,'forecast data dump'!$A$1:$H$3450,8,FALSE)</f>
        <v>0</v>
      </c>
      <c r="I1898" s="22">
        <f t="shared" si="276"/>
        <v>4</v>
      </c>
      <c r="J1898" s="5"/>
      <c r="K1898" s="5"/>
      <c r="L1898" s="33">
        <f t="shared" si="277"/>
        <v>607</v>
      </c>
      <c r="M1898" s="33">
        <f t="shared" si="278"/>
        <v>607</v>
      </c>
      <c r="N1898" s="22">
        <f t="shared" si="279"/>
        <v>0</v>
      </c>
    </row>
    <row r="1899" spans="1:14" x14ac:dyDescent="0.3">
      <c r="A1899" s="5" t="s">
        <v>2820</v>
      </c>
      <c r="B1899" s="5" t="s">
        <v>2821</v>
      </c>
      <c r="C1899" s="5" t="s">
        <v>3765</v>
      </c>
      <c r="D1899" s="5">
        <v>16</v>
      </c>
      <c r="E1899" s="6">
        <v>2152</v>
      </c>
      <c r="F1899" s="17">
        <f>VLOOKUP(A1899,'forecast data dump'!$A$1:$H$3450,4,FALSE)</f>
        <v>44447</v>
      </c>
      <c r="G1899" s="17">
        <f>VLOOKUP(A1899,'forecast data dump'!$A$1:$H$3450,5,FALSE)</f>
        <v>44474</v>
      </c>
      <c r="H1899" s="13">
        <f>VLOOKUP(A1899,'forecast data dump'!$A$1:$H$3450,8,FALSE)</f>
        <v>0</v>
      </c>
      <c r="I1899" s="22">
        <f t="shared" si="276"/>
        <v>16</v>
      </c>
      <c r="J1899" s="5"/>
      <c r="K1899" s="5"/>
      <c r="L1899" s="33">
        <f t="shared" si="277"/>
        <v>2152</v>
      </c>
      <c r="M1899" s="33">
        <f t="shared" si="278"/>
        <v>2152</v>
      </c>
      <c r="N1899" s="22">
        <f t="shared" si="279"/>
        <v>0</v>
      </c>
    </row>
    <row r="1900" spans="1:14" x14ac:dyDescent="0.3">
      <c r="A1900" s="5" t="s">
        <v>2820</v>
      </c>
      <c r="B1900" s="5" t="s">
        <v>2821</v>
      </c>
      <c r="C1900" s="5" t="s">
        <v>3757</v>
      </c>
      <c r="D1900" s="5">
        <v>32</v>
      </c>
      <c r="E1900" s="6">
        <v>3303</v>
      </c>
      <c r="F1900" s="17">
        <f>VLOOKUP(A1900,'forecast data dump'!$A$1:$H$3450,4,FALSE)</f>
        <v>44447</v>
      </c>
      <c r="G1900" s="17">
        <f>VLOOKUP(A1900,'forecast data dump'!$A$1:$H$3450,5,FALSE)</f>
        <v>44474</v>
      </c>
      <c r="H1900" s="13">
        <f>VLOOKUP(A1900,'forecast data dump'!$A$1:$H$3450,8,FALSE)</f>
        <v>0</v>
      </c>
      <c r="I1900" s="22">
        <f t="shared" si="276"/>
        <v>32</v>
      </c>
      <c r="J1900" s="5"/>
      <c r="K1900" s="5"/>
      <c r="L1900" s="33">
        <f t="shared" si="277"/>
        <v>3303</v>
      </c>
      <c r="M1900" s="33">
        <f t="shared" si="278"/>
        <v>3303</v>
      </c>
      <c r="N1900" s="22">
        <f t="shared" si="279"/>
        <v>0</v>
      </c>
    </row>
    <row r="1901" spans="1:14" x14ac:dyDescent="0.3">
      <c r="A1901" s="5" t="s">
        <v>2820</v>
      </c>
      <c r="B1901" s="5" t="s">
        <v>2821</v>
      </c>
      <c r="C1901" s="5" t="s">
        <v>3763</v>
      </c>
      <c r="D1901" s="5">
        <v>4</v>
      </c>
      <c r="E1901" s="6">
        <v>607</v>
      </c>
      <c r="F1901" s="17">
        <f>VLOOKUP(A1901,'forecast data dump'!$A$1:$H$3450,4,FALSE)</f>
        <v>44447</v>
      </c>
      <c r="G1901" s="17">
        <f>VLOOKUP(A1901,'forecast data dump'!$A$1:$H$3450,5,FALSE)</f>
        <v>44474</v>
      </c>
      <c r="H1901" s="13">
        <f>VLOOKUP(A1901,'forecast data dump'!$A$1:$H$3450,8,FALSE)</f>
        <v>0</v>
      </c>
      <c r="I1901" s="22">
        <f t="shared" si="276"/>
        <v>4</v>
      </c>
      <c r="J1901" s="5"/>
      <c r="K1901" s="5"/>
      <c r="L1901" s="33">
        <f t="shared" si="277"/>
        <v>607</v>
      </c>
      <c r="M1901" s="33">
        <f t="shared" si="278"/>
        <v>607</v>
      </c>
      <c r="N1901" s="22">
        <f t="shared" si="279"/>
        <v>0</v>
      </c>
    </row>
    <row r="1902" spans="1:14" x14ac:dyDescent="0.3">
      <c r="A1902" s="5" t="s">
        <v>2822</v>
      </c>
      <c r="B1902" s="5" t="s">
        <v>2823</v>
      </c>
      <c r="C1902" s="5" t="s">
        <v>3765</v>
      </c>
      <c r="D1902" s="5">
        <v>48</v>
      </c>
      <c r="E1902" s="6">
        <v>6457</v>
      </c>
      <c r="F1902" s="17">
        <f>VLOOKUP(A1902,'forecast data dump'!$A$1:$H$3450,4,FALSE)</f>
        <v>44475</v>
      </c>
      <c r="G1902" s="17">
        <f>VLOOKUP(A1902,'forecast data dump'!$A$1:$H$3450,5,FALSE)</f>
        <v>44566</v>
      </c>
      <c r="H1902" s="13">
        <f>VLOOKUP(A1902,'forecast data dump'!$A$1:$H$3450,8,FALSE)</f>
        <v>0</v>
      </c>
      <c r="I1902" s="22">
        <f t="shared" si="276"/>
        <v>48</v>
      </c>
      <c r="J1902" s="5"/>
      <c r="K1902" s="5"/>
      <c r="L1902" s="33">
        <f t="shared" si="277"/>
        <v>6457</v>
      </c>
      <c r="M1902" s="33">
        <f t="shared" si="278"/>
        <v>6457</v>
      </c>
      <c r="N1902" s="22">
        <f t="shared" si="279"/>
        <v>0</v>
      </c>
    </row>
    <row r="1903" spans="1:14" x14ac:dyDescent="0.3">
      <c r="A1903" s="5" t="s">
        <v>2822</v>
      </c>
      <c r="B1903" s="5" t="s">
        <v>2823</v>
      </c>
      <c r="C1903" s="5" t="s">
        <v>3757</v>
      </c>
      <c r="D1903" s="5">
        <v>96</v>
      </c>
      <c r="E1903" s="6">
        <v>9910</v>
      </c>
      <c r="F1903" s="17">
        <f>VLOOKUP(A1903,'forecast data dump'!$A$1:$H$3450,4,FALSE)</f>
        <v>44475</v>
      </c>
      <c r="G1903" s="17">
        <f>VLOOKUP(A1903,'forecast data dump'!$A$1:$H$3450,5,FALSE)</f>
        <v>44566</v>
      </c>
      <c r="H1903" s="13">
        <f>VLOOKUP(A1903,'forecast data dump'!$A$1:$H$3450,8,FALSE)</f>
        <v>0</v>
      </c>
      <c r="I1903" s="22">
        <f t="shared" si="276"/>
        <v>96</v>
      </c>
      <c r="J1903" s="5"/>
      <c r="K1903" s="5"/>
      <c r="L1903" s="33">
        <f t="shared" si="277"/>
        <v>9910</v>
      </c>
      <c r="M1903" s="33">
        <f t="shared" si="278"/>
        <v>9910</v>
      </c>
      <c r="N1903" s="22">
        <f t="shared" si="279"/>
        <v>0</v>
      </c>
    </row>
    <row r="1904" spans="1:14" x14ac:dyDescent="0.3">
      <c r="A1904" s="5" t="s">
        <v>2824</v>
      </c>
      <c r="B1904" s="5" t="s">
        <v>2825</v>
      </c>
      <c r="C1904" s="5" t="s">
        <v>3759</v>
      </c>
      <c r="D1904" s="5">
        <v>40</v>
      </c>
      <c r="E1904" s="6">
        <v>4702</v>
      </c>
      <c r="F1904" s="17">
        <f>VLOOKUP(A1904,'forecast data dump'!$A$1:$H$3450,4,FALSE)</f>
        <v>44567</v>
      </c>
      <c r="G1904" s="17">
        <f>VLOOKUP(A1904,'forecast data dump'!$A$1:$H$3450,5,FALSE)</f>
        <v>44581</v>
      </c>
      <c r="H1904" s="13">
        <f>VLOOKUP(A1904,'forecast data dump'!$A$1:$H$3450,8,FALSE)</f>
        <v>0</v>
      </c>
      <c r="I1904" s="22">
        <f t="shared" si="276"/>
        <v>40</v>
      </c>
      <c r="J1904" s="5"/>
      <c r="K1904" s="5"/>
      <c r="L1904" s="33">
        <f t="shared" si="277"/>
        <v>4702</v>
      </c>
      <c r="M1904" s="33">
        <f t="shared" si="278"/>
        <v>4702</v>
      </c>
      <c r="N1904" s="22">
        <f t="shared" si="279"/>
        <v>0</v>
      </c>
    </row>
    <row r="1905" spans="1:14" x14ac:dyDescent="0.3">
      <c r="A1905" s="5" t="s">
        <v>2824</v>
      </c>
      <c r="B1905" s="5" t="s">
        <v>2825</v>
      </c>
      <c r="C1905" s="5" t="s">
        <v>3765</v>
      </c>
      <c r="D1905" s="5">
        <v>8</v>
      </c>
      <c r="E1905" s="6">
        <v>1076</v>
      </c>
      <c r="F1905" s="17">
        <f>VLOOKUP(A1905,'forecast data dump'!$A$1:$H$3450,4,FALSE)</f>
        <v>44567</v>
      </c>
      <c r="G1905" s="17">
        <f>VLOOKUP(A1905,'forecast data dump'!$A$1:$H$3450,5,FALSE)</f>
        <v>44581</v>
      </c>
      <c r="H1905" s="13">
        <f>VLOOKUP(A1905,'forecast data dump'!$A$1:$H$3450,8,FALSE)</f>
        <v>0</v>
      </c>
      <c r="I1905" s="22">
        <f t="shared" si="276"/>
        <v>8</v>
      </c>
      <c r="J1905" s="5"/>
      <c r="K1905" s="5"/>
      <c r="L1905" s="33">
        <f t="shared" si="277"/>
        <v>1076</v>
      </c>
      <c r="M1905" s="33">
        <f t="shared" si="278"/>
        <v>1076</v>
      </c>
      <c r="N1905" s="22">
        <f t="shared" si="279"/>
        <v>0</v>
      </c>
    </row>
    <row r="1906" spans="1:14" x14ac:dyDescent="0.3">
      <c r="A1906" s="5" t="s">
        <v>2824</v>
      </c>
      <c r="B1906" s="5" t="s">
        <v>2825</v>
      </c>
      <c r="C1906" s="5" t="s">
        <v>3757</v>
      </c>
      <c r="D1906" s="5">
        <v>16</v>
      </c>
      <c r="E1906" s="6">
        <v>1652</v>
      </c>
      <c r="F1906" s="17">
        <f>VLOOKUP(A1906,'forecast data dump'!$A$1:$H$3450,4,FALSE)</f>
        <v>44567</v>
      </c>
      <c r="G1906" s="17">
        <f>VLOOKUP(A1906,'forecast data dump'!$A$1:$H$3450,5,FALSE)</f>
        <v>44581</v>
      </c>
      <c r="H1906" s="13">
        <f>VLOOKUP(A1906,'forecast data dump'!$A$1:$H$3450,8,FALSE)</f>
        <v>0</v>
      </c>
      <c r="I1906" s="22">
        <f t="shared" si="276"/>
        <v>16</v>
      </c>
      <c r="J1906" s="5"/>
      <c r="K1906" s="5"/>
      <c r="L1906" s="33">
        <f t="shared" si="277"/>
        <v>1652</v>
      </c>
      <c r="M1906" s="33">
        <f t="shared" si="278"/>
        <v>1652</v>
      </c>
      <c r="N1906" s="22">
        <f t="shared" si="279"/>
        <v>0</v>
      </c>
    </row>
    <row r="1907" spans="1:14" x14ac:dyDescent="0.3">
      <c r="A1907" s="5" t="s">
        <v>2824</v>
      </c>
      <c r="B1907" s="5" t="s">
        <v>2825</v>
      </c>
      <c r="C1907" s="5" t="s">
        <v>3763</v>
      </c>
      <c r="D1907" s="5">
        <v>2</v>
      </c>
      <c r="E1907" s="6">
        <v>303</v>
      </c>
      <c r="F1907" s="17">
        <f>VLOOKUP(A1907,'forecast data dump'!$A$1:$H$3450,4,FALSE)</f>
        <v>44567</v>
      </c>
      <c r="G1907" s="17">
        <f>VLOOKUP(A1907,'forecast data dump'!$A$1:$H$3450,5,FALSE)</f>
        <v>44581</v>
      </c>
      <c r="H1907" s="13">
        <f>VLOOKUP(A1907,'forecast data dump'!$A$1:$H$3450,8,FALSE)</f>
        <v>0</v>
      </c>
      <c r="I1907" s="22">
        <f t="shared" si="276"/>
        <v>2</v>
      </c>
      <c r="J1907" s="5"/>
      <c r="K1907" s="5"/>
      <c r="L1907" s="33">
        <f t="shared" si="277"/>
        <v>303</v>
      </c>
      <c r="M1907" s="33">
        <f t="shared" si="278"/>
        <v>303</v>
      </c>
      <c r="N1907" s="22">
        <f t="shared" si="279"/>
        <v>0</v>
      </c>
    </row>
    <row r="1908" spans="1:14" x14ac:dyDescent="0.3">
      <c r="A1908" s="5" t="s">
        <v>2826</v>
      </c>
      <c r="B1908" s="5" t="s">
        <v>2827</v>
      </c>
      <c r="C1908" s="5" t="s">
        <v>3762</v>
      </c>
      <c r="D1908" s="5">
        <v>35000</v>
      </c>
      <c r="E1908" s="6">
        <v>40624</v>
      </c>
      <c r="F1908" s="17">
        <f>VLOOKUP(A1908,'forecast data dump'!$A$1:$H$3450,4,FALSE)</f>
        <v>44475</v>
      </c>
      <c r="G1908" s="17">
        <f>VLOOKUP(A1908,'forecast data dump'!$A$1:$H$3450,5,FALSE)</f>
        <v>44566</v>
      </c>
      <c r="H1908" s="13">
        <f>VLOOKUP(A1908,'forecast data dump'!$A$1:$H$3450,8,FALSE)</f>
        <v>0</v>
      </c>
      <c r="I1908" s="22">
        <f t="shared" si="276"/>
        <v>35000</v>
      </c>
      <c r="J1908" s="5"/>
      <c r="K1908" s="5"/>
      <c r="L1908" s="33">
        <f t="shared" si="277"/>
        <v>40624</v>
      </c>
      <c r="M1908" s="33">
        <f t="shared" si="278"/>
        <v>40624</v>
      </c>
      <c r="N1908" s="22">
        <f t="shared" si="279"/>
        <v>0</v>
      </c>
    </row>
    <row r="1909" spans="1:14" x14ac:dyDescent="0.3">
      <c r="A1909" s="3" t="s">
        <v>7888</v>
      </c>
      <c r="B1909" s="3"/>
      <c r="C1909" s="3"/>
      <c r="D1909" s="3"/>
      <c r="E1909" s="4"/>
      <c r="F1909" s="15"/>
      <c r="G1909" s="15"/>
      <c r="H1909" s="11"/>
      <c r="I1909" s="20"/>
      <c r="J1909" s="3"/>
      <c r="K1909" s="3"/>
      <c r="L1909" s="32"/>
      <c r="M1909" s="32"/>
      <c r="N1909" s="20"/>
    </row>
    <row r="1910" spans="1:14" x14ac:dyDescent="0.3">
      <c r="A1910" s="5" t="s">
        <v>2828</v>
      </c>
      <c r="B1910" s="5" t="s">
        <v>2829</v>
      </c>
      <c r="C1910" s="5" t="s">
        <v>3765</v>
      </c>
      <c r="D1910" s="5">
        <v>32</v>
      </c>
      <c r="E1910" s="6">
        <v>4304</v>
      </c>
      <c r="F1910" s="17" t="str">
        <f>VLOOKUP(A1910,'forecast data dump'!$A$1:$H$3450,4,FALSE)</f>
        <v>21-Dec-20 A</v>
      </c>
      <c r="G1910" s="17">
        <f>VLOOKUP(A1910,'forecast data dump'!$A$1:$H$3450,5,FALSE)</f>
        <v>44396</v>
      </c>
      <c r="H1910" s="13">
        <f>VLOOKUP(A1910,'forecast data dump'!$A$1:$H$3450,8,FALSE)</f>
        <v>0.8</v>
      </c>
      <c r="I1910" s="22">
        <f t="shared" ref="I1910:I1937" si="280">D1910*(1-H1910)</f>
        <v>6.3999999999999986</v>
      </c>
      <c r="J1910" s="5"/>
      <c r="K1910" s="5"/>
      <c r="L1910" s="33">
        <f t="shared" ref="L1910:L1937" si="281">E1910*(1-H1910)</f>
        <v>860.79999999999984</v>
      </c>
      <c r="M1910" s="33">
        <f t="shared" ref="M1910:M1937" si="282">IF(J1910="",L1910,(E1910/D1910)*J1910)</f>
        <v>860.79999999999984</v>
      </c>
      <c r="N1910" s="22">
        <f t="shared" ref="N1910:N1937" si="283">L1910-M1910</f>
        <v>0</v>
      </c>
    </row>
    <row r="1911" spans="1:14" x14ac:dyDescent="0.3">
      <c r="A1911" s="5" t="s">
        <v>2828</v>
      </c>
      <c r="B1911" s="5" t="s">
        <v>2829</v>
      </c>
      <c r="C1911" s="5" t="s">
        <v>3757</v>
      </c>
      <c r="D1911" s="5">
        <v>64</v>
      </c>
      <c r="E1911" s="6">
        <v>6606</v>
      </c>
      <c r="F1911" s="17" t="str">
        <f>VLOOKUP(A1911,'forecast data dump'!$A$1:$H$3450,4,FALSE)</f>
        <v>21-Dec-20 A</v>
      </c>
      <c r="G1911" s="17">
        <f>VLOOKUP(A1911,'forecast data dump'!$A$1:$H$3450,5,FALSE)</f>
        <v>44396</v>
      </c>
      <c r="H1911" s="13">
        <f>VLOOKUP(A1911,'forecast data dump'!$A$1:$H$3450,8,FALSE)</f>
        <v>0.8</v>
      </c>
      <c r="I1911" s="22">
        <f t="shared" si="280"/>
        <v>12.799999999999997</v>
      </c>
      <c r="J1911" s="5"/>
      <c r="K1911" s="5"/>
      <c r="L1911" s="33">
        <f t="shared" si="281"/>
        <v>1321.1999999999998</v>
      </c>
      <c r="M1911" s="33">
        <f t="shared" si="282"/>
        <v>1321.1999999999998</v>
      </c>
      <c r="N1911" s="22">
        <f t="shared" si="283"/>
        <v>0</v>
      </c>
    </row>
    <row r="1912" spans="1:14" x14ac:dyDescent="0.3">
      <c r="A1912" s="5" t="s">
        <v>2828</v>
      </c>
      <c r="B1912" s="5" t="s">
        <v>2829</v>
      </c>
      <c r="C1912" s="5" t="s">
        <v>3763</v>
      </c>
      <c r="D1912" s="5">
        <v>4</v>
      </c>
      <c r="E1912" s="6">
        <v>607</v>
      </c>
      <c r="F1912" s="17" t="str">
        <f>VLOOKUP(A1912,'forecast data dump'!$A$1:$H$3450,4,FALSE)</f>
        <v>21-Dec-20 A</v>
      </c>
      <c r="G1912" s="17">
        <f>VLOOKUP(A1912,'forecast data dump'!$A$1:$H$3450,5,FALSE)</f>
        <v>44396</v>
      </c>
      <c r="H1912" s="13">
        <f>VLOOKUP(A1912,'forecast data dump'!$A$1:$H$3450,8,FALSE)</f>
        <v>0.8</v>
      </c>
      <c r="I1912" s="22">
        <f t="shared" si="280"/>
        <v>0.79999999999999982</v>
      </c>
      <c r="J1912" s="5"/>
      <c r="K1912" s="5"/>
      <c r="L1912" s="33">
        <f t="shared" si="281"/>
        <v>121.39999999999998</v>
      </c>
      <c r="M1912" s="33">
        <f t="shared" si="282"/>
        <v>121.39999999999998</v>
      </c>
      <c r="N1912" s="22">
        <f t="shared" si="283"/>
        <v>0</v>
      </c>
    </row>
    <row r="1913" spans="1:14" x14ac:dyDescent="0.3">
      <c r="A1913" s="5" t="s">
        <v>2830</v>
      </c>
      <c r="B1913" s="5" t="s">
        <v>2831</v>
      </c>
      <c r="C1913" s="5" t="s">
        <v>3765</v>
      </c>
      <c r="D1913" s="5">
        <v>8</v>
      </c>
      <c r="E1913" s="6">
        <v>1076</v>
      </c>
      <c r="F1913" s="17">
        <f>VLOOKUP(A1913,'forecast data dump'!$A$1:$H$3450,4,FALSE)</f>
        <v>44397</v>
      </c>
      <c r="G1913" s="17">
        <f>VLOOKUP(A1913,'forecast data dump'!$A$1:$H$3450,5,FALSE)</f>
        <v>44410</v>
      </c>
      <c r="H1913" s="13">
        <f>VLOOKUP(A1913,'forecast data dump'!$A$1:$H$3450,8,FALSE)</f>
        <v>0</v>
      </c>
      <c r="I1913" s="22">
        <f t="shared" si="280"/>
        <v>8</v>
      </c>
      <c r="J1913" s="5"/>
      <c r="K1913" s="5"/>
      <c r="L1913" s="33">
        <f t="shared" si="281"/>
        <v>1076</v>
      </c>
      <c r="M1913" s="33">
        <f t="shared" si="282"/>
        <v>1076</v>
      </c>
      <c r="N1913" s="22">
        <f t="shared" si="283"/>
        <v>0</v>
      </c>
    </row>
    <row r="1914" spans="1:14" x14ac:dyDescent="0.3">
      <c r="A1914" s="5" t="s">
        <v>2830</v>
      </c>
      <c r="B1914" s="5" t="s">
        <v>2831</v>
      </c>
      <c r="C1914" s="5" t="s">
        <v>3757</v>
      </c>
      <c r="D1914" s="5">
        <v>16</v>
      </c>
      <c r="E1914" s="6">
        <v>1652</v>
      </c>
      <c r="F1914" s="17">
        <f>VLOOKUP(A1914,'forecast data dump'!$A$1:$H$3450,4,FALSE)</f>
        <v>44397</v>
      </c>
      <c r="G1914" s="17">
        <f>VLOOKUP(A1914,'forecast data dump'!$A$1:$H$3450,5,FALSE)</f>
        <v>44410</v>
      </c>
      <c r="H1914" s="13">
        <f>VLOOKUP(A1914,'forecast data dump'!$A$1:$H$3450,8,FALSE)</f>
        <v>0</v>
      </c>
      <c r="I1914" s="22">
        <f t="shared" si="280"/>
        <v>16</v>
      </c>
      <c r="J1914" s="5"/>
      <c r="K1914" s="5"/>
      <c r="L1914" s="33">
        <f t="shared" si="281"/>
        <v>1652</v>
      </c>
      <c r="M1914" s="33">
        <f t="shared" si="282"/>
        <v>1652</v>
      </c>
      <c r="N1914" s="22">
        <f t="shared" si="283"/>
        <v>0</v>
      </c>
    </row>
    <row r="1915" spans="1:14" x14ac:dyDescent="0.3">
      <c r="A1915" s="5" t="s">
        <v>2830</v>
      </c>
      <c r="B1915" s="5" t="s">
        <v>2831</v>
      </c>
      <c r="C1915" s="5" t="s">
        <v>3763</v>
      </c>
      <c r="D1915" s="5">
        <v>4</v>
      </c>
      <c r="E1915" s="6">
        <v>607</v>
      </c>
      <c r="F1915" s="17">
        <f>VLOOKUP(A1915,'forecast data dump'!$A$1:$H$3450,4,FALSE)</f>
        <v>44397</v>
      </c>
      <c r="G1915" s="17">
        <f>VLOOKUP(A1915,'forecast data dump'!$A$1:$H$3450,5,FALSE)</f>
        <v>44410</v>
      </c>
      <c r="H1915" s="13">
        <f>VLOOKUP(A1915,'forecast data dump'!$A$1:$H$3450,8,FALSE)</f>
        <v>0</v>
      </c>
      <c r="I1915" s="22">
        <f t="shared" si="280"/>
        <v>4</v>
      </c>
      <c r="J1915" s="5"/>
      <c r="K1915" s="5"/>
      <c r="L1915" s="33">
        <f t="shared" si="281"/>
        <v>607</v>
      </c>
      <c r="M1915" s="33">
        <f t="shared" si="282"/>
        <v>607</v>
      </c>
      <c r="N1915" s="22">
        <f t="shared" si="283"/>
        <v>0</v>
      </c>
    </row>
    <row r="1916" spans="1:14" x14ac:dyDescent="0.3">
      <c r="A1916" s="5" t="s">
        <v>2832</v>
      </c>
      <c r="B1916" s="5" t="s">
        <v>2833</v>
      </c>
      <c r="C1916" s="5" t="s">
        <v>3765</v>
      </c>
      <c r="D1916" s="5">
        <v>8</v>
      </c>
      <c r="E1916" s="6">
        <v>1076</v>
      </c>
      <c r="F1916" s="17">
        <f>VLOOKUP(A1916,'forecast data dump'!$A$1:$H$3450,4,FALSE)</f>
        <v>44411</v>
      </c>
      <c r="G1916" s="17">
        <f>VLOOKUP(A1916,'forecast data dump'!$A$1:$H$3450,5,FALSE)</f>
        <v>44424</v>
      </c>
      <c r="H1916" s="13">
        <f>VLOOKUP(A1916,'forecast data dump'!$A$1:$H$3450,8,FALSE)</f>
        <v>0</v>
      </c>
      <c r="I1916" s="22">
        <f t="shared" si="280"/>
        <v>8</v>
      </c>
      <c r="J1916" s="5"/>
      <c r="K1916" s="5"/>
      <c r="L1916" s="33">
        <f t="shared" si="281"/>
        <v>1076</v>
      </c>
      <c r="M1916" s="33">
        <f t="shared" si="282"/>
        <v>1076</v>
      </c>
      <c r="N1916" s="22">
        <f t="shared" si="283"/>
        <v>0</v>
      </c>
    </row>
    <row r="1917" spans="1:14" x14ac:dyDescent="0.3">
      <c r="A1917" s="5" t="s">
        <v>2832</v>
      </c>
      <c r="B1917" s="5" t="s">
        <v>2833</v>
      </c>
      <c r="C1917" s="5" t="s">
        <v>3757</v>
      </c>
      <c r="D1917" s="5">
        <v>16</v>
      </c>
      <c r="E1917" s="6">
        <v>1652</v>
      </c>
      <c r="F1917" s="17">
        <f>VLOOKUP(A1917,'forecast data dump'!$A$1:$H$3450,4,FALSE)</f>
        <v>44411</v>
      </c>
      <c r="G1917" s="17">
        <f>VLOOKUP(A1917,'forecast data dump'!$A$1:$H$3450,5,FALSE)</f>
        <v>44424</v>
      </c>
      <c r="H1917" s="13">
        <f>VLOOKUP(A1917,'forecast data dump'!$A$1:$H$3450,8,FALSE)</f>
        <v>0</v>
      </c>
      <c r="I1917" s="22">
        <f t="shared" si="280"/>
        <v>16</v>
      </c>
      <c r="J1917" s="5"/>
      <c r="K1917" s="5"/>
      <c r="L1917" s="33">
        <f t="shared" si="281"/>
        <v>1652</v>
      </c>
      <c r="M1917" s="33">
        <f t="shared" si="282"/>
        <v>1652</v>
      </c>
      <c r="N1917" s="22">
        <f t="shared" si="283"/>
        <v>0</v>
      </c>
    </row>
    <row r="1918" spans="1:14" x14ac:dyDescent="0.3">
      <c r="A1918" s="5" t="s">
        <v>2832</v>
      </c>
      <c r="B1918" s="5" t="s">
        <v>2833</v>
      </c>
      <c r="C1918" s="5" t="s">
        <v>3763</v>
      </c>
      <c r="D1918" s="5">
        <v>2</v>
      </c>
      <c r="E1918" s="6">
        <v>303</v>
      </c>
      <c r="F1918" s="17">
        <f>VLOOKUP(A1918,'forecast data dump'!$A$1:$H$3450,4,FALSE)</f>
        <v>44411</v>
      </c>
      <c r="G1918" s="17">
        <f>VLOOKUP(A1918,'forecast data dump'!$A$1:$H$3450,5,FALSE)</f>
        <v>44424</v>
      </c>
      <c r="H1918" s="13">
        <f>VLOOKUP(A1918,'forecast data dump'!$A$1:$H$3450,8,FALSE)</f>
        <v>0</v>
      </c>
      <c r="I1918" s="22">
        <f t="shared" si="280"/>
        <v>2</v>
      </c>
      <c r="J1918" s="5"/>
      <c r="K1918" s="5"/>
      <c r="L1918" s="33">
        <f t="shared" si="281"/>
        <v>303</v>
      </c>
      <c r="M1918" s="33">
        <f t="shared" si="282"/>
        <v>303</v>
      </c>
      <c r="N1918" s="22">
        <f t="shared" si="283"/>
        <v>0</v>
      </c>
    </row>
    <row r="1919" spans="1:14" x14ac:dyDescent="0.3">
      <c r="A1919" s="5" t="s">
        <v>2834</v>
      </c>
      <c r="B1919" s="5" t="s">
        <v>2835</v>
      </c>
      <c r="C1919" s="5" t="s">
        <v>3765</v>
      </c>
      <c r="D1919" s="5">
        <v>16</v>
      </c>
      <c r="E1919" s="6">
        <v>2152</v>
      </c>
      <c r="F1919" s="17">
        <f>VLOOKUP(A1919,'forecast data dump'!$A$1:$H$3450,4,FALSE)</f>
        <v>44425</v>
      </c>
      <c r="G1919" s="17">
        <f>VLOOKUP(A1919,'forecast data dump'!$A$1:$H$3450,5,FALSE)</f>
        <v>44453</v>
      </c>
      <c r="H1919" s="13">
        <f>VLOOKUP(A1919,'forecast data dump'!$A$1:$H$3450,8,FALSE)</f>
        <v>0</v>
      </c>
      <c r="I1919" s="22">
        <f t="shared" si="280"/>
        <v>16</v>
      </c>
      <c r="J1919" s="5"/>
      <c r="K1919" s="5"/>
      <c r="L1919" s="33">
        <f t="shared" si="281"/>
        <v>2152</v>
      </c>
      <c r="M1919" s="33">
        <f t="shared" si="282"/>
        <v>2152</v>
      </c>
      <c r="N1919" s="22">
        <f t="shared" si="283"/>
        <v>0</v>
      </c>
    </row>
    <row r="1920" spans="1:14" x14ac:dyDescent="0.3">
      <c r="A1920" s="5" t="s">
        <v>2834</v>
      </c>
      <c r="B1920" s="5" t="s">
        <v>2835</v>
      </c>
      <c r="C1920" s="5" t="s">
        <v>3757</v>
      </c>
      <c r="D1920" s="5">
        <v>32</v>
      </c>
      <c r="E1920" s="6">
        <v>3303</v>
      </c>
      <c r="F1920" s="17">
        <f>VLOOKUP(A1920,'forecast data dump'!$A$1:$H$3450,4,FALSE)</f>
        <v>44425</v>
      </c>
      <c r="G1920" s="17">
        <f>VLOOKUP(A1920,'forecast data dump'!$A$1:$H$3450,5,FALSE)</f>
        <v>44453</v>
      </c>
      <c r="H1920" s="13">
        <f>VLOOKUP(A1920,'forecast data dump'!$A$1:$H$3450,8,FALSE)</f>
        <v>0</v>
      </c>
      <c r="I1920" s="22">
        <f t="shared" si="280"/>
        <v>32</v>
      </c>
      <c r="J1920" s="5"/>
      <c r="K1920" s="5"/>
      <c r="L1920" s="33">
        <f t="shared" si="281"/>
        <v>3303</v>
      </c>
      <c r="M1920" s="33">
        <f t="shared" si="282"/>
        <v>3303</v>
      </c>
      <c r="N1920" s="22">
        <f t="shared" si="283"/>
        <v>0</v>
      </c>
    </row>
    <row r="1921" spans="1:14" x14ac:dyDescent="0.3">
      <c r="A1921" s="5" t="s">
        <v>2834</v>
      </c>
      <c r="B1921" s="5" t="s">
        <v>2835</v>
      </c>
      <c r="C1921" s="5" t="s">
        <v>3763</v>
      </c>
      <c r="D1921" s="5">
        <v>4</v>
      </c>
      <c r="E1921" s="6">
        <v>607</v>
      </c>
      <c r="F1921" s="17">
        <f>VLOOKUP(A1921,'forecast data dump'!$A$1:$H$3450,4,FALSE)</f>
        <v>44425</v>
      </c>
      <c r="G1921" s="17">
        <f>VLOOKUP(A1921,'forecast data dump'!$A$1:$H$3450,5,FALSE)</f>
        <v>44453</v>
      </c>
      <c r="H1921" s="13">
        <f>VLOOKUP(A1921,'forecast data dump'!$A$1:$H$3450,8,FALSE)</f>
        <v>0</v>
      </c>
      <c r="I1921" s="22">
        <f t="shared" si="280"/>
        <v>4</v>
      </c>
      <c r="J1921" s="5"/>
      <c r="K1921" s="5"/>
      <c r="L1921" s="33">
        <f t="shared" si="281"/>
        <v>607</v>
      </c>
      <c r="M1921" s="33">
        <f t="shared" si="282"/>
        <v>607</v>
      </c>
      <c r="N1921" s="22">
        <f t="shared" si="283"/>
        <v>0</v>
      </c>
    </row>
    <row r="1922" spans="1:14" x14ac:dyDescent="0.3">
      <c r="A1922" s="5" t="s">
        <v>2836</v>
      </c>
      <c r="B1922" s="5" t="s">
        <v>2837</v>
      </c>
      <c r="C1922" s="5" t="s">
        <v>3765</v>
      </c>
      <c r="D1922" s="5">
        <v>16</v>
      </c>
      <c r="E1922" s="6">
        <v>2152</v>
      </c>
      <c r="F1922" s="17">
        <f>VLOOKUP(A1922,'forecast data dump'!$A$1:$H$3450,4,FALSE)</f>
        <v>44454</v>
      </c>
      <c r="G1922" s="17">
        <f>VLOOKUP(A1922,'forecast data dump'!$A$1:$H$3450,5,FALSE)</f>
        <v>44482</v>
      </c>
      <c r="H1922" s="13">
        <f>VLOOKUP(A1922,'forecast data dump'!$A$1:$H$3450,8,FALSE)</f>
        <v>0</v>
      </c>
      <c r="I1922" s="22">
        <f t="shared" si="280"/>
        <v>16</v>
      </c>
      <c r="J1922" s="5"/>
      <c r="K1922" s="5"/>
      <c r="L1922" s="33">
        <f t="shared" si="281"/>
        <v>2152</v>
      </c>
      <c r="M1922" s="33">
        <f t="shared" si="282"/>
        <v>2152</v>
      </c>
      <c r="N1922" s="22">
        <f t="shared" si="283"/>
        <v>0</v>
      </c>
    </row>
    <row r="1923" spans="1:14" x14ac:dyDescent="0.3">
      <c r="A1923" s="5" t="s">
        <v>2836</v>
      </c>
      <c r="B1923" s="5" t="s">
        <v>2837</v>
      </c>
      <c r="C1923" s="5" t="s">
        <v>3757</v>
      </c>
      <c r="D1923" s="5">
        <v>32</v>
      </c>
      <c r="E1923" s="6">
        <v>3303</v>
      </c>
      <c r="F1923" s="17">
        <f>VLOOKUP(A1923,'forecast data dump'!$A$1:$H$3450,4,FALSE)</f>
        <v>44454</v>
      </c>
      <c r="G1923" s="17">
        <f>VLOOKUP(A1923,'forecast data dump'!$A$1:$H$3450,5,FALSE)</f>
        <v>44482</v>
      </c>
      <c r="H1923" s="13">
        <f>VLOOKUP(A1923,'forecast data dump'!$A$1:$H$3450,8,FALSE)</f>
        <v>0</v>
      </c>
      <c r="I1923" s="22">
        <f t="shared" si="280"/>
        <v>32</v>
      </c>
      <c r="J1923" s="5"/>
      <c r="K1923" s="5"/>
      <c r="L1923" s="33">
        <f t="shared" si="281"/>
        <v>3303</v>
      </c>
      <c r="M1923" s="33">
        <f t="shared" si="282"/>
        <v>3303</v>
      </c>
      <c r="N1923" s="22">
        <f t="shared" si="283"/>
        <v>0</v>
      </c>
    </row>
    <row r="1924" spans="1:14" x14ac:dyDescent="0.3">
      <c r="A1924" s="5" t="s">
        <v>2836</v>
      </c>
      <c r="B1924" s="5" t="s">
        <v>2837</v>
      </c>
      <c r="C1924" s="5" t="s">
        <v>3763</v>
      </c>
      <c r="D1924" s="5">
        <v>4</v>
      </c>
      <c r="E1924" s="6">
        <v>607</v>
      </c>
      <c r="F1924" s="17">
        <f>VLOOKUP(A1924,'forecast data dump'!$A$1:$H$3450,4,FALSE)</f>
        <v>44454</v>
      </c>
      <c r="G1924" s="17">
        <f>VLOOKUP(A1924,'forecast data dump'!$A$1:$H$3450,5,FALSE)</f>
        <v>44482</v>
      </c>
      <c r="H1924" s="13">
        <f>VLOOKUP(A1924,'forecast data dump'!$A$1:$H$3450,8,FALSE)</f>
        <v>0</v>
      </c>
      <c r="I1924" s="22">
        <f t="shared" si="280"/>
        <v>4</v>
      </c>
      <c r="J1924" s="5"/>
      <c r="K1924" s="5"/>
      <c r="L1924" s="33">
        <f t="shared" si="281"/>
        <v>607</v>
      </c>
      <c r="M1924" s="33">
        <f t="shared" si="282"/>
        <v>607</v>
      </c>
      <c r="N1924" s="22">
        <f t="shared" si="283"/>
        <v>0</v>
      </c>
    </row>
    <row r="1925" spans="1:14" x14ac:dyDescent="0.3">
      <c r="A1925" s="5" t="s">
        <v>2838</v>
      </c>
      <c r="B1925" s="5" t="s">
        <v>2839</v>
      </c>
      <c r="C1925" s="5" t="s">
        <v>3765</v>
      </c>
      <c r="D1925" s="5">
        <v>40</v>
      </c>
      <c r="E1925" s="6">
        <v>5526</v>
      </c>
      <c r="F1925" s="17" t="str">
        <f>VLOOKUP(A1925,'forecast data dump'!$A$1:$H$3450,4,FALSE)</f>
        <v>26-Apr-21 A</v>
      </c>
      <c r="G1925" s="17">
        <f>VLOOKUP(A1925,'forecast data dump'!$A$1:$H$3450,5,FALSE)</f>
        <v>44495</v>
      </c>
      <c r="H1925" s="13">
        <f>VLOOKUP(A1925,'forecast data dump'!$A$1:$H$3450,8,FALSE)</f>
        <v>0.5</v>
      </c>
      <c r="I1925" s="22">
        <f t="shared" si="280"/>
        <v>20</v>
      </c>
      <c r="J1925" s="5"/>
      <c r="K1925" s="5"/>
      <c r="L1925" s="33">
        <f t="shared" si="281"/>
        <v>2763</v>
      </c>
      <c r="M1925" s="33">
        <f t="shared" si="282"/>
        <v>2763</v>
      </c>
      <c r="N1925" s="22">
        <f t="shared" si="283"/>
        <v>0</v>
      </c>
    </row>
    <row r="1926" spans="1:14" x14ac:dyDescent="0.3">
      <c r="A1926" s="5" t="s">
        <v>2838</v>
      </c>
      <c r="B1926" s="5" t="s">
        <v>2839</v>
      </c>
      <c r="C1926" s="5" t="s">
        <v>3757</v>
      </c>
      <c r="D1926" s="5">
        <v>80</v>
      </c>
      <c r="E1926" s="6">
        <v>8481</v>
      </c>
      <c r="F1926" s="17" t="str">
        <f>VLOOKUP(A1926,'forecast data dump'!$A$1:$H$3450,4,FALSE)</f>
        <v>26-Apr-21 A</v>
      </c>
      <c r="G1926" s="17">
        <f>VLOOKUP(A1926,'forecast data dump'!$A$1:$H$3450,5,FALSE)</f>
        <v>44495</v>
      </c>
      <c r="H1926" s="13">
        <f>VLOOKUP(A1926,'forecast data dump'!$A$1:$H$3450,8,FALSE)</f>
        <v>0.5</v>
      </c>
      <c r="I1926" s="22">
        <f t="shared" si="280"/>
        <v>40</v>
      </c>
      <c r="J1926" s="5"/>
      <c r="K1926" s="5"/>
      <c r="L1926" s="33">
        <f t="shared" si="281"/>
        <v>4240.5</v>
      </c>
      <c r="M1926" s="33">
        <f t="shared" si="282"/>
        <v>4240.5</v>
      </c>
      <c r="N1926" s="22">
        <f t="shared" si="283"/>
        <v>0</v>
      </c>
    </row>
    <row r="1927" spans="1:14" x14ac:dyDescent="0.3">
      <c r="A1927" s="5" t="s">
        <v>2838</v>
      </c>
      <c r="B1927" s="5" t="s">
        <v>2839</v>
      </c>
      <c r="C1927" s="5" t="s">
        <v>3763</v>
      </c>
      <c r="D1927" s="5">
        <v>2</v>
      </c>
      <c r="E1927" s="6">
        <v>312</v>
      </c>
      <c r="F1927" s="17" t="str">
        <f>VLOOKUP(A1927,'forecast data dump'!$A$1:$H$3450,4,FALSE)</f>
        <v>26-Apr-21 A</v>
      </c>
      <c r="G1927" s="17">
        <f>VLOOKUP(A1927,'forecast data dump'!$A$1:$H$3450,5,FALSE)</f>
        <v>44495</v>
      </c>
      <c r="H1927" s="13">
        <f>VLOOKUP(A1927,'forecast data dump'!$A$1:$H$3450,8,FALSE)</f>
        <v>0.5</v>
      </c>
      <c r="I1927" s="22">
        <f t="shared" si="280"/>
        <v>1</v>
      </c>
      <c r="J1927" s="5"/>
      <c r="K1927" s="5"/>
      <c r="L1927" s="33">
        <f t="shared" si="281"/>
        <v>156</v>
      </c>
      <c r="M1927" s="33">
        <f t="shared" si="282"/>
        <v>156</v>
      </c>
      <c r="N1927" s="22">
        <f t="shared" si="283"/>
        <v>0</v>
      </c>
    </row>
    <row r="1928" spans="1:14" x14ac:dyDescent="0.3">
      <c r="A1928" s="5" t="s">
        <v>2840</v>
      </c>
      <c r="B1928" s="5" t="s">
        <v>2841</v>
      </c>
      <c r="C1928" s="5" t="s">
        <v>3759</v>
      </c>
      <c r="D1928" s="5">
        <v>20</v>
      </c>
      <c r="E1928" s="6">
        <v>2421</v>
      </c>
      <c r="F1928" s="17">
        <f>VLOOKUP(A1928,'forecast data dump'!$A$1:$H$3450,4,FALSE)</f>
        <v>44574</v>
      </c>
      <c r="G1928" s="17">
        <f>VLOOKUP(A1928,'forecast data dump'!$A$1:$H$3450,5,FALSE)</f>
        <v>44581</v>
      </c>
      <c r="H1928" s="13">
        <f>VLOOKUP(A1928,'forecast data dump'!$A$1:$H$3450,8,FALSE)</f>
        <v>0</v>
      </c>
      <c r="I1928" s="22">
        <f t="shared" si="280"/>
        <v>20</v>
      </c>
      <c r="J1928" s="5"/>
      <c r="K1928" s="5"/>
      <c r="L1928" s="33">
        <f t="shared" si="281"/>
        <v>2421</v>
      </c>
      <c r="M1928" s="33">
        <f t="shared" si="282"/>
        <v>2421</v>
      </c>
      <c r="N1928" s="22">
        <f t="shared" si="283"/>
        <v>0</v>
      </c>
    </row>
    <row r="1929" spans="1:14" x14ac:dyDescent="0.3">
      <c r="A1929" s="5" t="s">
        <v>2840</v>
      </c>
      <c r="B1929" s="5" t="s">
        <v>2841</v>
      </c>
      <c r="C1929" s="5" t="s">
        <v>3765</v>
      </c>
      <c r="D1929" s="5">
        <v>4</v>
      </c>
      <c r="E1929" s="6">
        <v>554</v>
      </c>
      <c r="F1929" s="17">
        <f>VLOOKUP(A1929,'forecast data dump'!$A$1:$H$3450,4,FALSE)</f>
        <v>44574</v>
      </c>
      <c r="G1929" s="17">
        <f>VLOOKUP(A1929,'forecast data dump'!$A$1:$H$3450,5,FALSE)</f>
        <v>44581</v>
      </c>
      <c r="H1929" s="13">
        <f>VLOOKUP(A1929,'forecast data dump'!$A$1:$H$3450,8,FALSE)</f>
        <v>0</v>
      </c>
      <c r="I1929" s="22">
        <f t="shared" si="280"/>
        <v>4</v>
      </c>
      <c r="J1929" s="5"/>
      <c r="K1929" s="5"/>
      <c r="L1929" s="33">
        <f t="shared" si="281"/>
        <v>554</v>
      </c>
      <c r="M1929" s="33">
        <f t="shared" si="282"/>
        <v>554</v>
      </c>
      <c r="N1929" s="22">
        <f t="shared" si="283"/>
        <v>0</v>
      </c>
    </row>
    <row r="1930" spans="1:14" x14ac:dyDescent="0.3">
      <c r="A1930" s="5" t="s">
        <v>2840</v>
      </c>
      <c r="B1930" s="5" t="s">
        <v>2841</v>
      </c>
      <c r="C1930" s="5" t="s">
        <v>3757</v>
      </c>
      <c r="D1930" s="5">
        <v>8</v>
      </c>
      <c r="E1930" s="6">
        <v>851</v>
      </c>
      <c r="F1930" s="17">
        <f>VLOOKUP(A1930,'forecast data dump'!$A$1:$H$3450,4,FALSE)</f>
        <v>44574</v>
      </c>
      <c r="G1930" s="17">
        <f>VLOOKUP(A1930,'forecast data dump'!$A$1:$H$3450,5,FALSE)</f>
        <v>44581</v>
      </c>
      <c r="H1930" s="13">
        <f>VLOOKUP(A1930,'forecast data dump'!$A$1:$H$3450,8,FALSE)</f>
        <v>0</v>
      </c>
      <c r="I1930" s="22">
        <f t="shared" si="280"/>
        <v>8</v>
      </c>
      <c r="J1930" s="5"/>
      <c r="K1930" s="5"/>
      <c r="L1930" s="33">
        <f t="shared" si="281"/>
        <v>851</v>
      </c>
      <c r="M1930" s="33">
        <f t="shared" si="282"/>
        <v>851</v>
      </c>
      <c r="N1930" s="22">
        <f t="shared" si="283"/>
        <v>0</v>
      </c>
    </row>
    <row r="1931" spans="1:14" x14ac:dyDescent="0.3">
      <c r="A1931" s="5" t="s">
        <v>2840</v>
      </c>
      <c r="B1931" s="5" t="s">
        <v>2841</v>
      </c>
      <c r="C1931" s="5" t="s">
        <v>3763</v>
      </c>
      <c r="D1931" s="5">
        <v>4</v>
      </c>
      <c r="E1931" s="6">
        <v>625</v>
      </c>
      <c r="F1931" s="17">
        <f>VLOOKUP(A1931,'forecast data dump'!$A$1:$H$3450,4,FALSE)</f>
        <v>44574</v>
      </c>
      <c r="G1931" s="17">
        <f>VLOOKUP(A1931,'forecast data dump'!$A$1:$H$3450,5,FALSE)</f>
        <v>44581</v>
      </c>
      <c r="H1931" s="13">
        <f>VLOOKUP(A1931,'forecast data dump'!$A$1:$H$3450,8,FALSE)</f>
        <v>0</v>
      </c>
      <c r="I1931" s="22">
        <f t="shared" si="280"/>
        <v>4</v>
      </c>
      <c r="J1931" s="5"/>
      <c r="K1931" s="5"/>
      <c r="L1931" s="33">
        <f t="shared" si="281"/>
        <v>625</v>
      </c>
      <c r="M1931" s="33">
        <f t="shared" si="282"/>
        <v>625</v>
      </c>
      <c r="N1931" s="22">
        <f t="shared" si="283"/>
        <v>0</v>
      </c>
    </row>
    <row r="1932" spans="1:14" x14ac:dyDescent="0.3">
      <c r="A1932" s="5" t="s">
        <v>2842</v>
      </c>
      <c r="B1932" s="5" t="s">
        <v>2843</v>
      </c>
      <c r="C1932" s="5" t="s">
        <v>3762</v>
      </c>
      <c r="D1932" s="5">
        <v>65000</v>
      </c>
      <c r="E1932" s="6">
        <v>76953</v>
      </c>
      <c r="F1932" s="17" t="str">
        <f>VLOOKUP(A1932,'forecast data dump'!$A$1:$H$3450,4,FALSE)</f>
        <v>26-Apr-21 A</v>
      </c>
      <c r="G1932" s="17">
        <f>VLOOKUP(A1932,'forecast data dump'!$A$1:$H$3450,5,FALSE)</f>
        <v>44573</v>
      </c>
      <c r="H1932" s="13">
        <f>VLOOKUP(A1932,'forecast data dump'!$A$1:$H$3450,8,FALSE)</f>
        <v>0.5</v>
      </c>
      <c r="I1932" s="22">
        <f t="shared" si="280"/>
        <v>32500</v>
      </c>
      <c r="J1932" s="5"/>
      <c r="K1932" s="5"/>
      <c r="L1932" s="33">
        <f t="shared" si="281"/>
        <v>38476.5</v>
      </c>
      <c r="M1932" s="33">
        <f t="shared" si="282"/>
        <v>38476.5</v>
      </c>
      <c r="N1932" s="22">
        <f t="shared" si="283"/>
        <v>0</v>
      </c>
    </row>
    <row r="1933" spans="1:14" x14ac:dyDescent="0.3">
      <c r="A1933" s="5" t="s">
        <v>2844</v>
      </c>
      <c r="B1933" s="5" t="s">
        <v>2845</v>
      </c>
      <c r="C1933" s="5" t="s">
        <v>3759</v>
      </c>
      <c r="D1933" s="5">
        <v>32</v>
      </c>
      <c r="E1933" s="6">
        <v>3761</v>
      </c>
      <c r="F1933" s="17" t="str">
        <f>VLOOKUP(A1933,'forecast data dump'!$A$1:$H$3450,4,FALSE)</f>
        <v>01-Nov-19 A</v>
      </c>
      <c r="G1933" s="17" t="str">
        <f>VLOOKUP(A1933,'forecast data dump'!$A$1:$H$3450,5,FALSE)</f>
        <v>25-Nov-19 A</v>
      </c>
      <c r="H1933" s="13">
        <f>VLOOKUP(A1933,'forecast data dump'!$A$1:$H$3450,8,FALSE)</f>
        <v>1</v>
      </c>
      <c r="I1933" s="22">
        <f t="shared" si="280"/>
        <v>0</v>
      </c>
      <c r="J1933" s="5"/>
      <c r="K1933" s="5"/>
      <c r="L1933" s="33">
        <f t="shared" si="281"/>
        <v>0</v>
      </c>
      <c r="M1933" s="33">
        <f t="shared" si="282"/>
        <v>0</v>
      </c>
      <c r="N1933" s="22">
        <f t="shared" si="283"/>
        <v>0</v>
      </c>
    </row>
    <row r="1934" spans="1:14" x14ac:dyDescent="0.3">
      <c r="A1934" s="5" t="s">
        <v>2844</v>
      </c>
      <c r="B1934" s="5" t="s">
        <v>2845</v>
      </c>
      <c r="C1934" s="5" t="s">
        <v>3765</v>
      </c>
      <c r="D1934" s="5">
        <v>32</v>
      </c>
      <c r="E1934" s="6">
        <v>4304</v>
      </c>
      <c r="F1934" s="17" t="str">
        <f>VLOOKUP(A1934,'forecast data dump'!$A$1:$H$3450,4,FALSE)</f>
        <v>01-Nov-19 A</v>
      </c>
      <c r="G1934" s="17" t="str">
        <f>VLOOKUP(A1934,'forecast data dump'!$A$1:$H$3450,5,FALSE)</f>
        <v>25-Nov-19 A</v>
      </c>
      <c r="H1934" s="13">
        <f>VLOOKUP(A1934,'forecast data dump'!$A$1:$H$3450,8,FALSE)</f>
        <v>1</v>
      </c>
      <c r="I1934" s="22">
        <f t="shared" si="280"/>
        <v>0</v>
      </c>
      <c r="J1934" s="5"/>
      <c r="K1934" s="5"/>
      <c r="L1934" s="33">
        <f t="shared" si="281"/>
        <v>0</v>
      </c>
      <c r="M1934" s="33">
        <f t="shared" si="282"/>
        <v>0</v>
      </c>
      <c r="N1934" s="22">
        <f t="shared" si="283"/>
        <v>0</v>
      </c>
    </row>
    <row r="1935" spans="1:14" x14ac:dyDescent="0.3">
      <c r="A1935" s="5" t="s">
        <v>2844</v>
      </c>
      <c r="B1935" s="5" t="s">
        <v>2845</v>
      </c>
      <c r="C1935" s="5" t="s">
        <v>3757</v>
      </c>
      <c r="D1935" s="5">
        <v>160</v>
      </c>
      <c r="E1935" s="6">
        <v>16516</v>
      </c>
      <c r="F1935" s="17" t="str">
        <f>VLOOKUP(A1935,'forecast data dump'!$A$1:$H$3450,4,FALSE)</f>
        <v>01-Nov-19 A</v>
      </c>
      <c r="G1935" s="17" t="str">
        <f>VLOOKUP(A1935,'forecast data dump'!$A$1:$H$3450,5,FALSE)</f>
        <v>25-Nov-19 A</v>
      </c>
      <c r="H1935" s="13">
        <f>VLOOKUP(A1935,'forecast data dump'!$A$1:$H$3450,8,FALSE)</f>
        <v>1</v>
      </c>
      <c r="I1935" s="22">
        <f t="shared" si="280"/>
        <v>0</v>
      </c>
      <c r="J1935" s="5"/>
      <c r="K1935" s="5"/>
      <c r="L1935" s="33">
        <f t="shared" si="281"/>
        <v>0</v>
      </c>
      <c r="M1935" s="33">
        <f t="shared" si="282"/>
        <v>0</v>
      </c>
      <c r="N1935" s="22">
        <f t="shared" si="283"/>
        <v>0</v>
      </c>
    </row>
    <row r="1936" spans="1:14" x14ac:dyDescent="0.3">
      <c r="A1936" s="5" t="s">
        <v>2844</v>
      </c>
      <c r="B1936" s="5" t="s">
        <v>2845</v>
      </c>
      <c r="C1936" s="5" t="s">
        <v>3763</v>
      </c>
      <c r="D1936" s="5">
        <v>20</v>
      </c>
      <c r="E1936" s="6">
        <v>3034</v>
      </c>
      <c r="F1936" s="17" t="str">
        <f>VLOOKUP(A1936,'forecast data dump'!$A$1:$H$3450,4,FALSE)</f>
        <v>01-Nov-19 A</v>
      </c>
      <c r="G1936" s="17" t="str">
        <f>VLOOKUP(A1936,'forecast data dump'!$A$1:$H$3450,5,FALSE)</f>
        <v>25-Nov-19 A</v>
      </c>
      <c r="H1936" s="13">
        <f>VLOOKUP(A1936,'forecast data dump'!$A$1:$H$3450,8,FALSE)</f>
        <v>1</v>
      </c>
      <c r="I1936" s="22">
        <f t="shared" si="280"/>
        <v>0</v>
      </c>
      <c r="J1936" s="5"/>
      <c r="K1936" s="5"/>
      <c r="L1936" s="33">
        <f t="shared" si="281"/>
        <v>0</v>
      </c>
      <c r="M1936" s="33">
        <f t="shared" si="282"/>
        <v>0</v>
      </c>
      <c r="N1936" s="22">
        <f t="shared" si="283"/>
        <v>0</v>
      </c>
    </row>
    <row r="1937" spans="1:14" x14ac:dyDescent="0.3">
      <c r="A1937" s="5" t="s">
        <v>2846</v>
      </c>
      <c r="B1937" s="5" t="s">
        <v>2847</v>
      </c>
      <c r="C1937" s="5" t="s">
        <v>3740</v>
      </c>
      <c r="D1937" s="5">
        <v>30</v>
      </c>
      <c r="E1937" s="6">
        <v>5318</v>
      </c>
      <c r="F1937" s="17" t="str">
        <f>VLOOKUP(A1937,'forecast data dump'!$A$1:$H$3450,4,FALSE)</f>
        <v>01-Nov-19 A</v>
      </c>
      <c r="G1937" s="17" t="str">
        <f>VLOOKUP(A1937,'forecast data dump'!$A$1:$H$3450,5,FALSE)</f>
        <v>25-Nov-19 A</v>
      </c>
      <c r="H1937" s="13">
        <f>VLOOKUP(A1937,'forecast data dump'!$A$1:$H$3450,8,FALSE)</f>
        <v>1</v>
      </c>
      <c r="I1937" s="22">
        <f t="shared" si="280"/>
        <v>0</v>
      </c>
      <c r="J1937" s="5"/>
      <c r="K1937" s="5"/>
      <c r="L1937" s="33">
        <f t="shared" si="281"/>
        <v>0</v>
      </c>
      <c r="M1937" s="33">
        <f t="shared" si="282"/>
        <v>0</v>
      </c>
      <c r="N1937" s="22">
        <f t="shared" si="283"/>
        <v>0</v>
      </c>
    </row>
    <row r="1938" spans="1:14" x14ac:dyDescent="0.3">
      <c r="A1938" s="3" t="s">
        <v>7889</v>
      </c>
      <c r="B1938" s="3"/>
      <c r="C1938" s="3"/>
      <c r="D1938" s="3"/>
      <c r="E1938" s="4"/>
      <c r="F1938" s="15"/>
      <c r="G1938" s="15"/>
      <c r="H1938" s="11"/>
      <c r="I1938" s="20"/>
      <c r="J1938" s="3"/>
      <c r="K1938" s="3"/>
      <c r="L1938" s="32"/>
      <c r="M1938" s="32"/>
      <c r="N1938" s="20"/>
    </row>
    <row r="1939" spans="1:14" x14ac:dyDescent="0.3">
      <c r="A1939" s="5" t="s">
        <v>2720</v>
      </c>
      <c r="B1939" s="5" t="s">
        <v>2721</v>
      </c>
      <c r="C1939" s="5" t="s">
        <v>3740</v>
      </c>
      <c r="D1939" s="5">
        <v>3</v>
      </c>
      <c r="E1939" s="6">
        <v>532</v>
      </c>
      <c r="F1939" s="17" t="str">
        <f>VLOOKUP(A1939,'forecast data dump'!$A$1:$H$3450,4,FALSE)</f>
        <v>14-Dec-20 A</v>
      </c>
      <c r="G1939" s="17">
        <f>VLOOKUP(A1939,'forecast data dump'!$A$1:$H$3450,5,FALSE)</f>
        <v>44407</v>
      </c>
      <c r="H1939" s="13">
        <f>VLOOKUP(A1939,'forecast data dump'!$A$1:$H$3450,8,FALSE)</f>
        <v>0.25</v>
      </c>
      <c r="I1939" s="22">
        <f t="shared" ref="I1939:I1964" si="284">D1939*(1-H1939)</f>
        <v>2.25</v>
      </c>
      <c r="J1939" s="5"/>
      <c r="K1939" s="5"/>
      <c r="L1939" s="33">
        <f t="shared" ref="L1939:L1964" si="285">E1939*(1-H1939)</f>
        <v>399</v>
      </c>
      <c r="M1939" s="33">
        <f t="shared" ref="M1939:M1964" si="286">IF(J1939="",L1939,(E1939/D1939)*J1939)</f>
        <v>399</v>
      </c>
      <c r="N1939" s="22">
        <f t="shared" ref="N1939:N1964" si="287">L1939-M1939</f>
        <v>0</v>
      </c>
    </row>
    <row r="1940" spans="1:14" x14ac:dyDescent="0.3">
      <c r="A1940" s="5" t="s">
        <v>2722</v>
      </c>
      <c r="B1940" s="5" t="s">
        <v>2723</v>
      </c>
      <c r="C1940" s="5" t="s">
        <v>3765</v>
      </c>
      <c r="D1940" s="5">
        <v>60</v>
      </c>
      <c r="E1940" s="6">
        <v>8071</v>
      </c>
      <c r="F1940" s="17">
        <f>VLOOKUP(A1940,'forecast data dump'!$A$1:$H$3450,4,FALSE)</f>
        <v>44410</v>
      </c>
      <c r="G1940" s="17">
        <f>VLOOKUP(A1940,'forecast data dump'!$A$1:$H$3450,5,FALSE)</f>
        <v>44452</v>
      </c>
      <c r="H1940" s="13">
        <f>VLOOKUP(A1940,'forecast data dump'!$A$1:$H$3450,8,FALSE)</f>
        <v>0</v>
      </c>
      <c r="I1940" s="22">
        <f t="shared" si="284"/>
        <v>60</v>
      </c>
      <c r="J1940" s="5"/>
      <c r="K1940" s="5"/>
      <c r="L1940" s="33">
        <f t="shared" si="285"/>
        <v>8071</v>
      </c>
      <c r="M1940" s="33">
        <f t="shared" si="286"/>
        <v>8071</v>
      </c>
      <c r="N1940" s="22">
        <f t="shared" si="287"/>
        <v>0</v>
      </c>
    </row>
    <row r="1941" spans="1:14" x14ac:dyDescent="0.3">
      <c r="A1941" s="5" t="s">
        <v>2722</v>
      </c>
      <c r="B1941" s="5" t="s">
        <v>2723</v>
      </c>
      <c r="C1941" s="5" t="s">
        <v>3757</v>
      </c>
      <c r="D1941" s="5">
        <v>96</v>
      </c>
      <c r="E1941" s="6">
        <v>9910</v>
      </c>
      <c r="F1941" s="17">
        <f>VLOOKUP(A1941,'forecast data dump'!$A$1:$H$3450,4,FALSE)</f>
        <v>44410</v>
      </c>
      <c r="G1941" s="17">
        <f>VLOOKUP(A1941,'forecast data dump'!$A$1:$H$3450,5,FALSE)</f>
        <v>44452</v>
      </c>
      <c r="H1941" s="13">
        <f>VLOOKUP(A1941,'forecast data dump'!$A$1:$H$3450,8,FALSE)</f>
        <v>0</v>
      </c>
      <c r="I1941" s="22">
        <f t="shared" si="284"/>
        <v>96</v>
      </c>
      <c r="J1941" s="5"/>
      <c r="K1941" s="5"/>
      <c r="L1941" s="33">
        <f t="shared" si="285"/>
        <v>9910</v>
      </c>
      <c r="M1941" s="33">
        <f t="shared" si="286"/>
        <v>9910</v>
      </c>
      <c r="N1941" s="22">
        <f t="shared" si="287"/>
        <v>0</v>
      </c>
    </row>
    <row r="1942" spans="1:14" x14ac:dyDescent="0.3">
      <c r="A1942" s="5" t="s">
        <v>2722</v>
      </c>
      <c r="B1942" s="5" t="s">
        <v>2723</v>
      </c>
      <c r="C1942" s="5" t="s">
        <v>3763</v>
      </c>
      <c r="D1942" s="5">
        <v>8</v>
      </c>
      <c r="E1942" s="6">
        <v>1213</v>
      </c>
      <c r="F1942" s="17">
        <f>VLOOKUP(A1942,'forecast data dump'!$A$1:$H$3450,4,FALSE)</f>
        <v>44410</v>
      </c>
      <c r="G1942" s="17">
        <f>VLOOKUP(A1942,'forecast data dump'!$A$1:$H$3450,5,FALSE)</f>
        <v>44452</v>
      </c>
      <c r="H1942" s="13">
        <f>VLOOKUP(A1942,'forecast data dump'!$A$1:$H$3450,8,FALSE)</f>
        <v>0</v>
      </c>
      <c r="I1942" s="22">
        <f t="shared" si="284"/>
        <v>8</v>
      </c>
      <c r="J1942" s="5"/>
      <c r="K1942" s="5"/>
      <c r="L1942" s="33">
        <f t="shared" si="285"/>
        <v>1213</v>
      </c>
      <c r="M1942" s="33">
        <f t="shared" si="286"/>
        <v>1213</v>
      </c>
      <c r="N1942" s="22">
        <f t="shared" si="287"/>
        <v>0</v>
      </c>
    </row>
    <row r="1943" spans="1:14" x14ac:dyDescent="0.3">
      <c r="A1943" s="5" t="s">
        <v>2724</v>
      </c>
      <c r="B1943" s="5" t="s">
        <v>2725</v>
      </c>
      <c r="C1943" s="5" t="s">
        <v>3765</v>
      </c>
      <c r="D1943" s="5">
        <v>8</v>
      </c>
      <c r="E1943" s="6">
        <v>1076</v>
      </c>
      <c r="F1943" s="17">
        <f>VLOOKUP(A1943,'forecast data dump'!$A$1:$H$3450,4,FALSE)</f>
        <v>44453</v>
      </c>
      <c r="G1943" s="17">
        <f>VLOOKUP(A1943,'forecast data dump'!$A$1:$H$3450,5,FALSE)</f>
        <v>44466</v>
      </c>
      <c r="H1943" s="13">
        <f>VLOOKUP(A1943,'forecast data dump'!$A$1:$H$3450,8,FALSE)</f>
        <v>0</v>
      </c>
      <c r="I1943" s="22">
        <f t="shared" si="284"/>
        <v>8</v>
      </c>
      <c r="J1943" s="5"/>
      <c r="K1943" s="5"/>
      <c r="L1943" s="33">
        <f t="shared" si="285"/>
        <v>1076</v>
      </c>
      <c r="M1943" s="33">
        <f t="shared" si="286"/>
        <v>1076</v>
      </c>
      <c r="N1943" s="22">
        <f t="shared" si="287"/>
        <v>0</v>
      </c>
    </row>
    <row r="1944" spans="1:14" x14ac:dyDescent="0.3">
      <c r="A1944" s="5" t="s">
        <v>2724</v>
      </c>
      <c r="B1944" s="5" t="s">
        <v>2725</v>
      </c>
      <c r="C1944" s="5" t="s">
        <v>3757</v>
      </c>
      <c r="D1944" s="5">
        <v>32</v>
      </c>
      <c r="E1944" s="6">
        <v>3303</v>
      </c>
      <c r="F1944" s="17">
        <f>VLOOKUP(A1944,'forecast data dump'!$A$1:$H$3450,4,FALSE)</f>
        <v>44453</v>
      </c>
      <c r="G1944" s="17">
        <f>VLOOKUP(A1944,'forecast data dump'!$A$1:$H$3450,5,FALSE)</f>
        <v>44466</v>
      </c>
      <c r="H1944" s="13">
        <f>VLOOKUP(A1944,'forecast data dump'!$A$1:$H$3450,8,FALSE)</f>
        <v>0</v>
      </c>
      <c r="I1944" s="22">
        <f t="shared" si="284"/>
        <v>32</v>
      </c>
      <c r="J1944" s="5"/>
      <c r="K1944" s="5"/>
      <c r="L1944" s="33">
        <f t="shared" si="285"/>
        <v>3303</v>
      </c>
      <c r="M1944" s="33">
        <f t="shared" si="286"/>
        <v>3303</v>
      </c>
      <c r="N1944" s="22">
        <f t="shared" si="287"/>
        <v>0</v>
      </c>
    </row>
    <row r="1945" spans="1:14" x14ac:dyDescent="0.3">
      <c r="A1945" s="5" t="s">
        <v>2724</v>
      </c>
      <c r="B1945" s="5" t="s">
        <v>2725</v>
      </c>
      <c r="C1945" s="5" t="s">
        <v>3763</v>
      </c>
      <c r="D1945" s="5">
        <v>8</v>
      </c>
      <c r="E1945" s="6">
        <v>1213</v>
      </c>
      <c r="F1945" s="17">
        <f>VLOOKUP(A1945,'forecast data dump'!$A$1:$H$3450,4,FALSE)</f>
        <v>44453</v>
      </c>
      <c r="G1945" s="17">
        <f>VLOOKUP(A1945,'forecast data dump'!$A$1:$H$3450,5,FALSE)</f>
        <v>44466</v>
      </c>
      <c r="H1945" s="13">
        <f>VLOOKUP(A1945,'forecast data dump'!$A$1:$H$3450,8,FALSE)</f>
        <v>0</v>
      </c>
      <c r="I1945" s="22">
        <f t="shared" si="284"/>
        <v>8</v>
      </c>
      <c r="J1945" s="5"/>
      <c r="K1945" s="5"/>
      <c r="L1945" s="33">
        <f t="shared" si="285"/>
        <v>1213</v>
      </c>
      <c r="M1945" s="33">
        <f t="shared" si="286"/>
        <v>1213</v>
      </c>
      <c r="N1945" s="22">
        <f t="shared" si="287"/>
        <v>0</v>
      </c>
    </row>
    <row r="1946" spans="1:14" x14ac:dyDescent="0.3">
      <c r="A1946" s="5" t="s">
        <v>2726</v>
      </c>
      <c r="B1946" s="5" t="s">
        <v>2727</v>
      </c>
      <c r="C1946" s="5" t="s">
        <v>3765</v>
      </c>
      <c r="D1946" s="5">
        <v>8</v>
      </c>
      <c r="E1946" s="6">
        <v>1076</v>
      </c>
      <c r="F1946" s="17">
        <f>VLOOKUP(A1946,'forecast data dump'!$A$1:$H$3450,4,FALSE)</f>
        <v>44467</v>
      </c>
      <c r="G1946" s="17">
        <f>VLOOKUP(A1946,'forecast data dump'!$A$1:$H$3450,5,FALSE)</f>
        <v>44481</v>
      </c>
      <c r="H1946" s="13">
        <f>VLOOKUP(A1946,'forecast data dump'!$A$1:$H$3450,8,FALSE)</f>
        <v>0</v>
      </c>
      <c r="I1946" s="22">
        <f t="shared" si="284"/>
        <v>8</v>
      </c>
      <c r="J1946" s="5"/>
      <c r="K1946" s="5"/>
      <c r="L1946" s="33">
        <f t="shared" si="285"/>
        <v>1076</v>
      </c>
      <c r="M1946" s="33">
        <f t="shared" si="286"/>
        <v>1076</v>
      </c>
      <c r="N1946" s="22">
        <f t="shared" si="287"/>
        <v>0</v>
      </c>
    </row>
    <row r="1947" spans="1:14" x14ac:dyDescent="0.3">
      <c r="A1947" s="5" t="s">
        <v>2726</v>
      </c>
      <c r="B1947" s="5" t="s">
        <v>2727</v>
      </c>
      <c r="C1947" s="5" t="s">
        <v>3757</v>
      </c>
      <c r="D1947" s="5">
        <v>32</v>
      </c>
      <c r="E1947" s="6">
        <v>3303</v>
      </c>
      <c r="F1947" s="17">
        <f>VLOOKUP(A1947,'forecast data dump'!$A$1:$H$3450,4,FALSE)</f>
        <v>44467</v>
      </c>
      <c r="G1947" s="17">
        <f>VLOOKUP(A1947,'forecast data dump'!$A$1:$H$3450,5,FALSE)</f>
        <v>44481</v>
      </c>
      <c r="H1947" s="13">
        <f>VLOOKUP(A1947,'forecast data dump'!$A$1:$H$3450,8,FALSE)</f>
        <v>0</v>
      </c>
      <c r="I1947" s="22">
        <f t="shared" si="284"/>
        <v>32</v>
      </c>
      <c r="J1947" s="5"/>
      <c r="K1947" s="5"/>
      <c r="L1947" s="33">
        <f t="shared" si="285"/>
        <v>3303</v>
      </c>
      <c r="M1947" s="33">
        <f t="shared" si="286"/>
        <v>3303</v>
      </c>
      <c r="N1947" s="22">
        <f t="shared" si="287"/>
        <v>0</v>
      </c>
    </row>
    <row r="1948" spans="1:14" x14ac:dyDescent="0.3">
      <c r="A1948" s="5" t="s">
        <v>2726</v>
      </c>
      <c r="B1948" s="5" t="s">
        <v>2727</v>
      </c>
      <c r="C1948" s="5" t="s">
        <v>3763</v>
      </c>
      <c r="D1948" s="5">
        <v>4</v>
      </c>
      <c r="E1948" s="6">
        <v>607</v>
      </c>
      <c r="F1948" s="17">
        <f>VLOOKUP(A1948,'forecast data dump'!$A$1:$H$3450,4,FALSE)</f>
        <v>44467</v>
      </c>
      <c r="G1948" s="17">
        <f>VLOOKUP(A1948,'forecast data dump'!$A$1:$H$3450,5,FALSE)</f>
        <v>44481</v>
      </c>
      <c r="H1948" s="13">
        <f>VLOOKUP(A1948,'forecast data dump'!$A$1:$H$3450,8,FALSE)</f>
        <v>0</v>
      </c>
      <c r="I1948" s="22">
        <f t="shared" si="284"/>
        <v>4</v>
      </c>
      <c r="J1948" s="5"/>
      <c r="K1948" s="5"/>
      <c r="L1948" s="33">
        <f t="shared" si="285"/>
        <v>607</v>
      </c>
      <c r="M1948" s="33">
        <f t="shared" si="286"/>
        <v>607</v>
      </c>
      <c r="N1948" s="22">
        <f t="shared" si="287"/>
        <v>0</v>
      </c>
    </row>
    <row r="1949" spans="1:14" x14ac:dyDescent="0.3">
      <c r="A1949" s="5" t="s">
        <v>2728</v>
      </c>
      <c r="B1949" s="5" t="s">
        <v>2729</v>
      </c>
      <c r="C1949" s="5" t="s">
        <v>3765</v>
      </c>
      <c r="D1949" s="5">
        <v>8</v>
      </c>
      <c r="E1949" s="6">
        <v>1076</v>
      </c>
      <c r="F1949" s="17">
        <f>VLOOKUP(A1949,'forecast data dump'!$A$1:$H$3450,4,FALSE)</f>
        <v>44482</v>
      </c>
      <c r="G1949" s="17">
        <f>VLOOKUP(A1949,'forecast data dump'!$A$1:$H$3450,5,FALSE)</f>
        <v>44495</v>
      </c>
      <c r="H1949" s="13">
        <f>VLOOKUP(A1949,'forecast data dump'!$A$1:$H$3450,8,FALSE)</f>
        <v>0</v>
      </c>
      <c r="I1949" s="22">
        <f t="shared" si="284"/>
        <v>8</v>
      </c>
      <c r="J1949" s="5"/>
      <c r="K1949" s="5"/>
      <c r="L1949" s="33">
        <f t="shared" si="285"/>
        <v>1076</v>
      </c>
      <c r="M1949" s="33">
        <f t="shared" si="286"/>
        <v>1076</v>
      </c>
      <c r="N1949" s="22">
        <f t="shared" si="287"/>
        <v>0</v>
      </c>
    </row>
    <row r="1950" spans="1:14" x14ac:dyDescent="0.3">
      <c r="A1950" s="5" t="s">
        <v>2728</v>
      </c>
      <c r="B1950" s="5" t="s">
        <v>2729</v>
      </c>
      <c r="C1950" s="5" t="s">
        <v>3757</v>
      </c>
      <c r="D1950" s="5">
        <v>16</v>
      </c>
      <c r="E1950" s="6">
        <v>1652</v>
      </c>
      <c r="F1950" s="17">
        <f>VLOOKUP(A1950,'forecast data dump'!$A$1:$H$3450,4,FALSE)</f>
        <v>44482</v>
      </c>
      <c r="G1950" s="17">
        <f>VLOOKUP(A1950,'forecast data dump'!$A$1:$H$3450,5,FALSE)</f>
        <v>44495</v>
      </c>
      <c r="H1950" s="13">
        <f>VLOOKUP(A1950,'forecast data dump'!$A$1:$H$3450,8,FALSE)</f>
        <v>0</v>
      </c>
      <c r="I1950" s="22">
        <f t="shared" si="284"/>
        <v>16</v>
      </c>
      <c r="J1950" s="5"/>
      <c r="K1950" s="5"/>
      <c r="L1950" s="33">
        <f t="shared" si="285"/>
        <v>1652</v>
      </c>
      <c r="M1950" s="33">
        <f t="shared" si="286"/>
        <v>1652</v>
      </c>
      <c r="N1950" s="22">
        <f t="shared" si="287"/>
        <v>0</v>
      </c>
    </row>
    <row r="1951" spans="1:14" x14ac:dyDescent="0.3">
      <c r="A1951" s="5" t="s">
        <v>2728</v>
      </c>
      <c r="B1951" s="5" t="s">
        <v>2729</v>
      </c>
      <c r="C1951" s="5" t="s">
        <v>3763</v>
      </c>
      <c r="D1951" s="5">
        <v>4</v>
      </c>
      <c r="E1951" s="6">
        <v>607</v>
      </c>
      <c r="F1951" s="17">
        <f>VLOOKUP(A1951,'forecast data dump'!$A$1:$H$3450,4,FALSE)</f>
        <v>44482</v>
      </c>
      <c r="G1951" s="17">
        <f>VLOOKUP(A1951,'forecast data dump'!$A$1:$H$3450,5,FALSE)</f>
        <v>44495</v>
      </c>
      <c r="H1951" s="13">
        <f>VLOOKUP(A1951,'forecast data dump'!$A$1:$H$3450,8,FALSE)</f>
        <v>0</v>
      </c>
      <c r="I1951" s="22">
        <f t="shared" si="284"/>
        <v>4</v>
      </c>
      <c r="J1951" s="5"/>
      <c r="K1951" s="5"/>
      <c r="L1951" s="33">
        <f t="shared" si="285"/>
        <v>607</v>
      </c>
      <c r="M1951" s="33">
        <f t="shared" si="286"/>
        <v>607</v>
      </c>
      <c r="N1951" s="22">
        <f t="shared" si="287"/>
        <v>0</v>
      </c>
    </row>
    <row r="1952" spans="1:14" x14ac:dyDescent="0.3">
      <c r="A1952" s="5" t="s">
        <v>2730</v>
      </c>
      <c r="B1952" s="5" t="s">
        <v>2731</v>
      </c>
      <c r="C1952" s="5" t="s">
        <v>3765</v>
      </c>
      <c r="D1952" s="5">
        <v>24</v>
      </c>
      <c r="E1952" s="6">
        <v>3228</v>
      </c>
      <c r="F1952" s="17">
        <f>VLOOKUP(A1952,'forecast data dump'!$A$1:$H$3450,4,FALSE)</f>
        <v>44496</v>
      </c>
      <c r="G1952" s="17">
        <f>VLOOKUP(A1952,'forecast data dump'!$A$1:$H$3450,5,FALSE)</f>
        <v>44540</v>
      </c>
      <c r="H1952" s="13">
        <f>VLOOKUP(A1952,'forecast data dump'!$A$1:$H$3450,8,FALSE)</f>
        <v>0</v>
      </c>
      <c r="I1952" s="22">
        <f t="shared" si="284"/>
        <v>24</v>
      </c>
      <c r="J1952" s="5"/>
      <c r="K1952" s="5"/>
      <c r="L1952" s="33">
        <f t="shared" si="285"/>
        <v>3228</v>
      </c>
      <c r="M1952" s="33">
        <f t="shared" si="286"/>
        <v>3228</v>
      </c>
      <c r="N1952" s="22">
        <f t="shared" si="287"/>
        <v>0</v>
      </c>
    </row>
    <row r="1953" spans="1:14" x14ac:dyDescent="0.3">
      <c r="A1953" s="5" t="s">
        <v>2730</v>
      </c>
      <c r="B1953" s="5" t="s">
        <v>2731</v>
      </c>
      <c r="C1953" s="5" t="s">
        <v>3757</v>
      </c>
      <c r="D1953" s="5">
        <v>48</v>
      </c>
      <c r="E1953" s="6">
        <v>4955</v>
      </c>
      <c r="F1953" s="17">
        <f>VLOOKUP(A1953,'forecast data dump'!$A$1:$H$3450,4,FALSE)</f>
        <v>44496</v>
      </c>
      <c r="G1953" s="17">
        <f>VLOOKUP(A1953,'forecast data dump'!$A$1:$H$3450,5,FALSE)</f>
        <v>44540</v>
      </c>
      <c r="H1953" s="13">
        <f>VLOOKUP(A1953,'forecast data dump'!$A$1:$H$3450,8,FALSE)</f>
        <v>0</v>
      </c>
      <c r="I1953" s="22">
        <f t="shared" si="284"/>
        <v>48</v>
      </c>
      <c r="J1953" s="5"/>
      <c r="K1953" s="5"/>
      <c r="L1953" s="33">
        <f t="shared" si="285"/>
        <v>4955</v>
      </c>
      <c r="M1953" s="33">
        <f t="shared" si="286"/>
        <v>4955</v>
      </c>
      <c r="N1953" s="22">
        <f t="shared" si="287"/>
        <v>0</v>
      </c>
    </row>
    <row r="1954" spans="1:14" x14ac:dyDescent="0.3">
      <c r="A1954" s="5" t="s">
        <v>2730</v>
      </c>
      <c r="B1954" s="5" t="s">
        <v>2731</v>
      </c>
      <c r="C1954" s="5" t="s">
        <v>3763</v>
      </c>
      <c r="D1954" s="5">
        <v>4</v>
      </c>
      <c r="E1954" s="6">
        <v>607</v>
      </c>
      <c r="F1954" s="17">
        <f>VLOOKUP(A1954,'forecast data dump'!$A$1:$H$3450,4,FALSE)</f>
        <v>44496</v>
      </c>
      <c r="G1954" s="17">
        <f>VLOOKUP(A1954,'forecast data dump'!$A$1:$H$3450,5,FALSE)</f>
        <v>44540</v>
      </c>
      <c r="H1954" s="13">
        <f>VLOOKUP(A1954,'forecast data dump'!$A$1:$H$3450,8,FALSE)</f>
        <v>0</v>
      </c>
      <c r="I1954" s="22">
        <f t="shared" si="284"/>
        <v>4</v>
      </c>
      <c r="J1954" s="5"/>
      <c r="K1954" s="5"/>
      <c r="L1954" s="33">
        <f t="shared" si="285"/>
        <v>607</v>
      </c>
      <c r="M1954" s="33">
        <f t="shared" si="286"/>
        <v>607</v>
      </c>
      <c r="N1954" s="22">
        <f t="shared" si="287"/>
        <v>0</v>
      </c>
    </row>
    <row r="1955" spans="1:14" x14ac:dyDescent="0.3">
      <c r="A1955" s="5" t="s">
        <v>2732</v>
      </c>
      <c r="B1955" s="5" t="s">
        <v>2733</v>
      </c>
      <c r="C1955" s="5" t="s">
        <v>3765</v>
      </c>
      <c r="D1955" s="5">
        <v>48</v>
      </c>
      <c r="E1955" s="6">
        <v>6457</v>
      </c>
      <c r="F1955" s="17">
        <f>VLOOKUP(A1955,'forecast data dump'!$A$1:$H$3450,4,FALSE)</f>
        <v>44543</v>
      </c>
      <c r="G1955" s="17">
        <f>VLOOKUP(A1955,'forecast data dump'!$A$1:$H$3450,5,FALSE)</f>
        <v>44630</v>
      </c>
      <c r="H1955" s="13">
        <f>VLOOKUP(A1955,'forecast data dump'!$A$1:$H$3450,8,FALSE)</f>
        <v>0</v>
      </c>
      <c r="I1955" s="22">
        <f t="shared" si="284"/>
        <v>48</v>
      </c>
      <c r="J1955" s="5"/>
      <c r="K1955" s="5"/>
      <c r="L1955" s="33">
        <f t="shared" si="285"/>
        <v>6457</v>
      </c>
      <c r="M1955" s="33">
        <f t="shared" si="286"/>
        <v>6457</v>
      </c>
      <c r="N1955" s="22">
        <f t="shared" si="287"/>
        <v>0</v>
      </c>
    </row>
    <row r="1956" spans="1:14" x14ac:dyDescent="0.3">
      <c r="A1956" s="5" t="s">
        <v>2732</v>
      </c>
      <c r="B1956" s="5" t="s">
        <v>2733</v>
      </c>
      <c r="C1956" s="5" t="s">
        <v>3757</v>
      </c>
      <c r="D1956" s="5">
        <v>96</v>
      </c>
      <c r="E1956" s="6">
        <v>9910</v>
      </c>
      <c r="F1956" s="17">
        <f>VLOOKUP(A1956,'forecast data dump'!$A$1:$H$3450,4,FALSE)</f>
        <v>44543</v>
      </c>
      <c r="G1956" s="17">
        <f>VLOOKUP(A1956,'forecast data dump'!$A$1:$H$3450,5,FALSE)</f>
        <v>44630</v>
      </c>
      <c r="H1956" s="13">
        <f>VLOOKUP(A1956,'forecast data dump'!$A$1:$H$3450,8,FALSE)</f>
        <v>0</v>
      </c>
      <c r="I1956" s="22">
        <f t="shared" si="284"/>
        <v>96</v>
      </c>
      <c r="J1956" s="5"/>
      <c r="K1956" s="5"/>
      <c r="L1956" s="33">
        <f t="shared" si="285"/>
        <v>9910</v>
      </c>
      <c r="M1956" s="33">
        <f t="shared" si="286"/>
        <v>9910</v>
      </c>
      <c r="N1956" s="22">
        <f t="shared" si="287"/>
        <v>0</v>
      </c>
    </row>
    <row r="1957" spans="1:14" x14ac:dyDescent="0.3">
      <c r="A1957" s="5" t="s">
        <v>2732</v>
      </c>
      <c r="B1957" s="5" t="s">
        <v>2733</v>
      </c>
      <c r="C1957" s="5" t="s">
        <v>3763</v>
      </c>
      <c r="D1957" s="5">
        <v>2</v>
      </c>
      <c r="E1957" s="6">
        <v>303</v>
      </c>
      <c r="F1957" s="17">
        <f>VLOOKUP(A1957,'forecast data dump'!$A$1:$H$3450,4,FALSE)</f>
        <v>44543</v>
      </c>
      <c r="G1957" s="17">
        <f>VLOOKUP(A1957,'forecast data dump'!$A$1:$H$3450,5,FALSE)</f>
        <v>44630</v>
      </c>
      <c r="H1957" s="13">
        <f>VLOOKUP(A1957,'forecast data dump'!$A$1:$H$3450,8,FALSE)</f>
        <v>0</v>
      </c>
      <c r="I1957" s="22">
        <f t="shared" si="284"/>
        <v>2</v>
      </c>
      <c r="J1957" s="5"/>
      <c r="K1957" s="5"/>
      <c r="L1957" s="33">
        <f t="shared" si="285"/>
        <v>303</v>
      </c>
      <c r="M1957" s="33">
        <f t="shared" si="286"/>
        <v>303</v>
      </c>
      <c r="N1957" s="22">
        <f t="shared" si="287"/>
        <v>0</v>
      </c>
    </row>
    <row r="1958" spans="1:14" x14ac:dyDescent="0.3">
      <c r="A1958" s="5" t="s">
        <v>2734</v>
      </c>
      <c r="B1958" s="5" t="s">
        <v>2735</v>
      </c>
      <c r="C1958" s="5" t="s">
        <v>3765</v>
      </c>
      <c r="D1958" s="5">
        <v>88</v>
      </c>
      <c r="E1958" s="6">
        <v>11837</v>
      </c>
      <c r="F1958" s="17">
        <f>VLOOKUP(A1958,'forecast data dump'!$A$1:$H$3450,4,FALSE)</f>
        <v>44631</v>
      </c>
      <c r="G1958" s="17">
        <f>VLOOKUP(A1958,'forecast data dump'!$A$1:$H$3450,5,FALSE)</f>
        <v>44644</v>
      </c>
      <c r="H1958" s="13">
        <f>VLOOKUP(A1958,'forecast data dump'!$A$1:$H$3450,8,FALSE)</f>
        <v>0</v>
      </c>
      <c r="I1958" s="22">
        <f t="shared" si="284"/>
        <v>88</v>
      </c>
      <c r="J1958" s="5"/>
      <c r="K1958" s="5"/>
      <c r="L1958" s="33">
        <f t="shared" si="285"/>
        <v>11837</v>
      </c>
      <c r="M1958" s="33">
        <f t="shared" si="286"/>
        <v>11837</v>
      </c>
      <c r="N1958" s="22">
        <f t="shared" si="287"/>
        <v>0</v>
      </c>
    </row>
    <row r="1959" spans="1:14" x14ac:dyDescent="0.3">
      <c r="A1959" s="5" t="s">
        <v>2734</v>
      </c>
      <c r="B1959" s="5" t="s">
        <v>2735</v>
      </c>
      <c r="C1959" s="5" t="s">
        <v>3757</v>
      </c>
      <c r="D1959" s="5">
        <v>16</v>
      </c>
      <c r="E1959" s="6">
        <v>1652</v>
      </c>
      <c r="F1959" s="17">
        <f>VLOOKUP(A1959,'forecast data dump'!$A$1:$H$3450,4,FALSE)</f>
        <v>44631</v>
      </c>
      <c r="G1959" s="17">
        <f>VLOOKUP(A1959,'forecast data dump'!$A$1:$H$3450,5,FALSE)</f>
        <v>44644</v>
      </c>
      <c r="H1959" s="13">
        <f>VLOOKUP(A1959,'forecast data dump'!$A$1:$H$3450,8,FALSE)</f>
        <v>0</v>
      </c>
      <c r="I1959" s="22">
        <f t="shared" si="284"/>
        <v>16</v>
      </c>
      <c r="J1959" s="5"/>
      <c r="K1959" s="5"/>
      <c r="L1959" s="33">
        <f t="shared" si="285"/>
        <v>1652</v>
      </c>
      <c r="M1959" s="33">
        <f t="shared" si="286"/>
        <v>1652</v>
      </c>
      <c r="N1959" s="22">
        <f t="shared" si="287"/>
        <v>0</v>
      </c>
    </row>
    <row r="1960" spans="1:14" x14ac:dyDescent="0.3">
      <c r="A1960" s="5" t="s">
        <v>2734</v>
      </c>
      <c r="B1960" s="5" t="s">
        <v>2735</v>
      </c>
      <c r="C1960" s="5" t="s">
        <v>3763</v>
      </c>
      <c r="D1960" s="5">
        <v>4</v>
      </c>
      <c r="E1960" s="6">
        <v>607</v>
      </c>
      <c r="F1960" s="17">
        <f>VLOOKUP(A1960,'forecast data dump'!$A$1:$H$3450,4,FALSE)</f>
        <v>44631</v>
      </c>
      <c r="G1960" s="17">
        <f>VLOOKUP(A1960,'forecast data dump'!$A$1:$H$3450,5,FALSE)</f>
        <v>44644</v>
      </c>
      <c r="H1960" s="13">
        <f>VLOOKUP(A1960,'forecast data dump'!$A$1:$H$3450,8,FALSE)</f>
        <v>0</v>
      </c>
      <c r="I1960" s="22">
        <f t="shared" si="284"/>
        <v>4</v>
      </c>
      <c r="J1960" s="5"/>
      <c r="K1960" s="5"/>
      <c r="L1960" s="33">
        <f t="shared" si="285"/>
        <v>607</v>
      </c>
      <c r="M1960" s="33">
        <f t="shared" si="286"/>
        <v>607</v>
      </c>
      <c r="N1960" s="22">
        <f t="shared" si="287"/>
        <v>0</v>
      </c>
    </row>
    <row r="1961" spans="1:14" x14ac:dyDescent="0.3">
      <c r="A1961" s="5" t="s">
        <v>2736</v>
      </c>
      <c r="B1961" s="5" t="s">
        <v>2737</v>
      </c>
      <c r="C1961" s="5" t="s">
        <v>3762</v>
      </c>
      <c r="D1961" s="5">
        <v>32000</v>
      </c>
      <c r="E1961" s="6">
        <v>37142</v>
      </c>
      <c r="F1961" s="17">
        <f>VLOOKUP(A1961,'forecast data dump'!$A$1:$H$3450,4,FALSE)</f>
        <v>44543</v>
      </c>
      <c r="G1961" s="17">
        <f>VLOOKUP(A1961,'forecast data dump'!$A$1:$H$3450,5,FALSE)</f>
        <v>44630</v>
      </c>
      <c r="H1961" s="13">
        <f>VLOOKUP(A1961,'forecast data dump'!$A$1:$H$3450,8,FALSE)</f>
        <v>0</v>
      </c>
      <c r="I1961" s="22">
        <f t="shared" si="284"/>
        <v>32000</v>
      </c>
      <c r="J1961" s="5"/>
      <c r="K1961" s="5"/>
      <c r="L1961" s="33">
        <f t="shared" si="285"/>
        <v>37142</v>
      </c>
      <c r="M1961" s="33">
        <f t="shared" si="286"/>
        <v>37142</v>
      </c>
      <c r="N1961" s="22">
        <f t="shared" si="287"/>
        <v>0</v>
      </c>
    </row>
    <row r="1962" spans="1:14" x14ac:dyDescent="0.3">
      <c r="A1962" s="5" t="s">
        <v>2738</v>
      </c>
      <c r="B1962" s="5" t="s">
        <v>2739</v>
      </c>
      <c r="C1962" s="5" t="s">
        <v>3765</v>
      </c>
      <c r="D1962" s="5">
        <v>72</v>
      </c>
      <c r="E1962" s="6">
        <v>9685</v>
      </c>
      <c r="F1962" s="17" t="str">
        <f>VLOOKUP(A1962,'forecast data dump'!$A$1:$H$3450,4,FALSE)</f>
        <v>14-Dec-20 A</v>
      </c>
      <c r="G1962" s="17">
        <f>VLOOKUP(A1962,'forecast data dump'!$A$1:$H$3450,5,FALSE)</f>
        <v>44407</v>
      </c>
      <c r="H1962" s="13">
        <f>VLOOKUP(A1962,'forecast data dump'!$A$1:$H$3450,8,FALSE)</f>
        <v>0.25</v>
      </c>
      <c r="I1962" s="22">
        <f t="shared" si="284"/>
        <v>54</v>
      </c>
      <c r="J1962" s="5"/>
      <c r="K1962" s="5"/>
      <c r="L1962" s="33">
        <f t="shared" si="285"/>
        <v>7263.75</v>
      </c>
      <c r="M1962" s="33">
        <f t="shared" si="286"/>
        <v>7263.75</v>
      </c>
      <c r="N1962" s="22">
        <f t="shared" si="287"/>
        <v>0</v>
      </c>
    </row>
    <row r="1963" spans="1:14" x14ac:dyDescent="0.3">
      <c r="A1963" s="5" t="s">
        <v>2738</v>
      </c>
      <c r="B1963" s="5" t="s">
        <v>2739</v>
      </c>
      <c r="C1963" s="5" t="s">
        <v>3757</v>
      </c>
      <c r="D1963" s="5">
        <v>96</v>
      </c>
      <c r="E1963" s="6">
        <v>9910</v>
      </c>
      <c r="F1963" s="17" t="str">
        <f>VLOOKUP(A1963,'forecast data dump'!$A$1:$H$3450,4,FALSE)</f>
        <v>14-Dec-20 A</v>
      </c>
      <c r="G1963" s="17">
        <f>VLOOKUP(A1963,'forecast data dump'!$A$1:$H$3450,5,FALSE)</f>
        <v>44407</v>
      </c>
      <c r="H1963" s="13">
        <f>VLOOKUP(A1963,'forecast data dump'!$A$1:$H$3450,8,FALSE)</f>
        <v>0.25</v>
      </c>
      <c r="I1963" s="22">
        <f t="shared" si="284"/>
        <v>72</v>
      </c>
      <c r="J1963" s="5"/>
      <c r="K1963" s="5"/>
      <c r="L1963" s="33">
        <f t="shared" si="285"/>
        <v>7432.5</v>
      </c>
      <c r="M1963" s="33">
        <f t="shared" si="286"/>
        <v>7432.5</v>
      </c>
      <c r="N1963" s="22">
        <f t="shared" si="287"/>
        <v>0</v>
      </c>
    </row>
    <row r="1964" spans="1:14" x14ac:dyDescent="0.3">
      <c r="A1964" s="5" t="s">
        <v>2738</v>
      </c>
      <c r="B1964" s="5" t="s">
        <v>2739</v>
      </c>
      <c r="C1964" s="5" t="s">
        <v>3763</v>
      </c>
      <c r="D1964" s="5">
        <v>10</v>
      </c>
      <c r="E1964" s="6">
        <v>1517</v>
      </c>
      <c r="F1964" s="17" t="str">
        <f>VLOOKUP(A1964,'forecast data dump'!$A$1:$H$3450,4,FALSE)</f>
        <v>14-Dec-20 A</v>
      </c>
      <c r="G1964" s="17">
        <f>VLOOKUP(A1964,'forecast data dump'!$A$1:$H$3450,5,FALSE)</f>
        <v>44407</v>
      </c>
      <c r="H1964" s="13">
        <f>VLOOKUP(A1964,'forecast data dump'!$A$1:$H$3450,8,FALSE)</f>
        <v>0.25</v>
      </c>
      <c r="I1964" s="22">
        <f t="shared" si="284"/>
        <v>7.5</v>
      </c>
      <c r="J1964" s="5"/>
      <c r="K1964" s="5"/>
      <c r="L1964" s="33">
        <f t="shared" si="285"/>
        <v>1137.75</v>
      </c>
      <c r="M1964" s="33">
        <f t="shared" si="286"/>
        <v>1137.75</v>
      </c>
      <c r="N1964" s="22">
        <f t="shared" si="287"/>
        <v>0</v>
      </c>
    </row>
    <row r="1965" spans="1:14" x14ac:dyDescent="0.3">
      <c r="A1965" s="3" t="s">
        <v>7890</v>
      </c>
      <c r="B1965" s="3"/>
      <c r="C1965" s="3"/>
      <c r="D1965" s="3"/>
      <c r="E1965" s="4"/>
      <c r="F1965" s="15"/>
      <c r="G1965" s="15"/>
      <c r="H1965" s="11"/>
      <c r="I1965" s="20"/>
      <c r="J1965" s="3"/>
      <c r="K1965" s="3"/>
      <c r="L1965" s="32"/>
      <c r="M1965" s="32"/>
      <c r="N1965" s="20"/>
    </row>
    <row r="1966" spans="1:14" x14ac:dyDescent="0.3">
      <c r="A1966" s="5" t="s">
        <v>2740</v>
      </c>
      <c r="B1966" s="5" t="s">
        <v>2741</v>
      </c>
      <c r="C1966" s="5" t="s">
        <v>3765</v>
      </c>
      <c r="D1966" s="5">
        <v>72</v>
      </c>
      <c r="E1966" s="6">
        <v>9685</v>
      </c>
      <c r="F1966" s="17" t="str">
        <f>VLOOKUP(A1966,'forecast data dump'!$A$1:$H$3450,4,FALSE)</f>
        <v>04-Jan-21 A</v>
      </c>
      <c r="G1966" s="17" t="str">
        <f>VLOOKUP(A1966,'forecast data dump'!$A$1:$H$3450,5,FALSE)</f>
        <v>25-May-21 A</v>
      </c>
      <c r="H1966" s="13">
        <f>VLOOKUP(A1966,'forecast data dump'!$A$1:$H$3450,8,FALSE)</f>
        <v>1</v>
      </c>
      <c r="I1966" s="22">
        <f t="shared" ref="I1966:I2029" si="288">D1966*(1-H1966)</f>
        <v>0</v>
      </c>
      <c r="J1966" s="5"/>
      <c r="K1966" s="5"/>
      <c r="L1966" s="33">
        <f t="shared" ref="L1966:L2029" si="289">E1966*(1-H1966)</f>
        <v>0</v>
      </c>
      <c r="M1966" s="33">
        <f t="shared" ref="M1966:M2029" si="290">IF(J1966="",L1966,(E1966/D1966)*J1966)</f>
        <v>0</v>
      </c>
      <c r="N1966" s="22">
        <f t="shared" ref="N1966:N2029" si="291">L1966-M1966</f>
        <v>0</v>
      </c>
    </row>
    <row r="1967" spans="1:14" x14ac:dyDescent="0.3">
      <c r="A1967" s="5" t="s">
        <v>2740</v>
      </c>
      <c r="B1967" s="5" t="s">
        <v>2741</v>
      </c>
      <c r="C1967" s="5" t="s">
        <v>3757</v>
      </c>
      <c r="D1967" s="5">
        <v>120</v>
      </c>
      <c r="E1967" s="6">
        <v>12387</v>
      </c>
      <c r="F1967" s="17" t="str">
        <f>VLOOKUP(A1967,'forecast data dump'!$A$1:$H$3450,4,FALSE)</f>
        <v>04-Jan-21 A</v>
      </c>
      <c r="G1967" s="17" t="str">
        <f>VLOOKUP(A1967,'forecast data dump'!$A$1:$H$3450,5,FALSE)</f>
        <v>25-May-21 A</v>
      </c>
      <c r="H1967" s="13">
        <f>VLOOKUP(A1967,'forecast data dump'!$A$1:$H$3450,8,FALSE)</f>
        <v>1</v>
      </c>
      <c r="I1967" s="22">
        <f t="shared" si="288"/>
        <v>0</v>
      </c>
      <c r="J1967" s="5"/>
      <c r="K1967" s="5"/>
      <c r="L1967" s="33">
        <f t="shared" si="289"/>
        <v>0</v>
      </c>
      <c r="M1967" s="33">
        <f t="shared" si="290"/>
        <v>0</v>
      </c>
      <c r="N1967" s="22">
        <f t="shared" si="291"/>
        <v>0</v>
      </c>
    </row>
    <row r="1968" spans="1:14" x14ac:dyDescent="0.3">
      <c r="A1968" s="5" t="s">
        <v>2740</v>
      </c>
      <c r="B1968" s="5" t="s">
        <v>2741</v>
      </c>
      <c r="C1968" s="5" t="s">
        <v>3763</v>
      </c>
      <c r="D1968" s="5">
        <v>20</v>
      </c>
      <c r="E1968" s="6">
        <v>3034</v>
      </c>
      <c r="F1968" s="17" t="str">
        <f>VLOOKUP(A1968,'forecast data dump'!$A$1:$H$3450,4,FALSE)</f>
        <v>04-Jan-21 A</v>
      </c>
      <c r="G1968" s="17" t="str">
        <f>VLOOKUP(A1968,'forecast data dump'!$A$1:$H$3450,5,FALSE)</f>
        <v>25-May-21 A</v>
      </c>
      <c r="H1968" s="13">
        <f>VLOOKUP(A1968,'forecast data dump'!$A$1:$H$3450,8,FALSE)</f>
        <v>1</v>
      </c>
      <c r="I1968" s="22">
        <f t="shared" si="288"/>
        <v>0</v>
      </c>
      <c r="J1968" s="5"/>
      <c r="K1968" s="5"/>
      <c r="L1968" s="33">
        <f t="shared" si="289"/>
        <v>0</v>
      </c>
      <c r="M1968" s="33">
        <f t="shared" si="290"/>
        <v>0</v>
      </c>
      <c r="N1968" s="22">
        <f t="shared" si="291"/>
        <v>0</v>
      </c>
    </row>
    <row r="1969" spans="1:14" x14ac:dyDescent="0.3">
      <c r="A1969" s="5" t="s">
        <v>2742</v>
      </c>
      <c r="B1969" s="5" t="s">
        <v>2743</v>
      </c>
      <c r="C1969" s="5" t="s">
        <v>3765</v>
      </c>
      <c r="D1969" s="5">
        <v>24</v>
      </c>
      <c r="E1969" s="6">
        <v>3228</v>
      </c>
      <c r="F1969" s="17">
        <f>VLOOKUP(A1969,'forecast data dump'!$A$1:$H$3450,4,FALSE)</f>
        <v>44378</v>
      </c>
      <c r="G1969" s="17">
        <f>VLOOKUP(A1969,'forecast data dump'!$A$1:$H$3450,5,FALSE)</f>
        <v>44420</v>
      </c>
      <c r="H1969" s="13">
        <f>VLOOKUP(A1969,'forecast data dump'!$A$1:$H$3450,8,FALSE)</f>
        <v>0</v>
      </c>
      <c r="I1969" s="22">
        <f t="shared" si="288"/>
        <v>24</v>
      </c>
      <c r="J1969" s="5"/>
      <c r="K1969" s="5"/>
      <c r="L1969" s="33">
        <f t="shared" si="289"/>
        <v>3228</v>
      </c>
      <c r="M1969" s="33">
        <f t="shared" si="290"/>
        <v>3228</v>
      </c>
      <c r="N1969" s="22">
        <f t="shared" si="291"/>
        <v>0</v>
      </c>
    </row>
    <row r="1970" spans="1:14" x14ac:dyDescent="0.3">
      <c r="A1970" s="5" t="s">
        <v>2742</v>
      </c>
      <c r="B1970" s="5" t="s">
        <v>2743</v>
      </c>
      <c r="C1970" s="5" t="s">
        <v>3757</v>
      </c>
      <c r="D1970" s="5">
        <v>48</v>
      </c>
      <c r="E1970" s="6">
        <v>4955</v>
      </c>
      <c r="F1970" s="17">
        <f>VLOOKUP(A1970,'forecast data dump'!$A$1:$H$3450,4,FALSE)</f>
        <v>44378</v>
      </c>
      <c r="G1970" s="17">
        <f>VLOOKUP(A1970,'forecast data dump'!$A$1:$H$3450,5,FALSE)</f>
        <v>44420</v>
      </c>
      <c r="H1970" s="13">
        <f>VLOOKUP(A1970,'forecast data dump'!$A$1:$H$3450,8,FALSE)</f>
        <v>0</v>
      </c>
      <c r="I1970" s="22">
        <f t="shared" si="288"/>
        <v>48</v>
      </c>
      <c r="J1970" s="5"/>
      <c r="K1970" s="5"/>
      <c r="L1970" s="33">
        <f t="shared" si="289"/>
        <v>4955</v>
      </c>
      <c r="M1970" s="33">
        <f t="shared" si="290"/>
        <v>4955</v>
      </c>
      <c r="N1970" s="22">
        <f t="shared" si="291"/>
        <v>0</v>
      </c>
    </row>
    <row r="1971" spans="1:14" x14ac:dyDescent="0.3">
      <c r="A1971" s="5" t="s">
        <v>2742</v>
      </c>
      <c r="B1971" s="5" t="s">
        <v>2743</v>
      </c>
      <c r="C1971" s="5" t="s">
        <v>3763</v>
      </c>
      <c r="D1971" s="5">
        <v>20</v>
      </c>
      <c r="E1971" s="6">
        <v>3034</v>
      </c>
      <c r="F1971" s="17">
        <f>VLOOKUP(A1971,'forecast data dump'!$A$1:$H$3450,4,FALSE)</f>
        <v>44378</v>
      </c>
      <c r="G1971" s="17">
        <f>VLOOKUP(A1971,'forecast data dump'!$A$1:$H$3450,5,FALSE)</f>
        <v>44420</v>
      </c>
      <c r="H1971" s="13">
        <f>VLOOKUP(A1971,'forecast data dump'!$A$1:$H$3450,8,FALSE)</f>
        <v>0</v>
      </c>
      <c r="I1971" s="22">
        <f t="shared" si="288"/>
        <v>20</v>
      </c>
      <c r="J1971" s="5"/>
      <c r="K1971" s="5"/>
      <c r="L1971" s="33">
        <f t="shared" si="289"/>
        <v>3034</v>
      </c>
      <c r="M1971" s="33">
        <f t="shared" si="290"/>
        <v>3034</v>
      </c>
      <c r="N1971" s="22">
        <f t="shared" si="291"/>
        <v>0</v>
      </c>
    </row>
    <row r="1972" spans="1:14" x14ac:dyDescent="0.3">
      <c r="A1972" s="5" t="s">
        <v>2744</v>
      </c>
      <c r="B1972" s="5" t="s">
        <v>2745</v>
      </c>
      <c r="C1972" s="5" t="s">
        <v>3765</v>
      </c>
      <c r="D1972" s="5">
        <v>8</v>
      </c>
      <c r="E1972" s="6">
        <v>1076</v>
      </c>
      <c r="F1972" s="17">
        <f>VLOOKUP(A1972,'forecast data dump'!$A$1:$H$3450,4,FALSE)</f>
        <v>44421</v>
      </c>
      <c r="G1972" s="17">
        <f>VLOOKUP(A1972,'forecast data dump'!$A$1:$H$3450,5,FALSE)</f>
        <v>44434</v>
      </c>
      <c r="H1972" s="13">
        <f>VLOOKUP(A1972,'forecast data dump'!$A$1:$H$3450,8,FALSE)</f>
        <v>0</v>
      </c>
      <c r="I1972" s="22">
        <f t="shared" si="288"/>
        <v>8</v>
      </c>
      <c r="J1972" s="5"/>
      <c r="K1972" s="5"/>
      <c r="L1972" s="33">
        <f t="shared" si="289"/>
        <v>1076</v>
      </c>
      <c r="M1972" s="33">
        <f t="shared" si="290"/>
        <v>1076</v>
      </c>
      <c r="N1972" s="22">
        <f t="shared" si="291"/>
        <v>0</v>
      </c>
    </row>
    <row r="1973" spans="1:14" x14ac:dyDescent="0.3">
      <c r="A1973" s="5" t="s">
        <v>2744</v>
      </c>
      <c r="B1973" s="5" t="s">
        <v>2745</v>
      </c>
      <c r="C1973" s="5" t="s">
        <v>3757</v>
      </c>
      <c r="D1973" s="5">
        <v>16</v>
      </c>
      <c r="E1973" s="6">
        <v>1652</v>
      </c>
      <c r="F1973" s="17">
        <f>VLOOKUP(A1973,'forecast data dump'!$A$1:$H$3450,4,FALSE)</f>
        <v>44421</v>
      </c>
      <c r="G1973" s="17">
        <f>VLOOKUP(A1973,'forecast data dump'!$A$1:$H$3450,5,FALSE)</f>
        <v>44434</v>
      </c>
      <c r="H1973" s="13">
        <f>VLOOKUP(A1973,'forecast data dump'!$A$1:$H$3450,8,FALSE)</f>
        <v>0</v>
      </c>
      <c r="I1973" s="22">
        <f t="shared" si="288"/>
        <v>16</v>
      </c>
      <c r="J1973" s="5"/>
      <c r="K1973" s="5"/>
      <c r="L1973" s="33">
        <f t="shared" si="289"/>
        <v>1652</v>
      </c>
      <c r="M1973" s="33">
        <f t="shared" si="290"/>
        <v>1652</v>
      </c>
      <c r="N1973" s="22">
        <f t="shared" si="291"/>
        <v>0</v>
      </c>
    </row>
    <row r="1974" spans="1:14" x14ac:dyDescent="0.3">
      <c r="A1974" s="5" t="s">
        <v>2744</v>
      </c>
      <c r="B1974" s="5" t="s">
        <v>2745</v>
      </c>
      <c r="C1974" s="5" t="s">
        <v>3763</v>
      </c>
      <c r="D1974" s="5">
        <v>5</v>
      </c>
      <c r="E1974" s="6">
        <v>758</v>
      </c>
      <c r="F1974" s="17">
        <f>VLOOKUP(A1974,'forecast data dump'!$A$1:$H$3450,4,FALSE)</f>
        <v>44421</v>
      </c>
      <c r="G1974" s="17">
        <f>VLOOKUP(A1974,'forecast data dump'!$A$1:$H$3450,5,FALSE)</f>
        <v>44434</v>
      </c>
      <c r="H1974" s="13">
        <f>VLOOKUP(A1974,'forecast data dump'!$A$1:$H$3450,8,FALSE)</f>
        <v>0</v>
      </c>
      <c r="I1974" s="22">
        <f t="shared" si="288"/>
        <v>5</v>
      </c>
      <c r="J1974" s="5"/>
      <c r="K1974" s="5"/>
      <c r="L1974" s="33">
        <f t="shared" si="289"/>
        <v>758</v>
      </c>
      <c r="M1974" s="33">
        <f t="shared" si="290"/>
        <v>758</v>
      </c>
      <c r="N1974" s="22">
        <f t="shared" si="291"/>
        <v>0</v>
      </c>
    </row>
    <row r="1975" spans="1:14" x14ac:dyDescent="0.3">
      <c r="A1975" s="5" t="s">
        <v>2746</v>
      </c>
      <c r="B1975" s="5" t="s">
        <v>2747</v>
      </c>
      <c r="C1975" s="5" t="s">
        <v>3765</v>
      </c>
      <c r="D1975" s="5">
        <v>8</v>
      </c>
      <c r="E1975" s="6">
        <v>1076</v>
      </c>
      <c r="F1975" s="17">
        <f>VLOOKUP(A1975,'forecast data dump'!$A$1:$H$3450,4,FALSE)</f>
        <v>44435</v>
      </c>
      <c r="G1975" s="17">
        <f>VLOOKUP(A1975,'forecast data dump'!$A$1:$H$3450,5,FALSE)</f>
        <v>44449</v>
      </c>
      <c r="H1975" s="13">
        <f>VLOOKUP(A1975,'forecast data dump'!$A$1:$H$3450,8,FALSE)</f>
        <v>0</v>
      </c>
      <c r="I1975" s="22">
        <f t="shared" si="288"/>
        <v>8</v>
      </c>
      <c r="J1975" s="5"/>
      <c r="K1975" s="5"/>
      <c r="L1975" s="33">
        <f t="shared" si="289"/>
        <v>1076</v>
      </c>
      <c r="M1975" s="33">
        <f t="shared" si="290"/>
        <v>1076</v>
      </c>
      <c r="N1975" s="22">
        <f t="shared" si="291"/>
        <v>0</v>
      </c>
    </row>
    <row r="1976" spans="1:14" x14ac:dyDescent="0.3">
      <c r="A1976" s="5" t="s">
        <v>2746</v>
      </c>
      <c r="B1976" s="5" t="s">
        <v>2747</v>
      </c>
      <c r="C1976" s="5" t="s">
        <v>3757</v>
      </c>
      <c r="D1976" s="5">
        <v>16</v>
      </c>
      <c r="E1976" s="6">
        <v>1652</v>
      </c>
      <c r="F1976" s="17">
        <f>VLOOKUP(A1976,'forecast data dump'!$A$1:$H$3450,4,FALSE)</f>
        <v>44435</v>
      </c>
      <c r="G1976" s="17">
        <f>VLOOKUP(A1976,'forecast data dump'!$A$1:$H$3450,5,FALSE)</f>
        <v>44449</v>
      </c>
      <c r="H1976" s="13">
        <f>VLOOKUP(A1976,'forecast data dump'!$A$1:$H$3450,8,FALSE)</f>
        <v>0</v>
      </c>
      <c r="I1976" s="22">
        <f t="shared" si="288"/>
        <v>16</v>
      </c>
      <c r="J1976" s="5"/>
      <c r="K1976" s="5"/>
      <c r="L1976" s="33">
        <f t="shared" si="289"/>
        <v>1652</v>
      </c>
      <c r="M1976" s="33">
        <f t="shared" si="290"/>
        <v>1652</v>
      </c>
      <c r="N1976" s="22">
        <f t="shared" si="291"/>
        <v>0</v>
      </c>
    </row>
    <row r="1977" spans="1:14" x14ac:dyDescent="0.3">
      <c r="A1977" s="5" t="s">
        <v>2746</v>
      </c>
      <c r="B1977" s="5" t="s">
        <v>2747</v>
      </c>
      <c r="C1977" s="5" t="s">
        <v>3763</v>
      </c>
      <c r="D1977" s="5">
        <v>5</v>
      </c>
      <c r="E1977" s="6">
        <v>758</v>
      </c>
      <c r="F1977" s="17">
        <f>VLOOKUP(A1977,'forecast data dump'!$A$1:$H$3450,4,FALSE)</f>
        <v>44435</v>
      </c>
      <c r="G1977" s="17">
        <f>VLOOKUP(A1977,'forecast data dump'!$A$1:$H$3450,5,FALSE)</f>
        <v>44449</v>
      </c>
      <c r="H1977" s="13">
        <f>VLOOKUP(A1977,'forecast data dump'!$A$1:$H$3450,8,FALSE)</f>
        <v>0</v>
      </c>
      <c r="I1977" s="22">
        <f t="shared" si="288"/>
        <v>5</v>
      </c>
      <c r="J1977" s="5"/>
      <c r="K1977" s="5"/>
      <c r="L1977" s="33">
        <f t="shared" si="289"/>
        <v>758</v>
      </c>
      <c r="M1977" s="33">
        <f t="shared" si="290"/>
        <v>758</v>
      </c>
      <c r="N1977" s="22">
        <f t="shared" si="291"/>
        <v>0</v>
      </c>
    </row>
    <row r="1978" spans="1:14" x14ac:dyDescent="0.3">
      <c r="A1978" s="5" t="s">
        <v>2748</v>
      </c>
      <c r="B1978" s="5" t="s">
        <v>2749</v>
      </c>
      <c r="C1978" s="5" t="s">
        <v>3765</v>
      </c>
      <c r="D1978" s="5">
        <v>72</v>
      </c>
      <c r="E1978" s="6">
        <v>9685</v>
      </c>
      <c r="F1978" s="17">
        <f>VLOOKUP(A1978,'forecast data dump'!$A$1:$H$3450,4,FALSE)</f>
        <v>44452</v>
      </c>
      <c r="G1978" s="17">
        <f>VLOOKUP(A1978,'forecast data dump'!$A$1:$H$3450,5,FALSE)</f>
        <v>44494</v>
      </c>
      <c r="H1978" s="13">
        <f>VLOOKUP(A1978,'forecast data dump'!$A$1:$H$3450,8,FALSE)</f>
        <v>0</v>
      </c>
      <c r="I1978" s="22">
        <f t="shared" si="288"/>
        <v>72</v>
      </c>
      <c r="J1978" s="5"/>
      <c r="K1978" s="5"/>
      <c r="L1978" s="33">
        <f t="shared" si="289"/>
        <v>9685</v>
      </c>
      <c r="M1978" s="33">
        <f t="shared" si="290"/>
        <v>9685</v>
      </c>
      <c r="N1978" s="22">
        <f t="shared" si="291"/>
        <v>0</v>
      </c>
    </row>
    <row r="1979" spans="1:14" x14ac:dyDescent="0.3">
      <c r="A1979" s="5" t="s">
        <v>2748</v>
      </c>
      <c r="B1979" s="5" t="s">
        <v>2749</v>
      </c>
      <c r="C1979" s="5" t="s">
        <v>3757</v>
      </c>
      <c r="D1979" s="5">
        <v>48</v>
      </c>
      <c r="E1979" s="6">
        <v>4955</v>
      </c>
      <c r="F1979" s="17">
        <f>VLOOKUP(A1979,'forecast data dump'!$A$1:$H$3450,4,FALSE)</f>
        <v>44452</v>
      </c>
      <c r="G1979" s="17">
        <f>VLOOKUP(A1979,'forecast data dump'!$A$1:$H$3450,5,FALSE)</f>
        <v>44494</v>
      </c>
      <c r="H1979" s="13">
        <f>VLOOKUP(A1979,'forecast data dump'!$A$1:$H$3450,8,FALSE)</f>
        <v>0</v>
      </c>
      <c r="I1979" s="22">
        <f t="shared" si="288"/>
        <v>48</v>
      </c>
      <c r="J1979" s="5"/>
      <c r="K1979" s="5"/>
      <c r="L1979" s="33">
        <f t="shared" si="289"/>
        <v>4955</v>
      </c>
      <c r="M1979" s="33">
        <f t="shared" si="290"/>
        <v>4955</v>
      </c>
      <c r="N1979" s="22">
        <f t="shared" si="291"/>
        <v>0</v>
      </c>
    </row>
    <row r="1980" spans="1:14" x14ac:dyDescent="0.3">
      <c r="A1980" s="5" t="s">
        <v>2748</v>
      </c>
      <c r="B1980" s="5" t="s">
        <v>2749</v>
      </c>
      <c r="C1980" s="5" t="s">
        <v>3763</v>
      </c>
      <c r="D1980" s="5">
        <v>4</v>
      </c>
      <c r="E1980" s="6">
        <v>607</v>
      </c>
      <c r="F1980" s="17">
        <f>VLOOKUP(A1980,'forecast data dump'!$A$1:$H$3450,4,FALSE)</f>
        <v>44452</v>
      </c>
      <c r="G1980" s="17">
        <f>VLOOKUP(A1980,'forecast data dump'!$A$1:$H$3450,5,FALSE)</f>
        <v>44494</v>
      </c>
      <c r="H1980" s="13">
        <f>VLOOKUP(A1980,'forecast data dump'!$A$1:$H$3450,8,FALSE)</f>
        <v>0</v>
      </c>
      <c r="I1980" s="22">
        <f t="shared" si="288"/>
        <v>4</v>
      </c>
      <c r="J1980" s="5"/>
      <c r="K1980" s="5"/>
      <c r="L1980" s="33">
        <f t="shared" si="289"/>
        <v>607</v>
      </c>
      <c r="M1980" s="33">
        <f t="shared" si="290"/>
        <v>607</v>
      </c>
      <c r="N1980" s="22">
        <f t="shared" si="291"/>
        <v>0</v>
      </c>
    </row>
    <row r="1981" spans="1:14" x14ac:dyDescent="0.3">
      <c r="A1981" s="5" t="s">
        <v>2750</v>
      </c>
      <c r="B1981" s="5" t="s">
        <v>2751</v>
      </c>
      <c r="C1981" s="5" t="s">
        <v>3765</v>
      </c>
      <c r="D1981" s="5">
        <v>72</v>
      </c>
      <c r="E1981" s="6">
        <v>9685</v>
      </c>
      <c r="F1981" s="17">
        <f>VLOOKUP(A1981,'forecast data dump'!$A$1:$H$3450,4,FALSE)</f>
        <v>44495</v>
      </c>
      <c r="G1981" s="17">
        <f>VLOOKUP(A1981,'forecast data dump'!$A$1:$H$3450,5,FALSE)</f>
        <v>44539</v>
      </c>
      <c r="H1981" s="13">
        <f>VLOOKUP(A1981,'forecast data dump'!$A$1:$H$3450,8,FALSE)</f>
        <v>0</v>
      </c>
      <c r="I1981" s="22">
        <f t="shared" si="288"/>
        <v>72</v>
      </c>
      <c r="J1981" s="5"/>
      <c r="K1981" s="5"/>
      <c r="L1981" s="33">
        <f t="shared" si="289"/>
        <v>9685</v>
      </c>
      <c r="M1981" s="33">
        <f t="shared" si="290"/>
        <v>9685</v>
      </c>
      <c r="N1981" s="22">
        <f t="shared" si="291"/>
        <v>0</v>
      </c>
    </row>
    <row r="1982" spans="1:14" x14ac:dyDescent="0.3">
      <c r="A1982" s="5" t="s">
        <v>2750</v>
      </c>
      <c r="B1982" s="5" t="s">
        <v>2751</v>
      </c>
      <c r="C1982" s="5" t="s">
        <v>3757</v>
      </c>
      <c r="D1982" s="5">
        <v>48</v>
      </c>
      <c r="E1982" s="6">
        <v>4955</v>
      </c>
      <c r="F1982" s="17">
        <f>VLOOKUP(A1982,'forecast data dump'!$A$1:$H$3450,4,FALSE)</f>
        <v>44495</v>
      </c>
      <c r="G1982" s="17">
        <f>VLOOKUP(A1982,'forecast data dump'!$A$1:$H$3450,5,FALSE)</f>
        <v>44539</v>
      </c>
      <c r="H1982" s="13">
        <f>VLOOKUP(A1982,'forecast data dump'!$A$1:$H$3450,8,FALSE)</f>
        <v>0</v>
      </c>
      <c r="I1982" s="22">
        <f t="shared" si="288"/>
        <v>48</v>
      </c>
      <c r="J1982" s="5"/>
      <c r="K1982" s="5"/>
      <c r="L1982" s="33">
        <f t="shared" si="289"/>
        <v>4955</v>
      </c>
      <c r="M1982" s="33">
        <f t="shared" si="290"/>
        <v>4955</v>
      </c>
      <c r="N1982" s="22">
        <f t="shared" si="291"/>
        <v>0</v>
      </c>
    </row>
    <row r="1983" spans="1:14" x14ac:dyDescent="0.3">
      <c r="A1983" s="5" t="s">
        <v>2750</v>
      </c>
      <c r="B1983" s="5" t="s">
        <v>2751</v>
      </c>
      <c r="C1983" s="5" t="s">
        <v>3763</v>
      </c>
      <c r="D1983" s="5">
        <v>2</v>
      </c>
      <c r="E1983" s="6">
        <v>303</v>
      </c>
      <c r="F1983" s="17">
        <f>VLOOKUP(A1983,'forecast data dump'!$A$1:$H$3450,4,FALSE)</f>
        <v>44495</v>
      </c>
      <c r="G1983" s="17">
        <f>VLOOKUP(A1983,'forecast data dump'!$A$1:$H$3450,5,FALSE)</f>
        <v>44539</v>
      </c>
      <c r="H1983" s="13">
        <f>VLOOKUP(A1983,'forecast data dump'!$A$1:$H$3450,8,FALSE)</f>
        <v>0</v>
      </c>
      <c r="I1983" s="22">
        <f t="shared" si="288"/>
        <v>2</v>
      </c>
      <c r="J1983" s="5"/>
      <c r="K1983" s="5"/>
      <c r="L1983" s="33">
        <f t="shared" si="289"/>
        <v>303</v>
      </c>
      <c r="M1983" s="33">
        <f t="shared" si="290"/>
        <v>303</v>
      </c>
      <c r="N1983" s="22">
        <f t="shared" si="291"/>
        <v>0</v>
      </c>
    </row>
    <row r="1984" spans="1:14" x14ac:dyDescent="0.3">
      <c r="A1984" s="5" t="s">
        <v>2752</v>
      </c>
      <c r="B1984" s="5" t="s">
        <v>2753</v>
      </c>
      <c r="C1984" s="5" t="s">
        <v>3765</v>
      </c>
      <c r="D1984" s="5">
        <v>72</v>
      </c>
      <c r="E1984" s="6">
        <v>9685</v>
      </c>
      <c r="F1984" s="17">
        <f>VLOOKUP(A1984,'forecast data dump'!$A$1:$H$3450,4,FALSE)</f>
        <v>44540</v>
      </c>
      <c r="G1984" s="17">
        <f>VLOOKUP(A1984,'forecast data dump'!$A$1:$H$3450,5,FALSE)</f>
        <v>44671</v>
      </c>
      <c r="H1984" s="13">
        <f>VLOOKUP(A1984,'forecast data dump'!$A$1:$H$3450,8,FALSE)</f>
        <v>0</v>
      </c>
      <c r="I1984" s="22">
        <f t="shared" si="288"/>
        <v>72</v>
      </c>
      <c r="J1984" s="5"/>
      <c r="K1984" s="5"/>
      <c r="L1984" s="33">
        <f t="shared" si="289"/>
        <v>9685</v>
      </c>
      <c r="M1984" s="33">
        <f t="shared" si="290"/>
        <v>9685</v>
      </c>
      <c r="N1984" s="22">
        <f t="shared" si="291"/>
        <v>0</v>
      </c>
    </row>
    <row r="1985" spans="1:14" x14ac:dyDescent="0.3">
      <c r="A1985" s="5" t="s">
        <v>2752</v>
      </c>
      <c r="B1985" s="5" t="s">
        <v>2753</v>
      </c>
      <c r="C1985" s="5" t="s">
        <v>3757</v>
      </c>
      <c r="D1985" s="5">
        <v>144</v>
      </c>
      <c r="E1985" s="6">
        <v>14865</v>
      </c>
      <c r="F1985" s="17">
        <f>VLOOKUP(A1985,'forecast data dump'!$A$1:$H$3450,4,FALSE)</f>
        <v>44540</v>
      </c>
      <c r="G1985" s="17">
        <f>VLOOKUP(A1985,'forecast data dump'!$A$1:$H$3450,5,FALSE)</f>
        <v>44671</v>
      </c>
      <c r="H1985" s="13">
        <f>VLOOKUP(A1985,'forecast data dump'!$A$1:$H$3450,8,FALSE)</f>
        <v>0</v>
      </c>
      <c r="I1985" s="22">
        <f t="shared" si="288"/>
        <v>144</v>
      </c>
      <c r="J1985" s="5"/>
      <c r="K1985" s="5"/>
      <c r="L1985" s="33">
        <f t="shared" si="289"/>
        <v>14865</v>
      </c>
      <c r="M1985" s="33">
        <f t="shared" si="290"/>
        <v>14865</v>
      </c>
      <c r="N1985" s="22">
        <f t="shared" si="291"/>
        <v>0</v>
      </c>
    </row>
    <row r="1986" spans="1:14" x14ac:dyDescent="0.3">
      <c r="A1986" s="5" t="s">
        <v>2752</v>
      </c>
      <c r="B1986" s="5" t="s">
        <v>2753</v>
      </c>
      <c r="C1986" s="5" t="s">
        <v>3763</v>
      </c>
      <c r="D1986" s="5">
        <v>8</v>
      </c>
      <c r="E1986" s="6">
        <v>1213</v>
      </c>
      <c r="F1986" s="17">
        <f>VLOOKUP(A1986,'forecast data dump'!$A$1:$H$3450,4,FALSE)</f>
        <v>44540</v>
      </c>
      <c r="G1986" s="17">
        <f>VLOOKUP(A1986,'forecast data dump'!$A$1:$H$3450,5,FALSE)</f>
        <v>44671</v>
      </c>
      <c r="H1986" s="13">
        <f>VLOOKUP(A1986,'forecast data dump'!$A$1:$H$3450,8,FALSE)</f>
        <v>0</v>
      </c>
      <c r="I1986" s="22">
        <f t="shared" si="288"/>
        <v>8</v>
      </c>
      <c r="J1986" s="5"/>
      <c r="K1986" s="5"/>
      <c r="L1986" s="33">
        <f t="shared" si="289"/>
        <v>1213</v>
      </c>
      <c r="M1986" s="33">
        <f t="shared" si="290"/>
        <v>1213</v>
      </c>
      <c r="N1986" s="22">
        <f t="shared" si="291"/>
        <v>0</v>
      </c>
    </row>
    <row r="1987" spans="1:14" x14ac:dyDescent="0.3">
      <c r="A1987" s="5" t="s">
        <v>2754</v>
      </c>
      <c r="B1987" s="5" t="s">
        <v>2755</v>
      </c>
      <c r="C1987" s="5" t="s">
        <v>3765</v>
      </c>
      <c r="D1987" s="5">
        <v>24</v>
      </c>
      <c r="E1987" s="6">
        <v>3228</v>
      </c>
      <c r="F1987" s="17">
        <f>VLOOKUP(A1987,'forecast data dump'!$A$1:$H$3450,4,FALSE)</f>
        <v>44672</v>
      </c>
      <c r="G1987" s="17">
        <f>VLOOKUP(A1987,'forecast data dump'!$A$1:$H$3450,5,FALSE)</f>
        <v>44685</v>
      </c>
      <c r="H1987" s="13">
        <f>VLOOKUP(A1987,'forecast data dump'!$A$1:$H$3450,8,FALSE)</f>
        <v>0</v>
      </c>
      <c r="I1987" s="22">
        <f t="shared" si="288"/>
        <v>24</v>
      </c>
      <c r="J1987" s="5"/>
      <c r="K1987" s="5"/>
      <c r="L1987" s="33">
        <f t="shared" si="289"/>
        <v>3228</v>
      </c>
      <c r="M1987" s="33">
        <f t="shared" si="290"/>
        <v>3228</v>
      </c>
      <c r="N1987" s="22">
        <f t="shared" si="291"/>
        <v>0</v>
      </c>
    </row>
    <row r="1988" spans="1:14" x14ac:dyDescent="0.3">
      <c r="A1988" s="5" t="s">
        <v>2754</v>
      </c>
      <c r="B1988" s="5" t="s">
        <v>2755</v>
      </c>
      <c r="C1988" s="5" t="s">
        <v>3757</v>
      </c>
      <c r="D1988" s="5">
        <v>16</v>
      </c>
      <c r="E1988" s="6">
        <v>1652</v>
      </c>
      <c r="F1988" s="17">
        <f>VLOOKUP(A1988,'forecast data dump'!$A$1:$H$3450,4,FALSE)</f>
        <v>44672</v>
      </c>
      <c r="G1988" s="17">
        <f>VLOOKUP(A1988,'forecast data dump'!$A$1:$H$3450,5,FALSE)</f>
        <v>44685</v>
      </c>
      <c r="H1988" s="13">
        <f>VLOOKUP(A1988,'forecast data dump'!$A$1:$H$3450,8,FALSE)</f>
        <v>0</v>
      </c>
      <c r="I1988" s="22">
        <f t="shared" si="288"/>
        <v>16</v>
      </c>
      <c r="J1988" s="5"/>
      <c r="K1988" s="5"/>
      <c r="L1988" s="33">
        <f t="shared" si="289"/>
        <v>1652</v>
      </c>
      <c r="M1988" s="33">
        <f t="shared" si="290"/>
        <v>1652</v>
      </c>
      <c r="N1988" s="22">
        <f t="shared" si="291"/>
        <v>0</v>
      </c>
    </row>
    <row r="1989" spans="1:14" x14ac:dyDescent="0.3">
      <c r="A1989" s="5" t="s">
        <v>2756</v>
      </c>
      <c r="B1989" s="5" t="s">
        <v>2757</v>
      </c>
      <c r="C1989" s="5" t="s">
        <v>3762</v>
      </c>
      <c r="D1989" s="5">
        <v>10000</v>
      </c>
      <c r="E1989" s="6">
        <v>11607</v>
      </c>
      <c r="F1989" s="17">
        <f>VLOOKUP(A1989,'forecast data dump'!$A$1:$H$3450,4,FALSE)</f>
        <v>44540</v>
      </c>
      <c r="G1989" s="17">
        <f>VLOOKUP(A1989,'forecast data dump'!$A$1:$H$3450,5,FALSE)</f>
        <v>44671</v>
      </c>
      <c r="H1989" s="13">
        <f>VLOOKUP(A1989,'forecast data dump'!$A$1:$H$3450,8,FALSE)</f>
        <v>0</v>
      </c>
      <c r="I1989" s="22">
        <f t="shared" si="288"/>
        <v>10000</v>
      </c>
      <c r="J1989" s="5"/>
      <c r="K1989" s="5"/>
      <c r="L1989" s="33">
        <f t="shared" si="289"/>
        <v>11607</v>
      </c>
      <c r="M1989" s="33">
        <f t="shared" si="290"/>
        <v>11607</v>
      </c>
      <c r="N1989" s="22">
        <f t="shared" si="291"/>
        <v>0</v>
      </c>
    </row>
    <row r="1990" spans="1:14" x14ac:dyDescent="0.3">
      <c r="A1990" s="5" t="s">
        <v>2758</v>
      </c>
      <c r="B1990" s="5" t="s">
        <v>2759</v>
      </c>
      <c r="C1990" s="5" t="s">
        <v>3758</v>
      </c>
      <c r="D1990" s="5">
        <v>120</v>
      </c>
      <c r="E1990" s="6">
        <v>15181</v>
      </c>
      <c r="F1990" s="17" t="str">
        <f>VLOOKUP(A1990,'forecast data dump'!$A$1:$H$3450,4,FALSE)</f>
        <v>18-Oct-19 A</v>
      </c>
      <c r="G1990" s="17" t="str">
        <f>VLOOKUP(A1990,'forecast data dump'!$A$1:$H$3450,5,FALSE)</f>
        <v>31-Aug-20 A</v>
      </c>
      <c r="H1990" s="13">
        <f>VLOOKUP(A1990,'forecast data dump'!$A$1:$H$3450,8,FALSE)</f>
        <v>1</v>
      </c>
      <c r="I1990" s="22">
        <f t="shared" si="288"/>
        <v>0</v>
      </c>
      <c r="J1990" s="5"/>
      <c r="K1990" s="5"/>
      <c r="L1990" s="33">
        <f t="shared" si="289"/>
        <v>0</v>
      </c>
      <c r="M1990" s="33">
        <f t="shared" si="290"/>
        <v>0</v>
      </c>
      <c r="N1990" s="22">
        <f t="shared" si="291"/>
        <v>0</v>
      </c>
    </row>
    <row r="1991" spans="1:14" x14ac:dyDescent="0.3">
      <c r="A1991" s="5" t="s">
        <v>2758</v>
      </c>
      <c r="B1991" s="5" t="s">
        <v>2759</v>
      </c>
      <c r="C1991" s="5" t="s">
        <v>3763</v>
      </c>
      <c r="D1991" s="5">
        <v>40</v>
      </c>
      <c r="E1991" s="6">
        <v>5891</v>
      </c>
      <c r="F1991" s="17" t="str">
        <f>VLOOKUP(A1991,'forecast data dump'!$A$1:$H$3450,4,FALSE)</f>
        <v>18-Oct-19 A</v>
      </c>
      <c r="G1991" s="17" t="str">
        <f>VLOOKUP(A1991,'forecast data dump'!$A$1:$H$3450,5,FALSE)</f>
        <v>31-Aug-20 A</v>
      </c>
      <c r="H1991" s="13">
        <f>VLOOKUP(A1991,'forecast data dump'!$A$1:$H$3450,8,FALSE)</f>
        <v>1</v>
      </c>
      <c r="I1991" s="22">
        <f t="shared" si="288"/>
        <v>0</v>
      </c>
      <c r="J1991" s="5"/>
      <c r="K1991" s="5"/>
      <c r="L1991" s="33">
        <f t="shared" si="289"/>
        <v>0</v>
      </c>
      <c r="M1991" s="33">
        <f t="shared" si="290"/>
        <v>0</v>
      </c>
      <c r="N1991" s="22">
        <f t="shared" si="291"/>
        <v>0</v>
      </c>
    </row>
    <row r="1992" spans="1:14" x14ac:dyDescent="0.3">
      <c r="A1992" s="5" t="s">
        <v>2760</v>
      </c>
      <c r="B1992" s="5" t="s">
        <v>2761</v>
      </c>
      <c r="C1992" s="5" t="s">
        <v>3758</v>
      </c>
      <c r="D1992" s="5">
        <v>40</v>
      </c>
      <c r="E1992" s="6">
        <v>5060</v>
      </c>
      <c r="F1992" s="17" t="str">
        <f>VLOOKUP(A1992,'forecast data dump'!$A$1:$H$3450,4,FALSE)</f>
        <v>03-Aug-20 A</v>
      </c>
      <c r="G1992" s="17" t="str">
        <f>VLOOKUP(A1992,'forecast data dump'!$A$1:$H$3450,5,FALSE)</f>
        <v>30-Sep-20 A</v>
      </c>
      <c r="H1992" s="13">
        <f>VLOOKUP(A1992,'forecast data dump'!$A$1:$H$3450,8,FALSE)</f>
        <v>1</v>
      </c>
      <c r="I1992" s="22">
        <f t="shared" si="288"/>
        <v>0</v>
      </c>
      <c r="J1992" s="5"/>
      <c r="K1992" s="5"/>
      <c r="L1992" s="33">
        <f t="shared" si="289"/>
        <v>0</v>
      </c>
      <c r="M1992" s="33">
        <f t="shared" si="290"/>
        <v>0</v>
      </c>
      <c r="N1992" s="22">
        <f t="shared" si="291"/>
        <v>0</v>
      </c>
    </row>
    <row r="1993" spans="1:14" x14ac:dyDescent="0.3">
      <c r="A1993" s="5" t="s">
        <v>2760</v>
      </c>
      <c r="B1993" s="5" t="s">
        <v>2761</v>
      </c>
      <c r="C1993" s="5" t="s">
        <v>3763</v>
      </c>
      <c r="D1993" s="5">
        <v>16</v>
      </c>
      <c r="E1993" s="6">
        <v>2356</v>
      </c>
      <c r="F1993" s="17" t="str">
        <f>VLOOKUP(A1993,'forecast data dump'!$A$1:$H$3450,4,FALSE)</f>
        <v>03-Aug-20 A</v>
      </c>
      <c r="G1993" s="17" t="str">
        <f>VLOOKUP(A1993,'forecast data dump'!$A$1:$H$3450,5,FALSE)</f>
        <v>30-Sep-20 A</v>
      </c>
      <c r="H1993" s="13">
        <f>VLOOKUP(A1993,'forecast data dump'!$A$1:$H$3450,8,FALSE)</f>
        <v>1</v>
      </c>
      <c r="I1993" s="22">
        <f t="shared" si="288"/>
        <v>0</v>
      </c>
      <c r="J1993" s="5"/>
      <c r="K1993" s="5"/>
      <c r="L1993" s="33">
        <f t="shared" si="289"/>
        <v>0</v>
      </c>
      <c r="M1993" s="33">
        <f t="shared" si="290"/>
        <v>0</v>
      </c>
      <c r="N1993" s="22">
        <f t="shared" si="291"/>
        <v>0</v>
      </c>
    </row>
    <row r="1994" spans="1:14" x14ac:dyDescent="0.3">
      <c r="A1994" s="5" t="s">
        <v>2760</v>
      </c>
      <c r="B1994" s="5" t="s">
        <v>2761</v>
      </c>
      <c r="C1994" s="5" t="s">
        <v>3759</v>
      </c>
      <c r="D1994" s="5">
        <v>100</v>
      </c>
      <c r="E1994" s="6">
        <v>11412</v>
      </c>
      <c r="F1994" s="17" t="str">
        <f>VLOOKUP(A1994,'forecast data dump'!$A$1:$H$3450,4,FALSE)</f>
        <v>03-Aug-20 A</v>
      </c>
      <c r="G1994" s="17" t="str">
        <f>VLOOKUP(A1994,'forecast data dump'!$A$1:$H$3450,5,FALSE)</f>
        <v>30-Sep-20 A</v>
      </c>
      <c r="H1994" s="13">
        <f>VLOOKUP(A1994,'forecast data dump'!$A$1:$H$3450,8,FALSE)</f>
        <v>1</v>
      </c>
      <c r="I1994" s="22">
        <f t="shared" si="288"/>
        <v>0</v>
      </c>
      <c r="J1994" s="5"/>
      <c r="K1994" s="5"/>
      <c r="L1994" s="33">
        <f t="shared" si="289"/>
        <v>0</v>
      </c>
      <c r="M1994" s="33">
        <f t="shared" si="290"/>
        <v>0</v>
      </c>
      <c r="N1994" s="22">
        <f t="shared" si="291"/>
        <v>0</v>
      </c>
    </row>
    <row r="1995" spans="1:14" x14ac:dyDescent="0.3">
      <c r="A1995" s="5" t="s">
        <v>2762</v>
      </c>
      <c r="B1995" s="5" t="s">
        <v>2763</v>
      </c>
      <c r="C1995" s="5" t="s">
        <v>3758</v>
      </c>
      <c r="D1995" s="5">
        <v>20</v>
      </c>
      <c r="E1995" s="6">
        <v>2530</v>
      </c>
      <c r="F1995" s="17" t="str">
        <f>VLOOKUP(A1995,'forecast data dump'!$A$1:$H$3450,4,FALSE)</f>
        <v>03-Aug-20 A</v>
      </c>
      <c r="G1995" s="17" t="str">
        <f>VLOOKUP(A1995,'forecast data dump'!$A$1:$H$3450,5,FALSE)</f>
        <v>30-Sep-20 A</v>
      </c>
      <c r="H1995" s="13">
        <f>VLOOKUP(A1995,'forecast data dump'!$A$1:$H$3450,8,FALSE)</f>
        <v>1</v>
      </c>
      <c r="I1995" s="22">
        <f t="shared" si="288"/>
        <v>0</v>
      </c>
      <c r="J1995" s="5"/>
      <c r="K1995" s="5"/>
      <c r="L1995" s="33">
        <f t="shared" si="289"/>
        <v>0</v>
      </c>
      <c r="M1995" s="33">
        <f t="shared" si="290"/>
        <v>0</v>
      </c>
      <c r="N1995" s="22">
        <f t="shared" si="291"/>
        <v>0</v>
      </c>
    </row>
    <row r="1996" spans="1:14" x14ac:dyDescent="0.3">
      <c r="A1996" s="5" t="s">
        <v>2762</v>
      </c>
      <c r="B1996" s="5" t="s">
        <v>2763</v>
      </c>
      <c r="C1996" s="5" t="s">
        <v>3763</v>
      </c>
      <c r="D1996" s="5">
        <v>8</v>
      </c>
      <c r="E1996" s="6">
        <v>1178</v>
      </c>
      <c r="F1996" s="17" t="str">
        <f>VLOOKUP(A1996,'forecast data dump'!$A$1:$H$3450,4,FALSE)</f>
        <v>03-Aug-20 A</v>
      </c>
      <c r="G1996" s="17" t="str">
        <f>VLOOKUP(A1996,'forecast data dump'!$A$1:$H$3450,5,FALSE)</f>
        <v>30-Sep-20 A</v>
      </c>
      <c r="H1996" s="13">
        <f>VLOOKUP(A1996,'forecast data dump'!$A$1:$H$3450,8,FALSE)</f>
        <v>1</v>
      </c>
      <c r="I1996" s="22">
        <f t="shared" si="288"/>
        <v>0</v>
      </c>
      <c r="J1996" s="5"/>
      <c r="K1996" s="5"/>
      <c r="L1996" s="33">
        <f t="shared" si="289"/>
        <v>0</v>
      </c>
      <c r="M1996" s="33">
        <f t="shared" si="290"/>
        <v>0</v>
      </c>
      <c r="N1996" s="22">
        <f t="shared" si="291"/>
        <v>0</v>
      </c>
    </row>
    <row r="1997" spans="1:14" x14ac:dyDescent="0.3">
      <c r="A1997" s="5" t="s">
        <v>2764</v>
      </c>
      <c r="B1997" s="5" t="s">
        <v>2765</v>
      </c>
      <c r="C1997" s="5" t="s">
        <v>3759</v>
      </c>
      <c r="D1997" s="5">
        <v>32</v>
      </c>
      <c r="E1997" s="6">
        <v>3652</v>
      </c>
      <c r="F1997" s="17" t="str">
        <f>VLOOKUP(A1997,'forecast data dump'!$A$1:$H$3450,4,FALSE)</f>
        <v>01-Oct-20 A</v>
      </c>
      <c r="G1997" s="17" t="str">
        <f>VLOOKUP(A1997,'forecast data dump'!$A$1:$H$3450,5,FALSE)</f>
        <v>15-Oct-20 A</v>
      </c>
      <c r="H1997" s="13">
        <f>VLOOKUP(A1997,'forecast data dump'!$A$1:$H$3450,8,FALSE)</f>
        <v>1</v>
      </c>
      <c r="I1997" s="22">
        <f t="shared" si="288"/>
        <v>0</v>
      </c>
      <c r="J1997" s="5"/>
      <c r="K1997" s="5"/>
      <c r="L1997" s="33">
        <f t="shared" si="289"/>
        <v>0</v>
      </c>
      <c r="M1997" s="33">
        <f t="shared" si="290"/>
        <v>0</v>
      </c>
      <c r="N1997" s="22">
        <f t="shared" si="291"/>
        <v>0</v>
      </c>
    </row>
    <row r="1998" spans="1:14" x14ac:dyDescent="0.3">
      <c r="A1998" s="5" t="s">
        <v>2764</v>
      </c>
      <c r="B1998" s="5" t="s">
        <v>2765</v>
      </c>
      <c r="C1998" s="5" t="s">
        <v>3765</v>
      </c>
      <c r="D1998" s="5">
        <v>16</v>
      </c>
      <c r="E1998" s="6">
        <v>2090</v>
      </c>
      <c r="F1998" s="17" t="str">
        <f>VLOOKUP(A1998,'forecast data dump'!$A$1:$H$3450,4,FALSE)</f>
        <v>01-Oct-20 A</v>
      </c>
      <c r="G1998" s="17" t="str">
        <f>VLOOKUP(A1998,'forecast data dump'!$A$1:$H$3450,5,FALSE)</f>
        <v>15-Oct-20 A</v>
      </c>
      <c r="H1998" s="13">
        <f>VLOOKUP(A1998,'forecast data dump'!$A$1:$H$3450,8,FALSE)</f>
        <v>1</v>
      </c>
      <c r="I1998" s="22">
        <f t="shared" si="288"/>
        <v>0</v>
      </c>
      <c r="J1998" s="5"/>
      <c r="K1998" s="5"/>
      <c r="L1998" s="33">
        <f t="shared" si="289"/>
        <v>0</v>
      </c>
      <c r="M1998" s="33">
        <f t="shared" si="290"/>
        <v>0</v>
      </c>
      <c r="N1998" s="22">
        <f t="shared" si="291"/>
        <v>0</v>
      </c>
    </row>
    <row r="1999" spans="1:14" x14ac:dyDescent="0.3">
      <c r="A1999" s="5" t="s">
        <v>2766</v>
      </c>
      <c r="B1999" s="5" t="s">
        <v>2767</v>
      </c>
      <c r="C1999" s="5" t="s">
        <v>3758</v>
      </c>
      <c r="D1999" s="5">
        <v>16</v>
      </c>
      <c r="E1999" s="6">
        <v>2024</v>
      </c>
      <c r="F1999" s="17" t="str">
        <f>VLOOKUP(A1999,'forecast data dump'!$A$1:$H$3450,4,FALSE)</f>
        <v>03-Aug-20 A</v>
      </c>
      <c r="G1999" s="17" t="str">
        <f>VLOOKUP(A1999,'forecast data dump'!$A$1:$H$3450,5,FALSE)</f>
        <v>30-Sep-20 A</v>
      </c>
      <c r="H1999" s="13">
        <f>VLOOKUP(A1999,'forecast data dump'!$A$1:$H$3450,8,FALSE)</f>
        <v>1</v>
      </c>
      <c r="I1999" s="22">
        <f t="shared" si="288"/>
        <v>0</v>
      </c>
      <c r="J1999" s="5"/>
      <c r="K1999" s="5"/>
      <c r="L1999" s="33">
        <f t="shared" si="289"/>
        <v>0</v>
      </c>
      <c r="M1999" s="33">
        <f t="shared" si="290"/>
        <v>0</v>
      </c>
      <c r="N1999" s="22">
        <f t="shared" si="291"/>
        <v>0</v>
      </c>
    </row>
    <row r="2000" spans="1:14" x14ac:dyDescent="0.3">
      <c r="A2000" s="5" t="s">
        <v>2766</v>
      </c>
      <c r="B2000" s="5" t="s">
        <v>2767</v>
      </c>
      <c r="C2000" s="5" t="s">
        <v>3759</v>
      </c>
      <c r="D2000" s="5">
        <v>16</v>
      </c>
      <c r="E2000" s="6">
        <v>1826</v>
      </c>
      <c r="F2000" s="17" t="str">
        <f>VLOOKUP(A2000,'forecast data dump'!$A$1:$H$3450,4,FALSE)</f>
        <v>03-Aug-20 A</v>
      </c>
      <c r="G2000" s="17" t="str">
        <f>VLOOKUP(A2000,'forecast data dump'!$A$1:$H$3450,5,FALSE)</f>
        <v>30-Sep-20 A</v>
      </c>
      <c r="H2000" s="13">
        <f>VLOOKUP(A2000,'forecast data dump'!$A$1:$H$3450,8,FALSE)</f>
        <v>1</v>
      </c>
      <c r="I2000" s="22">
        <f t="shared" si="288"/>
        <v>0</v>
      </c>
      <c r="J2000" s="5"/>
      <c r="K2000" s="5"/>
      <c r="L2000" s="33">
        <f t="shared" si="289"/>
        <v>0</v>
      </c>
      <c r="M2000" s="33">
        <f t="shared" si="290"/>
        <v>0</v>
      </c>
      <c r="N2000" s="22">
        <f t="shared" si="291"/>
        <v>0</v>
      </c>
    </row>
    <row r="2001" spans="1:14" x14ac:dyDescent="0.3">
      <c r="A2001" s="5" t="s">
        <v>2768</v>
      </c>
      <c r="B2001" s="5" t="s">
        <v>2769</v>
      </c>
      <c r="C2001" s="5" t="s">
        <v>3759</v>
      </c>
      <c r="D2001" s="5">
        <v>16</v>
      </c>
      <c r="E2001" s="6">
        <v>1826</v>
      </c>
      <c r="F2001" s="17" t="str">
        <f>VLOOKUP(A2001,'forecast data dump'!$A$1:$H$3450,4,FALSE)</f>
        <v>03-Aug-20 A</v>
      </c>
      <c r="G2001" s="17" t="str">
        <f>VLOOKUP(A2001,'forecast data dump'!$A$1:$H$3450,5,FALSE)</f>
        <v>30-Sep-20 A</v>
      </c>
      <c r="H2001" s="13">
        <f>VLOOKUP(A2001,'forecast data dump'!$A$1:$H$3450,8,FALSE)</f>
        <v>1</v>
      </c>
      <c r="I2001" s="22">
        <f t="shared" si="288"/>
        <v>0</v>
      </c>
      <c r="J2001" s="5"/>
      <c r="K2001" s="5"/>
      <c r="L2001" s="33">
        <f t="shared" si="289"/>
        <v>0</v>
      </c>
      <c r="M2001" s="33">
        <f t="shared" si="290"/>
        <v>0</v>
      </c>
      <c r="N2001" s="22">
        <f t="shared" si="291"/>
        <v>0</v>
      </c>
    </row>
    <row r="2002" spans="1:14" x14ac:dyDescent="0.3">
      <c r="A2002" s="5" t="s">
        <v>2768</v>
      </c>
      <c r="B2002" s="5" t="s">
        <v>2769</v>
      </c>
      <c r="C2002" s="5" t="s">
        <v>3758</v>
      </c>
      <c r="D2002" s="5">
        <v>16</v>
      </c>
      <c r="E2002" s="6">
        <v>2024</v>
      </c>
      <c r="F2002" s="17" t="str">
        <f>VLOOKUP(A2002,'forecast data dump'!$A$1:$H$3450,4,FALSE)</f>
        <v>03-Aug-20 A</v>
      </c>
      <c r="G2002" s="17" t="str">
        <f>VLOOKUP(A2002,'forecast data dump'!$A$1:$H$3450,5,FALSE)</f>
        <v>30-Sep-20 A</v>
      </c>
      <c r="H2002" s="13">
        <f>VLOOKUP(A2002,'forecast data dump'!$A$1:$H$3450,8,FALSE)</f>
        <v>1</v>
      </c>
      <c r="I2002" s="22">
        <f t="shared" si="288"/>
        <v>0</v>
      </c>
      <c r="J2002" s="5"/>
      <c r="K2002" s="5"/>
      <c r="L2002" s="33">
        <f t="shared" si="289"/>
        <v>0</v>
      </c>
      <c r="M2002" s="33">
        <f t="shared" si="290"/>
        <v>0</v>
      </c>
      <c r="N2002" s="22">
        <f t="shared" si="291"/>
        <v>0</v>
      </c>
    </row>
    <row r="2003" spans="1:14" x14ac:dyDescent="0.3">
      <c r="A2003" s="5" t="s">
        <v>2768</v>
      </c>
      <c r="B2003" s="5" t="s">
        <v>2769</v>
      </c>
      <c r="C2003" s="5" t="s">
        <v>3763</v>
      </c>
      <c r="D2003" s="5">
        <v>8</v>
      </c>
      <c r="E2003" s="6">
        <v>1178</v>
      </c>
      <c r="F2003" s="17" t="str">
        <f>VLOOKUP(A2003,'forecast data dump'!$A$1:$H$3450,4,FALSE)</f>
        <v>03-Aug-20 A</v>
      </c>
      <c r="G2003" s="17" t="str">
        <f>VLOOKUP(A2003,'forecast data dump'!$A$1:$H$3450,5,FALSE)</f>
        <v>30-Sep-20 A</v>
      </c>
      <c r="H2003" s="13">
        <f>VLOOKUP(A2003,'forecast data dump'!$A$1:$H$3450,8,FALSE)</f>
        <v>1</v>
      </c>
      <c r="I2003" s="22">
        <f t="shared" si="288"/>
        <v>0</v>
      </c>
      <c r="J2003" s="5"/>
      <c r="K2003" s="5"/>
      <c r="L2003" s="33">
        <f t="shared" si="289"/>
        <v>0</v>
      </c>
      <c r="M2003" s="33">
        <f t="shared" si="290"/>
        <v>0</v>
      </c>
      <c r="N2003" s="22">
        <f t="shared" si="291"/>
        <v>0</v>
      </c>
    </row>
    <row r="2004" spans="1:14" x14ac:dyDescent="0.3">
      <c r="A2004" s="5" t="s">
        <v>2770</v>
      </c>
      <c r="B2004" s="5" t="s">
        <v>2771</v>
      </c>
      <c r="C2004" s="5" t="s">
        <v>3758</v>
      </c>
      <c r="D2004" s="5">
        <v>24</v>
      </c>
      <c r="E2004" s="6">
        <v>3036</v>
      </c>
      <c r="F2004" s="17" t="str">
        <f>VLOOKUP(A2004,'forecast data dump'!$A$1:$H$3450,4,FALSE)</f>
        <v>11-Jan-21 A</v>
      </c>
      <c r="G2004" s="17" t="str">
        <f>VLOOKUP(A2004,'forecast data dump'!$A$1:$H$3450,5,FALSE)</f>
        <v>16-Feb-21 A</v>
      </c>
      <c r="H2004" s="13">
        <f>VLOOKUP(A2004,'forecast data dump'!$A$1:$H$3450,8,FALSE)</f>
        <v>1</v>
      </c>
      <c r="I2004" s="22">
        <f t="shared" si="288"/>
        <v>0</v>
      </c>
      <c r="J2004" s="5"/>
      <c r="K2004" s="5"/>
      <c r="L2004" s="33">
        <f t="shared" si="289"/>
        <v>0</v>
      </c>
      <c r="M2004" s="33">
        <f t="shared" si="290"/>
        <v>0</v>
      </c>
      <c r="N2004" s="22">
        <f t="shared" si="291"/>
        <v>0</v>
      </c>
    </row>
    <row r="2005" spans="1:14" x14ac:dyDescent="0.3">
      <c r="A2005" s="5" t="s">
        <v>2772</v>
      </c>
      <c r="B2005" s="5" t="s">
        <v>2773</v>
      </c>
      <c r="C2005" s="5" t="s">
        <v>3758</v>
      </c>
      <c r="D2005" s="5">
        <v>16</v>
      </c>
      <c r="E2005" s="6">
        <v>2024</v>
      </c>
      <c r="F2005" s="17" t="str">
        <f>VLOOKUP(A2005,'forecast data dump'!$A$1:$H$3450,4,FALSE)</f>
        <v>23-Oct-20 A</v>
      </c>
      <c r="G2005" s="17" t="str">
        <f>VLOOKUP(A2005,'forecast data dump'!$A$1:$H$3450,5,FALSE)</f>
        <v>29-Oct-20 A</v>
      </c>
      <c r="H2005" s="13">
        <f>VLOOKUP(A2005,'forecast data dump'!$A$1:$H$3450,8,FALSE)</f>
        <v>1</v>
      </c>
      <c r="I2005" s="22">
        <f t="shared" si="288"/>
        <v>0</v>
      </c>
      <c r="J2005" s="5"/>
      <c r="K2005" s="5"/>
      <c r="L2005" s="33">
        <f t="shared" si="289"/>
        <v>0</v>
      </c>
      <c r="M2005" s="33">
        <f t="shared" si="290"/>
        <v>0</v>
      </c>
      <c r="N2005" s="22">
        <f t="shared" si="291"/>
        <v>0</v>
      </c>
    </row>
    <row r="2006" spans="1:14" x14ac:dyDescent="0.3">
      <c r="A2006" s="5" t="s">
        <v>2774</v>
      </c>
      <c r="B2006" s="5" t="s">
        <v>2775</v>
      </c>
      <c r="C2006" s="5" t="s">
        <v>3758</v>
      </c>
      <c r="D2006" s="5">
        <v>16</v>
      </c>
      <c r="E2006" s="6">
        <v>2024</v>
      </c>
      <c r="F2006" s="17" t="str">
        <f>VLOOKUP(A2006,'forecast data dump'!$A$1:$H$3450,4,FALSE)</f>
        <v>16-Oct-20 A</v>
      </c>
      <c r="G2006" s="17" t="str">
        <f>VLOOKUP(A2006,'forecast data dump'!$A$1:$H$3450,5,FALSE)</f>
        <v>22-Oct-20 A</v>
      </c>
      <c r="H2006" s="13">
        <f>VLOOKUP(A2006,'forecast data dump'!$A$1:$H$3450,8,FALSE)</f>
        <v>1</v>
      </c>
      <c r="I2006" s="22">
        <f t="shared" si="288"/>
        <v>0</v>
      </c>
      <c r="J2006" s="5"/>
      <c r="K2006" s="5"/>
      <c r="L2006" s="33">
        <f t="shared" si="289"/>
        <v>0</v>
      </c>
      <c r="M2006" s="33">
        <f t="shared" si="290"/>
        <v>0</v>
      </c>
      <c r="N2006" s="22">
        <f t="shared" si="291"/>
        <v>0</v>
      </c>
    </row>
    <row r="2007" spans="1:14" x14ac:dyDescent="0.3">
      <c r="A2007" s="5" t="s">
        <v>2774</v>
      </c>
      <c r="B2007" s="5" t="s">
        <v>2775</v>
      </c>
      <c r="C2007" s="5" t="s">
        <v>3763</v>
      </c>
      <c r="D2007" s="5">
        <v>8</v>
      </c>
      <c r="E2007" s="6">
        <v>1178</v>
      </c>
      <c r="F2007" s="17" t="str">
        <f>VLOOKUP(A2007,'forecast data dump'!$A$1:$H$3450,4,FALSE)</f>
        <v>16-Oct-20 A</v>
      </c>
      <c r="G2007" s="17" t="str">
        <f>VLOOKUP(A2007,'forecast data dump'!$A$1:$H$3450,5,FALSE)</f>
        <v>22-Oct-20 A</v>
      </c>
      <c r="H2007" s="13">
        <f>VLOOKUP(A2007,'forecast data dump'!$A$1:$H$3450,8,FALSE)</f>
        <v>1</v>
      </c>
      <c r="I2007" s="22">
        <f t="shared" si="288"/>
        <v>0</v>
      </c>
      <c r="J2007" s="5"/>
      <c r="K2007" s="5"/>
      <c r="L2007" s="33">
        <f t="shared" si="289"/>
        <v>0</v>
      </c>
      <c r="M2007" s="33">
        <f t="shared" si="290"/>
        <v>0</v>
      </c>
      <c r="N2007" s="22">
        <f t="shared" si="291"/>
        <v>0</v>
      </c>
    </row>
    <row r="2008" spans="1:14" x14ac:dyDescent="0.3">
      <c r="A2008" s="5" t="s">
        <v>2774</v>
      </c>
      <c r="B2008" s="5" t="s">
        <v>2775</v>
      </c>
      <c r="C2008" s="5" t="s">
        <v>3759</v>
      </c>
      <c r="D2008" s="5">
        <v>16</v>
      </c>
      <c r="E2008" s="6">
        <v>1826</v>
      </c>
      <c r="F2008" s="17" t="str">
        <f>VLOOKUP(A2008,'forecast data dump'!$A$1:$H$3450,4,FALSE)</f>
        <v>16-Oct-20 A</v>
      </c>
      <c r="G2008" s="17" t="str">
        <f>VLOOKUP(A2008,'forecast data dump'!$A$1:$H$3450,5,FALSE)</f>
        <v>22-Oct-20 A</v>
      </c>
      <c r="H2008" s="13">
        <f>VLOOKUP(A2008,'forecast data dump'!$A$1:$H$3450,8,FALSE)</f>
        <v>1</v>
      </c>
      <c r="I2008" s="22">
        <f t="shared" si="288"/>
        <v>0</v>
      </c>
      <c r="J2008" s="5"/>
      <c r="K2008" s="5"/>
      <c r="L2008" s="33">
        <f t="shared" si="289"/>
        <v>0</v>
      </c>
      <c r="M2008" s="33">
        <f t="shared" si="290"/>
        <v>0</v>
      </c>
      <c r="N2008" s="22">
        <f t="shared" si="291"/>
        <v>0</v>
      </c>
    </row>
    <row r="2009" spans="1:14" x14ac:dyDescent="0.3">
      <c r="A2009" s="5" t="s">
        <v>2776</v>
      </c>
      <c r="B2009" s="5" t="s">
        <v>2777</v>
      </c>
      <c r="C2009" s="5" t="s">
        <v>3758</v>
      </c>
      <c r="D2009" s="5">
        <v>8</v>
      </c>
      <c r="E2009" s="6">
        <v>1012</v>
      </c>
      <c r="F2009" s="17" t="str">
        <f>VLOOKUP(A2009,'forecast data dump'!$A$1:$H$3450,4,FALSE)</f>
        <v>11-Jan-21 A</v>
      </c>
      <c r="G2009" s="17" t="str">
        <f>VLOOKUP(A2009,'forecast data dump'!$A$1:$H$3450,5,FALSE)</f>
        <v>29-Jan-21 A</v>
      </c>
      <c r="H2009" s="13">
        <f>VLOOKUP(A2009,'forecast data dump'!$A$1:$H$3450,8,FALSE)</f>
        <v>1</v>
      </c>
      <c r="I2009" s="22">
        <f t="shared" si="288"/>
        <v>0</v>
      </c>
      <c r="J2009" s="5"/>
      <c r="K2009" s="5"/>
      <c r="L2009" s="33">
        <f t="shared" si="289"/>
        <v>0</v>
      </c>
      <c r="M2009" s="33">
        <f t="shared" si="290"/>
        <v>0</v>
      </c>
      <c r="N2009" s="22">
        <f t="shared" si="291"/>
        <v>0</v>
      </c>
    </row>
    <row r="2010" spans="1:14" x14ac:dyDescent="0.3">
      <c r="A2010" s="5" t="s">
        <v>2778</v>
      </c>
      <c r="B2010" s="5" t="s">
        <v>2779</v>
      </c>
      <c r="C2010" s="5" t="s">
        <v>3758</v>
      </c>
      <c r="D2010" s="5">
        <v>8</v>
      </c>
      <c r="E2010" s="6">
        <v>1012</v>
      </c>
      <c r="F2010" s="17" t="str">
        <f>VLOOKUP(A2010,'forecast data dump'!$A$1:$H$3450,4,FALSE)</f>
        <v>17-Nov-20 A</v>
      </c>
      <c r="G2010" s="17" t="str">
        <f>VLOOKUP(A2010,'forecast data dump'!$A$1:$H$3450,5,FALSE)</f>
        <v>29-Jan-21 A</v>
      </c>
      <c r="H2010" s="13">
        <f>VLOOKUP(A2010,'forecast data dump'!$A$1:$H$3450,8,FALSE)</f>
        <v>1</v>
      </c>
      <c r="I2010" s="22">
        <f t="shared" si="288"/>
        <v>0</v>
      </c>
      <c r="J2010" s="5"/>
      <c r="K2010" s="5"/>
      <c r="L2010" s="33">
        <f t="shared" si="289"/>
        <v>0</v>
      </c>
      <c r="M2010" s="33">
        <f t="shared" si="290"/>
        <v>0</v>
      </c>
      <c r="N2010" s="22">
        <f t="shared" si="291"/>
        <v>0</v>
      </c>
    </row>
    <row r="2011" spans="1:14" x14ac:dyDescent="0.3">
      <c r="A2011" s="5" t="s">
        <v>2780</v>
      </c>
      <c r="B2011" s="5" t="s">
        <v>2781</v>
      </c>
      <c r="C2011" s="5" t="s">
        <v>3758</v>
      </c>
      <c r="D2011" s="5">
        <v>8</v>
      </c>
      <c r="E2011" s="6">
        <v>1012</v>
      </c>
      <c r="F2011" s="17" t="str">
        <f>VLOOKUP(A2011,'forecast data dump'!$A$1:$H$3450,4,FALSE)</f>
        <v>02-Nov-20 A</v>
      </c>
      <c r="G2011" s="17" t="str">
        <f>VLOOKUP(A2011,'forecast data dump'!$A$1:$H$3450,5,FALSE)</f>
        <v>16-Nov-20 A</v>
      </c>
      <c r="H2011" s="13">
        <f>VLOOKUP(A2011,'forecast data dump'!$A$1:$H$3450,8,FALSE)</f>
        <v>1</v>
      </c>
      <c r="I2011" s="22">
        <f t="shared" si="288"/>
        <v>0</v>
      </c>
      <c r="J2011" s="5"/>
      <c r="K2011" s="5"/>
      <c r="L2011" s="33">
        <f t="shared" si="289"/>
        <v>0</v>
      </c>
      <c r="M2011" s="33">
        <f t="shared" si="290"/>
        <v>0</v>
      </c>
      <c r="N2011" s="22">
        <f t="shared" si="291"/>
        <v>0</v>
      </c>
    </row>
    <row r="2012" spans="1:14" x14ac:dyDescent="0.3">
      <c r="A2012" s="5" t="s">
        <v>2782</v>
      </c>
      <c r="B2012" s="5" t="s">
        <v>2783</v>
      </c>
      <c r="C2012" s="5" t="s">
        <v>3758</v>
      </c>
      <c r="D2012" s="5">
        <v>108</v>
      </c>
      <c r="E2012" s="6">
        <v>13663</v>
      </c>
      <c r="F2012" s="17">
        <f>VLOOKUP(A2012,'forecast data dump'!$A$1:$H$3450,4,FALSE)</f>
        <v>44439</v>
      </c>
      <c r="G2012" s="17">
        <f>VLOOKUP(A2012,'forecast data dump'!$A$1:$H$3450,5,FALSE)</f>
        <v>44481</v>
      </c>
      <c r="H2012" s="13">
        <f>VLOOKUP(A2012,'forecast data dump'!$A$1:$H$3450,8,FALSE)</f>
        <v>0</v>
      </c>
      <c r="I2012" s="22">
        <f t="shared" si="288"/>
        <v>108</v>
      </c>
      <c r="J2012" s="5"/>
      <c r="K2012" s="5"/>
      <c r="L2012" s="33">
        <f t="shared" si="289"/>
        <v>13663</v>
      </c>
      <c r="M2012" s="33">
        <f t="shared" si="290"/>
        <v>13663</v>
      </c>
      <c r="N2012" s="22">
        <f t="shared" si="291"/>
        <v>0</v>
      </c>
    </row>
    <row r="2013" spans="1:14" x14ac:dyDescent="0.3">
      <c r="A2013" s="5" t="s">
        <v>2782</v>
      </c>
      <c r="B2013" s="5" t="s">
        <v>2783</v>
      </c>
      <c r="C2013" s="5" t="s">
        <v>3763</v>
      </c>
      <c r="D2013" s="5">
        <v>24</v>
      </c>
      <c r="E2013" s="6">
        <v>3534</v>
      </c>
      <c r="F2013" s="17">
        <f>VLOOKUP(A2013,'forecast data dump'!$A$1:$H$3450,4,FALSE)</f>
        <v>44439</v>
      </c>
      <c r="G2013" s="17">
        <f>VLOOKUP(A2013,'forecast data dump'!$A$1:$H$3450,5,FALSE)</f>
        <v>44481</v>
      </c>
      <c r="H2013" s="13">
        <f>VLOOKUP(A2013,'forecast data dump'!$A$1:$H$3450,8,FALSE)</f>
        <v>0</v>
      </c>
      <c r="I2013" s="22">
        <f t="shared" si="288"/>
        <v>24</v>
      </c>
      <c r="J2013" s="5"/>
      <c r="K2013" s="5"/>
      <c r="L2013" s="33">
        <f t="shared" si="289"/>
        <v>3534</v>
      </c>
      <c r="M2013" s="33">
        <f t="shared" si="290"/>
        <v>3534</v>
      </c>
      <c r="N2013" s="22">
        <f t="shared" si="291"/>
        <v>0</v>
      </c>
    </row>
    <row r="2014" spans="1:14" x14ac:dyDescent="0.3">
      <c r="A2014" s="5" t="s">
        <v>2784</v>
      </c>
      <c r="B2014" s="5" t="s">
        <v>2785</v>
      </c>
      <c r="C2014" s="5" t="s">
        <v>3758</v>
      </c>
      <c r="D2014" s="5">
        <v>20</v>
      </c>
      <c r="E2014" s="6">
        <v>2530</v>
      </c>
      <c r="F2014" s="17" t="str">
        <f>VLOOKUP(A2014,'forecast data dump'!$A$1:$H$3450,4,FALSE)</f>
        <v>08-Sep-20 A</v>
      </c>
      <c r="G2014" s="17" t="str">
        <f>VLOOKUP(A2014,'forecast data dump'!$A$1:$H$3450,5,FALSE)</f>
        <v>30-Sep-20 A</v>
      </c>
      <c r="H2014" s="13">
        <f>VLOOKUP(A2014,'forecast data dump'!$A$1:$H$3450,8,FALSE)</f>
        <v>1</v>
      </c>
      <c r="I2014" s="22">
        <f t="shared" si="288"/>
        <v>0</v>
      </c>
      <c r="J2014" s="5"/>
      <c r="K2014" s="5"/>
      <c r="L2014" s="33">
        <f t="shared" si="289"/>
        <v>0</v>
      </c>
      <c r="M2014" s="33">
        <f t="shared" si="290"/>
        <v>0</v>
      </c>
      <c r="N2014" s="22">
        <f t="shared" si="291"/>
        <v>0</v>
      </c>
    </row>
    <row r="2015" spans="1:14" x14ac:dyDescent="0.3">
      <c r="A2015" s="5" t="s">
        <v>2784</v>
      </c>
      <c r="B2015" s="5" t="s">
        <v>2785</v>
      </c>
      <c r="C2015" s="5" t="s">
        <v>3763</v>
      </c>
      <c r="D2015" s="5">
        <v>16</v>
      </c>
      <c r="E2015" s="6">
        <v>2356</v>
      </c>
      <c r="F2015" s="17" t="str">
        <f>VLOOKUP(A2015,'forecast data dump'!$A$1:$H$3450,4,FALSE)</f>
        <v>08-Sep-20 A</v>
      </c>
      <c r="G2015" s="17" t="str">
        <f>VLOOKUP(A2015,'forecast data dump'!$A$1:$H$3450,5,FALSE)</f>
        <v>30-Sep-20 A</v>
      </c>
      <c r="H2015" s="13">
        <f>VLOOKUP(A2015,'forecast data dump'!$A$1:$H$3450,8,FALSE)</f>
        <v>1</v>
      </c>
      <c r="I2015" s="22">
        <f t="shared" si="288"/>
        <v>0</v>
      </c>
      <c r="J2015" s="5"/>
      <c r="K2015" s="5"/>
      <c r="L2015" s="33">
        <f t="shared" si="289"/>
        <v>0</v>
      </c>
      <c r="M2015" s="33">
        <f t="shared" si="290"/>
        <v>0</v>
      </c>
      <c r="N2015" s="22">
        <f t="shared" si="291"/>
        <v>0</v>
      </c>
    </row>
    <row r="2016" spans="1:14" x14ac:dyDescent="0.3">
      <c r="A2016" s="5" t="s">
        <v>2786</v>
      </c>
      <c r="B2016" s="5" t="s">
        <v>2787</v>
      </c>
      <c r="C2016" s="5" t="s">
        <v>3758</v>
      </c>
      <c r="D2016" s="5">
        <v>100</v>
      </c>
      <c r="E2016" s="6">
        <v>12651</v>
      </c>
      <c r="F2016" s="17" t="str">
        <f>VLOOKUP(A2016,'forecast data dump'!$A$1:$H$3450,4,FALSE)</f>
        <v>18-Oct-19 A</v>
      </c>
      <c r="G2016" s="17" t="str">
        <f>VLOOKUP(A2016,'forecast data dump'!$A$1:$H$3450,5,FALSE)</f>
        <v>30-Sep-20 A</v>
      </c>
      <c r="H2016" s="13">
        <f>VLOOKUP(A2016,'forecast data dump'!$A$1:$H$3450,8,FALSE)</f>
        <v>1</v>
      </c>
      <c r="I2016" s="22">
        <f t="shared" si="288"/>
        <v>0</v>
      </c>
      <c r="J2016" s="5"/>
      <c r="K2016" s="5"/>
      <c r="L2016" s="33">
        <f t="shared" si="289"/>
        <v>0</v>
      </c>
      <c r="M2016" s="33">
        <f t="shared" si="290"/>
        <v>0</v>
      </c>
      <c r="N2016" s="22">
        <f t="shared" si="291"/>
        <v>0</v>
      </c>
    </row>
    <row r="2017" spans="1:14" x14ac:dyDescent="0.3">
      <c r="A2017" s="5" t="s">
        <v>2786</v>
      </c>
      <c r="B2017" s="5" t="s">
        <v>2787</v>
      </c>
      <c r="C2017" s="5" t="s">
        <v>3763</v>
      </c>
      <c r="D2017" s="5">
        <v>80</v>
      </c>
      <c r="E2017" s="6">
        <v>11781</v>
      </c>
      <c r="F2017" s="17" t="str">
        <f>VLOOKUP(A2017,'forecast data dump'!$A$1:$H$3450,4,FALSE)</f>
        <v>18-Oct-19 A</v>
      </c>
      <c r="G2017" s="17" t="str">
        <f>VLOOKUP(A2017,'forecast data dump'!$A$1:$H$3450,5,FALSE)</f>
        <v>30-Sep-20 A</v>
      </c>
      <c r="H2017" s="13">
        <f>VLOOKUP(A2017,'forecast data dump'!$A$1:$H$3450,8,FALSE)</f>
        <v>1</v>
      </c>
      <c r="I2017" s="22">
        <f t="shared" si="288"/>
        <v>0</v>
      </c>
      <c r="J2017" s="5"/>
      <c r="K2017" s="5"/>
      <c r="L2017" s="33">
        <f t="shared" si="289"/>
        <v>0</v>
      </c>
      <c r="M2017" s="33">
        <f t="shared" si="290"/>
        <v>0</v>
      </c>
      <c r="N2017" s="22">
        <f t="shared" si="291"/>
        <v>0</v>
      </c>
    </row>
    <row r="2018" spans="1:14" x14ac:dyDescent="0.3">
      <c r="A2018" s="5" t="s">
        <v>2788</v>
      </c>
      <c r="B2018" s="5" t="s">
        <v>2789</v>
      </c>
      <c r="C2018" s="5" t="s">
        <v>3758</v>
      </c>
      <c r="D2018" s="5">
        <v>16</v>
      </c>
      <c r="E2018" s="6">
        <v>2024</v>
      </c>
      <c r="F2018" s="17">
        <f>VLOOKUP(A2018,'forecast data dump'!$A$1:$H$3450,4,FALSE)</f>
        <v>44482</v>
      </c>
      <c r="G2018" s="17">
        <f>VLOOKUP(A2018,'forecast data dump'!$A$1:$H$3450,5,FALSE)</f>
        <v>44488</v>
      </c>
      <c r="H2018" s="13">
        <f>VLOOKUP(A2018,'forecast data dump'!$A$1:$H$3450,8,FALSE)</f>
        <v>0</v>
      </c>
      <c r="I2018" s="22">
        <f t="shared" si="288"/>
        <v>16</v>
      </c>
      <c r="J2018" s="5"/>
      <c r="K2018" s="5"/>
      <c r="L2018" s="33">
        <f t="shared" si="289"/>
        <v>2024</v>
      </c>
      <c r="M2018" s="33">
        <f t="shared" si="290"/>
        <v>2024</v>
      </c>
      <c r="N2018" s="22">
        <f t="shared" si="291"/>
        <v>0</v>
      </c>
    </row>
    <row r="2019" spans="1:14" x14ac:dyDescent="0.3">
      <c r="A2019" s="5" t="s">
        <v>2788</v>
      </c>
      <c r="B2019" s="5" t="s">
        <v>2789</v>
      </c>
      <c r="C2019" s="5" t="s">
        <v>3763</v>
      </c>
      <c r="D2019" s="5">
        <v>8</v>
      </c>
      <c r="E2019" s="6">
        <v>1178</v>
      </c>
      <c r="F2019" s="17">
        <f>VLOOKUP(A2019,'forecast data dump'!$A$1:$H$3450,4,FALSE)</f>
        <v>44482</v>
      </c>
      <c r="G2019" s="17">
        <f>VLOOKUP(A2019,'forecast data dump'!$A$1:$H$3450,5,FALSE)</f>
        <v>44488</v>
      </c>
      <c r="H2019" s="13">
        <f>VLOOKUP(A2019,'forecast data dump'!$A$1:$H$3450,8,FALSE)</f>
        <v>0</v>
      </c>
      <c r="I2019" s="22">
        <f t="shared" si="288"/>
        <v>8</v>
      </c>
      <c r="J2019" s="5"/>
      <c r="K2019" s="5"/>
      <c r="L2019" s="33">
        <f t="shared" si="289"/>
        <v>1178</v>
      </c>
      <c r="M2019" s="33">
        <f t="shared" si="290"/>
        <v>1178</v>
      </c>
      <c r="N2019" s="22">
        <f t="shared" si="291"/>
        <v>0</v>
      </c>
    </row>
    <row r="2020" spans="1:14" x14ac:dyDescent="0.3">
      <c r="A2020" s="5" t="s">
        <v>2790</v>
      </c>
      <c r="B2020" s="5" t="s">
        <v>2791</v>
      </c>
      <c r="C2020" s="5" t="s">
        <v>3758</v>
      </c>
      <c r="D2020" s="5">
        <v>20</v>
      </c>
      <c r="E2020" s="6">
        <v>2606</v>
      </c>
      <c r="F2020" s="17" t="str">
        <f>VLOOKUP(A2020,'forecast data dump'!$A$1:$H$3450,4,FALSE)</f>
        <v>01-Feb-21 A</v>
      </c>
      <c r="G2020" s="17" t="str">
        <f>VLOOKUP(A2020,'forecast data dump'!$A$1:$H$3450,5,FALSE)</f>
        <v>30-Apr-21 A</v>
      </c>
      <c r="H2020" s="13">
        <f>VLOOKUP(A2020,'forecast data dump'!$A$1:$H$3450,8,FALSE)</f>
        <v>1</v>
      </c>
      <c r="I2020" s="22">
        <f t="shared" si="288"/>
        <v>0</v>
      </c>
      <c r="J2020" s="5"/>
      <c r="K2020" s="5"/>
      <c r="L2020" s="33">
        <f t="shared" si="289"/>
        <v>0</v>
      </c>
      <c r="M2020" s="33">
        <f t="shared" si="290"/>
        <v>0</v>
      </c>
      <c r="N2020" s="22">
        <f t="shared" si="291"/>
        <v>0</v>
      </c>
    </row>
    <row r="2021" spans="1:14" x14ac:dyDescent="0.3">
      <c r="A2021" s="5" t="s">
        <v>2790</v>
      </c>
      <c r="B2021" s="5" t="s">
        <v>2791</v>
      </c>
      <c r="C2021" s="5" t="s">
        <v>3763</v>
      </c>
      <c r="D2021" s="5">
        <v>16</v>
      </c>
      <c r="E2021" s="6">
        <v>2427</v>
      </c>
      <c r="F2021" s="17" t="str">
        <f>VLOOKUP(A2021,'forecast data dump'!$A$1:$H$3450,4,FALSE)</f>
        <v>01-Feb-21 A</v>
      </c>
      <c r="G2021" s="17" t="str">
        <f>VLOOKUP(A2021,'forecast data dump'!$A$1:$H$3450,5,FALSE)</f>
        <v>30-Apr-21 A</v>
      </c>
      <c r="H2021" s="13">
        <f>VLOOKUP(A2021,'forecast data dump'!$A$1:$H$3450,8,FALSE)</f>
        <v>1</v>
      </c>
      <c r="I2021" s="22">
        <f t="shared" si="288"/>
        <v>0</v>
      </c>
      <c r="J2021" s="5"/>
      <c r="K2021" s="5"/>
      <c r="L2021" s="33">
        <f t="shared" si="289"/>
        <v>0</v>
      </c>
      <c r="M2021" s="33">
        <f t="shared" si="290"/>
        <v>0</v>
      </c>
      <c r="N2021" s="22">
        <f t="shared" si="291"/>
        <v>0</v>
      </c>
    </row>
    <row r="2022" spans="1:14" x14ac:dyDescent="0.3">
      <c r="A2022" s="5" t="s">
        <v>2790</v>
      </c>
      <c r="B2022" s="5" t="s">
        <v>2791</v>
      </c>
      <c r="C2022" s="5" t="s">
        <v>3759</v>
      </c>
      <c r="D2022" s="5">
        <v>180</v>
      </c>
      <c r="E2022" s="6">
        <v>21158</v>
      </c>
      <c r="F2022" s="17" t="str">
        <f>VLOOKUP(A2022,'forecast data dump'!$A$1:$H$3450,4,FALSE)</f>
        <v>01-Feb-21 A</v>
      </c>
      <c r="G2022" s="17" t="str">
        <f>VLOOKUP(A2022,'forecast data dump'!$A$1:$H$3450,5,FALSE)</f>
        <v>30-Apr-21 A</v>
      </c>
      <c r="H2022" s="13">
        <f>VLOOKUP(A2022,'forecast data dump'!$A$1:$H$3450,8,FALSE)</f>
        <v>1</v>
      </c>
      <c r="I2022" s="22">
        <f t="shared" si="288"/>
        <v>0</v>
      </c>
      <c r="J2022" s="5"/>
      <c r="K2022" s="5"/>
      <c r="L2022" s="33">
        <f t="shared" si="289"/>
        <v>0</v>
      </c>
      <c r="M2022" s="33">
        <f t="shared" si="290"/>
        <v>0</v>
      </c>
      <c r="N2022" s="22">
        <f t="shared" si="291"/>
        <v>0</v>
      </c>
    </row>
    <row r="2023" spans="1:14" x14ac:dyDescent="0.3">
      <c r="A2023" s="5" t="s">
        <v>2790</v>
      </c>
      <c r="B2023" s="5" t="s">
        <v>2791</v>
      </c>
      <c r="C2023" s="5" t="s">
        <v>3752</v>
      </c>
      <c r="D2023" s="5">
        <v>144</v>
      </c>
      <c r="E2023" s="6">
        <v>18551</v>
      </c>
      <c r="F2023" s="17" t="str">
        <f>VLOOKUP(A2023,'forecast data dump'!$A$1:$H$3450,4,FALSE)</f>
        <v>01-Feb-21 A</v>
      </c>
      <c r="G2023" s="17" t="str">
        <f>VLOOKUP(A2023,'forecast data dump'!$A$1:$H$3450,5,FALSE)</f>
        <v>30-Apr-21 A</v>
      </c>
      <c r="H2023" s="13">
        <f>VLOOKUP(A2023,'forecast data dump'!$A$1:$H$3450,8,FALSE)</f>
        <v>1</v>
      </c>
      <c r="I2023" s="22">
        <f t="shared" si="288"/>
        <v>0</v>
      </c>
      <c r="J2023" s="5"/>
      <c r="K2023" s="5"/>
      <c r="L2023" s="33">
        <f t="shared" si="289"/>
        <v>0</v>
      </c>
      <c r="M2023" s="33">
        <f t="shared" si="290"/>
        <v>0</v>
      </c>
      <c r="N2023" s="22">
        <f t="shared" si="291"/>
        <v>0</v>
      </c>
    </row>
    <row r="2024" spans="1:14" x14ac:dyDescent="0.3">
      <c r="A2024" s="5" t="s">
        <v>2792</v>
      </c>
      <c r="B2024" s="5" t="s">
        <v>2793</v>
      </c>
      <c r="C2024" s="5" t="s">
        <v>3759</v>
      </c>
      <c r="D2024" s="5">
        <v>16</v>
      </c>
      <c r="E2024" s="6">
        <v>1826</v>
      </c>
      <c r="F2024" s="17" t="str">
        <f>VLOOKUP(A2024,'forecast data dump'!$A$1:$H$3450,4,FALSE)</f>
        <v>08-Sep-20 A</v>
      </c>
      <c r="G2024" s="17" t="str">
        <f>VLOOKUP(A2024,'forecast data dump'!$A$1:$H$3450,5,FALSE)</f>
        <v>30-Sep-20 A</v>
      </c>
      <c r="H2024" s="13">
        <f>VLOOKUP(A2024,'forecast data dump'!$A$1:$H$3450,8,FALSE)</f>
        <v>1</v>
      </c>
      <c r="I2024" s="22">
        <f t="shared" si="288"/>
        <v>0</v>
      </c>
      <c r="J2024" s="5"/>
      <c r="K2024" s="5"/>
      <c r="L2024" s="33">
        <f t="shared" si="289"/>
        <v>0</v>
      </c>
      <c r="M2024" s="33">
        <f t="shared" si="290"/>
        <v>0</v>
      </c>
      <c r="N2024" s="22">
        <f t="shared" si="291"/>
        <v>0</v>
      </c>
    </row>
    <row r="2025" spans="1:14" x14ac:dyDescent="0.3">
      <c r="A2025" s="5" t="s">
        <v>2792</v>
      </c>
      <c r="B2025" s="5" t="s">
        <v>2793</v>
      </c>
      <c r="C2025" s="5" t="s">
        <v>3763</v>
      </c>
      <c r="D2025" s="5">
        <v>16</v>
      </c>
      <c r="E2025" s="6">
        <v>2356</v>
      </c>
      <c r="F2025" s="17" t="str">
        <f>VLOOKUP(A2025,'forecast data dump'!$A$1:$H$3450,4,FALSE)</f>
        <v>08-Sep-20 A</v>
      </c>
      <c r="G2025" s="17" t="str">
        <f>VLOOKUP(A2025,'forecast data dump'!$A$1:$H$3450,5,FALSE)</f>
        <v>30-Sep-20 A</v>
      </c>
      <c r="H2025" s="13">
        <f>VLOOKUP(A2025,'forecast data dump'!$A$1:$H$3450,8,FALSE)</f>
        <v>1</v>
      </c>
      <c r="I2025" s="22">
        <f t="shared" si="288"/>
        <v>0</v>
      </c>
      <c r="J2025" s="5"/>
      <c r="K2025" s="5"/>
      <c r="L2025" s="33">
        <f t="shared" si="289"/>
        <v>0</v>
      </c>
      <c r="M2025" s="33">
        <f t="shared" si="290"/>
        <v>0</v>
      </c>
      <c r="N2025" s="22">
        <f t="shared" si="291"/>
        <v>0</v>
      </c>
    </row>
    <row r="2026" spans="1:14" x14ac:dyDescent="0.3">
      <c r="A2026" s="5" t="s">
        <v>2792</v>
      </c>
      <c r="B2026" s="5" t="s">
        <v>2793</v>
      </c>
      <c r="C2026" s="5" t="s">
        <v>3758</v>
      </c>
      <c r="D2026" s="5">
        <v>16</v>
      </c>
      <c r="E2026" s="6">
        <v>2024</v>
      </c>
      <c r="F2026" s="17" t="str">
        <f>VLOOKUP(A2026,'forecast data dump'!$A$1:$H$3450,4,FALSE)</f>
        <v>08-Sep-20 A</v>
      </c>
      <c r="G2026" s="17" t="str">
        <f>VLOOKUP(A2026,'forecast data dump'!$A$1:$H$3450,5,FALSE)</f>
        <v>30-Sep-20 A</v>
      </c>
      <c r="H2026" s="13">
        <f>VLOOKUP(A2026,'forecast data dump'!$A$1:$H$3450,8,FALSE)</f>
        <v>1</v>
      </c>
      <c r="I2026" s="22">
        <f t="shared" si="288"/>
        <v>0</v>
      </c>
      <c r="J2026" s="5"/>
      <c r="K2026" s="5"/>
      <c r="L2026" s="33">
        <f t="shared" si="289"/>
        <v>0</v>
      </c>
      <c r="M2026" s="33">
        <f t="shared" si="290"/>
        <v>0</v>
      </c>
      <c r="N2026" s="22">
        <f t="shared" si="291"/>
        <v>0</v>
      </c>
    </row>
    <row r="2027" spans="1:14" x14ac:dyDescent="0.3">
      <c r="A2027" s="5" t="s">
        <v>2794</v>
      </c>
      <c r="B2027" s="5" t="s">
        <v>2795</v>
      </c>
      <c r="C2027" s="5" t="s">
        <v>3758</v>
      </c>
      <c r="D2027" s="5">
        <v>60</v>
      </c>
      <c r="E2027" s="6">
        <v>7591</v>
      </c>
      <c r="F2027" s="17" t="str">
        <f>VLOOKUP(A2027,'forecast data dump'!$A$1:$H$3450,4,FALSE)</f>
        <v>08-Sep-20 A</v>
      </c>
      <c r="G2027" s="17" t="str">
        <f>VLOOKUP(A2027,'forecast data dump'!$A$1:$H$3450,5,FALSE)</f>
        <v>30-Sep-20 A</v>
      </c>
      <c r="H2027" s="13">
        <f>VLOOKUP(A2027,'forecast data dump'!$A$1:$H$3450,8,FALSE)</f>
        <v>1</v>
      </c>
      <c r="I2027" s="22">
        <f t="shared" si="288"/>
        <v>0</v>
      </c>
      <c r="J2027" s="5"/>
      <c r="K2027" s="5"/>
      <c r="L2027" s="33">
        <f t="shared" si="289"/>
        <v>0</v>
      </c>
      <c r="M2027" s="33">
        <f t="shared" si="290"/>
        <v>0</v>
      </c>
      <c r="N2027" s="22">
        <f t="shared" si="291"/>
        <v>0</v>
      </c>
    </row>
    <row r="2028" spans="1:14" x14ac:dyDescent="0.3">
      <c r="A2028" s="5" t="s">
        <v>2794</v>
      </c>
      <c r="B2028" s="5" t="s">
        <v>2795</v>
      </c>
      <c r="C2028" s="5" t="s">
        <v>3763</v>
      </c>
      <c r="D2028" s="5">
        <v>24</v>
      </c>
      <c r="E2028" s="6">
        <v>3534</v>
      </c>
      <c r="F2028" s="17" t="str">
        <f>VLOOKUP(A2028,'forecast data dump'!$A$1:$H$3450,4,FALSE)</f>
        <v>08-Sep-20 A</v>
      </c>
      <c r="G2028" s="17" t="str">
        <f>VLOOKUP(A2028,'forecast data dump'!$A$1:$H$3450,5,FALSE)</f>
        <v>30-Sep-20 A</v>
      </c>
      <c r="H2028" s="13">
        <f>VLOOKUP(A2028,'forecast data dump'!$A$1:$H$3450,8,FALSE)</f>
        <v>1</v>
      </c>
      <c r="I2028" s="22">
        <f t="shared" si="288"/>
        <v>0</v>
      </c>
      <c r="J2028" s="5"/>
      <c r="K2028" s="5"/>
      <c r="L2028" s="33">
        <f t="shared" si="289"/>
        <v>0</v>
      </c>
      <c r="M2028" s="33">
        <f t="shared" si="290"/>
        <v>0</v>
      </c>
      <c r="N2028" s="22">
        <f t="shared" si="291"/>
        <v>0</v>
      </c>
    </row>
    <row r="2029" spans="1:14" x14ac:dyDescent="0.3">
      <c r="A2029" s="5" t="s">
        <v>2794</v>
      </c>
      <c r="B2029" s="5" t="s">
        <v>2795</v>
      </c>
      <c r="C2029" s="5" t="s">
        <v>3759</v>
      </c>
      <c r="D2029" s="5">
        <v>80</v>
      </c>
      <c r="E2029" s="6">
        <v>9130</v>
      </c>
      <c r="F2029" s="17" t="str">
        <f>VLOOKUP(A2029,'forecast data dump'!$A$1:$H$3450,4,FALSE)</f>
        <v>08-Sep-20 A</v>
      </c>
      <c r="G2029" s="17" t="str">
        <f>VLOOKUP(A2029,'forecast data dump'!$A$1:$H$3450,5,FALSE)</f>
        <v>30-Sep-20 A</v>
      </c>
      <c r="H2029" s="13">
        <f>VLOOKUP(A2029,'forecast data dump'!$A$1:$H$3450,8,FALSE)</f>
        <v>1</v>
      </c>
      <c r="I2029" s="22">
        <f t="shared" si="288"/>
        <v>0</v>
      </c>
      <c r="J2029" s="5"/>
      <c r="K2029" s="5"/>
      <c r="L2029" s="33">
        <f t="shared" si="289"/>
        <v>0</v>
      </c>
      <c r="M2029" s="33">
        <f t="shared" si="290"/>
        <v>0</v>
      </c>
      <c r="N2029" s="22">
        <f t="shared" si="291"/>
        <v>0</v>
      </c>
    </row>
    <row r="2030" spans="1:14" x14ac:dyDescent="0.3">
      <c r="A2030" s="5" t="s">
        <v>2796</v>
      </c>
      <c r="B2030" s="5" t="s">
        <v>2797</v>
      </c>
      <c r="C2030" s="5" t="s">
        <v>3758</v>
      </c>
      <c r="D2030" s="5">
        <v>80</v>
      </c>
      <c r="E2030" s="6">
        <v>10424</v>
      </c>
      <c r="F2030" s="17" t="str">
        <f>VLOOKUP(A2030,'forecast data dump'!$A$1:$H$3450,4,FALSE)</f>
        <v>01-Feb-21 A</v>
      </c>
      <c r="G2030" s="17" t="str">
        <f>VLOOKUP(A2030,'forecast data dump'!$A$1:$H$3450,5,FALSE)</f>
        <v>31-Mar-21 A</v>
      </c>
      <c r="H2030" s="13">
        <f>VLOOKUP(A2030,'forecast data dump'!$A$1:$H$3450,8,FALSE)</f>
        <v>1</v>
      </c>
      <c r="I2030" s="22">
        <f t="shared" ref="I2030:I2042" si="292">D2030*(1-H2030)</f>
        <v>0</v>
      </c>
      <c r="J2030" s="5"/>
      <c r="K2030" s="5"/>
      <c r="L2030" s="33">
        <f t="shared" ref="L2030:L2042" si="293">E2030*(1-H2030)</f>
        <v>0</v>
      </c>
      <c r="M2030" s="33">
        <f t="shared" ref="M2030:M2042" si="294">IF(J2030="",L2030,(E2030/D2030)*J2030)</f>
        <v>0</v>
      </c>
      <c r="N2030" s="22">
        <f t="shared" ref="N2030:N2042" si="295">L2030-M2030</f>
        <v>0</v>
      </c>
    </row>
    <row r="2031" spans="1:14" x14ac:dyDescent="0.3">
      <c r="A2031" s="5" t="s">
        <v>2796</v>
      </c>
      <c r="B2031" s="5" t="s">
        <v>2797</v>
      </c>
      <c r="C2031" s="5" t="s">
        <v>3763</v>
      </c>
      <c r="D2031" s="5">
        <v>16</v>
      </c>
      <c r="E2031" s="6">
        <v>2427</v>
      </c>
      <c r="F2031" s="17" t="str">
        <f>VLOOKUP(A2031,'forecast data dump'!$A$1:$H$3450,4,FALSE)</f>
        <v>01-Feb-21 A</v>
      </c>
      <c r="G2031" s="17" t="str">
        <f>VLOOKUP(A2031,'forecast data dump'!$A$1:$H$3450,5,FALSE)</f>
        <v>31-Mar-21 A</v>
      </c>
      <c r="H2031" s="13">
        <f>VLOOKUP(A2031,'forecast data dump'!$A$1:$H$3450,8,FALSE)</f>
        <v>1</v>
      </c>
      <c r="I2031" s="22">
        <f t="shared" si="292"/>
        <v>0</v>
      </c>
      <c r="J2031" s="5"/>
      <c r="K2031" s="5"/>
      <c r="L2031" s="33">
        <f t="shared" si="293"/>
        <v>0</v>
      </c>
      <c r="M2031" s="33">
        <f t="shared" si="294"/>
        <v>0</v>
      </c>
      <c r="N2031" s="22">
        <f t="shared" si="295"/>
        <v>0</v>
      </c>
    </row>
    <row r="2032" spans="1:14" x14ac:dyDescent="0.3">
      <c r="A2032" s="5" t="s">
        <v>2796</v>
      </c>
      <c r="B2032" s="5" t="s">
        <v>2797</v>
      </c>
      <c r="C2032" s="5" t="s">
        <v>3759</v>
      </c>
      <c r="D2032" s="5">
        <v>16</v>
      </c>
      <c r="E2032" s="6">
        <v>1881</v>
      </c>
      <c r="F2032" s="17" t="str">
        <f>VLOOKUP(A2032,'forecast data dump'!$A$1:$H$3450,4,FALSE)</f>
        <v>01-Feb-21 A</v>
      </c>
      <c r="G2032" s="17" t="str">
        <f>VLOOKUP(A2032,'forecast data dump'!$A$1:$H$3450,5,FALSE)</f>
        <v>31-Mar-21 A</v>
      </c>
      <c r="H2032" s="13">
        <f>VLOOKUP(A2032,'forecast data dump'!$A$1:$H$3450,8,FALSE)</f>
        <v>1</v>
      </c>
      <c r="I2032" s="22">
        <f t="shared" si="292"/>
        <v>0</v>
      </c>
      <c r="J2032" s="5"/>
      <c r="K2032" s="5"/>
      <c r="L2032" s="33">
        <f t="shared" si="293"/>
        <v>0</v>
      </c>
      <c r="M2032" s="33">
        <f t="shared" si="294"/>
        <v>0</v>
      </c>
      <c r="N2032" s="22">
        <f t="shared" si="295"/>
        <v>0</v>
      </c>
    </row>
    <row r="2033" spans="1:14" x14ac:dyDescent="0.3">
      <c r="A2033" s="5" t="s">
        <v>2796</v>
      </c>
      <c r="B2033" s="5" t="s">
        <v>2797</v>
      </c>
      <c r="C2033" s="5" t="s">
        <v>3752</v>
      </c>
      <c r="D2033" s="5">
        <v>240</v>
      </c>
      <c r="E2033" s="6">
        <v>30918</v>
      </c>
      <c r="F2033" s="17" t="str">
        <f>VLOOKUP(A2033,'forecast data dump'!$A$1:$H$3450,4,FALSE)</f>
        <v>01-Feb-21 A</v>
      </c>
      <c r="G2033" s="17" t="str">
        <f>VLOOKUP(A2033,'forecast data dump'!$A$1:$H$3450,5,FALSE)</f>
        <v>31-Mar-21 A</v>
      </c>
      <c r="H2033" s="13">
        <f>VLOOKUP(A2033,'forecast data dump'!$A$1:$H$3450,8,FALSE)</f>
        <v>1</v>
      </c>
      <c r="I2033" s="22">
        <f t="shared" si="292"/>
        <v>0</v>
      </c>
      <c r="J2033" s="5"/>
      <c r="K2033" s="5"/>
      <c r="L2033" s="33">
        <f t="shared" si="293"/>
        <v>0</v>
      </c>
      <c r="M2033" s="33">
        <f t="shared" si="294"/>
        <v>0</v>
      </c>
      <c r="N2033" s="22">
        <f t="shared" si="295"/>
        <v>0</v>
      </c>
    </row>
    <row r="2034" spans="1:14" x14ac:dyDescent="0.3">
      <c r="A2034" s="5" t="s">
        <v>2798</v>
      </c>
      <c r="B2034" s="5" t="s">
        <v>2799</v>
      </c>
      <c r="C2034" s="5" t="s">
        <v>3758</v>
      </c>
      <c r="D2034" s="5">
        <v>40</v>
      </c>
      <c r="E2034" s="6">
        <v>5060</v>
      </c>
      <c r="F2034" s="17" t="str">
        <f>VLOOKUP(A2034,'forecast data dump'!$A$1:$H$3450,4,FALSE)</f>
        <v>01-Feb-21 A</v>
      </c>
      <c r="G2034" s="17" t="str">
        <f>VLOOKUP(A2034,'forecast data dump'!$A$1:$H$3450,5,FALSE)</f>
        <v>29-Mar-21 A</v>
      </c>
      <c r="H2034" s="13">
        <f>VLOOKUP(A2034,'forecast data dump'!$A$1:$H$3450,8,FALSE)</f>
        <v>1</v>
      </c>
      <c r="I2034" s="22">
        <f t="shared" si="292"/>
        <v>0</v>
      </c>
      <c r="J2034" s="5"/>
      <c r="K2034" s="5"/>
      <c r="L2034" s="33">
        <f t="shared" si="293"/>
        <v>0</v>
      </c>
      <c r="M2034" s="33">
        <f t="shared" si="294"/>
        <v>0</v>
      </c>
      <c r="N2034" s="22">
        <f t="shared" si="295"/>
        <v>0</v>
      </c>
    </row>
    <row r="2035" spans="1:14" x14ac:dyDescent="0.3">
      <c r="A2035" s="5" t="s">
        <v>2798</v>
      </c>
      <c r="B2035" s="5" t="s">
        <v>2799</v>
      </c>
      <c r="C2035" s="5" t="s">
        <v>3763</v>
      </c>
      <c r="D2035" s="5">
        <v>16</v>
      </c>
      <c r="E2035" s="6">
        <v>2356</v>
      </c>
      <c r="F2035" s="17" t="str">
        <f>VLOOKUP(A2035,'forecast data dump'!$A$1:$H$3450,4,FALSE)</f>
        <v>01-Feb-21 A</v>
      </c>
      <c r="G2035" s="17" t="str">
        <f>VLOOKUP(A2035,'forecast data dump'!$A$1:$H$3450,5,FALSE)</f>
        <v>29-Mar-21 A</v>
      </c>
      <c r="H2035" s="13">
        <f>VLOOKUP(A2035,'forecast data dump'!$A$1:$H$3450,8,FALSE)</f>
        <v>1</v>
      </c>
      <c r="I2035" s="22">
        <f t="shared" si="292"/>
        <v>0</v>
      </c>
      <c r="J2035" s="5"/>
      <c r="K2035" s="5"/>
      <c r="L2035" s="33">
        <f t="shared" si="293"/>
        <v>0</v>
      </c>
      <c r="M2035" s="33">
        <f t="shared" si="294"/>
        <v>0</v>
      </c>
      <c r="N2035" s="22">
        <f t="shared" si="295"/>
        <v>0</v>
      </c>
    </row>
    <row r="2036" spans="1:14" x14ac:dyDescent="0.3">
      <c r="A2036" s="5" t="s">
        <v>2800</v>
      </c>
      <c r="B2036" s="5" t="s">
        <v>2801</v>
      </c>
      <c r="C2036" s="5" t="s">
        <v>3758</v>
      </c>
      <c r="D2036" s="5">
        <v>16</v>
      </c>
      <c r="E2036" s="6">
        <v>2024</v>
      </c>
      <c r="F2036" s="17" t="str">
        <f>VLOOKUP(A2036,'forecast data dump'!$A$1:$H$3450,4,FALSE)</f>
        <v>08-Sep-20 A</v>
      </c>
      <c r="G2036" s="17" t="str">
        <f>VLOOKUP(A2036,'forecast data dump'!$A$1:$H$3450,5,FALSE)</f>
        <v>30-Sep-20 A</v>
      </c>
      <c r="H2036" s="13">
        <f>VLOOKUP(A2036,'forecast data dump'!$A$1:$H$3450,8,FALSE)</f>
        <v>1</v>
      </c>
      <c r="I2036" s="22">
        <f t="shared" si="292"/>
        <v>0</v>
      </c>
      <c r="J2036" s="5"/>
      <c r="K2036" s="5"/>
      <c r="L2036" s="33">
        <f t="shared" si="293"/>
        <v>0</v>
      </c>
      <c r="M2036" s="33">
        <f t="shared" si="294"/>
        <v>0</v>
      </c>
      <c r="N2036" s="22">
        <f t="shared" si="295"/>
        <v>0</v>
      </c>
    </row>
    <row r="2037" spans="1:14" x14ac:dyDescent="0.3">
      <c r="A2037" s="5" t="s">
        <v>2800</v>
      </c>
      <c r="B2037" s="5" t="s">
        <v>2801</v>
      </c>
      <c r="C2037" s="5" t="s">
        <v>3763</v>
      </c>
      <c r="D2037" s="5">
        <v>16</v>
      </c>
      <c r="E2037" s="6">
        <v>2356</v>
      </c>
      <c r="F2037" s="17" t="str">
        <f>VLOOKUP(A2037,'forecast data dump'!$A$1:$H$3450,4,FALSE)</f>
        <v>08-Sep-20 A</v>
      </c>
      <c r="G2037" s="17" t="str">
        <f>VLOOKUP(A2037,'forecast data dump'!$A$1:$H$3450,5,FALSE)</f>
        <v>30-Sep-20 A</v>
      </c>
      <c r="H2037" s="13">
        <f>VLOOKUP(A2037,'forecast data dump'!$A$1:$H$3450,8,FALSE)</f>
        <v>1</v>
      </c>
      <c r="I2037" s="22">
        <f t="shared" si="292"/>
        <v>0</v>
      </c>
      <c r="J2037" s="5"/>
      <c r="K2037" s="5"/>
      <c r="L2037" s="33">
        <f t="shared" si="293"/>
        <v>0</v>
      </c>
      <c r="M2037" s="33">
        <f t="shared" si="294"/>
        <v>0</v>
      </c>
      <c r="N2037" s="22">
        <f t="shared" si="295"/>
        <v>0</v>
      </c>
    </row>
    <row r="2038" spans="1:14" x14ac:dyDescent="0.3">
      <c r="A2038" s="5" t="s">
        <v>2800</v>
      </c>
      <c r="B2038" s="5" t="s">
        <v>2801</v>
      </c>
      <c r="C2038" s="5" t="s">
        <v>3759</v>
      </c>
      <c r="D2038" s="5">
        <v>16</v>
      </c>
      <c r="E2038" s="6">
        <v>1826</v>
      </c>
      <c r="F2038" s="17" t="str">
        <f>VLOOKUP(A2038,'forecast data dump'!$A$1:$H$3450,4,FALSE)</f>
        <v>08-Sep-20 A</v>
      </c>
      <c r="G2038" s="17" t="str">
        <f>VLOOKUP(A2038,'forecast data dump'!$A$1:$H$3450,5,FALSE)</f>
        <v>30-Sep-20 A</v>
      </c>
      <c r="H2038" s="13">
        <f>VLOOKUP(A2038,'forecast data dump'!$A$1:$H$3450,8,FALSE)</f>
        <v>1</v>
      </c>
      <c r="I2038" s="22">
        <f t="shared" si="292"/>
        <v>0</v>
      </c>
      <c r="J2038" s="5"/>
      <c r="K2038" s="5"/>
      <c r="L2038" s="33">
        <f t="shared" si="293"/>
        <v>0</v>
      </c>
      <c r="M2038" s="33">
        <f t="shared" si="294"/>
        <v>0</v>
      </c>
      <c r="N2038" s="22">
        <f t="shared" si="295"/>
        <v>0</v>
      </c>
    </row>
    <row r="2039" spans="1:14" x14ac:dyDescent="0.3">
      <c r="A2039" s="5" t="s">
        <v>2802</v>
      </c>
      <c r="B2039" s="5" t="s">
        <v>2803</v>
      </c>
      <c r="C2039" s="5" t="s">
        <v>3762</v>
      </c>
      <c r="D2039" s="5">
        <v>140000</v>
      </c>
      <c r="E2039" s="6">
        <v>162496</v>
      </c>
      <c r="F2039" s="17">
        <f>VLOOKUP(A2039,'forecast data dump'!$A$1:$H$3450,4,FALSE)</f>
        <v>44482</v>
      </c>
      <c r="G2039" s="17">
        <f>VLOOKUP(A2039,'forecast data dump'!$A$1:$H$3450,5,FALSE)</f>
        <v>44488</v>
      </c>
      <c r="H2039" s="13">
        <f>VLOOKUP(A2039,'forecast data dump'!$A$1:$H$3450,8,FALSE)</f>
        <v>0</v>
      </c>
      <c r="I2039" s="22">
        <f t="shared" si="292"/>
        <v>140000</v>
      </c>
      <c r="J2039" s="5"/>
      <c r="K2039" s="5"/>
      <c r="L2039" s="33">
        <f t="shared" si="293"/>
        <v>162496</v>
      </c>
      <c r="M2039" s="33">
        <f t="shared" si="294"/>
        <v>162496</v>
      </c>
      <c r="N2039" s="22">
        <f t="shared" si="295"/>
        <v>0</v>
      </c>
    </row>
    <row r="2040" spans="1:14" x14ac:dyDescent="0.3">
      <c r="A2040" s="5" t="s">
        <v>2804</v>
      </c>
      <c r="B2040" s="5" t="s">
        <v>2805</v>
      </c>
      <c r="C2040" s="5" t="s">
        <v>3762</v>
      </c>
      <c r="D2040" s="5">
        <v>50000</v>
      </c>
      <c r="E2040" s="6">
        <v>56896</v>
      </c>
      <c r="F2040" s="17" t="str">
        <f>VLOOKUP(A2040,'forecast data dump'!$A$1:$H$3450,4,FALSE)</f>
        <v>01-Feb-21 A</v>
      </c>
      <c r="G2040" s="17" t="str">
        <f>VLOOKUP(A2040,'forecast data dump'!$A$1:$H$3450,5,FALSE)</f>
        <v>31-Mar-21 A</v>
      </c>
      <c r="H2040" s="13">
        <f>VLOOKUP(A2040,'forecast data dump'!$A$1:$H$3450,8,FALSE)</f>
        <v>1</v>
      </c>
      <c r="I2040" s="22">
        <f t="shared" si="292"/>
        <v>0</v>
      </c>
      <c r="J2040" s="5"/>
      <c r="K2040" s="5"/>
      <c r="L2040" s="33">
        <f t="shared" si="293"/>
        <v>0</v>
      </c>
      <c r="M2040" s="33">
        <f t="shared" si="294"/>
        <v>0</v>
      </c>
      <c r="N2040" s="22">
        <f t="shared" si="295"/>
        <v>0</v>
      </c>
    </row>
    <row r="2041" spans="1:14" x14ac:dyDescent="0.3">
      <c r="A2041" s="5" t="s">
        <v>2806</v>
      </c>
      <c r="B2041" s="5" t="s">
        <v>2807</v>
      </c>
      <c r="C2041" s="5" t="s">
        <v>3762</v>
      </c>
      <c r="D2041" s="5">
        <v>10000</v>
      </c>
      <c r="E2041" s="6">
        <v>11607</v>
      </c>
      <c r="F2041" s="17" t="str">
        <f>VLOOKUP(A2041,'forecast data dump'!$A$1:$H$3450,4,FALSE)</f>
        <v>01-Feb-21 A</v>
      </c>
      <c r="G2041" s="17" t="str">
        <f>VLOOKUP(A2041,'forecast data dump'!$A$1:$H$3450,5,FALSE)</f>
        <v>30-Apr-21 A</v>
      </c>
      <c r="H2041" s="13">
        <f>VLOOKUP(A2041,'forecast data dump'!$A$1:$H$3450,8,FALSE)</f>
        <v>1</v>
      </c>
      <c r="I2041" s="22">
        <f t="shared" si="292"/>
        <v>0</v>
      </c>
      <c r="J2041" s="5"/>
      <c r="K2041" s="5"/>
      <c r="L2041" s="33">
        <f t="shared" si="293"/>
        <v>0</v>
      </c>
      <c r="M2041" s="33">
        <f t="shared" si="294"/>
        <v>0</v>
      </c>
      <c r="N2041" s="22">
        <f t="shared" si="295"/>
        <v>0</v>
      </c>
    </row>
    <row r="2042" spans="1:14" x14ac:dyDescent="0.3">
      <c r="A2042" s="5" t="s">
        <v>2808</v>
      </c>
      <c r="B2042" s="5" t="s">
        <v>2809</v>
      </c>
      <c r="C2042" s="5" t="s">
        <v>3761</v>
      </c>
      <c r="D2042" s="5">
        <v>550000</v>
      </c>
      <c r="E2042" s="6">
        <v>613587</v>
      </c>
      <c r="F2042" s="17">
        <f>VLOOKUP(A2042,'forecast data dump'!$A$1:$H$3450,4,FALSE)</f>
        <v>44551</v>
      </c>
      <c r="G2042" s="17">
        <f>VLOOKUP(A2042,'forecast data dump'!$A$1:$H$3450,5,FALSE)</f>
        <v>44551</v>
      </c>
      <c r="H2042" s="13">
        <f>VLOOKUP(A2042,'forecast data dump'!$A$1:$H$3450,8,FALSE)</f>
        <v>0</v>
      </c>
      <c r="I2042" s="22">
        <f t="shared" si="292"/>
        <v>550000</v>
      </c>
      <c r="J2042" s="5"/>
      <c r="K2042" s="5"/>
      <c r="L2042" s="33">
        <f t="shared" si="293"/>
        <v>613587</v>
      </c>
      <c r="M2042" s="33">
        <f t="shared" si="294"/>
        <v>613587</v>
      </c>
      <c r="N2042" s="22">
        <f t="shared" si="295"/>
        <v>0</v>
      </c>
    </row>
    <row r="2043" spans="1:14" x14ac:dyDescent="0.3">
      <c r="A2043" s="3" t="s">
        <v>7993</v>
      </c>
      <c r="B2043" s="3"/>
      <c r="C2043" s="3"/>
      <c r="D2043" s="3"/>
      <c r="E2043" s="4"/>
      <c r="F2043" s="15"/>
      <c r="G2043" s="15"/>
      <c r="H2043" s="11"/>
      <c r="I2043" s="20"/>
      <c r="J2043" s="3"/>
      <c r="K2043" s="3"/>
      <c r="L2043" s="32"/>
      <c r="M2043" s="32"/>
      <c r="N2043" s="20"/>
    </row>
    <row r="2044" spans="1:14" x14ac:dyDescent="0.3">
      <c r="A2044" s="5" t="s">
        <v>2108</v>
      </c>
      <c r="B2044" s="5" t="s">
        <v>2109</v>
      </c>
      <c r="C2044" s="5" t="s">
        <v>3730</v>
      </c>
      <c r="D2044" s="5">
        <v>109</v>
      </c>
      <c r="E2044" s="6">
        <v>18232</v>
      </c>
      <c r="F2044" s="17" t="str">
        <f>VLOOKUP(A2044,'forecast data dump'!$A$1:$H$3450,4,FALSE)</f>
        <v>01-Feb-17 A</v>
      </c>
      <c r="G2044" s="17" t="str">
        <f>VLOOKUP(A2044,'forecast data dump'!$A$1:$H$3450,5,FALSE)</f>
        <v>29-Sep-17 A</v>
      </c>
      <c r="H2044" s="13">
        <f>VLOOKUP(A2044,'forecast data dump'!$A$1:$H$3450,8,FALSE)</f>
        <v>1</v>
      </c>
      <c r="I2044" s="22">
        <f t="shared" ref="I2044:I2051" si="296">D2044*(1-H2044)</f>
        <v>0</v>
      </c>
      <c r="J2044" s="5"/>
      <c r="K2044" s="5"/>
      <c r="L2044" s="33">
        <f t="shared" ref="L2044:L2051" si="297">E2044*(1-H2044)</f>
        <v>0</v>
      </c>
      <c r="M2044" s="33">
        <f t="shared" ref="M2044:M2051" si="298">IF(J2044="",L2044,(E2044/D2044)*J2044)</f>
        <v>0</v>
      </c>
      <c r="N2044" s="22">
        <f t="shared" ref="N2044:N2051" si="299">L2044-M2044</f>
        <v>0</v>
      </c>
    </row>
    <row r="2045" spans="1:14" x14ac:dyDescent="0.3">
      <c r="A2045" s="5" t="s">
        <v>2110</v>
      </c>
      <c r="B2045" s="5" t="s">
        <v>2111</v>
      </c>
      <c r="C2045" s="5" t="s">
        <v>3730</v>
      </c>
      <c r="D2045" s="5">
        <v>1</v>
      </c>
      <c r="E2045" s="6">
        <v>142</v>
      </c>
      <c r="F2045" s="17" t="str">
        <f>VLOOKUP(A2045,'forecast data dump'!$A$1:$H$3450,4,FALSE)</f>
        <v>01-Feb-17 A</v>
      </c>
      <c r="G2045" s="17" t="str">
        <f>VLOOKUP(A2045,'forecast data dump'!$A$1:$H$3450,5,FALSE)</f>
        <v>29-Sep-17 A</v>
      </c>
      <c r="H2045" s="13">
        <f>VLOOKUP(A2045,'forecast data dump'!$A$1:$H$3450,8,FALSE)</f>
        <v>1</v>
      </c>
      <c r="I2045" s="22">
        <f t="shared" si="296"/>
        <v>0</v>
      </c>
      <c r="J2045" s="5"/>
      <c r="K2045" s="5"/>
      <c r="L2045" s="33">
        <f t="shared" si="297"/>
        <v>0</v>
      </c>
      <c r="M2045" s="33">
        <f t="shared" si="298"/>
        <v>0</v>
      </c>
      <c r="N2045" s="22">
        <f t="shared" si="299"/>
        <v>0</v>
      </c>
    </row>
    <row r="2046" spans="1:14" x14ac:dyDescent="0.3">
      <c r="A2046" s="5" t="s">
        <v>2112</v>
      </c>
      <c r="B2046" s="5" t="s">
        <v>2113</v>
      </c>
      <c r="C2046" s="5" t="s">
        <v>3730</v>
      </c>
      <c r="D2046" s="5">
        <v>460</v>
      </c>
      <c r="E2046" s="6">
        <v>76883</v>
      </c>
      <c r="F2046" s="17" t="str">
        <f>VLOOKUP(A2046,'forecast data dump'!$A$1:$H$3450,4,FALSE)</f>
        <v>01-Oct-17 A</v>
      </c>
      <c r="G2046" s="17" t="str">
        <f>VLOOKUP(A2046,'forecast data dump'!$A$1:$H$3450,5,FALSE)</f>
        <v>28-Sep-18 A</v>
      </c>
      <c r="H2046" s="13">
        <f>VLOOKUP(A2046,'forecast data dump'!$A$1:$H$3450,8,FALSE)</f>
        <v>1</v>
      </c>
      <c r="I2046" s="22">
        <f t="shared" si="296"/>
        <v>0</v>
      </c>
      <c r="J2046" s="5"/>
      <c r="K2046" s="5"/>
      <c r="L2046" s="33">
        <f t="shared" si="297"/>
        <v>0</v>
      </c>
      <c r="M2046" s="33">
        <f t="shared" si="298"/>
        <v>0</v>
      </c>
      <c r="N2046" s="22">
        <f t="shared" si="299"/>
        <v>0</v>
      </c>
    </row>
    <row r="2047" spans="1:14" x14ac:dyDescent="0.3">
      <c r="A2047" s="5" t="s">
        <v>2114</v>
      </c>
      <c r="B2047" s="5" t="s">
        <v>2115</v>
      </c>
      <c r="C2047" s="5" t="s">
        <v>3730</v>
      </c>
      <c r="D2047" s="5">
        <v>3</v>
      </c>
      <c r="E2047" s="6">
        <v>523</v>
      </c>
      <c r="F2047" s="17" t="str">
        <f>VLOOKUP(A2047,'forecast data dump'!$A$1:$H$3450,4,FALSE)</f>
        <v>01-Oct-17 A</v>
      </c>
      <c r="G2047" s="17" t="str">
        <f>VLOOKUP(A2047,'forecast data dump'!$A$1:$H$3450,5,FALSE)</f>
        <v>28-Sep-18 A</v>
      </c>
      <c r="H2047" s="13">
        <f>VLOOKUP(A2047,'forecast data dump'!$A$1:$H$3450,8,FALSE)</f>
        <v>1</v>
      </c>
      <c r="I2047" s="22">
        <f t="shared" si="296"/>
        <v>0</v>
      </c>
      <c r="J2047" s="5"/>
      <c r="K2047" s="5"/>
      <c r="L2047" s="33">
        <f t="shared" si="297"/>
        <v>0</v>
      </c>
      <c r="M2047" s="33">
        <f t="shared" si="298"/>
        <v>0</v>
      </c>
      <c r="N2047" s="22">
        <f t="shared" si="299"/>
        <v>0</v>
      </c>
    </row>
    <row r="2048" spans="1:14" x14ac:dyDescent="0.3">
      <c r="A2048" s="5" t="s">
        <v>2116</v>
      </c>
      <c r="B2048" s="5" t="s">
        <v>2117</v>
      </c>
      <c r="C2048" s="5" t="s">
        <v>3730</v>
      </c>
      <c r="D2048" s="5">
        <v>386</v>
      </c>
      <c r="E2048" s="6">
        <v>64551</v>
      </c>
      <c r="F2048" s="17" t="str">
        <f>VLOOKUP(A2048,'forecast data dump'!$A$1:$H$3450,4,FALSE)</f>
        <v>01-Oct-18 A</v>
      </c>
      <c r="G2048" s="17" t="str">
        <f>VLOOKUP(A2048,'forecast data dump'!$A$1:$H$3450,5,FALSE)</f>
        <v>31-May-19 A</v>
      </c>
      <c r="H2048" s="13">
        <f>VLOOKUP(A2048,'forecast data dump'!$A$1:$H$3450,8,FALSE)</f>
        <v>1</v>
      </c>
      <c r="I2048" s="22">
        <f t="shared" si="296"/>
        <v>0</v>
      </c>
      <c r="J2048" s="5"/>
      <c r="K2048" s="5"/>
      <c r="L2048" s="33">
        <f t="shared" si="297"/>
        <v>0</v>
      </c>
      <c r="M2048" s="33">
        <f t="shared" si="298"/>
        <v>0</v>
      </c>
      <c r="N2048" s="22">
        <f t="shared" si="299"/>
        <v>0</v>
      </c>
    </row>
    <row r="2049" spans="1:14" x14ac:dyDescent="0.3">
      <c r="A2049" s="5" t="s">
        <v>2118</v>
      </c>
      <c r="B2049" s="5" t="s">
        <v>2119</v>
      </c>
      <c r="C2049" s="5" t="s">
        <v>3730</v>
      </c>
      <c r="D2049" s="5">
        <v>14</v>
      </c>
      <c r="E2049" s="6">
        <v>2281</v>
      </c>
      <c r="F2049" s="17" t="str">
        <f>VLOOKUP(A2049,'forecast data dump'!$A$1:$H$3450,4,FALSE)</f>
        <v>01-Oct-18 A</v>
      </c>
      <c r="G2049" s="17" t="str">
        <f>VLOOKUP(A2049,'forecast data dump'!$A$1:$H$3450,5,FALSE)</f>
        <v>31-May-19 A</v>
      </c>
      <c r="H2049" s="13">
        <f>VLOOKUP(A2049,'forecast data dump'!$A$1:$H$3450,8,FALSE)</f>
        <v>1</v>
      </c>
      <c r="I2049" s="22">
        <f t="shared" si="296"/>
        <v>0</v>
      </c>
      <c r="J2049" s="5"/>
      <c r="K2049" s="5"/>
      <c r="L2049" s="33">
        <f t="shared" si="297"/>
        <v>0</v>
      </c>
      <c r="M2049" s="33">
        <f t="shared" si="298"/>
        <v>0</v>
      </c>
      <c r="N2049" s="22">
        <f t="shared" si="299"/>
        <v>0</v>
      </c>
    </row>
    <row r="2050" spans="1:14" x14ac:dyDescent="0.3">
      <c r="A2050" s="5" t="s">
        <v>2120</v>
      </c>
      <c r="B2050" s="5" t="s">
        <v>2121</v>
      </c>
      <c r="C2050" s="5" t="s">
        <v>3730</v>
      </c>
      <c r="D2050" s="5">
        <v>230</v>
      </c>
      <c r="E2050" s="6">
        <v>38498</v>
      </c>
      <c r="F2050" s="17" t="str">
        <f>VLOOKUP(A2050,'forecast data dump'!$A$1:$H$3450,4,FALSE)</f>
        <v>03-Jun-19 A</v>
      </c>
      <c r="G2050" s="17" t="str">
        <f>VLOOKUP(A2050,'forecast data dump'!$A$1:$H$3450,5,FALSE)</f>
        <v>30-Sep-19 A</v>
      </c>
      <c r="H2050" s="13">
        <f>VLOOKUP(A2050,'forecast data dump'!$A$1:$H$3450,8,FALSE)</f>
        <v>1</v>
      </c>
      <c r="I2050" s="22">
        <f t="shared" si="296"/>
        <v>0</v>
      </c>
      <c r="J2050" s="5"/>
      <c r="K2050" s="5"/>
      <c r="L2050" s="33">
        <f t="shared" si="297"/>
        <v>0</v>
      </c>
      <c r="M2050" s="33">
        <f t="shared" si="298"/>
        <v>0</v>
      </c>
      <c r="N2050" s="22">
        <f t="shared" si="299"/>
        <v>0</v>
      </c>
    </row>
    <row r="2051" spans="1:14" x14ac:dyDescent="0.3">
      <c r="A2051" s="5" t="s">
        <v>2122</v>
      </c>
      <c r="B2051" s="5" t="s">
        <v>2123</v>
      </c>
      <c r="C2051" s="5" t="s">
        <v>3730</v>
      </c>
      <c r="D2051" s="5">
        <v>18</v>
      </c>
      <c r="E2051" s="6">
        <v>2992</v>
      </c>
      <c r="F2051" s="17" t="str">
        <f>VLOOKUP(A2051,'forecast data dump'!$A$1:$H$3450,4,FALSE)</f>
        <v>03-Jun-19 A</v>
      </c>
      <c r="G2051" s="17" t="str">
        <f>VLOOKUP(A2051,'forecast data dump'!$A$1:$H$3450,5,FALSE)</f>
        <v>30-Sep-19 A</v>
      </c>
      <c r="H2051" s="13">
        <f>VLOOKUP(A2051,'forecast data dump'!$A$1:$H$3450,8,FALSE)</f>
        <v>1</v>
      </c>
      <c r="I2051" s="22">
        <f t="shared" si="296"/>
        <v>0</v>
      </c>
      <c r="J2051" s="5"/>
      <c r="K2051" s="5"/>
      <c r="L2051" s="33">
        <f t="shared" si="297"/>
        <v>0</v>
      </c>
      <c r="M2051" s="33">
        <f t="shared" si="298"/>
        <v>0</v>
      </c>
      <c r="N2051" s="22">
        <f t="shared" si="299"/>
        <v>0</v>
      </c>
    </row>
    <row r="2052" spans="1:14" x14ac:dyDescent="0.3">
      <c r="A2052" s="3" t="s">
        <v>7994</v>
      </c>
      <c r="B2052" s="3"/>
      <c r="C2052" s="3"/>
      <c r="D2052" s="3"/>
      <c r="E2052" s="4"/>
      <c r="F2052" s="15"/>
      <c r="G2052" s="15"/>
      <c r="H2052" s="11"/>
      <c r="I2052" s="20"/>
      <c r="J2052" s="3"/>
      <c r="K2052" s="3"/>
      <c r="L2052" s="32"/>
      <c r="M2052" s="32"/>
      <c r="N2052" s="20"/>
    </row>
    <row r="2053" spans="1:14" x14ac:dyDescent="0.3">
      <c r="A2053" s="5" t="s">
        <v>2235</v>
      </c>
      <c r="B2053" s="5" t="s">
        <v>2236</v>
      </c>
      <c r="C2053" s="5" t="s">
        <v>3733</v>
      </c>
      <c r="D2053" s="5">
        <v>80</v>
      </c>
      <c r="E2053" s="6">
        <v>11781</v>
      </c>
      <c r="F2053" s="17" t="str">
        <f>VLOOKUP(A2053,'forecast data dump'!$A$1:$H$3450,4,FALSE)</f>
        <v>02-Dec-19 A</v>
      </c>
      <c r="G2053" s="17" t="str">
        <f>VLOOKUP(A2053,'forecast data dump'!$A$1:$H$3450,5,FALSE)</f>
        <v>27-Jan-21 A</v>
      </c>
      <c r="H2053" s="13">
        <f>VLOOKUP(A2053,'forecast data dump'!$A$1:$H$3450,8,FALSE)</f>
        <v>1</v>
      </c>
      <c r="I2053" s="22">
        <f t="shared" ref="I2053:I2072" si="300">D2053*(1-H2053)</f>
        <v>0</v>
      </c>
      <c r="J2053" s="5"/>
      <c r="K2053" s="5"/>
      <c r="L2053" s="33">
        <f t="shared" ref="L2053:L2072" si="301">E2053*(1-H2053)</f>
        <v>0</v>
      </c>
      <c r="M2053" s="33">
        <f t="shared" ref="M2053:M2072" si="302">IF(J2053="",L2053,(E2053/D2053)*J2053)</f>
        <v>0</v>
      </c>
      <c r="N2053" s="22">
        <f t="shared" ref="N2053:N2072" si="303">L2053-M2053</f>
        <v>0</v>
      </c>
    </row>
    <row r="2054" spans="1:14" x14ac:dyDescent="0.3">
      <c r="A2054" s="5" t="s">
        <v>2235</v>
      </c>
      <c r="B2054" s="5" t="s">
        <v>2236</v>
      </c>
      <c r="C2054" s="5" t="s">
        <v>3741</v>
      </c>
      <c r="D2054" s="5">
        <v>32</v>
      </c>
      <c r="E2054" s="6">
        <v>3652</v>
      </c>
      <c r="F2054" s="17" t="str">
        <f>VLOOKUP(A2054,'forecast data dump'!$A$1:$H$3450,4,FALSE)</f>
        <v>02-Dec-19 A</v>
      </c>
      <c r="G2054" s="17" t="str">
        <f>VLOOKUP(A2054,'forecast data dump'!$A$1:$H$3450,5,FALSE)</f>
        <v>27-Jan-21 A</v>
      </c>
      <c r="H2054" s="13">
        <f>VLOOKUP(A2054,'forecast data dump'!$A$1:$H$3450,8,FALSE)</f>
        <v>1</v>
      </c>
      <c r="I2054" s="22">
        <f t="shared" si="300"/>
        <v>0</v>
      </c>
      <c r="J2054" s="5"/>
      <c r="K2054" s="5"/>
      <c r="L2054" s="33">
        <f t="shared" si="301"/>
        <v>0</v>
      </c>
      <c r="M2054" s="33">
        <f t="shared" si="302"/>
        <v>0</v>
      </c>
      <c r="N2054" s="22">
        <f t="shared" si="303"/>
        <v>0</v>
      </c>
    </row>
    <row r="2055" spans="1:14" x14ac:dyDescent="0.3">
      <c r="A2055" s="5" t="s">
        <v>2235</v>
      </c>
      <c r="B2055" s="5" t="s">
        <v>2236</v>
      </c>
      <c r="C2055" s="5" t="s">
        <v>3745</v>
      </c>
      <c r="D2055" s="5">
        <v>40</v>
      </c>
      <c r="E2055" s="6">
        <v>4565</v>
      </c>
      <c r="F2055" s="17" t="str">
        <f>VLOOKUP(A2055,'forecast data dump'!$A$1:$H$3450,4,FALSE)</f>
        <v>02-Dec-19 A</v>
      </c>
      <c r="G2055" s="17" t="str">
        <f>VLOOKUP(A2055,'forecast data dump'!$A$1:$H$3450,5,FALSE)</f>
        <v>27-Jan-21 A</v>
      </c>
      <c r="H2055" s="13">
        <f>VLOOKUP(A2055,'forecast data dump'!$A$1:$H$3450,8,FALSE)</f>
        <v>1</v>
      </c>
      <c r="I2055" s="22">
        <f t="shared" si="300"/>
        <v>0</v>
      </c>
      <c r="J2055" s="5"/>
      <c r="K2055" s="5"/>
      <c r="L2055" s="33">
        <f t="shared" si="301"/>
        <v>0</v>
      </c>
      <c r="M2055" s="33">
        <f t="shared" si="302"/>
        <v>0</v>
      </c>
      <c r="N2055" s="22">
        <f t="shared" si="303"/>
        <v>0</v>
      </c>
    </row>
    <row r="2056" spans="1:14" x14ac:dyDescent="0.3">
      <c r="A2056" s="5" t="s">
        <v>2237</v>
      </c>
      <c r="B2056" s="5" t="s">
        <v>2238</v>
      </c>
      <c r="C2056" s="5" t="s">
        <v>3733</v>
      </c>
      <c r="D2056" s="5">
        <v>40</v>
      </c>
      <c r="E2056" s="6">
        <v>5891</v>
      </c>
      <c r="F2056" s="17" t="str">
        <f>VLOOKUP(A2056,'forecast data dump'!$A$1:$H$3450,4,FALSE)</f>
        <v>15-Sep-20 A</v>
      </c>
      <c r="G2056" s="17" t="str">
        <f>VLOOKUP(A2056,'forecast data dump'!$A$1:$H$3450,5,FALSE)</f>
        <v>27-Jan-21 A</v>
      </c>
      <c r="H2056" s="13">
        <f>VLOOKUP(A2056,'forecast data dump'!$A$1:$H$3450,8,FALSE)</f>
        <v>1</v>
      </c>
      <c r="I2056" s="22">
        <f t="shared" si="300"/>
        <v>0</v>
      </c>
      <c r="J2056" s="5"/>
      <c r="K2056" s="5"/>
      <c r="L2056" s="33">
        <f t="shared" si="301"/>
        <v>0</v>
      </c>
      <c r="M2056" s="33">
        <f t="shared" si="302"/>
        <v>0</v>
      </c>
      <c r="N2056" s="22">
        <f t="shared" si="303"/>
        <v>0</v>
      </c>
    </row>
    <row r="2057" spans="1:14" x14ac:dyDescent="0.3">
      <c r="A2057" s="5" t="s">
        <v>2237</v>
      </c>
      <c r="B2057" s="5" t="s">
        <v>2238</v>
      </c>
      <c r="C2057" s="5" t="s">
        <v>3741</v>
      </c>
      <c r="D2057" s="5">
        <v>32</v>
      </c>
      <c r="E2057" s="6">
        <v>3652</v>
      </c>
      <c r="F2057" s="17" t="str">
        <f>VLOOKUP(A2057,'forecast data dump'!$A$1:$H$3450,4,FALSE)</f>
        <v>15-Sep-20 A</v>
      </c>
      <c r="G2057" s="17" t="str">
        <f>VLOOKUP(A2057,'forecast data dump'!$A$1:$H$3450,5,FALSE)</f>
        <v>27-Jan-21 A</v>
      </c>
      <c r="H2057" s="13">
        <f>VLOOKUP(A2057,'forecast data dump'!$A$1:$H$3450,8,FALSE)</f>
        <v>1</v>
      </c>
      <c r="I2057" s="22">
        <f t="shared" si="300"/>
        <v>0</v>
      </c>
      <c r="J2057" s="5"/>
      <c r="K2057" s="5"/>
      <c r="L2057" s="33">
        <f t="shared" si="301"/>
        <v>0</v>
      </c>
      <c r="M2057" s="33">
        <f t="shared" si="302"/>
        <v>0</v>
      </c>
      <c r="N2057" s="22">
        <f t="shared" si="303"/>
        <v>0</v>
      </c>
    </row>
    <row r="2058" spans="1:14" x14ac:dyDescent="0.3">
      <c r="A2058" s="5" t="s">
        <v>2237</v>
      </c>
      <c r="B2058" s="5" t="s">
        <v>2238</v>
      </c>
      <c r="C2058" s="5" t="s">
        <v>3745</v>
      </c>
      <c r="D2058" s="5">
        <v>40</v>
      </c>
      <c r="E2058" s="6">
        <v>4565</v>
      </c>
      <c r="F2058" s="17" t="str">
        <f>VLOOKUP(A2058,'forecast data dump'!$A$1:$H$3450,4,FALSE)</f>
        <v>15-Sep-20 A</v>
      </c>
      <c r="G2058" s="17" t="str">
        <f>VLOOKUP(A2058,'forecast data dump'!$A$1:$H$3450,5,FALSE)</f>
        <v>27-Jan-21 A</v>
      </c>
      <c r="H2058" s="13">
        <f>VLOOKUP(A2058,'forecast data dump'!$A$1:$H$3450,8,FALSE)</f>
        <v>1</v>
      </c>
      <c r="I2058" s="22">
        <f t="shared" si="300"/>
        <v>0</v>
      </c>
      <c r="J2058" s="5"/>
      <c r="K2058" s="5"/>
      <c r="L2058" s="33">
        <f t="shared" si="301"/>
        <v>0</v>
      </c>
      <c r="M2058" s="33">
        <f t="shared" si="302"/>
        <v>0</v>
      </c>
      <c r="N2058" s="22">
        <f t="shared" si="303"/>
        <v>0</v>
      </c>
    </row>
    <row r="2059" spans="1:14" x14ac:dyDescent="0.3">
      <c r="A2059" s="5" t="s">
        <v>2239</v>
      </c>
      <c r="B2059" s="5" t="s">
        <v>2240</v>
      </c>
      <c r="C2059" s="5" t="s">
        <v>3733</v>
      </c>
      <c r="D2059" s="5">
        <v>20</v>
      </c>
      <c r="E2059" s="6">
        <v>2945</v>
      </c>
      <c r="F2059" s="17" t="str">
        <f>VLOOKUP(A2059,'forecast data dump'!$A$1:$H$3450,4,FALSE)</f>
        <v>12-Jan-21 A</v>
      </c>
      <c r="G2059" s="17" t="str">
        <f>VLOOKUP(A2059,'forecast data dump'!$A$1:$H$3450,5,FALSE)</f>
        <v>27-Jan-21 A</v>
      </c>
      <c r="H2059" s="13">
        <f>VLOOKUP(A2059,'forecast data dump'!$A$1:$H$3450,8,FALSE)</f>
        <v>1</v>
      </c>
      <c r="I2059" s="22">
        <f t="shared" si="300"/>
        <v>0</v>
      </c>
      <c r="J2059" s="5"/>
      <c r="K2059" s="5"/>
      <c r="L2059" s="33">
        <f t="shared" si="301"/>
        <v>0</v>
      </c>
      <c r="M2059" s="33">
        <f t="shared" si="302"/>
        <v>0</v>
      </c>
      <c r="N2059" s="22">
        <f t="shared" si="303"/>
        <v>0</v>
      </c>
    </row>
    <row r="2060" spans="1:14" x14ac:dyDescent="0.3">
      <c r="A2060" s="5" t="s">
        <v>2239</v>
      </c>
      <c r="B2060" s="5" t="s">
        <v>2240</v>
      </c>
      <c r="C2060" s="5" t="s">
        <v>3745</v>
      </c>
      <c r="D2060" s="5">
        <v>20</v>
      </c>
      <c r="E2060" s="6">
        <v>2282</v>
      </c>
      <c r="F2060" s="17" t="str">
        <f>VLOOKUP(A2060,'forecast data dump'!$A$1:$H$3450,4,FALSE)</f>
        <v>12-Jan-21 A</v>
      </c>
      <c r="G2060" s="17" t="str">
        <f>VLOOKUP(A2060,'forecast data dump'!$A$1:$H$3450,5,FALSE)</f>
        <v>27-Jan-21 A</v>
      </c>
      <c r="H2060" s="13">
        <f>VLOOKUP(A2060,'forecast data dump'!$A$1:$H$3450,8,FALSE)</f>
        <v>1</v>
      </c>
      <c r="I2060" s="22">
        <f t="shared" si="300"/>
        <v>0</v>
      </c>
      <c r="J2060" s="5"/>
      <c r="K2060" s="5"/>
      <c r="L2060" s="33">
        <f t="shared" si="301"/>
        <v>0</v>
      </c>
      <c r="M2060" s="33">
        <f t="shared" si="302"/>
        <v>0</v>
      </c>
      <c r="N2060" s="22">
        <f t="shared" si="303"/>
        <v>0</v>
      </c>
    </row>
    <row r="2061" spans="1:14" x14ac:dyDescent="0.3">
      <c r="A2061" s="5" t="s">
        <v>2239</v>
      </c>
      <c r="B2061" s="5" t="s">
        <v>2240</v>
      </c>
      <c r="C2061" s="5" t="s">
        <v>3740</v>
      </c>
      <c r="D2061" s="5">
        <v>20</v>
      </c>
      <c r="E2061" s="6">
        <v>3442</v>
      </c>
      <c r="F2061" s="17" t="str">
        <f>VLOOKUP(A2061,'forecast data dump'!$A$1:$H$3450,4,FALSE)</f>
        <v>12-Jan-21 A</v>
      </c>
      <c r="G2061" s="17" t="str">
        <f>VLOOKUP(A2061,'forecast data dump'!$A$1:$H$3450,5,FALSE)</f>
        <v>27-Jan-21 A</v>
      </c>
      <c r="H2061" s="13">
        <f>VLOOKUP(A2061,'forecast data dump'!$A$1:$H$3450,8,FALSE)</f>
        <v>1</v>
      </c>
      <c r="I2061" s="22">
        <f t="shared" si="300"/>
        <v>0</v>
      </c>
      <c r="J2061" s="5"/>
      <c r="K2061" s="5"/>
      <c r="L2061" s="33">
        <f t="shared" si="301"/>
        <v>0</v>
      </c>
      <c r="M2061" s="33">
        <f t="shared" si="302"/>
        <v>0</v>
      </c>
      <c r="N2061" s="22">
        <f t="shared" si="303"/>
        <v>0</v>
      </c>
    </row>
    <row r="2062" spans="1:14" x14ac:dyDescent="0.3">
      <c r="A2062" s="5" t="s">
        <v>2241</v>
      </c>
      <c r="B2062" s="5" t="s">
        <v>2242</v>
      </c>
      <c r="C2062" s="5" t="s">
        <v>3733</v>
      </c>
      <c r="D2062" s="5">
        <v>20</v>
      </c>
      <c r="E2062" s="6">
        <v>2945</v>
      </c>
      <c r="F2062" s="17" t="str">
        <f>VLOOKUP(A2062,'forecast data dump'!$A$1:$H$3450,4,FALSE)</f>
        <v>12-Jan-21 A</v>
      </c>
      <c r="G2062" s="17" t="str">
        <f>VLOOKUP(A2062,'forecast data dump'!$A$1:$H$3450,5,FALSE)</f>
        <v>27-Jan-21 A</v>
      </c>
      <c r="H2062" s="13">
        <f>VLOOKUP(A2062,'forecast data dump'!$A$1:$H$3450,8,FALSE)</f>
        <v>1</v>
      </c>
      <c r="I2062" s="22">
        <f t="shared" si="300"/>
        <v>0</v>
      </c>
      <c r="J2062" s="5"/>
      <c r="K2062" s="5"/>
      <c r="L2062" s="33">
        <f t="shared" si="301"/>
        <v>0</v>
      </c>
      <c r="M2062" s="33">
        <f t="shared" si="302"/>
        <v>0</v>
      </c>
      <c r="N2062" s="22">
        <f t="shared" si="303"/>
        <v>0</v>
      </c>
    </row>
    <row r="2063" spans="1:14" x14ac:dyDescent="0.3">
      <c r="A2063" s="5" t="s">
        <v>2241</v>
      </c>
      <c r="B2063" s="5" t="s">
        <v>2242</v>
      </c>
      <c r="C2063" s="5" t="s">
        <v>3745</v>
      </c>
      <c r="D2063" s="5">
        <v>10</v>
      </c>
      <c r="E2063" s="6">
        <v>1141</v>
      </c>
      <c r="F2063" s="17" t="str">
        <f>VLOOKUP(A2063,'forecast data dump'!$A$1:$H$3450,4,FALSE)</f>
        <v>12-Jan-21 A</v>
      </c>
      <c r="G2063" s="17" t="str">
        <f>VLOOKUP(A2063,'forecast data dump'!$A$1:$H$3450,5,FALSE)</f>
        <v>27-Jan-21 A</v>
      </c>
      <c r="H2063" s="13">
        <f>VLOOKUP(A2063,'forecast data dump'!$A$1:$H$3450,8,FALSE)</f>
        <v>1</v>
      </c>
      <c r="I2063" s="22">
        <f t="shared" si="300"/>
        <v>0</v>
      </c>
      <c r="J2063" s="5"/>
      <c r="K2063" s="5"/>
      <c r="L2063" s="33">
        <f t="shared" si="301"/>
        <v>0</v>
      </c>
      <c r="M2063" s="33">
        <f t="shared" si="302"/>
        <v>0</v>
      </c>
      <c r="N2063" s="22">
        <f t="shared" si="303"/>
        <v>0</v>
      </c>
    </row>
    <row r="2064" spans="1:14" x14ac:dyDescent="0.3">
      <c r="A2064" s="5" t="s">
        <v>2241</v>
      </c>
      <c r="B2064" s="5" t="s">
        <v>2242</v>
      </c>
      <c r="C2064" s="5" t="s">
        <v>3744</v>
      </c>
      <c r="D2064" s="5">
        <v>10</v>
      </c>
      <c r="E2064" s="6">
        <v>1473</v>
      </c>
      <c r="F2064" s="17" t="str">
        <f>VLOOKUP(A2064,'forecast data dump'!$A$1:$H$3450,4,FALSE)</f>
        <v>12-Jan-21 A</v>
      </c>
      <c r="G2064" s="17" t="str">
        <f>VLOOKUP(A2064,'forecast data dump'!$A$1:$H$3450,5,FALSE)</f>
        <v>27-Jan-21 A</v>
      </c>
      <c r="H2064" s="13">
        <f>VLOOKUP(A2064,'forecast data dump'!$A$1:$H$3450,8,FALSE)</f>
        <v>1</v>
      </c>
      <c r="I2064" s="22">
        <f t="shared" si="300"/>
        <v>0</v>
      </c>
      <c r="J2064" s="5"/>
      <c r="K2064" s="5"/>
      <c r="L2064" s="33">
        <f t="shared" si="301"/>
        <v>0</v>
      </c>
      <c r="M2064" s="33">
        <f t="shared" si="302"/>
        <v>0</v>
      </c>
      <c r="N2064" s="22">
        <f t="shared" si="303"/>
        <v>0</v>
      </c>
    </row>
    <row r="2065" spans="1:14" x14ac:dyDescent="0.3">
      <c r="A2065" s="5" t="s">
        <v>2243</v>
      </c>
      <c r="B2065" s="5" t="s">
        <v>2244</v>
      </c>
      <c r="C2065" s="5" t="s">
        <v>3733</v>
      </c>
      <c r="D2065" s="5">
        <v>10</v>
      </c>
      <c r="E2065" s="6">
        <v>1473</v>
      </c>
      <c r="F2065" s="17" t="str">
        <f>VLOOKUP(A2065,'forecast data dump'!$A$1:$H$3450,4,FALSE)</f>
        <v>12-Jan-21 A</v>
      </c>
      <c r="G2065" s="17" t="str">
        <f>VLOOKUP(A2065,'forecast data dump'!$A$1:$H$3450,5,FALSE)</f>
        <v>27-Jan-21 A</v>
      </c>
      <c r="H2065" s="13">
        <f>VLOOKUP(A2065,'forecast data dump'!$A$1:$H$3450,8,FALSE)</f>
        <v>1</v>
      </c>
      <c r="I2065" s="22">
        <f t="shared" si="300"/>
        <v>0</v>
      </c>
      <c r="J2065" s="5"/>
      <c r="K2065" s="5"/>
      <c r="L2065" s="33">
        <f t="shared" si="301"/>
        <v>0</v>
      </c>
      <c r="M2065" s="33">
        <f t="shared" si="302"/>
        <v>0</v>
      </c>
      <c r="N2065" s="22">
        <f t="shared" si="303"/>
        <v>0</v>
      </c>
    </row>
    <row r="2066" spans="1:14" x14ac:dyDescent="0.3">
      <c r="A2066" s="5" t="s">
        <v>2243</v>
      </c>
      <c r="B2066" s="5" t="s">
        <v>2244</v>
      </c>
      <c r="C2066" s="5" t="s">
        <v>3741</v>
      </c>
      <c r="D2066" s="5">
        <v>10</v>
      </c>
      <c r="E2066" s="6">
        <v>1141</v>
      </c>
      <c r="F2066" s="17" t="str">
        <f>VLOOKUP(A2066,'forecast data dump'!$A$1:$H$3450,4,FALSE)</f>
        <v>12-Jan-21 A</v>
      </c>
      <c r="G2066" s="17" t="str">
        <f>VLOOKUP(A2066,'forecast data dump'!$A$1:$H$3450,5,FALSE)</f>
        <v>27-Jan-21 A</v>
      </c>
      <c r="H2066" s="13">
        <f>VLOOKUP(A2066,'forecast data dump'!$A$1:$H$3450,8,FALSE)</f>
        <v>1</v>
      </c>
      <c r="I2066" s="22">
        <f t="shared" si="300"/>
        <v>0</v>
      </c>
      <c r="J2066" s="5"/>
      <c r="K2066" s="5"/>
      <c r="L2066" s="33">
        <f t="shared" si="301"/>
        <v>0</v>
      </c>
      <c r="M2066" s="33">
        <f t="shared" si="302"/>
        <v>0</v>
      </c>
      <c r="N2066" s="22">
        <f t="shared" si="303"/>
        <v>0</v>
      </c>
    </row>
    <row r="2067" spans="1:14" x14ac:dyDescent="0.3">
      <c r="A2067" s="5" t="s">
        <v>2243</v>
      </c>
      <c r="B2067" s="5" t="s">
        <v>2244</v>
      </c>
      <c r="C2067" s="5" t="s">
        <v>3745</v>
      </c>
      <c r="D2067" s="5">
        <v>10</v>
      </c>
      <c r="E2067" s="6">
        <v>1141</v>
      </c>
      <c r="F2067" s="17" t="str">
        <f>VLOOKUP(A2067,'forecast data dump'!$A$1:$H$3450,4,FALSE)</f>
        <v>12-Jan-21 A</v>
      </c>
      <c r="G2067" s="17" t="str">
        <f>VLOOKUP(A2067,'forecast data dump'!$A$1:$H$3450,5,FALSE)</f>
        <v>27-Jan-21 A</v>
      </c>
      <c r="H2067" s="13">
        <f>VLOOKUP(A2067,'forecast data dump'!$A$1:$H$3450,8,FALSE)</f>
        <v>1</v>
      </c>
      <c r="I2067" s="22">
        <f t="shared" si="300"/>
        <v>0</v>
      </c>
      <c r="J2067" s="5"/>
      <c r="K2067" s="5"/>
      <c r="L2067" s="33">
        <f t="shared" si="301"/>
        <v>0</v>
      </c>
      <c r="M2067" s="33">
        <f t="shared" si="302"/>
        <v>0</v>
      </c>
      <c r="N2067" s="22">
        <f t="shared" si="303"/>
        <v>0</v>
      </c>
    </row>
    <row r="2068" spans="1:14" x14ac:dyDescent="0.3">
      <c r="A2068" s="5" t="s">
        <v>2245</v>
      </c>
      <c r="B2068" s="5" t="s">
        <v>2246</v>
      </c>
      <c r="C2068" s="5" t="s">
        <v>3733</v>
      </c>
      <c r="D2068" s="5">
        <v>10</v>
      </c>
      <c r="E2068" s="6">
        <v>1473</v>
      </c>
      <c r="F2068" s="17" t="str">
        <f>VLOOKUP(A2068,'forecast data dump'!$A$1:$H$3450,4,FALSE)</f>
        <v>12-Jan-21 A</v>
      </c>
      <c r="G2068" s="17" t="str">
        <f>VLOOKUP(A2068,'forecast data dump'!$A$1:$H$3450,5,FALSE)</f>
        <v>27-Jan-21 A</v>
      </c>
      <c r="H2068" s="13">
        <f>VLOOKUP(A2068,'forecast data dump'!$A$1:$H$3450,8,FALSE)</f>
        <v>1</v>
      </c>
      <c r="I2068" s="22">
        <f t="shared" si="300"/>
        <v>0</v>
      </c>
      <c r="J2068" s="5"/>
      <c r="K2068" s="5"/>
      <c r="L2068" s="33">
        <f t="shared" si="301"/>
        <v>0</v>
      </c>
      <c r="M2068" s="33">
        <f t="shared" si="302"/>
        <v>0</v>
      </c>
      <c r="N2068" s="22">
        <f t="shared" si="303"/>
        <v>0</v>
      </c>
    </row>
    <row r="2069" spans="1:14" x14ac:dyDescent="0.3">
      <c r="A2069" s="5" t="s">
        <v>2245</v>
      </c>
      <c r="B2069" s="5" t="s">
        <v>2246</v>
      </c>
      <c r="C2069" s="5" t="s">
        <v>3741</v>
      </c>
      <c r="D2069" s="5">
        <v>10</v>
      </c>
      <c r="E2069" s="6">
        <v>1141</v>
      </c>
      <c r="F2069" s="17" t="str">
        <f>VLOOKUP(A2069,'forecast data dump'!$A$1:$H$3450,4,FALSE)</f>
        <v>12-Jan-21 A</v>
      </c>
      <c r="G2069" s="17" t="str">
        <f>VLOOKUP(A2069,'forecast data dump'!$A$1:$H$3450,5,FALSE)</f>
        <v>27-Jan-21 A</v>
      </c>
      <c r="H2069" s="13">
        <f>VLOOKUP(A2069,'forecast data dump'!$A$1:$H$3450,8,FALSE)</f>
        <v>1</v>
      </c>
      <c r="I2069" s="22">
        <f t="shared" si="300"/>
        <v>0</v>
      </c>
      <c r="J2069" s="5"/>
      <c r="K2069" s="5"/>
      <c r="L2069" s="33">
        <f t="shared" si="301"/>
        <v>0</v>
      </c>
      <c r="M2069" s="33">
        <f t="shared" si="302"/>
        <v>0</v>
      </c>
      <c r="N2069" s="22">
        <f t="shared" si="303"/>
        <v>0</v>
      </c>
    </row>
    <row r="2070" spans="1:14" x14ac:dyDescent="0.3">
      <c r="A2070" s="5" t="s">
        <v>2245</v>
      </c>
      <c r="B2070" s="5" t="s">
        <v>2246</v>
      </c>
      <c r="C2070" s="5" t="s">
        <v>3745</v>
      </c>
      <c r="D2070" s="5">
        <v>10</v>
      </c>
      <c r="E2070" s="6">
        <v>1141</v>
      </c>
      <c r="F2070" s="17" t="str">
        <f>VLOOKUP(A2070,'forecast data dump'!$A$1:$H$3450,4,FALSE)</f>
        <v>12-Jan-21 A</v>
      </c>
      <c r="G2070" s="17" t="str">
        <f>VLOOKUP(A2070,'forecast data dump'!$A$1:$H$3450,5,FALSE)</f>
        <v>27-Jan-21 A</v>
      </c>
      <c r="H2070" s="13">
        <f>VLOOKUP(A2070,'forecast data dump'!$A$1:$H$3450,8,FALSE)</f>
        <v>1</v>
      </c>
      <c r="I2070" s="22">
        <f t="shared" si="300"/>
        <v>0</v>
      </c>
      <c r="J2070" s="5"/>
      <c r="K2070" s="5"/>
      <c r="L2070" s="33">
        <f t="shared" si="301"/>
        <v>0</v>
      </c>
      <c r="M2070" s="33">
        <f t="shared" si="302"/>
        <v>0</v>
      </c>
      <c r="N2070" s="22">
        <f t="shared" si="303"/>
        <v>0</v>
      </c>
    </row>
    <row r="2071" spans="1:14" x14ac:dyDescent="0.3">
      <c r="A2071" s="5" t="s">
        <v>2247</v>
      </c>
      <c r="B2071" s="5" t="s">
        <v>2248</v>
      </c>
      <c r="C2071" s="5" t="s">
        <v>3733</v>
      </c>
      <c r="D2071" s="5">
        <v>80</v>
      </c>
      <c r="E2071" s="6">
        <v>11781</v>
      </c>
      <c r="F2071" s="17" t="str">
        <f>VLOOKUP(A2071,'forecast data dump'!$A$1:$H$3450,4,FALSE)</f>
        <v>12-Jan-21 A</v>
      </c>
      <c r="G2071" s="17" t="str">
        <f>VLOOKUP(A2071,'forecast data dump'!$A$1:$H$3450,5,FALSE)</f>
        <v>27-Jan-21 A</v>
      </c>
      <c r="H2071" s="13">
        <f>VLOOKUP(A2071,'forecast data dump'!$A$1:$H$3450,8,FALSE)</f>
        <v>1</v>
      </c>
      <c r="I2071" s="22">
        <f t="shared" si="300"/>
        <v>0</v>
      </c>
      <c r="J2071" s="5"/>
      <c r="K2071" s="5"/>
      <c r="L2071" s="33">
        <f t="shared" si="301"/>
        <v>0</v>
      </c>
      <c r="M2071" s="33">
        <f t="shared" si="302"/>
        <v>0</v>
      </c>
      <c r="N2071" s="22">
        <f t="shared" si="303"/>
        <v>0</v>
      </c>
    </row>
    <row r="2072" spans="1:14" x14ac:dyDescent="0.3">
      <c r="A2072" s="5" t="s">
        <v>2247</v>
      </c>
      <c r="B2072" s="5" t="s">
        <v>2248</v>
      </c>
      <c r="C2072" s="5" t="s">
        <v>3745</v>
      </c>
      <c r="D2072" s="5">
        <v>160</v>
      </c>
      <c r="E2072" s="6">
        <v>18260</v>
      </c>
      <c r="F2072" s="17" t="str">
        <f>VLOOKUP(A2072,'forecast data dump'!$A$1:$H$3450,4,FALSE)</f>
        <v>12-Jan-21 A</v>
      </c>
      <c r="G2072" s="17" t="str">
        <f>VLOOKUP(A2072,'forecast data dump'!$A$1:$H$3450,5,FALSE)</f>
        <v>27-Jan-21 A</v>
      </c>
      <c r="H2072" s="13">
        <f>VLOOKUP(A2072,'forecast data dump'!$A$1:$H$3450,8,FALSE)</f>
        <v>1</v>
      </c>
      <c r="I2072" s="22">
        <f t="shared" si="300"/>
        <v>0</v>
      </c>
      <c r="J2072" s="5"/>
      <c r="K2072" s="5"/>
      <c r="L2072" s="33">
        <f t="shared" si="301"/>
        <v>0</v>
      </c>
      <c r="M2072" s="33">
        <f t="shared" si="302"/>
        <v>0</v>
      </c>
      <c r="N2072" s="22">
        <f t="shared" si="303"/>
        <v>0</v>
      </c>
    </row>
    <row r="2073" spans="1:14" x14ac:dyDescent="0.3">
      <c r="A2073" s="3" t="s">
        <v>7891</v>
      </c>
      <c r="B2073" s="3"/>
      <c r="C2073" s="3"/>
      <c r="D2073" s="3"/>
      <c r="E2073" s="4"/>
      <c r="F2073" s="15"/>
      <c r="G2073" s="15"/>
      <c r="H2073" s="11"/>
      <c r="I2073" s="20"/>
      <c r="J2073" s="3"/>
      <c r="K2073" s="3"/>
      <c r="L2073" s="32"/>
      <c r="M2073" s="32"/>
      <c r="N2073" s="20"/>
    </row>
    <row r="2074" spans="1:14" x14ac:dyDescent="0.3">
      <c r="A2074" s="5" t="s">
        <v>2124</v>
      </c>
      <c r="B2074" s="5" t="s">
        <v>2125</v>
      </c>
      <c r="C2074" s="5" t="s">
        <v>3763</v>
      </c>
      <c r="D2074" s="5">
        <v>32</v>
      </c>
      <c r="E2074" s="6">
        <v>4961</v>
      </c>
      <c r="F2074" s="17">
        <f>VLOOKUP(A2074,'forecast data dump'!$A$1:$H$3450,4,FALSE)</f>
        <v>44615</v>
      </c>
      <c r="G2074" s="17">
        <f>VLOOKUP(A2074,'forecast data dump'!$A$1:$H$3450,5,FALSE)</f>
        <v>44642</v>
      </c>
      <c r="H2074" s="13">
        <f>VLOOKUP(A2074,'forecast data dump'!$A$1:$H$3450,8,FALSE)</f>
        <v>0</v>
      </c>
      <c r="I2074" s="22">
        <f t="shared" ref="I2074:I2137" si="304">D2074*(1-H2074)</f>
        <v>32</v>
      </c>
      <c r="J2074" s="5"/>
      <c r="K2074" s="5"/>
      <c r="L2074" s="33">
        <f t="shared" ref="L2074:L2137" si="305">E2074*(1-H2074)</f>
        <v>4961</v>
      </c>
      <c r="M2074" s="33">
        <f t="shared" ref="M2074:M2137" si="306">IF(J2074="",L2074,(E2074/D2074)*J2074)</f>
        <v>4961</v>
      </c>
      <c r="N2074" s="22">
        <f t="shared" ref="N2074:N2137" si="307">L2074-M2074</f>
        <v>0</v>
      </c>
    </row>
    <row r="2075" spans="1:14" x14ac:dyDescent="0.3">
      <c r="A2075" s="5" t="s">
        <v>2126</v>
      </c>
      <c r="B2075" s="5" t="s">
        <v>2127</v>
      </c>
      <c r="C2075" s="5" t="s">
        <v>3733</v>
      </c>
      <c r="D2075" s="5">
        <v>80</v>
      </c>
      <c r="E2075" s="6">
        <v>12135</v>
      </c>
      <c r="F2075" s="17" t="str">
        <f>VLOOKUP(A2075,'forecast data dump'!$A$1:$H$3450,4,FALSE)</f>
        <v>22-Feb-21 A</v>
      </c>
      <c r="G2075" s="17" t="str">
        <f>VLOOKUP(A2075,'forecast data dump'!$A$1:$H$3450,5,FALSE)</f>
        <v>26-Feb-21 A</v>
      </c>
      <c r="H2075" s="13">
        <f>VLOOKUP(A2075,'forecast data dump'!$A$1:$H$3450,8,FALSE)</f>
        <v>1</v>
      </c>
      <c r="I2075" s="22">
        <f t="shared" si="304"/>
        <v>0</v>
      </c>
      <c r="J2075" s="5"/>
      <c r="K2075" s="5"/>
      <c r="L2075" s="33">
        <f t="shared" si="305"/>
        <v>0</v>
      </c>
      <c r="M2075" s="33">
        <f t="shared" si="306"/>
        <v>0</v>
      </c>
      <c r="N2075" s="22">
        <f t="shared" si="307"/>
        <v>0</v>
      </c>
    </row>
    <row r="2076" spans="1:14" x14ac:dyDescent="0.3">
      <c r="A2076" s="5" t="s">
        <v>2126</v>
      </c>
      <c r="B2076" s="5" t="s">
        <v>2127</v>
      </c>
      <c r="C2076" s="5" t="s">
        <v>3741</v>
      </c>
      <c r="D2076" s="5">
        <v>80</v>
      </c>
      <c r="E2076" s="6">
        <v>9404</v>
      </c>
      <c r="F2076" s="17" t="str">
        <f>VLOOKUP(A2076,'forecast data dump'!$A$1:$H$3450,4,FALSE)</f>
        <v>22-Feb-21 A</v>
      </c>
      <c r="G2076" s="17" t="str">
        <f>VLOOKUP(A2076,'forecast data dump'!$A$1:$H$3450,5,FALSE)</f>
        <v>26-Feb-21 A</v>
      </c>
      <c r="H2076" s="13">
        <f>VLOOKUP(A2076,'forecast data dump'!$A$1:$H$3450,8,FALSE)</f>
        <v>1</v>
      </c>
      <c r="I2076" s="22">
        <f t="shared" si="304"/>
        <v>0</v>
      </c>
      <c r="J2076" s="5"/>
      <c r="K2076" s="5"/>
      <c r="L2076" s="33">
        <f t="shared" si="305"/>
        <v>0</v>
      </c>
      <c r="M2076" s="33">
        <f t="shared" si="306"/>
        <v>0</v>
      </c>
      <c r="N2076" s="22">
        <f t="shared" si="307"/>
        <v>0</v>
      </c>
    </row>
    <row r="2077" spans="1:14" x14ac:dyDescent="0.3">
      <c r="A2077" s="5" t="s">
        <v>2126</v>
      </c>
      <c r="B2077" s="5" t="s">
        <v>2127</v>
      </c>
      <c r="C2077" s="5" t="s">
        <v>3745</v>
      </c>
      <c r="D2077" s="5">
        <v>16</v>
      </c>
      <c r="E2077" s="6">
        <v>1881</v>
      </c>
      <c r="F2077" s="17" t="str">
        <f>VLOOKUP(A2077,'forecast data dump'!$A$1:$H$3450,4,FALSE)</f>
        <v>22-Feb-21 A</v>
      </c>
      <c r="G2077" s="17" t="str">
        <f>VLOOKUP(A2077,'forecast data dump'!$A$1:$H$3450,5,FALSE)</f>
        <v>26-Feb-21 A</v>
      </c>
      <c r="H2077" s="13">
        <f>VLOOKUP(A2077,'forecast data dump'!$A$1:$H$3450,8,FALSE)</f>
        <v>1</v>
      </c>
      <c r="I2077" s="22">
        <f t="shared" si="304"/>
        <v>0</v>
      </c>
      <c r="J2077" s="5"/>
      <c r="K2077" s="5"/>
      <c r="L2077" s="33">
        <f t="shared" si="305"/>
        <v>0</v>
      </c>
      <c r="M2077" s="33">
        <f t="shared" si="306"/>
        <v>0</v>
      </c>
      <c r="N2077" s="22">
        <f t="shared" si="307"/>
        <v>0</v>
      </c>
    </row>
    <row r="2078" spans="1:14" x14ac:dyDescent="0.3">
      <c r="A2078" s="5" t="s">
        <v>2128</v>
      </c>
      <c r="B2078" s="5" t="s">
        <v>2129</v>
      </c>
      <c r="C2078" s="5" t="s">
        <v>3733</v>
      </c>
      <c r="D2078" s="5">
        <v>20</v>
      </c>
      <c r="E2078" s="6">
        <v>3125</v>
      </c>
      <c r="F2078" s="17">
        <f>VLOOKUP(A2078,'forecast data dump'!$A$1:$H$3450,4,FALSE)</f>
        <v>44774</v>
      </c>
      <c r="G2078" s="17">
        <f>VLOOKUP(A2078,'forecast data dump'!$A$1:$H$3450,5,FALSE)</f>
        <v>44782</v>
      </c>
      <c r="H2078" s="13">
        <f>VLOOKUP(A2078,'forecast data dump'!$A$1:$H$3450,8,FALSE)</f>
        <v>0</v>
      </c>
      <c r="I2078" s="22">
        <f t="shared" si="304"/>
        <v>20</v>
      </c>
      <c r="J2078" s="5"/>
      <c r="K2078" s="5"/>
      <c r="L2078" s="33">
        <f t="shared" si="305"/>
        <v>3125</v>
      </c>
      <c r="M2078" s="33">
        <f t="shared" si="306"/>
        <v>3125</v>
      </c>
      <c r="N2078" s="22">
        <f t="shared" si="307"/>
        <v>0</v>
      </c>
    </row>
    <row r="2079" spans="1:14" x14ac:dyDescent="0.3">
      <c r="A2079" s="5" t="s">
        <v>2128</v>
      </c>
      <c r="B2079" s="5" t="s">
        <v>2129</v>
      </c>
      <c r="C2079" s="5" t="s">
        <v>3741</v>
      </c>
      <c r="D2079" s="5">
        <v>40</v>
      </c>
      <c r="E2079" s="6">
        <v>4843</v>
      </c>
      <c r="F2079" s="17">
        <f>VLOOKUP(A2079,'forecast data dump'!$A$1:$H$3450,4,FALSE)</f>
        <v>44774</v>
      </c>
      <c r="G2079" s="17">
        <f>VLOOKUP(A2079,'forecast data dump'!$A$1:$H$3450,5,FALSE)</f>
        <v>44782</v>
      </c>
      <c r="H2079" s="13">
        <f>VLOOKUP(A2079,'forecast data dump'!$A$1:$H$3450,8,FALSE)</f>
        <v>0</v>
      </c>
      <c r="I2079" s="22">
        <f t="shared" si="304"/>
        <v>40</v>
      </c>
      <c r="J2079" s="5"/>
      <c r="K2079" s="5"/>
      <c r="L2079" s="33">
        <f t="shared" si="305"/>
        <v>4843</v>
      </c>
      <c r="M2079" s="33">
        <f t="shared" si="306"/>
        <v>4843</v>
      </c>
      <c r="N2079" s="22">
        <f t="shared" si="307"/>
        <v>0</v>
      </c>
    </row>
    <row r="2080" spans="1:14" x14ac:dyDescent="0.3">
      <c r="A2080" s="5" t="s">
        <v>2128</v>
      </c>
      <c r="B2080" s="5" t="s">
        <v>2129</v>
      </c>
      <c r="C2080" s="5" t="s">
        <v>3745</v>
      </c>
      <c r="D2080" s="5">
        <v>16</v>
      </c>
      <c r="E2080" s="6">
        <v>1937</v>
      </c>
      <c r="F2080" s="17">
        <f>VLOOKUP(A2080,'forecast data dump'!$A$1:$H$3450,4,FALSE)</f>
        <v>44774</v>
      </c>
      <c r="G2080" s="17">
        <f>VLOOKUP(A2080,'forecast data dump'!$A$1:$H$3450,5,FALSE)</f>
        <v>44782</v>
      </c>
      <c r="H2080" s="13">
        <f>VLOOKUP(A2080,'forecast data dump'!$A$1:$H$3450,8,FALSE)</f>
        <v>0</v>
      </c>
      <c r="I2080" s="22">
        <f t="shared" si="304"/>
        <v>16</v>
      </c>
      <c r="J2080" s="5"/>
      <c r="K2080" s="5"/>
      <c r="L2080" s="33">
        <f t="shared" si="305"/>
        <v>1937</v>
      </c>
      <c r="M2080" s="33">
        <f t="shared" si="306"/>
        <v>1937</v>
      </c>
      <c r="N2080" s="22">
        <f t="shared" si="307"/>
        <v>0</v>
      </c>
    </row>
    <row r="2081" spans="1:14" x14ac:dyDescent="0.3">
      <c r="A2081" s="5" t="s">
        <v>2130</v>
      </c>
      <c r="B2081" s="5" t="s">
        <v>2131</v>
      </c>
      <c r="C2081" s="5" t="s">
        <v>3759</v>
      </c>
      <c r="D2081" s="5">
        <v>40</v>
      </c>
      <c r="E2081" s="6">
        <v>4702</v>
      </c>
      <c r="F2081" s="17">
        <f>VLOOKUP(A2081,'forecast data dump'!$A$1:$H$3450,4,FALSE)</f>
        <v>44582</v>
      </c>
      <c r="G2081" s="17">
        <f>VLOOKUP(A2081,'forecast data dump'!$A$1:$H$3450,5,FALSE)</f>
        <v>44595</v>
      </c>
      <c r="H2081" s="13">
        <f>VLOOKUP(A2081,'forecast data dump'!$A$1:$H$3450,8,FALSE)</f>
        <v>0</v>
      </c>
      <c r="I2081" s="22">
        <f t="shared" si="304"/>
        <v>40</v>
      </c>
      <c r="J2081" s="5"/>
      <c r="K2081" s="5"/>
      <c r="L2081" s="33">
        <f t="shared" si="305"/>
        <v>4702</v>
      </c>
      <c r="M2081" s="33">
        <f t="shared" si="306"/>
        <v>4702</v>
      </c>
      <c r="N2081" s="22">
        <f t="shared" si="307"/>
        <v>0</v>
      </c>
    </row>
    <row r="2082" spans="1:14" x14ac:dyDescent="0.3">
      <c r="A2082" s="5" t="s">
        <v>2130</v>
      </c>
      <c r="B2082" s="5" t="s">
        <v>2131</v>
      </c>
      <c r="C2082" s="5" t="s">
        <v>3752</v>
      </c>
      <c r="D2082" s="5">
        <v>64</v>
      </c>
      <c r="E2082" s="6">
        <v>8245</v>
      </c>
      <c r="F2082" s="17">
        <f>VLOOKUP(A2082,'forecast data dump'!$A$1:$H$3450,4,FALSE)</f>
        <v>44582</v>
      </c>
      <c r="G2082" s="17">
        <f>VLOOKUP(A2082,'forecast data dump'!$A$1:$H$3450,5,FALSE)</f>
        <v>44595</v>
      </c>
      <c r="H2082" s="13">
        <f>VLOOKUP(A2082,'forecast data dump'!$A$1:$H$3450,8,FALSE)</f>
        <v>0</v>
      </c>
      <c r="I2082" s="22">
        <f t="shared" si="304"/>
        <v>64</v>
      </c>
      <c r="J2082" s="5"/>
      <c r="K2082" s="5"/>
      <c r="L2082" s="33">
        <f t="shared" si="305"/>
        <v>8245</v>
      </c>
      <c r="M2082" s="33">
        <f t="shared" si="306"/>
        <v>8245</v>
      </c>
      <c r="N2082" s="22">
        <f t="shared" si="307"/>
        <v>0</v>
      </c>
    </row>
    <row r="2083" spans="1:14" x14ac:dyDescent="0.3">
      <c r="A2083" s="5" t="s">
        <v>2130</v>
      </c>
      <c r="B2083" s="5" t="s">
        <v>2131</v>
      </c>
      <c r="C2083" s="5" t="s">
        <v>3757</v>
      </c>
      <c r="D2083" s="5">
        <v>40</v>
      </c>
      <c r="E2083" s="6">
        <v>4129</v>
      </c>
      <c r="F2083" s="17">
        <f>VLOOKUP(A2083,'forecast data dump'!$A$1:$H$3450,4,FALSE)</f>
        <v>44582</v>
      </c>
      <c r="G2083" s="17">
        <f>VLOOKUP(A2083,'forecast data dump'!$A$1:$H$3450,5,FALSE)</f>
        <v>44595</v>
      </c>
      <c r="H2083" s="13">
        <f>VLOOKUP(A2083,'forecast data dump'!$A$1:$H$3450,8,FALSE)</f>
        <v>0</v>
      </c>
      <c r="I2083" s="22">
        <f t="shared" si="304"/>
        <v>40</v>
      </c>
      <c r="J2083" s="5"/>
      <c r="K2083" s="5"/>
      <c r="L2083" s="33">
        <f t="shared" si="305"/>
        <v>4129</v>
      </c>
      <c r="M2083" s="33">
        <f t="shared" si="306"/>
        <v>4129</v>
      </c>
      <c r="N2083" s="22">
        <f t="shared" si="307"/>
        <v>0</v>
      </c>
    </row>
    <row r="2084" spans="1:14" x14ac:dyDescent="0.3">
      <c r="A2084" s="5" t="s">
        <v>2130</v>
      </c>
      <c r="B2084" s="5" t="s">
        <v>2131</v>
      </c>
      <c r="C2084" s="5" t="s">
        <v>3763</v>
      </c>
      <c r="D2084" s="5">
        <v>40</v>
      </c>
      <c r="E2084" s="6">
        <v>6067</v>
      </c>
      <c r="F2084" s="17">
        <f>VLOOKUP(A2084,'forecast data dump'!$A$1:$H$3450,4,FALSE)</f>
        <v>44582</v>
      </c>
      <c r="G2084" s="17">
        <f>VLOOKUP(A2084,'forecast data dump'!$A$1:$H$3450,5,FALSE)</f>
        <v>44595</v>
      </c>
      <c r="H2084" s="13">
        <f>VLOOKUP(A2084,'forecast data dump'!$A$1:$H$3450,8,FALSE)</f>
        <v>0</v>
      </c>
      <c r="I2084" s="22">
        <f t="shared" si="304"/>
        <v>40</v>
      </c>
      <c r="J2084" s="5"/>
      <c r="K2084" s="5"/>
      <c r="L2084" s="33">
        <f t="shared" si="305"/>
        <v>6067</v>
      </c>
      <c r="M2084" s="33">
        <f t="shared" si="306"/>
        <v>6067</v>
      </c>
      <c r="N2084" s="22">
        <f t="shared" si="307"/>
        <v>0</v>
      </c>
    </row>
    <row r="2085" spans="1:14" x14ac:dyDescent="0.3">
      <c r="A2085" s="5" t="s">
        <v>2132</v>
      </c>
      <c r="B2085" s="5" t="s">
        <v>2133</v>
      </c>
      <c r="C2085" s="5" t="s">
        <v>3759</v>
      </c>
      <c r="D2085" s="5">
        <v>80</v>
      </c>
      <c r="E2085" s="6">
        <v>9686</v>
      </c>
      <c r="F2085" s="17">
        <f>VLOOKUP(A2085,'forecast data dump'!$A$1:$H$3450,4,FALSE)</f>
        <v>44582</v>
      </c>
      <c r="G2085" s="17">
        <f>VLOOKUP(A2085,'forecast data dump'!$A$1:$H$3450,5,FALSE)</f>
        <v>44609</v>
      </c>
      <c r="H2085" s="13">
        <f>VLOOKUP(A2085,'forecast data dump'!$A$1:$H$3450,8,FALSE)</f>
        <v>0</v>
      </c>
      <c r="I2085" s="22">
        <f t="shared" si="304"/>
        <v>80</v>
      </c>
      <c r="J2085" s="5"/>
      <c r="K2085" s="5"/>
      <c r="L2085" s="33">
        <f t="shared" si="305"/>
        <v>9686</v>
      </c>
      <c r="M2085" s="33">
        <f t="shared" si="306"/>
        <v>9686</v>
      </c>
      <c r="N2085" s="22">
        <f t="shared" si="307"/>
        <v>0</v>
      </c>
    </row>
    <row r="2086" spans="1:14" x14ac:dyDescent="0.3">
      <c r="A2086" s="5" t="s">
        <v>2132</v>
      </c>
      <c r="B2086" s="5" t="s">
        <v>2133</v>
      </c>
      <c r="C2086" s="5" t="s">
        <v>3752</v>
      </c>
      <c r="D2086" s="5">
        <v>80</v>
      </c>
      <c r="E2086" s="6">
        <v>10615</v>
      </c>
      <c r="F2086" s="17">
        <f>VLOOKUP(A2086,'forecast data dump'!$A$1:$H$3450,4,FALSE)</f>
        <v>44582</v>
      </c>
      <c r="G2086" s="17">
        <f>VLOOKUP(A2086,'forecast data dump'!$A$1:$H$3450,5,FALSE)</f>
        <v>44609</v>
      </c>
      <c r="H2086" s="13">
        <f>VLOOKUP(A2086,'forecast data dump'!$A$1:$H$3450,8,FALSE)</f>
        <v>0</v>
      </c>
      <c r="I2086" s="22">
        <f t="shared" si="304"/>
        <v>80</v>
      </c>
      <c r="J2086" s="5"/>
      <c r="K2086" s="5"/>
      <c r="L2086" s="33">
        <f t="shared" si="305"/>
        <v>10615</v>
      </c>
      <c r="M2086" s="33">
        <f t="shared" si="306"/>
        <v>10615</v>
      </c>
      <c r="N2086" s="22">
        <f t="shared" si="307"/>
        <v>0</v>
      </c>
    </row>
    <row r="2087" spans="1:14" x14ac:dyDescent="0.3">
      <c r="A2087" s="5" t="s">
        <v>2132</v>
      </c>
      <c r="B2087" s="5" t="s">
        <v>2133</v>
      </c>
      <c r="C2087" s="5" t="s">
        <v>3757</v>
      </c>
      <c r="D2087" s="5">
        <v>20</v>
      </c>
      <c r="E2087" s="6">
        <v>2126</v>
      </c>
      <c r="F2087" s="17">
        <f>VLOOKUP(A2087,'forecast data dump'!$A$1:$H$3450,4,FALSE)</f>
        <v>44582</v>
      </c>
      <c r="G2087" s="17">
        <f>VLOOKUP(A2087,'forecast data dump'!$A$1:$H$3450,5,FALSE)</f>
        <v>44609</v>
      </c>
      <c r="H2087" s="13">
        <f>VLOOKUP(A2087,'forecast data dump'!$A$1:$H$3450,8,FALSE)</f>
        <v>0</v>
      </c>
      <c r="I2087" s="22">
        <f t="shared" si="304"/>
        <v>20</v>
      </c>
      <c r="J2087" s="5"/>
      <c r="K2087" s="5"/>
      <c r="L2087" s="33">
        <f t="shared" si="305"/>
        <v>2126</v>
      </c>
      <c r="M2087" s="33">
        <f t="shared" si="306"/>
        <v>2126</v>
      </c>
      <c r="N2087" s="22">
        <f t="shared" si="307"/>
        <v>0</v>
      </c>
    </row>
    <row r="2088" spans="1:14" x14ac:dyDescent="0.3">
      <c r="A2088" s="5" t="s">
        <v>2132</v>
      </c>
      <c r="B2088" s="5" t="s">
        <v>2133</v>
      </c>
      <c r="C2088" s="5" t="s">
        <v>3763</v>
      </c>
      <c r="D2088" s="5">
        <v>8</v>
      </c>
      <c r="E2088" s="6">
        <v>1250</v>
      </c>
      <c r="F2088" s="17">
        <f>VLOOKUP(A2088,'forecast data dump'!$A$1:$H$3450,4,FALSE)</f>
        <v>44582</v>
      </c>
      <c r="G2088" s="17">
        <f>VLOOKUP(A2088,'forecast data dump'!$A$1:$H$3450,5,FALSE)</f>
        <v>44609</v>
      </c>
      <c r="H2088" s="13">
        <f>VLOOKUP(A2088,'forecast data dump'!$A$1:$H$3450,8,FALSE)</f>
        <v>0</v>
      </c>
      <c r="I2088" s="22">
        <f t="shared" si="304"/>
        <v>8</v>
      </c>
      <c r="J2088" s="5"/>
      <c r="K2088" s="5"/>
      <c r="L2088" s="33">
        <f t="shared" si="305"/>
        <v>1250</v>
      </c>
      <c r="M2088" s="33">
        <f t="shared" si="306"/>
        <v>1250</v>
      </c>
      <c r="N2088" s="22">
        <f t="shared" si="307"/>
        <v>0</v>
      </c>
    </row>
    <row r="2089" spans="1:14" x14ac:dyDescent="0.3">
      <c r="A2089" s="5" t="s">
        <v>2134</v>
      </c>
      <c r="B2089" s="5" t="s">
        <v>2135</v>
      </c>
      <c r="C2089" s="5" t="s">
        <v>3742</v>
      </c>
      <c r="D2089" s="5">
        <v>80</v>
      </c>
      <c r="E2089" s="6">
        <v>9686</v>
      </c>
      <c r="F2089" s="17">
        <f>VLOOKUP(A2089,'forecast data dump'!$A$1:$H$3450,4,FALSE)</f>
        <v>44638</v>
      </c>
      <c r="G2089" s="17">
        <f>VLOOKUP(A2089,'forecast data dump'!$A$1:$H$3450,5,FALSE)</f>
        <v>44665</v>
      </c>
      <c r="H2089" s="13">
        <f>VLOOKUP(A2089,'forecast data dump'!$A$1:$H$3450,8,FALSE)</f>
        <v>0</v>
      </c>
      <c r="I2089" s="22">
        <f t="shared" si="304"/>
        <v>80</v>
      </c>
      <c r="J2089" s="5"/>
      <c r="K2089" s="5"/>
      <c r="L2089" s="33">
        <f t="shared" si="305"/>
        <v>9686</v>
      </c>
      <c r="M2089" s="33">
        <f t="shared" si="306"/>
        <v>9686</v>
      </c>
      <c r="N2089" s="22">
        <f t="shared" si="307"/>
        <v>0</v>
      </c>
    </row>
    <row r="2090" spans="1:14" x14ac:dyDescent="0.3">
      <c r="A2090" s="5" t="s">
        <v>2134</v>
      </c>
      <c r="B2090" s="5" t="s">
        <v>2135</v>
      </c>
      <c r="C2090" s="5" t="s">
        <v>3741</v>
      </c>
      <c r="D2090" s="5">
        <v>40</v>
      </c>
      <c r="E2090" s="6">
        <v>4843</v>
      </c>
      <c r="F2090" s="17">
        <f>VLOOKUP(A2090,'forecast data dump'!$A$1:$H$3450,4,FALSE)</f>
        <v>44638</v>
      </c>
      <c r="G2090" s="17">
        <f>VLOOKUP(A2090,'forecast data dump'!$A$1:$H$3450,5,FALSE)</f>
        <v>44665</v>
      </c>
      <c r="H2090" s="13">
        <f>VLOOKUP(A2090,'forecast data dump'!$A$1:$H$3450,8,FALSE)</f>
        <v>0</v>
      </c>
      <c r="I2090" s="22">
        <f t="shared" si="304"/>
        <v>40</v>
      </c>
      <c r="J2090" s="5"/>
      <c r="K2090" s="5"/>
      <c r="L2090" s="33">
        <f t="shared" si="305"/>
        <v>4843</v>
      </c>
      <c r="M2090" s="33">
        <f t="shared" si="306"/>
        <v>4843</v>
      </c>
      <c r="N2090" s="22">
        <f t="shared" si="307"/>
        <v>0</v>
      </c>
    </row>
    <row r="2091" spans="1:14" x14ac:dyDescent="0.3">
      <c r="A2091" s="5" t="s">
        <v>2134</v>
      </c>
      <c r="B2091" s="5" t="s">
        <v>2135</v>
      </c>
      <c r="C2091" s="5" t="s">
        <v>3744</v>
      </c>
      <c r="D2091" s="5">
        <v>20</v>
      </c>
      <c r="E2091" s="6">
        <v>3125</v>
      </c>
      <c r="F2091" s="17">
        <f>VLOOKUP(A2091,'forecast data dump'!$A$1:$H$3450,4,FALSE)</f>
        <v>44638</v>
      </c>
      <c r="G2091" s="17">
        <f>VLOOKUP(A2091,'forecast data dump'!$A$1:$H$3450,5,FALSE)</f>
        <v>44665</v>
      </c>
      <c r="H2091" s="13">
        <f>VLOOKUP(A2091,'forecast data dump'!$A$1:$H$3450,8,FALSE)</f>
        <v>0</v>
      </c>
      <c r="I2091" s="22">
        <f t="shared" si="304"/>
        <v>20</v>
      </c>
      <c r="J2091" s="5"/>
      <c r="K2091" s="5"/>
      <c r="L2091" s="33">
        <f t="shared" si="305"/>
        <v>3125</v>
      </c>
      <c r="M2091" s="33">
        <f t="shared" si="306"/>
        <v>3125</v>
      </c>
      <c r="N2091" s="22">
        <f t="shared" si="307"/>
        <v>0</v>
      </c>
    </row>
    <row r="2092" spans="1:14" x14ac:dyDescent="0.3">
      <c r="A2092" s="5" t="s">
        <v>2134</v>
      </c>
      <c r="B2092" s="5" t="s">
        <v>2135</v>
      </c>
      <c r="C2092" s="5" t="s">
        <v>3733</v>
      </c>
      <c r="D2092" s="5">
        <v>20</v>
      </c>
      <c r="E2092" s="6">
        <v>3125</v>
      </c>
      <c r="F2092" s="17">
        <f>VLOOKUP(A2092,'forecast data dump'!$A$1:$H$3450,4,FALSE)</f>
        <v>44638</v>
      </c>
      <c r="G2092" s="17">
        <f>VLOOKUP(A2092,'forecast data dump'!$A$1:$H$3450,5,FALSE)</f>
        <v>44665</v>
      </c>
      <c r="H2092" s="13">
        <f>VLOOKUP(A2092,'forecast data dump'!$A$1:$H$3450,8,FALSE)</f>
        <v>0</v>
      </c>
      <c r="I2092" s="22">
        <f t="shared" si="304"/>
        <v>20</v>
      </c>
      <c r="J2092" s="5"/>
      <c r="K2092" s="5"/>
      <c r="L2092" s="33">
        <f t="shared" si="305"/>
        <v>3125</v>
      </c>
      <c r="M2092" s="33">
        <f t="shared" si="306"/>
        <v>3125</v>
      </c>
      <c r="N2092" s="22">
        <f t="shared" si="307"/>
        <v>0</v>
      </c>
    </row>
    <row r="2093" spans="1:14" x14ac:dyDescent="0.3">
      <c r="A2093" s="5" t="s">
        <v>2136</v>
      </c>
      <c r="B2093" s="5" t="s">
        <v>2137</v>
      </c>
      <c r="C2093" s="5" t="s">
        <v>3757</v>
      </c>
      <c r="D2093" s="5">
        <v>40</v>
      </c>
      <c r="E2093" s="6">
        <v>4253</v>
      </c>
      <c r="F2093" s="17">
        <f>VLOOKUP(A2093,'forecast data dump'!$A$1:$H$3450,4,FALSE)</f>
        <v>44718</v>
      </c>
      <c r="G2093" s="17">
        <f>VLOOKUP(A2093,'forecast data dump'!$A$1:$H$3450,5,FALSE)</f>
        <v>44747</v>
      </c>
      <c r="H2093" s="13">
        <f>VLOOKUP(A2093,'forecast data dump'!$A$1:$H$3450,8,FALSE)</f>
        <v>0</v>
      </c>
      <c r="I2093" s="22">
        <f t="shared" si="304"/>
        <v>40</v>
      </c>
      <c r="J2093" s="5"/>
      <c r="K2093" s="5"/>
      <c r="L2093" s="33">
        <f t="shared" si="305"/>
        <v>4253</v>
      </c>
      <c r="M2093" s="33">
        <f t="shared" si="306"/>
        <v>4253</v>
      </c>
      <c r="N2093" s="22">
        <f t="shared" si="307"/>
        <v>0</v>
      </c>
    </row>
    <row r="2094" spans="1:14" x14ac:dyDescent="0.3">
      <c r="A2094" s="5" t="s">
        <v>2138</v>
      </c>
      <c r="B2094" s="5" t="s">
        <v>2139</v>
      </c>
      <c r="C2094" s="5" t="s">
        <v>3733</v>
      </c>
      <c r="D2094" s="5">
        <v>120</v>
      </c>
      <c r="E2094" s="6">
        <v>18748</v>
      </c>
      <c r="F2094" s="17">
        <f>VLOOKUP(A2094,'forecast data dump'!$A$1:$H$3450,4,FALSE)</f>
        <v>44617</v>
      </c>
      <c r="G2094" s="17">
        <f>VLOOKUP(A2094,'forecast data dump'!$A$1:$H$3450,5,FALSE)</f>
        <v>44700</v>
      </c>
      <c r="H2094" s="13">
        <f>VLOOKUP(A2094,'forecast data dump'!$A$1:$H$3450,8,FALSE)</f>
        <v>0</v>
      </c>
      <c r="I2094" s="22">
        <f t="shared" si="304"/>
        <v>120</v>
      </c>
      <c r="J2094" s="5"/>
      <c r="K2094" s="5"/>
      <c r="L2094" s="33">
        <f t="shared" si="305"/>
        <v>18748</v>
      </c>
      <c r="M2094" s="33">
        <f t="shared" si="306"/>
        <v>18748</v>
      </c>
      <c r="N2094" s="22">
        <f t="shared" si="307"/>
        <v>0</v>
      </c>
    </row>
    <row r="2095" spans="1:14" x14ac:dyDescent="0.3">
      <c r="A2095" s="5" t="s">
        <v>2138</v>
      </c>
      <c r="B2095" s="5" t="s">
        <v>2139</v>
      </c>
      <c r="C2095" s="5" t="s">
        <v>3742</v>
      </c>
      <c r="D2095" s="5">
        <v>280</v>
      </c>
      <c r="E2095" s="6">
        <v>33900</v>
      </c>
      <c r="F2095" s="17">
        <f>VLOOKUP(A2095,'forecast data dump'!$A$1:$H$3450,4,FALSE)</f>
        <v>44617</v>
      </c>
      <c r="G2095" s="17">
        <f>VLOOKUP(A2095,'forecast data dump'!$A$1:$H$3450,5,FALSE)</f>
        <v>44700</v>
      </c>
      <c r="H2095" s="13">
        <f>VLOOKUP(A2095,'forecast data dump'!$A$1:$H$3450,8,FALSE)</f>
        <v>0</v>
      </c>
      <c r="I2095" s="22">
        <f t="shared" si="304"/>
        <v>280</v>
      </c>
      <c r="J2095" s="5"/>
      <c r="K2095" s="5"/>
      <c r="L2095" s="33">
        <f t="shared" si="305"/>
        <v>33900</v>
      </c>
      <c r="M2095" s="33">
        <f t="shared" si="306"/>
        <v>33900</v>
      </c>
      <c r="N2095" s="22">
        <f t="shared" si="307"/>
        <v>0</v>
      </c>
    </row>
    <row r="2096" spans="1:14" x14ac:dyDescent="0.3">
      <c r="A2096" s="5" t="s">
        <v>2138</v>
      </c>
      <c r="B2096" s="5" t="s">
        <v>2139</v>
      </c>
      <c r="C2096" s="5" t="s">
        <v>3741</v>
      </c>
      <c r="D2096" s="5">
        <v>280</v>
      </c>
      <c r="E2096" s="6">
        <v>33900</v>
      </c>
      <c r="F2096" s="17">
        <f>VLOOKUP(A2096,'forecast data dump'!$A$1:$H$3450,4,FALSE)</f>
        <v>44617</v>
      </c>
      <c r="G2096" s="17">
        <f>VLOOKUP(A2096,'forecast data dump'!$A$1:$H$3450,5,FALSE)</f>
        <v>44700</v>
      </c>
      <c r="H2096" s="13">
        <f>VLOOKUP(A2096,'forecast data dump'!$A$1:$H$3450,8,FALSE)</f>
        <v>0</v>
      </c>
      <c r="I2096" s="22">
        <f t="shared" si="304"/>
        <v>280</v>
      </c>
      <c r="J2096" s="5"/>
      <c r="K2096" s="5"/>
      <c r="L2096" s="33">
        <f t="shared" si="305"/>
        <v>33900</v>
      </c>
      <c r="M2096" s="33">
        <f t="shared" si="306"/>
        <v>33900</v>
      </c>
      <c r="N2096" s="22">
        <f t="shared" si="307"/>
        <v>0</v>
      </c>
    </row>
    <row r="2097" spans="1:14" x14ac:dyDescent="0.3">
      <c r="A2097" s="5" t="s">
        <v>2138</v>
      </c>
      <c r="B2097" s="5" t="s">
        <v>2139</v>
      </c>
      <c r="C2097" s="5" t="s">
        <v>3745</v>
      </c>
      <c r="D2097" s="5">
        <v>48</v>
      </c>
      <c r="E2097" s="6">
        <v>5811</v>
      </c>
      <c r="F2097" s="17">
        <f>VLOOKUP(A2097,'forecast data dump'!$A$1:$H$3450,4,FALSE)</f>
        <v>44617</v>
      </c>
      <c r="G2097" s="17">
        <f>VLOOKUP(A2097,'forecast data dump'!$A$1:$H$3450,5,FALSE)</f>
        <v>44700</v>
      </c>
      <c r="H2097" s="13">
        <f>VLOOKUP(A2097,'forecast data dump'!$A$1:$H$3450,8,FALSE)</f>
        <v>0</v>
      </c>
      <c r="I2097" s="22">
        <f t="shared" si="304"/>
        <v>48</v>
      </c>
      <c r="J2097" s="5"/>
      <c r="K2097" s="5"/>
      <c r="L2097" s="33">
        <f t="shared" si="305"/>
        <v>5811</v>
      </c>
      <c r="M2097" s="33">
        <f t="shared" si="306"/>
        <v>5811</v>
      </c>
      <c r="N2097" s="22">
        <f t="shared" si="307"/>
        <v>0</v>
      </c>
    </row>
    <row r="2098" spans="1:14" x14ac:dyDescent="0.3">
      <c r="A2098" s="5" t="s">
        <v>2138</v>
      </c>
      <c r="B2098" s="5" t="s">
        <v>2139</v>
      </c>
      <c r="C2098" s="5" t="s">
        <v>3744</v>
      </c>
      <c r="D2098" s="5">
        <v>120</v>
      </c>
      <c r="E2098" s="6">
        <v>18748</v>
      </c>
      <c r="F2098" s="17">
        <f>VLOOKUP(A2098,'forecast data dump'!$A$1:$H$3450,4,FALSE)</f>
        <v>44617</v>
      </c>
      <c r="G2098" s="17">
        <f>VLOOKUP(A2098,'forecast data dump'!$A$1:$H$3450,5,FALSE)</f>
        <v>44700</v>
      </c>
      <c r="H2098" s="13">
        <f>VLOOKUP(A2098,'forecast data dump'!$A$1:$H$3450,8,FALSE)</f>
        <v>0</v>
      </c>
      <c r="I2098" s="22">
        <f t="shared" si="304"/>
        <v>120</v>
      </c>
      <c r="J2098" s="5"/>
      <c r="K2098" s="5"/>
      <c r="L2098" s="33">
        <f t="shared" si="305"/>
        <v>18748</v>
      </c>
      <c r="M2098" s="33">
        <f t="shared" si="306"/>
        <v>18748</v>
      </c>
      <c r="N2098" s="22">
        <f t="shared" si="307"/>
        <v>0</v>
      </c>
    </row>
    <row r="2099" spans="1:14" x14ac:dyDescent="0.3">
      <c r="A2099" s="5" t="s">
        <v>2140</v>
      </c>
      <c r="B2099" s="5" t="s">
        <v>2141</v>
      </c>
      <c r="C2099" s="5" t="s">
        <v>3733</v>
      </c>
      <c r="D2099" s="5">
        <v>120</v>
      </c>
      <c r="E2099" s="6">
        <v>18748</v>
      </c>
      <c r="F2099" s="17">
        <f>VLOOKUP(A2099,'forecast data dump'!$A$1:$H$3450,4,FALSE)</f>
        <v>44734</v>
      </c>
      <c r="G2099" s="17">
        <f>VLOOKUP(A2099,'forecast data dump'!$A$1:$H$3450,5,FALSE)</f>
        <v>44790</v>
      </c>
      <c r="H2099" s="13">
        <f>VLOOKUP(A2099,'forecast data dump'!$A$1:$H$3450,8,FALSE)</f>
        <v>0</v>
      </c>
      <c r="I2099" s="22">
        <f t="shared" si="304"/>
        <v>120</v>
      </c>
      <c r="J2099" s="5"/>
      <c r="K2099" s="5"/>
      <c r="L2099" s="33">
        <f t="shared" si="305"/>
        <v>18748</v>
      </c>
      <c r="M2099" s="33">
        <f t="shared" si="306"/>
        <v>18748</v>
      </c>
      <c r="N2099" s="22">
        <f t="shared" si="307"/>
        <v>0</v>
      </c>
    </row>
    <row r="2100" spans="1:14" x14ac:dyDescent="0.3">
      <c r="A2100" s="5" t="s">
        <v>2140</v>
      </c>
      <c r="B2100" s="5" t="s">
        <v>2141</v>
      </c>
      <c r="C2100" s="5" t="s">
        <v>3741</v>
      </c>
      <c r="D2100" s="5">
        <v>720</v>
      </c>
      <c r="E2100" s="6">
        <v>87172</v>
      </c>
      <c r="F2100" s="17">
        <f>VLOOKUP(A2100,'forecast data dump'!$A$1:$H$3450,4,FALSE)</f>
        <v>44734</v>
      </c>
      <c r="G2100" s="17">
        <f>VLOOKUP(A2100,'forecast data dump'!$A$1:$H$3450,5,FALSE)</f>
        <v>44790</v>
      </c>
      <c r="H2100" s="13">
        <f>VLOOKUP(A2100,'forecast data dump'!$A$1:$H$3450,8,FALSE)</f>
        <v>0</v>
      </c>
      <c r="I2100" s="22">
        <f t="shared" si="304"/>
        <v>720</v>
      </c>
      <c r="J2100" s="5"/>
      <c r="K2100" s="5"/>
      <c r="L2100" s="33">
        <f t="shared" si="305"/>
        <v>87172</v>
      </c>
      <c r="M2100" s="33">
        <f t="shared" si="306"/>
        <v>87172</v>
      </c>
      <c r="N2100" s="22">
        <f t="shared" si="307"/>
        <v>0</v>
      </c>
    </row>
    <row r="2101" spans="1:14" x14ac:dyDescent="0.3">
      <c r="A2101" s="5" t="s">
        <v>2140</v>
      </c>
      <c r="B2101" s="5" t="s">
        <v>2141</v>
      </c>
      <c r="C2101" s="5" t="s">
        <v>3745</v>
      </c>
      <c r="D2101" s="5">
        <v>96</v>
      </c>
      <c r="E2101" s="6">
        <v>11623</v>
      </c>
      <c r="F2101" s="17">
        <f>VLOOKUP(A2101,'forecast data dump'!$A$1:$H$3450,4,FALSE)</f>
        <v>44734</v>
      </c>
      <c r="G2101" s="17">
        <f>VLOOKUP(A2101,'forecast data dump'!$A$1:$H$3450,5,FALSE)</f>
        <v>44790</v>
      </c>
      <c r="H2101" s="13">
        <f>VLOOKUP(A2101,'forecast data dump'!$A$1:$H$3450,8,FALSE)</f>
        <v>0</v>
      </c>
      <c r="I2101" s="22">
        <f t="shared" si="304"/>
        <v>96</v>
      </c>
      <c r="J2101" s="5"/>
      <c r="K2101" s="5"/>
      <c r="L2101" s="33">
        <f t="shared" si="305"/>
        <v>11623</v>
      </c>
      <c r="M2101" s="33">
        <f t="shared" si="306"/>
        <v>11623</v>
      </c>
      <c r="N2101" s="22">
        <f t="shared" si="307"/>
        <v>0</v>
      </c>
    </row>
    <row r="2102" spans="1:14" x14ac:dyDescent="0.3">
      <c r="A2102" s="5" t="s">
        <v>2142</v>
      </c>
      <c r="B2102" s="5" t="s">
        <v>2143</v>
      </c>
      <c r="C2102" s="5" t="s">
        <v>3733</v>
      </c>
      <c r="D2102" s="5">
        <v>80</v>
      </c>
      <c r="E2102" s="6">
        <v>12499</v>
      </c>
      <c r="F2102" s="17">
        <f>VLOOKUP(A2102,'forecast data dump'!$A$1:$H$3450,4,FALSE)</f>
        <v>44705</v>
      </c>
      <c r="G2102" s="17">
        <f>VLOOKUP(A2102,'forecast data dump'!$A$1:$H$3450,5,FALSE)</f>
        <v>44755</v>
      </c>
      <c r="H2102" s="13">
        <f>VLOOKUP(A2102,'forecast data dump'!$A$1:$H$3450,8,FALSE)</f>
        <v>0</v>
      </c>
      <c r="I2102" s="22">
        <f t="shared" si="304"/>
        <v>80</v>
      </c>
      <c r="J2102" s="5"/>
      <c r="K2102" s="5"/>
      <c r="L2102" s="33">
        <f t="shared" si="305"/>
        <v>12499</v>
      </c>
      <c r="M2102" s="33">
        <f t="shared" si="306"/>
        <v>12499</v>
      </c>
      <c r="N2102" s="22">
        <f t="shared" si="307"/>
        <v>0</v>
      </c>
    </row>
    <row r="2103" spans="1:14" x14ac:dyDescent="0.3">
      <c r="A2103" s="5" t="s">
        <v>2142</v>
      </c>
      <c r="B2103" s="5" t="s">
        <v>2143</v>
      </c>
      <c r="C2103" s="5" t="s">
        <v>3742</v>
      </c>
      <c r="D2103" s="5">
        <v>160</v>
      </c>
      <c r="E2103" s="6">
        <v>19372</v>
      </c>
      <c r="F2103" s="17">
        <f>VLOOKUP(A2103,'forecast data dump'!$A$1:$H$3450,4,FALSE)</f>
        <v>44705</v>
      </c>
      <c r="G2103" s="17">
        <f>VLOOKUP(A2103,'forecast data dump'!$A$1:$H$3450,5,FALSE)</f>
        <v>44755</v>
      </c>
      <c r="H2103" s="13">
        <f>VLOOKUP(A2103,'forecast data dump'!$A$1:$H$3450,8,FALSE)</f>
        <v>0</v>
      </c>
      <c r="I2103" s="22">
        <f t="shared" si="304"/>
        <v>160</v>
      </c>
      <c r="J2103" s="5"/>
      <c r="K2103" s="5"/>
      <c r="L2103" s="33">
        <f t="shared" si="305"/>
        <v>19372</v>
      </c>
      <c r="M2103" s="33">
        <f t="shared" si="306"/>
        <v>19372</v>
      </c>
      <c r="N2103" s="22">
        <f t="shared" si="307"/>
        <v>0</v>
      </c>
    </row>
    <row r="2104" spans="1:14" x14ac:dyDescent="0.3">
      <c r="A2104" s="5" t="s">
        <v>2142</v>
      </c>
      <c r="B2104" s="5" t="s">
        <v>2143</v>
      </c>
      <c r="C2104" s="5" t="s">
        <v>3741</v>
      </c>
      <c r="D2104" s="5">
        <v>160</v>
      </c>
      <c r="E2104" s="6">
        <v>19372</v>
      </c>
      <c r="F2104" s="17">
        <f>VLOOKUP(A2104,'forecast data dump'!$A$1:$H$3450,4,FALSE)</f>
        <v>44705</v>
      </c>
      <c r="G2104" s="17">
        <f>VLOOKUP(A2104,'forecast data dump'!$A$1:$H$3450,5,FALSE)</f>
        <v>44755</v>
      </c>
      <c r="H2104" s="13">
        <f>VLOOKUP(A2104,'forecast data dump'!$A$1:$H$3450,8,FALSE)</f>
        <v>0</v>
      </c>
      <c r="I2104" s="22">
        <f t="shared" si="304"/>
        <v>160</v>
      </c>
      <c r="J2104" s="5"/>
      <c r="K2104" s="5"/>
      <c r="L2104" s="33">
        <f t="shared" si="305"/>
        <v>19372</v>
      </c>
      <c r="M2104" s="33">
        <f t="shared" si="306"/>
        <v>19372</v>
      </c>
      <c r="N2104" s="22">
        <f t="shared" si="307"/>
        <v>0</v>
      </c>
    </row>
    <row r="2105" spans="1:14" x14ac:dyDescent="0.3">
      <c r="A2105" s="5" t="s">
        <v>2142</v>
      </c>
      <c r="B2105" s="5" t="s">
        <v>2143</v>
      </c>
      <c r="C2105" s="5" t="s">
        <v>3745</v>
      </c>
      <c r="D2105" s="5">
        <v>40</v>
      </c>
      <c r="E2105" s="6">
        <v>4843</v>
      </c>
      <c r="F2105" s="17">
        <f>VLOOKUP(A2105,'forecast data dump'!$A$1:$H$3450,4,FALSE)</f>
        <v>44705</v>
      </c>
      <c r="G2105" s="17">
        <f>VLOOKUP(A2105,'forecast data dump'!$A$1:$H$3450,5,FALSE)</f>
        <v>44755</v>
      </c>
      <c r="H2105" s="13">
        <f>VLOOKUP(A2105,'forecast data dump'!$A$1:$H$3450,8,FALSE)</f>
        <v>0</v>
      </c>
      <c r="I2105" s="22">
        <f t="shared" si="304"/>
        <v>40</v>
      </c>
      <c r="J2105" s="5"/>
      <c r="K2105" s="5"/>
      <c r="L2105" s="33">
        <f t="shared" si="305"/>
        <v>4843</v>
      </c>
      <c r="M2105" s="33">
        <f t="shared" si="306"/>
        <v>4843</v>
      </c>
      <c r="N2105" s="22">
        <f t="shared" si="307"/>
        <v>0</v>
      </c>
    </row>
    <row r="2106" spans="1:14" x14ac:dyDescent="0.3">
      <c r="A2106" s="5" t="s">
        <v>2142</v>
      </c>
      <c r="B2106" s="5" t="s">
        <v>2143</v>
      </c>
      <c r="C2106" s="5" t="s">
        <v>3744</v>
      </c>
      <c r="D2106" s="5">
        <v>80</v>
      </c>
      <c r="E2106" s="6">
        <v>12499</v>
      </c>
      <c r="F2106" s="17">
        <f>VLOOKUP(A2106,'forecast data dump'!$A$1:$H$3450,4,FALSE)</f>
        <v>44705</v>
      </c>
      <c r="G2106" s="17">
        <f>VLOOKUP(A2106,'forecast data dump'!$A$1:$H$3450,5,FALSE)</f>
        <v>44755</v>
      </c>
      <c r="H2106" s="13">
        <f>VLOOKUP(A2106,'forecast data dump'!$A$1:$H$3450,8,FALSE)</f>
        <v>0</v>
      </c>
      <c r="I2106" s="22">
        <f t="shared" si="304"/>
        <v>80</v>
      </c>
      <c r="J2106" s="5"/>
      <c r="K2106" s="5"/>
      <c r="L2106" s="33">
        <f t="shared" si="305"/>
        <v>12499</v>
      </c>
      <c r="M2106" s="33">
        <f t="shared" si="306"/>
        <v>12499</v>
      </c>
      <c r="N2106" s="22">
        <f t="shared" si="307"/>
        <v>0</v>
      </c>
    </row>
    <row r="2107" spans="1:14" x14ac:dyDescent="0.3">
      <c r="A2107" s="5" t="s">
        <v>2144</v>
      </c>
      <c r="B2107" s="5" t="s">
        <v>2145</v>
      </c>
      <c r="C2107" s="5" t="s">
        <v>3762</v>
      </c>
      <c r="D2107" s="5">
        <v>500</v>
      </c>
      <c r="E2107" s="6">
        <v>589</v>
      </c>
      <c r="F2107" s="17">
        <f>VLOOKUP(A2107,'forecast data dump'!$A$1:$H$3450,4,FALSE)</f>
        <v>44615</v>
      </c>
      <c r="G2107" s="17">
        <f>VLOOKUP(A2107,'forecast data dump'!$A$1:$H$3450,5,FALSE)</f>
        <v>44642</v>
      </c>
      <c r="H2107" s="13">
        <f>VLOOKUP(A2107,'forecast data dump'!$A$1:$H$3450,8,FALSE)</f>
        <v>0</v>
      </c>
      <c r="I2107" s="22">
        <f t="shared" si="304"/>
        <v>500</v>
      </c>
      <c r="J2107" s="5"/>
      <c r="K2107" s="5"/>
      <c r="L2107" s="33">
        <f t="shared" si="305"/>
        <v>589</v>
      </c>
      <c r="M2107" s="33">
        <f t="shared" si="306"/>
        <v>589</v>
      </c>
      <c r="N2107" s="22">
        <f t="shared" si="307"/>
        <v>0</v>
      </c>
    </row>
    <row r="2108" spans="1:14" x14ac:dyDescent="0.3">
      <c r="A2108" s="5" t="s">
        <v>2146</v>
      </c>
      <c r="B2108" s="5" t="s">
        <v>2147</v>
      </c>
      <c r="C2108" s="5" t="s">
        <v>3762</v>
      </c>
      <c r="D2108" s="5">
        <v>500</v>
      </c>
      <c r="E2108" s="6">
        <v>580</v>
      </c>
      <c r="F2108" s="17" t="str">
        <f>VLOOKUP(A2108,'forecast data dump'!$A$1:$H$3450,4,FALSE)</f>
        <v>22-Feb-21 A</v>
      </c>
      <c r="G2108" s="17" t="str">
        <f>VLOOKUP(A2108,'forecast data dump'!$A$1:$H$3450,5,FALSE)</f>
        <v>26-Feb-21 A</v>
      </c>
      <c r="H2108" s="13">
        <f>VLOOKUP(A2108,'forecast data dump'!$A$1:$H$3450,8,FALSE)</f>
        <v>1</v>
      </c>
      <c r="I2108" s="22">
        <f t="shared" si="304"/>
        <v>0</v>
      </c>
      <c r="J2108" s="5"/>
      <c r="K2108" s="5"/>
      <c r="L2108" s="33">
        <f t="shared" si="305"/>
        <v>0</v>
      </c>
      <c r="M2108" s="33">
        <f t="shared" si="306"/>
        <v>0</v>
      </c>
      <c r="N2108" s="22">
        <f t="shared" si="307"/>
        <v>0</v>
      </c>
    </row>
    <row r="2109" spans="1:14" x14ac:dyDescent="0.3">
      <c r="A2109" s="5" t="s">
        <v>2148</v>
      </c>
      <c r="B2109" s="5" t="s">
        <v>2149</v>
      </c>
      <c r="C2109" s="5" t="s">
        <v>3762</v>
      </c>
      <c r="D2109" s="5">
        <v>500</v>
      </c>
      <c r="E2109" s="6">
        <v>592</v>
      </c>
      <c r="F2109" s="17">
        <f>VLOOKUP(A2109,'forecast data dump'!$A$1:$H$3450,4,FALSE)</f>
        <v>44774</v>
      </c>
      <c r="G2109" s="17">
        <f>VLOOKUP(A2109,'forecast data dump'!$A$1:$H$3450,5,FALSE)</f>
        <v>44782</v>
      </c>
      <c r="H2109" s="13">
        <f>VLOOKUP(A2109,'forecast data dump'!$A$1:$H$3450,8,FALSE)</f>
        <v>0</v>
      </c>
      <c r="I2109" s="22">
        <f t="shared" si="304"/>
        <v>500</v>
      </c>
      <c r="J2109" s="5"/>
      <c r="K2109" s="5"/>
      <c r="L2109" s="33">
        <f t="shared" si="305"/>
        <v>592</v>
      </c>
      <c r="M2109" s="33">
        <f t="shared" si="306"/>
        <v>592</v>
      </c>
      <c r="N2109" s="22">
        <f t="shared" si="307"/>
        <v>0</v>
      </c>
    </row>
    <row r="2110" spans="1:14" x14ac:dyDescent="0.3">
      <c r="A2110" s="5" t="s">
        <v>2150</v>
      </c>
      <c r="B2110" s="5" t="s">
        <v>2151</v>
      </c>
      <c r="C2110" s="5" t="s">
        <v>3762</v>
      </c>
      <c r="D2110" s="5">
        <v>500</v>
      </c>
      <c r="E2110" s="6">
        <v>580</v>
      </c>
      <c r="F2110" s="17">
        <f>VLOOKUP(A2110,'forecast data dump'!$A$1:$H$3450,4,FALSE)</f>
        <v>44582</v>
      </c>
      <c r="G2110" s="17">
        <f>VLOOKUP(A2110,'forecast data dump'!$A$1:$H$3450,5,FALSE)</f>
        <v>44595</v>
      </c>
      <c r="H2110" s="13">
        <f>VLOOKUP(A2110,'forecast data dump'!$A$1:$H$3450,8,FALSE)</f>
        <v>0</v>
      </c>
      <c r="I2110" s="22">
        <f t="shared" si="304"/>
        <v>500</v>
      </c>
      <c r="J2110" s="5"/>
      <c r="K2110" s="5"/>
      <c r="L2110" s="33">
        <f t="shared" si="305"/>
        <v>580</v>
      </c>
      <c r="M2110" s="33">
        <f t="shared" si="306"/>
        <v>580</v>
      </c>
      <c r="N2110" s="22">
        <f t="shared" si="307"/>
        <v>0</v>
      </c>
    </row>
    <row r="2111" spans="1:14" x14ac:dyDescent="0.3">
      <c r="A2111" s="5" t="s">
        <v>2152</v>
      </c>
      <c r="B2111" s="5" t="s">
        <v>2153</v>
      </c>
      <c r="C2111" s="5" t="s">
        <v>3762</v>
      </c>
      <c r="D2111" s="5">
        <v>500</v>
      </c>
      <c r="E2111" s="6">
        <v>592</v>
      </c>
      <c r="F2111" s="17">
        <f>VLOOKUP(A2111,'forecast data dump'!$A$1:$H$3450,4,FALSE)</f>
        <v>44582</v>
      </c>
      <c r="G2111" s="17">
        <f>VLOOKUP(A2111,'forecast data dump'!$A$1:$H$3450,5,FALSE)</f>
        <v>44609</v>
      </c>
      <c r="H2111" s="13">
        <f>VLOOKUP(A2111,'forecast data dump'!$A$1:$H$3450,8,FALSE)</f>
        <v>0</v>
      </c>
      <c r="I2111" s="22">
        <f t="shared" si="304"/>
        <v>500</v>
      </c>
      <c r="J2111" s="5"/>
      <c r="K2111" s="5"/>
      <c r="L2111" s="33">
        <f t="shared" si="305"/>
        <v>592</v>
      </c>
      <c r="M2111" s="33">
        <f t="shared" si="306"/>
        <v>592</v>
      </c>
      <c r="N2111" s="22">
        <f t="shared" si="307"/>
        <v>0</v>
      </c>
    </row>
    <row r="2112" spans="1:14" x14ac:dyDescent="0.3">
      <c r="A2112" s="5" t="s">
        <v>2154</v>
      </c>
      <c r="B2112" s="5" t="s">
        <v>2155</v>
      </c>
      <c r="C2112" s="5" t="s">
        <v>3762</v>
      </c>
      <c r="D2112" s="5">
        <v>500</v>
      </c>
      <c r="E2112" s="6">
        <v>592</v>
      </c>
      <c r="F2112" s="17">
        <f>VLOOKUP(A2112,'forecast data dump'!$A$1:$H$3450,4,FALSE)</f>
        <v>44638</v>
      </c>
      <c r="G2112" s="17">
        <f>VLOOKUP(A2112,'forecast data dump'!$A$1:$H$3450,5,FALSE)</f>
        <v>44665</v>
      </c>
      <c r="H2112" s="13">
        <f>VLOOKUP(A2112,'forecast data dump'!$A$1:$H$3450,8,FALSE)</f>
        <v>0</v>
      </c>
      <c r="I2112" s="22">
        <f t="shared" si="304"/>
        <v>500</v>
      </c>
      <c r="J2112" s="5"/>
      <c r="K2112" s="5"/>
      <c r="L2112" s="33">
        <f t="shared" si="305"/>
        <v>592</v>
      </c>
      <c r="M2112" s="33">
        <f t="shared" si="306"/>
        <v>592</v>
      </c>
      <c r="N2112" s="22">
        <f t="shared" si="307"/>
        <v>0</v>
      </c>
    </row>
    <row r="2113" spans="1:14" x14ac:dyDescent="0.3">
      <c r="A2113" s="5" t="s">
        <v>2156</v>
      </c>
      <c r="B2113" s="5" t="s">
        <v>2157</v>
      </c>
      <c r="C2113" s="5" t="s">
        <v>3762</v>
      </c>
      <c r="D2113" s="5">
        <v>500</v>
      </c>
      <c r="E2113" s="6">
        <v>592</v>
      </c>
      <c r="F2113" s="17">
        <f>VLOOKUP(A2113,'forecast data dump'!$A$1:$H$3450,4,FALSE)</f>
        <v>44718</v>
      </c>
      <c r="G2113" s="17">
        <f>VLOOKUP(A2113,'forecast data dump'!$A$1:$H$3450,5,FALSE)</f>
        <v>44747</v>
      </c>
      <c r="H2113" s="13">
        <f>VLOOKUP(A2113,'forecast data dump'!$A$1:$H$3450,8,FALSE)</f>
        <v>0</v>
      </c>
      <c r="I2113" s="22">
        <f t="shared" si="304"/>
        <v>500</v>
      </c>
      <c r="J2113" s="5"/>
      <c r="K2113" s="5"/>
      <c r="L2113" s="33">
        <f t="shared" si="305"/>
        <v>592</v>
      </c>
      <c r="M2113" s="33">
        <f t="shared" si="306"/>
        <v>592</v>
      </c>
      <c r="N2113" s="22">
        <f t="shared" si="307"/>
        <v>0</v>
      </c>
    </row>
    <row r="2114" spans="1:14" x14ac:dyDescent="0.3">
      <c r="A2114" s="5" t="s">
        <v>2158</v>
      </c>
      <c r="B2114" s="5" t="s">
        <v>2159</v>
      </c>
      <c r="C2114" s="5" t="s">
        <v>3762</v>
      </c>
      <c r="D2114" s="5">
        <v>500</v>
      </c>
      <c r="E2114" s="6">
        <v>592</v>
      </c>
      <c r="F2114" s="17">
        <f>VLOOKUP(A2114,'forecast data dump'!$A$1:$H$3450,4,FALSE)</f>
        <v>44617</v>
      </c>
      <c r="G2114" s="17">
        <f>VLOOKUP(A2114,'forecast data dump'!$A$1:$H$3450,5,FALSE)</f>
        <v>44700</v>
      </c>
      <c r="H2114" s="13">
        <f>VLOOKUP(A2114,'forecast data dump'!$A$1:$H$3450,8,FALSE)</f>
        <v>0</v>
      </c>
      <c r="I2114" s="22">
        <f t="shared" si="304"/>
        <v>500</v>
      </c>
      <c r="J2114" s="5"/>
      <c r="K2114" s="5"/>
      <c r="L2114" s="33">
        <f t="shared" si="305"/>
        <v>592</v>
      </c>
      <c r="M2114" s="33">
        <f t="shared" si="306"/>
        <v>592</v>
      </c>
      <c r="N2114" s="22">
        <f t="shared" si="307"/>
        <v>0</v>
      </c>
    </row>
    <row r="2115" spans="1:14" x14ac:dyDescent="0.3">
      <c r="A2115" s="5" t="s">
        <v>2160</v>
      </c>
      <c r="B2115" s="5" t="s">
        <v>2161</v>
      </c>
      <c r="C2115" s="5" t="s">
        <v>3762</v>
      </c>
      <c r="D2115" s="5">
        <v>500</v>
      </c>
      <c r="E2115" s="6">
        <v>592</v>
      </c>
      <c r="F2115" s="17">
        <f>VLOOKUP(A2115,'forecast data dump'!$A$1:$H$3450,4,FALSE)</f>
        <v>44734</v>
      </c>
      <c r="G2115" s="17">
        <f>VLOOKUP(A2115,'forecast data dump'!$A$1:$H$3450,5,FALSE)</f>
        <v>44790</v>
      </c>
      <c r="H2115" s="13">
        <f>VLOOKUP(A2115,'forecast data dump'!$A$1:$H$3450,8,FALSE)</f>
        <v>0</v>
      </c>
      <c r="I2115" s="22">
        <f t="shared" si="304"/>
        <v>500</v>
      </c>
      <c r="J2115" s="5"/>
      <c r="K2115" s="5"/>
      <c r="L2115" s="33">
        <f t="shared" si="305"/>
        <v>592</v>
      </c>
      <c r="M2115" s="33">
        <f t="shared" si="306"/>
        <v>592</v>
      </c>
      <c r="N2115" s="22">
        <f t="shared" si="307"/>
        <v>0</v>
      </c>
    </row>
    <row r="2116" spans="1:14" x14ac:dyDescent="0.3">
      <c r="A2116" s="5" t="s">
        <v>2162</v>
      </c>
      <c r="B2116" s="5" t="s">
        <v>2163</v>
      </c>
      <c r="C2116" s="5" t="s">
        <v>3762</v>
      </c>
      <c r="D2116" s="5">
        <v>500</v>
      </c>
      <c r="E2116" s="6">
        <v>592</v>
      </c>
      <c r="F2116" s="17">
        <f>VLOOKUP(A2116,'forecast data dump'!$A$1:$H$3450,4,FALSE)</f>
        <v>44705</v>
      </c>
      <c r="G2116" s="17">
        <f>VLOOKUP(A2116,'forecast data dump'!$A$1:$H$3450,5,FALSE)</f>
        <v>44755</v>
      </c>
      <c r="H2116" s="13">
        <f>VLOOKUP(A2116,'forecast data dump'!$A$1:$H$3450,8,FALSE)</f>
        <v>0</v>
      </c>
      <c r="I2116" s="22">
        <f t="shared" si="304"/>
        <v>500</v>
      </c>
      <c r="J2116" s="5"/>
      <c r="K2116" s="5"/>
      <c r="L2116" s="33">
        <f t="shared" si="305"/>
        <v>592</v>
      </c>
      <c r="M2116" s="33">
        <f t="shared" si="306"/>
        <v>592</v>
      </c>
      <c r="N2116" s="22">
        <f t="shared" si="307"/>
        <v>0</v>
      </c>
    </row>
    <row r="2117" spans="1:14" x14ac:dyDescent="0.3">
      <c r="A2117" s="5" t="s">
        <v>2164</v>
      </c>
      <c r="B2117" s="5" t="s">
        <v>2165</v>
      </c>
      <c r="C2117" s="5" t="s">
        <v>3759</v>
      </c>
      <c r="D2117" s="5">
        <v>80</v>
      </c>
      <c r="E2117" s="6">
        <v>9404</v>
      </c>
      <c r="F2117" s="17">
        <f>VLOOKUP(A2117,'forecast data dump'!$A$1:$H$3450,4,FALSE)</f>
        <v>44645</v>
      </c>
      <c r="G2117" s="17">
        <f>VLOOKUP(A2117,'forecast data dump'!$A$1:$H$3450,5,FALSE)</f>
        <v>44672</v>
      </c>
      <c r="H2117" s="13">
        <f>VLOOKUP(A2117,'forecast data dump'!$A$1:$H$3450,8,FALSE)</f>
        <v>0</v>
      </c>
      <c r="I2117" s="22">
        <f t="shared" si="304"/>
        <v>80</v>
      </c>
      <c r="J2117" s="5"/>
      <c r="K2117" s="5"/>
      <c r="L2117" s="33">
        <f t="shared" si="305"/>
        <v>9404</v>
      </c>
      <c r="M2117" s="33">
        <f t="shared" si="306"/>
        <v>9404</v>
      </c>
      <c r="N2117" s="22">
        <f t="shared" si="307"/>
        <v>0</v>
      </c>
    </row>
    <row r="2118" spans="1:14" x14ac:dyDescent="0.3">
      <c r="A2118" s="5" t="s">
        <v>2164</v>
      </c>
      <c r="B2118" s="5" t="s">
        <v>2165</v>
      </c>
      <c r="C2118" s="5" t="s">
        <v>3763</v>
      </c>
      <c r="D2118" s="5">
        <v>16</v>
      </c>
      <c r="E2118" s="6">
        <v>2427</v>
      </c>
      <c r="F2118" s="17">
        <f>VLOOKUP(A2118,'forecast data dump'!$A$1:$H$3450,4,FALSE)</f>
        <v>44645</v>
      </c>
      <c r="G2118" s="17">
        <f>VLOOKUP(A2118,'forecast data dump'!$A$1:$H$3450,5,FALSE)</f>
        <v>44672</v>
      </c>
      <c r="H2118" s="13">
        <f>VLOOKUP(A2118,'forecast data dump'!$A$1:$H$3450,8,FALSE)</f>
        <v>0</v>
      </c>
      <c r="I2118" s="22">
        <f t="shared" si="304"/>
        <v>16</v>
      </c>
      <c r="J2118" s="5"/>
      <c r="K2118" s="5"/>
      <c r="L2118" s="33">
        <f t="shared" si="305"/>
        <v>2427</v>
      </c>
      <c r="M2118" s="33">
        <f t="shared" si="306"/>
        <v>2427</v>
      </c>
      <c r="N2118" s="22">
        <f t="shared" si="307"/>
        <v>0</v>
      </c>
    </row>
    <row r="2119" spans="1:14" x14ac:dyDescent="0.3">
      <c r="A2119" s="5" t="s">
        <v>2164</v>
      </c>
      <c r="B2119" s="5" t="s">
        <v>2165</v>
      </c>
      <c r="C2119" s="5" t="s">
        <v>3757</v>
      </c>
      <c r="D2119" s="5">
        <v>40</v>
      </c>
      <c r="E2119" s="6">
        <v>4129</v>
      </c>
      <c r="F2119" s="17">
        <f>VLOOKUP(A2119,'forecast data dump'!$A$1:$H$3450,4,FALSE)</f>
        <v>44645</v>
      </c>
      <c r="G2119" s="17">
        <f>VLOOKUP(A2119,'forecast data dump'!$A$1:$H$3450,5,FALSE)</f>
        <v>44672</v>
      </c>
      <c r="H2119" s="13">
        <f>VLOOKUP(A2119,'forecast data dump'!$A$1:$H$3450,8,FALSE)</f>
        <v>0</v>
      </c>
      <c r="I2119" s="22">
        <f t="shared" si="304"/>
        <v>40</v>
      </c>
      <c r="J2119" s="5"/>
      <c r="K2119" s="5"/>
      <c r="L2119" s="33">
        <f t="shared" si="305"/>
        <v>4129</v>
      </c>
      <c r="M2119" s="33">
        <f t="shared" si="306"/>
        <v>4129</v>
      </c>
      <c r="N2119" s="22">
        <f t="shared" si="307"/>
        <v>0</v>
      </c>
    </row>
    <row r="2120" spans="1:14" x14ac:dyDescent="0.3">
      <c r="A2120" s="5" t="s">
        <v>2164</v>
      </c>
      <c r="B2120" s="5" t="s">
        <v>2165</v>
      </c>
      <c r="C2120" s="5" t="s">
        <v>3752</v>
      </c>
      <c r="D2120" s="5">
        <v>24</v>
      </c>
      <c r="E2120" s="6">
        <v>3092</v>
      </c>
      <c r="F2120" s="17">
        <f>VLOOKUP(A2120,'forecast data dump'!$A$1:$H$3450,4,FALSE)</f>
        <v>44645</v>
      </c>
      <c r="G2120" s="17">
        <f>VLOOKUP(A2120,'forecast data dump'!$A$1:$H$3450,5,FALSE)</f>
        <v>44672</v>
      </c>
      <c r="H2120" s="13">
        <f>VLOOKUP(A2120,'forecast data dump'!$A$1:$H$3450,8,FALSE)</f>
        <v>0</v>
      </c>
      <c r="I2120" s="22">
        <f t="shared" si="304"/>
        <v>24</v>
      </c>
      <c r="J2120" s="5"/>
      <c r="K2120" s="5"/>
      <c r="L2120" s="33">
        <f t="shared" si="305"/>
        <v>3092</v>
      </c>
      <c r="M2120" s="33">
        <f t="shared" si="306"/>
        <v>3092</v>
      </c>
      <c r="N2120" s="22">
        <f t="shared" si="307"/>
        <v>0</v>
      </c>
    </row>
    <row r="2121" spans="1:14" x14ac:dyDescent="0.3">
      <c r="A2121" s="5" t="s">
        <v>2166</v>
      </c>
      <c r="B2121" s="5" t="s">
        <v>2167</v>
      </c>
      <c r="C2121" s="5" t="s">
        <v>3763</v>
      </c>
      <c r="D2121" s="5">
        <v>32</v>
      </c>
      <c r="E2121" s="6">
        <v>4999</v>
      </c>
      <c r="F2121" s="17">
        <f>VLOOKUP(A2121,'forecast data dump'!$A$1:$H$3450,4,FALSE)</f>
        <v>44643</v>
      </c>
      <c r="G2121" s="17">
        <f>VLOOKUP(A2121,'forecast data dump'!$A$1:$H$3450,5,FALSE)</f>
        <v>44670</v>
      </c>
      <c r="H2121" s="13">
        <f>VLOOKUP(A2121,'forecast data dump'!$A$1:$H$3450,8,FALSE)</f>
        <v>0</v>
      </c>
      <c r="I2121" s="22">
        <f t="shared" si="304"/>
        <v>32</v>
      </c>
      <c r="J2121" s="5"/>
      <c r="K2121" s="5"/>
      <c r="L2121" s="33">
        <f t="shared" si="305"/>
        <v>4999</v>
      </c>
      <c r="M2121" s="33">
        <f t="shared" si="306"/>
        <v>4999</v>
      </c>
      <c r="N2121" s="22">
        <f t="shared" si="307"/>
        <v>0</v>
      </c>
    </row>
    <row r="2122" spans="1:14" x14ac:dyDescent="0.3">
      <c r="A2122" s="5" t="s">
        <v>2166</v>
      </c>
      <c r="B2122" s="5" t="s">
        <v>2167</v>
      </c>
      <c r="C2122" s="5" t="s">
        <v>3755</v>
      </c>
      <c r="D2122" s="5">
        <v>4</v>
      </c>
      <c r="E2122" s="6">
        <v>819</v>
      </c>
      <c r="F2122" s="17">
        <f>VLOOKUP(A2122,'forecast data dump'!$A$1:$H$3450,4,FALSE)</f>
        <v>44643</v>
      </c>
      <c r="G2122" s="17">
        <f>VLOOKUP(A2122,'forecast data dump'!$A$1:$H$3450,5,FALSE)</f>
        <v>44670</v>
      </c>
      <c r="H2122" s="13">
        <f>VLOOKUP(A2122,'forecast data dump'!$A$1:$H$3450,8,FALSE)</f>
        <v>0</v>
      </c>
      <c r="I2122" s="22">
        <f t="shared" si="304"/>
        <v>4</v>
      </c>
      <c r="J2122" s="5"/>
      <c r="K2122" s="5"/>
      <c r="L2122" s="33">
        <f t="shared" si="305"/>
        <v>819</v>
      </c>
      <c r="M2122" s="33">
        <f t="shared" si="306"/>
        <v>819</v>
      </c>
      <c r="N2122" s="22">
        <f t="shared" si="307"/>
        <v>0</v>
      </c>
    </row>
    <row r="2123" spans="1:14" x14ac:dyDescent="0.3">
      <c r="A2123" s="5" t="s">
        <v>2168</v>
      </c>
      <c r="B2123" s="5" t="s">
        <v>2169</v>
      </c>
      <c r="C2123" s="5" t="s">
        <v>3733</v>
      </c>
      <c r="D2123" s="5">
        <v>120</v>
      </c>
      <c r="E2123" s="6">
        <v>18748</v>
      </c>
      <c r="F2123" s="17">
        <f>VLOOKUP(A2123,'forecast data dump'!$A$1:$H$3450,4,FALSE)</f>
        <v>44701</v>
      </c>
      <c r="G2123" s="17">
        <f>VLOOKUP(A2123,'forecast data dump'!$A$1:$H$3450,5,FALSE)</f>
        <v>44788</v>
      </c>
      <c r="H2123" s="13">
        <f>VLOOKUP(A2123,'forecast data dump'!$A$1:$H$3450,8,FALSE)</f>
        <v>0</v>
      </c>
      <c r="I2123" s="22">
        <f t="shared" si="304"/>
        <v>120</v>
      </c>
      <c r="J2123" s="5"/>
      <c r="K2123" s="5"/>
      <c r="L2123" s="33">
        <f t="shared" si="305"/>
        <v>18748</v>
      </c>
      <c r="M2123" s="33">
        <f t="shared" si="306"/>
        <v>18748</v>
      </c>
      <c r="N2123" s="22">
        <f t="shared" si="307"/>
        <v>0</v>
      </c>
    </row>
    <row r="2124" spans="1:14" x14ac:dyDescent="0.3">
      <c r="A2124" s="5" t="s">
        <v>2168</v>
      </c>
      <c r="B2124" s="5" t="s">
        <v>2169</v>
      </c>
      <c r="C2124" s="5" t="s">
        <v>3742</v>
      </c>
      <c r="D2124" s="5">
        <v>280</v>
      </c>
      <c r="E2124" s="6">
        <v>33900</v>
      </c>
      <c r="F2124" s="17">
        <f>VLOOKUP(A2124,'forecast data dump'!$A$1:$H$3450,4,FALSE)</f>
        <v>44701</v>
      </c>
      <c r="G2124" s="17">
        <f>VLOOKUP(A2124,'forecast data dump'!$A$1:$H$3450,5,FALSE)</f>
        <v>44788</v>
      </c>
      <c r="H2124" s="13">
        <f>VLOOKUP(A2124,'forecast data dump'!$A$1:$H$3450,8,FALSE)</f>
        <v>0</v>
      </c>
      <c r="I2124" s="22">
        <f t="shared" si="304"/>
        <v>280</v>
      </c>
      <c r="J2124" s="5"/>
      <c r="K2124" s="5"/>
      <c r="L2124" s="33">
        <f t="shared" si="305"/>
        <v>33900</v>
      </c>
      <c r="M2124" s="33">
        <f t="shared" si="306"/>
        <v>33900</v>
      </c>
      <c r="N2124" s="22">
        <f t="shared" si="307"/>
        <v>0</v>
      </c>
    </row>
    <row r="2125" spans="1:14" x14ac:dyDescent="0.3">
      <c r="A2125" s="5" t="s">
        <v>2168</v>
      </c>
      <c r="B2125" s="5" t="s">
        <v>2169</v>
      </c>
      <c r="C2125" s="5" t="s">
        <v>3741</v>
      </c>
      <c r="D2125" s="5">
        <v>280</v>
      </c>
      <c r="E2125" s="6">
        <v>33900</v>
      </c>
      <c r="F2125" s="17">
        <f>VLOOKUP(A2125,'forecast data dump'!$A$1:$H$3450,4,FALSE)</f>
        <v>44701</v>
      </c>
      <c r="G2125" s="17">
        <f>VLOOKUP(A2125,'forecast data dump'!$A$1:$H$3450,5,FALSE)</f>
        <v>44788</v>
      </c>
      <c r="H2125" s="13">
        <f>VLOOKUP(A2125,'forecast data dump'!$A$1:$H$3450,8,FALSE)</f>
        <v>0</v>
      </c>
      <c r="I2125" s="22">
        <f t="shared" si="304"/>
        <v>280</v>
      </c>
      <c r="J2125" s="5"/>
      <c r="K2125" s="5"/>
      <c r="L2125" s="33">
        <f t="shared" si="305"/>
        <v>33900</v>
      </c>
      <c r="M2125" s="33">
        <f t="shared" si="306"/>
        <v>33900</v>
      </c>
      <c r="N2125" s="22">
        <f t="shared" si="307"/>
        <v>0</v>
      </c>
    </row>
    <row r="2126" spans="1:14" x14ac:dyDescent="0.3">
      <c r="A2126" s="5" t="s">
        <v>2168</v>
      </c>
      <c r="B2126" s="5" t="s">
        <v>2169</v>
      </c>
      <c r="C2126" s="5" t="s">
        <v>3745</v>
      </c>
      <c r="D2126" s="5">
        <v>48</v>
      </c>
      <c r="E2126" s="6">
        <v>5811</v>
      </c>
      <c r="F2126" s="17">
        <f>VLOOKUP(A2126,'forecast data dump'!$A$1:$H$3450,4,FALSE)</f>
        <v>44701</v>
      </c>
      <c r="G2126" s="17">
        <f>VLOOKUP(A2126,'forecast data dump'!$A$1:$H$3450,5,FALSE)</f>
        <v>44788</v>
      </c>
      <c r="H2126" s="13">
        <f>VLOOKUP(A2126,'forecast data dump'!$A$1:$H$3450,8,FALSE)</f>
        <v>0</v>
      </c>
      <c r="I2126" s="22">
        <f t="shared" si="304"/>
        <v>48</v>
      </c>
      <c r="J2126" s="5"/>
      <c r="K2126" s="5"/>
      <c r="L2126" s="33">
        <f t="shared" si="305"/>
        <v>5811</v>
      </c>
      <c r="M2126" s="33">
        <f t="shared" si="306"/>
        <v>5811</v>
      </c>
      <c r="N2126" s="22">
        <f t="shared" si="307"/>
        <v>0</v>
      </c>
    </row>
    <row r="2127" spans="1:14" x14ac:dyDescent="0.3">
      <c r="A2127" s="5" t="s">
        <v>2168</v>
      </c>
      <c r="B2127" s="5" t="s">
        <v>2169</v>
      </c>
      <c r="C2127" s="5" t="s">
        <v>3744</v>
      </c>
      <c r="D2127" s="5">
        <v>120</v>
      </c>
      <c r="E2127" s="6">
        <v>18748</v>
      </c>
      <c r="F2127" s="17">
        <f>VLOOKUP(A2127,'forecast data dump'!$A$1:$H$3450,4,FALSE)</f>
        <v>44701</v>
      </c>
      <c r="G2127" s="17">
        <f>VLOOKUP(A2127,'forecast data dump'!$A$1:$H$3450,5,FALSE)</f>
        <v>44788</v>
      </c>
      <c r="H2127" s="13">
        <f>VLOOKUP(A2127,'forecast data dump'!$A$1:$H$3450,8,FALSE)</f>
        <v>0</v>
      </c>
      <c r="I2127" s="22">
        <f t="shared" si="304"/>
        <v>120</v>
      </c>
      <c r="J2127" s="5"/>
      <c r="K2127" s="5"/>
      <c r="L2127" s="33">
        <f t="shared" si="305"/>
        <v>18748</v>
      </c>
      <c r="M2127" s="33">
        <f t="shared" si="306"/>
        <v>18748</v>
      </c>
      <c r="N2127" s="22">
        <f t="shared" si="307"/>
        <v>0</v>
      </c>
    </row>
    <row r="2128" spans="1:14" x14ac:dyDescent="0.3">
      <c r="A2128" s="5" t="s">
        <v>2170</v>
      </c>
      <c r="B2128" s="5" t="s">
        <v>2171</v>
      </c>
      <c r="C2128" s="5" t="s">
        <v>3741</v>
      </c>
      <c r="D2128" s="5">
        <v>80</v>
      </c>
      <c r="E2128" s="6">
        <v>9686</v>
      </c>
      <c r="F2128" s="17">
        <f>VLOOKUP(A2128,'forecast data dump'!$A$1:$H$3450,4,FALSE)</f>
        <v>44565</v>
      </c>
      <c r="G2128" s="17">
        <f>VLOOKUP(A2128,'forecast data dump'!$A$1:$H$3450,5,FALSE)</f>
        <v>44593</v>
      </c>
      <c r="H2128" s="13">
        <f>VLOOKUP(A2128,'forecast data dump'!$A$1:$H$3450,8,FALSE)</f>
        <v>0</v>
      </c>
      <c r="I2128" s="22">
        <f t="shared" si="304"/>
        <v>80</v>
      </c>
      <c r="J2128" s="5"/>
      <c r="K2128" s="5"/>
      <c r="L2128" s="33">
        <f t="shared" si="305"/>
        <v>9686</v>
      </c>
      <c r="M2128" s="33">
        <f t="shared" si="306"/>
        <v>9686</v>
      </c>
      <c r="N2128" s="22">
        <f t="shared" si="307"/>
        <v>0</v>
      </c>
    </row>
    <row r="2129" spans="1:14" x14ac:dyDescent="0.3">
      <c r="A2129" s="5" t="s">
        <v>2170</v>
      </c>
      <c r="B2129" s="5" t="s">
        <v>2171</v>
      </c>
      <c r="C2129" s="5" t="s">
        <v>3745</v>
      </c>
      <c r="D2129" s="5">
        <v>16</v>
      </c>
      <c r="E2129" s="6">
        <v>1937</v>
      </c>
      <c r="F2129" s="17">
        <f>VLOOKUP(A2129,'forecast data dump'!$A$1:$H$3450,4,FALSE)</f>
        <v>44565</v>
      </c>
      <c r="G2129" s="17">
        <f>VLOOKUP(A2129,'forecast data dump'!$A$1:$H$3450,5,FALSE)</f>
        <v>44593</v>
      </c>
      <c r="H2129" s="13">
        <f>VLOOKUP(A2129,'forecast data dump'!$A$1:$H$3450,8,FALSE)</f>
        <v>0</v>
      </c>
      <c r="I2129" s="22">
        <f t="shared" si="304"/>
        <v>16</v>
      </c>
      <c r="J2129" s="5"/>
      <c r="K2129" s="5"/>
      <c r="L2129" s="33">
        <f t="shared" si="305"/>
        <v>1937</v>
      </c>
      <c r="M2129" s="33">
        <f t="shared" si="306"/>
        <v>1937</v>
      </c>
      <c r="N2129" s="22">
        <f t="shared" si="307"/>
        <v>0</v>
      </c>
    </row>
    <row r="2130" spans="1:14" x14ac:dyDescent="0.3">
      <c r="A2130" s="5" t="s">
        <v>2170</v>
      </c>
      <c r="B2130" s="5" t="s">
        <v>2171</v>
      </c>
      <c r="C2130" s="5" t="s">
        <v>3752</v>
      </c>
      <c r="D2130" s="5">
        <v>32</v>
      </c>
      <c r="E2130" s="6">
        <v>4246</v>
      </c>
      <c r="F2130" s="17">
        <f>VLOOKUP(A2130,'forecast data dump'!$A$1:$H$3450,4,FALSE)</f>
        <v>44565</v>
      </c>
      <c r="G2130" s="17">
        <f>VLOOKUP(A2130,'forecast data dump'!$A$1:$H$3450,5,FALSE)</f>
        <v>44593</v>
      </c>
      <c r="H2130" s="13">
        <f>VLOOKUP(A2130,'forecast data dump'!$A$1:$H$3450,8,FALSE)</f>
        <v>0</v>
      </c>
      <c r="I2130" s="22">
        <f t="shared" si="304"/>
        <v>32</v>
      </c>
      <c r="J2130" s="5"/>
      <c r="K2130" s="5"/>
      <c r="L2130" s="33">
        <f t="shared" si="305"/>
        <v>4246</v>
      </c>
      <c r="M2130" s="33">
        <f t="shared" si="306"/>
        <v>4246</v>
      </c>
      <c r="N2130" s="22">
        <f t="shared" si="307"/>
        <v>0</v>
      </c>
    </row>
    <row r="2131" spans="1:14" x14ac:dyDescent="0.3">
      <c r="A2131" s="5" t="s">
        <v>2170</v>
      </c>
      <c r="B2131" s="5" t="s">
        <v>2171</v>
      </c>
      <c r="C2131" s="5" t="s">
        <v>3744</v>
      </c>
      <c r="D2131" s="5">
        <v>20</v>
      </c>
      <c r="E2131" s="6">
        <v>3125</v>
      </c>
      <c r="F2131" s="17">
        <f>VLOOKUP(A2131,'forecast data dump'!$A$1:$H$3450,4,FALSE)</f>
        <v>44565</v>
      </c>
      <c r="G2131" s="17">
        <f>VLOOKUP(A2131,'forecast data dump'!$A$1:$H$3450,5,FALSE)</f>
        <v>44593</v>
      </c>
      <c r="H2131" s="13">
        <f>VLOOKUP(A2131,'forecast data dump'!$A$1:$H$3450,8,FALSE)</f>
        <v>0</v>
      </c>
      <c r="I2131" s="22">
        <f t="shared" si="304"/>
        <v>20</v>
      </c>
      <c r="J2131" s="5"/>
      <c r="K2131" s="5"/>
      <c r="L2131" s="33">
        <f t="shared" si="305"/>
        <v>3125</v>
      </c>
      <c r="M2131" s="33">
        <f t="shared" si="306"/>
        <v>3125</v>
      </c>
      <c r="N2131" s="22">
        <f t="shared" si="307"/>
        <v>0</v>
      </c>
    </row>
    <row r="2132" spans="1:14" x14ac:dyDescent="0.3">
      <c r="A2132" s="5" t="s">
        <v>2172</v>
      </c>
      <c r="B2132" s="5" t="s">
        <v>2173</v>
      </c>
      <c r="C2132" s="5" t="s">
        <v>3762</v>
      </c>
      <c r="D2132" s="5">
        <v>500</v>
      </c>
      <c r="E2132" s="6">
        <v>580</v>
      </c>
      <c r="F2132" s="17">
        <f>VLOOKUP(A2132,'forecast data dump'!$A$1:$H$3450,4,FALSE)</f>
        <v>44645</v>
      </c>
      <c r="G2132" s="17">
        <f>VLOOKUP(A2132,'forecast data dump'!$A$1:$H$3450,5,FALSE)</f>
        <v>44672</v>
      </c>
      <c r="H2132" s="13">
        <f>VLOOKUP(A2132,'forecast data dump'!$A$1:$H$3450,8,FALSE)</f>
        <v>0</v>
      </c>
      <c r="I2132" s="22">
        <f t="shared" si="304"/>
        <v>500</v>
      </c>
      <c r="J2132" s="5"/>
      <c r="K2132" s="5"/>
      <c r="L2132" s="33">
        <f t="shared" si="305"/>
        <v>580</v>
      </c>
      <c r="M2132" s="33">
        <f t="shared" si="306"/>
        <v>580</v>
      </c>
      <c r="N2132" s="22">
        <f t="shared" si="307"/>
        <v>0</v>
      </c>
    </row>
    <row r="2133" spans="1:14" x14ac:dyDescent="0.3">
      <c r="A2133" s="5" t="s">
        <v>2174</v>
      </c>
      <c r="B2133" s="5" t="s">
        <v>2175</v>
      </c>
      <c r="C2133" s="5" t="s">
        <v>3762</v>
      </c>
      <c r="D2133" s="5">
        <v>500</v>
      </c>
      <c r="E2133" s="6">
        <v>592</v>
      </c>
      <c r="F2133" s="17">
        <f>VLOOKUP(A2133,'forecast data dump'!$A$1:$H$3450,4,FALSE)</f>
        <v>44643</v>
      </c>
      <c r="G2133" s="17">
        <f>VLOOKUP(A2133,'forecast data dump'!$A$1:$H$3450,5,FALSE)</f>
        <v>44670</v>
      </c>
      <c r="H2133" s="13">
        <f>VLOOKUP(A2133,'forecast data dump'!$A$1:$H$3450,8,FALSE)</f>
        <v>0</v>
      </c>
      <c r="I2133" s="22">
        <f t="shared" si="304"/>
        <v>500</v>
      </c>
      <c r="J2133" s="5"/>
      <c r="K2133" s="5"/>
      <c r="L2133" s="33">
        <f t="shared" si="305"/>
        <v>592</v>
      </c>
      <c r="M2133" s="33">
        <f t="shared" si="306"/>
        <v>592</v>
      </c>
      <c r="N2133" s="22">
        <f t="shared" si="307"/>
        <v>0</v>
      </c>
    </row>
    <row r="2134" spans="1:14" x14ac:dyDescent="0.3">
      <c r="A2134" s="5" t="s">
        <v>2176</v>
      </c>
      <c r="B2134" s="5" t="s">
        <v>2177</v>
      </c>
      <c r="C2134" s="5" t="s">
        <v>3762</v>
      </c>
      <c r="D2134" s="5">
        <v>500</v>
      </c>
      <c r="E2134" s="6">
        <v>592</v>
      </c>
      <c r="F2134" s="17">
        <f>VLOOKUP(A2134,'forecast data dump'!$A$1:$H$3450,4,FALSE)</f>
        <v>44565</v>
      </c>
      <c r="G2134" s="17">
        <f>VLOOKUP(A2134,'forecast data dump'!$A$1:$H$3450,5,FALSE)</f>
        <v>44593</v>
      </c>
      <c r="H2134" s="13">
        <f>VLOOKUP(A2134,'forecast data dump'!$A$1:$H$3450,8,FALSE)</f>
        <v>0</v>
      </c>
      <c r="I2134" s="22">
        <f t="shared" si="304"/>
        <v>500</v>
      </c>
      <c r="J2134" s="5"/>
      <c r="K2134" s="5"/>
      <c r="L2134" s="33">
        <f t="shared" si="305"/>
        <v>592</v>
      </c>
      <c r="M2134" s="33">
        <f t="shared" si="306"/>
        <v>592</v>
      </c>
      <c r="N2134" s="22">
        <f t="shared" si="307"/>
        <v>0</v>
      </c>
    </row>
    <row r="2135" spans="1:14" x14ac:dyDescent="0.3">
      <c r="A2135" s="5" t="s">
        <v>2178</v>
      </c>
      <c r="B2135" s="5" t="s">
        <v>2179</v>
      </c>
      <c r="C2135" s="5" t="s">
        <v>3762</v>
      </c>
      <c r="D2135" s="5">
        <v>500</v>
      </c>
      <c r="E2135" s="6">
        <v>592</v>
      </c>
      <c r="F2135" s="17">
        <f>VLOOKUP(A2135,'forecast data dump'!$A$1:$H$3450,4,FALSE)</f>
        <v>44701</v>
      </c>
      <c r="G2135" s="17">
        <f>VLOOKUP(A2135,'forecast data dump'!$A$1:$H$3450,5,FALSE)</f>
        <v>44788</v>
      </c>
      <c r="H2135" s="13">
        <f>VLOOKUP(A2135,'forecast data dump'!$A$1:$H$3450,8,FALSE)</f>
        <v>0</v>
      </c>
      <c r="I2135" s="22">
        <f t="shared" si="304"/>
        <v>500</v>
      </c>
      <c r="J2135" s="5"/>
      <c r="K2135" s="5"/>
      <c r="L2135" s="33">
        <f t="shared" si="305"/>
        <v>592</v>
      </c>
      <c r="M2135" s="33">
        <f t="shared" si="306"/>
        <v>592</v>
      </c>
      <c r="N2135" s="22">
        <f t="shared" si="307"/>
        <v>0</v>
      </c>
    </row>
    <row r="2136" spans="1:14" x14ac:dyDescent="0.3">
      <c r="A2136" s="5" t="s">
        <v>2180</v>
      </c>
      <c r="B2136" s="5" t="s">
        <v>2181</v>
      </c>
      <c r="C2136" s="5" t="s">
        <v>3759</v>
      </c>
      <c r="D2136" s="5">
        <v>80</v>
      </c>
      <c r="E2136" s="6">
        <v>9404</v>
      </c>
      <c r="F2136" s="17" t="str">
        <f>VLOOKUP(A2136,'forecast data dump'!$A$1:$H$3450,4,FALSE)</f>
        <v>22-Feb-21 A</v>
      </c>
      <c r="G2136" s="17" t="str">
        <f>VLOOKUP(A2136,'forecast data dump'!$A$1:$H$3450,5,FALSE)</f>
        <v>26-Feb-21 A</v>
      </c>
      <c r="H2136" s="13">
        <f>VLOOKUP(A2136,'forecast data dump'!$A$1:$H$3450,8,FALSE)</f>
        <v>1</v>
      </c>
      <c r="I2136" s="22">
        <f t="shared" si="304"/>
        <v>0</v>
      </c>
      <c r="J2136" s="5"/>
      <c r="K2136" s="5"/>
      <c r="L2136" s="33">
        <f t="shared" si="305"/>
        <v>0</v>
      </c>
      <c r="M2136" s="33">
        <f t="shared" si="306"/>
        <v>0</v>
      </c>
      <c r="N2136" s="22">
        <f t="shared" si="307"/>
        <v>0</v>
      </c>
    </row>
    <row r="2137" spans="1:14" x14ac:dyDescent="0.3">
      <c r="A2137" s="5" t="s">
        <v>2180</v>
      </c>
      <c r="B2137" s="5" t="s">
        <v>2181</v>
      </c>
      <c r="C2137" s="5" t="s">
        <v>3752</v>
      </c>
      <c r="D2137" s="5">
        <v>160</v>
      </c>
      <c r="E2137" s="6">
        <v>20612</v>
      </c>
      <c r="F2137" s="17" t="str">
        <f>VLOOKUP(A2137,'forecast data dump'!$A$1:$H$3450,4,FALSE)</f>
        <v>22-Feb-21 A</v>
      </c>
      <c r="G2137" s="17" t="str">
        <f>VLOOKUP(A2137,'forecast data dump'!$A$1:$H$3450,5,FALSE)</f>
        <v>26-Feb-21 A</v>
      </c>
      <c r="H2137" s="13">
        <f>VLOOKUP(A2137,'forecast data dump'!$A$1:$H$3450,8,FALSE)</f>
        <v>1</v>
      </c>
      <c r="I2137" s="22">
        <f t="shared" si="304"/>
        <v>0</v>
      </c>
      <c r="J2137" s="5"/>
      <c r="K2137" s="5"/>
      <c r="L2137" s="33">
        <f t="shared" si="305"/>
        <v>0</v>
      </c>
      <c r="M2137" s="33">
        <f t="shared" si="306"/>
        <v>0</v>
      </c>
      <c r="N2137" s="22">
        <f t="shared" si="307"/>
        <v>0</v>
      </c>
    </row>
    <row r="2138" spans="1:14" x14ac:dyDescent="0.3">
      <c r="A2138" s="5" t="s">
        <v>2180</v>
      </c>
      <c r="B2138" s="5" t="s">
        <v>2181</v>
      </c>
      <c r="C2138" s="5" t="s">
        <v>3757</v>
      </c>
      <c r="D2138" s="5">
        <v>80</v>
      </c>
      <c r="E2138" s="6">
        <v>8258</v>
      </c>
      <c r="F2138" s="17" t="str">
        <f>VLOOKUP(A2138,'forecast data dump'!$A$1:$H$3450,4,FALSE)</f>
        <v>22-Feb-21 A</v>
      </c>
      <c r="G2138" s="17" t="str">
        <f>VLOOKUP(A2138,'forecast data dump'!$A$1:$H$3450,5,FALSE)</f>
        <v>26-Feb-21 A</v>
      </c>
      <c r="H2138" s="13">
        <f>VLOOKUP(A2138,'forecast data dump'!$A$1:$H$3450,8,FALSE)</f>
        <v>1</v>
      </c>
      <c r="I2138" s="22">
        <f t="shared" ref="I2138:I2158" si="308">D2138*(1-H2138)</f>
        <v>0</v>
      </c>
      <c r="J2138" s="5"/>
      <c r="K2138" s="5"/>
      <c r="L2138" s="33">
        <f t="shared" ref="L2138:L2158" si="309">E2138*(1-H2138)</f>
        <v>0</v>
      </c>
      <c r="M2138" s="33">
        <f t="shared" ref="M2138:M2158" si="310">IF(J2138="",L2138,(E2138/D2138)*J2138)</f>
        <v>0</v>
      </c>
      <c r="N2138" s="22">
        <f t="shared" ref="N2138:N2158" si="311">L2138-M2138</f>
        <v>0</v>
      </c>
    </row>
    <row r="2139" spans="1:14" x14ac:dyDescent="0.3">
      <c r="A2139" s="5" t="s">
        <v>2180</v>
      </c>
      <c r="B2139" s="5" t="s">
        <v>2181</v>
      </c>
      <c r="C2139" s="5" t="s">
        <v>3763</v>
      </c>
      <c r="D2139" s="5">
        <v>32</v>
      </c>
      <c r="E2139" s="6">
        <v>4854</v>
      </c>
      <c r="F2139" s="17" t="str">
        <f>VLOOKUP(A2139,'forecast data dump'!$A$1:$H$3450,4,FALSE)</f>
        <v>22-Feb-21 A</v>
      </c>
      <c r="G2139" s="17" t="str">
        <f>VLOOKUP(A2139,'forecast data dump'!$A$1:$H$3450,5,FALSE)</f>
        <v>26-Feb-21 A</v>
      </c>
      <c r="H2139" s="13">
        <f>VLOOKUP(A2139,'forecast data dump'!$A$1:$H$3450,8,FALSE)</f>
        <v>1</v>
      </c>
      <c r="I2139" s="22">
        <f t="shared" si="308"/>
        <v>0</v>
      </c>
      <c r="J2139" s="5"/>
      <c r="K2139" s="5"/>
      <c r="L2139" s="33">
        <f t="shared" si="309"/>
        <v>0</v>
      </c>
      <c r="M2139" s="33">
        <f t="shared" si="310"/>
        <v>0</v>
      </c>
      <c r="N2139" s="22">
        <f t="shared" si="311"/>
        <v>0</v>
      </c>
    </row>
    <row r="2140" spans="1:14" x14ac:dyDescent="0.3">
      <c r="A2140" s="5" t="s">
        <v>2180</v>
      </c>
      <c r="B2140" s="5" t="s">
        <v>2181</v>
      </c>
      <c r="C2140" s="5" t="s">
        <v>3755</v>
      </c>
      <c r="D2140" s="5">
        <v>8</v>
      </c>
      <c r="E2140" s="6">
        <v>1590</v>
      </c>
      <c r="F2140" s="17" t="str">
        <f>VLOOKUP(A2140,'forecast data dump'!$A$1:$H$3450,4,FALSE)</f>
        <v>22-Feb-21 A</v>
      </c>
      <c r="G2140" s="17" t="str">
        <f>VLOOKUP(A2140,'forecast data dump'!$A$1:$H$3450,5,FALSE)</f>
        <v>26-Feb-21 A</v>
      </c>
      <c r="H2140" s="13">
        <f>VLOOKUP(A2140,'forecast data dump'!$A$1:$H$3450,8,FALSE)</f>
        <v>1</v>
      </c>
      <c r="I2140" s="22">
        <f t="shared" si="308"/>
        <v>0</v>
      </c>
      <c r="J2140" s="5"/>
      <c r="K2140" s="5"/>
      <c r="L2140" s="33">
        <f t="shared" si="309"/>
        <v>0</v>
      </c>
      <c r="M2140" s="33">
        <f t="shared" si="310"/>
        <v>0</v>
      </c>
      <c r="N2140" s="22">
        <f t="shared" si="311"/>
        <v>0</v>
      </c>
    </row>
    <row r="2141" spans="1:14" x14ac:dyDescent="0.3">
      <c r="A2141" s="5" t="s">
        <v>2182</v>
      </c>
      <c r="B2141" s="5" t="s">
        <v>2183</v>
      </c>
      <c r="C2141" s="5" t="s">
        <v>3759</v>
      </c>
      <c r="D2141" s="5">
        <v>80</v>
      </c>
      <c r="E2141" s="6">
        <v>9686</v>
      </c>
      <c r="F2141" s="17">
        <f>VLOOKUP(A2141,'forecast data dump'!$A$1:$H$3450,4,FALSE)</f>
        <v>44774</v>
      </c>
      <c r="G2141" s="17">
        <f>VLOOKUP(A2141,'forecast data dump'!$A$1:$H$3450,5,FALSE)</f>
        <v>44782</v>
      </c>
      <c r="H2141" s="13">
        <f>VLOOKUP(A2141,'forecast data dump'!$A$1:$H$3450,8,FALSE)</f>
        <v>0</v>
      </c>
      <c r="I2141" s="22">
        <f t="shared" si="308"/>
        <v>80</v>
      </c>
      <c r="J2141" s="5"/>
      <c r="K2141" s="5"/>
      <c r="L2141" s="33">
        <f t="shared" si="309"/>
        <v>9686</v>
      </c>
      <c r="M2141" s="33">
        <f t="shared" si="310"/>
        <v>9686</v>
      </c>
      <c r="N2141" s="22">
        <f t="shared" si="311"/>
        <v>0</v>
      </c>
    </row>
    <row r="2142" spans="1:14" x14ac:dyDescent="0.3">
      <c r="A2142" s="5" t="s">
        <v>2182</v>
      </c>
      <c r="B2142" s="5" t="s">
        <v>2183</v>
      </c>
      <c r="C2142" s="5" t="s">
        <v>3757</v>
      </c>
      <c r="D2142" s="5">
        <v>80</v>
      </c>
      <c r="E2142" s="6">
        <v>8506</v>
      </c>
      <c r="F2142" s="17">
        <f>VLOOKUP(A2142,'forecast data dump'!$A$1:$H$3450,4,FALSE)</f>
        <v>44774</v>
      </c>
      <c r="G2142" s="17">
        <f>VLOOKUP(A2142,'forecast data dump'!$A$1:$H$3450,5,FALSE)</f>
        <v>44782</v>
      </c>
      <c r="H2142" s="13">
        <f>VLOOKUP(A2142,'forecast data dump'!$A$1:$H$3450,8,FALSE)</f>
        <v>0</v>
      </c>
      <c r="I2142" s="22">
        <f t="shared" si="308"/>
        <v>80</v>
      </c>
      <c r="J2142" s="5"/>
      <c r="K2142" s="5"/>
      <c r="L2142" s="33">
        <f t="shared" si="309"/>
        <v>8506</v>
      </c>
      <c r="M2142" s="33">
        <f t="shared" si="310"/>
        <v>8506</v>
      </c>
      <c r="N2142" s="22">
        <f t="shared" si="311"/>
        <v>0</v>
      </c>
    </row>
    <row r="2143" spans="1:14" x14ac:dyDescent="0.3">
      <c r="A2143" s="5" t="s">
        <v>2182</v>
      </c>
      <c r="B2143" s="5" t="s">
        <v>2183</v>
      </c>
      <c r="C2143" s="5" t="s">
        <v>3759</v>
      </c>
      <c r="D2143" s="5">
        <v>24</v>
      </c>
      <c r="E2143" s="6">
        <v>2906</v>
      </c>
      <c r="F2143" s="17">
        <f>VLOOKUP(A2143,'forecast data dump'!$A$1:$H$3450,4,FALSE)</f>
        <v>44774</v>
      </c>
      <c r="G2143" s="17">
        <f>VLOOKUP(A2143,'forecast data dump'!$A$1:$H$3450,5,FALSE)</f>
        <v>44782</v>
      </c>
      <c r="H2143" s="13">
        <f>VLOOKUP(A2143,'forecast data dump'!$A$1:$H$3450,8,FALSE)</f>
        <v>0</v>
      </c>
      <c r="I2143" s="22">
        <f t="shared" si="308"/>
        <v>24</v>
      </c>
      <c r="J2143" s="5"/>
      <c r="K2143" s="5"/>
      <c r="L2143" s="33">
        <f t="shared" si="309"/>
        <v>2906</v>
      </c>
      <c r="M2143" s="33">
        <f t="shared" si="310"/>
        <v>2906</v>
      </c>
      <c r="N2143" s="22">
        <f t="shared" si="311"/>
        <v>0</v>
      </c>
    </row>
    <row r="2144" spans="1:14" x14ac:dyDescent="0.3">
      <c r="A2144" s="5" t="s">
        <v>2182</v>
      </c>
      <c r="B2144" s="5" t="s">
        <v>2183</v>
      </c>
      <c r="C2144" s="5" t="s">
        <v>3763</v>
      </c>
      <c r="D2144" s="5">
        <v>40</v>
      </c>
      <c r="E2144" s="6">
        <v>6249</v>
      </c>
      <c r="F2144" s="17">
        <f>VLOOKUP(A2144,'forecast data dump'!$A$1:$H$3450,4,FALSE)</f>
        <v>44774</v>
      </c>
      <c r="G2144" s="17">
        <f>VLOOKUP(A2144,'forecast data dump'!$A$1:$H$3450,5,FALSE)</f>
        <v>44782</v>
      </c>
      <c r="H2144" s="13">
        <f>VLOOKUP(A2144,'forecast data dump'!$A$1:$H$3450,8,FALSE)</f>
        <v>0</v>
      </c>
      <c r="I2144" s="22">
        <f t="shared" si="308"/>
        <v>40</v>
      </c>
      <c r="J2144" s="5"/>
      <c r="K2144" s="5"/>
      <c r="L2144" s="33">
        <f t="shared" si="309"/>
        <v>6249</v>
      </c>
      <c r="M2144" s="33">
        <f t="shared" si="310"/>
        <v>6249</v>
      </c>
      <c r="N2144" s="22">
        <f t="shared" si="311"/>
        <v>0</v>
      </c>
    </row>
    <row r="2145" spans="1:14" x14ac:dyDescent="0.3">
      <c r="A2145" s="5" t="s">
        <v>2184</v>
      </c>
      <c r="B2145" s="5" t="s">
        <v>2185</v>
      </c>
      <c r="C2145" s="5" t="s">
        <v>3759</v>
      </c>
      <c r="D2145" s="5">
        <v>160</v>
      </c>
      <c r="E2145" s="6">
        <v>19372</v>
      </c>
      <c r="F2145" s="17">
        <f>VLOOKUP(A2145,'forecast data dump'!$A$1:$H$3450,4,FALSE)</f>
        <v>44705</v>
      </c>
      <c r="G2145" s="17">
        <f>VLOOKUP(A2145,'forecast data dump'!$A$1:$H$3450,5,FALSE)</f>
        <v>44755</v>
      </c>
      <c r="H2145" s="13">
        <f>VLOOKUP(A2145,'forecast data dump'!$A$1:$H$3450,8,FALSE)</f>
        <v>0</v>
      </c>
      <c r="I2145" s="22">
        <f t="shared" si="308"/>
        <v>160</v>
      </c>
      <c r="J2145" s="5"/>
      <c r="K2145" s="5"/>
      <c r="L2145" s="33">
        <f t="shared" si="309"/>
        <v>19372</v>
      </c>
      <c r="M2145" s="33">
        <f t="shared" si="310"/>
        <v>19372</v>
      </c>
      <c r="N2145" s="22">
        <f t="shared" si="311"/>
        <v>0</v>
      </c>
    </row>
    <row r="2146" spans="1:14" x14ac:dyDescent="0.3">
      <c r="A2146" s="5" t="s">
        <v>2184</v>
      </c>
      <c r="B2146" s="5" t="s">
        <v>2185</v>
      </c>
      <c r="C2146" s="5" t="s">
        <v>3752</v>
      </c>
      <c r="D2146" s="5">
        <v>160</v>
      </c>
      <c r="E2146" s="6">
        <v>21230</v>
      </c>
      <c r="F2146" s="17">
        <f>VLOOKUP(A2146,'forecast data dump'!$A$1:$H$3450,4,FALSE)</f>
        <v>44705</v>
      </c>
      <c r="G2146" s="17">
        <f>VLOOKUP(A2146,'forecast data dump'!$A$1:$H$3450,5,FALSE)</f>
        <v>44755</v>
      </c>
      <c r="H2146" s="13">
        <f>VLOOKUP(A2146,'forecast data dump'!$A$1:$H$3450,8,FALSE)</f>
        <v>0</v>
      </c>
      <c r="I2146" s="22">
        <f t="shared" si="308"/>
        <v>160</v>
      </c>
      <c r="J2146" s="5"/>
      <c r="K2146" s="5"/>
      <c r="L2146" s="33">
        <f t="shared" si="309"/>
        <v>21230</v>
      </c>
      <c r="M2146" s="33">
        <f t="shared" si="310"/>
        <v>21230</v>
      </c>
      <c r="N2146" s="22">
        <f t="shared" si="311"/>
        <v>0</v>
      </c>
    </row>
    <row r="2147" spans="1:14" x14ac:dyDescent="0.3">
      <c r="A2147" s="5" t="s">
        <v>2184</v>
      </c>
      <c r="B2147" s="5" t="s">
        <v>2185</v>
      </c>
      <c r="C2147" s="5" t="s">
        <v>3757</v>
      </c>
      <c r="D2147" s="5">
        <v>20</v>
      </c>
      <c r="E2147" s="6">
        <v>2126</v>
      </c>
      <c r="F2147" s="17">
        <f>VLOOKUP(A2147,'forecast data dump'!$A$1:$H$3450,4,FALSE)</f>
        <v>44705</v>
      </c>
      <c r="G2147" s="17">
        <f>VLOOKUP(A2147,'forecast data dump'!$A$1:$H$3450,5,FALSE)</f>
        <v>44755</v>
      </c>
      <c r="H2147" s="13">
        <f>VLOOKUP(A2147,'forecast data dump'!$A$1:$H$3450,8,FALSE)</f>
        <v>0</v>
      </c>
      <c r="I2147" s="22">
        <f t="shared" si="308"/>
        <v>20</v>
      </c>
      <c r="J2147" s="5"/>
      <c r="K2147" s="5"/>
      <c r="L2147" s="33">
        <f t="shared" si="309"/>
        <v>2126</v>
      </c>
      <c r="M2147" s="33">
        <f t="shared" si="310"/>
        <v>2126</v>
      </c>
      <c r="N2147" s="22">
        <f t="shared" si="311"/>
        <v>0</v>
      </c>
    </row>
    <row r="2148" spans="1:14" x14ac:dyDescent="0.3">
      <c r="A2148" s="5" t="s">
        <v>2184</v>
      </c>
      <c r="B2148" s="5" t="s">
        <v>2185</v>
      </c>
      <c r="C2148" s="5" t="s">
        <v>3763</v>
      </c>
      <c r="D2148" s="5">
        <v>8</v>
      </c>
      <c r="E2148" s="6">
        <v>1250</v>
      </c>
      <c r="F2148" s="17">
        <f>VLOOKUP(A2148,'forecast data dump'!$A$1:$H$3450,4,FALSE)</f>
        <v>44705</v>
      </c>
      <c r="G2148" s="17">
        <f>VLOOKUP(A2148,'forecast data dump'!$A$1:$H$3450,5,FALSE)</f>
        <v>44755</v>
      </c>
      <c r="H2148" s="13">
        <f>VLOOKUP(A2148,'forecast data dump'!$A$1:$H$3450,8,FALSE)</f>
        <v>0</v>
      </c>
      <c r="I2148" s="22">
        <f t="shared" si="308"/>
        <v>8</v>
      </c>
      <c r="J2148" s="5"/>
      <c r="K2148" s="5"/>
      <c r="L2148" s="33">
        <f t="shared" si="309"/>
        <v>1250</v>
      </c>
      <c r="M2148" s="33">
        <f t="shared" si="310"/>
        <v>1250</v>
      </c>
      <c r="N2148" s="22">
        <f t="shared" si="311"/>
        <v>0</v>
      </c>
    </row>
    <row r="2149" spans="1:14" x14ac:dyDescent="0.3">
      <c r="A2149" s="5" t="s">
        <v>2186</v>
      </c>
      <c r="B2149" s="5" t="s">
        <v>2187</v>
      </c>
      <c r="C2149" s="5" t="s">
        <v>3745</v>
      </c>
      <c r="D2149" s="5">
        <v>32</v>
      </c>
      <c r="E2149" s="6">
        <v>3874</v>
      </c>
      <c r="F2149" s="17">
        <f>VLOOKUP(A2149,'forecast data dump'!$A$1:$H$3450,4,FALSE)</f>
        <v>44718</v>
      </c>
      <c r="G2149" s="17">
        <f>VLOOKUP(A2149,'forecast data dump'!$A$1:$H$3450,5,FALSE)</f>
        <v>44747</v>
      </c>
      <c r="H2149" s="13">
        <f>VLOOKUP(A2149,'forecast data dump'!$A$1:$H$3450,8,FALSE)</f>
        <v>0</v>
      </c>
      <c r="I2149" s="22">
        <f t="shared" si="308"/>
        <v>32</v>
      </c>
      <c r="J2149" s="5"/>
      <c r="K2149" s="5"/>
      <c r="L2149" s="33">
        <f t="shared" si="309"/>
        <v>3874</v>
      </c>
      <c r="M2149" s="33">
        <f t="shared" si="310"/>
        <v>3874</v>
      </c>
      <c r="N2149" s="22">
        <f t="shared" si="311"/>
        <v>0</v>
      </c>
    </row>
    <row r="2150" spans="1:14" x14ac:dyDescent="0.3">
      <c r="A2150" s="5" t="s">
        <v>2186</v>
      </c>
      <c r="B2150" s="5" t="s">
        <v>2187</v>
      </c>
      <c r="C2150" s="5" t="s">
        <v>3752</v>
      </c>
      <c r="D2150" s="5">
        <v>200</v>
      </c>
      <c r="E2150" s="6">
        <v>26538</v>
      </c>
      <c r="F2150" s="17">
        <f>VLOOKUP(A2150,'forecast data dump'!$A$1:$H$3450,4,FALSE)</f>
        <v>44718</v>
      </c>
      <c r="G2150" s="17">
        <f>VLOOKUP(A2150,'forecast data dump'!$A$1:$H$3450,5,FALSE)</f>
        <v>44747</v>
      </c>
      <c r="H2150" s="13">
        <f>VLOOKUP(A2150,'forecast data dump'!$A$1:$H$3450,8,FALSE)</f>
        <v>0</v>
      </c>
      <c r="I2150" s="22">
        <f t="shared" si="308"/>
        <v>200</v>
      </c>
      <c r="J2150" s="5"/>
      <c r="K2150" s="5"/>
      <c r="L2150" s="33">
        <f t="shared" si="309"/>
        <v>26538</v>
      </c>
      <c r="M2150" s="33">
        <f t="shared" si="310"/>
        <v>26538</v>
      </c>
      <c r="N2150" s="22">
        <f t="shared" si="311"/>
        <v>0</v>
      </c>
    </row>
    <row r="2151" spans="1:14" x14ac:dyDescent="0.3">
      <c r="A2151" s="5" t="s">
        <v>2186</v>
      </c>
      <c r="B2151" s="5" t="s">
        <v>2187</v>
      </c>
      <c r="C2151" s="5" t="s">
        <v>3744</v>
      </c>
      <c r="D2151" s="5">
        <v>80</v>
      </c>
      <c r="E2151" s="6">
        <v>12499</v>
      </c>
      <c r="F2151" s="17">
        <f>VLOOKUP(A2151,'forecast data dump'!$A$1:$H$3450,4,FALSE)</f>
        <v>44718</v>
      </c>
      <c r="G2151" s="17">
        <f>VLOOKUP(A2151,'forecast data dump'!$A$1:$H$3450,5,FALSE)</f>
        <v>44747</v>
      </c>
      <c r="H2151" s="13">
        <f>VLOOKUP(A2151,'forecast data dump'!$A$1:$H$3450,8,FALSE)</f>
        <v>0</v>
      </c>
      <c r="I2151" s="22">
        <f t="shared" si="308"/>
        <v>80</v>
      </c>
      <c r="J2151" s="5"/>
      <c r="K2151" s="5"/>
      <c r="L2151" s="33">
        <f t="shared" si="309"/>
        <v>12499</v>
      </c>
      <c r="M2151" s="33">
        <f t="shared" si="310"/>
        <v>12499</v>
      </c>
      <c r="N2151" s="22">
        <f t="shared" si="311"/>
        <v>0</v>
      </c>
    </row>
    <row r="2152" spans="1:14" x14ac:dyDescent="0.3">
      <c r="A2152" s="5" t="s">
        <v>2186</v>
      </c>
      <c r="B2152" s="5" t="s">
        <v>2187</v>
      </c>
      <c r="C2152" s="5" t="s">
        <v>3742</v>
      </c>
      <c r="D2152" s="5">
        <v>200</v>
      </c>
      <c r="E2152" s="6">
        <v>24214</v>
      </c>
      <c r="F2152" s="17">
        <f>VLOOKUP(A2152,'forecast data dump'!$A$1:$H$3450,4,FALSE)</f>
        <v>44718</v>
      </c>
      <c r="G2152" s="17">
        <f>VLOOKUP(A2152,'forecast data dump'!$A$1:$H$3450,5,FALSE)</f>
        <v>44747</v>
      </c>
      <c r="H2152" s="13">
        <f>VLOOKUP(A2152,'forecast data dump'!$A$1:$H$3450,8,FALSE)</f>
        <v>0</v>
      </c>
      <c r="I2152" s="22">
        <f t="shared" si="308"/>
        <v>200</v>
      </c>
      <c r="J2152" s="5"/>
      <c r="K2152" s="5"/>
      <c r="L2152" s="33">
        <f t="shared" si="309"/>
        <v>24214</v>
      </c>
      <c r="M2152" s="33">
        <f t="shared" si="310"/>
        <v>24214</v>
      </c>
      <c r="N2152" s="22">
        <f t="shared" si="311"/>
        <v>0</v>
      </c>
    </row>
    <row r="2153" spans="1:14" x14ac:dyDescent="0.3">
      <c r="A2153" s="5" t="s">
        <v>2186</v>
      </c>
      <c r="B2153" s="5" t="s">
        <v>2187</v>
      </c>
      <c r="C2153" s="5" t="s">
        <v>3741</v>
      </c>
      <c r="D2153" s="5">
        <v>200</v>
      </c>
      <c r="E2153" s="6">
        <v>24214</v>
      </c>
      <c r="F2153" s="17">
        <f>VLOOKUP(A2153,'forecast data dump'!$A$1:$H$3450,4,FALSE)</f>
        <v>44718</v>
      </c>
      <c r="G2153" s="17">
        <f>VLOOKUP(A2153,'forecast data dump'!$A$1:$H$3450,5,FALSE)</f>
        <v>44747</v>
      </c>
      <c r="H2153" s="13">
        <f>VLOOKUP(A2153,'forecast data dump'!$A$1:$H$3450,8,FALSE)</f>
        <v>0</v>
      </c>
      <c r="I2153" s="22">
        <f t="shared" si="308"/>
        <v>200</v>
      </c>
      <c r="J2153" s="5"/>
      <c r="K2153" s="5"/>
      <c r="L2153" s="33">
        <f t="shared" si="309"/>
        <v>24214</v>
      </c>
      <c r="M2153" s="33">
        <f t="shared" si="310"/>
        <v>24214</v>
      </c>
      <c r="N2153" s="22">
        <f t="shared" si="311"/>
        <v>0</v>
      </c>
    </row>
    <row r="2154" spans="1:14" x14ac:dyDescent="0.3">
      <c r="A2154" s="5" t="s">
        <v>2188</v>
      </c>
      <c r="B2154" s="5" t="s">
        <v>2189</v>
      </c>
      <c r="C2154" s="5" t="s">
        <v>3752</v>
      </c>
      <c r="D2154" s="5">
        <v>160</v>
      </c>
      <c r="E2154" s="6">
        <v>21065</v>
      </c>
      <c r="F2154" s="17">
        <f>VLOOKUP(A2154,'forecast data dump'!$A$1:$H$3450,4,FALSE)</f>
        <v>44615</v>
      </c>
      <c r="G2154" s="17">
        <f>VLOOKUP(A2154,'forecast data dump'!$A$1:$H$3450,5,FALSE)</f>
        <v>44642</v>
      </c>
      <c r="H2154" s="13">
        <f>VLOOKUP(A2154,'forecast data dump'!$A$1:$H$3450,8,FALSE)</f>
        <v>0</v>
      </c>
      <c r="I2154" s="22">
        <f t="shared" si="308"/>
        <v>160</v>
      </c>
      <c r="J2154" s="5"/>
      <c r="K2154" s="5"/>
      <c r="L2154" s="33">
        <f t="shared" si="309"/>
        <v>21065</v>
      </c>
      <c r="M2154" s="33">
        <f t="shared" si="310"/>
        <v>21065</v>
      </c>
      <c r="N2154" s="22">
        <f t="shared" si="311"/>
        <v>0</v>
      </c>
    </row>
    <row r="2155" spans="1:14" x14ac:dyDescent="0.3">
      <c r="A2155" s="5" t="s">
        <v>2188</v>
      </c>
      <c r="B2155" s="5" t="s">
        <v>2189</v>
      </c>
      <c r="C2155" s="5" t="s">
        <v>3744</v>
      </c>
      <c r="D2155" s="5">
        <v>40</v>
      </c>
      <c r="E2155" s="6">
        <v>6201</v>
      </c>
      <c r="F2155" s="17">
        <f>VLOOKUP(A2155,'forecast data dump'!$A$1:$H$3450,4,FALSE)</f>
        <v>44615</v>
      </c>
      <c r="G2155" s="17">
        <f>VLOOKUP(A2155,'forecast data dump'!$A$1:$H$3450,5,FALSE)</f>
        <v>44642</v>
      </c>
      <c r="H2155" s="13">
        <f>VLOOKUP(A2155,'forecast data dump'!$A$1:$H$3450,8,FALSE)</f>
        <v>0</v>
      </c>
      <c r="I2155" s="22">
        <f t="shared" si="308"/>
        <v>40</v>
      </c>
      <c r="J2155" s="5"/>
      <c r="K2155" s="5"/>
      <c r="L2155" s="33">
        <f t="shared" si="309"/>
        <v>6201</v>
      </c>
      <c r="M2155" s="33">
        <f t="shared" si="310"/>
        <v>6201</v>
      </c>
      <c r="N2155" s="22">
        <f t="shared" si="311"/>
        <v>0</v>
      </c>
    </row>
    <row r="2156" spans="1:14" x14ac:dyDescent="0.3">
      <c r="A2156" s="5" t="s">
        <v>2188</v>
      </c>
      <c r="B2156" s="5" t="s">
        <v>2189</v>
      </c>
      <c r="C2156" s="5" t="s">
        <v>3755</v>
      </c>
      <c r="D2156" s="5">
        <v>4</v>
      </c>
      <c r="E2156" s="6">
        <v>813</v>
      </c>
      <c r="F2156" s="17">
        <f>VLOOKUP(A2156,'forecast data dump'!$A$1:$H$3450,4,FALSE)</f>
        <v>44615</v>
      </c>
      <c r="G2156" s="17">
        <f>VLOOKUP(A2156,'forecast data dump'!$A$1:$H$3450,5,FALSE)</f>
        <v>44642</v>
      </c>
      <c r="H2156" s="13">
        <f>VLOOKUP(A2156,'forecast data dump'!$A$1:$H$3450,8,FALSE)</f>
        <v>0</v>
      </c>
      <c r="I2156" s="22">
        <f t="shared" si="308"/>
        <v>4</v>
      </c>
      <c r="J2156" s="5"/>
      <c r="K2156" s="5"/>
      <c r="L2156" s="33">
        <f t="shared" si="309"/>
        <v>813</v>
      </c>
      <c r="M2156" s="33">
        <f t="shared" si="310"/>
        <v>813</v>
      </c>
      <c r="N2156" s="22">
        <f t="shared" si="311"/>
        <v>0</v>
      </c>
    </row>
    <row r="2157" spans="1:14" x14ac:dyDescent="0.3">
      <c r="A2157" s="5" t="s">
        <v>2190</v>
      </c>
      <c r="B2157" s="5" t="s">
        <v>2191</v>
      </c>
      <c r="C2157" s="5" t="s">
        <v>3752</v>
      </c>
      <c r="D2157" s="5">
        <v>80</v>
      </c>
      <c r="E2157" s="6">
        <v>10615</v>
      </c>
      <c r="F2157" s="17">
        <f>VLOOKUP(A2157,'forecast data dump'!$A$1:$H$3450,4,FALSE)</f>
        <v>44643</v>
      </c>
      <c r="G2157" s="17">
        <f>VLOOKUP(A2157,'forecast data dump'!$A$1:$H$3450,5,FALSE)</f>
        <v>44670</v>
      </c>
      <c r="H2157" s="13">
        <f>VLOOKUP(A2157,'forecast data dump'!$A$1:$H$3450,8,FALSE)</f>
        <v>0</v>
      </c>
      <c r="I2157" s="22">
        <f t="shared" si="308"/>
        <v>80</v>
      </c>
      <c r="J2157" s="5"/>
      <c r="K2157" s="5"/>
      <c r="L2157" s="33">
        <f t="shared" si="309"/>
        <v>10615</v>
      </c>
      <c r="M2157" s="33">
        <f t="shared" si="310"/>
        <v>10615</v>
      </c>
      <c r="N2157" s="22">
        <f t="shared" si="311"/>
        <v>0</v>
      </c>
    </row>
    <row r="2158" spans="1:14" x14ac:dyDescent="0.3">
      <c r="A2158" s="5" t="s">
        <v>2190</v>
      </c>
      <c r="B2158" s="5" t="s">
        <v>2191</v>
      </c>
      <c r="C2158" s="5" t="s">
        <v>3744</v>
      </c>
      <c r="D2158" s="5">
        <v>40</v>
      </c>
      <c r="E2158" s="6">
        <v>6249</v>
      </c>
      <c r="F2158" s="17">
        <f>VLOOKUP(A2158,'forecast data dump'!$A$1:$H$3450,4,FALSE)</f>
        <v>44643</v>
      </c>
      <c r="G2158" s="17">
        <f>VLOOKUP(A2158,'forecast data dump'!$A$1:$H$3450,5,FALSE)</f>
        <v>44670</v>
      </c>
      <c r="H2158" s="13">
        <f>VLOOKUP(A2158,'forecast data dump'!$A$1:$H$3450,8,FALSE)</f>
        <v>0</v>
      </c>
      <c r="I2158" s="22">
        <f t="shared" si="308"/>
        <v>40</v>
      </c>
      <c r="J2158" s="5"/>
      <c r="K2158" s="5"/>
      <c r="L2158" s="33">
        <f t="shared" si="309"/>
        <v>6249</v>
      </c>
      <c r="M2158" s="33">
        <f t="shared" si="310"/>
        <v>6249</v>
      </c>
      <c r="N2158" s="22">
        <f t="shared" si="311"/>
        <v>0</v>
      </c>
    </row>
    <row r="2159" spans="1:14" x14ac:dyDescent="0.3">
      <c r="A2159" s="3" t="s">
        <v>7892</v>
      </c>
      <c r="B2159" s="3"/>
      <c r="C2159" s="3"/>
      <c r="D2159" s="3"/>
      <c r="E2159" s="4"/>
      <c r="F2159" s="15"/>
      <c r="G2159" s="15"/>
      <c r="H2159" s="11"/>
      <c r="I2159" s="20"/>
      <c r="J2159" s="3"/>
      <c r="K2159" s="3"/>
      <c r="L2159" s="32"/>
      <c r="M2159" s="32"/>
      <c r="N2159" s="20"/>
    </row>
    <row r="2160" spans="1:14" x14ac:dyDescent="0.3">
      <c r="A2160" s="5" t="s">
        <v>2293</v>
      </c>
      <c r="B2160" s="5" t="s">
        <v>2294</v>
      </c>
      <c r="C2160" s="5" t="s">
        <v>3733</v>
      </c>
      <c r="D2160" s="5">
        <v>20</v>
      </c>
      <c r="E2160" s="6">
        <v>2945</v>
      </c>
      <c r="F2160" s="17" t="str">
        <f>VLOOKUP(A2160,'forecast data dump'!$A$1:$H$3450,4,FALSE)</f>
        <v>01-Oct-19 A</v>
      </c>
      <c r="G2160" s="17" t="str">
        <f>VLOOKUP(A2160,'forecast data dump'!$A$1:$H$3450,5,FALSE)</f>
        <v>05-Feb-20 A</v>
      </c>
      <c r="H2160" s="13">
        <f>VLOOKUP(A2160,'forecast data dump'!$A$1:$H$3450,8,FALSE)</f>
        <v>1</v>
      </c>
      <c r="I2160" s="22">
        <f t="shared" ref="I2160:I2212" si="312">D2160*(1-H2160)</f>
        <v>0</v>
      </c>
      <c r="J2160" s="5"/>
      <c r="K2160" s="5"/>
      <c r="L2160" s="33">
        <f t="shared" ref="L2160:L2212" si="313">E2160*(1-H2160)</f>
        <v>0</v>
      </c>
      <c r="M2160" s="33">
        <f t="shared" ref="M2160:M2212" si="314">IF(J2160="",L2160,(E2160/D2160)*J2160)</f>
        <v>0</v>
      </c>
      <c r="N2160" s="22">
        <f t="shared" ref="N2160:N2212" si="315">L2160-M2160</f>
        <v>0</v>
      </c>
    </row>
    <row r="2161" spans="1:14" x14ac:dyDescent="0.3">
      <c r="A2161" s="5" t="s">
        <v>2293</v>
      </c>
      <c r="B2161" s="5" t="s">
        <v>2294</v>
      </c>
      <c r="C2161" s="5" t="s">
        <v>3745</v>
      </c>
      <c r="D2161" s="5">
        <v>160</v>
      </c>
      <c r="E2161" s="6">
        <v>18260</v>
      </c>
      <c r="F2161" s="17" t="str">
        <f>VLOOKUP(A2161,'forecast data dump'!$A$1:$H$3450,4,FALSE)</f>
        <v>01-Oct-19 A</v>
      </c>
      <c r="G2161" s="17" t="str">
        <f>VLOOKUP(A2161,'forecast data dump'!$A$1:$H$3450,5,FALSE)</f>
        <v>05-Feb-20 A</v>
      </c>
      <c r="H2161" s="13">
        <f>VLOOKUP(A2161,'forecast data dump'!$A$1:$H$3450,8,FALSE)</f>
        <v>1</v>
      </c>
      <c r="I2161" s="22">
        <f t="shared" si="312"/>
        <v>0</v>
      </c>
      <c r="J2161" s="5"/>
      <c r="K2161" s="5"/>
      <c r="L2161" s="33">
        <f t="shared" si="313"/>
        <v>0</v>
      </c>
      <c r="M2161" s="33">
        <f t="shared" si="314"/>
        <v>0</v>
      </c>
      <c r="N2161" s="22">
        <f t="shared" si="315"/>
        <v>0</v>
      </c>
    </row>
    <row r="2162" spans="1:14" x14ac:dyDescent="0.3">
      <c r="A2162" s="5" t="s">
        <v>2295</v>
      </c>
      <c r="B2162" s="5" t="s">
        <v>2296</v>
      </c>
      <c r="C2162" s="5" t="s">
        <v>3733</v>
      </c>
      <c r="D2162" s="5">
        <v>48</v>
      </c>
      <c r="E2162" s="6">
        <v>7069</v>
      </c>
      <c r="F2162" s="17" t="str">
        <f>VLOOKUP(A2162,'forecast data dump'!$A$1:$H$3450,4,FALSE)</f>
        <v>01-May-20 A</v>
      </c>
      <c r="G2162" s="17" t="str">
        <f>VLOOKUP(A2162,'forecast data dump'!$A$1:$H$3450,5,FALSE)</f>
        <v>30-Sep-20 A</v>
      </c>
      <c r="H2162" s="13">
        <f>VLOOKUP(A2162,'forecast data dump'!$A$1:$H$3450,8,FALSE)</f>
        <v>1</v>
      </c>
      <c r="I2162" s="22">
        <f t="shared" si="312"/>
        <v>0</v>
      </c>
      <c r="J2162" s="5"/>
      <c r="K2162" s="5"/>
      <c r="L2162" s="33">
        <f t="shared" si="313"/>
        <v>0</v>
      </c>
      <c r="M2162" s="33">
        <f t="shared" si="314"/>
        <v>0</v>
      </c>
      <c r="N2162" s="22">
        <f t="shared" si="315"/>
        <v>0</v>
      </c>
    </row>
    <row r="2163" spans="1:14" x14ac:dyDescent="0.3">
      <c r="A2163" s="5" t="s">
        <v>2295</v>
      </c>
      <c r="B2163" s="5" t="s">
        <v>2296</v>
      </c>
      <c r="C2163" s="5" t="s">
        <v>3745</v>
      </c>
      <c r="D2163" s="5">
        <v>160</v>
      </c>
      <c r="E2163" s="6">
        <v>18260</v>
      </c>
      <c r="F2163" s="17" t="str">
        <f>VLOOKUP(A2163,'forecast data dump'!$A$1:$H$3450,4,FALSE)</f>
        <v>01-May-20 A</v>
      </c>
      <c r="G2163" s="17" t="str">
        <f>VLOOKUP(A2163,'forecast data dump'!$A$1:$H$3450,5,FALSE)</f>
        <v>30-Sep-20 A</v>
      </c>
      <c r="H2163" s="13">
        <f>VLOOKUP(A2163,'forecast data dump'!$A$1:$H$3450,8,FALSE)</f>
        <v>1</v>
      </c>
      <c r="I2163" s="22">
        <f t="shared" si="312"/>
        <v>0</v>
      </c>
      <c r="J2163" s="5"/>
      <c r="K2163" s="5"/>
      <c r="L2163" s="33">
        <f t="shared" si="313"/>
        <v>0</v>
      </c>
      <c r="M2163" s="33">
        <f t="shared" si="314"/>
        <v>0</v>
      </c>
      <c r="N2163" s="22">
        <f t="shared" si="315"/>
        <v>0</v>
      </c>
    </row>
    <row r="2164" spans="1:14" x14ac:dyDescent="0.3">
      <c r="A2164" s="5" t="s">
        <v>2297</v>
      </c>
      <c r="B2164" s="5" t="s">
        <v>2298</v>
      </c>
      <c r="C2164" s="5" t="s">
        <v>3733</v>
      </c>
      <c r="D2164" s="5">
        <v>48</v>
      </c>
      <c r="E2164" s="6">
        <v>7069</v>
      </c>
      <c r="F2164" s="17" t="str">
        <f>VLOOKUP(A2164,'forecast data dump'!$A$1:$H$3450,4,FALSE)</f>
        <v>01-Oct-20 A</v>
      </c>
      <c r="G2164" s="17" t="str">
        <f>VLOOKUP(A2164,'forecast data dump'!$A$1:$H$3450,5,FALSE)</f>
        <v>29-Oct-20 A</v>
      </c>
      <c r="H2164" s="13">
        <f>VLOOKUP(A2164,'forecast data dump'!$A$1:$H$3450,8,FALSE)</f>
        <v>1</v>
      </c>
      <c r="I2164" s="22">
        <f t="shared" si="312"/>
        <v>0</v>
      </c>
      <c r="J2164" s="5"/>
      <c r="K2164" s="5"/>
      <c r="L2164" s="33">
        <f t="shared" si="313"/>
        <v>0</v>
      </c>
      <c r="M2164" s="33">
        <f t="shared" si="314"/>
        <v>0</v>
      </c>
      <c r="N2164" s="22">
        <f t="shared" si="315"/>
        <v>0</v>
      </c>
    </row>
    <row r="2165" spans="1:14" x14ac:dyDescent="0.3">
      <c r="A2165" s="5" t="s">
        <v>2297</v>
      </c>
      <c r="B2165" s="5" t="s">
        <v>2298</v>
      </c>
      <c r="C2165" s="5" t="s">
        <v>3745</v>
      </c>
      <c r="D2165" s="5">
        <v>30</v>
      </c>
      <c r="E2165" s="6">
        <v>3424</v>
      </c>
      <c r="F2165" s="17" t="str">
        <f>VLOOKUP(A2165,'forecast data dump'!$A$1:$H$3450,4,FALSE)</f>
        <v>01-Oct-20 A</v>
      </c>
      <c r="G2165" s="17" t="str">
        <f>VLOOKUP(A2165,'forecast data dump'!$A$1:$H$3450,5,FALSE)</f>
        <v>29-Oct-20 A</v>
      </c>
      <c r="H2165" s="13">
        <f>VLOOKUP(A2165,'forecast data dump'!$A$1:$H$3450,8,FALSE)</f>
        <v>1</v>
      </c>
      <c r="I2165" s="22">
        <f t="shared" si="312"/>
        <v>0</v>
      </c>
      <c r="J2165" s="5"/>
      <c r="K2165" s="5"/>
      <c r="L2165" s="33">
        <f t="shared" si="313"/>
        <v>0</v>
      </c>
      <c r="M2165" s="33">
        <f t="shared" si="314"/>
        <v>0</v>
      </c>
      <c r="N2165" s="22">
        <f t="shared" si="315"/>
        <v>0</v>
      </c>
    </row>
    <row r="2166" spans="1:14" x14ac:dyDescent="0.3">
      <c r="A2166" s="5" t="s">
        <v>2299</v>
      </c>
      <c r="B2166" s="5" t="s">
        <v>2300</v>
      </c>
      <c r="C2166" s="5" t="s">
        <v>3733</v>
      </c>
      <c r="D2166" s="5">
        <v>8</v>
      </c>
      <c r="E2166" s="6">
        <v>1178</v>
      </c>
      <c r="F2166" s="17" t="str">
        <f>VLOOKUP(A2166,'forecast data dump'!$A$1:$H$3450,4,FALSE)</f>
        <v>26-Oct-20 A</v>
      </c>
      <c r="G2166" s="17" t="str">
        <f>VLOOKUP(A2166,'forecast data dump'!$A$1:$H$3450,5,FALSE)</f>
        <v>29-Oct-20 A</v>
      </c>
      <c r="H2166" s="13">
        <f>VLOOKUP(A2166,'forecast data dump'!$A$1:$H$3450,8,FALSE)</f>
        <v>1</v>
      </c>
      <c r="I2166" s="22">
        <f t="shared" si="312"/>
        <v>0</v>
      </c>
      <c r="J2166" s="5"/>
      <c r="K2166" s="5"/>
      <c r="L2166" s="33">
        <f t="shared" si="313"/>
        <v>0</v>
      </c>
      <c r="M2166" s="33">
        <f t="shared" si="314"/>
        <v>0</v>
      </c>
      <c r="N2166" s="22">
        <f t="shared" si="315"/>
        <v>0</v>
      </c>
    </row>
    <row r="2167" spans="1:14" x14ac:dyDescent="0.3">
      <c r="A2167" s="5" t="s">
        <v>2299</v>
      </c>
      <c r="B2167" s="5" t="s">
        <v>2300</v>
      </c>
      <c r="C2167" s="5" t="s">
        <v>3745</v>
      </c>
      <c r="D2167" s="5">
        <v>8</v>
      </c>
      <c r="E2167" s="6">
        <v>913</v>
      </c>
      <c r="F2167" s="17" t="str">
        <f>VLOOKUP(A2167,'forecast data dump'!$A$1:$H$3450,4,FALSE)</f>
        <v>26-Oct-20 A</v>
      </c>
      <c r="G2167" s="17" t="str">
        <f>VLOOKUP(A2167,'forecast data dump'!$A$1:$H$3450,5,FALSE)</f>
        <v>29-Oct-20 A</v>
      </c>
      <c r="H2167" s="13">
        <f>VLOOKUP(A2167,'forecast data dump'!$A$1:$H$3450,8,FALSE)</f>
        <v>1</v>
      </c>
      <c r="I2167" s="22">
        <f t="shared" si="312"/>
        <v>0</v>
      </c>
      <c r="J2167" s="5"/>
      <c r="K2167" s="5"/>
      <c r="L2167" s="33">
        <f t="shared" si="313"/>
        <v>0</v>
      </c>
      <c r="M2167" s="33">
        <f t="shared" si="314"/>
        <v>0</v>
      </c>
      <c r="N2167" s="22">
        <f t="shared" si="315"/>
        <v>0</v>
      </c>
    </row>
    <row r="2168" spans="1:14" x14ac:dyDescent="0.3">
      <c r="A2168" s="5" t="s">
        <v>2301</v>
      </c>
      <c r="B2168" s="5" t="s">
        <v>2302</v>
      </c>
      <c r="C2168" s="5" t="s">
        <v>3733</v>
      </c>
      <c r="D2168" s="5">
        <v>8</v>
      </c>
      <c r="E2168" s="6">
        <v>1192</v>
      </c>
      <c r="F2168" s="17" t="str">
        <f>VLOOKUP(A2168,'forecast data dump'!$A$1:$H$3450,4,FALSE)</f>
        <v>26-Oct-20 A</v>
      </c>
      <c r="G2168" s="17" t="str">
        <f>VLOOKUP(A2168,'forecast data dump'!$A$1:$H$3450,5,FALSE)</f>
        <v>29-Oct-20 A</v>
      </c>
      <c r="H2168" s="13">
        <f>VLOOKUP(A2168,'forecast data dump'!$A$1:$H$3450,8,FALSE)</f>
        <v>1</v>
      </c>
      <c r="I2168" s="22">
        <f t="shared" si="312"/>
        <v>0</v>
      </c>
      <c r="J2168" s="5"/>
      <c r="K2168" s="5"/>
      <c r="L2168" s="33">
        <f t="shared" si="313"/>
        <v>0</v>
      </c>
      <c r="M2168" s="33">
        <f t="shared" si="314"/>
        <v>0</v>
      </c>
      <c r="N2168" s="22">
        <f t="shared" si="315"/>
        <v>0</v>
      </c>
    </row>
    <row r="2169" spans="1:14" x14ac:dyDescent="0.3">
      <c r="A2169" s="5" t="s">
        <v>2301</v>
      </c>
      <c r="B2169" s="5" t="s">
        <v>2302</v>
      </c>
      <c r="C2169" s="5" t="s">
        <v>3745</v>
      </c>
      <c r="D2169" s="5">
        <v>8</v>
      </c>
      <c r="E2169" s="6">
        <v>924</v>
      </c>
      <c r="F2169" s="17" t="str">
        <f>VLOOKUP(A2169,'forecast data dump'!$A$1:$H$3450,4,FALSE)</f>
        <v>26-Oct-20 A</v>
      </c>
      <c r="G2169" s="17" t="str">
        <f>VLOOKUP(A2169,'forecast data dump'!$A$1:$H$3450,5,FALSE)</f>
        <v>29-Oct-20 A</v>
      </c>
      <c r="H2169" s="13">
        <f>VLOOKUP(A2169,'forecast data dump'!$A$1:$H$3450,8,FALSE)</f>
        <v>1</v>
      </c>
      <c r="I2169" s="22">
        <f t="shared" si="312"/>
        <v>0</v>
      </c>
      <c r="J2169" s="5"/>
      <c r="K2169" s="5"/>
      <c r="L2169" s="33">
        <f t="shared" si="313"/>
        <v>0</v>
      </c>
      <c r="M2169" s="33">
        <f t="shared" si="314"/>
        <v>0</v>
      </c>
      <c r="N2169" s="22">
        <f t="shared" si="315"/>
        <v>0</v>
      </c>
    </row>
    <row r="2170" spans="1:14" x14ac:dyDescent="0.3">
      <c r="A2170" s="5" t="s">
        <v>2303</v>
      </c>
      <c r="B2170" s="5" t="s">
        <v>2304</v>
      </c>
      <c r="C2170" s="5" t="s">
        <v>3733</v>
      </c>
      <c r="D2170" s="5">
        <v>16</v>
      </c>
      <c r="E2170" s="6">
        <v>2427</v>
      </c>
      <c r="F2170" s="17" t="str">
        <f>VLOOKUP(A2170,'forecast data dump'!$A$1:$H$3450,4,FALSE)</f>
        <v>03-May-21 A</v>
      </c>
      <c r="G2170" s="17" t="str">
        <f>VLOOKUP(A2170,'forecast data dump'!$A$1:$H$3450,5,FALSE)</f>
        <v>30-Jun-21 A</v>
      </c>
      <c r="H2170" s="13">
        <f>VLOOKUP(A2170,'forecast data dump'!$A$1:$H$3450,8,FALSE)</f>
        <v>1</v>
      </c>
      <c r="I2170" s="22">
        <f t="shared" si="312"/>
        <v>0</v>
      </c>
      <c r="J2170" s="5"/>
      <c r="K2170" s="5"/>
      <c r="L2170" s="33">
        <f t="shared" si="313"/>
        <v>0</v>
      </c>
      <c r="M2170" s="33">
        <f t="shared" si="314"/>
        <v>0</v>
      </c>
      <c r="N2170" s="22">
        <f t="shared" si="315"/>
        <v>0</v>
      </c>
    </row>
    <row r="2171" spans="1:14" x14ac:dyDescent="0.3">
      <c r="A2171" s="5" t="s">
        <v>2303</v>
      </c>
      <c r="B2171" s="5" t="s">
        <v>2304</v>
      </c>
      <c r="C2171" s="5" t="s">
        <v>3741</v>
      </c>
      <c r="D2171" s="5">
        <v>480</v>
      </c>
      <c r="E2171" s="6">
        <v>56422</v>
      </c>
      <c r="F2171" s="17" t="str">
        <f>VLOOKUP(A2171,'forecast data dump'!$A$1:$H$3450,4,FALSE)</f>
        <v>03-May-21 A</v>
      </c>
      <c r="G2171" s="17" t="str">
        <f>VLOOKUP(A2171,'forecast data dump'!$A$1:$H$3450,5,FALSE)</f>
        <v>30-Jun-21 A</v>
      </c>
      <c r="H2171" s="13">
        <f>VLOOKUP(A2171,'forecast data dump'!$A$1:$H$3450,8,FALSE)</f>
        <v>1</v>
      </c>
      <c r="I2171" s="22">
        <f t="shared" si="312"/>
        <v>0</v>
      </c>
      <c r="J2171" s="5"/>
      <c r="K2171" s="5"/>
      <c r="L2171" s="33">
        <f t="shared" si="313"/>
        <v>0</v>
      </c>
      <c r="M2171" s="33">
        <f t="shared" si="314"/>
        <v>0</v>
      </c>
      <c r="N2171" s="22">
        <f t="shared" si="315"/>
        <v>0</v>
      </c>
    </row>
    <row r="2172" spans="1:14" x14ac:dyDescent="0.3">
      <c r="A2172" s="5" t="s">
        <v>2303</v>
      </c>
      <c r="B2172" s="5" t="s">
        <v>2304</v>
      </c>
      <c r="C2172" s="5" t="s">
        <v>3745</v>
      </c>
      <c r="D2172" s="5">
        <v>16</v>
      </c>
      <c r="E2172" s="6">
        <v>1881</v>
      </c>
      <c r="F2172" s="17" t="str">
        <f>VLOOKUP(A2172,'forecast data dump'!$A$1:$H$3450,4,FALSE)</f>
        <v>03-May-21 A</v>
      </c>
      <c r="G2172" s="17" t="str">
        <f>VLOOKUP(A2172,'forecast data dump'!$A$1:$H$3450,5,FALSE)</f>
        <v>30-Jun-21 A</v>
      </c>
      <c r="H2172" s="13">
        <f>VLOOKUP(A2172,'forecast data dump'!$A$1:$H$3450,8,FALSE)</f>
        <v>1</v>
      </c>
      <c r="I2172" s="22">
        <f t="shared" si="312"/>
        <v>0</v>
      </c>
      <c r="J2172" s="5"/>
      <c r="K2172" s="5"/>
      <c r="L2172" s="33">
        <f t="shared" si="313"/>
        <v>0</v>
      </c>
      <c r="M2172" s="33">
        <f t="shared" si="314"/>
        <v>0</v>
      </c>
      <c r="N2172" s="22">
        <f t="shared" si="315"/>
        <v>0</v>
      </c>
    </row>
    <row r="2173" spans="1:14" x14ac:dyDescent="0.3">
      <c r="A2173" s="5" t="s">
        <v>2305</v>
      </c>
      <c r="B2173" s="5" t="s">
        <v>2306</v>
      </c>
      <c r="C2173" s="5" t="s">
        <v>3733</v>
      </c>
      <c r="D2173" s="5">
        <v>16</v>
      </c>
      <c r="E2173" s="6">
        <v>2427</v>
      </c>
      <c r="F2173" s="17" t="str">
        <f>VLOOKUP(A2173,'forecast data dump'!$A$1:$H$3450,4,FALSE)</f>
        <v>01-Jun-21 A</v>
      </c>
      <c r="G2173" s="17" t="str">
        <f>VLOOKUP(A2173,'forecast data dump'!$A$1:$H$3450,5,FALSE)</f>
        <v>30-Jun-21 A</v>
      </c>
      <c r="H2173" s="13">
        <f>VLOOKUP(A2173,'forecast data dump'!$A$1:$H$3450,8,FALSE)</f>
        <v>1</v>
      </c>
      <c r="I2173" s="22">
        <f t="shared" si="312"/>
        <v>0</v>
      </c>
      <c r="J2173" s="5"/>
      <c r="K2173" s="5"/>
      <c r="L2173" s="33">
        <f t="shared" si="313"/>
        <v>0</v>
      </c>
      <c r="M2173" s="33">
        <f t="shared" si="314"/>
        <v>0</v>
      </c>
      <c r="N2173" s="22">
        <f t="shared" si="315"/>
        <v>0</v>
      </c>
    </row>
    <row r="2174" spans="1:14" x14ac:dyDescent="0.3">
      <c r="A2174" s="5" t="s">
        <v>2305</v>
      </c>
      <c r="B2174" s="5" t="s">
        <v>2306</v>
      </c>
      <c r="C2174" s="5" t="s">
        <v>3741</v>
      </c>
      <c r="D2174" s="5">
        <v>80</v>
      </c>
      <c r="E2174" s="6">
        <v>9404</v>
      </c>
      <c r="F2174" s="17" t="str">
        <f>VLOOKUP(A2174,'forecast data dump'!$A$1:$H$3450,4,FALSE)</f>
        <v>01-Jun-21 A</v>
      </c>
      <c r="G2174" s="17" t="str">
        <f>VLOOKUP(A2174,'forecast data dump'!$A$1:$H$3450,5,FALSE)</f>
        <v>30-Jun-21 A</v>
      </c>
      <c r="H2174" s="13">
        <f>VLOOKUP(A2174,'forecast data dump'!$A$1:$H$3450,8,FALSE)</f>
        <v>1</v>
      </c>
      <c r="I2174" s="22">
        <f t="shared" si="312"/>
        <v>0</v>
      </c>
      <c r="J2174" s="5"/>
      <c r="K2174" s="5"/>
      <c r="L2174" s="33">
        <f t="shared" si="313"/>
        <v>0</v>
      </c>
      <c r="M2174" s="33">
        <f t="shared" si="314"/>
        <v>0</v>
      </c>
      <c r="N2174" s="22">
        <f t="shared" si="315"/>
        <v>0</v>
      </c>
    </row>
    <row r="2175" spans="1:14" x14ac:dyDescent="0.3">
      <c r="A2175" s="5" t="s">
        <v>2305</v>
      </c>
      <c r="B2175" s="5" t="s">
        <v>2306</v>
      </c>
      <c r="C2175" s="5" t="s">
        <v>3745</v>
      </c>
      <c r="D2175" s="5">
        <v>16</v>
      </c>
      <c r="E2175" s="6">
        <v>1881</v>
      </c>
      <c r="F2175" s="17" t="str">
        <f>VLOOKUP(A2175,'forecast data dump'!$A$1:$H$3450,4,FALSE)</f>
        <v>01-Jun-21 A</v>
      </c>
      <c r="G2175" s="17" t="str">
        <f>VLOOKUP(A2175,'forecast data dump'!$A$1:$H$3450,5,FALSE)</f>
        <v>30-Jun-21 A</v>
      </c>
      <c r="H2175" s="13">
        <f>VLOOKUP(A2175,'forecast data dump'!$A$1:$H$3450,8,FALSE)</f>
        <v>1</v>
      </c>
      <c r="I2175" s="22">
        <f t="shared" si="312"/>
        <v>0</v>
      </c>
      <c r="J2175" s="5"/>
      <c r="K2175" s="5"/>
      <c r="L2175" s="33">
        <f t="shared" si="313"/>
        <v>0</v>
      </c>
      <c r="M2175" s="33">
        <f t="shared" si="314"/>
        <v>0</v>
      </c>
      <c r="N2175" s="22">
        <f t="shared" si="315"/>
        <v>0</v>
      </c>
    </row>
    <row r="2176" spans="1:14" x14ac:dyDescent="0.3">
      <c r="A2176" s="5" t="s">
        <v>2307</v>
      </c>
      <c r="B2176" s="5" t="s">
        <v>2308</v>
      </c>
      <c r="C2176" s="5" t="s">
        <v>3763</v>
      </c>
      <c r="D2176" s="5">
        <v>4</v>
      </c>
      <c r="E2176" s="6">
        <v>607</v>
      </c>
      <c r="F2176" s="17">
        <f>VLOOKUP(A2176,'forecast data dump'!$A$1:$H$3450,4,FALSE)</f>
        <v>44446</v>
      </c>
      <c r="G2176" s="17">
        <f>VLOOKUP(A2176,'forecast data dump'!$A$1:$H$3450,5,FALSE)</f>
        <v>44459</v>
      </c>
      <c r="H2176" s="13">
        <f>VLOOKUP(A2176,'forecast data dump'!$A$1:$H$3450,8,FALSE)</f>
        <v>0</v>
      </c>
      <c r="I2176" s="22">
        <f t="shared" si="312"/>
        <v>4</v>
      </c>
      <c r="J2176" s="5"/>
      <c r="K2176" s="5"/>
      <c r="L2176" s="33">
        <f t="shared" si="313"/>
        <v>607</v>
      </c>
      <c r="M2176" s="33">
        <f t="shared" si="314"/>
        <v>607</v>
      </c>
      <c r="N2176" s="22">
        <f t="shared" si="315"/>
        <v>0</v>
      </c>
    </row>
    <row r="2177" spans="1:14" x14ac:dyDescent="0.3">
      <c r="A2177" s="5" t="s">
        <v>2309</v>
      </c>
      <c r="B2177" s="5" t="s">
        <v>2310</v>
      </c>
      <c r="C2177" s="5" t="s">
        <v>3733</v>
      </c>
      <c r="D2177" s="5">
        <v>16</v>
      </c>
      <c r="E2177" s="6">
        <v>2500</v>
      </c>
      <c r="F2177" s="17">
        <f>VLOOKUP(A2177,'forecast data dump'!$A$1:$H$3450,4,FALSE)</f>
        <v>44545</v>
      </c>
      <c r="G2177" s="17">
        <f>VLOOKUP(A2177,'forecast data dump'!$A$1:$H$3450,5,FALSE)</f>
        <v>44564</v>
      </c>
      <c r="H2177" s="13">
        <f>VLOOKUP(A2177,'forecast data dump'!$A$1:$H$3450,8,FALSE)</f>
        <v>0</v>
      </c>
      <c r="I2177" s="22">
        <f t="shared" si="312"/>
        <v>16</v>
      </c>
      <c r="J2177" s="5"/>
      <c r="K2177" s="5"/>
      <c r="L2177" s="33">
        <f t="shared" si="313"/>
        <v>2500</v>
      </c>
      <c r="M2177" s="33">
        <f t="shared" si="314"/>
        <v>2500</v>
      </c>
      <c r="N2177" s="22">
        <f t="shared" si="315"/>
        <v>0</v>
      </c>
    </row>
    <row r="2178" spans="1:14" x14ac:dyDescent="0.3">
      <c r="A2178" s="5" t="s">
        <v>2309</v>
      </c>
      <c r="B2178" s="5" t="s">
        <v>2310</v>
      </c>
      <c r="C2178" s="5" t="s">
        <v>3741</v>
      </c>
      <c r="D2178" s="5">
        <v>240</v>
      </c>
      <c r="E2178" s="6">
        <v>29057</v>
      </c>
      <c r="F2178" s="17">
        <f>VLOOKUP(A2178,'forecast data dump'!$A$1:$H$3450,4,FALSE)</f>
        <v>44545</v>
      </c>
      <c r="G2178" s="17">
        <f>VLOOKUP(A2178,'forecast data dump'!$A$1:$H$3450,5,FALSE)</f>
        <v>44564</v>
      </c>
      <c r="H2178" s="13">
        <f>VLOOKUP(A2178,'forecast data dump'!$A$1:$H$3450,8,FALSE)</f>
        <v>0</v>
      </c>
      <c r="I2178" s="22">
        <f t="shared" si="312"/>
        <v>240</v>
      </c>
      <c r="J2178" s="5"/>
      <c r="K2178" s="5"/>
      <c r="L2178" s="33">
        <f t="shared" si="313"/>
        <v>29057</v>
      </c>
      <c r="M2178" s="33">
        <f t="shared" si="314"/>
        <v>29057</v>
      </c>
      <c r="N2178" s="22">
        <f t="shared" si="315"/>
        <v>0</v>
      </c>
    </row>
    <row r="2179" spans="1:14" x14ac:dyDescent="0.3">
      <c r="A2179" s="5" t="s">
        <v>2309</v>
      </c>
      <c r="B2179" s="5" t="s">
        <v>2310</v>
      </c>
      <c r="C2179" s="5" t="s">
        <v>3745</v>
      </c>
      <c r="D2179" s="5">
        <v>16</v>
      </c>
      <c r="E2179" s="6">
        <v>1937</v>
      </c>
      <c r="F2179" s="17">
        <f>VLOOKUP(A2179,'forecast data dump'!$A$1:$H$3450,4,FALSE)</f>
        <v>44545</v>
      </c>
      <c r="G2179" s="17">
        <f>VLOOKUP(A2179,'forecast data dump'!$A$1:$H$3450,5,FALSE)</f>
        <v>44564</v>
      </c>
      <c r="H2179" s="13">
        <f>VLOOKUP(A2179,'forecast data dump'!$A$1:$H$3450,8,FALSE)</f>
        <v>0</v>
      </c>
      <c r="I2179" s="22">
        <f t="shared" si="312"/>
        <v>16</v>
      </c>
      <c r="J2179" s="5"/>
      <c r="K2179" s="5"/>
      <c r="L2179" s="33">
        <f t="shared" si="313"/>
        <v>1937</v>
      </c>
      <c r="M2179" s="33">
        <f t="shared" si="314"/>
        <v>1937</v>
      </c>
      <c r="N2179" s="22">
        <f t="shared" si="315"/>
        <v>0</v>
      </c>
    </row>
    <row r="2180" spans="1:14" x14ac:dyDescent="0.3">
      <c r="A2180" s="5" t="s">
        <v>2311</v>
      </c>
      <c r="B2180" s="5" t="s">
        <v>2312</v>
      </c>
      <c r="C2180" s="5" t="s">
        <v>3733</v>
      </c>
      <c r="D2180" s="5">
        <v>8</v>
      </c>
      <c r="E2180" s="6">
        <v>1250</v>
      </c>
      <c r="F2180" s="17">
        <f>VLOOKUP(A2180,'forecast data dump'!$A$1:$H$3450,4,FALSE)</f>
        <v>44629</v>
      </c>
      <c r="G2180" s="17">
        <f>VLOOKUP(A2180,'forecast data dump'!$A$1:$H$3450,5,FALSE)</f>
        <v>44642</v>
      </c>
      <c r="H2180" s="13">
        <f>VLOOKUP(A2180,'forecast data dump'!$A$1:$H$3450,8,FALSE)</f>
        <v>0</v>
      </c>
      <c r="I2180" s="22">
        <f t="shared" si="312"/>
        <v>8</v>
      </c>
      <c r="J2180" s="5"/>
      <c r="K2180" s="5"/>
      <c r="L2180" s="33">
        <f t="shared" si="313"/>
        <v>1250</v>
      </c>
      <c r="M2180" s="33">
        <f t="shared" si="314"/>
        <v>1250</v>
      </c>
      <c r="N2180" s="22">
        <f t="shared" si="315"/>
        <v>0</v>
      </c>
    </row>
    <row r="2181" spans="1:14" x14ac:dyDescent="0.3">
      <c r="A2181" s="5" t="s">
        <v>2311</v>
      </c>
      <c r="B2181" s="5" t="s">
        <v>2312</v>
      </c>
      <c r="C2181" s="5" t="s">
        <v>3741</v>
      </c>
      <c r="D2181" s="5">
        <v>64</v>
      </c>
      <c r="E2181" s="6">
        <v>7749</v>
      </c>
      <c r="F2181" s="17">
        <f>VLOOKUP(A2181,'forecast data dump'!$A$1:$H$3450,4,FALSE)</f>
        <v>44629</v>
      </c>
      <c r="G2181" s="17">
        <f>VLOOKUP(A2181,'forecast data dump'!$A$1:$H$3450,5,FALSE)</f>
        <v>44642</v>
      </c>
      <c r="H2181" s="13">
        <f>VLOOKUP(A2181,'forecast data dump'!$A$1:$H$3450,8,FALSE)</f>
        <v>0</v>
      </c>
      <c r="I2181" s="22">
        <f t="shared" si="312"/>
        <v>64</v>
      </c>
      <c r="J2181" s="5"/>
      <c r="K2181" s="5"/>
      <c r="L2181" s="33">
        <f t="shared" si="313"/>
        <v>7749</v>
      </c>
      <c r="M2181" s="33">
        <f t="shared" si="314"/>
        <v>7749</v>
      </c>
      <c r="N2181" s="22">
        <f t="shared" si="315"/>
        <v>0</v>
      </c>
    </row>
    <row r="2182" spans="1:14" x14ac:dyDescent="0.3">
      <c r="A2182" s="5" t="s">
        <v>2311</v>
      </c>
      <c r="B2182" s="5" t="s">
        <v>2312</v>
      </c>
      <c r="C2182" s="5" t="s">
        <v>3745</v>
      </c>
      <c r="D2182" s="5">
        <v>8</v>
      </c>
      <c r="E2182" s="6">
        <v>969</v>
      </c>
      <c r="F2182" s="17">
        <f>VLOOKUP(A2182,'forecast data dump'!$A$1:$H$3450,4,FALSE)</f>
        <v>44629</v>
      </c>
      <c r="G2182" s="17">
        <f>VLOOKUP(A2182,'forecast data dump'!$A$1:$H$3450,5,FALSE)</f>
        <v>44642</v>
      </c>
      <c r="H2182" s="13">
        <f>VLOOKUP(A2182,'forecast data dump'!$A$1:$H$3450,8,FALSE)</f>
        <v>0</v>
      </c>
      <c r="I2182" s="22">
        <f t="shared" si="312"/>
        <v>8</v>
      </c>
      <c r="J2182" s="5"/>
      <c r="K2182" s="5"/>
      <c r="L2182" s="33">
        <f t="shared" si="313"/>
        <v>969</v>
      </c>
      <c r="M2182" s="33">
        <f t="shared" si="314"/>
        <v>969</v>
      </c>
      <c r="N2182" s="22">
        <f t="shared" si="315"/>
        <v>0</v>
      </c>
    </row>
    <row r="2183" spans="1:14" x14ac:dyDescent="0.3">
      <c r="A2183" s="5" t="s">
        <v>2313</v>
      </c>
      <c r="B2183" s="5" t="s">
        <v>2314</v>
      </c>
      <c r="C2183" s="5" t="s">
        <v>3762</v>
      </c>
      <c r="D2183" s="5">
        <v>40000</v>
      </c>
      <c r="E2183" s="6">
        <v>45517</v>
      </c>
      <c r="F2183" s="17" t="str">
        <f>VLOOKUP(A2183,'forecast data dump'!$A$1:$H$3450,4,FALSE)</f>
        <v>01-Jul-20 A</v>
      </c>
      <c r="G2183" s="17" t="str">
        <f>VLOOKUP(A2183,'forecast data dump'!$A$1:$H$3450,5,FALSE)</f>
        <v>31-Jul-20 A</v>
      </c>
      <c r="H2183" s="13">
        <f>VLOOKUP(A2183,'forecast data dump'!$A$1:$H$3450,8,FALSE)</f>
        <v>1</v>
      </c>
      <c r="I2183" s="22">
        <f t="shared" si="312"/>
        <v>0</v>
      </c>
      <c r="J2183" s="5"/>
      <c r="K2183" s="5"/>
      <c r="L2183" s="33">
        <f t="shared" si="313"/>
        <v>0</v>
      </c>
      <c r="M2183" s="33">
        <f t="shared" si="314"/>
        <v>0</v>
      </c>
      <c r="N2183" s="22">
        <f t="shared" si="315"/>
        <v>0</v>
      </c>
    </row>
    <row r="2184" spans="1:14" x14ac:dyDescent="0.3">
      <c r="A2184" s="5" t="s">
        <v>2315</v>
      </c>
      <c r="B2184" s="5" t="s">
        <v>2316</v>
      </c>
      <c r="C2184" s="5" t="s">
        <v>3762</v>
      </c>
      <c r="D2184" s="5">
        <v>2500</v>
      </c>
      <c r="E2184" s="6">
        <v>2902</v>
      </c>
      <c r="F2184" s="17" t="str">
        <f>VLOOKUP(A2184,'forecast data dump'!$A$1:$H$3450,4,FALSE)</f>
        <v>03-May-21 A</v>
      </c>
      <c r="G2184" s="17" t="str">
        <f>VLOOKUP(A2184,'forecast data dump'!$A$1:$H$3450,5,FALSE)</f>
        <v>30-Jun-21 A</v>
      </c>
      <c r="H2184" s="13">
        <f>VLOOKUP(A2184,'forecast data dump'!$A$1:$H$3450,8,FALSE)</f>
        <v>1</v>
      </c>
      <c r="I2184" s="22">
        <f t="shared" si="312"/>
        <v>0</v>
      </c>
      <c r="J2184" s="5"/>
      <c r="K2184" s="5"/>
      <c r="L2184" s="33">
        <f t="shared" si="313"/>
        <v>0</v>
      </c>
      <c r="M2184" s="33">
        <f t="shared" si="314"/>
        <v>0</v>
      </c>
      <c r="N2184" s="22">
        <f t="shared" si="315"/>
        <v>0</v>
      </c>
    </row>
    <row r="2185" spans="1:14" x14ac:dyDescent="0.3">
      <c r="A2185" s="5" t="s">
        <v>2317</v>
      </c>
      <c r="B2185" s="5" t="s">
        <v>2318</v>
      </c>
      <c r="C2185" s="5" t="s">
        <v>3762</v>
      </c>
      <c r="D2185" s="5">
        <v>3000</v>
      </c>
      <c r="E2185" s="6">
        <v>3482</v>
      </c>
      <c r="F2185" s="17" t="str">
        <f>VLOOKUP(A2185,'forecast data dump'!$A$1:$H$3450,4,FALSE)</f>
        <v>01-Jun-21 A</v>
      </c>
      <c r="G2185" s="17" t="str">
        <f>VLOOKUP(A2185,'forecast data dump'!$A$1:$H$3450,5,FALSE)</f>
        <v>30-Jun-21 A</v>
      </c>
      <c r="H2185" s="13">
        <f>VLOOKUP(A2185,'forecast data dump'!$A$1:$H$3450,8,FALSE)</f>
        <v>1</v>
      </c>
      <c r="I2185" s="22">
        <f t="shared" si="312"/>
        <v>0</v>
      </c>
      <c r="J2185" s="5"/>
      <c r="K2185" s="5"/>
      <c r="L2185" s="33">
        <f t="shared" si="313"/>
        <v>0</v>
      </c>
      <c r="M2185" s="33">
        <f t="shared" si="314"/>
        <v>0</v>
      </c>
      <c r="N2185" s="22">
        <f t="shared" si="315"/>
        <v>0</v>
      </c>
    </row>
    <row r="2186" spans="1:14" x14ac:dyDescent="0.3">
      <c r="A2186" s="5" t="s">
        <v>2319</v>
      </c>
      <c r="B2186" s="5" t="s">
        <v>2320</v>
      </c>
      <c r="C2186" s="5" t="s">
        <v>3762</v>
      </c>
      <c r="D2186" s="5">
        <v>3000</v>
      </c>
      <c r="E2186" s="6">
        <v>3482</v>
      </c>
      <c r="F2186" s="17">
        <f>VLOOKUP(A2186,'forecast data dump'!$A$1:$H$3450,4,FALSE)</f>
        <v>44446</v>
      </c>
      <c r="G2186" s="17">
        <f>VLOOKUP(A2186,'forecast data dump'!$A$1:$H$3450,5,FALSE)</f>
        <v>44459</v>
      </c>
      <c r="H2186" s="13">
        <f>VLOOKUP(A2186,'forecast data dump'!$A$1:$H$3450,8,FALSE)</f>
        <v>0</v>
      </c>
      <c r="I2186" s="22">
        <f t="shared" si="312"/>
        <v>3000</v>
      </c>
      <c r="J2186" s="5"/>
      <c r="K2186" s="5"/>
      <c r="L2186" s="33">
        <f t="shared" si="313"/>
        <v>3482</v>
      </c>
      <c r="M2186" s="33">
        <f t="shared" si="314"/>
        <v>3482</v>
      </c>
      <c r="N2186" s="22">
        <f t="shared" si="315"/>
        <v>0</v>
      </c>
    </row>
    <row r="2187" spans="1:14" x14ac:dyDescent="0.3">
      <c r="A2187" s="5" t="s">
        <v>2321</v>
      </c>
      <c r="B2187" s="5" t="s">
        <v>2322</v>
      </c>
      <c r="C2187" s="5" t="s">
        <v>3762</v>
      </c>
      <c r="D2187" s="5">
        <v>1000</v>
      </c>
      <c r="E2187" s="6">
        <v>1184</v>
      </c>
      <c r="F2187" s="17">
        <f>VLOOKUP(A2187,'forecast data dump'!$A$1:$H$3450,4,FALSE)</f>
        <v>44545</v>
      </c>
      <c r="G2187" s="17">
        <f>VLOOKUP(A2187,'forecast data dump'!$A$1:$H$3450,5,FALSE)</f>
        <v>44564</v>
      </c>
      <c r="H2187" s="13">
        <f>VLOOKUP(A2187,'forecast data dump'!$A$1:$H$3450,8,FALSE)</f>
        <v>0</v>
      </c>
      <c r="I2187" s="22">
        <f t="shared" si="312"/>
        <v>1000</v>
      </c>
      <c r="J2187" s="5"/>
      <c r="K2187" s="5"/>
      <c r="L2187" s="33">
        <f t="shared" si="313"/>
        <v>1184</v>
      </c>
      <c r="M2187" s="33">
        <f t="shared" si="314"/>
        <v>1184</v>
      </c>
      <c r="N2187" s="22">
        <f t="shared" si="315"/>
        <v>0</v>
      </c>
    </row>
    <row r="2188" spans="1:14" x14ac:dyDescent="0.3">
      <c r="A2188" s="5" t="s">
        <v>2323</v>
      </c>
      <c r="B2188" s="5" t="s">
        <v>2324</v>
      </c>
      <c r="C2188" s="5" t="s">
        <v>3762</v>
      </c>
      <c r="D2188" s="5">
        <v>3000</v>
      </c>
      <c r="E2188" s="6">
        <v>3552</v>
      </c>
      <c r="F2188" s="17">
        <f>VLOOKUP(A2188,'forecast data dump'!$A$1:$H$3450,4,FALSE)</f>
        <v>44629</v>
      </c>
      <c r="G2188" s="17">
        <f>VLOOKUP(A2188,'forecast data dump'!$A$1:$H$3450,5,FALSE)</f>
        <v>44642</v>
      </c>
      <c r="H2188" s="13">
        <f>VLOOKUP(A2188,'forecast data dump'!$A$1:$H$3450,8,FALSE)</f>
        <v>0</v>
      </c>
      <c r="I2188" s="22">
        <f t="shared" si="312"/>
        <v>3000</v>
      </c>
      <c r="J2188" s="5"/>
      <c r="K2188" s="5"/>
      <c r="L2188" s="33">
        <f t="shared" si="313"/>
        <v>3552</v>
      </c>
      <c r="M2188" s="33">
        <f t="shared" si="314"/>
        <v>3552</v>
      </c>
      <c r="N2188" s="22">
        <f t="shared" si="315"/>
        <v>0</v>
      </c>
    </row>
    <row r="2189" spans="1:14" x14ac:dyDescent="0.3">
      <c r="A2189" s="5" t="s">
        <v>2325</v>
      </c>
      <c r="B2189" s="5" t="s">
        <v>2326</v>
      </c>
      <c r="C2189" s="5" t="s">
        <v>3763</v>
      </c>
      <c r="D2189" s="5">
        <v>80</v>
      </c>
      <c r="E2189" s="6">
        <v>11781</v>
      </c>
      <c r="F2189" s="17" t="str">
        <f>VLOOKUP(A2189,'forecast data dump'!$A$1:$H$3450,4,FALSE)</f>
        <v>01-Oct-19 A</v>
      </c>
      <c r="G2189" s="17" t="str">
        <f>VLOOKUP(A2189,'forecast data dump'!$A$1:$H$3450,5,FALSE)</f>
        <v>05-Feb-20 A</v>
      </c>
      <c r="H2189" s="13">
        <f>VLOOKUP(A2189,'forecast data dump'!$A$1:$H$3450,8,FALSE)</f>
        <v>1</v>
      </c>
      <c r="I2189" s="22">
        <f t="shared" si="312"/>
        <v>0</v>
      </c>
      <c r="J2189" s="5"/>
      <c r="K2189" s="5"/>
      <c r="L2189" s="33">
        <f t="shared" si="313"/>
        <v>0</v>
      </c>
      <c r="M2189" s="33">
        <f t="shared" si="314"/>
        <v>0</v>
      </c>
      <c r="N2189" s="22">
        <f t="shared" si="315"/>
        <v>0</v>
      </c>
    </row>
    <row r="2190" spans="1:14" x14ac:dyDescent="0.3">
      <c r="A2190" s="5" t="s">
        <v>2325</v>
      </c>
      <c r="B2190" s="5" t="s">
        <v>2326</v>
      </c>
      <c r="C2190" s="5" t="s">
        <v>3765</v>
      </c>
      <c r="D2190" s="5">
        <v>80</v>
      </c>
      <c r="E2190" s="6">
        <v>10448</v>
      </c>
      <c r="F2190" s="17" t="str">
        <f>VLOOKUP(A2190,'forecast data dump'!$A$1:$H$3450,4,FALSE)</f>
        <v>01-Oct-19 A</v>
      </c>
      <c r="G2190" s="17" t="str">
        <f>VLOOKUP(A2190,'forecast data dump'!$A$1:$H$3450,5,FALSE)</f>
        <v>05-Feb-20 A</v>
      </c>
      <c r="H2190" s="13">
        <f>VLOOKUP(A2190,'forecast data dump'!$A$1:$H$3450,8,FALSE)</f>
        <v>1</v>
      </c>
      <c r="I2190" s="22">
        <f t="shared" si="312"/>
        <v>0</v>
      </c>
      <c r="J2190" s="5"/>
      <c r="K2190" s="5"/>
      <c r="L2190" s="33">
        <f t="shared" si="313"/>
        <v>0</v>
      </c>
      <c r="M2190" s="33">
        <f t="shared" si="314"/>
        <v>0</v>
      </c>
      <c r="N2190" s="22">
        <f t="shared" si="315"/>
        <v>0</v>
      </c>
    </row>
    <row r="2191" spans="1:14" x14ac:dyDescent="0.3">
      <c r="A2191" s="5" t="s">
        <v>2327</v>
      </c>
      <c r="B2191" s="5" t="s">
        <v>2328</v>
      </c>
      <c r="C2191" s="5" t="s">
        <v>3763</v>
      </c>
      <c r="D2191" s="5">
        <v>192</v>
      </c>
      <c r="E2191" s="6">
        <v>28275</v>
      </c>
      <c r="F2191" s="17" t="str">
        <f>VLOOKUP(A2191,'forecast data dump'!$A$1:$H$3450,4,FALSE)</f>
        <v>01-May-20 A</v>
      </c>
      <c r="G2191" s="17" t="str">
        <f>VLOOKUP(A2191,'forecast data dump'!$A$1:$H$3450,5,FALSE)</f>
        <v>30-Sep-20 A</v>
      </c>
      <c r="H2191" s="13">
        <f>VLOOKUP(A2191,'forecast data dump'!$A$1:$H$3450,8,FALSE)</f>
        <v>1</v>
      </c>
      <c r="I2191" s="22">
        <f t="shared" si="312"/>
        <v>0</v>
      </c>
      <c r="J2191" s="5"/>
      <c r="K2191" s="5"/>
      <c r="L2191" s="33">
        <f t="shared" si="313"/>
        <v>0</v>
      </c>
      <c r="M2191" s="33">
        <f t="shared" si="314"/>
        <v>0</v>
      </c>
      <c r="N2191" s="22">
        <f t="shared" si="315"/>
        <v>0</v>
      </c>
    </row>
    <row r="2192" spans="1:14" x14ac:dyDescent="0.3">
      <c r="A2192" s="5" t="s">
        <v>2327</v>
      </c>
      <c r="B2192" s="5" t="s">
        <v>2328</v>
      </c>
      <c r="C2192" s="5" t="s">
        <v>3765</v>
      </c>
      <c r="D2192" s="5">
        <v>20</v>
      </c>
      <c r="E2192" s="6">
        <v>2612</v>
      </c>
      <c r="F2192" s="17" t="str">
        <f>VLOOKUP(A2192,'forecast data dump'!$A$1:$H$3450,4,FALSE)</f>
        <v>01-May-20 A</v>
      </c>
      <c r="G2192" s="17" t="str">
        <f>VLOOKUP(A2192,'forecast data dump'!$A$1:$H$3450,5,FALSE)</f>
        <v>30-Sep-20 A</v>
      </c>
      <c r="H2192" s="13">
        <f>VLOOKUP(A2192,'forecast data dump'!$A$1:$H$3450,8,FALSE)</f>
        <v>1</v>
      </c>
      <c r="I2192" s="22">
        <f t="shared" si="312"/>
        <v>0</v>
      </c>
      <c r="J2192" s="5"/>
      <c r="K2192" s="5"/>
      <c r="L2192" s="33">
        <f t="shared" si="313"/>
        <v>0</v>
      </c>
      <c r="M2192" s="33">
        <f t="shared" si="314"/>
        <v>0</v>
      </c>
      <c r="N2192" s="22">
        <f t="shared" si="315"/>
        <v>0</v>
      </c>
    </row>
    <row r="2193" spans="1:14" x14ac:dyDescent="0.3">
      <c r="A2193" s="5" t="s">
        <v>2329</v>
      </c>
      <c r="B2193" s="5" t="s">
        <v>2330</v>
      </c>
      <c r="C2193" s="5" t="s">
        <v>3763</v>
      </c>
      <c r="D2193" s="5">
        <v>40</v>
      </c>
      <c r="E2193" s="6">
        <v>5891</v>
      </c>
      <c r="F2193" s="17" t="str">
        <f>VLOOKUP(A2193,'forecast data dump'!$A$1:$H$3450,4,FALSE)</f>
        <v>01-Oct-20 A</v>
      </c>
      <c r="G2193" s="17" t="str">
        <f>VLOOKUP(A2193,'forecast data dump'!$A$1:$H$3450,5,FALSE)</f>
        <v>29-Oct-20 A</v>
      </c>
      <c r="H2193" s="13">
        <f>VLOOKUP(A2193,'forecast data dump'!$A$1:$H$3450,8,FALSE)</f>
        <v>1</v>
      </c>
      <c r="I2193" s="22">
        <f t="shared" si="312"/>
        <v>0</v>
      </c>
      <c r="J2193" s="5"/>
      <c r="K2193" s="5"/>
      <c r="L2193" s="33">
        <f t="shared" si="313"/>
        <v>0</v>
      </c>
      <c r="M2193" s="33">
        <f t="shared" si="314"/>
        <v>0</v>
      </c>
      <c r="N2193" s="22">
        <f t="shared" si="315"/>
        <v>0</v>
      </c>
    </row>
    <row r="2194" spans="1:14" x14ac:dyDescent="0.3">
      <c r="A2194" s="5" t="s">
        <v>2329</v>
      </c>
      <c r="B2194" s="5" t="s">
        <v>2330</v>
      </c>
      <c r="C2194" s="5" t="s">
        <v>3765</v>
      </c>
      <c r="D2194" s="5">
        <v>20</v>
      </c>
      <c r="E2194" s="6">
        <v>2612</v>
      </c>
      <c r="F2194" s="17" t="str">
        <f>VLOOKUP(A2194,'forecast data dump'!$A$1:$H$3450,4,FALSE)</f>
        <v>01-Oct-20 A</v>
      </c>
      <c r="G2194" s="17" t="str">
        <f>VLOOKUP(A2194,'forecast data dump'!$A$1:$H$3450,5,FALSE)</f>
        <v>29-Oct-20 A</v>
      </c>
      <c r="H2194" s="13">
        <f>VLOOKUP(A2194,'forecast data dump'!$A$1:$H$3450,8,FALSE)</f>
        <v>1</v>
      </c>
      <c r="I2194" s="22">
        <f t="shared" si="312"/>
        <v>0</v>
      </c>
      <c r="J2194" s="5"/>
      <c r="K2194" s="5"/>
      <c r="L2194" s="33">
        <f t="shared" si="313"/>
        <v>0</v>
      </c>
      <c r="M2194" s="33">
        <f t="shared" si="314"/>
        <v>0</v>
      </c>
      <c r="N2194" s="22">
        <f t="shared" si="315"/>
        <v>0</v>
      </c>
    </row>
    <row r="2195" spans="1:14" x14ac:dyDescent="0.3">
      <c r="A2195" s="5" t="s">
        <v>2331</v>
      </c>
      <c r="B2195" s="5" t="s">
        <v>2332</v>
      </c>
      <c r="C2195" s="5" t="s">
        <v>3763</v>
      </c>
      <c r="D2195" s="5">
        <v>12</v>
      </c>
      <c r="E2195" s="6">
        <v>1767</v>
      </c>
      <c r="F2195" s="17" t="str">
        <f>VLOOKUP(A2195,'forecast data dump'!$A$1:$H$3450,4,FALSE)</f>
        <v>26-Oct-20 A</v>
      </c>
      <c r="G2195" s="17" t="str">
        <f>VLOOKUP(A2195,'forecast data dump'!$A$1:$H$3450,5,FALSE)</f>
        <v>29-Oct-20 A</v>
      </c>
      <c r="H2195" s="13">
        <f>VLOOKUP(A2195,'forecast data dump'!$A$1:$H$3450,8,FALSE)</f>
        <v>1</v>
      </c>
      <c r="I2195" s="22">
        <f t="shared" si="312"/>
        <v>0</v>
      </c>
      <c r="J2195" s="5"/>
      <c r="K2195" s="5"/>
      <c r="L2195" s="33">
        <f t="shared" si="313"/>
        <v>0</v>
      </c>
      <c r="M2195" s="33">
        <f t="shared" si="314"/>
        <v>0</v>
      </c>
      <c r="N2195" s="22">
        <f t="shared" si="315"/>
        <v>0</v>
      </c>
    </row>
    <row r="2196" spans="1:14" x14ac:dyDescent="0.3">
      <c r="A2196" s="5" t="s">
        <v>2331</v>
      </c>
      <c r="B2196" s="5" t="s">
        <v>2332</v>
      </c>
      <c r="C2196" s="5" t="s">
        <v>3765</v>
      </c>
      <c r="D2196" s="5">
        <v>8</v>
      </c>
      <c r="E2196" s="6">
        <v>1045</v>
      </c>
      <c r="F2196" s="17" t="str">
        <f>VLOOKUP(A2196,'forecast data dump'!$A$1:$H$3450,4,FALSE)</f>
        <v>26-Oct-20 A</v>
      </c>
      <c r="G2196" s="17" t="str">
        <f>VLOOKUP(A2196,'forecast data dump'!$A$1:$H$3450,5,FALSE)</f>
        <v>29-Oct-20 A</v>
      </c>
      <c r="H2196" s="13">
        <f>VLOOKUP(A2196,'forecast data dump'!$A$1:$H$3450,8,FALSE)</f>
        <v>1</v>
      </c>
      <c r="I2196" s="22">
        <f t="shared" si="312"/>
        <v>0</v>
      </c>
      <c r="J2196" s="5"/>
      <c r="K2196" s="5"/>
      <c r="L2196" s="33">
        <f t="shared" si="313"/>
        <v>0</v>
      </c>
      <c r="M2196" s="33">
        <f t="shared" si="314"/>
        <v>0</v>
      </c>
      <c r="N2196" s="22">
        <f t="shared" si="315"/>
        <v>0</v>
      </c>
    </row>
    <row r="2197" spans="1:14" x14ac:dyDescent="0.3">
      <c r="A2197" s="5" t="s">
        <v>2333</v>
      </c>
      <c r="B2197" s="5" t="s">
        <v>2334</v>
      </c>
      <c r="C2197" s="5" t="s">
        <v>3763</v>
      </c>
      <c r="D2197" s="5">
        <v>8</v>
      </c>
      <c r="E2197" s="6">
        <v>1192</v>
      </c>
      <c r="F2197" s="17" t="str">
        <f>VLOOKUP(A2197,'forecast data dump'!$A$1:$H$3450,4,FALSE)</f>
        <v>26-Oct-20 A</v>
      </c>
      <c r="G2197" s="17" t="str">
        <f>VLOOKUP(A2197,'forecast data dump'!$A$1:$H$3450,5,FALSE)</f>
        <v>29-Oct-20 A</v>
      </c>
      <c r="H2197" s="13">
        <f>VLOOKUP(A2197,'forecast data dump'!$A$1:$H$3450,8,FALSE)</f>
        <v>1</v>
      </c>
      <c r="I2197" s="22">
        <f t="shared" si="312"/>
        <v>0</v>
      </c>
      <c r="J2197" s="5"/>
      <c r="K2197" s="5"/>
      <c r="L2197" s="33">
        <f t="shared" si="313"/>
        <v>0</v>
      </c>
      <c r="M2197" s="33">
        <f t="shared" si="314"/>
        <v>0</v>
      </c>
      <c r="N2197" s="22">
        <f t="shared" si="315"/>
        <v>0</v>
      </c>
    </row>
    <row r="2198" spans="1:14" x14ac:dyDescent="0.3">
      <c r="A2198" s="5" t="s">
        <v>2335</v>
      </c>
      <c r="B2198" s="5" t="s">
        <v>2336</v>
      </c>
      <c r="C2198" s="5" t="s">
        <v>3752</v>
      </c>
      <c r="D2198" s="5">
        <v>160</v>
      </c>
      <c r="E2198" s="6">
        <v>20612</v>
      </c>
      <c r="F2198" s="17" t="str">
        <f>VLOOKUP(A2198,'forecast data dump'!$A$1:$H$3450,4,FALSE)</f>
        <v>03-May-21 A</v>
      </c>
      <c r="G2198" s="17" t="str">
        <f>VLOOKUP(A2198,'forecast data dump'!$A$1:$H$3450,5,FALSE)</f>
        <v>30-Jun-21 A</v>
      </c>
      <c r="H2198" s="13">
        <f>VLOOKUP(A2198,'forecast data dump'!$A$1:$H$3450,8,FALSE)</f>
        <v>1</v>
      </c>
      <c r="I2198" s="22">
        <f t="shared" si="312"/>
        <v>0</v>
      </c>
      <c r="J2198" s="5"/>
      <c r="K2198" s="5"/>
      <c r="L2198" s="33">
        <f t="shared" si="313"/>
        <v>0</v>
      </c>
      <c r="M2198" s="33">
        <f t="shared" si="314"/>
        <v>0</v>
      </c>
      <c r="N2198" s="22">
        <f t="shared" si="315"/>
        <v>0</v>
      </c>
    </row>
    <row r="2199" spans="1:14" x14ac:dyDescent="0.3">
      <c r="A2199" s="5" t="s">
        <v>2335</v>
      </c>
      <c r="B2199" s="5" t="s">
        <v>2336</v>
      </c>
      <c r="C2199" s="5" t="s">
        <v>3763</v>
      </c>
      <c r="D2199" s="5">
        <v>88</v>
      </c>
      <c r="E2199" s="6">
        <v>13348</v>
      </c>
      <c r="F2199" s="17" t="str">
        <f>VLOOKUP(A2199,'forecast data dump'!$A$1:$H$3450,4,FALSE)</f>
        <v>03-May-21 A</v>
      </c>
      <c r="G2199" s="17" t="str">
        <f>VLOOKUP(A2199,'forecast data dump'!$A$1:$H$3450,5,FALSE)</f>
        <v>30-Jun-21 A</v>
      </c>
      <c r="H2199" s="13">
        <f>VLOOKUP(A2199,'forecast data dump'!$A$1:$H$3450,8,FALSE)</f>
        <v>1</v>
      </c>
      <c r="I2199" s="22">
        <f t="shared" si="312"/>
        <v>0</v>
      </c>
      <c r="J2199" s="5"/>
      <c r="K2199" s="5"/>
      <c r="L2199" s="33">
        <f t="shared" si="313"/>
        <v>0</v>
      </c>
      <c r="M2199" s="33">
        <f t="shared" si="314"/>
        <v>0</v>
      </c>
      <c r="N2199" s="22">
        <f t="shared" si="315"/>
        <v>0</v>
      </c>
    </row>
    <row r="2200" spans="1:14" x14ac:dyDescent="0.3">
      <c r="A2200" s="5" t="s">
        <v>2335</v>
      </c>
      <c r="B2200" s="5" t="s">
        <v>2336</v>
      </c>
      <c r="C2200" s="5" t="s">
        <v>3765</v>
      </c>
      <c r="D2200" s="5">
        <v>32</v>
      </c>
      <c r="E2200" s="6">
        <v>4304</v>
      </c>
      <c r="F2200" s="17" t="str">
        <f>VLOOKUP(A2200,'forecast data dump'!$A$1:$H$3450,4,FALSE)</f>
        <v>03-May-21 A</v>
      </c>
      <c r="G2200" s="17" t="str">
        <f>VLOOKUP(A2200,'forecast data dump'!$A$1:$H$3450,5,FALSE)</f>
        <v>30-Jun-21 A</v>
      </c>
      <c r="H2200" s="13">
        <f>VLOOKUP(A2200,'forecast data dump'!$A$1:$H$3450,8,FALSE)</f>
        <v>1</v>
      </c>
      <c r="I2200" s="22">
        <f t="shared" si="312"/>
        <v>0</v>
      </c>
      <c r="J2200" s="5"/>
      <c r="K2200" s="5"/>
      <c r="L2200" s="33">
        <f t="shared" si="313"/>
        <v>0</v>
      </c>
      <c r="M2200" s="33">
        <f t="shared" si="314"/>
        <v>0</v>
      </c>
      <c r="N2200" s="22">
        <f t="shared" si="315"/>
        <v>0</v>
      </c>
    </row>
    <row r="2201" spans="1:14" x14ac:dyDescent="0.3">
      <c r="A2201" s="5" t="s">
        <v>2335</v>
      </c>
      <c r="B2201" s="5" t="s">
        <v>2336</v>
      </c>
      <c r="C2201" s="5" t="s">
        <v>3759</v>
      </c>
      <c r="D2201" s="5">
        <v>72</v>
      </c>
      <c r="E2201" s="6">
        <v>8463</v>
      </c>
      <c r="F2201" s="17" t="str">
        <f>VLOOKUP(A2201,'forecast data dump'!$A$1:$H$3450,4,FALSE)</f>
        <v>03-May-21 A</v>
      </c>
      <c r="G2201" s="17" t="str">
        <f>VLOOKUP(A2201,'forecast data dump'!$A$1:$H$3450,5,FALSE)</f>
        <v>30-Jun-21 A</v>
      </c>
      <c r="H2201" s="13">
        <f>VLOOKUP(A2201,'forecast data dump'!$A$1:$H$3450,8,FALSE)</f>
        <v>1</v>
      </c>
      <c r="I2201" s="22">
        <f t="shared" si="312"/>
        <v>0</v>
      </c>
      <c r="J2201" s="5"/>
      <c r="K2201" s="5"/>
      <c r="L2201" s="33">
        <f t="shared" si="313"/>
        <v>0</v>
      </c>
      <c r="M2201" s="33">
        <f t="shared" si="314"/>
        <v>0</v>
      </c>
      <c r="N2201" s="22">
        <f t="shared" si="315"/>
        <v>0</v>
      </c>
    </row>
    <row r="2202" spans="1:14" x14ac:dyDescent="0.3">
      <c r="A2202" s="5" t="s">
        <v>2337</v>
      </c>
      <c r="B2202" s="5" t="s">
        <v>2338</v>
      </c>
      <c r="C2202" s="5" t="s">
        <v>3763</v>
      </c>
      <c r="D2202" s="5">
        <v>40</v>
      </c>
      <c r="E2202" s="6">
        <v>6067</v>
      </c>
      <c r="F2202" s="17" t="str">
        <f>VLOOKUP(A2202,'forecast data dump'!$A$1:$H$3450,4,FALSE)</f>
        <v>01-Jun-21 A</v>
      </c>
      <c r="G2202" s="17" t="str">
        <f>VLOOKUP(A2202,'forecast data dump'!$A$1:$H$3450,5,FALSE)</f>
        <v>30-Jun-21 A</v>
      </c>
      <c r="H2202" s="13">
        <f>VLOOKUP(A2202,'forecast data dump'!$A$1:$H$3450,8,FALSE)</f>
        <v>1</v>
      </c>
      <c r="I2202" s="22">
        <f t="shared" si="312"/>
        <v>0</v>
      </c>
      <c r="J2202" s="5"/>
      <c r="K2202" s="5"/>
      <c r="L2202" s="33">
        <f t="shared" si="313"/>
        <v>0</v>
      </c>
      <c r="M2202" s="33">
        <f t="shared" si="314"/>
        <v>0</v>
      </c>
      <c r="N2202" s="22">
        <f t="shared" si="315"/>
        <v>0</v>
      </c>
    </row>
    <row r="2203" spans="1:14" x14ac:dyDescent="0.3">
      <c r="A2203" s="5" t="s">
        <v>2337</v>
      </c>
      <c r="B2203" s="5" t="s">
        <v>2338</v>
      </c>
      <c r="C2203" s="5" t="s">
        <v>3752</v>
      </c>
      <c r="D2203" s="5">
        <v>64</v>
      </c>
      <c r="E2203" s="6">
        <v>8245</v>
      </c>
      <c r="F2203" s="17" t="str">
        <f>VLOOKUP(A2203,'forecast data dump'!$A$1:$H$3450,4,FALSE)</f>
        <v>01-Jun-21 A</v>
      </c>
      <c r="G2203" s="17" t="str">
        <f>VLOOKUP(A2203,'forecast data dump'!$A$1:$H$3450,5,FALSE)</f>
        <v>30-Jun-21 A</v>
      </c>
      <c r="H2203" s="13">
        <f>VLOOKUP(A2203,'forecast data dump'!$A$1:$H$3450,8,FALSE)</f>
        <v>1</v>
      </c>
      <c r="I2203" s="22">
        <f t="shared" si="312"/>
        <v>0</v>
      </c>
      <c r="J2203" s="5"/>
      <c r="K2203" s="5"/>
      <c r="L2203" s="33">
        <f t="shared" si="313"/>
        <v>0</v>
      </c>
      <c r="M2203" s="33">
        <f t="shared" si="314"/>
        <v>0</v>
      </c>
      <c r="N2203" s="22">
        <f t="shared" si="315"/>
        <v>0</v>
      </c>
    </row>
    <row r="2204" spans="1:14" x14ac:dyDescent="0.3">
      <c r="A2204" s="5" t="s">
        <v>2339</v>
      </c>
      <c r="B2204" s="5" t="s">
        <v>2340</v>
      </c>
      <c r="C2204" s="5" t="s">
        <v>3763</v>
      </c>
      <c r="D2204" s="5">
        <v>176</v>
      </c>
      <c r="E2204" s="6">
        <v>27497</v>
      </c>
      <c r="F2204" s="17">
        <f>VLOOKUP(A2204,'forecast data dump'!$A$1:$H$3450,4,FALSE)</f>
        <v>44545</v>
      </c>
      <c r="G2204" s="17">
        <f>VLOOKUP(A2204,'forecast data dump'!$A$1:$H$3450,5,FALSE)</f>
        <v>44564</v>
      </c>
      <c r="H2204" s="13">
        <f>VLOOKUP(A2204,'forecast data dump'!$A$1:$H$3450,8,FALSE)</f>
        <v>0</v>
      </c>
      <c r="I2204" s="22">
        <f t="shared" si="312"/>
        <v>176</v>
      </c>
      <c r="J2204" s="5"/>
      <c r="K2204" s="5"/>
      <c r="L2204" s="33">
        <f t="shared" si="313"/>
        <v>27497</v>
      </c>
      <c r="M2204" s="33">
        <f t="shared" si="314"/>
        <v>27497</v>
      </c>
      <c r="N2204" s="22">
        <f t="shared" si="315"/>
        <v>0</v>
      </c>
    </row>
    <row r="2205" spans="1:14" x14ac:dyDescent="0.3">
      <c r="A2205" s="5" t="s">
        <v>2339</v>
      </c>
      <c r="B2205" s="5" t="s">
        <v>2340</v>
      </c>
      <c r="C2205" s="5" t="s">
        <v>3759</v>
      </c>
      <c r="D2205" s="5">
        <v>72</v>
      </c>
      <c r="E2205" s="6">
        <v>8717</v>
      </c>
      <c r="F2205" s="17">
        <f>VLOOKUP(A2205,'forecast data dump'!$A$1:$H$3450,4,FALSE)</f>
        <v>44545</v>
      </c>
      <c r="G2205" s="17">
        <f>VLOOKUP(A2205,'forecast data dump'!$A$1:$H$3450,5,FALSE)</f>
        <v>44564</v>
      </c>
      <c r="H2205" s="13">
        <f>VLOOKUP(A2205,'forecast data dump'!$A$1:$H$3450,8,FALSE)</f>
        <v>0</v>
      </c>
      <c r="I2205" s="22">
        <f t="shared" si="312"/>
        <v>72</v>
      </c>
      <c r="J2205" s="5"/>
      <c r="K2205" s="5"/>
      <c r="L2205" s="33">
        <f t="shared" si="313"/>
        <v>8717</v>
      </c>
      <c r="M2205" s="33">
        <f t="shared" si="314"/>
        <v>8717</v>
      </c>
      <c r="N2205" s="22">
        <f t="shared" si="315"/>
        <v>0</v>
      </c>
    </row>
    <row r="2206" spans="1:14" x14ac:dyDescent="0.3">
      <c r="A2206" s="5" t="s">
        <v>2339</v>
      </c>
      <c r="B2206" s="5" t="s">
        <v>2340</v>
      </c>
      <c r="C2206" s="5" t="s">
        <v>3765</v>
      </c>
      <c r="D2206" s="5">
        <v>80</v>
      </c>
      <c r="E2206" s="6">
        <v>11084</v>
      </c>
      <c r="F2206" s="17">
        <f>VLOOKUP(A2206,'forecast data dump'!$A$1:$H$3450,4,FALSE)</f>
        <v>44545</v>
      </c>
      <c r="G2206" s="17">
        <f>VLOOKUP(A2206,'forecast data dump'!$A$1:$H$3450,5,FALSE)</f>
        <v>44564</v>
      </c>
      <c r="H2206" s="13">
        <f>VLOOKUP(A2206,'forecast data dump'!$A$1:$H$3450,8,FALSE)</f>
        <v>0</v>
      </c>
      <c r="I2206" s="22">
        <f t="shared" si="312"/>
        <v>80</v>
      </c>
      <c r="J2206" s="5"/>
      <c r="K2206" s="5"/>
      <c r="L2206" s="33">
        <f t="shared" si="313"/>
        <v>11084</v>
      </c>
      <c r="M2206" s="33">
        <f t="shared" si="314"/>
        <v>11084</v>
      </c>
      <c r="N2206" s="22">
        <f t="shared" si="315"/>
        <v>0</v>
      </c>
    </row>
    <row r="2207" spans="1:14" x14ac:dyDescent="0.3">
      <c r="A2207" s="5" t="s">
        <v>2341</v>
      </c>
      <c r="B2207" s="5" t="s">
        <v>2342</v>
      </c>
      <c r="C2207" s="5" t="s">
        <v>3763</v>
      </c>
      <c r="D2207" s="5">
        <v>136</v>
      </c>
      <c r="E2207" s="6">
        <v>21248</v>
      </c>
      <c r="F2207" s="17">
        <f>VLOOKUP(A2207,'forecast data dump'!$A$1:$H$3450,4,FALSE)</f>
        <v>44629</v>
      </c>
      <c r="G2207" s="17">
        <f>VLOOKUP(A2207,'forecast data dump'!$A$1:$H$3450,5,FALSE)</f>
        <v>44642</v>
      </c>
      <c r="H2207" s="13">
        <f>VLOOKUP(A2207,'forecast data dump'!$A$1:$H$3450,8,FALSE)</f>
        <v>0</v>
      </c>
      <c r="I2207" s="22">
        <f t="shared" si="312"/>
        <v>136</v>
      </c>
      <c r="J2207" s="5"/>
      <c r="K2207" s="5"/>
      <c r="L2207" s="33">
        <f t="shared" si="313"/>
        <v>21248</v>
      </c>
      <c r="M2207" s="33">
        <f t="shared" si="314"/>
        <v>21248</v>
      </c>
      <c r="N2207" s="22">
        <f t="shared" si="315"/>
        <v>0</v>
      </c>
    </row>
    <row r="2208" spans="1:14" x14ac:dyDescent="0.3">
      <c r="A2208" s="5" t="s">
        <v>2341</v>
      </c>
      <c r="B2208" s="5" t="s">
        <v>2342</v>
      </c>
      <c r="C2208" s="5" t="s">
        <v>3752</v>
      </c>
      <c r="D2208" s="5">
        <v>120</v>
      </c>
      <c r="E2208" s="6">
        <v>15923</v>
      </c>
      <c r="F2208" s="17">
        <f>VLOOKUP(A2208,'forecast data dump'!$A$1:$H$3450,4,FALSE)</f>
        <v>44629</v>
      </c>
      <c r="G2208" s="17">
        <f>VLOOKUP(A2208,'forecast data dump'!$A$1:$H$3450,5,FALSE)</f>
        <v>44642</v>
      </c>
      <c r="H2208" s="13">
        <f>VLOOKUP(A2208,'forecast data dump'!$A$1:$H$3450,8,FALSE)</f>
        <v>0</v>
      </c>
      <c r="I2208" s="22">
        <f t="shared" si="312"/>
        <v>120</v>
      </c>
      <c r="J2208" s="5"/>
      <c r="K2208" s="5"/>
      <c r="L2208" s="33">
        <f t="shared" si="313"/>
        <v>15923</v>
      </c>
      <c r="M2208" s="33">
        <f t="shared" si="314"/>
        <v>15923</v>
      </c>
      <c r="N2208" s="22">
        <f t="shared" si="315"/>
        <v>0</v>
      </c>
    </row>
    <row r="2209" spans="1:14" x14ac:dyDescent="0.3">
      <c r="A2209" s="5" t="s">
        <v>2341</v>
      </c>
      <c r="B2209" s="5" t="s">
        <v>2342</v>
      </c>
      <c r="C2209" s="5" t="s">
        <v>3765</v>
      </c>
      <c r="D2209" s="5">
        <v>80</v>
      </c>
      <c r="E2209" s="6">
        <v>11084</v>
      </c>
      <c r="F2209" s="17">
        <f>VLOOKUP(A2209,'forecast data dump'!$A$1:$H$3450,4,FALSE)</f>
        <v>44629</v>
      </c>
      <c r="G2209" s="17">
        <f>VLOOKUP(A2209,'forecast data dump'!$A$1:$H$3450,5,FALSE)</f>
        <v>44642</v>
      </c>
      <c r="H2209" s="13">
        <f>VLOOKUP(A2209,'forecast data dump'!$A$1:$H$3450,8,FALSE)</f>
        <v>0</v>
      </c>
      <c r="I2209" s="22">
        <f t="shared" si="312"/>
        <v>80</v>
      </c>
      <c r="J2209" s="5"/>
      <c r="K2209" s="5"/>
      <c r="L2209" s="33">
        <f t="shared" si="313"/>
        <v>11084</v>
      </c>
      <c r="M2209" s="33">
        <f t="shared" si="314"/>
        <v>11084</v>
      </c>
      <c r="N2209" s="22">
        <f t="shared" si="315"/>
        <v>0</v>
      </c>
    </row>
    <row r="2210" spans="1:14" x14ac:dyDescent="0.3">
      <c r="A2210" s="5" t="s">
        <v>2343</v>
      </c>
      <c r="B2210" s="5" t="s">
        <v>2344</v>
      </c>
      <c r="C2210" s="5" t="s">
        <v>3733</v>
      </c>
      <c r="D2210" s="5">
        <v>10</v>
      </c>
      <c r="E2210" s="6">
        <v>1517</v>
      </c>
      <c r="F2210" s="17">
        <f>VLOOKUP(A2210,'forecast data dump'!$A$1:$H$3450,4,FALSE)</f>
        <v>44446</v>
      </c>
      <c r="G2210" s="17">
        <f>VLOOKUP(A2210,'forecast data dump'!$A$1:$H$3450,5,FALSE)</f>
        <v>44459</v>
      </c>
      <c r="H2210" s="13">
        <f>VLOOKUP(A2210,'forecast data dump'!$A$1:$H$3450,8,FALSE)</f>
        <v>0</v>
      </c>
      <c r="I2210" s="22">
        <f t="shared" si="312"/>
        <v>10</v>
      </c>
      <c r="J2210" s="5"/>
      <c r="K2210" s="5"/>
      <c r="L2210" s="33">
        <f t="shared" si="313"/>
        <v>1517</v>
      </c>
      <c r="M2210" s="33">
        <f t="shared" si="314"/>
        <v>1517</v>
      </c>
      <c r="N2210" s="22">
        <f t="shared" si="315"/>
        <v>0</v>
      </c>
    </row>
    <row r="2211" spans="1:14" x14ac:dyDescent="0.3">
      <c r="A2211" s="5" t="s">
        <v>2343</v>
      </c>
      <c r="B2211" s="5" t="s">
        <v>2344</v>
      </c>
      <c r="C2211" s="5" t="s">
        <v>3741</v>
      </c>
      <c r="D2211" s="5">
        <v>160</v>
      </c>
      <c r="E2211" s="6">
        <v>18807</v>
      </c>
      <c r="F2211" s="17">
        <f>VLOOKUP(A2211,'forecast data dump'!$A$1:$H$3450,4,FALSE)</f>
        <v>44446</v>
      </c>
      <c r="G2211" s="17">
        <f>VLOOKUP(A2211,'forecast data dump'!$A$1:$H$3450,5,FALSE)</f>
        <v>44459</v>
      </c>
      <c r="H2211" s="13">
        <f>VLOOKUP(A2211,'forecast data dump'!$A$1:$H$3450,8,FALSE)</f>
        <v>0</v>
      </c>
      <c r="I2211" s="22">
        <f t="shared" si="312"/>
        <v>160</v>
      </c>
      <c r="J2211" s="5"/>
      <c r="K2211" s="5"/>
      <c r="L2211" s="33">
        <f t="shared" si="313"/>
        <v>18807</v>
      </c>
      <c r="M2211" s="33">
        <f t="shared" si="314"/>
        <v>18807</v>
      </c>
      <c r="N2211" s="22">
        <f t="shared" si="315"/>
        <v>0</v>
      </c>
    </row>
    <row r="2212" spans="1:14" x14ac:dyDescent="0.3">
      <c r="A2212" s="5" t="s">
        <v>2343</v>
      </c>
      <c r="B2212" s="5" t="s">
        <v>2344</v>
      </c>
      <c r="C2212" s="5" t="s">
        <v>3745</v>
      </c>
      <c r="D2212" s="5">
        <v>8</v>
      </c>
      <c r="E2212" s="6">
        <v>940</v>
      </c>
      <c r="F2212" s="17">
        <f>VLOOKUP(A2212,'forecast data dump'!$A$1:$H$3450,4,FALSE)</f>
        <v>44446</v>
      </c>
      <c r="G2212" s="17">
        <f>VLOOKUP(A2212,'forecast data dump'!$A$1:$H$3450,5,FALSE)</f>
        <v>44459</v>
      </c>
      <c r="H2212" s="13">
        <f>VLOOKUP(A2212,'forecast data dump'!$A$1:$H$3450,8,FALSE)</f>
        <v>0</v>
      </c>
      <c r="I2212" s="22">
        <f t="shared" si="312"/>
        <v>8</v>
      </c>
      <c r="J2212" s="5"/>
      <c r="K2212" s="5"/>
      <c r="L2212" s="33">
        <f t="shared" si="313"/>
        <v>940</v>
      </c>
      <c r="M2212" s="33">
        <f t="shared" si="314"/>
        <v>940</v>
      </c>
      <c r="N2212" s="22">
        <f t="shared" si="315"/>
        <v>0</v>
      </c>
    </row>
    <row r="2213" spans="1:14" x14ac:dyDescent="0.3">
      <c r="A2213" s="3" t="s">
        <v>7893</v>
      </c>
      <c r="B2213" s="3"/>
      <c r="C2213" s="3"/>
      <c r="D2213" s="3"/>
      <c r="E2213" s="4"/>
      <c r="F2213" s="15"/>
      <c r="G2213" s="15"/>
      <c r="H2213" s="11"/>
      <c r="I2213" s="20"/>
      <c r="J2213" s="3"/>
      <c r="K2213" s="3"/>
      <c r="L2213" s="32"/>
      <c r="M2213" s="32"/>
      <c r="N2213" s="20"/>
    </row>
    <row r="2214" spans="1:14" x14ac:dyDescent="0.3">
      <c r="A2214" s="5" t="s">
        <v>2345</v>
      </c>
      <c r="B2214" s="5" t="s">
        <v>2346</v>
      </c>
      <c r="C2214" s="5" t="s">
        <v>3733</v>
      </c>
      <c r="D2214" s="5">
        <v>48</v>
      </c>
      <c r="E2214" s="6">
        <v>7069</v>
      </c>
      <c r="F2214" s="17" t="str">
        <f>VLOOKUP(A2214,'forecast data dump'!$A$1:$H$3450,4,FALSE)</f>
        <v>15-Nov-19 A</v>
      </c>
      <c r="G2214" s="17" t="str">
        <f>VLOOKUP(A2214,'forecast data dump'!$A$1:$H$3450,5,FALSE)</f>
        <v>30-Jan-20 A</v>
      </c>
      <c r="H2214" s="13">
        <f>VLOOKUP(A2214,'forecast data dump'!$A$1:$H$3450,8,FALSE)</f>
        <v>1</v>
      </c>
      <c r="I2214" s="22">
        <f t="shared" ref="I2214:I2277" si="316">D2214*(1-H2214)</f>
        <v>0</v>
      </c>
      <c r="J2214" s="5"/>
      <c r="K2214" s="5"/>
      <c r="L2214" s="33">
        <f t="shared" ref="L2214:L2277" si="317">E2214*(1-H2214)</f>
        <v>0</v>
      </c>
      <c r="M2214" s="33">
        <f t="shared" ref="M2214:M2277" si="318">IF(J2214="",L2214,(E2214/D2214)*J2214)</f>
        <v>0</v>
      </c>
      <c r="N2214" s="22">
        <f t="shared" ref="N2214:N2277" si="319">L2214-M2214</f>
        <v>0</v>
      </c>
    </row>
    <row r="2215" spans="1:14" x14ac:dyDescent="0.3">
      <c r="A2215" s="5" t="s">
        <v>2345</v>
      </c>
      <c r="B2215" s="5" t="s">
        <v>2346</v>
      </c>
      <c r="C2215" s="5" t="s">
        <v>3745</v>
      </c>
      <c r="D2215" s="5">
        <v>48</v>
      </c>
      <c r="E2215" s="6">
        <v>5478</v>
      </c>
      <c r="F2215" s="17" t="str">
        <f>VLOOKUP(A2215,'forecast data dump'!$A$1:$H$3450,4,FALSE)</f>
        <v>15-Nov-19 A</v>
      </c>
      <c r="G2215" s="17" t="str">
        <f>VLOOKUP(A2215,'forecast data dump'!$A$1:$H$3450,5,FALSE)</f>
        <v>30-Jan-20 A</v>
      </c>
      <c r="H2215" s="13">
        <f>VLOOKUP(A2215,'forecast data dump'!$A$1:$H$3450,8,FALSE)</f>
        <v>1</v>
      </c>
      <c r="I2215" s="22">
        <f t="shared" si="316"/>
        <v>0</v>
      </c>
      <c r="J2215" s="5"/>
      <c r="K2215" s="5"/>
      <c r="L2215" s="33">
        <f t="shared" si="317"/>
        <v>0</v>
      </c>
      <c r="M2215" s="33">
        <f t="shared" si="318"/>
        <v>0</v>
      </c>
      <c r="N2215" s="22">
        <f t="shared" si="319"/>
        <v>0</v>
      </c>
    </row>
    <row r="2216" spans="1:14" x14ac:dyDescent="0.3">
      <c r="A2216" s="5" t="s">
        <v>2345</v>
      </c>
      <c r="B2216" s="5" t="s">
        <v>2346</v>
      </c>
      <c r="C2216" s="5" t="s">
        <v>3741</v>
      </c>
      <c r="D2216" s="5">
        <v>48</v>
      </c>
      <c r="E2216" s="6">
        <v>5478</v>
      </c>
      <c r="F2216" s="17" t="str">
        <f>VLOOKUP(A2216,'forecast data dump'!$A$1:$H$3450,4,FALSE)</f>
        <v>15-Nov-19 A</v>
      </c>
      <c r="G2216" s="17" t="str">
        <f>VLOOKUP(A2216,'forecast data dump'!$A$1:$H$3450,5,FALSE)</f>
        <v>30-Jan-20 A</v>
      </c>
      <c r="H2216" s="13">
        <f>VLOOKUP(A2216,'forecast data dump'!$A$1:$H$3450,8,FALSE)</f>
        <v>1</v>
      </c>
      <c r="I2216" s="22">
        <f t="shared" si="316"/>
        <v>0</v>
      </c>
      <c r="J2216" s="5"/>
      <c r="K2216" s="5"/>
      <c r="L2216" s="33">
        <f t="shared" si="317"/>
        <v>0</v>
      </c>
      <c r="M2216" s="33">
        <f t="shared" si="318"/>
        <v>0</v>
      </c>
      <c r="N2216" s="22">
        <f t="shared" si="319"/>
        <v>0</v>
      </c>
    </row>
    <row r="2217" spans="1:14" x14ac:dyDescent="0.3">
      <c r="A2217" s="5" t="s">
        <v>2347</v>
      </c>
      <c r="B2217" s="5" t="s">
        <v>2348</v>
      </c>
      <c r="C2217" s="5" t="s">
        <v>3733</v>
      </c>
      <c r="D2217" s="5">
        <v>40</v>
      </c>
      <c r="E2217" s="6">
        <v>5891</v>
      </c>
      <c r="F2217" s="17" t="str">
        <f>VLOOKUP(A2217,'forecast data dump'!$A$1:$H$3450,4,FALSE)</f>
        <v>16-Sep-20 A</v>
      </c>
      <c r="G2217" s="17" t="str">
        <f>VLOOKUP(A2217,'forecast data dump'!$A$1:$H$3450,5,FALSE)</f>
        <v>26-Feb-21 A</v>
      </c>
      <c r="H2217" s="13">
        <f>VLOOKUP(A2217,'forecast data dump'!$A$1:$H$3450,8,FALSE)</f>
        <v>1</v>
      </c>
      <c r="I2217" s="22">
        <f t="shared" si="316"/>
        <v>0</v>
      </c>
      <c r="J2217" s="5"/>
      <c r="K2217" s="5"/>
      <c r="L2217" s="33">
        <f t="shared" si="317"/>
        <v>0</v>
      </c>
      <c r="M2217" s="33">
        <f t="shared" si="318"/>
        <v>0</v>
      </c>
      <c r="N2217" s="22">
        <f t="shared" si="319"/>
        <v>0</v>
      </c>
    </row>
    <row r="2218" spans="1:14" x14ac:dyDescent="0.3">
      <c r="A2218" s="5" t="s">
        <v>2347</v>
      </c>
      <c r="B2218" s="5" t="s">
        <v>2348</v>
      </c>
      <c r="C2218" s="5" t="s">
        <v>3745</v>
      </c>
      <c r="D2218" s="5">
        <v>16</v>
      </c>
      <c r="E2218" s="6">
        <v>1826</v>
      </c>
      <c r="F2218" s="17" t="str">
        <f>VLOOKUP(A2218,'forecast data dump'!$A$1:$H$3450,4,FALSE)</f>
        <v>16-Sep-20 A</v>
      </c>
      <c r="G2218" s="17" t="str">
        <f>VLOOKUP(A2218,'forecast data dump'!$A$1:$H$3450,5,FALSE)</f>
        <v>26-Feb-21 A</v>
      </c>
      <c r="H2218" s="13">
        <f>VLOOKUP(A2218,'forecast data dump'!$A$1:$H$3450,8,FALSE)</f>
        <v>1</v>
      </c>
      <c r="I2218" s="22">
        <f t="shared" si="316"/>
        <v>0</v>
      </c>
      <c r="J2218" s="5"/>
      <c r="K2218" s="5"/>
      <c r="L2218" s="33">
        <f t="shared" si="317"/>
        <v>0</v>
      </c>
      <c r="M2218" s="33">
        <f t="shared" si="318"/>
        <v>0</v>
      </c>
      <c r="N2218" s="22">
        <f t="shared" si="319"/>
        <v>0</v>
      </c>
    </row>
    <row r="2219" spans="1:14" x14ac:dyDescent="0.3">
      <c r="A2219" s="5" t="s">
        <v>2347</v>
      </c>
      <c r="B2219" s="5" t="s">
        <v>2348</v>
      </c>
      <c r="C2219" s="5" t="s">
        <v>3741</v>
      </c>
      <c r="D2219" s="5">
        <v>16</v>
      </c>
      <c r="E2219" s="6">
        <v>1826</v>
      </c>
      <c r="F2219" s="17" t="str">
        <f>VLOOKUP(A2219,'forecast data dump'!$A$1:$H$3450,4,FALSE)</f>
        <v>16-Sep-20 A</v>
      </c>
      <c r="G2219" s="17" t="str">
        <f>VLOOKUP(A2219,'forecast data dump'!$A$1:$H$3450,5,FALSE)</f>
        <v>26-Feb-21 A</v>
      </c>
      <c r="H2219" s="13">
        <f>VLOOKUP(A2219,'forecast data dump'!$A$1:$H$3450,8,FALSE)</f>
        <v>1</v>
      </c>
      <c r="I2219" s="22">
        <f t="shared" si="316"/>
        <v>0</v>
      </c>
      <c r="J2219" s="5"/>
      <c r="K2219" s="5"/>
      <c r="L2219" s="33">
        <f t="shared" si="317"/>
        <v>0</v>
      </c>
      <c r="M2219" s="33">
        <f t="shared" si="318"/>
        <v>0</v>
      </c>
      <c r="N2219" s="22">
        <f t="shared" si="319"/>
        <v>0</v>
      </c>
    </row>
    <row r="2220" spans="1:14" x14ac:dyDescent="0.3">
      <c r="A2220" s="5" t="s">
        <v>2349</v>
      </c>
      <c r="B2220" s="5" t="s">
        <v>2350</v>
      </c>
      <c r="C2220" s="5" t="s">
        <v>3757</v>
      </c>
      <c r="D2220" s="5">
        <v>4</v>
      </c>
      <c r="E2220" s="6">
        <v>401</v>
      </c>
      <c r="F2220" s="17" t="str">
        <f>VLOOKUP(A2220,'forecast data dump'!$A$1:$H$3450,4,FALSE)</f>
        <v>15-Mar-21 A</v>
      </c>
      <c r="G2220" s="17" t="str">
        <f>VLOOKUP(A2220,'forecast data dump'!$A$1:$H$3450,5,FALSE)</f>
        <v>23-Mar-21 A</v>
      </c>
      <c r="H2220" s="13">
        <f>VLOOKUP(A2220,'forecast data dump'!$A$1:$H$3450,8,FALSE)</f>
        <v>1</v>
      </c>
      <c r="I2220" s="22">
        <f t="shared" si="316"/>
        <v>0</v>
      </c>
      <c r="J2220" s="5"/>
      <c r="K2220" s="5"/>
      <c r="L2220" s="33">
        <f t="shared" si="317"/>
        <v>0</v>
      </c>
      <c r="M2220" s="33">
        <f t="shared" si="318"/>
        <v>0</v>
      </c>
      <c r="N2220" s="22">
        <f t="shared" si="319"/>
        <v>0</v>
      </c>
    </row>
    <row r="2221" spans="1:14" x14ac:dyDescent="0.3">
      <c r="A2221" s="5" t="s">
        <v>2349</v>
      </c>
      <c r="B2221" s="5" t="s">
        <v>2350</v>
      </c>
      <c r="C2221" s="5" t="s">
        <v>3763</v>
      </c>
      <c r="D2221" s="5">
        <v>4</v>
      </c>
      <c r="E2221" s="6">
        <v>589</v>
      </c>
      <c r="F2221" s="17" t="str">
        <f>VLOOKUP(A2221,'forecast data dump'!$A$1:$H$3450,4,FALSE)</f>
        <v>15-Mar-21 A</v>
      </c>
      <c r="G2221" s="17" t="str">
        <f>VLOOKUP(A2221,'forecast data dump'!$A$1:$H$3450,5,FALSE)</f>
        <v>23-Mar-21 A</v>
      </c>
      <c r="H2221" s="13">
        <f>VLOOKUP(A2221,'forecast data dump'!$A$1:$H$3450,8,FALSE)</f>
        <v>1</v>
      </c>
      <c r="I2221" s="22">
        <f t="shared" si="316"/>
        <v>0</v>
      </c>
      <c r="J2221" s="5"/>
      <c r="K2221" s="5"/>
      <c r="L2221" s="33">
        <f t="shared" si="317"/>
        <v>0</v>
      </c>
      <c r="M2221" s="33">
        <f t="shared" si="318"/>
        <v>0</v>
      </c>
      <c r="N2221" s="22">
        <f t="shared" si="319"/>
        <v>0</v>
      </c>
    </row>
    <row r="2222" spans="1:14" x14ac:dyDescent="0.3">
      <c r="A2222" s="5" t="s">
        <v>2351</v>
      </c>
      <c r="B2222" s="5" t="s">
        <v>2352</v>
      </c>
      <c r="C2222" s="5" t="s">
        <v>3757</v>
      </c>
      <c r="D2222" s="5">
        <v>4</v>
      </c>
      <c r="E2222" s="6">
        <v>401</v>
      </c>
      <c r="F2222" s="17" t="str">
        <f>VLOOKUP(A2222,'forecast data dump'!$A$1:$H$3450,4,FALSE)</f>
        <v>15-Mar-21 A</v>
      </c>
      <c r="G2222" s="17" t="str">
        <f>VLOOKUP(A2222,'forecast data dump'!$A$1:$H$3450,5,FALSE)</f>
        <v>23-Mar-21 A</v>
      </c>
      <c r="H2222" s="13">
        <f>VLOOKUP(A2222,'forecast data dump'!$A$1:$H$3450,8,FALSE)</f>
        <v>1</v>
      </c>
      <c r="I2222" s="22">
        <f t="shared" si="316"/>
        <v>0</v>
      </c>
      <c r="J2222" s="5"/>
      <c r="K2222" s="5"/>
      <c r="L2222" s="33">
        <f t="shared" si="317"/>
        <v>0</v>
      </c>
      <c r="M2222" s="33">
        <f t="shared" si="318"/>
        <v>0</v>
      </c>
      <c r="N2222" s="22">
        <f t="shared" si="319"/>
        <v>0</v>
      </c>
    </row>
    <row r="2223" spans="1:14" x14ac:dyDescent="0.3">
      <c r="A2223" s="5" t="s">
        <v>2351</v>
      </c>
      <c r="B2223" s="5" t="s">
        <v>2352</v>
      </c>
      <c r="C2223" s="5" t="s">
        <v>3763</v>
      </c>
      <c r="D2223" s="5">
        <v>4</v>
      </c>
      <c r="E2223" s="6">
        <v>589</v>
      </c>
      <c r="F2223" s="17" t="str">
        <f>VLOOKUP(A2223,'forecast data dump'!$A$1:$H$3450,4,FALSE)</f>
        <v>15-Mar-21 A</v>
      </c>
      <c r="G2223" s="17" t="str">
        <f>VLOOKUP(A2223,'forecast data dump'!$A$1:$H$3450,5,FALSE)</f>
        <v>23-Mar-21 A</v>
      </c>
      <c r="H2223" s="13">
        <f>VLOOKUP(A2223,'forecast data dump'!$A$1:$H$3450,8,FALSE)</f>
        <v>1</v>
      </c>
      <c r="I2223" s="22">
        <f t="shared" si="316"/>
        <v>0</v>
      </c>
      <c r="J2223" s="5"/>
      <c r="K2223" s="5"/>
      <c r="L2223" s="33">
        <f t="shared" si="317"/>
        <v>0</v>
      </c>
      <c r="M2223" s="33">
        <f t="shared" si="318"/>
        <v>0</v>
      </c>
      <c r="N2223" s="22">
        <f t="shared" si="319"/>
        <v>0</v>
      </c>
    </row>
    <row r="2224" spans="1:14" x14ac:dyDescent="0.3">
      <c r="A2224" s="5" t="s">
        <v>2353</v>
      </c>
      <c r="B2224" s="5" t="s">
        <v>2354</v>
      </c>
      <c r="C2224" s="5" t="s">
        <v>3757</v>
      </c>
      <c r="D2224" s="5">
        <v>8</v>
      </c>
      <c r="E2224" s="6">
        <v>826</v>
      </c>
      <c r="F2224" s="17" t="str">
        <f>VLOOKUP(A2224,'forecast data dump'!$A$1:$H$3450,4,FALSE)</f>
        <v>29-Jun-21 A</v>
      </c>
      <c r="G2224" s="17" t="str">
        <f>VLOOKUP(A2224,'forecast data dump'!$A$1:$H$3450,5,FALSE)</f>
        <v>30-Jun-21 A</v>
      </c>
      <c r="H2224" s="13">
        <f>VLOOKUP(A2224,'forecast data dump'!$A$1:$H$3450,8,FALSE)</f>
        <v>1</v>
      </c>
      <c r="I2224" s="22">
        <f t="shared" si="316"/>
        <v>0</v>
      </c>
      <c r="J2224" s="5"/>
      <c r="K2224" s="5"/>
      <c r="L2224" s="33">
        <f t="shared" si="317"/>
        <v>0</v>
      </c>
      <c r="M2224" s="33">
        <f t="shared" si="318"/>
        <v>0</v>
      </c>
      <c r="N2224" s="22">
        <f t="shared" si="319"/>
        <v>0</v>
      </c>
    </row>
    <row r="2225" spans="1:14" x14ac:dyDescent="0.3">
      <c r="A2225" s="5" t="s">
        <v>2355</v>
      </c>
      <c r="B2225" s="5" t="s">
        <v>2356</v>
      </c>
      <c r="C2225" s="5" t="s">
        <v>3765</v>
      </c>
      <c r="D2225" s="5">
        <v>600</v>
      </c>
      <c r="E2225" s="6">
        <v>80708</v>
      </c>
      <c r="F2225" s="17" t="str">
        <f>VLOOKUP(A2225,'forecast data dump'!$A$1:$H$3450,4,FALSE)</f>
        <v>21-Jun-21 A</v>
      </c>
      <c r="G2225" s="17">
        <f>VLOOKUP(A2225,'forecast data dump'!$A$1:$H$3450,5,FALSE)</f>
        <v>44442</v>
      </c>
      <c r="H2225" s="13">
        <f>VLOOKUP(A2225,'forecast data dump'!$A$1:$H$3450,8,FALSE)</f>
        <v>0.08</v>
      </c>
      <c r="I2225" s="22">
        <f t="shared" si="316"/>
        <v>552</v>
      </c>
      <c r="J2225" s="5"/>
      <c r="K2225" s="5"/>
      <c r="L2225" s="33">
        <f t="shared" si="317"/>
        <v>74251.360000000001</v>
      </c>
      <c r="M2225" s="33">
        <f t="shared" si="318"/>
        <v>74251.360000000001</v>
      </c>
      <c r="N2225" s="22">
        <f t="shared" si="319"/>
        <v>0</v>
      </c>
    </row>
    <row r="2226" spans="1:14" x14ac:dyDescent="0.3">
      <c r="A2226" s="5" t="s">
        <v>2355</v>
      </c>
      <c r="B2226" s="5" t="s">
        <v>2356</v>
      </c>
      <c r="C2226" s="5" t="s">
        <v>3757</v>
      </c>
      <c r="D2226" s="5">
        <v>20</v>
      </c>
      <c r="E2226" s="6">
        <v>2065</v>
      </c>
      <c r="F2226" s="17" t="str">
        <f>VLOOKUP(A2226,'forecast data dump'!$A$1:$H$3450,4,FALSE)</f>
        <v>21-Jun-21 A</v>
      </c>
      <c r="G2226" s="17">
        <f>VLOOKUP(A2226,'forecast data dump'!$A$1:$H$3450,5,FALSE)</f>
        <v>44442</v>
      </c>
      <c r="H2226" s="13">
        <f>VLOOKUP(A2226,'forecast data dump'!$A$1:$H$3450,8,FALSE)</f>
        <v>0.08</v>
      </c>
      <c r="I2226" s="22">
        <f t="shared" si="316"/>
        <v>18.400000000000002</v>
      </c>
      <c r="J2226" s="5"/>
      <c r="K2226" s="5"/>
      <c r="L2226" s="33">
        <f t="shared" si="317"/>
        <v>1899.8000000000002</v>
      </c>
      <c r="M2226" s="33">
        <f t="shared" si="318"/>
        <v>1899.8000000000002</v>
      </c>
      <c r="N2226" s="22">
        <f t="shared" si="319"/>
        <v>0</v>
      </c>
    </row>
    <row r="2227" spans="1:14" x14ac:dyDescent="0.3">
      <c r="A2227" s="5" t="s">
        <v>2355</v>
      </c>
      <c r="B2227" s="5" t="s">
        <v>2356</v>
      </c>
      <c r="C2227" s="5" t="s">
        <v>3763</v>
      </c>
      <c r="D2227" s="5">
        <v>8</v>
      </c>
      <c r="E2227" s="6">
        <v>1213</v>
      </c>
      <c r="F2227" s="17" t="str">
        <f>VLOOKUP(A2227,'forecast data dump'!$A$1:$H$3450,4,FALSE)</f>
        <v>21-Jun-21 A</v>
      </c>
      <c r="G2227" s="17">
        <f>VLOOKUP(A2227,'forecast data dump'!$A$1:$H$3450,5,FALSE)</f>
        <v>44442</v>
      </c>
      <c r="H2227" s="13">
        <f>VLOOKUP(A2227,'forecast data dump'!$A$1:$H$3450,8,FALSE)</f>
        <v>0.08</v>
      </c>
      <c r="I2227" s="22">
        <f t="shared" si="316"/>
        <v>7.36</v>
      </c>
      <c r="J2227" s="5"/>
      <c r="K2227" s="5"/>
      <c r="L2227" s="33">
        <f t="shared" si="317"/>
        <v>1115.96</v>
      </c>
      <c r="M2227" s="33">
        <f t="shared" si="318"/>
        <v>1115.96</v>
      </c>
      <c r="N2227" s="22">
        <f t="shared" si="319"/>
        <v>0</v>
      </c>
    </row>
    <row r="2228" spans="1:14" x14ac:dyDescent="0.3">
      <c r="A2228" s="5" t="s">
        <v>2357</v>
      </c>
      <c r="B2228" s="5" t="s">
        <v>2358</v>
      </c>
      <c r="C2228" s="5" t="s">
        <v>3757</v>
      </c>
      <c r="D2228" s="5">
        <v>8</v>
      </c>
      <c r="E2228" s="6">
        <v>851</v>
      </c>
      <c r="F2228" s="17">
        <f>VLOOKUP(A2228,'forecast data dump'!$A$1:$H$3450,4,FALSE)</f>
        <v>44488</v>
      </c>
      <c r="G2228" s="17">
        <f>VLOOKUP(A2228,'forecast data dump'!$A$1:$H$3450,5,FALSE)</f>
        <v>44501</v>
      </c>
      <c r="H2228" s="13">
        <f>VLOOKUP(A2228,'forecast data dump'!$A$1:$H$3450,8,FALSE)</f>
        <v>0</v>
      </c>
      <c r="I2228" s="22">
        <f t="shared" si="316"/>
        <v>8</v>
      </c>
      <c r="J2228" s="5"/>
      <c r="K2228" s="5"/>
      <c r="L2228" s="33">
        <f t="shared" si="317"/>
        <v>851</v>
      </c>
      <c r="M2228" s="33">
        <f t="shared" si="318"/>
        <v>851</v>
      </c>
      <c r="N2228" s="22">
        <f t="shared" si="319"/>
        <v>0</v>
      </c>
    </row>
    <row r="2229" spans="1:14" x14ac:dyDescent="0.3">
      <c r="A2229" s="5" t="s">
        <v>2359</v>
      </c>
      <c r="B2229" s="5" t="s">
        <v>2360</v>
      </c>
      <c r="C2229" s="5" t="s">
        <v>3765</v>
      </c>
      <c r="D2229" s="5">
        <v>480</v>
      </c>
      <c r="E2229" s="6">
        <v>66503</v>
      </c>
      <c r="F2229" s="17">
        <f>VLOOKUP(A2229,'forecast data dump'!$A$1:$H$3450,4,FALSE)</f>
        <v>44495</v>
      </c>
      <c r="G2229" s="17">
        <f>VLOOKUP(A2229,'forecast data dump'!$A$1:$H$3450,5,FALSE)</f>
        <v>44523</v>
      </c>
      <c r="H2229" s="13">
        <f>VLOOKUP(A2229,'forecast data dump'!$A$1:$H$3450,8,FALSE)</f>
        <v>0</v>
      </c>
      <c r="I2229" s="22">
        <f t="shared" si="316"/>
        <v>480</v>
      </c>
      <c r="J2229" s="5"/>
      <c r="K2229" s="5"/>
      <c r="L2229" s="33">
        <f t="shared" si="317"/>
        <v>66503</v>
      </c>
      <c r="M2229" s="33">
        <f t="shared" si="318"/>
        <v>66503</v>
      </c>
      <c r="N2229" s="22">
        <f t="shared" si="319"/>
        <v>0</v>
      </c>
    </row>
    <row r="2230" spans="1:14" x14ac:dyDescent="0.3">
      <c r="A2230" s="5" t="s">
        <v>2359</v>
      </c>
      <c r="B2230" s="5" t="s">
        <v>2360</v>
      </c>
      <c r="C2230" s="5" t="s">
        <v>3757</v>
      </c>
      <c r="D2230" s="5">
        <v>20</v>
      </c>
      <c r="E2230" s="6">
        <v>2126</v>
      </c>
      <c r="F2230" s="17">
        <f>VLOOKUP(A2230,'forecast data dump'!$A$1:$H$3450,4,FALSE)</f>
        <v>44495</v>
      </c>
      <c r="G2230" s="17">
        <f>VLOOKUP(A2230,'forecast data dump'!$A$1:$H$3450,5,FALSE)</f>
        <v>44523</v>
      </c>
      <c r="H2230" s="13">
        <f>VLOOKUP(A2230,'forecast data dump'!$A$1:$H$3450,8,FALSE)</f>
        <v>0</v>
      </c>
      <c r="I2230" s="22">
        <f t="shared" si="316"/>
        <v>20</v>
      </c>
      <c r="J2230" s="5"/>
      <c r="K2230" s="5"/>
      <c r="L2230" s="33">
        <f t="shared" si="317"/>
        <v>2126</v>
      </c>
      <c r="M2230" s="33">
        <f t="shared" si="318"/>
        <v>2126</v>
      </c>
      <c r="N2230" s="22">
        <f t="shared" si="319"/>
        <v>0</v>
      </c>
    </row>
    <row r="2231" spans="1:14" x14ac:dyDescent="0.3">
      <c r="A2231" s="5" t="s">
        <v>2359</v>
      </c>
      <c r="B2231" s="5" t="s">
        <v>2360</v>
      </c>
      <c r="C2231" s="5" t="s">
        <v>3763</v>
      </c>
      <c r="D2231" s="5">
        <v>8</v>
      </c>
      <c r="E2231" s="6">
        <v>1250</v>
      </c>
      <c r="F2231" s="17">
        <f>VLOOKUP(A2231,'forecast data dump'!$A$1:$H$3450,4,FALSE)</f>
        <v>44495</v>
      </c>
      <c r="G2231" s="17">
        <f>VLOOKUP(A2231,'forecast data dump'!$A$1:$H$3450,5,FALSE)</f>
        <v>44523</v>
      </c>
      <c r="H2231" s="13">
        <f>VLOOKUP(A2231,'forecast data dump'!$A$1:$H$3450,8,FALSE)</f>
        <v>0</v>
      </c>
      <c r="I2231" s="22">
        <f t="shared" si="316"/>
        <v>8</v>
      </c>
      <c r="J2231" s="5"/>
      <c r="K2231" s="5"/>
      <c r="L2231" s="33">
        <f t="shared" si="317"/>
        <v>1250</v>
      </c>
      <c r="M2231" s="33">
        <f t="shared" si="318"/>
        <v>1250</v>
      </c>
      <c r="N2231" s="22">
        <f t="shared" si="319"/>
        <v>0</v>
      </c>
    </row>
    <row r="2232" spans="1:14" x14ac:dyDescent="0.3">
      <c r="A2232" s="5" t="s">
        <v>2361</v>
      </c>
      <c r="B2232" s="5" t="s">
        <v>2362</v>
      </c>
      <c r="C2232" s="5" t="s">
        <v>3745</v>
      </c>
      <c r="D2232" s="5">
        <v>4</v>
      </c>
      <c r="E2232" s="6">
        <v>484</v>
      </c>
      <c r="F2232" s="17">
        <f>VLOOKUP(A2232,'forecast data dump'!$A$1:$H$3450,4,FALSE)</f>
        <v>44524</v>
      </c>
      <c r="G2232" s="17">
        <f>VLOOKUP(A2232,'forecast data dump'!$A$1:$H$3450,5,FALSE)</f>
        <v>44532</v>
      </c>
      <c r="H2232" s="13">
        <f>VLOOKUP(A2232,'forecast data dump'!$A$1:$H$3450,8,FALSE)</f>
        <v>0</v>
      </c>
      <c r="I2232" s="22">
        <f t="shared" si="316"/>
        <v>4</v>
      </c>
      <c r="J2232" s="5"/>
      <c r="K2232" s="5"/>
      <c r="L2232" s="33">
        <f t="shared" si="317"/>
        <v>484</v>
      </c>
      <c r="M2232" s="33">
        <f t="shared" si="318"/>
        <v>484</v>
      </c>
      <c r="N2232" s="22">
        <f t="shared" si="319"/>
        <v>0</v>
      </c>
    </row>
    <row r="2233" spans="1:14" x14ac:dyDescent="0.3">
      <c r="A2233" s="5" t="s">
        <v>2361</v>
      </c>
      <c r="B2233" s="5" t="s">
        <v>2362</v>
      </c>
      <c r="C2233" s="5" t="s">
        <v>3741</v>
      </c>
      <c r="D2233" s="5">
        <v>20</v>
      </c>
      <c r="E2233" s="6">
        <v>2421</v>
      </c>
      <c r="F2233" s="17">
        <f>VLOOKUP(A2233,'forecast data dump'!$A$1:$H$3450,4,FALSE)</f>
        <v>44524</v>
      </c>
      <c r="G2233" s="17">
        <f>VLOOKUP(A2233,'forecast data dump'!$A$1:$H$3450,5,FALSE)</f>
        <v>44532</v>
      </c>
      <c r="H2233" s="13">
        <f>VLOOKUP(A2233,'forecast data dump'!$A$1:$H$3450,8,FALSE)</f>
        <v>0</v>
      </c>
      <c r="I2233" s="22">
        <f t="shared" si="316"/>
        <v>20</v>
      </c>
      <c r="J2233" s="5"/>
      <c r="K2233" s="5"/>
      <c r="L2233" s="33">
        <f t="shared" si="317"/>
        <v>2421</v>
      </c>
      <c r="M2233" s="33">
        <f t="shared" si="318"/>
        <v>2421</v>
      </c>
      <c r="N2233" s="22">
        <f t="shared" si="319"/>
        <v>0</v>
      </c>
    </row>
    <row r="2234" spans="1:14" x14ac:dyDescent="0.3">
      <c r="A2234" s="5" t="s">
        <v>2363</v>
      </c>
      <c r="B2234" s="5" t="s">
        <v>2364</v>
      </c>
      <c r="C2234" s="5" t="s">
        <v>3741</v>
      </c>
      <c r="D2234" s="5">
        <v>80</v>
      </c>
      <c r="E2234" s="6">
        <v>9686</v>
      </c>
      <c r="F2234" s="17">
        <f>VLOOKUP(A2234,'forecast data dump'!$A$1:$H$3450,4,FALSE)</f>
        <v>44533</v>
      </c>
      <c r="G2234" s="17">
        <f>VLOOKUP(A2234,'forecast data dump'!$A$1:$H$3450,5,FALSE)</f>
        <v>44564</v>
      </c>
      <c r="H2234" s="13">
        <f>VLOOKUP(A2234,'forecast data dump'!$A$1:$H$3450,8,FALSE)</f>
        <v>0</v>
      </c>
      <c r="I2234" s="22">
        <f t="shared" si="316"/>
        <v>80</v>
      </c>
      <c r="J2234" s="5"/>
      <c r="K2234" s="5"/>
      <c r="L2234" s="33">
        <f t="shared" si="317"/>
        <v>9686</v>
      </c>
      <c r="M2234" s="33">
        <f t="shared" si="318"/>
        <v>9686</v>
      </c>
      <c r="N2234" s="22">
        <f t="shared" si="319"/>
        <v>0</v>
      </c>
    </row>
    <row r="2235" spans="1:14" x14ac:dyDescent="0.3">
      <c r="A2235" s="5" t="s">
        <v>2363</v>
      </c>
      <c r="B2235" s="5" t="s">
        <v>2364</v>
      </c>
      <c r="C2235" s="5" t="s">
        <v>3742</v>
      </c>
      <c r="D2235" s="5">
        <v>160</v>
      </c>
      <c r="E2235" s="6">
        <v>19372</v>
      </c>
      <c r="F2235" s="17">
        <f>VLOOKUP(A2235,'forecast data dump'!$A$1:$H$3450,4,FALSE)</f>
        <v>44533</v>
      </c>
      <c r="G2235" s="17">
        <f>VLOOKUP(A2235,'forecast data dump'!$A$1:$H$3450,5,FALSE)</f>
        <v>44564</v>
      </c>
      <c r="H2235" s="13">
        <f>VLOOKUP(A2235,'forecast data dump'!$A$1:$H$3450,8,FALSE)</f>
        <v>0</v>
      </c>
      <c r="I2235" s="22">
        <f t="shared" si="316"/>
        <v>160</v>
      </c>
      <c r="J2235" s="5"/>
      <c r="K2235" s="5"/>
      <c r="L2235" s="33">
        <f t="shared" si="317"/>
        <v>19372</v>
      </c>
      <c r="M2235" s="33">
        <f t="shared" si="318"/>
        <v>19372</v>
      </c>
      <c r="N2235" s="22">
        <f t="shared" si="319"/>
        <v>0</v>
      </c>
    </row>
    <row r="2236" spans="1:14" x14ac:dyDescent="0.3">
      <c r="A2236" s="5" t="s">
        <v>2363</v>
      </c>
      <c r="B2236" s="5" t="s">
        <v>2364</v>
      </c>
      <c r="C2236" s="5" t="s">
        <v>3744</v>
      </c>
      <c r="D2236" s="5">
        <v>80</v>
      </c>
      <c r="E2236" s="6">
        <v>12499</v>
      </c>
      <c r="F2236" s="17">
        <f>VLOOKUP(A2236,'forecast data dump'!$A$1:$H$3450,4,FALSE)</f>
        <v>44533</v>
      </c>
      <c r="G2236" s="17">
        <f>VLOOKUP(A2236,'forecast data dump'!$A$1:$H$3450,5,FALSE)</f>
        <v>44564</v>
      </c>
      <c r="H2236" s="13">
        <f>VLOOKUP(A2236,'forecast data dump'!$A$1:$H$3450,8,FALSE)</f>
        <v>0</v>
      </c>
      <c r="I2236" s="22">
        <f t="shared" si="316"/>
        <v>80</v>
      </c>
      <c r="J2236" s="5"/>
      <c r="K2236" s="5"/>
      <c r="L2236" s="33">
        <f t="shared" si="317"/>
        <v>12499</v>
      </c>
      <c r="M2236" s="33">
        <f t="shared" si="318"/>
        <v>12499</v>
      </c>
      <c r="N2236" s="22">
        <f t="shared" si="319"/>
        <v>0</v>
      </c>
    </row>
    <row r="2237" spans="1:14" x14ac:dyDescent="0.3">
      <c r="A2237" s="5" t="s">
        <v>2365</v>
      </c>
      <c r="B2237" s="5" t="s">
        <v>2366</v>
      </c>
      <c r="C2237" s="5" t="s">
        <v>3733</v>
      </c>
      <c r="D2237" s="5">
        <v>8</v>
      </c>
      <c r="E2237" s="6">
        <v>1250</v>
      </c>
      <c r="F2237" s="17">
        <f>VLOOKUP(A2237,'forecast data dump'!$A$1:$H$3450,4,FALSE)</f>
        <v>44565</v>
      </c>
      <c r="G2237" s="17">
        <f>VLOOKUP(A2237,'forecast data dump'!$A$1:$H$3450,5,FALSE)</f>
        <v>44579</v>
      </c>
      <c r="H2237" s="13">
        <f>VLOOKUP(A2237,'forecast data dump'!$A$1:$H$3450,8,FALSE)</f>
        <v>0</v>
      </c>
      <c r="I2237" s="22">
        <f t="shared" si="316"/>
        <v>8</v>
      </c>
      <c r="J2237" s="5"/>
      <c r="K2237" s="5"/>
      <c r="L2237" s="33">
        <f t="shared" si="317"/>
        <v>1250</v>
      </c>
      <c r="M2237" s="33">
        <f t="shared" si="318"/>
        <v>1250</v>
      </c>
      <c r="N2237" s="22">
        <f t="shared" si="319"/>
        <v>0</v>
      </c>
    </row>
    <row r="2238" spans="1:14" x14ac:dyDescent="0.3">
      <c r="A2238" s="5" t="s">
        <v>2365</v>
      </c>
      <c r="B2238" s="5" t="s">
        <v>2366</v>
      </c>
      <c r="C2238" s="5" t="s">
        <v>3745</v>
      </c>
      <c r="D2238" s="5">
        <v>8</v>
      </c>
      <c r="E2238" s="6">
        <v>969</v>
      </c>
      <c r="F2238" s="17">
        <f>VLOOKUP(A2238,'forecast data dump'!$A$1:$H$3450,4,FALSE)</f>
        <v>44565</v>
      </c>
      <c r="G2238" s="17">
        <f>VLOOKUP(A2238,'forecast data dump'!$A$1:$H$3450,5,FALSE)</f>
        <v>44579</v>
      </c>
      <c r="H2238" s="13">
        <f>VLOOKUP(A2238,'forecast data dump'!$A$1:$H$3450,8,FALSE)</f>
        <v>0</v>
      </c>
      <c r="I2238" s="22">
        <f t="shared" si="316"/>
        <v>8</v>
      </c>
      <c r="J2238" s="5"/>
      <c r="K2238" s="5"/>
      <c r="L2238" s="33">
        <f t="shared" si="317"/>
        <v>969</v>
      </c>
      <c r="M2238" s="33">
        <f t="shared" si="318"/>
        <v>969</v>
      </c>
      <c r="N2238" s="22">
        <f t="shared" si="319"/>
        <v>0</v>
      </c>
    </row>
    <row r="2239" spans="1:14" x14ac:dyDescent="0.3">
      <c r="A2239" s="5" t="s">
        <v>2365</v>
      </c>
      <c r="B2239" s="5" t="s">
        <v>2366</v>
      </c>
      <c r="C2239" s="5" t="s">
        <v>3741</v>
      </c>
      <c r="D2239" s="5">
        <v>8</v>
      </c>
      <c r="E2239" s="6">
        <v>969</v>
      </c>
      <c r="F2239" s="17">
        <f>VLOOKUP(A2239,'forecast data dump'!$A$1:$H$3450,4,FALSE)</f>
        <v>44565</v>
      </c>
      <c r="G2239" s="17">
        <f>VLOOKUP(A2239,'forecast data dump'!$A$1:$H$3450,5,FALSE)</f>
        <v>44579</v>
      </c>
      <c r="H2239" s="13">
        <f>VLOOKUP(A2239,'forecast data dump'!$A$1:$H$3450,8,FALSE)</f>
        <v>0</v>
      </c>
      <c r="I2239" s="22">
        <f t="shared" si="316"/>
        <v>8</v>
      </c>
      <c r="J2239" s="5"/>
      <c r="K2239" s="5"/>
      <c r="L2239" s="33">
        <f t="shared" si="317"/>
        <v>969</v>
      </c>
      <c r="M2239" s="33">
        <f t="shared" si="318"/>
        <v>969</v>
      </c>
      <c r="N2239" s="22">
        <f t="shared" si="319"/>
        <v>0</v>
      </c>
    </row>
    <row r="2240" spans="1:14" x14ac:dyDescent="0.3">
      <c r="A2240" s="5" t="s">
        <v>2365</v>
      </c>
      <c r="B2240" s="5" t="s">
        <v>2366</v>
      </c>
      <c r="C2240" s="5" t="s">
        <v>3742</v>
      </c>
      <c r="D2240" s="5">
        <v>8</v>
      </c>
      <c r="E2240" s="6">
        <v>969</v>
      </c>
      <c r="F2240" s="17">
        <f>VLOOKUP(A2240,'forecast data dump'!$A$1:$H$3450,4,FALSE)</f>
        <v>44565</v>
      </c>
      <c r="G2240" s="17">
        <f>VLOOKUP(A2240,'forecast data dump'!$A$1:$H$3450,5,FALSE)</f>
        <v>44579</v>
      </c>
      <c r="H2240" s="13">
        <f>VLOOKUP(A2240,'forecast data dump'!$A$1:$H$3450,8,FALSE)</f>
        <v>0</v>
      </c>
      <c r="I2240" s="22">
        <f t="shared" si="316"/>
        <v>8</v>
      </c>
      <c r="J2240" s="5"/>
      <c r="K2240" s="5"/>
      <c r="L2240" s="33">
        <f t="shared" si="317"/>
        <v>969</v>
      </c>
      <c r="M2240" s="33">
        <f t="shared" si="318"/>
        <v>969</v>
      </c>
      <c r="N2240" s="22">
        <f t="shared" si="319"/>
        <v>0</v>
      </c>
    </row>
    <row r="2241" spans="1:14" x14ac:dyDescent="0.3">
      <c r="A2241" s="5" t="s">
        <v>2367</v>
      </c>
      <c r="B2241" s="5" t="s">
        <v>2368</v>
      </c>
      <c r="C2241" s="5" t="s">
        <v>3733</v>
      </c>
      <c r="D2241" s="5">
        <v>8</v>
      </c>
      <c r="E2241" s="6">
        <v>1250</v>
      </c>
      <c r="F2241" s="17">
        <f>VLOOKUP(A2241,'forecast data dump'!$A$1:$H$3450,4,FALSE)</f>
        <v>44580</v>
      </c>
      <c r="G2241" s="17">
        <f>VLOOKUP(A2241,'forecast data dump'!$A$1:$H$3450,5,FALSE)</f>
        <v>44593</v>
      </c>
      <c r="H2241" s="13">
        <f>VLOOKUP(A2241,'forecast data dump'!$A$1:$H$3450,8,FALSE)</f>
        <v>0</v>
      </c>
      <c r="I2241" s="22">
        <f t="shared" si="316"/>
        <v>8</v>
      </c>
      <c r="J2241" s="5"/>
      <c r="K2241" s="5"/>
      <c r="L2241" s="33">
        <f t="shared" si="317"/>
        <v>1250</v>
      </c>
      <c r="M2241" s="33">
        <f t="shared" si="318"/>
        <v>1250</v>
      </c>
      <c r="N2241" s="22">
        <f t="shared" si="319"/>
        <v>0</v>
      </c>
    </row>
    <row r="2242" spans="1:14" x14ac:dyDescent="0.3">
      <c r="A2242" s="5" t="s">
        <v>2367</v>
      </c>
      <c r="B2242" s="5" t="s">
        <v>2368</v>
      </c>
      <c r="C2242" s="5" t="s">
        <v>3745</v>
      </c>
      <c r="D2242" s="5">
        <v>8</v>
      </c>
      <c r="E2242" s="6">
        <v>969</v>
      </c>
      <c r="F2242" s="17">
        <f>VLOOKUP(A2242,'forecast data dump'!$A$1:$H$3450,4,FALSE)</f>
        <v>44580</v>
      </c>
      <c r="G2242" s="17">
        <f>VLOOKUP(A2242,'forecast data dump'!$A$1:$H$3450,5,FALSE)</f>
        <v>44593</v>
      </c>
      <c r="H2242" s="13">
        <f>VLOOKUP(A2242,'forecast data dump'!$A$1:$H$3450,8,FALSE)</f>
        <v>0</v>
      </c>
      <c r="I2242" s="22">
        <f t="shared" si="316"/>
        <v>8</v>
      </c>
      <c r="J2242" s="5"/>
      <c r="K2242" s="5"/>
      <c r="L2242" s="33">
        <f t="shared" si="317"/>
        <v>969</v>
      </c>
      <c r="M2242" s="33">
        <f t="shared" si="318"/>
        <v>969</v>
      </c>
      <c r="N2242" s="22">
        <f t="shared" si="319"/>
        <v>0</v>
      </c>
    </row>
    <row r="2243" spans="1:14" x14ac:dyDescent="0.3">
      <c r="A2243" s="5" t="s">
        <v>2367</v>
      </c>
      <c r="B2243" s="5" t="s">
        <v>2368</v>
      </c>
      <c r="C2243" s="5" t="s">
        <v>3741</v>
      </c>
      <c r="D2243" s="5">
        <v>8</v>
      </c>
      <c r="E2243" s="6">
        <v>969</v>
      </c>
      <c r="F2243" s="17">
        <f>VLOOKUP(A2243,'forecast data dump'!$A$1:$H$3450,4,FALSE)</f>
        <v>44580</v>
      </c>
      <c r="G2243" s="17">
        <f>VLOOKUP(A2243,'forecast data dump'!$A$1:$H$3450,5,FALSE)</f>
        <v>44593</v>
      </c>
      <c r="H2243" s="13">
        <f>VLOOKUP(A2243,'forecast data dump'!$A$1:$H$3450,8,FALSE)</f>
        <v>0</v>
      </c>
      <c r="I2243" s="22">
        <f t="shared" si="316"/>
        <v>8</v>
      </c>
      <c r="J2243" s="5"/>
      <c r="K2243" s="5"/>
      <c r="L2243" s="33">
        <f t="shared" si="317"/>
        <v>969</v>
      </c>
      <c r="M2243" s="33">
        <f t="shared" si="318"/>
        <v>969</v>
      </c>
      <c r="N2243" s="22">
        <f t="shared" si="319"/>
        <v>0</v>
      </c>
    </row>
    <row r="2244" spans="1:14" x14ac:dyDescent="0.3">
      <c r="A2244" s="5" t="s">
        <v>2367</v>
      </c>
      <c r="B2244" s="5" t="s">
        <v>2368</v>
      </c>
      <c r="C2244" s="5" t="s">
        <v>3742</v>
      </c>
      <c r="D2244" s="5">
        <v>8</v>
      </c>
      <c r="E2244" s="6">
        <v>969</v>
      </c>
      <c r="F2244" s="17">
        <f>VLOOKUP(A2244,'forecast data dump'!$A$1:$H$3450,4,FALSE)</f>
        <v>44580</v>
      </c>
      <c r="G2244" s="17">
        <f>VLOOKUP(A2244,'forecast data dump'!$A$1:$H$3450,5,FALSE)</f>
        <v>44593</v>
      </c>
      <c r="H2244" s="13">
        <f>VLOOKUP(A2244,'forecast data dump'!$A$1:$H$3450,8,FALSE)</f>
        <v>0</v>
      </c>
      <c r="I2244" s="22">
        <f t="shared" si="316"/>
        <v>8</v>
      </c>
      <c r="J2244" s="5"/>
      <c r="K2244" s="5"/>
      <c r="L2244" s="33">
        <f t="shared" si="317"/>
        <v>969</v>
      </c>
      <c r="M2244" s="33">
        <f t="shared" si="318"/>
        <v>969</v>
      </c>
      <c r="N2244" s="22">
        <f t="shared" si="319"/>
        <v>0</v>
      </c>
    </row>
    <row r="2245" spans="1:14" x14ac:dyDescent="0.3">
      <c r="A2245" s="5" t="s">
        <v>2369</v>
      </c>
      <c r="B2245" s="5" t="s">
        <v>2370</v>
      </c>
      <c r="C2245" s="5" t="s">
        <v>3733</v>
      </c>
      <c r="D2245" s="5">
        <v>32</v>
      </c>
      <c r="E2245" s="6">
        <v>4999</v>
      </c>
      <c r="F2245" s="17">
        <f>VLOOKUP(A2245,'forecast data dump'!$A$1:$H$3450,4,FALSE)</f>
        <v>44594</v>
      </c>
      <c r="G2245" s="17">
        <f>VLOOKUP(A2245,'forecast data dump'!$A$1:$H$3450,5,FALSE)</f>
        <v>44622</v>
      </c>
      <c r="H2245" s="13">
        <f>VLOOKUP(A2245,'forecast data dump'!$A$1:$H$3450,8,FALSE)</f>
        <v>0</v>
      </c>
      <c r="I2245" s="22">
        <f t="shared" si="316"/>
        <v>32</v>
      </c>
      <c r="J2245" s="5"/>
      <c r="K2245" s="5"/>
      <c r="L2245" s="33">
        <f t="shared" si="317"/>
        <v>4999</v>
      </c>
      <c r="M2245" s="33">
        <f t="shared" si="318"/>
        <v>4999</v>
      </c>
      <c r="N2245" s="22">
        <f t="shared" si="319"/>
        <v>0</v>
      </c>
    </row>
    <row r="2246" spans="1:14" x14ac:dyDescent="0.3">
      <c r="A2246" s="5" t="s">
        <v>2369</v>
      </c>
      <c r="B2246" s="5" t="s">
        <v>2370</v>
      </c>
      <c r="C2246" s="5" t="s">
        <v>3740</v>
      </c>
      <c r="D2246" s="5">
        <v>160</v>
      </c>
      <c r="E2246" s="6">
        <v>29214</v>
      </c>
      <c r="F2246" s="17">
        <f>VLOOKUP(A2246,'forecast data dump'!$A$1:$H$3450,4,FALSE)</f>
        <v>44594</v>
      </c>
      <c r="G2246" s="17">
        <f>VLOOKUP(A2246,'forecast data dump'!$A$1:$H$3450,5,FALSE)</f>
        <v>44622</v>
      </c>
      <c r="H2246" s="13">
        <f>VLOOKUP(A2246,'forecast data dump'!$A$1:$H$3450,8,FALSE)</f>
        <v>0</v>
      </c>
      <c r="I2246" s="22">
        <f t="shared" si="316"/>
        <v>160</v>
      </c>
      <c r="J2246" s="5"/>
      <c r="K2246" s="5"/>
      <c r="L2246" s="33">
        <f t="shared" si="317"/>
        <v>29214</v>
      </c>
      <c r="M2246" s="33">
        <f t="shared" si="318"/>
        <v>29214</v>
      </c>
      <c r="N2246" s="22">
        <f t="shared" si="319"/>
        <v>0</v>
      </c>
    </row>
    <row r="2247" spans="1:14" x14ac:dyDescent="0.3">
      <c r="A2247" s="5" t="s">
        <v>2369</v>
      </c>
      <c r="B2247" s="5" t="s">
        <v>2370</v>
      </c>
      <c r="C2247" s="5" t="s">
        <v>3745</v>
      </c>
      <c r="D2247" s="5">
        <v>32</v>
      </c>
      <c r="E2247" s="6">
        <v>3874</v>
      </c>
      <c r="F2247" s="17">
        <f>VLOOKUP(A2247,'forecast data dump'!$A$1:$H$3450,4,FALSE)</f>
        <v>44594</v>
      </c>
      <c r="G2247" s="17">
        <f>VLOOKUP(A2247,'forecast data dump'!$A$1:$H$3450,5,FALSE)</f>
        <v>44622</v>
      </c>
      <c r="H2247" s="13">
        <f>VLOOKUP(A2247,'forecast data dump'!$A$1:$H$3450,8,FALSE)</f>
        <v>0</v>
      </c>
      <c r="I2247" s="22">
        <f t="shared" si="316"/>
        <v>32</v>
      </c>
      <c r="J2247" s="5"/>
      <c r="K2247" s="5"/>
      <c r="L2247" s="33">
        <f t="shared" si="317"/>
        <v>3874</v>
      </c>
      <c r="M2247" s="33">
        <f t="shared" si="318"/>
        <v>3874</v>
      </c>
      <c r="N2247" s="22">
        <f t="shared" si="319"/>
        <v>0</v>
      </c>
    </row>
    <row r="2248" spans="1:14" x14ac:dyDescent="0.3">
      <c r="A2248" s="5" t="s">
        <v>2369</v>
      </c>
      <c r="B2248" s="5" t="s">
        <v>2370</v>
      </c>
      <c r="C2248" s="5" t="s">
        <v>3741</v>
      </c>
      <c r="D2248" s="5">
        <v>320</v>
      </c>
      <c r="E2248" s="6">
        <v>38743</v>
      </c>
      <c r="F2248" s="17">
        <f>VLOOKUP(A2248,'forecast data dump'!$A$1:$H$3450,4,FALSE)</f>
        <v>44594</v>
      </c>
      <c r="G2248" s="17">
        <f>VLOOKUP(A2248,'forecast data dump'!$A$1:$H$3450,5,FALSE)</f>
        <v>44622</v>
      </c>
      <c r="H2248" s="13">
        <f>VLOOKUP(A2248,'forecast data dump'!$A$1:$H$3450,8,FALSE)</f>
        <v>0</v>
      </c>
      <c r="I2248" s="22">
        <f t="shared" si="316"/>
        <v>320</v>
      </c>
      <c r="J2248" s="5"/>
      <c r="K2248" s="5"/>
      <c r="L2248" s="33">
        <f t="shared" si="317"/>
        <v>38743</v>
      </c>
      <c r="M2248" s="33">
        <f t="shared" si="318"/>
        <v>38743</v>
      </c>
      <c r="N2248" s="22">
        <f t="shared" si="319"/>
        <v>0</v>
      </c>
    </row>
    <row r="2249" spans="1:14" x14ac:dyDescent="0.3">
      <c r="A2249" s="5" t="s">
        <v>2369</v>
      </c>
      <c r="B2249" s="5" t="s">
        <v>2370</v>
      </c>
      <c r="C2249" s="5" t="s">
        <v>3744</v>
      </c>
      <c r="D2249" s="5">
        <v>160</v>
      </c>
      <c r="E2249" s="6">
        <v>24997</v>
      </c>
      <c r="F2249" s="17">
        <f>VLOOKUP(A2249,'forecast data dump'!$A$1:$H$3450,4,FALSE)</f>
        <v>44594</v>
      </c>
      <c r="G2249" s="17">
        <f>VLOOKUP(A2249,'forecast data dump'!$A$1:$H$3450,5,FALSE)</f>
        <v>44622</v>
      </c>
      <c r="H2249" s="13">
        <f>VLOOKUP(A2249,'forecast data dump'!$A$1:$H$3450,8,FALSE)</f>
        <v>0</v>
      </c>
      <c r="I2249" s="22">
        <f t="shared" si="316"/>
        <v>160</v>
      </c>
      <c r="J2249" s="5"/>
      <c r="K2249" s="5"/>
      <c r="L2249" s="33">
        <f t="shared" si="317"/>
        <v>24997</v>
      </c>
      <c r="M2249" s="33">
        <f t="shared" si="318"/>
        <v>24997</v>
      </c>
      <c r="N2249" s="22">
        <f t="shared" si="319"/>
        <v>0</v>
      </c>
    </row>
    <row r="2250" spans="1:14" x14ac:dyDescent="0.3">
      <c r="A2250" s="5" t="s">
        <v>2369</v>
      </c>
      <c r="B2250" s="5" t="s">
        <v>2370</v>
      </c>
      <c r="C2250" s="5" t="s">
        <v>3742</v>
      </c>
      <c r="D2250" s="5">
        <v>320</v>
      </c>
      <c r="E2250" s="6">
        <v>38743</v>
      </c>
      <c r="F2250" s="17">
        <f>VLOOKUP(A2250,'forecast data dump'!$A$1:$H$3450,4,FALSE)</f>
        <v>44594</v>
      </c>
      <c r="G2250" s="17">
        <f>VLOOKUP(A2250,'forecast data dump'!$A$1:$H$3450,5,FALSE)</f>
        <v>44622</v>
      </c>
      <c r="H2250" s="13">
        <f>VLOOKUP(A2250,'forecast data dump'!$A$1:$H$3450,8,FALSE)</f>
        <v>0</v>
      </c>
      <c r="I2250" s="22">
        <f t="shared" si="316"/>
        <v>320</v>
      </c>
      <c r="J2250" s="5"/>
      <c r="K2250" s="5"/>
      <c r="L2250" s="33">
        <f t="shared" si="317"/>
        <v>38743</v>
      </c>
      <c r="M2250" s="33">
        <f t="shared" si="318"/>
        <v>38743</v>
      </c>
      <c r="N2250" s="22">
        <f t="shared" si="319"/>
        <v>0</v>
      </c>
    </row>
    <row r="2251" spans="1:14" x14ac:dyDescent="0.3">
      <c r="A2251" s="5" t="s">
        <v>2371</v>
      </c>
      <c r="B2251" s="5" t="s">
        <v>2372</v>
      </c>
      <c r="C2251" s="5" t="s">
        <v>3762</v>
      </c>
      <c r="D2251" s="5">
        <v>60000</v>
      </c>
      <c r="E2251" s="6">
        <v>68276</v>
      </c>
      <c r="F2251" s="17" t="str">
        <f>VLOOKUP(A2251,'forecast data dump'!$A$1:$H$3450,4,FALSE)</f>
        <v>15-Nov-19 A</v>
      </c>
      <c r="G2251" s="17" t="str">
        <f>VLOOKUP(A2251,'forecast data dump'!$A$1:$H$3450,5,FALSE)</f>
        <v>30-Jan-20 A</v>
      </c>
      <c r="H2251" s="13">
        <f>VLOOKUP(A2251,'forecast data dump'!$A$1:$H$3450,8,FALSE)</f>
        <v>1</v>
      </c>
      <c r="I2251" s="22">
        <f t="shared" si="316"/>
        <v>0</v>
      </c>
      <c r="J2251" s="5"/>
      <c r="K2251" s="5"/>
      <c r="L2251" s="33">
        <f t="shared" si="317"/>
        <v>0</v>
      </c>
      <c r="M2251" s="33">
        <f t="shared" si="318"/>
        <v>0</v>
      </c>
      <c r="N2251" s="22">
        <f t="shared" si="319"/>
        <v>0</v>
      </c>
    </row>
    <row r="2252" spans="1:14" x14ac:dyDescent="0.3">
      <c r="A2252" s="5" t="s">
        <v>2373</v>
      </c>
      <c r="B2252" s="5" t="s">
        <v>2374</v>
      </c>
      <c r="C2252" s="5" t="s">
        <v>3762</v>
      </c>
      <c r="D2252" s="5">
        <v>500</v>
      </c>
      <c r="E2252" s="6">
        <v>580</v>
      </c>
      <c r="F2252" s="17" t="str">
        <f>VLOOKUP(A2252,'forecast data dump'!$A$1:$H$3450,4,FALSE)</f>
        <v>29-Jun-21 A</v>
      </c>
      <c r="G2252" s="17" t="str">
        <f>VLOOKUP(A2252,'forecast data dump'!$A$1:$H$3450,5,FALSE)</f>
        <v>30-Jun-21 A</v>
      </c>
      <c r="H2252" s="13">
        <f>VLOOKUP(A2252,'forecast data dump'!$A$1:$H$3450,8,FALSE)</f>
        <v>1</v>
      </c>
      <c r="I2252" s="22">
        <f t="shared" si="316"/>
        <v>0</v>
      </c>
      <c r="J2252" s="5"/>
      <c r="K2252" s="5"/>
      <c r="L2252" s="33">
        <f t="shared" si="317"/>
        <v>0</v>
      </c>
      <c r="M2252" s="33">
        <f t="shared" si="318"/>
        <v>0</v>
      </c>
      <c r="N2252" s="22">
        <f t="shared" si="319"/>
        <v>0</v>
      </c>
    </row>
    <row r="2253" spans="1:14" x14ac:dyDescent="0.3">
      <c r="A2253" s="5" t="s">
        <v>2375</v>
      </c>
      <c r="B2253" s="5" t="s">
        <v>2376</v>
      </c>
      <c r="C2253" s="5" t="s">
        <v>3762</v>
      </c>
      <c r="D2253" s="5">
        <v>500</v>
      </c>
      <c r="E2253" s="6">
        <v>580</v>
      </c>
      <c r="F2253" s="17" t="str">
        <f>VLOOKUP(A2253,'forecast data dump'!$A$1:$H$3450,4,FALSE)</f>
        <v>21-Jun-21 A</v>
      </c>
      <c r="G2253" s="17">
        <f>VLOOKUP(A2253,'forecast data dump'!$A$1:$H$3450,5,FALSE)</f>
        <v>44442</v>
      </c>
      <c r="H2253" s="13">
        <f>VLOOKUP(A2253,'forecast data dump'!$A$1:$H$3450,8,FALSE)</f>
        <v>0.08</v>
      </c>
      <c r="I2253" s="22">
        <f t="shared" si="316"/>
        <v>460</v>
      </c>
      <c r="J2253" s="5"/>
      <c r="K2253" s="5"/>
      <c r="L2253" s="33">
        <f t="shared" si="317"/>
        <v>533.6</v>
      </c>
      <c r="M2253" s="33">
        <f t="shared" si="318"/>
        <v>533.6</v>
      </c>
      <c r="N2253" s="22">
        <f t="shared" si="319"/>
        <v>0</v>
      </c>
    </row>
    <row r="2254" spans="1:14" x14ac:dyDescent="0.3">
      <c r="A2254" s="5" t="s">
        <v>2377</v>
      </c>
      <c r="B2254" s="5" t="s">
        <v>2378</v>
      </c>
      <c r="C2254" s="5" t="s">
        <v>3762</v>
      </c>
      <c r="D2254" s="5">
        <v>500</v>
      </c>
      <c r="E2254" s="6">
        <v>592</v>
      </c>
      <c r="F2254" s="17">
        <f>VLOOKUP(A2254,'forecast data dump'!$A$1:$H$3450,4,FALSE)</f>
        <v>44488</v>
      </c>
      <c r="G2254" s="17">
        <f>VLOOKUP(A2254,'forecast data dump'!$A$1:$H$3450,5,FALSE)</f>
        <v>44501</v>
      </c>
      <c r="H2254" s="13">
        <f>VLOOKUP(A2254,'forecast data dump'!$A$1:$H$3450,8,FALSE)</f>
        <v>0</v>
      </c>
      <c r="I2254" s="22">
        <f t="shared" si="316"/>
        <v>500</v>
      </c>
      <c r="J2254" s="5"/>
      <c r="K2254" s="5"/>
      <c r="L2254" s="33">
        <f t="shared" si="317"/>
        <v>592</v>
      </c>
      <c r="M2254" s="33">
        <f t="shared" si="318"/>
        <v>592</v>
      </c>
      <c r="N2254" s="22">
        <f t="shared" si="319"/>
        <v>0</v>
      </c>
    </row>
    <row r="2255" spans="1:14" x14ac:dyDescent="0.3">
      <c r="A2255" s="5" t="s">
        <v>2379</v>
      </c>
      <c r="B2255" s="5" t="s">
        <v>2380</v>
      </c>
      <c r="C2255" s="5" t="s">
        <v>3762</v>
      </c>
      <c r="D2255" s="5">
        <v>500</v>
      </c>
      <c r="E2255" s="6">
        <v>592</v>
      </c>
      <c r="F2255" s="17">
        <f>VLOOKUP(A2255,'forecast data dump'!$A$1:$H$3450,4,FALSE)</f>
        <v>44495</v>
      </c>
      <c r="G2255" s="17">
        <f>VLOOKUP(A2255,'forecast data dump'!$A$1:$H$3450,5,FALSE)</f>
        <v>44523</v>
      </c>
      <c r="H2255" s="13">
        <f>VLOOKUP(A2255,'forecast data dump'!$A$1:$H$3450,8,FALSE)</f>
        <v>0</v>
      </c>
      <c r="I2255" s="22">
        <f t="shared" si="316"/>
        <v>500</v>
      </c>
      <c r="J2255" s="5"/>
      <c r="K2255" s="5"/>
      <c r="L2255" s="33">
        <f t="shared" si="317"/>
        <v>592</v>
      </c>
      <c r="M2255" s="33">
        <f t="shared" si="318"/>
        <v>592</v>
      </c>
      <c r="N2255" s="22">
        <f t="shared" si="319"/>
        <v>0</v>
      </c>
    </row>
    <row r="2256" spans="1:14" x14ac:dyDescent="0.3">
      <c r="A2256" s="5" t="s">
        <v>2381</v>
      </c>
      <c r="B2256" s="5" t="s">
        <v>2382</v>
      </c>
      <c r="C2256" s="5" t="s">
        <v>3762</v>
      </c>
      <c r="D2256" s="5">
        <v>500</v>
      </c>
      <c r="E2256" s="6">
        <v>592</v>
      </c>
      <c r="F2256" s="17">
        <f>VLOOKUP(A2256,'forecast data dump'!$A$1:$H$3450,4,FALSE)</f>
        <v>44524</v>
      </c>
      <c r="G2256" s="17">
        <f>VLOOKUP(A2256,'forecast data dump'!$A$1:$H$3450,5,FALSE)</f>
        <v>44532</v>
      </c>
      <c r="H2256" s="13">
        <f>VLOOKUP(A2256,'forecast data dump'!$A$1:$H$3450,8,FALSE)</f>
        <v>0</v>
      </c>
      <c r="I2256" s="22">
        <f t="shared" si="316"/>
        <v>500</v>
      </c>
      <c r="J2256" s="5"/>
      <c r="K2256" s="5"/>
      <c r="L2256" s="33">
        <f t="shared" si="317"/>
        <v>592</v>
      </c>
      <c r="M2256" s="33">
        <f t="shared" si="318"/>
        <v>592</v>
      </c>
      <c r="N2256" s="22">
        <f t="shared" si="319"/>
        <v>0</v>
      </c>
    </row>
    <row r="2257" spans="1:14" x14ac:dyDescent="0.3">
      <c r="A2257" s="5" t="s">
        <v>2383</v>
      </c>
      <c r="B2257" s="5" t="s">
        <v>2384</v>
      </c>
      <c r="C2257" s="5" t="s">
        <v>3762</v>
      </c>
      <c r="D2257" s="5">
        <v>500</v>
      </c>
      <c r="E2257" s="6">
        <v>592</v>
      </c>
      <c r="F2257" s="17">
        <f>VLOOKUP(A2257,'forecast data dump'!$A$1:$H$3450,4,FALSE)</f>
        <v>44533</v>
      </c>
      <c r="G2257" s="17">
        <f>VLOOKUP(A2257,'forecast data dump'!$A$1:$H$3450,5,FALSE)</f>
        <v>44564</v>
      </c>
      <c r="H2257" s="13">
        <f>VLOOKUP(A2257,'forecast data dump'!$A$1:$H$3450,8,FALSE)</f>
        <v>0</v>
      </c>
      <c r="I2257" s="22">
        <f t="shared" si="316"/>
        <v>500</v>
      </c>
      <c r="J2257" s="5"/>
      <c r="K2257" s="5"/>
      <c r="L2257" s="33">
        <f t="shared" si="317"/>
        <v>592</v>
      </c>
      <c r="M2257" s="33">
        <f t="shared" si="318"/>
        <v>592</v>
      </c>
      <c r="N2257" s="22">
        <f t="shared" si="319"/>
        <v>0</v>
      </c>
    </row>
    <row r="2258" spans="1:14" x14ac:dyDescent="0.3">
      <c r="A2258" s="5" t="s">
        <v>2385</v>
      </c>
      <c r="B2258" s="5" t="s">
        <v>2386</v>
      </c>
      <c r="C2258" s="5" t="s">
        <v>3762</v>
      </c>
      <c r="D2258" s="5">
        <v>500</v>
      </c>
      <c r="E2258" s="6">
        <v>592</v>
      </c>
      <c r="F2258" s="17">
        <f>VLOOKUP(A2258,'forecast data dump'!$A$1:$H$3450,4,FALSE)</f>
        <v>44594</v>
      </c>
      <c r="G2258" s="17">
        <f>VLOOKUP(A2258,'forecast data dump'!$A$1:$H$3450,5,FALSE)</f>
        <v>44622</v>
      </c>
      <c r="H2258" s="13">
        <f>VLOOKUP(A2258,'forecast data dump'!$A$1:$H$3450,8,FALSE)</f>
        <v>0</v>
      </c>
      <c r="I2258" s="22">
        <f t="shared" si="316"/>
        <v>500</v>
      </c>
      <c r="J2258" s="5"/>
      <c r="K2258" s="5"/>
      <c r="L2258" s="33">
        <f t="shared" si="317"/>
        <v>592</v>
      </c>
      <c r="M2258" s="33">
        <f t="shared" si="318"/>
        <v>592</v>
      </c>
      <c r="N2258" s="22">
        <f t="shared" si="319"/>
        <v>0</v>
      </c>
    </row>
    <row r="2259" spans="1:14" x14ac:dyDescent="0.3">
      <c r="A2259" s="5" t="s">
        <v>2387</v>
      </c>
      <c r="B2259" s="5" t="s">
        <v>2388</v>
      </c>
      <c r="C2259" s="5" t="s">
        <v>3733</v>
      </c>
      <c r="D2259" s="5">
        <v>30</v>
      </c>
      <c r="E2259" s="6">
        <v>4418</v>
      </c>
      <c r="F2259" s="17" t="str">
        <f>VLOOKUP(A2259,'forecast data dump'!$A$1:$H$3450,4,FALSE)</f>
        <v>01-Oct-19 A</v>
      </c>
      <c r="G2259" s="17" t="str">
        <f>VLOOKUP(A2259,'forecast data dump'!$A$1:$H$3450,5,FALSE)</f>
        <v>25-Nov-19 A</v>
      </c>
      <c r="H2259" s="13">
        <f>VLOOKUP(A2259,'forecast data dump'!$A$1:$H$3450,8,FALSE)</f>
        <v>1</v>
      </c>
      <c r="I2259" s="22">
        <f t="shared" si="316"/>
        <v>0</v>
      </c>
      <c r="J2259" s="5"/>
      <c r="K2259" s="5"/>
      <c r="L2259" s="33">
        <f t="shared" si="317"/>
        <v>0</v>
      </c>
      <c r="M2259" s="33">
        <f t="shared" si="318"/>
        <v>0</v>
      </c>
      <c r="N2259" s="22">
        <f t="shared" si="319"/>
        <v>0</v>
      </c>
    </row>
    <row r="2260" spans="1:14" x14ac:dyDescent="0.3">
      <c r="A2260" s="5" t="s">
        <v>2387</v>
      </c>
      <c r="B2260" s="5" t="s">
        <v>2388</v>
      </c>
      <c r="C2260" s="5" t="s">
        <v>3741</v>
      </c>
      <c r="D2260" s="5">
        <v>24</v>
      </c>
      <c r="E2260" s="6">
        <v>2739</v>
      </c>
      <c r="F2260" s="17" t="str">
        <f>VLOOKUP(A2260,'forecast data dump'!$A$1:$H$3450,4,FALSE)</f>
        <v>01-Oct-19 A</v>
      </c>
      <c r="G2260" s="17" t="str">
        <f>VLOOKUP(A2260,'forecast data dump'!$A$1:$H$3450,5,FALSE)</f>
        <v>25-Nov-19 A</v>
      </c>
      <c r="H2260" s="13">
        <f>VLOOKUP(A2260,'forecast data dump'!$A$1:$H$3450,8,FALSE)</f>
        <v>1</v>
      </c>
      <c r="I2260" s="22">
        <f t="shared" si="316"/>
        <v>0</v>
      </c>
      <c r="J2260" s="5"/>
      <c r="K2260" s="5"/>
      <c r="L2260" s="33">
        <f t="shared" si="317"/>
        <v>0</v>
      </c>
      <c r="M2260" s="33">
        <f t="shared" si="318"/>
        <v>0</v>
      </c>
      <c r="N2260" s="22">
        <f t="shared" si="319"/>
        <v>0</v>
      </c>
    </row>
    <row r="2261" spans="1:14" x14ac:dyDescent="0.3">
      <c r="A2261" s="5" t="s">
        <v>2387</v>
      </c>
      <c r="B2261" s="5" t="s">
        <v>2388</v>
      </c>
      <c r="C2261" s="5" t="s">
        <v>3745</v>
      </c>
      <c r="D2261" s="5">
        <v>60</v>
      </c>
      <c r="E2261" s="6">
        <v>6847</v>
      </c>
      <c r="F2261" s="17" t="str">
        <f>VLOOKUP(A2261,'forecast data dump'!$A$1:$H$3450,4,FALSE)</f>
        <v>01-Oct-19 A</v>
      </c>
      <c r="G2261" s="17" t="str">
        <f>VLOOKUP(A2261,'forecast data dump'!$A$1:$H$3450,5,FALSE)</f>
        <v>25-Nov-19 A</v>
      </c>
      <c r="H2261" s="13">
        <f>VLOOKUP(A2261,'forecast data dump'!$A$1:$H$3450,8,FALSE)</f>
        <v>1</v>
      </c>
      <c r="I2261" s="22">
        <f t="shared" si="316"/>
        <v>0</v>
      </c>
      <c r="J2261" s="5"/>
      <c r="K2261" s="5"/>
      <c r="L2261" s="33">
        <f t="shared" si="317"/>
        <v>0</v>
      </c>
      <c r="M2261" s="33">
        <f t="shared" si="318"/>
        <v>0</v>
      </c>
      <c r="N2261" s="22">
        <f t="shared" si="319"/>
        <v>0</v>
      </c>
    </row>
    <row r="2262" spans="1:14" x14ac:dyDescent="0.3">
      <c r="A2262" s="5" t="s">
        <v>2389</v>
      </c>
      <c r="B2262" s="5" t="s">
        <v>2370</v>
      </c>
      <c r="C2262" s="5" t="s">
        <v>3766</v>
      </c>
      <c r="D2262" s="5">
        <v>640</v>
      </c>
      <c r="E2262" s="6">
        <v>0</v>
      </c>
      <c r="F2262" s="17">
        <f>VLOOKUP(A2262,'forecast data dump'!$A$1:$H$3450,4,FALSE)</f>
        <v>44594</v>
      </c>
      <c r="G2262" s="17">
        <f>VLOOKUP(A2262,'forecast data dump'!$A$1:$H$3450,5,FALSE)</f>
        <v>44622</v>
      </c>
      <c r="H2262" s="13">
        <f>VLOOKUP(A2262,'forecast data dump'!$A$1:$H$3450,8,FALSE)</f>
        <v>0</v>
      </c>
      <c r="I2262" s="22">
        <f t="shared" si="316"/>
        <v>640</v>
      </c>
      <c r="J2262" s="5"/>
      <c r="K2262" s="5"/>
      <c r="L2262" s="33">
        <f t="shared" si="317"/>
        <v>0</v>
      </c>
      <c r="M2262" s="33">
        <f t="shared" si="318"/>
        <v>0</v>
      </c>
      <c r="N2262" s="22">
        <f t="shared" si="319"/>
        <v>0</v>
      </c>
    </row>
    <row r="2263" spans="1:14" x14ac:dyDescent="0.3">
      <c r="A2263" s="5" t="s">
        <v>2390</v>
      </c>
      <c r="B2263" s="5" t="s">
        <v>2391</v>
      </c>
      <c r="C2263" s="5" t="s">
        <v>3752</v>
      </c>
      <c r="D2263" s="5">
        <v>80</v>
      </c>
      <c r="E2263" s="6">
        <v>10615</v>
      </c>
      <c r="F2263" s="17">
        <f>VLOOKUP(A2263,'forecast data dump'!$A$1:$H$3450,4,FALSE)</f>
        <v>44524</v>
      </c>
      <c r="G2263" s="17">
        <f>VLOOKUP(A2263,'forecast data dump'!$A$1:$H$3450,5,FALSE)</f>
        <v>44532</v>
      </c>
      <c r="H2263" s="13">
        <f>VLOOKUP(A2263,'forecast data dump'!$A$1:$H$3450,8,FALSE)</f>
        <v>0</v>
      </c>
      <c r="I2263" s="22">
        <f t="shared" si="316"/>
        <v>80</v>
      </c>
      <c r="J2263" s="5"/>
      <c r="K2263" s="5"/>
      <c r="L2263" s="33">
        <f t="shared" si="317"/>
        <v>10615</v>
      </c>
      <c r="M2263" s="33">
        <f t="shared" si="318"/>
        <v>10615</v>
      </c>
      <c r="N2263" s="22">
        <f t="shared" si="319"/>
        <v>0</v>
      </c>
    </row>
    <row r="2264" spans="1:14" x14ac:dyDescent="0.3">
      <c r="A2264" s="5" t="s">
        <v>2390</v>
      </c>
      <c r="B2264" s="5" t="s">
        <v>2391</v>
      </c>
      <c r="C2264" s="5" t="s">
        <v>3759</v>
      </c>
      <c r="D2264" s="5">
        <v>60</v>
      </c>
      <c r="E2264" s="6">
        <v>7264</v>
      </c>
      <c r="F2264" s="17">
        <f>VLOOKUP(A2264,'forecast data dump'!$A$1:$H$3450,4,FALSE)</f>
        <v>44524</v>
      </c>
      <c r="G2264" s="17">
        <f>VLOOKUP(A2264,'forecast data dump'!$A$1:$H$3450,5,FALSE)</f>
        <v>44532</v>
      </c>
      <c r="H2264" s="13">
        <f>VLOOKUP(A2264,'forecast data dump'!$A$1:$H$3450,8,FALSE)</f>
        <v>0</v>
      </c>
      <c r="I2264" s="22">
        <f t="shared" si="316"/>
        <v>60</v>
      </c>
      <c r="J2264" s="5"/>
      <c r="K2264" s="5"/>
      <c r="L2264" s="33">
        <f t="shared" si="317"/>
        <v>7264</v>
      </c>
      <c r="M2264" s="33">
        <f t="shared" si="318"/>
        <v>7264</v>
      </c>
      <c r="N2264" s="22">
        <f t="shared" si="319"/>
        <v>0</v>
      </c>
    </row>
    <row r="2265" spans="1:14" x14ac:dyDescent="0.3">
      <c r="A2265" s="5" t="s">
        <v>2392</v>
      </c>
      <c r="B2265" s="5" t="s">
        <v>2393</v>
      </c>
      <c r="C2265" s="5" t="s">
        <v>3741</v>
      </c>
      <c r="D2265" s="5">
        <v>40</v>
      </c>
      <c r="E2265" s="6">
        <v>4758</v>
      </c>
      <c r="F2265" s="17">
        <f>VLOOKUP(A2265,'forecast data dump'!$A$1:$H$3450,4,FALSE)</f>
        <v>44481</v>
      </c>
      <c r="G2265" s="17">
        <f>VLOOKUP(A2265,'forecast data dump'!$A$1:$H$3450,5,FALSE)</f>
        <v>44487</v>
      </c>
      <c r="H2265" s="13">
        <f>VLOOKUP(A2265,'forecast data dump'!$A$1:$H$3450,8,FALSE)</f>
        <v>0</v>
      </c>
      <c r="I2265" s="22">
        <f t="shared" si="316"/>
        <v>40</v>
      </c>
      <c r="J2265" s="5"/>
      <c r="K2265" s="5"/>
      <c r="L2265" s="33">
        <f t="shared" si="317"/>
        <v>4758</v>
      </c>
      <c r="M2265" s="33">
        <f t="shared" si="318"/>
        <v>4758</v>
      </c>
      <c r="N2265" s="22">
        <f t="shared" si="319"/>
        <v>0</v>
      </c>
    </row>
    <row r="2266" spans="1:14" x14ac:dyDescent="0.3">
      <c r="A2266" s="5" t="s">
        <v>2392</v>
      </c>
      <c r="B2266" s="5" t="s">
        <v>2393</v>
      </c>
      <c r="C2266" s="5" t="s">
        <v>3733</v>
      </c>
      <c r="D2266" s="5">
        <v>40</v>
      </c>
      <c r="E2266" s="6">
        <v>6140</v>
      </c>
      <c r="F2266" s="17">
        <f>VLOOKUP(A2266,'forecast data dump'!$A$1:$H$3450,4,FALSE)</f>
        <v>44481</v>
      </c>
      <c r="G2266" s="17">
        <f>VLOOKUP(A2266,'forecast data dump'!$A$1:$H$3450,5,FALSE)</f>
        <v>44487</v>
      </c>
      <c r="H2266" s="13">
        <f>VLOOKUP(A2266,'forecast data dump'!$A$1:$H$3450,8,FALSE)</f>
        <v>0</v>
      </c>
      <c r="I2266" s="22">
        <f t="shared" si="316"/>
        <v>40</v>
      </c>
      <c r="J2266" s="5"/>
      <c r="K2266" s="5"/>
      <c r="L2266" s="33">
        <f t="shared" si="317"/>
        <v>6140</v>
      </c>
      <c r="M2266" s="33">
        <f t="shared" si="318"/>
        <v>6140</v>
      </c>
      <c r="N2266" s="22">
        <f t="shared" si="319"/>
        <v>0</v>
      </c>
    </row>
    <row r="2267" spans="1:14" x14ac:dyDescent="0.3">
      <c r="A2267" s="5" t="s">
        <v>2394</v>
      </c>
      <c r="B2267" s="5" t="s">
        <v>2395</v>
      </c>
      <c r="C2267" s="5" t="s">
        <v>3733</v>
      </c>
      <c r="D2267" s="5">
        <v>8</v>
      </c>
      <c r="E2267" s="6">
        <v>1178</v>
      </c>
      <c r="F2267" s="17" t="str">
        <f>VLOOKUP(A2267,'forecast data dump'!$A$1:$H$3450,4,FALSE)</f>
        <v>15-Mar-21 A</v>
      </c>
      <c r="G2267" s="17" t="str">
        <f>VLOOKUP(A2267,'forecast data dump'!$A$1:$H$3450,5,FALSE)</f>
        <v>23-Mar-21 A</v>
      </c>
      <c r="H2267" s="13">
        <f>VLOOKUP(A2267,'forecast data dump'!$A$1:$H$3450,8,FALSE)</f>
        <v>1</v>
      </c>
      <c r="I2267" s="22">
        <f t="shared" si="316"/>
        <v>0</v>
      </c>
      <c r="J2267" s="5"/>
      <c r="K2267" s="5"/>
      <c r="L2267" s="33">
        <f t="shared" si="317"/>
        <v>0</v>
      </c>
      <c r="M2267" s="33">
        <f t="shared" si="318"/>
        <v>0</v>
      </c>
      <c r="N2267" s="22">
        <f t="shared" si="319"/>
        <v>0</v>
      </c>
    </row>
    <row r="2268" spans="1:14" x14ac:dyDescent="0.3">
      <c r="A2268" s="5" t="s">
        <v>2394</v>
      </c>
      <c r="B2268" s="5" t="s">
        <v>2395</v>
      </c>
      <c r="C2268" s="5" t="s">
        <v>3745</v>
      </c>
      <c r="D2268" s="5">
        <v>8</v>
      </c>
      <c r="E2268" s="6">
        <v>913</v>
      </c>
      <c r="F2268" s="17" t="str">
        <f>VLOOKUP(A2268,'forecast data dump'!$A$1:$H$3450,4,FALSE)</f>
        <v>15-Mar-21 A</v>
      </c>
      <c r="G2268" s="17" t="str">
        <f>VLOOKUP(A2268,'forecast data dump'!$A$1:$H$3450,5,FALSE)</f>
        <v>23-Mar-21 A</v>
      </c>
      <c r="H2268" s="13">
        <f>VLOOKUP(A2268,'forecast data dump'!$A$1:$H$3450,8,FALSE)</f>
        <v>1</v>
      </c>
      <c r="I2268" s="22">
        <f t="shared" si="316"/>
        <v>0</v>
      </c>
      <c r="J2268" s="5"/>
      <c r="K2268" s="5"/>
      <c r="L2268" s="33">
        <f t="shared" si="317"/>
        <v>0</v>
      </c>
      <c r="M2268" s="33">
        <f t="shared" si="318"/>
        <v>0</v>
      </c>
      <c r="N2268" s="22">
        <f t="shared" si="319"/>
        <v>0</v>
      </c>
    </row>
    <row r="2269" spans="1:14" x14ac:dyDescent="0.3">
      <c r="A2269" s="5" t="s">
        <v>2394</v>
      </c>
      <c r="B2269" s="5" t="s">
        <v>2395</v>
      </c>
      <c r="C2269" s="5" t="s">
        <v>3741</v>
      </c>
      <c r="D2269" s="5">
        <v>8</v>
      </c>
      <c r="E2269" s="6">
        <v>913</v>
      </c>
      <c r="F2269" s="17" t="str">
        <f>VLOOKUP(A2269,'forecast data dump'!$A$1:$H$3450,4,FALSE)</f>
        <v>15-Mar-21 A</v>
      </c>
      <c r="G2269" s="17" t="str">
        <f>VLOOKUP(A2269,'forecast data dump'!$A$1:$H$3450,5,FALSE)</f>
        <v>23-Mar-21 A</v>
      </c>
      <c r="H2269" s="13">
        <f>VLOOKUP(A2269,'forecast data dump'!$A$1:$H$3450,8,FALSE)</f>
        <v>1</v>
      </c>
      <c r="I2269" s="22">
        <f t="shared" si="316"/>
        <v>0</v>
      </c>
      <c r="J2269" s="5"/>
      <c r="K2269" s="5"/>
      <c r="L2269" s="33">
        <f t="shared" si="317"/>
        <v>0</v>
      </c>
      <c r="M2269" s="33">
        <f t="shared" si="318"/>
        <v>0</v>
      </c>
      <c r="N2269" s="22">
        <f t="shared" si="319"/>
        <v>0</v>
      </c>
    </row>
    <row r="2270" spans="1:14" x14ac:dyDescent="0.3">
      <c r="A2270" s="5" t="s">
        <v>2396</v>
      </c>
      <c r="B2270" s="5" t="s">
        <v>2397</v>
      </c>
      <c r="C2270" s="5" t="s">
        <v>3733</v>
      </c>
      <c r="D2270" s="5">
        <v>8</v>
      </c>
      <c r="E2270" s="6">
        <v>1178</v>
      </c>
      <c r="F2270" s="17" t="str">
        <f>VLOOKUP(A2270,'forecast data dump'!$A$1:$H$3450,4,FALSE)</f>
        <v>15-Mar-21 A</v>
      </c>
      <c r="G2270" s="17" t="str">
        <f>VLOOKUP(A2270,'forecast data dump'!$A$1:$H$3450,5,FALSE)</f>
        <v>23-Mar-21 A</v>
      </c>
      <c r="H2270" s="13">
        <f>VLOOKUP(A2270,'forecast data dump'!$A$1:$H$3450,8,FALSE)</f>
        <v>1</v>
      </c>
      <c r="I2270" s="22">
        <f t="shared" si="316"/>
        <v>0</v>
      </c>
      <c r="J2270" s="5"/>
      <c r="K2270" s="5"/>
      <c r="L2270" s="33">
        <f t="shared" si="317"/>
        <v>0</v>
      </c>
      <c r="M2270" s="33">
        <f t="shared" si="318"/>
        <v>0</v>
      </c>
      <c r="N2270" s="22">
        <f t="shared" si="319"/>
        <v>0</v>
      </c>
    </row>
    <row r="2271" spans="1:14" x14ac:dyDescent="0.3">
      <c r="A2271" s="5" t="s">
        <v>2396</v>
      </c>
      <c r="B2271" s="5" t="s">
        <v>2397</v>
      </c>
      <c r="C2271" s="5" t="s">
        <v>3745</v>
      </c>
      <c r="D2271" s="5">
        <v>8</v>
      </c>
      <c r="E2271" s="6">
        <v>913</v>
      </c>
      <c r="F2271" s="17" t="str">
        <f>VLOOKUP(A2271,'forecast data dump'!$A$1:$H$3450,4,FALSE)</f>
        <v>15-Mar-21 A</v>
      </c>
      <c r="G2271" s="17" t="str">
        <f>VLOOKUP(A2271,'forecast data dump'!$A$1:$H$3450,5,FALSE)</f>
        <v>23-Mar-21 A</v>
      </c>
      <c r="H2271" s="13">
        <f>VLOOKUP(A2271,'forecast data dump'!$A$1:$H$3450,8,FALSE)</f>
        <v>1</v>
      </c>
      <c r="I2271" s="22">
        <f t="shared" si="316"/>
        <v>0</v>
      </c>
      <c r="J2271" s="5"/>
      <c r="K2271" s="5"/>
      <c r="L2271" s="33">
        <f t="shared" si="317"/>
        <v>0</v>
      </c>
      <c r="M2271" s="33">
        <f t="shared" si="318"/>
        <v>0</v>
      </c>
      <c r="N2271" s="22">
        <f t="shared" si="319"/>
        <v>0</v>
      </c>
    </row>
    <row r="2272" spans="1:14" x14ac:dyDescent="0.3">
      <c r="A2272" s="5" t="s">
        <v>2396</v>
      </c>
      <c r="B2272" s="5" t="s">
        <v>2397</v>
      </c>
      <c r="C2272" s="5" t="s">
        <v>3741</v>
      </c>
      <c r="D2272" s="5">
        <v>8</v>
      </c>
      <c r="E2272" s="6">
        <v>913</v>
      </c>
      <c r="F2272" s="17" t="str">
        <f>VLOOKUP(A2272,'forecast data dump'!$A$1:$H$3450,4,FALSE)</f>
        <v>15-Mar-21 A</v>
      </c>
      <c r="G2272" s="17" t="str">
        <f>VLOOKUP(A2272,'forecast data dump'!$A$1:$H$3450,5,FALSE)</f>
        <v>23-Mar-21 A</v>
      </c>
      <c r="H2272" s="13">
        <f>VLOOKUP(A2272,'forecast data dump'!$A$1:$H$3450,8,FALSE)</f>
        <v>1</v>
      </c>
      <c r="I2272" s="22">
        <f t="shared" si="316"/>
        <v>0</v>
      </c>
      <c r="J2272" s="5"/>
      <c r="K2272" s="5"/>
      <c r="L2272" s="33">
        <f t="shared" si="317"/>
        <v>0</v>
      </c>
      <c r="M2272" s="33">
        <f t="shared" si="318"/>
        <v>0</v>
      </c>
      <c r="N2272" s="22">
        <f t="shared" si="319"/>
        <v>0</v>
      </c>
    </row>
    <row r="2273" spans="1:14" x14ac:dyDescent="0.3">
      <c r="A2273" s="5" t="s">
        <v>2398</v>
      </c>
      <c r="B2273" s="5" t="s">
        <v>2399</v>
      </c>
      <c r="C2273" s="5" t="s">
        <v>3733</v>
      </c>
      <c r="D2273" s="5">
        <v>8</v>
      </c>
      <c r="E2273" s="6">
        <v>1213</v>
      </c>
      <c r="F2273" s="17" t="str">
        <f>VLOOKUP(A2273,'forecast data dump'!$A$1:$H$3450,4,FALSE)</f>
        <v>29-Jun-21 A</v>
      </c>
      <c r="G2273" s="17" t="str">
        <f>VLOOKUP(A2273,'forecast data dump'!$A$1:$H$3450,5,FALSE)</f>
        <v>29-Jun-21 A</v>
      </c>
      <c r="H2273" s="13">
        <f>VLOOKUP(A2273,'forecast data dump'!$A$1:$H$3450,8,FALSE)</f>
        <v>1</v>
      </c>
      <c r="I2273" s="22">
        <f t="shared" si="316"/>
        <v>0</v>
      </c>
      <c r="J2273" s="5"/>
      <c r="K2273" s="5"/>
      <c r="L2273" s="33">
        <f t="shared" si="317"/>
        <v>0</v>
      </c>
      <c r="M2273" s="33">
        <f t="shared" si="318"/>
        <v>0</v>
      </c>
      <c r="N2273" s="22">
        <f t="shared" si="319"/>
        <v>0</v>
      </c>
    </row>
    <row r="2274" spans="1:14" x14ac:dyDescent="0.3">
      <c r="A2274" s="5" t="s">
        <v>2398</v>
      </c>
      <c r="B2274" s="5" t="s">
        <v>2399</v>
      </c>
      <c r="C2274" s="5" t="s">
        <v>3752</v>
      </c>
      <c r="D2274" s="5">
        <v>256</v>
      </c>
      <c r="E2274" s="6">
        <v>32979</v>
      </c>
      <c r="F2274" s="17" t="str">
        <f>VLOOKUP(A2274,'forecast data dump'!$A$1:$H$3450,4,FALSE)</f>
        <v>29-Jun-21 A</v>
      </c>
      <c r="G2274" s="17" t="str">
        <f>VLOOKUP(A2274,'forecast data dump'!$A$1:$H$3450,5,FALSE)</f>
        <v>29-Jun-21 A</v>
      </c>
      <c r="H2274" s="13">
        <f>VLOOKUP(A2274,'forecast data dump'!$A$1:$H$3450,8,FALSE)</f>
        <v>1</v>
      </c>
      <c r="I2274" s="22">
        <f t="shared" si="316"/>
        <v>0</v>
      </c>
      <c r="J2274" s="5"/>
      <c r="K2274" s="5"/>
      <c r="L2274" s="33">
        <f t="shared" si="317"/>
        <v>0</v>
      </c>
      <c r="M2274" s="33">
        <f t="shared" si="318"/>
        <v>0</v>
      </c>
      <c r="N2274" s="22">
        <f t="shared" si="319"/>
        <v>0</v>
      </c>
    </row>
    <row r="2275" spans="1:14" x14ac:dyDescent="0.3">
      <c r="A2275" s="5" t="s">
        <v>2398</v>
      </c>
      <c r="B2275" s="5" t="s">
        <v>2399</v>
      </c>
      <c r="C2275" s="5" t="s">
        <v>3745</v>
      </c>
      <c r="D2275" s="5">
        <v>8</v>
      </c>
      <c r="E2275" s="6">
        <v>940</v>
      </c>
      <c r="F2275" s="17" t="str">
        <f>VLOOKUP(A2275,'forecast data dump'!$A$1:$H$3450,4,FALSE)</f>
        <v>29-Jun-21 A</v>
      </c>
      <c r="G2275" s="17" t="str">
        <f>VLOOKUP(A2275,'forecast data dump'!$A$1:$H$3450,5,FALSE)</f>
        <v>29-Jun-21 A</v>
      </c>
      <c r="H2275" s="13">
        <f>VLOOKUP(A2275,'forecast data dump'!$A$1:$H$3450,8,FALSE)</f>
        <v>1</v>
      </c>
      <c r="I2275" s="22">
        <f t="shared" si="316"/>
        <v>0</v>
      </c>
      <c r="J2275" s="5"/>
      <c r="K2275" s="5"/>
      <c r="L2275" s="33">
        <f t="shared" si="317"/>
        <v>0</v>
      </c>
      <c r="M2275" s="33">
        <f t="shared" si="318"/>
        <v>0</v>
      </c>
      <c r="N2275" s="22">
        <f t="shared" si="319"/>
        <v>0</v>
      </c>
    </row>
    <row r="2276" spans="1:14" x14ac:dyDescent="0.3">
      <c r="A2276" s="5" t="s">
        <v>2398</v>
      </c>
      <c r="B2276" s="5" t="s">
        <v>2399</v>
      </c>
      <c r="C2276" s="5" t="s">
        <v>3741</v>
      </c>
      <c r="D2276" s="5">
        <v>128</v>
      </c>
      <c r="E2276" s="6">
        <v>15046</v>
      </c>
      <c r="F2276" s="17" t="str">
        <f>VLOOKUP(A2276,'forecast data dump'!$A$1:$H$3450,4,FALSE)</f>
        <v>29-Jun-21 A</v>
      </c>
      <c r="G2276" s="17" t="str">
        <f>VLOOKUP(A2276,'forecast data dump'!$A$1:$H$3450,5,FALSE)</f>
        <v>29-Jun-21 A</v>
      </c>
      <c r="H2276" s="13">
        <f>VLOOKUP(A2276,'forecast data dump'!$A$1:$H$3450,8,FALSE)</f>
        <v>1</v>
      </c>
      <c r="I2276" s="22">
        <f t="shared" si="316"/>
        <v>0</v>
      </c>
      <c r="J2276" s="5"/>
      <c r="K2276" s="5"/>
      <c r="L2276" s="33">
        <f t="shared" si="317"/>
        <v>0</v>
      </c>
      <c r="M2276" s="33">
        <f t="shared" si="318"/>
        <v>0</v>
      </c>
      <c r="N2276" s="22">
        <f t="shared" si="319"/>
        <v>0</v>
      </c>
    </row>
    <row r="2277" spans="1:14" x14ac:dyDescent="0.3">
      <c r="A2277" s="5" t="s">
        <v>2400</v>
      </c>
      <c r="B2277" s="5" t="s">
        <v>2401</v>
      </c>
      <c r="C2277" s="5" t="s">
        <v>3733</v>
      </c>
      <c r="D2277" s="5">
        <v>64</v>
      </c>
      <c r="E2277" s="6">
        <v>9708</v>
      </c>
      <c r="F2277" s="17" t="str">
        <f>VLOOKUP(A2277,'forecast data dump'!$A$1:$H$3450,4,FALSE)</f>
        <v>21-Jun-21 A</v>
      </c>
      <c r="G2277" s="17">
        <f>VLOOKUP(A2277,'forecast data dump'!$A$1:$H$3450,5,FALSE)</f>
        <v>44442</v>
      </c>
      <c r="H2277" s="13">
        <f>VLOOKUP(A2277,'forecast data dump'!$A$1:$H$3450,8,FALSE)</f>
        <v>0.08</v>
      </c>
      <c r="I2277" s="22">
        <f t="shared" si="316"/>
        <v>58.88</v>
      </c>
      <c r="J2277" s="5"/>
      <c r="K2277" s="5"/>
      <c r="L2277" s="33">
        <f t="shared" si="317"/>
        <v>8931.36</v>
      </c>
      <c r="M2277" s="33">
        <f t="shared" si="318"/>
        <v>8931.36</v>
      </c>
      <c r="N2277" s="22">
        <f t="shared" si="319"/>
        <v>0</v>
      </c>
    </row>
    <row r="2278" spans="1:14" x14ac:dyDescent="0.3">
      <c r="A2278" s="5" t="s">
        <v>2400</v>
      </c>
      <c r="B2278" s="5" t="s">
        <v>2401</v>
      </c>
      <c r="C2278" s="5" t="s">
        <v>3745</v>
      </c>
      <c r="D2278" s="5">
        <v>48</v>
      </c>
      <c r="E2278" s="6">
        <v>5642</v>
      </c>
      <c r="F2278" s="17" t="str">
        <f>VLOOKUP(A2278,'forecast data dump'!$A$1:$H$3450,4,FALSE)</f>
        <v>21-Jun-21 A</v>
      </c>
      <c r="G2278" s="17">
        <f>VLOOKUP(A2278,'forecast data dump'!$A$1:$H$3450,5,FALSE)</f>
        <v>44442</v>
      </c>
      <c r="H2278" s="13">
        <f>VLOOKUP(A2278,'forecast data dump'!$A$1:$H$3450,8,FALSE)</f>
        <v>0.08</v>
      </c>
      <c r="I2278" s="22">
        <f t="shared" ref="I2278:I2288" si="320">D2278*(1-H2278)</f>
        <v>44.160000000000004</v>
      </c>
      <c r="J2278" s="5"/>
      <c r="K2278" s="5"/>
      <c r="L2278" s="33">
        <f t="shared" ref="L2278:L2288" si="321">E2278*(1-H2278)</f>
        <v>5190.6400000000003</v>
      </c>
      <c r="M2278" s="33">
        <f t="shared" ref="M2278:M2288" si="322">IF(J2278="",L2278,(E2278/D2278)*J2278)</f>
        <v>5190.6400000000003</v>
      </c>
      <c r="N2278" s="22">
        <f t="shared" ref="N2278:N2288" si="323">L2278-M2278</f>
        <v>0</v>
      </c>
    </row>
    <row r="2279" spans="1:14" x14ac:dyDescent="0.3">
      <c r="A2279" s="5" t="s">
        <v>2400</v>
      </c>
      <c r="B2279" s="5" t="s">
        <v>2401</v>
      </c>
      <c r="C2279" s="5" t="s">
        <v>3741</v>
      </c>
      <c r="D2279" s="5">
        <v>512</v>
      </c>
      <c r="E2279" s="6">
        <v>60183</v>
      </c>
      <c r="F2279" s="17" t="str">
        <f>VLOOKUP(A2279,'forecast data dump'!$A$1:$H$3450,4,FALSE)</f>
        <v>21-Jun-21 A</v>
      </c>
      <c r="G2279" s="17">
        <f>VLOOKUP(A2279,'forecast data dump'!$A$1:$H$3450,5,FALSE)</f>
        <v>44442</v>
      </c>
      <c r="H2279" s="13">
        <f>VLOOKUP(A2279,'forecast data dump'!$A$1:$H$3450,8,FALSE)</f>
        <v>0.08</v>
      </c>
      <c r="I2279" s="22">
        <f t="shared" si="320"/>
        <v>471.04</v>
      </c>
      <c r="J2279" s="5"/>
      <c r="K2279" s="5"/>
      <c r="L2279" s="33">
        <f t="shared" si="321"/>
        <v>55368.36</v>
      </c>
      <c r="M2279" s="33">
        <f t="shared" si="322"/>
        <v>55368.36</v>
      </c>
      <c r="N2279" s="22">
        <f t="shared" si="323"/>
        <v>0</v>
      </c>
    </row>
    <row r="2280" spans="1:14" x14ac:dyDescent="0.3">
      <c r="A2280" s="5" t="s">
        <v>2400</v>
      </c>
      <c r="B2280" s="5" t="s">
        <v>2401</v>
      </c>
      <c r="C2280" s="5" t="s">
        <v>3752</v>
      </c>
      <c r="D2280" s="5">
        <v>600</v>
      </c>
      <c r="E2280" s="6">
        <v>77294</v>
      </c>
      <c r="F2280" s="17" t="str">
        <f>VLOOKUP(A2280,'forecast data dump'!$A$1:$H$3450,4,FALSE)</f>
        <v>21-Jun-21 A</v>
      </c>
      <c r="G2280" s="17">
        <f>VLOOKUP(A2280,'forecast data dump'!$A$1:$H$3450,5,FALSE)</f>
        <v>44442</v>
      </c>
      <c r="H2280" s="13">
        <f>VLOOKUP(A2280,'forecast data dump'!$A$1:$H$3450,8,FALSE)</f>
        <v>0.08</v>
      </c>
      <c r="I2280" s="22">
        <f t="shared" si="320"/>
        <v>552</v>
      </c>
      <c r="J2280" s="5"/>
      <c r="K2280" s="5"/>
      <c r="L2280" s="33">
        <f t="shared" si="321"/>
        <v>71110.48</v>
      </c>
      <c r="M2280" s="33">
        <f t="shared" si="322"/>
        <v>71110.48</v>
      </c>
      <c r="N2280" s="22">
        <f t="shared" si="323"/>
        <v>0</v>
      </c>
    </row>
    <row r="2281" spans="1:14" x14ac:dyDescent="0.3">
      <c r="A2281" s="5" t="s">
        <v>2402</v>
      </c>
      <c r="B2281" s="5" t="s">
        <v>2403</v>
      </c>
      <c r="C2281" s="5" t="s">
        <v>3733</v>
      </c>
      <c r="D2281" s="5">
        <v>8</v>
      </c>
      <c r="E2281" s="6">
        <v>1250</v>
      </c>
      <c r="F2281" s="17">
        <f>VLOOKUP(A2281,'forecast data dump'!$A$1:$H$3450,4,FALSE)</f>
        <v>44488</v>
      </c>
      <c r="G2281" s="17">
        <f>VLOOKUP(A2281,'forecast data dump'!$A$1:$H$3450,5,FALSE)</f>
        <v>44501</v>
      </c>
      <c r="H2281" s="13">
        <f>VLOOKUP(A2281,'forecast data dump'!$A$1:$H$3450,8,FALSE)</f>
        <v>0</v>
      </c>
      <c r="I2281" s="22">
        <f t="shared" si="320"/>
        <v>8</v>
      </c>
      <c r="J2281" s="5"/>
      <c r="K2281" s="5"/>
      <c r="L2281" s="33">
        <f t="shared" si="321"/>
        <v>1250</v>
      </c>
      <c r="M2281" s="33">
        <f t="shared" si="322"/>
        <v>1250</v>
      </c>
      <c r="N2281" s="22">
        <f t="shared" si="323"/>
        <v>0</v>
      </c>
    </row>
    <row r="2282" spans="1:14" x14ac:dyDescent="0.3">
      <c r="A2282" s="5" t="s">
        <v>2402</v>
      </c>
      <c r="B2282" s="5" t="s">
        <v>2403</v>
      </c>
      <c r="C2282" s="5" t="s">
        <v>3752</v>
      </c>
      <c r="D2282" s="5">
        <v>256</v>
      </c>
      <c r="E2282" s="6">
        <v>33968</v>
      </c>
      <c r="F2282" s="17">
        <f>VLOOKUP(A2282,'forecast data dump'!$A$1:$H$3450,4,FALSE)</f>
        <v>44488</v>
      </c>
      <c r="G2282" s="17">
        <f>VLOOKUP(A2282,'forecast data dump'!$A$1:$H$3450,5,FALSE)</f>
        <v>44501</v>
      </c>
      <c r="H2282" s="13">
        <f>VLOOKUP(A2282,'forecast data dump'!$A$1:$H$3450,8,FALSE)</f>
        <v>0</v>
      </c>
      <c r="I2282" s="22">
        <f t="shared" si="320"/>
        <v>256</v>
      </c>
      <c r="J2282" s="5"/>
      <c r="K2282" s="5"/>
      <c r="L2282" s="33">
        <f t="shared" si="321"/>
        <v>33968</v>
      </c>
      <c r="M2282" s="33">
        <f t="shared" si="322"/>
        <v>33968</v>
      </c>
      <c r="N2282" s="22">
        <f t="shared" si="323"/>
        <v>0</v>
      </c>
    </row>
    <row r="2283" spans="1:14" x14ac:dyDescent="0.3">
      <c r="A2283" s="5" t="s">
        <v>2402</v>
      </c>
      <c r="B2283" s="5" t="s">
        <v>2403</v>
      </c>
      <c r="C2283" s="5" t="s">
        <v>3745</v>
      </c>
      <c r="D2283" s="5">
        <v>8</v>
      </c>
      <c r="E2283" s="6">
        <v>969</v>
      </c>
      <c r="F2283" s="17">
        <f>VLOOKUP(A2283,'forecast data dump'!$A$1:$H$3450,4,FALSE)</f>
        <v>44488</v>
      </c>
      <c r="G2283" s="17">
        <f>VLOOKUP(A2283,'forecast data dump'!$A$1:$H$3450,5,FALSE)</f>
        <v>44501</v>
      </c>
      <c r="H2283" s="13">
        <f>VLOOKUP(A2283,'forecast data dump'!$A$1:$H$3450,8,FALSE)</f>
        <v>0</v>
      </c>
      <c r="I2283" s="22">
        <f t="shared" si="320"/>
        <v>8</v>
      </c>
      <c r="J2283" s="5"/>
      <c r="K2283" s="5"/>
      <c r="L2283" s="33">
        <f t="shared" si="321"/>
        <v>969</v>
      </c>
      <c r="M2283" s="33">
        <f t="shared" si="322"/>
        <v>969</v>
      </c>
      <c r="N2283" s="22">
        <f t="shared" si="323"/>
        <v>0</v>
      </c>
    </row>
    <row r="2284" spans="1:14" x14ac:dyDescent="0.3">
      <c r="A2284" s="5" t="s">
        <v>2402</v>
      </c>
      <c r="B2284" s="5" t="s">
        <v>2403</v>
      </c>
      <c r="C2284" s="5" t="s">
        <v>3741</v>
      </c>
      <c r="D2284" s="5">
        <v>128</v>
      </c>
      <c r="E2284" s="6">
        <v>15497</v>
      </c>
      <c r="F2284" s="17">
        <f>VLOOKUP(A2284,'forecast data dump'!$A$1:$H$3450,4,FALSE)</f>
        <v>44488</v>
      </c>
      <c r="G2284" s="17">
        <f>VLOOKUP(A2284,'forecast data dump'!$A$1:$H$3450,5,FALSE)</f>
        <v>44501</v>
      </c>
      <c r="H2284" s="13">
        <f>VLOOKUP(A2284,'forecast data dump'!$A$1:$H$3450,8,FALSE)</f>
        <v>0</v>
      </c>
      <c r="I2284" s="22">
        <f t="shared" si="320"/>
        <v>128</v>
      </c>
      <c r="J2284" s="5"/>
      <c r="K2284" s="5"/>
      <c r="L2284" s="33">
        <f t="shared" si="321"/>
        <v>15497</v>
      </c>
      <c r="M2284" s="33">
        <f t="shared" si="322"/>
        <v>15497</v>
      </c>
      <c r="N2284" s="22">
        <f t="shared" si="323"/>
        <v>0</v>
      </c>
    </row>
    <row r="2285" spans="1:14" x14ac:dyDescent="0.3">
      <c r="A2285" s="5" t="s">
        <v>2404</v>
      </c>
      <c r="B2285" s="5" t="s">
        <v>2405</v>
      </c>
      <c r="C2285" s="5" t="s">
        <v>3733</v>
      </c>
      <c r="D2285" s="5">
        <v>64</v>
      </c>
      <c r="E2285" s="6">
        <v>9999</v>
      </c>
      <c r="F2285" s="17">
        <f>VLOOKUP(A2285,'forecast data dump'!$A$1:$H$3450,4,FALSE)</f>
        <v>44495</v>
      </c>
      <c r="G2285" s="17">
        <f>VLOOKUP(A2285,'forecast data dump'!$A$1:$H$3450,5,FALSE)</f>
        <v>44523</v>
      </c>
      <c r="H2285" s="13">
        <f>VLOOKUP(A2285,'forecast data dump'!$A$1:$H$3450,8,FALSE)</f>
        <v>0</v>
      </c>
      <c r="I2285" s="22">
        <f t="shared" si="320"/>
        <v>64</v>
      </c>
      <c r="J2285" s="5"/>
      <c r="K2285" s="5"/>
      <c r="L2285" s="33">
        <f t="shared" si="321"/>
        <v>9999</v>
      </c>
      <c r="M2285" s="33">
        <f t="shared" si="322"/>
        <v>9999</v>
      </c>
      <c r="N2285" s="22">
        <f t="shared" si="323"/>
        <v>0</v>
      </c>
    </row>
    <row r="2286" spans="1:14" x14ac:dyDescent="0.3">
      <c r="A2286" s="5" t="s">
        <v>2404</v>
      </c>
      <c r="B2286" s="5" t="s">
        <v>2405</v>
      </c>
      <c r="C2286" s="5" t="s">
        <v>3745</v>
      </c>
      <c r="D2286" s="5">
        <v>64</v>
      </c>
      <c r="E2286" s="6">
        <v>7749</v>
      </c>
      <c r="F2286" s="17">
        <f>VLOOKUP(A2286,'forecast data dump'!$A$1:$H$3450,4,FALSE)</f>
        <v>44495</v>
      </c>
      <c r="G2286" s="17">
        <f>VLOOKUP(A2286,'forecast data dump'!$A$1:$H$3450,5,FALSE)</f>
        <v>44523</v>
      </c>
      <c r="H2286" s="13">
        <f>VLOOKUP(A2286,'forecast data dump'!$A$1:$H$3450,8,FALSE)</f>
        <v>0</v>
      </c>
      <c r="I2286" s="22">
        <f t="shared" si="320"/>
        <v>64</v>
      </c>
      <c r="J2286" s="5"/>
      <c r="K2286" s="5"/>
      <c r="L2286" s="33">
        <f t="shared" si="321"/>
        <v>7749</v>
      </c>
      <c r="M2286" s="33">
        <f t="shared" si="322"/>
        <v>7749</v>
      </c>
      <c r="N2286" s="22">
        <f t="shared" si="323"/>
        <v>0</v>
      </c>
    </row>
    <row r="2287" spans="1:14" x14ac:dyDescent="0.3">
      <c r="A2287" s="5" t="s">
        <v>2404</v>
      </c>
      <c r="B2287" s="5" t="s">
        <v>2405</v>
      </c>
      <c r="C2287" s="5" t="s">
        <v>3741</v>
      </c>
      <c r="D2287" s="5">
        <v>512</v>
      </c>
      <c r="E2287" s="6">
        <v>61989</v>
      </c>
      <c r="F2287" s="17">
        <f>VLOOKUP(A2287,'forecast data dump'!$A$1:$H$3450,4,FALSE)</f>
        <v>44495</v>
      </c>
      <c r="G2287" s="17">
        <f>VLOOKUP(A2287,'forecast data dump'!$A$1:$H$3450,5,FALSE)</f>
        <v>44523</v>
      </c>
      <c r="H2287" s="13">
        <f>VLOOKUP(A2287,'forecast data dump'!$A$1:$H$3450,8,FALSE)</f>
        <v>0</v>
      </c>
      <c r="I2287" s="22">
        <f t="shared" si="320"/>
        <v>512</v>
      </c>
      <c r="J2287" s="5"/>
      <c r="K2287" s="5"/>
      <c r="L2287" s="33">
        <f t="shared" si="321"/>
        <v>61989</v>
      </c>
      <c r="M2287" s="33">
        <f t="shared" si="322"/>
        <v>61989</v>
      </c>
      <c r="N2287" s="22">
        <f t="shared" si="323"/>
        <v>0</v>
      </c>
    </row>
    <row r="2288" spans="1:14" x14ac:dyDescent="0.3">
      <c r="A2288" s="5" t="s">
        <v>2404</v>
      </c>
      <c r="B2288" s="5" t="s">
        <v>2405</v>
      </c>
      <c r="C2288" s="5" t="s">
        <v>3752</v>
      </c>
      <c r="D2288" s="5">
        <v>480</v>
      </c>
      <c r="E2288" s="6">
        <v>63690</v>
      </c>
      <c r="F2288" s="17">
        <f>VLOOKUP(A2288,'forecast data dump'!$A$1:$H$3450,4,FALSE)</f>
        <v>44495</v>
      </c>
      <c r="G2288" s="17">
        <f>VLOOKUP(A2288,'forecast data dump'!$A$1:$H$3450,5,FALSE)</f>
        <v>44523</v>
      </c>
      <c r="H2288" s="13">
        <f>VLOOKUP(A2288,'forecast data dump'!$A$1:$H$3450,8,FALSE)</f>
        <v>0</v>
      </c>
      <c r="I2288" s="22">
        <f t="shared" si="320"/>
        <v>480</v>
      </c>
      <c r="J2288" s="5"/>
      <c r="K2288" s="5"/>
      <c r="L2288" s="33">
        <f t="shared" si="321"/>
        <v>63690</v>
      </c>
      <c r="M2288" s="33">
        <f t="shared" si="322"/>
        <v>63690</v>
      </c>
      <c r="N2288" s="22">
        <f t="shared" si="323"/>
        <v>0</v>
      </c>
    </row>
    <row r="2289" spans="1:14" x14ac:dyDescent="0.3">
      <c r="A2289" s="3" t="s">
        <v>7894</v>
      </c>
      <c r="B2289" s="3"/>
      <c r="C2289" s="3"/>
      <c r="D2289" s="3"/>
      <c r="E2289" s="4"/>
      <c r="F2289" s="15"/>
      <c r="G2289" s="15"/>
      <c r="H2289" s="11"/>
      <c r="I2289" s="20"/>
      <c r="J2289" s="3"/>
      <c r="K2289" s="3"/>
      <c r="L2289" s="32"/>
      <c r="M2289" s="32"/>
      <c r="N2289" s="20"/>
    </row>
    <row r="2290" spans="1:14" x14ac:dyDescent="0.3">
      <c r="A2290" s="5" t="s">
        <v>2652</v>
      </c>
      <c r="B2290" s="5" t="s">
        <v>2653</v>
      </c>
      <c r="C2290" s="5" t="s">
        <v>3763</v>
      </c>
      <c r="D2290" s="5">
        <v>40</v>
      </c>
      <c r="E2290" s="6">
        <v>6067</v>
      </c>
      <c r="F2290" s="17" t="str">
        <f>VLOOKUP(A2290,'forecast data dump'!$A$1:$H$3450,4,FALSE)</f>
        <v>15-Apr-20 A</v>
      </c>
      <c r="G2290" s="17" t="str">
        <f>VLOOKUP(A2290,'forecast data dump'!$A$1:$H$3450,5,FALSE)</f>
        <v>30-Sep-20 A</v>
      </c>
      <c r="H2290" s="13">
        <f>VLOOKUP(A2290,'forecast data dump'!$A$1:$H$3450,8,FALSE)</f>
        <v>1</v>
      </c>
      <c r="I2290" s="22">
        <f t="shared" ref="I2290:I2353" si="324">D2290*(1-H2290)</f>
        <v>0</v>
      </c>
      <c r="J2290" s="5"/>
      <c r="K2290" s="5"/>
      <c r="L2290" s="33">
        <f t="shared" ref="L2290:L2353" si="325">E2290*(1-H2290)</f>
        <v>0</v>
      </c>
      <c r="M2290" s="33">
        <f t="shared" ref="M2290:M2353" si="326">IF(J2290="",L2290,(E2290/D2290)*J2290)</f>
        <v>0</v>
      </c>
      <c r="N2290" s="22">
        <f t="shared" ref="N2290:N2353" si="327">L2290-M2290</f>
        <v>0</v>
      </c>
    </row>
    <row r="2291" spans="1:14" x14ac:dyDescent="0.3">
      <c r="A2291" s="5" t="s">
        <v>2654</v>
      </c>
      <c r="B2291" s="5" t="s">
        <v>2655</v>
      </c>
      <c r="C2291" s="5" t="s">
        <v>3763</v>
      </c>
      <c r="D2291" s="5">
        <v>10</v>
      </c>
      <c r="E2291" s="6">
        <v>1517</v>
      </c>
      <c r="F2291" s="17" t="str">
        <f>VLOOKUP(A2291,'forecast data dump'!$A$1:$H$3450,4,FALSE)</f>
        <v>17-Mar-21 A</v>
      </c>
      <c r="G2291" s="17">
        <f>VLOOKUP(A2291,'forecast data dump'!$A$1:$H$3450,5,FALSE)</f>
        <v>44406</v>
      </c>
      <c r="H2291" s="13">
        <f>VLOOKUP(A2291,'forecast data dump'!$A$1:$H$3450,8,FALSE)</f>
        <v>0.75</v>
      </c>
      <c r="I2291" s="22">
        <f t="shared" si="324"/>
        <v>2.5</v>
      </c>
      <c r="J2291" s="5"/>
      <c r="K2291" s="5"/>
      <c r="L2291" s="33">
        <f t="shared" si="325"/>
        <v>379.25</v>
      </c>
      <c r="M2291" s="33">
        <f t="shared" si="326"/>
        <v>379.25</v>
      </c>
      <c r="N2291" s="22">
        <f t="shared" si="327"/>
        <v>0</v>
      </c>
    </row>
    <row r="2292" spans="1:14" x14ac:dyDescent="0.3">
      <c r="A2292" s="5" t="s">
        <v>2656</v>
      </c>
      <c r="B2292" s="5" t="s">
        <v>2657</v>
      </c>
      <c r="C2292" s="5" t="s">
        <v>3763</v>
      </c>
      <c r="D2292" s="5">
        <v>8</v>
      </c>
      <c r="E2292" s="6">
        <v>1213</v>
      </c>
      <c r="F2292" s="17" t="str">
        <f>VLOOKUP(A2292,'forecast data dump'!$A$1:$H$3450,4,FALSE)</f>
        <v>08-Feb-21 A</v>
      </c>
      <c r="G2292" s="17" t="str">
        <f>VLOOKUP(A2292,'forecast data dump'!$A$1:$H$3450,5,FALSE)</f>
        <v>23-Feb-21 A</v>
      </c>
      <c r="H2292" s="13">
        <f>VLOOKUP(A2292,'forecast data dump'!$A$1:$H$3450,8,FALSE)</f>
        <v>1</v>
      </c>
      <c r="I2292" s="22">
        <f t="shared" si="324"/>
        <v>0</v>
      </c>
      <c r="J2292" s="5"/>
      <c r="K2292" s="5"/>
      <c r="L2292" s="33">
        <f t="shared" si="325"/>
        <v>0</v>
      </c>
      <c r="M2292" s="33">
        <f t="shared" si="326"/>
        <v>0</v>
      </c>
      <c r="N2292" s="22">
        <f t="shared" si="327"/>
        <v>0</v>
      </c>
    </row>
    <row r="2293" spans="1:14" x14ac:dyDescent="0.3">
      <c r="A2293" s="5" t="s">
        <v>2656</v>
      </c>
      <c r="B2293" s="5" t="s">
        <v>2657</v>
      </c>
      <c r="C2293" s="5" t="s">
        <v>3765</v>
      </c>
      <c r="D2293" s="5">
        <v>80</v>
      </c>
      <c r="E2293" s="6">
        <v>10761</v>
      </c>
      <c r="F2293" s="17" t="str">
        <f>VLOOKUP(A2293,'forecast data dump'!$A$1:$H$3450,4,FALSE)</f>
        <v>08-Feb-21 A</v>
      </c>
      <c r="G2293" s="17" t="str">
        <f>VLOOKUP(A2293,'forecast data dump'!$A$1:$H$3450,5,FALSE)</f>
        <v>23-Feb-21 A</v>
      </c>
      <c r="H2293" s="13">
        <f>VLOOKUP(A2293,'forecast data dump'!$A$1:$H$3450,8,FALSE)</f>
        <v>1</v>
      </c>
      <c r="I2293" s="22">
        <f t="shared" si="324"/>
        <v>0</v>
      </c>
      <c r="J2293" s="5"/>
      <c r="K2293" s="5"/>
      <c r="L2293" s="33">
        <f t="shared" si="325"/>
        <v>0</v>
      </c>
      <c r="M2293" s="33">
        <f t="shared" si="326"/>
        <v>0</v>
      </c>
      <c r="N2293" s="22">
        <f t="shared" si="327"/>
        <v>0</v>
      </c>
    </row>
    <row r="2294" spans="1:14" x14ac:dyDescent="0.3">
      <c r="A2294" s="5" t="s">
        <v>2658</v>
      </c>
      <c r="B2294" s="5" t="s">
        <v>2659</v>
      </c>
      <c r="C2294" s="5" t="s">
        <v>3763</v>
      </c>
      <c r="D2294" s="5">
        <v>4</v>
      </c>
      <c r="E2294" s="6">
        <v>607</v>
      </c>
      <c r="F2294" s="17" t="str">
        <f>VLOOKUP(A2294,'forecast data dump'!$A$1:$H$3450,4,FALSE)</f>
        <v>22-Mar-21 A</v>
      </c>
      <c r="G2294" s="17" t="str">
        <f>VLOOKUP(A2294,'forecast data dump'!$A$1:$H$3450,5,FALSE)</f>
        <v>26-Mar-21 A</v>
      </c>
      <c r="H2294" s="13">
        <f>VLOOKUP(A2294,'forecast data dump'!$A$1:$H$3450,8,FALSE)</f>
        <v>1</v>
      </c>
      <c r="I2294" s="22">
        <f t="shared" si="324"/>
        <v>0</v>
      </c>
      <c r="J2294" s="5"/>
      <c r="K2294" s="5"/>
      <c r="L2294" s="33">
        <f t="shared" si="325"/>
        <v>0</v>
      </c>
      <c r="M2294" s="33">
        <f t="shared" si="326"/>
        <v>0</v>
      </c>
      <c r="N2294" s="22">
        <f t="shared" si="327"/>
        <v>0</v>
      </c>
    </row>
    <row r="2295" spans="1:14" x14ac:dyDescent="0.3">
      <c r="A2295" s="5" t="s">
        <v>2658</v>
      </c>
      <c r="B2295" s="5" t="s">
        <v>2659</v>
      </c>
      <c r="C2295" s="5" t="s">
        <v>3765</v>
      </c>
      <c r="D2295" s="5">
        <v>4</v>
      </c>
      <c r="E2295" s="6">
        <v>538</v>
      </c>
      <c r="F2295" s="17" t="str">
        <f>VLOOKUP(A2295,'forecast data dump'!$A$1:$H$3450,4,FALSE)</f>
        <v>22-Mar-21 A</v>
      </c>
      <c r="G2295" s="17" t="str">
        <f>VLOOKUP(A2295,'forecast data dump'!$A$1:$H$3450,5,FALSE)</f>
        <v>26-Mar-21 A</v>
      </c>
      <c r="H2295" s="13">
        <f>VLOOKUP(A2295,'forecast data dump'!$A$1:$H$3450,8,FALSE)</f>
        <v>1</v>
      </c>
      <c r="I2295" s="22">
        <f t="shared" si="324"/>
        <v>0</v>
      </c>
      <c r="J2295" s="5"/>
      <c r="K2295" s="5"/>
      <c r="L2295" s="33">
        <f t="shared" si="325"/>
        <v>0</v>
      </c>
      <c r="M2295" s="33">
        <f t="shared" si="326"/>
        <v>0</v>
      </c>
      <c r="N2295" s="22">
        <f t="shared" si="327"/>
        <v>0</v>
      </c>
    </row>
    <row r="2296" spans="1:14" x14ac:dyDescent="0.3">
      <c r="A2296" s="5" t="s">
        <v>2660</v>
      </c>
      <c r="B2296" s="5" t="s">
        <v>2661</v>
      </c>
      <c r="C2296" s="5" t="s">
        <v>3733</v>
      </c>
      <c r="D2296" s="5">
        <v>8</v>
      </c>
      <c r="E2296" s="6">
        <v>1213</v>
      </c>
      <c r="F2296" s="17" t="str">
        <f>VLOOKUP(A2296,'forecast data dump'!$A$1:$H$3450,4,FALSE)</f>
        <v>22-Mar-21 A</v>
      </c>
      <c r="G2296" s="17" t="str">
        <f>VLOOKUP(A2296,'forecast data dump'!$A$1:$H$3450,5,FALSE)</f>
        <v>26-Mar-21 A</v>
      </c>
      <c r="H2296" s="13">
        <f>VLOOKUP(A2296,'forecast data dump'!$A$1:$H$3450,8,FALSE)</f>
        <v>1</v>
      </c>
      <c r="I2296" s="22">
        <f t="shared" si="324"/>
        <v>0</v>
      </c>
      <c r="J2296" s="5"/>
      <c r="K2296" s="5"/>
      <c r="L2296" s="33">
        <f t="shared" si="325"/>
        <v>0</v>
      </c>
      <c r="M2296" s="33">
        <f t="shared" si="326"/>
        <v>0</v>
      </c>
      <c r="N2296" s="22">
        <f t="shared" si="327"/>
        <v>0</v>
      </c>
    </row>
    <row r="2297" spans="1:14" x14ac:dyDescent="0.3">
      <c r="A2297" s="5" t="s">
        <v>2660</v>
      </c>
      <c r="B2297" s="5" t="s">
        <v>2661</v>
      </c>
      <c r="C2297" s="5" t="s">
        <v>3741</v>
      </c>
      <c r="D2297" s="5">
        <v>8</v>
      </c>
      <c r="E2297" s="6">
        <v>940</v>
      </c>
      <c r="F2297" s="17" t="str">
        <f>VLOOKUP(A2297,'forecast data dump'!$A$1:$H$3450,4,FALSE)</f>
        <v>22-Mar-21 A</v>
      </c>
      <c r="G2297" s="17" t="str">
        <f>VLOOKUP(A2297,'forecast data dump'!$A$1:$H$3450,5,FALSE)</f>
        <v>26-Mar-21 A</v>
      </c>
      <c r="H2297" s="13">
        <f>VLOOKUP(A2297,'forecast data dump'!$A$1:$H$3450,8,FALSE)</f>
        <v>1</v>
      </c>
      <c r="I2297" s="22">
        <f t="shared" si="324"/>
        <v>0</v>
      </c>
      <c r="J2297" s="5"/>
      <c r="K2297" s="5"/>
      <c r="L2297" s="33">
        <f t="shared" si="325"/>
        <v>0</v>
      </c>
      <c r="M2297" s="33">
        <f t="shared" si="326"/>
        <v>0</v>
      </c>
      <c r="N2297" s="22">
        <f t="shared" si="327"/>
        <v>0</v>
      </c>
    </row>
    <row r="2298" spans="1:14" x14ac:dyDescent="0.3">
      <c r="A2298" s="5" t="s">
        <v>2660</v>
      </c>
      <c r="B2298" s="5" t="s">
        <v>2661</v>
      </c>
      <c r="C2298" s="5" t="s">
        <v>3745</v>
      </c>
      <c r="D2298" s="5">
        <v>8</v>
      </c>
      <c r="E2298" s="6">
        <v>940</v>
      </c>
      <c r="F2298" s="17" t="str">
        <f>VLOOKUP(A2298,'forecast data dump'!$A$1:$H$3450,4,FALSE)</f>
        <v>22-Mar-21 A</v>
      </c>
      <c r="G2298" s="17" t="str">
        <f>VLOOKUP(A2298,'forecast data dump'!$A$1:$H$3450,5,FALSE)</f>
        <v>26-Mar-21 A</v>
      </c>
      <c r="H2298" s="13">
        <f>VLOOKUP(A2298,'forecast data dump'!$A$1:$H$3450,8,FALSE)</f>
        <v>1</v>
      </c>
      <c r="I2298" s="22">
        <f t="shared" si="324"/>
        <v>0</v>
      </c>
      <c r="J2298" s="5"/>
      <c r="K2298" s="5"/>
      <c r="L2298" s="33">
        <f t="shared" si="325"/>
        <v>0</v>
      </c>
      <c r="M2298" s="33">
        <f t="shared" si="326"/>
        <v>0</v>
      </c>
      <c r="N2298" s="22">
        <f t="shared" si="327"/>
        <v>0</v>
      </c>
    </row>
    <row r="2299" spans="1:14" x14ac:dyDescent="0.3">
      <c r="A2299" s="5" t="s">
        <v>2662</v>
      </c>
      <c r="B2299" s="5" t="s">
        <v>2663</v>
      </c>
      <c r="C2299" s="5" t="s">
        <v>3733</v>
      </c>
      <c r="D2299" s="5">
        <v>16</v>
      </c>
      <c r="E2299" s="6">
        <v>2427</v>
      </c>
      <c r="F2299" s="17">
        <f>VLOOKUP(A2299,'forecast data dump'!$A$1:$H$3450,4,FALSE)</f>
        <v>44460</v>
      </c>
      <c r="G2299" s="17">
        <f>VLOOKUP(A2299,'forecast data dump'!$A$1:$H$3450,5,FALSE)</f>
        <v>44461</v>
      </c>
      <c r="H2299" s="13">
        <f>VLOOKUP(A2299,'forecast data dump'!$A$1:$H$3450,8,FALSE)</f>
        <v>0</v>
      </c>
      <c r="I2299" s="22">
        <f t="shared" si="324"/>
        <v>16</v>
      </c>
      <c r="J2299" s="5"/>
      <c r="K2299" s="5"/>
      <c r="L2299" s="33">
        <f t="shared" si="325"/>
        <v>2427</v>
      </c>
      <c r="M2299" s="33">
        <f t="shared" si="326"/>
        <v>2427</v>
      </c>
      <c r="N2299" s="22">
        <f t="shared" si="327"/>
        <v>0</v>
      </c>
    </row>
    <row r="2300" spans="1:14" x14ac:dyDescent="0.3">
      <c r="A2300" s="5" t="s">
        <v>2662</v>
      </c>
      <c r="B2300" s="5" t="s">
        <v>2663</v>
      </c>
      <c r="C2300" s="5" t="s">
        <v>3745</v>
      </c>
      <c r="D2300" s="5">
        <v>4</v>
      </c>
      <c r="E2300" s="6">
        <v>470</v>
      </c>
      <c r="F2300" s="17">
        <f>VLOOKUP(A2300,'forecast data dump'!$A$1:$H$3450,4,FALSE)</f>
        <v>44460</v>
      </c>
      <c r="G2300" s="17">
        <f>VLOOKUP(A2300,'forecast data dump'!$A$1:$H$3450,5,FALSE)</f>
        <v>44461</v>
      </c>
      <c r="H2300" s="13">
        <f>VLOOKUP(A2300,'forecast data dump'!$A$1:$H$3450,8,FALSE)</f>
        <v>0</v>
      </c>
      <c r="I2300" s="22">
        <f t="shared" si="324"/>
        <v>4</v>
      </c>
      <c r="J2300" s="5"/>
      <c r="K2300" s="5"/>
      <c r="L2300" s="33">
        <f t="shared" si="325"/>
        <v>470</v>
      </c>
      <c r="M2300" s="33">
        <f t="shared" si="326"/>
        <v>470</v>
      </c>
      <c r="N2300" s="22">
        <f t="shared" si="327"/>
        <v>0</v>
      </c>
    </row>
    <row r="2301" spans="1:14" x14ac:dyDescent="0.3">
      <c r="A2301" s="5" t="s">
        <v>2662</v>
      </c>
      <c r="B2301" s="5" t="s">
        <v>2663</v>
      </c>
      <c r="C2301" s="5" t="s">
        <v>3741</v>
      </c>
      <c r="D2301" s="5">
        <v>32</v>
      </c>
      <c r="E2301" s="6">
        <v>3761</v>
      </c>
      <c r="F2301" s="17">
        <f>VLOOKUP(A2301,'forecast data dump'!$A$1:$H$3450,4,FALSE)</f>
        <v>44460</v>
      </c>
      <c r="G2301" s="17">
        <f>VLOOKUP(A2301,'forecast data dump'!$A$1:$H$3450,5,FALSE)</f>
        <v>44461</v>
      </c>
      <c r="H2301" s="13">
        <f>VLOOKUP(A2301,'forecast data dump'!$A$1:$H$3450,8,FALSE)</f>
        <v>0</v>
      </c>
      <c r="I2301" s="22">
        <f t="shared" si="324"/>
        <v>32</v>
      </c>
      <c r="J2301" s="5"/>
      <c r="K2301" s="5"/>
      <c r="L2301" s="33">
        <f t="shared" si="325"/>
        <v>3761</v>
      </c>
      <c r="M2301" s="33">
        <f t="shared" si="326"/>
        <v>3761</v>
      </c>
      <c r="N2301" s="22">
        <f t="shared" si="327"/>
        <v>0</v>
      </c>
    </row>
    <row r="2302" spans="1:14" x14ac:dyDescent="0.3">
      <c r="A2302" s="5" t="s">
        <v>2664</v>
      </c>
      <c r="B2302" s="5" t="s">
        <v>2665</v>
      </c>
      <c r="C2302" s="5" t="s">
        <v>3733</v>
      </c>
      <c r="D2302" s="5">
        <v>16</v>
      </c>
      <c r="E2302" s="6">
        <v>2427</v>
      </c>
      <c r="F2302" s="17">
        <f>VLOOKUP(A2302,'forecast data dump'!$A$1:$H$3450,4,FALSE)</f>
        <v>44462</v>
      </c>
      <c r="G2302" s="17">
        <f>VLOOKUP(A2302,'forecast data dump'!$A$1:$H$3450,5,FALSE)</f>
        <v>44463</v>
      </c>
      <c r="H2302" s="13">
        <f>VLOOKUP(A2302,'forecast data dump'!$A$1:$H$3450,8,FALSE)</f>
        <v>0</v>
      </c>
      <c r="I2302" s="22">
        <f t="shared" si="324"/>
        <v>16</v>
      </c>
      <c r="J2302" s="5"/>
      <c r="K2302" s="5"/>
      <c r="L2302" s="33">
        <f t="shared" si="325"/>
        <v>2427</v>
      </c>
      <c r="M2302" s="33">
        <f t="shared" si="326"/>
        <v>2427</v>
      </c>
      <c r="N2302" s="22">
        <f t="shared" si="327"/>
        <v>0</v>
      </c>
    </row>
    <row r="2303" spans="1:14" x14ac:dyDescent="0.3">
      <c r="A2303" s="5" t="s">
        <v>2664</v>
      </c>
      <c r="B2303" s="5" t="s">
        <v>2665</v>
      </c>
      <c r="C2303" s="5" t="s">
        <v>3745</v>
      </c>
      <c r="D2303" s="5">
        <v>2</v>
      </c>
      <c r="E2303" s="6">
        <v>235</v>
      </c>
      <c r="F2303" s="17">
        <f>VLOOKUP(A2303,'forecast data dump'!$A$1:$H$3450,4,FALSE)</f>
        <v>44462</v>
      </c>
      <c r="G2303" s="17">
        <f>VLOOKUP(A2303,'forecast data dump'!$A$1:$H$3450,5,FALSE)</f>
        <v>44463</v>
      </c>
      <c r="H2303" s="13">
        <f>VLOOKUP(A2303,'forecast data dump'!$A$1:$H$3450,8,FALSE)</f>
        <v>0</v>
      </c>
      <c r="I2303" s="22">
        <f t="shared" si="324"/>
        <v>2</v>
      </c>
      <c r="J2303" s="5"/>
      <c r="K2303" s="5"/>
      <c r="L2303" s="33">
        <f t="shared" si="325"/>
        <v>235</v>
      </c>
      <c r="M2303" s="33">
        <f t="shared" si="326"/>
        <v>235</v>
      </c>
      <c r="N2303" s="22">
        <f t="shared" si="327"/>
        <v>0</v>
      </c>
    </row>
    <row r="2304" spans="1:14" x14ac:dyDescent="0.3">
      <c r="A2304" s="5" t="s">
        <v>2664</v>
      </c>
      <c r="B2304" s="5" t="s">
        <v>2665</v>
      </c>
      <c r="C2304" s="5" t="s">
        <v>3741</v>
      </c>
      <c r="D2304" s="5">
        <v>32</v>
      </c>
      <c r="E2304" s="6">
        <v>3761</v>
      </c>
      <c r="F2304" s="17">
        <f>VLOOKUP(A2304,'forecast data dump'!$A$1:$H$3450,4,FALSE)</f>
        <v>44462</v>
      </c>
      <c r="G2304" s="17">
        <f>VLOOKUP(A2304,'forecast data dump'!$A$1:$H$3450,5,FALSE)</f>
        <v>44463</v>
      </c>
      <c r="H2304" s="13">
        <f>VLOOKUP(A2304,'forecast data dump'!$A$1:$H$3450,8,FALSE)</f>
        <v>0</v>
      </c>
      <c r="I2304" s="22">
        <f t="shared" si="324"/>
        <v>32</v>
      </c>
      <c r="J2304" s="5"/>
      <c r="K2304" s="5"/>
      <c r="L2304" s="33">
        <f t="shared" si="325"/>
        <v>3761</v>
      </c>
      <c r="M2304" s="33">
        <f t="shared" si="326"/>
        <v>3761</v>
      </c>
      <c r="N2304" s="22">
        <f t="shared" si="327"/>
        <v>0</v>
      </c>
    </row>
    <row r="2305" spans="1:14" x14ac:dyDescent="0.3">
      <c r="A2305" s="5" t="s">
        <v>2666</v>
      </c>
      <c r="B2305" s="5" t="s">
        <v>2667</v>
      </c>
      <c r="C2305" s="5" t="s">
        <v>3741</v>
      </c>
      <c r="D2305" s="5">
        <v>80</v>
      </c>
      <c r="E2305" s="6">
        <v>9404</v>
      </c>
      <c r="F2305" s="17">
        <f>VLOOKUP(A2305,'forecast data dump'!$A$1:$H$3450,4,FALSE)</f>
        <v>44466</v>
      </c>
      <c r="G2305" s="17">
        <f>VLOOKUP(A2305,'forecast data dump'!$A$1:$H$3450,5,FALSE)</f>
        <v>44477</v>
      </c>
      <c r="H2305" s="13">
        <f>VLOOKUP(A2305,'forecast data dump'!$A$1:$H$3450,8,FALSE)</f>
        <v>0</v>
      </c>
      <c r="I2305" s="22">
        <f t="shared" si="324"/>
        <v>80</v>
      </c>
      <c r="J2305" s="5"/>
      <c r="K2305" s="5"/>
      <c r="L2305" s="33">
        <f t="shared" si="325"/>
        <v>9404</v>
      </c>
      <c r="M2305" s="33">
        <f t="shared" si="326"/>
        <v>9404</v>
      </c>
      <c r="N2305" s="22">
        <f t="shared" si="327"/>
        <v>0</v>
      </c>
    </row>
    <row r="2306" spans="1:14" x14ac:dyDescent="0.3">
      <c r="A2306" s="5" t="s">
        <v>2668</v>
      </c>
      <c r="B2306" s="5" t="s">
        <v>2669</v>
      </c>
      <c r="C2306" s="5" t="s">
        <v>3733</v>
      </c>
      <c r="D2306" s="5">
        <v>16</v>
      </c>
      <c r="E2306" s="6">
        <v>2489</v>
      </c>
      <c r="F2306" s="17">
        <f>VLOOKUP(A2306,'forecast data dump'!$A$1:$H$3450,4,FALSE)</f>
        <v>44481</v>
      </c>
      <c r="G2306" s="17">
        <f>VLOOKUP(A2306,'forecast data dump'!$A$1:$H$3450,5,FALSE)</f>
        <v>44508</v>
      </c>
      <c r="H2306" s="13">
        <f>VLOOKUP(A2306,'forecast data dump'!$A$1:$H$3450,8,FALSE)</f>
        <v>0</v>
      </c>
      <c r="I2306" s="22">
        <f t="shared" si="324"/>
        <v>16</v>
      </c>
      <c r="J2306" s="5"/>
      <c r="K2306" s="5"/>
      <c r="L2306" s="33">
        <f t="shared" si="325"/>
        <v>2489</v>
      </c>
      <c r="M2306" s="33">
        <f t="shared" si="326"/>
        <v>2489</v>
      </c>
      <c r="N2306" s="22">
        <f t="shared" si="327"/>
        <v>0</v>
      </c>
    </row>
    <row r="2307" spans="1:14" x14ac:dyDescent="0.3">
      <c r="A2307" s="5" t="s">
        <v>2668</v>
      </c>
      <c r="B2307" s="5" t="s">
        <v>2669</v>
      </c>
      <c r="C2307" s="5" t="s">
        <v>3745</v>
      </c>
      <c r="D2307" s="5">
        <v>16</v>
      </c>
      <c r="E2307" s="6">
        <v>1929</v>
      </c>
      <c r="F2307" s="17">
        <f>VLOOKUP(A2307,'forecast data dump'!$A$1:$H$3450,4,FALSE)</f>
        <v>44481</v>
      </c>
      <c r="G2307" s="17">
        <f>VLOOKUP(A2307,'forecast data dump'!$A$1:$H$3450,5,FALSE)</f>
        <v>44508</v>
      </c>
      <c r="H2307" s="13">
        <f>VLOOKUP(A2307,'forecast data dump'!$A$1:$H$3450,8,FALSE)</f>
        <v>0</v>
      </c>
      <c r="I2307" s="22">
        <f t="shared" si="324"/>
        <v>16</v>
      </c>
      <c r="J2307" s="5"/>
      <c r="K2307" s="5"/>
      <c r="L2307" s="33">
        <f t="shared" si="325"/>
        <v>1929</v>
      </c>
      <c r="M2307" s="33">
        <f t="shared" si="326"/>
        <v>1929</v>
      </c>
      <c r="N2307" s="22">
        <f t="shared" si="327"/>
        <v>0</v>
      </c>
    </row>
    <row r="2308" spans="1:14" x14ac:dyDescent="0.3">
      <c r="A2308" s="5" t="s">
        <v>2668</v>
      </c>
      <c r="B2308" s="5" t="s">
        <v>2669</v>
      </c>
      <c r="C2308" s="5" t="s">
        <v>3741</v>
      </c>
      <c r="D2308" s="5">
        <v>16</v>
      </c>
      <c r="E2308" s="6">
        <v>1929</v>
      </c>
      <c r="F2308" s="17">
        <f>VLOOKUP(A2308,'forecast data dump'!$A$1:$H$3450,4,FALSE)</f>
        <v>44481</v>
      </c>
      <c r="G2308" s="17">
        <f>VLOOKUP(A2308,'forecast data dump'!$A$1:$H$3450,5,FALSE)</f>
        <v>44508</v>
      </c>
      <c r="H2308" s="13">
        <f>VLOOKUP(A2308,'forecast data dump'!$A$1:$H$3450,8,FALSE)</f>
        <v>0</v>
      </c>
      <c r="I2308" s="22">
        <f t="shared" si="324"/>
        <v>16</v>
      </c>
      <c r="J2308" s="5"/>
      <c r="K2308" s="5"/>
      <c r="L2308" s="33">
        <f t="shared" si="325"/>
        <v>1929</v>
      </c>
      <c r="M2308" s="33">
        <f t="shared" si="326"/>
        <v>1929</v>
      </c>
      <c r="N2308" s="22">
        <f t="shared" si="327"/>
        <v>0</v>
      </c>
    </row>
    <row r="2309" spans="1:14" x14ac:dyDescent="0.3">
      <c r="A2309" s="5" t="s">
        <v>2670</v>
      </c>
      <c r="B2309" s="5" t="s">
        <v>2671</v>
      </c>
      <c r="C2309" s="5" t="s">
        <v>3733</v>
      </c>
      <c r="D2309" s="5">
        <v>16</v>
      </c>
      <c r="E2309" s="6">
        <v>2500</v>
      </c>
      <c r="F2309" s="17">
        <f>VLOOKUP(A2309,'forecast data dump'!$A$1:$H$3450,4,FALSE)</f>
        <v>44509</v>
      </c>
      <c r="G2309" s="17">
        <f>VLOOKUP(A2309,'forecast data dump'!$A$1:$H$3450,5,FALSE)</f>
        <v>44539</v>
      </c>
      <c r="H2309" s="13">
        <f>VLOOKUP(A2309,'forecast data dump'!$A$1:$H$3450,8,FALSE)</f>
        <v>0</v>
      </c>
      <c r="I2309" s="22">
        <f t="shared" si="324"/>
        <v>16</v>
      </c>
      <c r="J2309" s="5"/>
      <c r="K2309" s="5"/>
      <c r="L2309" s="33">
        <f t="shared" si="325"/>
        <v>2500</v>
      </c>
      <c r="M2309" s="33">
        <f t="shared" si="326"/>
        <v>2500</v>
      </c>
      <c r="N2309" s="22">
        <f t="shared" si="327"/>
        <v>0</v>
      </c>
    </row>
    <row r="2310" spans="1:14" x14ac:dyDescent="0.3">
      <c r="A2310" s="5" t="s">
        <v>2670</v>
      </c>
      <c r="B2310" s="5" t="s">
        <v>2671</v>
      </c>
      <c r="C2310" s="5" t="s">
        <v>3745</v>
      </c>
      <c r="D2310" s="5">
        <v>16</v>
      </c>
      <c r="E2310" s="6">
        <v>1937</v>
      </c>
      <c r="F2310" s="17">
        <f>VLOOKUP(A2310,'forecast data dump'!$A$1:$H$3450,4,FALSE)</f>
        <v>44509</v>
      </c>
      <c r="G2310" s="17">
        <f>VLOOKUP(A2310,'forecast data dump'!$A$1:$H$3450,5,FALSE)</f>
        <v>44539</v>
      </c>
      <c r="H2310" s="13">
        <f>VLOOKUP(A2310,'forecast data dump'!$A$1:$H$3450,8,FALSE)</f>
        <v>0</v>
      </c>
      <c r="I2310" s="22">
        <f t="shared" si="324"/>
        <v>16</v>
      </c>
      <c r="J2310" s="5"/>
      <c r="K2310" s="5"/>
      <c r="L2310" s="33">
        <f t="shared" si="325"/>
        <v>1937</v>
      </c>
      <c r="M2310" s="33">
        <f t="shared" si="326"/>
        <v>1937</v>
      </c>
      <c r="N2310" s="22">
        <f t="shared" si="327"/>
        <v>0</v>
      </c>
    </row>
    <row r="2311" spans="1:14" x14ac:dyDescent="0.3">
      <c r="A2311" s="5" t="s">
        <v>2670</v>
      </c>
      <c r="B2311" s="5" t="s">
        <v>2671</v>
      </c>
      <c r="C2311" s="5" t="s">
        <v>3742</v>
      </c>
      <c r="D2311" s="5">
        <v>160</v>
      </c>
      <c r="E2311" s="6">
        <v>19372</v>
      </c>
      <c r="F2311" s="17">
        <f>VLOOKUP(A2311,'forecast data dump'!$A$1:$H$3450,4,FALSE)</f>
        <v>44509</v>
      </c>
      <c r="G2311" s="17">
        <f>VLOOKUP(A2311,'forecast data dump'!$A$1:$H$3450,5,FALSE)</f>
        <v>44539</v>
      </c>
      <c r="H2311" s="13">
        <f>VLOOKUP(A2311,'forecast data dump'!$A$1:$H$3450,8,FALSE)</f>
        <v>0</v>
      </c>
      <c r="I2311" s="22">
        <f t="shared" si="324"/>
        <v>160</v>
      </c>
      <c r="J2311" s="5"/>
      <c r="K2311" s="5"/>
      <c r="L2311" s="33">
        <f t="shared" si="325"/>
        <v>19372</v>
      </c>
      <c r="M2311" s="33">
        <f t="shared" si="326"/>
        <v>19372</v>
      </c>
      <c r="N2311" s="22">
        <f t="shared" si="327"/>
        <v>0</v>
      </c>
    </row>
    <row r="2312" spans="1:14" x14ac:dyDescent="0.3">
      <c r="A2312" s="5" t="s">
        <v>2672</v>
      </c>
      <c r="B2312" s="5" t="s">
        <v>2673</v>
      </c>
      <c r="C2312" s="5" t="s">
        <v>3733</v>
      </c>
      <c r="D2312" s="5">
        <v>8</v>
      </c>
      <c r="E2312" s="6">
        <v>1250</v>
      </c>
      <c r="F2312" s="17">
        <f>VLOOKUP(A2312,'forecast data dump'!$A$1:$H$3450,4,FALSE)</f>
        <v>44540</v>
      </c>
      <c r="G2312" s="17">
        <f>VLOOKUP(A2312,'forecast data dump'!$A$1:$H$3450,5,FALSE)</f>
        <v>44553</v>
      </c>
      <c r="H2312" s="13">
        <f>VLOOKUP(A2312,'forecast data dump'!$A$1:$H$3450,8,FALSE)</f>
        <v>0</v>
      </c>
      <c r="I2312" s="22">
        <f t="shared" si="324"/>
        <v>8</v>
      </c>
      <c r="J2312" s="5"/>
      <c r="K2312" s="5"/>
      <c r="L2312" s="33">
        <f t="shared" si="325"/>
        <v>1250</v>
      </c>
      <c r="M2312" s="33">
        <f t="shared" si="326"/>
        <v>1250</v>
      </c>
      <c r="N2312" s="22">
        <f t="shared" si="327"/>
        <v>0</v>
      </c>
    </row>
    <row r="2313" spans="1:14" x14ac:dyDescent="0.3">
      <c r="A2313" s="5" t="s">
        <v>2672</v>
      </c>
      <c r="B2313" s="5" t="s">
        <v>2673</v>
      </c>
      <c r="C2313" s="5" t="s">
        <v>3745</v>
      </c>
      <c r="D2313" s="5">
        <v>8</v>
      </c>
      <c r="E2313" s="6">
        <v>969</v>
      </c>
      <c r="F2313" s="17">
        <f>VLOOKUP(A2313,'forecast data dump'!$A$1:$H$3450,4,FALSE)</f>
        <v>44540</v>
      </c>
      <c r="G2313" s="17">
        <f>VLOOKUP(A2313,'forecast data dump'!$A$1:$H$3450,5,FALSE)</f>
        <v>44553</v>
      </c>
      <c r="H2313" s="13">
        <f>VLOOKUP(A2313,'forecast data dump'!$A$1:$H$3450,8,FALSE)</f>
        <v>0</v>
      </c>
      <c r="I2313" s="22">
        <f t="shared" si="324"/>
        <v>8</v>
      </c>
      <c r="J2313" s="5"/>
      <c r="K2313" s="5"/>
      <c r="L2313" s="33">
        <f t="shared" si="325"/>
        <v>969</v>
      </c>
      <c r="M2313" s="33">
        <f t="shared" si="326"/>
        <v>969</v>
      </c>
      <c r="N2313" s="22">
        <f t="shared" si="327"/>
        <v>0</v>
      </c>
    </row>
    <row r="2314" spans="1:14" x14ac:dyDescent="0.3">
      <c r="A2314" s="5" t="s">
        <v>2672</v>
      </c>
      <c r="B2314" s="5" t="s">
        <v>2673</v>
      </c>
      <c r="C2314" s="5" t="s">
        <v>3741</v>
      </c>
      <c r="D2314" s="5">
        <v>8</v>
      </c>
      <c r="E2314" s="6">
        <v>969</v>
      </c>
      <c r="F2314" s="17">
        <f>VLOOKUP(A2314,'forecast data dump'!$A$1:$H$3450,4,FALSE)</f>
        <v>44540</v>
      </c>
      <c r="G2314" s="17">
        <f>VLOOKUP(A2314,'forecast data dump'!$A$1:$H$3450,5,FALSE)</f>
        <v>44553</v>
      </c>
      <c r="H2314" s="13">
        <f>VLOOKUP(A2314,'forecast data dump'!$A$1:$H$3450,8,FALSE)</f>
        <v>0</v>
      </c>
      <c r="I2314" s="22">
        <f t="shared" si="324"/>
        <v>8</v>
      </c>
      <c r="J2314" s="5"/>
      <c r="K2314" s="5"/>
      <c r="L2314" s="33">
        <f t="shared" si="325"/>
        <v>969</v>
      </c>
      <c r="M2314" s="33">
        <f t="shared" si="326"/>
        <v>969</v>
      </c>
      <c r="N2314" s="22">
        <f t="shared" si="327"/>
        <v>0</v>
      </c>
    </row>
    <row r="2315" spans="1:14" x14ac:dyDescent="0.3">
      <c r="A2315" s="5" t="s">
        <v>2674</v>
      </c>
      <c r="B2315" s="5" t="s">
        <v>2675</v>
      </c>
      <c r="C2315" s="5" t="s">
        <v>3733</v>
      </c>
      <c r="D2315" s="5">
        <v>8</v>
      </c>
      <c r="E2315" s="6">
        <v>1250</v>
      </c>
      <c r="F2315" s="17">
        <f>VLOOKUP(A2315,'forecast data dump'!$A$1:$H$3450,4,FALSE)</f>
        <v>44557</v>
      </c>
      <c r="G2315" s="17">
        <f>VLOOKUP(A2315,'forecast data dump'!$A$1:$H$3450,5,FALSE)</f>
        <v>44571</v>
      </c>
      <c r="H2315" s="13">
        <f>VLOOKUP(A2315,'forecast data dump'!$A$1:$H$3450,8,FALSE)</f>
        <v>0</v>
      </c>
      <c r="I2315" s="22">
        <f t="shared" si="324"/>
        <v>8</v>
      </c>
      <c r="J2315" s="5"/>
      <c r="K2315" s="5"/>
      <c r="L2315" s="33">
        <f t="shared" si="325"/>
        <v>1250</v>
      </c>
      <c r="M2315" s="33">
        <f t="shared" si="326"/>
        <v>1250</v>
      </c>
      <c r="N2315" s="22">
        <f t="shared" si="327"/>
        <v>0</v>
      </c>
    </row>
    <row r="2316" spans="1:14" x14ac:dyDescent="0.3">
      <c r="A2316" s="5" t="s">
        <v>2674</v>
      </c>
      <c r="B2316" s="5" t="s">
        <v>2675</v>
      </c>
      <c r="C2316" s="5" t="s">
        <v>3745</v>
      </c>
      <c r="D2316" s="5">
        <v>8</v>
      </c>
      <c r="E2316" s="6">
        <v>969</v>
      </c>
      <c r="F2316" s="17">
        <f>VLOOKUP(A2316,'forecast data dump'!$A$1:$H$3450,4,FALSE)</f>
        <v>44557</v>
      </c>
      <c r="G2316" s="17">
        <f>VLOOKUP(A2316,'forecast data dump'!$A$1:$H$3450,5,FALSE)</f>
        <v>44571</v>
      </c>
      <c r="H2316" s="13">
        <f>VLOOKUP(A2316,'forecast data dump'!$A$1:$H$3450,8,FALSE)</f>
        <v>0</v>
      </c>
      <c r="I2316" s="22">
        <f t="shared" si="324"/>
        <v>8</v>
      </c>
      <c r="J2316" s="5"/>
      <c r="K2316" s="5"/>
      <c r="L2316" s="33">
        <f t="shared" si="325"/>
        <v>969</v>
      </c>
      <c r="M2316" s="33">
        <f t="shared" si="326"/>
        <v>969</v>
      </c>
      <c r="N2316" s="22">
        <f t="shared" si="327"/>
        <v>0</v>
      </c>
    </row>
    <row r="2317" spans="1:14" x14ac:dyDescent="0.3">
      <c r="A2317" s="5" t="s">
        <v>2674</v>
      </c>
      <c r="B2317" s="5" t="s">
        <v>2675</v>
      </c>
      <c r="C2317" s="5" t="s">
        <v>3741</v>
      </c>
      <c r="D2317" s="5">
        <v>8</v>
      </c>
      <c r="E2317" s="6">
        <v>969</v>
      </c>
      <c r="F2317" s="17">
        <f>VLOOKUP(A2317,'forecast data dump'!$A$1:$H$3450,4,FALSE)</f>
        <v>44557</v>
      </c>
      <c r="G2317" s="17">
        <f>VLOOKUP(A2317,'forecast data dump'!$A$1:$H$3450,5,FALSE)</f>
        <v>44571</v>
      </c>
      <c r="H2317" s="13">
        <f>VLOOKUP(A2317,'forecast data dump'!$A$1:$H$3450,8,FALSE)</f>
        <v>0</v>
      </c>
      <c r="I2317" s="22">
        <f t="shared" si="324"/>
        <v>8</v>
      </c>
      <c r="J2317" s="5"/>
      <c r="K2317" s="5"/>
      <c r="L2317" s="33">
        <f t="shared" si="325"/>
        <v>969</v>
      </c>
      <c r="M2317" s="33">
        <f t="shared" si="326"/>
        <v>969</v>
      </c>
      <c r="N2317" s="22">
        <f t="shared" si="327"/>
        <v>0</v>
      </c>
    </row>
    <row r="2318" spans="1:14" x14ac:dyDescent="0.3">
      <c r="A2318" s="5" t="s">
        <v>2676</v>
      </c>
      <c r="B2318" s="5" t="s">
        <v>2677</v>
      </c>
      <c r="C2318" s="5" t="s">
        <v>3762</v>
      </c>
      <c r="D2318" s="5">
        <v>30000</v>
      </c>
      <c r="E2318" s="6">
        <v>34821</v>
      </c>
      <c r="F2318" s="17" t="str">
        <f>VLOOKUP(A2318,'forecast data dump'!$A$1:$H$3450,4,FALSE)</f>
        <v>17-Mar-21 A</v>
      </c>
      <c r="G2318" s="17">
        <f>VLOOKUP(A2318,'forecast data dump'!$A$1:$H$3450,5,FALSE)</f>
        <v>44406</v>
      </c>
      <c r="H2318" s="13">
        <f>VLOOKUP(A2318,'forecast data dump'!$A$1:$H$3450,8,FALSE)</f>
        <v>0.75</v>
      </c>
      <c r="I2318" s="22">
        <f t="shared" si="324"/>
        <v>7500</v>
      </c>
      <c r="J2318" s="5"/>
      <c r="K2318" s="5"/>
      <c r="L2318" s="33">
        <f t="shared" si="325"/>
        <v>8705.25</v>
      </c>
      <c r="M2318" s="33">
        <f t="shared" si="326"/>
        <v>8705.25</v>
      </c>
      <c r="N2318" s="22">
        <f t="shared" si="327"/>
        <v>0</v>
      </c>
    </row>
    <row r="2319" spans="1:14" x14ac:dyDescent="0.3">
      <c r="A2319" s="5" t="s">
        <v>2678</v>
      </c>
      <c r="B2319" s="5" t="s">
        <v>2679</v>
      </c>
      <c r="C2319" s="5" t="s">
        <v>3762</v>
      </c>
      <c r="D2319" s="5">
        <v>1500</v>
      </c>
      <c r="E2319" s="6">
        <v>1741</v>
      </c>
      <c r="F2319" s="17">
        <f>VLOOKUP(A2319,'forecast data dump'!$A$1:$H$3450,4,FALSE)</f>
        <v>44460</v>
      </c>
      <c r="G2319" s="17">
        <f>VLOOKUP(A2319,'forecast data dump'!$A$1:$H$3450,5,FALSE)</f>
        <v>44461</v>
      </c>
      <c r="H2319" s="13">
        <f>VLOOKUP(A2319,'forecast data dump'!$A$1:$H$3450,8,FALSE)</f>
        <v>0</v>
      </c>
      <c r="I2319" s="22">
        <f t="shared" si="324"/>
        <v>1500</v>
      </c>
      <c r="J2319" s="5"/>
      <c r="K2319" s="5"/>
      <c r="L2319" s="33">
        <f t="shared" si="325"/>
        <v>1741</v>
      </c>
      <c r="M2319" s="33">
        <f t="shared" si="326"/>
        <v>1741</v>
      </c>
      <c r="N2319" s="22">
        <f t="shared" si="327"/>
        <v>0</v>
      </c>
    </row>
    <row r="2320" spans="1:14" x14ac:dyDescent="0.3">
      <c r="A2320" s="5" t="s">
        <v>2680</v>
      </c>
      <c r="B2320" s="5" t="s">
        <v>2681</v>
      </c>
      <c r="C2320" s="5" t="s">
        <v>3762</v>
      </c>
      <c r="D2320" s="5">
        <v>1500</v>
      </c>
      <c r="E2320" s="6">
        <v>1741</v>
      </c>
      <c r="F2320" s="17">
        <f>VLOOKUP(A2320,'forecast data dump'!$A$1:$H$3450,4,FALSE)</f>
        <v>44462</v>
      </c>
      <c r="G2320" s="17">
        <f>VLOOKUP(A2320,'forecast data dump'!$A$1:$H$3450,5,FALSE)</f>
        <v>44463</v>
      </c>
      <c r="H2320" s="13">
        <f>VLOOKUP(A2320,'forecast data dump'!$A$1:$H$3450,8,FALSE)</f>
        <v>0</v>
      </c>
      <c r="I2320" s="22">
        <f t="shared" si="324"/>
        <v>1500</v>
      </c>
      <c r="J2320" s="5"/>
      <c r="K2320" s="5"/>
      <c r="L2320" s="33">
        <f t="shared" si="325"/>
        <v>1741</v>
      </c>
      <c r="M2320" s="33">
        <f t="shared" si="326"/>
        <v>1741</v>
      </c>
      <c r="N2320" s="22">
        <f t="shared" si="327"/>
        <v>0</v>
      </c>
    </row>
    <row r="2321" spans="1:14" x14ac:dyDescent="0.3">
      <c r="A2321" s="5" t="s">
        <v>2682</v>
      </c>
      <c r="B2321" s="5" t="s">
        <v>2683</v>
      </c>
      <c r="C2321" s="5" t="s">
        <v>3762</v>
      </c>
      <c r="D2321" s="5">
        <v>3500</v>
      </c>
      <c r="E2321" s="6">
        <v>4062</v>
      </c>
      <c r="F2321" s="17">
        <f>VLOOKUP(A2321,'forecast data dump'!$A$1:$H$3450,4,FALSE)</f>
        <v>44466</v>
      </c>
      <c r="G2321" s="17">
        <f>VLOOKUP(A2321,'forecast data dump'!$A$1:$H$3450,5,FALSE)</f>
        <v>44477</v>
      </c>
      <c r="H2321" s="13">
        <f>VLOOKUP(A2321,'forecast data dump'!$A$1:$H$3450,8,FALSE)</f>
        <v>0</v>
      </c>
      <c r="I2321" s="22">
        <f t="shared" si="324"/>
        <v>3500</v>
      </c>
      <c r="J2321" s="5"/>
      <c r="K2321" s="5"/>
      <c r="L2321" s="33">
        <f t="shared" si="325"/>
        <v>4062</v>
      </c>
      <c r="M2321" s="33">
        <f t="shared" si="326"/>
        <v>4062</v>
      </c>
      <c r="N2321" s="22">
        <f t="shared" si="327"/>
        <v>0</v>
      </c>
    </row>
    <row r="2322" spans="1:14" x14ac:dyDescent="0.3">
      <c r="A2322" s="5" t="s">
        <v>2684</v>
      </c>
      <c r="B2322" s="5" t="s">
        <v>2685</v>
      </c>
      <c r="C2322" s="5" t="s">
        <v>3762</v>
      </c>
      <c r="D2322" s="5">
        <v>3500</v>
      </c>
      <c r="E2322" s="6">
        <v>4131</v>
      </c>
      <c r="F2322" s="17">
        <f>VLOOKUP(A2322,'forecast data dump'!$A$1:$H$3450,4,FALSE)</f>
        <v>44481</v>
      </c>
      <c r="G2322" s="17">
        <f>VLOOKUP(A2322,'forecast data dump'!$A$1:$H$3450,5,FALSE)</f>
        <v>44508</v>
      </c>
      <c r="H2322" s="13">
        <f>VLOOKUP(A2322,'forecast data dump'!$A$1:$H$3450,8,FALSE)</f>
        <v>0</v>
      </c>
      <c r="I2322" s="22">
        <f t="shared" si="324"/>
        <v>3500</v>
      </c>
      <c r="J2322" s="5"/>
      <c r="K2322" s="5"/>
      <c r="L2322" s="33">
        <f t="shared" si="325"/>
        <v>4131</v>
      </c>
      <c r="M2322" s="33">
        <f t="shared" si="326"/>
        <v>4131</v>
      </c>
      <c r="N2322" s="22">
        <f t="shared" si="327"/>
        <v>0</v>
      </c>
    </row>
    <row r="2323" spans="1:14" x14ac:dyDescent="0.3">
      <c r="A2323" s="5" t="s">
        <v>2686</v>
      </c>
      <c r="B2323" s="5" t="s">
        <v>2687</v>
      </c>
      <c r="C2323" s="5" t="s">
        <v>3762</v>
      </c>
      <c r="D2323" s="5">
        <v>3500</v>
      </c>
      <c r="E2323" s="6">
        <v>4144</v>
      </c>
      <c r="F2323" s="17">
        <f>VLOOKUP(A2323,'forecast data dump'!$A$1:$H$3450,4,FALSE)</f>
        <v>44509</v>
      </c>
      <c r="G2323" s="17">
        <f>VLOOKUP(A2323,'forecast data dump'!$A$1:$H$3450,5,FALSE)</f>
        <v>44539</v>
      </c>
      <c r="H2323" s="13">
        <f>VLOOKUP(A2323,'forecast data dump'!$A$1:$H$3450,8,FALSE)</f>
        <v>0</v>
      </c>
      <c r="I2323" s="22">
        <f t="shared" si="324"/>
        <v>3500</v>
      </c>
      <c r="J2323" s="5"/>
      <c r="K2323" s="5"/>
      <c r="L2323" s="33">
        <f t="shared" si="325"/>
        <v>4144</v>
      </c>
      <c r="M2323" s="33">
        <f t="shared" si="326"/>
        <v>4144</v>
      </c>
      <c r="N2323" s="22">
        <f t="shared" si="327"/>
        <v>0</v>
      </c>
    </row>
    <row r="2324" spans="1:14" x14ac:dyDescent="0.3">
      <c r="A2324" s="5" t="s">
        <v>2688</v>
      </c>
      <c r="B2324" s="5" t="s">
        <v>2689</v>
      </c>
      <c r="C2324" s="5" t="s">
        <v>3752</v>
      </c>
      <c r="D2324" s="5">
        <v>64</v>
      </c>
      <c r="E2324" s="6">
        <v>8245</v>
      </c>
      <c r="F2324" s="17">
        <f>VLOOKUP(A2324,'forecast data dump'!$A$1:$H$3450,4,FALSE)</f>
        <v>44460</v>
      </c>
      <c r="G2324" s="17">
        <f>VLOOKUP(A2324,'forecast data dump'!$A$1:$H$3450,5,FALSE)</f>
        <v>44461</v>
      </c>
      <c r="H2324" s="13">
        <f>VLOOKUP(A2324,'forecast data dump'!$A$1:$H$3450,8,FALSE)</f>
        <v>0</v>
      </c>
      <c r="I2324" s="22">
        <f t="shared" si="324"/>
        <v>64</v>
      </c>
      <c r="J2324" s="5"/>
      <c r="K2324" s="5"/>
      <c r="L2324" s="33">
        <f t="shared" si="325"/>
        <v>8245</v>
      </c>
      <c r="M2324" s="33">
        <f t="shared" si="326"/>
        <v>8245</v>
      </c>
      <c r="N2324" s="22">
        <f t="shared" si="327"/>
        <v>0</v>
      </c>
    </row>
    <row r="2325" spans="1:14" x14ac:dyDescent="0.3">
      <c r="A2325" s="5" t="s">
        <v>2688</v>
      </c>
      <c r="B2325" s="5" t="s">
        <v>2689</v>
      </c>
      <c r="C2325" s="5" t="s">
        <v>3763</v>
      </c>
      <c r="D2325" s="5">
        <v>16</v>
      </c>
      <c r="E2325" s="6">
        <v>2427</v>
      </c>
      <c r="F2325" s="17">
        <f>VLOOKUP(A2325,'forecast data dump'!$A$1:$H$3450,4,FALSE)</f>
        <v>44460</v>
      </c>
      <c r="G2325" s="17">
        <f>VLOOKUP(A2325,'forecast data dump'!$A$1:$H$3450,5,FALSE)</f>
        <v>44461</v>
      </c>
      <c r="H2325" s="13">
        <f>VLOOKUP(A2325,'forecast data dump'!$A$1:$H$3450,8,FALSE)</f>
        <v>0</v>
      </c>
      <c r="I2325" s="22">
        <f t="shared" si="324"/>
        <v>16</v>
      </c>
      <c r="J2325" s="5"/>
      <c r="K2325" s="5"/>
      <c r="L2325" s="33">
        <f t="shared" si="325"/>
        <v>2427</v>
      </c>
      <c r="M2325" s="33">
        <f t="shared" si="326"/>
        <v>2427</v>
      </c>
      <c r="N2325" s="22">
        <f t="shared" si="327"/>
        <v>0</v>
      </c>
    </row>
    <row r="2326" spans="1:14" x14ac:dyDescent="0.3">
      <c r="A2326" s="5" t="s">
        <v>2688</v>
      </c>
      <c r="B2326" s="5" t="s">
        <v>2689</v>
      </c>
      <c r="C2326" s="5" t="s">
        <v>3763</v>
      </c>
      <c r="D2326" s="5">
        <v>16</v>
      </c>
      <c r="E2326" s="6">
        <v>2427</v>
      </c>
      <c r="F2326" s="17">
        <f>VLOOKUP(A2326,'forecast data dump'!$A$1:$H$3450,4,FALSE)</f>
        <v>44460</v>
      </c>
      <c r="G2326" s="17">
        <f>VLOOKUP(A2326,'forecast data dump'!$A$1:$H$3450,5,FALSE)</f>
        <v>44461</v>
      </c>
      <c r="H2326" s="13">
        <f>VLOOKUP(A2326,'forecast data dump'!$A$1:$H$3450,8,FALSE)</f>
        <v>0</v>
      </c>
      <c r="I2326" s="22">
        <f t="shared" si="324"/>
        <v>16</v>
      </c>
      <c r="J2326" s="5"/>
      <c r="K2326" s="5"/>
      <c r="L2326" s="33">
        <f t="shared" si="325"/>
        <v>2427</v>
      </c>
      <c r="M2326" s="33">
        <f t="shared" si="326"/>
        <v>2427</v>
      </c>
      <c r="N2326" s="22">
        <f t="shared" si="327"/>
        <v>0</v>
      </c>
    </row>
    <row r="2327" spans="1:14" x14ac:dyDescent="0.3">
      <c r="A2327" s="5" t="s">
        <v>2690</v>
      </c>
      <c r="B2327" s="5" t="s">
        <v>2691</v>
      </c>
      <c r="C2327" s="5" t="s">
        <v>3752</v>
      </c>
      <c r="D2327" s="5">
        <v>64</v>
      </c>
      <c r="E2327" s="6">
        <v>8245</v>
      </c>
      <c r="F2327" s="17">
        <f>VLOOKUP(A2327,'forecast data dump'!$A$1:$H$3450,4,FALSE)</f>
        <v>44462</v>
      </c>
      <c r="G2327" s="17">
        <f>VLOOKUP(A2327,'forecast data dump'!$A$1:$H$3450,5,FALSE)</f>
        <v>44463</v>
      </c>
      <c r="H2327" s="13">
        <f>VLOOKUP(A2327,'forecast data dump'!$A$1:$H$3450,8,FALSE)</f>
        <v>0</v>
      </c>
      <c r="I2327" s="22">
        <f t="shared" si="324"/>
        <v>64</v>
      </c>
      <c r="J2327" s="5"/>
      <c r="K2327" s="5"/>
      <c r="L2327" s="33">
        <f t="shared" si="325"/>
        <v>8245</v>
      </c>
      <c r="M2327" s="33">
        <f t="shared" si="326"/>
        <v>8245</v>
      </c>
      <c r="N2327" s="22">
        <f t="shared" si="327"/>
        <v>0</v>
      </c>
    </row>
    <row r="2328" spans="1:14" x14ac:dyDescent="0.3">
      <c r="A2328" s="5" t="s">
        <v>2690</v>
      </c>
      <c r="B2328" s="5" t="s">
        <v>2691</v>
      </c>
      <c r="C2328" s="5" t="s">
        <v>3763</v>
      </c>
      <c r="D2328" s="5">
        <v>16</v>
      </c>
      <c r="E2328" s="6">
        <v>2427</v>
      </c>
      <c r="F2328" s="17">
        <f>VLOOKUP(A2328,'forecast data dump'!$A$1:$H$3450,4,FALSE)</f>
        <v>44462</v>
      </c>
      <c r="G2328" s="17">
        <f>VLOOKUP(A2328,'forecast data dump'!$A$1:$H$3450,5,FALSE)</f>
        <v>44463</v>
      </c>
      <c r="H2328" s="13">
        <f>VLOOKUP(A2328,'forecast data dump'!$A$1:$H$3450,8,FALSE)</f>
        <v>0</v>
      </c>
      <c r="I2328" s="22">
        <f t="shared" si="324"/>
        <v>16</v>
      </c>
      <c r="J2328" s="5"/>
      <c r="K2328" s="5"/>
      <c r="L2328" s="33">
        <f t="shared" si="325"/>
        <v>2427</v>
      </c>
      <c r="M2328" s="33">
        <f t="shared" si="326"/>
        <v>2427</v>
      </c>
      <c r="N2328" s="22">
        <f t="shared" si="327"/>
        <v>0</v>
      </c>
    </row>
    <row r="2329" spans="1:14" x14ac:dyDescent="0.3">
      <c r="A2329" s="5" t="s">
        <v>2690</v>
      </c>
      <c r="B2329" s="5" t="s">
        <v>2691</v>
      </c>
      <c r="C2329" s="5" t="s">
        <v>3763</v>
      </c>
      <c r="D2329" s="5">
        <v>16</v>
      </c>
      <c r="E2329" s="6">
        <v>2427</v>
      </c>
      <c r="F2329" s="17">
        <f>VLOOKUP(A2329,'forecast data dump'!$A$1:$H$3450,4,FALSE)</f>
        <v>44462</v>
      </c>
      <c r="G2329" s="17">
        <f>VLOOKUP(A2329,'forecast data dump'!$A$1:$H$3450,5,FALSE)</f>
        <v>44463</v>
      </c>
      <c r="H2329" s="13">
        <f>VLOOKUP(A2329,'forecast data dump'!$A$1:$H$3450,8,FALSE)</f>
        <v>0</v>
      </c>
      <c r="I2329" s="22">
        <f t="shared" si="324"/>
        <v>16</v>
      </c>
      <c r="J2329" s="5"/>
      <c r="K2329" s="5"/>
      <c r="L2329" s="33">
        <f t="shared" si="325"/>
        <v>2427</v>
      </c>
      <c r="M2329" s="33">
        <f t="shared" si="326"/>
        <v>2427</v>
      </c>
      <c r="N2329" s="22">
        <f t="shared" si="327"/>
        <v>0</v>
      </c>
    </row>
    <row r="2330" spans="1:14" x14ac:dyDescent="0.3">
      <c r="A2330" s="5" t="s">
        <v>2692</v>
      </c>
      <c r="B2330" s="5" t="s">
        <v>2693</v>
      </c>
      <c r="C2330" s="5" t="s">
        <v>3752</v>
      </c>
      <c r="D2330" s="5">
        <v>160</v>
      </c>
      <c r="E2330" s="6">
        <v>20612</v>
      </c>
      <c r="F2330" s="17">
        <f>VLOOKUP(A2330,'forecast data dump'!$A$1:$H$3450,4,FALSE)</f>
        <v>44466</v>
      </c>
      <c r="G2330" s="17">
        <f>VLOOKUP(A2330,'forecast data dump'!$A$1:$H$3450,5,FALSE)</f>
        <v>44477</v>
      </c>
      <c r="H2330" s="13">
        <f>VLOOKUP(A2330,'forecast data dump'!$A$1:$H$3450,8,FALSE)</f>
        <v>0</v>
      </c>
      <c r="I2330" s="22">
        <f t="shared" si="324"/>
        <v>160</v>
      </c>
      <c r="J2330" s="5"/>
      <c r="K2330" s="5"/>
      <c r="L2330" s="33">
        <f t="shared" si="325"/>
        <v>20612</v>
      </c>
      <c r="M2330" s="33">
        <f t="shared" si="326"/>
        <v>20612</v>
      </c>
      <c r="N2330" s="22">
        <f t="shared" si="327"/>
        <v>0</v>
      </c>
    </row>
    <row r="2331" spans="1:14" x14ac:dyDescent="0.3">
      <c r="A2331" s="5" t="s">
        <v>2692</v>
      </c>
      <c r="B2331" s="5" t="s">
        <v>2693</v>
      </c>
      <c r="C2331" s="5" t="s">
        <v>3759</v>
      </c>
      <c r="D2331" s="5">
        <v>240</v>
      </c>
      <c r="E2331" s="6">
        <v>28211</v>
      </c>
      <c r="F2331" s="17">
        <f>VLOOKUP(A2331,'forecast data dump'!$A$1:$H$3450,4,FALSE)</f>
        <v>44466</v>
      </c>
      <c r="G2331" s="17">
        <f>VLOOKUP(A2331,'forecast data dump'!$A$1:$H$3450,5,FALSE)</f>
        <v>44477</v>
      </c>
      <c r="H2331" s="13">
        <f>VLOOKUP(A2331,'forecast data dump'!$A$1:$H$3450,8,FALSE)</f>
        <v>0</v>
      </c>
      <c r="I2331" s="22">
        <f t="shared" si="324"/>
        <v>240</v>
      </c>
      <c r="J2331" s="5"/>
      <c r="K2331" s="5"/>
      <c r="L2331" s="33">
        <f t="shared" si="325"/>
        <v>28211</v>
      </c>
      <c r="M2331" s="33">
        <f t="shared" si="326"/>
        <v>28211</v>
      </c>
      <c r="N2331" s="22">
        <f t="shared" si="327"/>
        <v>0</v>
      </c>
    </row>
    <row r="2332" spans="1:14" x14ac:dyDescent="0.3">
      <c r="A2332" s="5" t="s">
        <v>2694</v>
      </c>
      <c r="B2332" s="5" t="s">
        <v>2695</v>
      </c>
      <c r="C2332" s="5" t="s">
        <v>3759</v>
      </c>
      <c r="D2332" s="5">
        <v>320</v>
      </c>
      <c r="E2332" s="6">
        <v>38574</v>
      </c>
      <c r="F2332" s="17">
        <f>VLOOKUP(A2332,'forecast data dump'!$A$1:$H$3450,4,FALSE)</f>
        <v>44481</v>
      </c>
      <c r="G2332" s="17">
        <f>VLOOKUP(A2332,'forecast data dump'!$A$1:$H$3450,5,FALSE)</f>
        <v>44508</v>
      </c>
      <c r="H2332" s="13">
        <f>VLOOKUP(A2332,'forecast data dump'!$A$1:$H$3450,8,FALSE)</f>
        <v>0</v>
      </c>
      <c r="I2332" s="22">
        <f t="shared" si="324"/>
        <v>320</v>
      </c>
      <c r="J2332" s="5"/>
      <c r="K2332" s="5"/>
      <c r="L2332" s="33">
        <f t="shared" si="325"/>
        <v>38574</v>
      </c>
      <c r="M2332" s="33">
        <f t="shared" si="326"/>
        <v>38574</v>
      </c>
      <c r="N2332" s="22">
        <f t="shared" si="327"/>
        <v>0</v>
      </c>
    </row>
    <row r="2333" spans="1:14" x14ac:dyDescent="0.3">
      <c r="A2333" s="5" t="s">
        <v>2694</v>
      </c>
      <c r="B2333" s="5" t="s">
        <v>2695</v>
      </c>
      <c r="C2333" s="5" t="s">
        <v>3755</v>
      </c>
      <c r="D2333" s="5">
        <v>16</v>
      </c>
      <c r="E2333" s="6">
        <v>3262</v>
      </c>
      <c r="F2333" s="17">
        <f>VLOOKUP(A2333,'forecast data dump'!$A$1:$H$3450,4,FALSE)</f>
        <v>44481</v>
      </c>
      <c r="G2333" s="17">
        <f>VLOOKUP(A2333,'forecast data dump'!$A$1:$H$3450,5,FALSE)</f>
        <v>44508</v>
      </c>
      <c r="H2333" s="13">
        <f>VLOOKUP(A2333,'forecast data dump'!$A$1:$H$3450,8,FALSE)</f>
        <v>0</v>
      </c>
      <c r="I2333" s="22">
        <f t="shared" si="324"/>
        <v>16</v>
      </c>
      <c r="J2333" s="5"/>
      <c r="K2333" s="5"/>
      <c r="L2333" s="33">
        <f t="shared" si="325"/>
        <v>3262</v>
      </c>
      <c r="M2333" s="33">
        <f t="shared" si="326"/>
        <v>3262</v>
      </c>
      <c r="N2333" s="22">
        <f t="shared" si="327"/>
        <v>0</v>
      </c>
    </row>
    <row r="2334" spans="1:14" x14ac:dyDescent="0.3">
      <c r="A2334" s="5" t="s">
        <v>2694</v>
      </c>
      <c r="B2334" s="5" t="s">
        <v>2695</v>
      </c>
      <c r="C2334" s="5" t="s">
        <v>3763</v>
      </c>
      <c r="D2334" s="5">
        <v>40</v>
      </c>
      <c r="E2334" s="6">
        <v>6222</v>
      </c>
      <c r="F2334" s="17">
        <f>VLOOKUP(A2334,'forecast data dump'!$A$1:$H$3450,4,FALSE)</f>
        <v>44481</v>
      </c>
      <c r="G2334" s="17">
        <f>VLOOKUP(A2334,'forecast data dump'!$A$1:$H$3450,5,FALSE)</f>
        <v>44508</v>
      </c>
      <c r="H2334" s="13">
        <f>VLOOKUP(A2334,'forecast data dump'!$A$1:$H$3450,8,FALSE)</f>
        <v>0</v>
      </c>
      <c r="I2334" s="22">
        <f t="shared" si="324"/>
        <v>40</v>
      </c>
      <c r="J2334" s="5"/>
      <c r="K2334" s="5"/>
      <c r="L2334" s="33">
        <f t="shared" si="325"/>
        <v>6222</v>
      </c>
      <c r="M2334" s="33">
        <f t="shared" si="326"/>
        <v>6222</v>
      </c>
      <c r="N2334" s="22">
        <f t="shared" si="327"/>
        <v>0</v>
      </c>
    </row>
    <row r="2335" spans="1:14" x14ac:dyDescent="0.3">
      <c r="A2335" s="5" t="s">
        <v>2696</v>
      </c>
      <c r="B2335" s="5" t="s">
        <v>2697</v>
      </c>
      <c r="C2335" s="5" t="s">
        <v>3759</v>
      </c>
      <c r="D2335" s="5">
        <v>160</v>
      </c>
      <c r="E2335" s="6">
        <v>19372</v>
      </c>
      <c r="F2335" s="17">
        <f>VLOOKUP(A2335,'forecast data dump'!$A$1:$H$3450,4,FALSE)</f>
        <v>44509</v>
      </c>
      <c r="G2335" s="17">
        <f>VLOOKUP(A2335,'forecast data dump'!$A$1:$H$3450,5,FALSE)</f>
        <v>44539</v>
      </c>
      <c r="H2335" s="13">
        <f>VLOOKUP(A2335,'forecast data dump'!$A$1:$H$3450,8,FALSE)</f>
        <v>0</v>
      </c>
      <c r="I2335" s="22">
        <f t="shared" si="324"/>
        <v>160</v>
      </c>
      <c r="J2335" s="5"/>
      <c r="K2335" s="5"/>
      <c r="L2335" s="33">
        <f t="shared" si="325"/>
        <v>19372</v>
      </c>
      <c r="M2335" s="33">
        <f t="shared" si="326"/>
        <v>19372</v>
      </c>
      <c r="N2335" s="22">
        <f t="shared" si="327"/>
        <v>0</v>
      </c>
    </row>
    <row r="2336" spans="1:14" x14ac:dyDescent="0.3">
      <c r="A2336" s="5" t="s">
        <v>2696</v>
      </c>
      <c r="B2336" s="5" t="s">
        <v>2697</v>
      </c>
      <c r="C2336" s="5" t="s">
        <v>3755</v>
      </c>
      <c r="D2336" s="5">
        <v>16</v>
      </c>
      <c r="E2336" s="6">
        <v>3276</v>
      </c>
      <c r="F2336" s="17">
        <f>VLOOKUP(A2336,'forecast data dump'!$A$1:$H$3450,4,FALSE)</f>
        <v>44509</v>
      </c>
      <c r="G2336" s="17">
        <f>VLOOKUP(A2336,'forecast data dump'!$A$1:$H$3450,5,FALSE)</f>
        <v>44539</v>
      </c>
      <c r="H2336" s="13">
        <f>VLOOKUP(A2336,'forecast data dump'!$A$1:$H$3450,8,FALSE)</f>
        <v>0</v>
      </c>
      <c r="I2336" s="22">
        <f t="shared" si="324"/>
        <v>16</v>
      </c>
      <c r="J2336" s="5"/>
      <c r="K2336" s="5"/>
      <c r="L2336" s="33">
        <f t="shared" si="325"/>
        <v>3276</v>
      </c>
      <c r="M2336" s="33">
        <f t="shared" si="326"/>
        <v>3276</v>
      </c>
      <c r="N2336" s="22">
        <f t="shared" si="327"/>
        <v>0</v>
      </c>
    </row>
    <row r="2337" spans="1:14" x14ac:dyDescent="0.3">
      <c r="A2337" s="5" t="s">
        <v>2696</v>
      </c>
      <c r="B2337" s="5" t="s">
        <v>2697</v>
      </c>
      <c r="C2337" s="5" t="s">
        <v>3763</v>
      </c>
      <c r="D2337" s="5">
        <v>40</v>
      </c>
      <c r="E2337" s="6">
        <v>6249</v>
      </c>
      <c r="F2337" s="17">
        <f>VLOOKUP(A2337,'forecast data dump'!$A$1:$H$3450,4,FALSE)</f>
        <v>44509</v>
      </c>
      <c r="G2337" s="17">
        <f>VLOOKUP(A2337,'forecast data dump'!$A$1:$H$3450,5,FALSE)</f>
        <v>44539</v>
      </c>
      <c r="H2337" s="13">
        <f>VLOOKUP(A2337,'forecast data dump'!$A$1:$H$3450,8,FALSE)</f>
        <v>0</v>
      </c>
      <c r="I2337" s="22">
        <f t="shared" si="324"/>
        <v>40</v>
      </c>
      <c r="J2337" s="5"/>
      <c r="K2337" s="5"/>
      <c r="L2337" s="33">
        <f t="shared" si="325"/>
        <v>6249</v>
      </c>
      <c r="M2337" s="33">
        <f t="shared" si="326"/>
        <v>6249</v>
      </c>
      <c r="N2337" s="22">
        <f t="shared" si="327"/>
        <v>0</v>
      </c>
    </row>
    <row r="2338" spans="1:14" x14ac:dyDescent="0.3">
      <c r="A2338" s="5" t="s">
        <v>2698</v>
      </c>
      <c r="B2338" s="5" t="s">
        <v>2699</v>
      </c>
      <c r="C2338" s="5" t="s">
        <v>3759</v>
      </c>
      <c r="D2338" s="5">
        <v>8</v>
      </c>
      <c r="E2338" s="6">
        <v>969</v>
      </c>
      <c r="F2338" s="17">
        <f>VLOOKUP(A2338,'forecast data dump'!$A$1:$H$3450,4,FALSE)</f>
        <v>44540</v>
      </c>
      <c r="G2338" s="17">
        <f>VLOOKUP(A2338,'forecast data dump'!$A$1:$H$3450,5,FALSE)</f>
        <v>44553</v>
      </c>
      <c r="H2338" s="13">
        <f>VLOOKUP(A2338,'forecast data dump'!$A$1:$H$3450,8,FALSE)</f>
        <v>0</v>
      </c>
      <c r="I2338" s="22">
        <f t="shared" si="324"/>
        <v>8</v>
      </c>
      <c r="J2338" s="5"/>
      <c r="K2338" s="5"/>
      <c r="L2338" s="33">
        <f t="shared" si="325"/>
        <v>969</v>
      </c>
      <c r="M2338" s="33">
        <f t="shared" si="326"/>
        <v>969</v>
      </c>
      <c r="N2338" s="22">
        <f t="shared" si="327"/>
        <v>0</v>
      </c>
    </row>
    <row r="2339" spans="1:14" x14ac:dyDescent="0.3">
      <c r="A2339" s="5" t="s">
        <v>2698</v>
      </c>
      <c r="B2339" s="5" t="s">
        <v>2699</v>
      </c>
      <c r="C2339" s="5" t="s">
        <v>3755</v>
      </c>
      <c r="D2339" s="5">
        <v>8</v>
      </c>
      <c r="E2339" s="6">
        <v>1638</v>
      </c>
      <c r="F2339" s="17">
        <f>VLOOKUP(A2339,'forecast data dump'!$A$1:$H$3450,4,FALSE)</f>
        <v>44540</v>
      </c>
      <c r="G2339" s="17">
        <f>VLOOKUP(A2339,'forecast data dump'!$A$1:$H$3450,5,FALSE)</f>
        <v>44553</v>
      </c>
      <c r="H2339" s="13">
        <f>VLOOKUP(A2339,'forecast data dump'!$A$1:$H$3450,8,FALSE)</f>
        <v>0</v>
      </c>
      <c r="I2339" s="22">
        <f t="shared" si="324"/>
        <v>8</v>
      </c>
      <c r="J2339" s="5"/>
      <c r="K2339" s="5"/>
      <c r="L2339" s="33">
        <f t="shared" si="325"/>
        <v>1638</v>
      </c>
      <c r="M2339" s="33">
        <f t="shared" si="326"/>
        <v>1638</v>
      </c>
      <c r="N2339" s="22">
        <f t="shared" si="327"/>
        <v>0</v>
      </c>
    </row>
    <row r="2340" spans="1:14" x14ac:dyDescent="0.3">
      <c r="A2340" s="5" t="s">
        <v>2698</v>
      </c>
      <c r="B2340" s="5" t="s">
        <v>2699</v>
      </c>
      <c r="C2340" s="5" t="s">
        <v>3763</v>
      </c>
      <c r="D2340" s="5">
        <v>8</v>
      </c>
      <c r="E2340" s="6">
        <v>1250</v>
      </c>
      <c r="F2340" s="17">
        <f>VLOOKUP(A2340,'forecast data dump'!$A$1:$H$3450,4,FALSE)</f>
        <v>44540</v>
      </c>
      <c r="G2340" s="17">
        <f>VLOOKUP(A2340,'forecast data dump'!$A$1:$H$3450,5,FALSE)</f>
        <v>44553</v>
      </c>
      <c r="H2340" s="13">
        <f>VLOOKUP(A2340,'forecast data dump'!$A$1:$H$3450,8,FALSE)</f>
        <v>0</v>
      </c>
      <c r="I2340" s="22">
        <f t="shared" si="324"/>
        <v>8</v>
      </c>
      <c r="J2340" s="5"/>
      <c r="K2340" s="5"/>
      <c r="L2340" s="33">
        <f t="shared" si="325"/>
        <v>1250</v>
      </c>
      <c r="M2340" s="33">
        <f t="shared" si="326"/>
        <v>1250</v>
      </c>
      <c r="N2340" s="22">
        <f t="shared" si="327"/>
        <v>0</v>
      </c>
    </row>
    <row r="2341" spans="1:14" x14ac:dyDescent="0.3">
      <c r="A2341" s="5" t="s">
        <v>2700</v>
      </c>
      <c r="B2341" s="5" t="s">
        <v>2701</v>
      </c>
      <c r="C2341" s="5" t="s">
        <v>3759</v>
      </c>
      <c r="D2341" s="5">
        <v>8</v>
      </c>
      <c r="E2341" s="6">
        <v>969</v>
      </c>
      <c r="F2341" s="17">
        <f>VLOOKUP(A2341,'forecast data dump'!$A$1:$H$3450,4,FALSE)</f>
        <v>44557</v>
      </c>
      <c r="G2341" s="17">
        <f>VLOOKUP(A2341,'forecast data dump'!$A$1:$H$3450,5,FALSE)</f>
        <v>44571</v>
      </c>
      <c r="H2341" s="13">
        <f>VLOOKUP(A2341,'forecast data dump'!$A$1:$H$3450,8,FALSE)</f>
        <v>0</v>
      </c>
      <c r="I2341" s="22">
        <f t="shared" si="324"/>
        <v>8</v>
      </c>
      <c r="J2341" s="5"/>
      <c r="K2341" s="5"/>
      <c r="L2341" s="33">
        <f t="shared" si="325"/>
        <v>969</v>
      </c>
      <c r="M2341" s="33">
        <f t="shared" si="326"/>
        <v>969</v>
      </c>
      <c r="N2341" s="22">
        <f t="shared" si="327"/>
        <v>0</v>
      </c>
    </row>
    <row r="2342" spans="1:14" x14ac:dyDescent="0.3">
      <c r="A2342" s="5" t="s">
        <v>2700</v>
      </c>
      <c r="B2342" s="5" t="s">
        <v>2701</v>
      </c>
      <c r="C2342" s="5" t="s">
        <v>3755</v>
      </c>
      <c r="D2342" s="5">
        <v>8</v>
      </c>
      <c r="E2342" s="6">
        <v>1638</v>
      </c>
      <c r="F2342" s="17">
        <f>VLOOKUP(A2342,'forecast data dump'!$A$1:$H$3450,4,FALSE)</f>
        <v>44557</v>
      </c>
      <c r="G2342" s="17">
        <f>VLOOKUP(A2342,'forecast data dump'!$A$1:$H$3450,5,FALSE)</f>
        <v>44571</v>
      </c>
      <c r="H2342" s="13">
        <f>VLOOKUP(A2342,'forecast data dump'!$A$1:$H$3450,8,FALSE)</f>
        <v>0</v>
      </c>
      <c r="I2342" s="22">
        <f t="shared" si="324"/>
        <v>8</v>
      </c>
      <c r="J2342" s="5"/>
      <c r="K2342" s="5"/>
      <c r="L2342" s="33">
        <f t="shared" si="325"/>
        <v>1638</v>
      </c>
      <c r="M2342" s="33">
        <f t="shared" si="326"/>
        <v>1638</v>
      </c>
      <c r="N2342" s="22">
        <f t="shared" si="327"/>
        <v>0</v>
      </c>
    </row>
    <row r="2343" spans="1:14" x14ac:dyDescent="0.3">
      <c r="A2343" s="5" t="s">
        <v>2700</v>
      </c>
      <c r="B2343" s="5" t="s">
        <v>2701</v>
      </c>
      <c r="C2343" s="5" t="s">
        <v>3763</v>
      </c>
      <c r="D2343" s="5">
        <v>8</v>
      </c>
      <c r="E2343" s="6">
        <v>1250</v>
      </c>
      <c r="F2343" s="17">
        <f>VLOOKUP(A2343,'forecast data dump'!$A$1:$H$3450,4,FALSE)</f>
        <v>44557</v>
      </c>
      <c r="G2343" s="17">
        <f>VLOOKUP(A2343,'forecast data dump'!$A$1:$H$3450,5,FALSE)</f>
        <v>44571</v>
      </c>
      <c r="H2343" s="13">
        <f>VLOOKUP(A2343,'forecast data dump'!$A$1:$H$3450,8,FALSE)</f>
        <v>0</v>
      </c>
      <c r="I2343" s="22">
        <f t="shared" si="324"/>
        <v>8</v>
      </c>
      <c r="J2343" s="5"/>
      <c r="K2343" s="5"/>
      <c r="L2343" s="33">
        <f t="shared" si="325"/>
        <v>1250</v>
      </c>
      <c r="M2343" s="33">
        <f t="shared" si="326"/>
        <v>1250</v>
      </c>
      <c r="N2343" s="22">
        <f t="shared" si="327"/>
        <v>0</v>
      </c>
    </row>
    <row r="2344" spans="1:14" x14ac:dyDescent="0.3">
      <c r="A2344" s="5" t="s">
        <v>2702</v>
      </c>
      <c r="B2344" s="5" t="s">
        <v>2703</v>
      </c>
      <c r="C2344" s="5" t="s">
        <v>3733</v>
      </c>
      <c r="D2344" s="5">
        <v>120</v>
      </c>
      <c r="E2344" s="6">
        <v>18202</v>
      </c>
      <c r="F2344" s="17" t="str">
        <f>VLOOKUP(A2344,'forecast data dump'!$A$1:$H$3450,4,FALSE)</f>
        <v>15-Apr-20 A</v>
      </c>
      <c r="G2344" s="17" t="str">
        <f>VLOOKUP(A2344,'forecast data dump'!$A$1:$H$3450,5,FALSE)</f>
        <v>30-Sep-20 A</v>
      </c>
      <c r="H2344" s="13">
        <f>VLOOKUP(A2344,'forecast data dump'!$A$1:$H$3450,8,FALSE)</f>
        <v>1</v>
      </c>
      <c r="I2344" s="22">
        <f t="shared" si="324"/>
        <v>0</v>
      </c>
      <c r="J2344" s="5"/>
      <c r="K2344" s="5"/>
      <c r="L2344" s="33">
        <f t="shared" si="325"/>
        <v>0</v>
      </c>
      <c r="M2344" s="33">
        <f t="shared" si="326"/>
        <v>0</v>
      </c>
      <c r="N2344" s="22">
        <f t="shared" si="327"/>
        <v>0</v>
      </c>
    </row>
    <row r="2345" spans="1:14" x14ac:dyDescent="0.3">
      <c r="A2345" s="5" t="s">
        <v>2702</v>
      </c>
      <c r="B2345" s="5" t="s">
        <v>2703</v>
      </c>
      <c r="C2345" s="5" t="s">
        <v>3741</v>
      </c>
      <c r="D2345" s="5">
        <v>24</v>
      </c>
      <c r="E2345" s="6">
        <v>2821</v>
      </c>
      <c r="F2345" s="17" t="str">
        <f>VLOOKUP(A2345,'forecast data dump'!$A$1:$H$3450,4,FALSE)</f>
        <v>15-Apr-20 A</v>
      </c>
      <c r="G2345" s="17" t="str">
        <f>VLOOKUP(A2345,'forecast data dump'!$A$1:$H$3450,5,FALSE)</f>
        <v>30-Sep-20 A</v>
      </c>
      <c r="H2345" s="13">
        <f>VLOOKUP(A2345,'forecast data dump'!$A$1:$H$3450,8,FALSE)</f>
        <v>1</v>
      </c>
      <c r="I2345" s="22">
        <f t="shared" si="324"/>
        <v>0</v>
      </c>
      <c r="J2345" s="5"/>
      <c r="K2345" s="5"/>
      <c r="L2345" s="33">
        <f t="shared" si="325"/>
        <v>0</v>
      </c>
      <c r="M2345" s="33">
        <f t="shared" si="326"/>
        <v>0</v>
      </c>
      <c r="N2345" s="22">
        <f t="shared" si="327"/>
        <v>0</v>
      </c>
    </row>
    <row r="2346" spans="1:14" x14ac:dyDescent="0.3">
      <c r="A2346" s="5" t="s">
        <v>2702</v>
      </c>
      <c r="B2346" s="5" t="s">
        <v>2703</v>
      </c>
      <c r="C2346" s="5" t="s">
        <v>3745</v>
      </c>
      <c r="D2346" s="5">
        <v>120</v>
      </c>
      <c r="E2346" s="6">
        <v>14105</v>
      </c>
      <c r="F2346" s="17" t="str">
        <f>VLOOKUP(A2346,'forecast data dump'!$A$1:$H$3450,4,FALSE)</f>
        <v>15-Apr-20 A</v>
      </c>
      <c r="G2346" s="17" t="str">
        <f>VLOOKUP(A2346,'forecast data dump'!$A$1:$H$3450,5,FALSE)</f>
        <v>30-Sep-20 A</v>
      </c>
      <c r="H2346" s="13">
        <f>VLOOKUP(A2346,'forecast data dump'!$A$1:$H$3450,8,FALSE)</f>
        <v>1</v>
      </c>
      <c r="I2346" s="22">
        <f t="shared" si="324"/>
        <v>0</v>
      </c>
      <c r="J2346" s="5"/>
      <c r="K2346" s="5"/>
      <c r="L2346" s="33">
        <f t="shared" si="325"/>
        <v>0</v>
      </c>
      <c r="M2346" s="33">
        <f t="shared" si="326"/>
        <v>0</v>
      </c>
      <c r="N2346" s="22">
        <f t="shared" si="327"/>
        <v>0</v>
      </c>
    </row>
    <row r="2347" spans="1:14" x14ac:dyDescent="0.3">
      <c r="A2347" s="5" t="s">
        <v>2704</v>
      </c>
      <c r="B2347" s="5" t="s">
        <v>2705</v>
      </c>
      <c r="C2347" s="5" t="s">
        <v>3733</v>
      </c>
      <c r="D2347" s="5">
        <v>30</v>
      </c>
      <c r="E2347" s="6">
        <v>4550</v>
      </c>
      <c r="F2347" s="17" t="str">
        <f>VLOOKUP(A2347,'forecast data dump'!$A$1:$H$3450,4,FALSE)</f>
        <v>17-Mar-21 A</v>
      </c>
      <c r="G2347" s="17">
        <f>VLOOKUP(A2347,'forecast data dump'!$A$1:$H$3450,5,FALSE)</f>
        <v>44406</v>
      </c>
      <c r="H2347" s="13">
        <f>VLOOKUP(A2347,'forecast data dump'!$A$1:$H$3450,8,FALSE)</f>
        <v>0.75</v>
      </c>
      <c r="I2347" s="22">
        <f t="shared" si="324"/>
        <v>7.5</v>
      </c>
      <c r="J2347" s="5"/>
      <c r="K2347" s="5"/>
      <c r="L2347" s="33">
        <f t="shared" si="325"/>
        <v>1137.5</v>
      </c>
      <c r="M2347" s="33">
        <f t="shared" si="326"/>
        <v>1137.5</v>
      </c>
      <c r="N2347" s="22">
        <f t="shared" si="327"/>
        <v>0</v>
      </c>
    </row>
    <row r="2348" spans="1:14" x14ac:dyDescent="0.3">
      <c r="A2348" s="5" t="s">
        <v>2704</v>
      </c>
      <c r="B2348" s="5" t="s">
        <v>2705</v>
      </c>
      <c r="C2348" s="5" t="s">
        <v>3741</v>
      </c>
      <c r="D2348" s="5">
        <v>10</v>
      </c>
      <c r="E2348" s="6">
        <v>1175</v>
      </c>
      <c r="F2348" s="17" t="str">
        <f>VLOOKUP(A2348,'forecast data dump'!$A$1:$H$3450,4,FALSE)</f>
        <v>17-Mar-21 A</v>
      </c>
      <c r="G2348" s="17">
        <f>VLOOKUP(A2348,'forecast data dump'!$A$1:$H$3450,5,FALSE)</f>
        <v>44406</v>
      </c>
      <c r="H2348" s="13">
        <f>VLOOKUP(A2348,'forecast data dump'!$A$1:$H$3450,8,FALSE)</f>
        <v>0.75</v>
      </c>
      <c r="I2348" s="22">
        <f t="shared" si="324"/>
        <v>2.5</v>
      </c>
      <c r="J2348" s="5"/>
      <c r="K2348" s="5"/>
      <c r="L2348" s="33">
        <f t="shared" si="325"/>
        <v>293.75</v>
      </c>
      <c r="M2348" s="33">
        <f t="shared" si="326"/>
        <v>293.75</v>
      </c>
      <c r="N2348" s="22">
        <f t="shared" si="327"/>
        <v>0</v>
      </c>
    </row>
    <row r="2349" spans="1:14" x14ac:dyDescent="0.3">
      <c r="A2349" s="5" t="s">
        <v>2704</v>
      </c>
      <c r="B2349" s="5" t="s">
        <v>2705</v>
      </c>
      <c r="C2349" s="5" t="s">
        <v>3745</v>
      </c>
      <c r="D2349" s="5">
        <v>10</v>
      </c>
      <c r="E2349" s="6">
        <v>1175</v>
      </c>
      <c r="F2349" s="17" t="str">
        <f>VLOOKUP(A2349,'forecast data dump'!$A$1:$H$3450,4,FALSE)</f>
        <v>17-Mar-21 A</v>
      </c>
      <c r="G2349" s="17">
        <f>VLOOKUP(A2349,'forecast data dump'!$A$1:$H$3450,5,FALSE)</f>
        <v>44406</v>
      </c>
      <c r="H2349" s="13">
        <f>VLOOKUP(A2349,'forecast data dump'!$A$1:$H$3450,8,FALSE)</f>
        <v>0.75</v>
      </c>
      <c r="I2349" s="22">
        <f t="shared" si="324"/>
        <v>2.5</v>
      </c>
      <c r="J2349" s="5"/>
      <c r="K2349" s="5"/>
      <c r="L2349" s="33">
        <f t="shared" si="325"/>
        <v>293.75</v>
      </c>
      <c r="M2349" s="33">
        <f t="shared" si="326"/>
        <v>293.75</v>
      </c>
      <c r="N2349" s="22">
        <f t="shared" si="327"/>
        <v>0</v>
      </c>
    </row>
    <row r="2350" spans="1:14" x14ac:dyDescent="0.3">
      <c r="A2350" s="5" t="s">
        <v>2706</v>
      </c>
      <c r="B2350" s="5" t="s">
        <v>2707</v>
      </c>
      <c r="C2350" s="5" t="s">
        <v>3733</v>
      </c>
      <c r="D2350" s="5">
        <v>20</v>
      </c>
      <c r="E2350" s="6">
        <v>3034</v>
      </c>
      <c r="F2350" s="17" t="str">
        <f>VLOOKUP(A2350,'forecast data dump'!$A$1:$H$3450,4,FALSE)</f>
        <v>08-Feb-21 A</v>
      </c>
      <c r="G2350" s="17" t="str">
        <f>VLOOKUP(A2350,'forecast data dump'!$A$1:$H$3450,5,FALSE)</f>
        <v>23-Feb-21 A</v>
      </c>
      <c r="H2350" s="13">
        <f>VLOOKUP(A2350,'forecast data dump'!$A$1:$H$3450,8,FALSE)</f>
        <v>1</v>
      </c>
      <c r="I2350" s="22">
        <f t="shared" si="324"/>
        <v>0</v>
      </c>
      <c r="J2350" s="5"/>
      <c r="K2350" s="5"/>
      <c r="L2350" s="33">
        <f t="shared" si="325"/>
        <v>0</v>
      </c>
      <c r="M2350" s="33">
        <f t="shared" si="326"/>
        <v>0</v>
      </c>
      <c r="N2350" s="22">
        <f t="shared" si="327"/>
        <v>0</v>
      </c>
    </row>
    <row r="2351" spans="1:14" x14ac:dyDescent="0.3">
      <c r="A2351" s="5" t="s">
        <v>2706</v>
      </c>
      <c r="B2351" s="5" t="s">
        <v>2707</v>
      </c>
      <c r="C2351" s="5" t="s">
        <v>3745</v>
      </c>
      <c r="D2351" s="5">
        <v>10</v>
      </c>
      <c r="E2351" s="6">
        <v>1175</v>
      </c>
      <c r="F2351" s="17" t="str">
        <f>VLOOKUP(A2351,'forecast data dump'!$A$1:$H$3450,4,FALSE)</f>
        <v>08-Feb-21 A</v>
      </c>
      <c r="G2351" s="17" t="str">
        <f>VLOOKUP(A2351,'forecast data dump'!$A$1:$H$3450,5,FALSE)</f>
        <v>23-Feb-21 A</v>
      </c>
      <c r="H2351" s="13">
        <f>VLOOKUP(A2351,'forecast data dump'!$A$1:$H$3450,8,FALSE)</f>
        <v>1</v>
      </c>
      <c r="I2351" s="22">
        <f t="shared" si="324"/>
        <v>0</v>
      </c>
      <c r="J2351" s="5"/>
      <c r="K2351" s="5"/>
      <c r="L2351" s="33">
        <f t="shared" si="325"/>
        <v>0</v>
      </c>
      <c r="M2351" s="33">
        <f t="shared" si="326"/>
        <v>0</v>
      </c>
      <c r="N2351" s="22">
        <f t="shared" si="327"/>
        <v>0</v>
      </c>
    </row>
    <row r="2352" spans="1:14" x14ac:dyDescent="0.3">
      <c r="A2352" s="5" t="s">
        <v>2708</v>
      </c>
      <c r="B2352" s="5" t="s">
        <v>2709</v>
      </c>
      <c r="C2352" s="5" t="s">
        <v>3733</v>
      </c>
      <c r="D2352" s="5">
        <v>8</v>
      </c>
      <c r="E2352" s="6">
        <v>1213</v>
      </c>
      <c r="F2352" s="17" t="str">
        <f>VLOOKUP(A2352,'forecast data dump'!$A$1:$H$3450,4,FALSE)</f>
        <v>15-Dec-20 A</v>
      </c>
      <c r="G2352" s="17" t="str">
        <f>VLOOKUP(A2352,'forecast data dump'!$A$1:$H$3450,5,FALSE)</f>
        <v>27-Jan-21 A</v>
      </c>
      <c r="H2352" s="13">
        <f>VLOOKUP(A2352,'forecast data dump'!$A$1:$H$3450,8,FALSE)</f>
        <v>1</v>
      </c>
      <c r="I2352" s="22">
        <f t="shared" si="324"/>
        <v>0</v>
      </c>
      <c r="J2352" s="5"/>
      <c r="K2352" s="5"/>
      <c r="L2352" s="33">
        <f t="shared" si="325"/>
        <v>0</v>
      </c>
      <c r="M2352" s="33">
        <f t="shared" si="326"/>
        <v>0</v>
      </c>
      <c r="N2352" s="22">
        <f t="shared" si="327"/>
        <v>0</v>
      </c>
    </row>
    <row r="2353" spans="1:14" x14ac:dyDescent="0.3">
      <c r="A2353" s="5" t="s">
        <v>2708</v>
      </c>
      <c r="B2353" s="5" t="s">
        <v>2709</v>
      </c>
      <c r="C2353" s="5" t="s">
        <v>3741</v>
      </c>
      <c r="D2353" s="5">
        <v>8</v>
      </c>
      <c r="E2353" s="6">
        <v>940</v>
      </c>
      <c r="F2353" s="17" t="str">
        <f>VLOOKUP(A2353,'forecast data dump'!$A$1:$H$3450,4,FALSE)</f>
        <v>15-Dec-20 A</v>
      </c>
      <c r="G2353" s="17" t="str">
        <f>VLOOKUP(A2353,'forecast data dump'!$A$1:$H$3450,5,FALSE)</f>
        <v>27-Jan-21 A</v>
      </c>
      <c r="H2353" s="13">
        <f>VLOOKUP(A2353,'forecast data dump'!$A$1:$H$3450,8,FALSE)</f>
        <v>1</v>
      </c>
      <c r="I2353" s="22">
        <f t="shared" si="324"/>
        <v>0</v>
      </c>
      <c r="J2353" s="5"/>
      <c r="K2353" s="5"/>
      <c r="L2353" s="33">
        <f t="shared" si="325"/>
        <v>0</v>
      </c>
      <c r="M2353" s="33">
        <f t="shared" si="326"/>
        <v>0</v>
      </c>
      <c r="N2353" s="22">
        <f t="shared" si="327"/>
        <v>0</v>
      </c>
    </row>
    <row r="2354" spans="1:14" x14ac:dyDescent="0.3">
      <c r="A2354" s="5" t="s">
        <v>2708</v>
      </c>
      <c r="B2354" s="5" t="s">
        <v>2709</v>
      </c>
      <c r="C2354" s="5" t="s">
        <v>3745</v>
      </c>
      <c r="D2354" s="5">
        <v>8</v>
      </c>
      <c r="E2354" s="6">
        <v>940</v>
      </c>
      <c r="F2354" s="17" t="str">
        <f>VLOOKUP(A2354,'forecast data dump'!$A$1:$H$3450,4,FALSE)</f>
        <v>15-Dec-20 A</v>
      </c>
      <c r="G2354" s="17" t="str">
        <f>VLOOKUP(A2354,'forecast data dump'!$A$1:$H$3450,5,FALSE)</f>
        <v>27-Jan-21 A</v>
      </c>
      <c r="H2354" s="13">
        <f>VLOOKUP(A2354,'forecast data dump'!$A$1:$H$3450,8,FALSE)</f>
        <v>1</v>
      </c>
      <c r="I2354" s="22">
        <f>D2354*(1-H2354)</f>
        <v>0</v>
      </c>
      <c r="J2354" s="5"/>
      <c r="K2354" s="5"/>
      <c r="L2354" s="33">
        <f>E2354*(1-H2354)</f>
        <v>0</v>
      </c>
      <c r="M2354" s="33">
        <f>IF(J2354="",L2354,(E2354/D2354)*J2354)</f>
        <v>0</v>
      </c>
      <c r="N2354" s="22">
        <f>L2354-M2354</f>
        <v>0</v>
      </c>
    </row>
    <row r="2355" spans="1:14" x14ac:dyDescent="0.3">
      <c r="A2355" s="3" t="s">
        <v>7895</v>
      </c>
      <c r="B2355" s="3"/>
      <c r="C2355" s="3"/>
      <c r="D2355" s="3"/>
      <c r="E2355" s="4"/>
      <c r="F2355" s="15"/>
      <c r="G2355" s="15"/>
      <c r="H2355" s="11"/>
      <c r="I2355" s="20"/>
      <c r="J2355" s="3"/>
      <c r="K2355" s="3"/>
      <c r="L2355" s="32"/>
      <c r="M2355" s="32"/>
      <c r="N2355" s="20"/>
    </row>
    <row r="2356" spans="1:14" x14ac:dyDescent="0.3">
      <c r="A2356" s="5" t="s">
        <v>2447</v>
      </c>
      <c r="B2356" s="5" t="s">
        <v>2448</v>
      </c>
      <c r="C2356" s="5" t="s">
        <v>3733</v>
      </c>
      <c r="D2356" s="5">
        <v>120</v>
      </c>
      <c r="E2356" s="6">
        <v>17672</v>
      </c>
      <c r="F2356" s="17">
        <f>VLOOKUP(A2356,'forecast data dump'!$A$1:$H$3450,4,FALSE)</f>
        <v>44398</v>
      </c>
      <c r="G2356" s="17">
        <f>VLOOKUP(A2356,'forecast data dump'!$A$1:$H$3450,5,FALSE)</f>
        <v>44483</v>
      </c>
      <c r="H2356" s="13">
        <f>VLOOKUP(A2356,'forecast data dump'!$A$1:$H$3450,8,FALSE)</f>
        <v>0</v>
      </c>
      <c r="I2356" s="22">
        <f t="shared" ref="I2356:I2419" si="328">D2356*(1-H2356)</f>
        <v>120</v>
      </c>
      <c r="J2356" s="5"/>
      <c r="K2356" s="5"/>
      <c r="L2356" s="33">
        <f t="shared" ref="L2356:L2419" si="329">E2356*(1-H2356)</f>
        <v>17672</v>
      </c>
      <c r="M2356" s="33">
        <f t="shared" ref="M2356:M2419" si="330">IF(J2356="",L2356,(E2356/D2356)*J2356)</f>
        <v>17672</v>
      </c>
      <c r="N2356" s="22">
        <f t="shared" ref="N2356:N2419" si="331">L2356-M2356</f>
        <v>0</v>
      </c>
    </row>
    <row r="2357" spans="1:14" x14ac:dyDescent="0.3">
      <c r="A2357" s="5" t="s">
        <v>2447</v>
      </c>
      <c r="B2357" s="5" t="s">
        <v>2448</v>
      </c>
      <c r="C2357" s="5" t="s">
        <v>3745</v>
      </c>
      <c r="D2357" s="5">
        <v>40</v>
      </c>
      <c r="E2357" s="6">
        <v>4565</v>
      </c>
      <c r="F2357" s="17">
        <f>VLOOKUP(A2357,'forecast data dump'!$A$1:$H$3450,4,FALSE)</f>
        <v>44398</v>
      </c>
      <c r="G2357" s="17">
        <f>VLOOKUP(A2357,'forecast data dump'!$A$1:$H$3450,5,FALSE)</f>
        <v>44483</v>
      </c>
      <c r="H2357" s="13">
        <f>VLOOKUP(A2357,'forecast data dump'!$A$1:$H$3450,8,FALSE)</f>
        <v>0</v>
      </c>
      <c r="I2357" s="22">
        <f t="shared" si="328"/>
        <v>40</v>
      </c>
      <c r="J2357" s="5"/>
      <c r="K2357" s="5"/>
      <c r="L2357" s="33">
        <f t="shared" si="329"/>
        <v>4565</v>
      </c>
      <c r="M2357" s="33">
        <f t="shared" si="330"/>
        <v>4565</v>
      </c>
      <c r="N2357" s="22">
        <f t="shared" si="331"/>
        <v>0</v>
      </c>
    </row>
    <row r="2358" spans="1:14" x14ac:dyDescent="0.3">
      <c r="A2358" s="5" t="s">
        <v>2449</v>
      </c>
      <c r="B2358" s="5" t="s">
        <v>2450</v>
      </c>
      <c r="C2358" s="5" t="s">
        <v>3733</v>
      </c>
      <c r="D2358" s="5">
        <v>80</v>
      </c>
      <c r="E2358" s="6">
        <v>12046</v>
      </c>
      <c r="F2358" s="17" t="str">
        <f>VLOOKUP(A2358,'forecast data dump'!$A$1:$H$3450,4,FALSE)</f>
        <v>08-Feb-21 A</v>
      </c>
      <c r="G2358" s="17">
        <f>VLOOKUP(A2358,'forecast data dump'!$A$1:$H$3450,5,FALSE)</f>
        <v>44512</v>
      </c>
      <c r="H2358" s="13">
        <f>VLOOKUP(A2358,'forecast data dump'!$A$1:$H$3450,8,FALSE)</f>
        <v>0.75</v>
      </c>
      <c r="I2358" s="22">
        <f t="shared" si="328"/>
        <v>20</v>
      </c>
      <c r="J2358" s="5"/>
      <c r="K2358" s="5"/>
      <c r="L2358" s="33">
        <f t="shared" si="329"/>
        <v>3011.5</v>
      </c>
      <c r="M2358" s="33">
        <f t="shared" si="330"/>
        <v>3011.5</v>
      </c>
      <c r="N2358" s="22">
        <f t="shared" si="331"/>
        <v>0</v>
      </c>
    </row>
    <row r="2359" spans="1:14" x14ac:dyDescent="0.3">
      <c r="A2359" s="5" t="s">
        <v>2449</v>
      </c>
      <c r="B2359" s="5" t="s">
        <v>2450</v>
      </c>
      <c r="C2359" s="5" t="s">
        <v>3745</v>
      </c>
      <c r="D2359" s="5">
        <v>40</v>
      </c>
      <c r="E2359" s="6">
        <v>4668</v>
      </c>
      <c r="F2359" s="17" t="str">
        <f>VLOOKUP(A2359,'forecast data dump'!$A$1:$H$3450,4,FALSE)</f>
        <v>08-Feb-21 A</v>
      </c>
      <c r="G2359" s="17">
        <f>VLOOKUP(A2359,'forecast data dump'!$A$1:$H$3450,5,FALSE)</f>
        <v>44512</v>
      </c>
      <c r="H2359" s="13">
        <f>VLOOKUP(A2359,'forecast data dump'!$A$1:$H$3450,8,FALSE)</f>
        <v>0.75</v>
      </c>
      <c r="I2359" s="22">
        <f t="shared" si="328"/>
        <v>10</v>
      </c>
      <c r="J2359" s="5"/>
      <c r="K2359" s="5"/>
      <c r="L2359" s="33">
        <f t="shared" si="329"/>
        <v>1167</v>
      </c>
      <c r="M2359" s="33">
        <f t="shared" si="330"/>
        <v>1167</v>
      </c>
      <c r="N2359" s="22">
        <f t="shared" si="331"/>
        <v>0</v>
      </c>
    </row>
    <row r="2360" spans="1:14" x14ac:dyDescent="0.3">
      <c r="A2360" s="5" t="s">
        <v>2451</v>
      </c>
      <c r="B2360" s="5" t="s">
        <v>2452</v>
      </c>
      <c r="C2360" s="5" t="s">
        <v>3733</v>
      </c>
      <c r="D2360" s="5">
        <v>8</v>
      </c>
      <c r="E2360" s="6">
        <v>1213</v>
      </c>
      <c r="F2360" s="17" t="str">
        <f>VLOOKUP(A2360,'forecast data dump'!$A$1:$H$3450,4,FALSE)</f>
        <v>15-Jun-21 A</v>
      </c>
      <c r="G2360" s="17">
        <f>VLOOKUP(A2360,'forecast data dump'!$A$1:$H$3450,5,FALSE)</f>
        <v>44530</v>
      </c>
      <c r="H2360" s="13">
        <f>VLOOKUP(A2360,'forecast data dump'!$A$1:$H$3450,8,FALSE)</f>
        <v>0.25</v>
      </c>
      <c r="I2360" s="22">
        <f t="shared" si="328"/>
        <v>6</v>
      </c>
      <c r="J2360" s="5"/>
      <c r="K2360" s="5"/>
      <c r="L2360" s="33">
        <f t="shared" si="329"/>
        <v>909.75</v>
      </c>
      <c r="M2360" s="33">
        <f t="shared" si="330"/>
        <v>909.75</v>
      </c>
      <c r="N2360" s="22">
        <f t="shared" si="331"/>
        <v>0</v>
      </c>
    </row>
    <row r="2361" spans="1:14" x14ac:dyDescent="0.3">
      <c r="A2361" s="5" t="s">
        <v>2451</v>
      </c>
      <c r="B2361" s="5" t="s">
        <v>2452</v>
      </c>
      <c r="C2361" s="5" t="s">
        <v>3741</v>
      </c>
      <c r="D2361" s="5">
        <v>8</v>
      </c>
      <c r="E2361" s="6">
        <v>940</v>
      </c>
      <c r="F2361" s="17" t="str">
        <f>VLOOKUP(A2361,'forecast data dump'!$A$1:$H$3450,4,FALSE)</f>
        <v>15-Jun-21 A</v>
      </c>
      <c r="G2361" s="17">
        <f>VLOOKUP(A2361,'forecast data dump'!$A$1:$H$3450,5,FALSE)</f>
        <v>44530</v>
      </c>
      <c r="H2361" s="13">
        <f>VLOOKUP(A2361,'forecast data dump'!$A$1:$H$3450,8,FALSE)</f>
        <v>0.25</v>
      </c>
      <c r="I2361" s="22">
        <f t="shared" si="328"/>
        <v>6</v>
      </c>
      <c r="J2361" s="5"/>
      <c r="K2361" s="5"/>
      <c r="L2361" s="33">
        <f t="shared" si="329"/>
        <v>705</v>
      </c>
      <c r="M2361" s="33">
        <f t="shared" si="330"/>
        <v>705</v>
      </c>
      <c r="N2361" s="22">
        <f t="shared" si="331"/>
        <v>0</v>
      </c>
    </row>
    <row r="2362" spans="1:14" x14ac:dyDescent="0.3">
      <c r="A2362" s="5" t="s">
        <v>2451</v>
      </c>
      <c r="B2362" s="5" t="s">
        <v>2452</v>
      </c>
      <c r="C2362" s="5" t="s">
        <v>3745</v>
      </c>
      <c r="D2362" s="5">
        <v>8</v>
      </c>
      <c r="E2362" s="6">
        <v>940</v>
      </c>
      <c r="F2362" s="17" t="str">
        <f>VLOOKUP(A2362,'forecast data dump'!$A$1:$H$3450,4,FALSE)</f>
        <v>15-Jun-21 A</v>
      </c>
      <c r="G2362" s="17">
        <f>VLOOKUP(A2362,'forecast data dump'!$A$1:$H$3450,5,FALSE)</f>
        <v>44530</v>
      </c>
      <c r="H2362" s="13">
        <f>VLOOKUP(A2362,'forecast data dump'!$A$1:$H$3450,8,FALSE)</f>
        <v>0.25</v>
      </c>
      <c r="I2362" s="22">
        <f t="shared" si="328"/>
        <v>6</v>
      </c>
      <c r="J2362" s="5"/>
      <c r="K2362" s="5"/>
      <c r="L2362" s="33">
        <f t="shared" si="329"/>
        <v>705</v>
      </c>
      <c r="M2362" s="33">
        <f t="shared" si="330"/>
        <v>705</v>
      </c>
      <c r="N2362" s="22">
        <f t="shared" si="331"/>
        <v>0</v>
      </c>
    </row>
    <row r="2363" spans="1:14" x14ac:dyDescent="0.3">
      <c r="A2363" s="5" t="s">
        <v>2453</v>
      </c>
      <c r="B2363" s="5" t="s">
        <v>2454</v>
      </c>
      <c r="C2363" s="5" t="s">
        <v>3733</v>
      </c>
      <c r="D2363" s="5">
        <v>8</v>
      </c>
      <c r="E2363" s="6">
        <v>1213</v>
      </c>
      <c r="F2363" s="17">
        <f>VLOOKUP(A2363,'forecast data dump'!$A$1:$H$3450,4,FALSE)</f>
        <v>44531</v>
      </c>
      <c r="G2363" s="17">
        <f>VLOOKUP(A2363,'forecast data dump'!$A$1:$H$3450,5,FALSE)</f>
        <v>44544</v>
      </c>
      <c r="H2363" s="13">
        <f>VLOOKUP(A2363,'forecast data dump'!$A$1:$H$3450,8,FALSE)</f>
        <v>0</v>
      </c>
      <c r="I2363" s="22">
        <f t="shared" si="328"/>
        <v>8</v>
      </c>
      <c r="J2363" s="5"/>
      <c r="K2363" s="5"/>
      <c r="L2363" s="33">
        <f t="shared" si="329"/>
        <v>1213</v>
      </c>
      <c r="M2363" s="33">
        <f t="shared" si="330"/>
        <v>1213</v>
      </c>
      <c r="N2363" s="22">
        <f t="shared" si="331"/>
        <v>0</v>
      </c>
    </row>
    <row r="2364" spans="1:14" x14ac:dyDescent="0.3">
      <c r="A2364" s="5" t="s">
        <v>2453</v>
      </c>
      <c r="B2364" s="5" t="s">
        <v>2454</v>
      </c>
      <c r="C2364" s="5" t="s">
        <v>3741</v>
      </c>
      <c r="D2364" s="5">
        <v>8</v>
      </c>
      <c r="E2364" s="6">
        <v>940</v>
      </c>
      <c r="F2364" s="17">
        <f>VLOOKUP(A2364,'forecast data dump'!$A$1:$H$3450,4,FALSE)</f>
        <v>44531</v>
      </c>
      <c r="G2364" s="17">
        <f>VLOOKUP(A2364,'forecast data dump'!$A$1:$H$3450,5,FALSE)</f>
        <v>44544</v>
      </c>
      <c r="H2364" s="13">
        <f>VLOOKUP(A2364,'forecast data dump'!$A$1:$H$3450,8,FALSE)</f>
        <v>0</v>
      </c>
      <c r="I2364" s="22">
        <f t="shared" si="328"/>
        <v>8</v>
      </c>
      <c r="J2364" s="5"/>
      <c r="K2364" s="5"/>
      <c r="L2364" s="33">
        <f t="shared" si="329"/>
        <v>940</v>
      </c>
      <c r="M2364" s="33">
        <f t="shared" si="330"/>
        <v>940</v>
      </c>
      <c r="N2364" s="22">
        <f t="shared" si="331"/>
        <v>0</v>
      </c>
    </row>
    <row r="2365" spans="1:14" x14ac:dyDescent="0.3">
      <c r="A2365" s="5" t="s">
        <v>2453</v>
      </c>
      <c r="B2365" s="5" t="s">
        <v>2454</v>
      </c>
      <c r="C2365" s="5" t="s">
        <v>3745</v>
      </c>
      <c r="D2365" s="5">
        <v>8</v>
      </c>
      <c r="E2365" s="6">
        <v>940</v>
      </c>
      <c r="F2365" s="17">
        <f>VLOOKUP(A2365,'forecast data dump'!$A$1:$H$3450,4,FALSE)</f>
        <v>44531</v>
      </c>
      <c r="G2365" s="17">
        <f>VLOOKUP(A2365,'forecast data dump'!$A$1:$H$3450,5,FALSE)</f>
        <v>44544</v>
      </c>
      <c r="H2365" s="13">
        <f>VLOOKUP(A2365,'forecast data dump'!$A$1:$H$3450,8,FALSE)</f>
        <v>0</v>
      </c>
      <c r="I2365" s="22">
        <f t="shared" si="328"/>
        <v>8</v>
      </c>
      <c r="J2365" s="5"/>
      <c r="K2365" s="5"/>
      <c r="L2365" s="33">
        <f t="shared" si="329"/>
        <v>940</v>
      </c>
      <c r="M2365" s="33">
        <f t="shared" si="330"/>
        <v>940</v>
      </c>
      <c r="N2365" s="22">
        <f t="shared" si="331"/>
        <v>0</v>
      </c>
    </row>
    <row r="2366" spans="1:14" x14ac:dyDescent="0.3">
      <c r="A2366" s="5" t="s">
        <v>2455</v>
      </c>
      <c r="B2366" s="5" t="s">
        <v>2456</v>
      </c>
      <c r="C2366" s="5" t="s">
        <v>3763</v>
      </c>
      <c r="D2366" s="5">
        <v>8</v>
      </c>
      <c r="E2366" s="6">
        <v>1213</v>
      </c>
      <c r="F2366" s="17" t="str">
        <f>VLOOKUP(A2366,'forecast data dump'!$A$1:$H$3450,4,FALSE)</f>
        <v>08-Feb-21 A</v>
      </c>
      <c r="G2366" s="17" t="str">
        <f>VLOOKUP(A2366,'forecast data dump'!$A$1:$H$3450,5,FALSE)</f>
        <v>24-Feb-21 A</v>
      </c>
      <c r="H2366" s="13">
        <f>VLOOKUP(A2366,'forecast data dump'!$A$1:$H$3450,8,FALSE)</f>
        <v>1</v>
      </c>
      <c r="I2366" s="22">
        <f t="shared" si="328"/>
        <v>0</v>
      </c>
      <c r="J2366" s="5"/>
      <c r="K2366" s="5"/>
      <c r="L2366" s="33">
        <f t="shared" si="329"/>
        <v>0</v>
      </c>
      <c r="M2366" s="33">
        <f t="shared" si="330"/>
        <v>0</v>
      </c>
      <c r="N2366" s="22">
        <f t="shared" si="331"/>
        <v>0</v>
      </c>
    </row>
    <row r="2367" spans="1:14" x14ac:dyDescent="0.3">
      <c r="A2367" s="5" t="s">
        <v>2457</v>
      </c>
      <c r="B2367" s="5" t="s">
        <v>2458</v>
      </c>
      <c r="C2367" s="5" t="s">
        <v>3733</v>
      </c>
      <c r="D2367" s="5">
        <v>4</v>
      </c>
      <c r="E2367" s="6">
        <v>607</v>
      </c>
      <c r="F2367" s="17">
        <f>VLOOKUP(A2367,'forecast data dump'!$A$1:$H$3450,4,FALSE)</f>
        <v>44545</v>
      </c>
      <c r="G2367" s="17">
        <f>VLOOKUP(A2367,'forecast data dump'!$A$1:$H$3450,5,FALSE)</f>
        <v>44550</v>
      </c>
      <c r="H2367" s="13">
        <f>VLOOKUP(A2367,'forecast data dump'!$A$1:$H$3450,8,FALSE)</f>
        <v>0</v>
      </c>
      <c r="I2367" s="22">
        <f t="shared" si="328"/>
        <v>4</v>
      </c>
      <c r="J2367" s="5"/>
      <c r="K2367" s="5"/>
      <c r="L2367" s="33">
        <f t="shared" si="329"/>
        <v>607</v>
      </c>
      <c r="M2367" s="33">
        <f t="shared" si="330"/>
        <v>607</v>
      </c>
      <c r="N2367" s="22">
        <f t="shared" si="331"/>
        <v>0</v>
      </c>
    </row>
    <row r="2368" spans="1:14" x14ac:dyDescent="0.3">
      <c r="A2368" s="5" t="s">
        <v>2457</v>
      </c>
      <c r="B2368" s="5" t="s">
        <v>2458</v>
      </c>
      <c r="C2368" s="5" t="s">
        <v>3745</v>
      </c>
      <c r="D2368" s="5">
        <v>4</v>
      </c>
      <c r="E2368" s="6">
        <v>470</v>
      </c>
      <c r="F2368" s="17">
        <f>VLOOKUP(A2368,'forecast data dump'!$A$1:$H$3450,4,FALSE)</f>
        <v>44545</v>
      </c>
      <c r="G2368" s="17">
        <f>VLOOKUP(A2368,'forecast data dump'!$A$1:$H$3450,5,FALSE)</f>
        <v>44550</v>
      </c>
      <c r="H2368" s="13">
        <f>VLOOKUP(A2368,'forecast data dump'!$A$1:$H$3450,8,FALSE)</f>
        <v>0</v>
      </c>
      <c r="I2368" s="22">
        <f t="shared" si="328"/>
        <v>4</v>
      </c>
      <c r="J2368" s="5"/>
      <c r="K2368" s="5"/>
      <c r="L2368" s="33">
        <f t="shared" si="329"/>
        <v>470</v>
      </c>
      <c r="M2368" s="33">
        <f t="shared" si="330"/>
        <v>470</v>
      </c>
      <c r="N2368" s="22">
        <f t="shared" si="331"/>
        <v>0</v>
      </c>
    </row>
    <row r="2369" spans="1:14" x14ac:dyDescent="0.3">
      <c r="A2369" s="5" t="s">
        <v>2457</v>
      </c>
      <c r="B2369" s="5" t="s">
        <v>2458</v>
      </c>
      <c r="C2369" s="5" t="s">
        <v>3741</v>
      </c>
      <c r="D2369" s="5">
        <v>80</v>
      </c>
      <c r="E2369" s="6">
        <v>9404</v>
      </c>
      <c r="F2369" s="17">
        <f>VLOOKUP(A2369,'forecast data dump'!$A$1:$H$3450,4,FALSE)</f>
        <v>44545</v>
      </c>
      <c r="G2369" s="17">
        <f>VLOOKUP(A2369,'forecast data dump'!$A$1:$H$3450,5,FALSE)</f>
        <v>44550</v>
      </c>
      <c r="H2369" s="13">
        <f>VLOOKUP(A2369,'forecast data dump'!$A$1:$H$3450,8,FALSE)</f>
        <v>0</v>
      </c>
      <c r="I2369" s="22">
        <f t="shared" si="328"/>
        <v>80</v>
      </c>
      <c r="J2369" s="5"/>
      <c r="K2369" s="5"/>
      <c r="L2369" s="33">
        <f t="shared" si="329"/>
        <v>9404</v>
      </c>
      <c r="M2369" s="33">
        <f t="shared" si="330"/>
        <v>9404</v>
      </c>
      <c r="N2369" s="22">
        <f t="shared" si="331"/>
        <v>0</v>
      </c>
    </row>
    <row r="2370" spans="1:14" x14ac:dyDescent="0.3">
      <c r="A2370" s="5" t="s">
        <v>2459</v>
      </c>
      <c r="B2370" s="5" t="s">
        <v>2460</v>
      </c>
      <c r="C2370" s="5" t="s">
        <v>3733</v>
      </c>
      <c r="D2370" s="5">
        <v>64</v>
      </c>
      <c r="E2370" s="6">
        <v>9708</v>
      </c>
      <c r="F2370" s="17">
        <f>VLOOKUP(A2370,'forecast data dump'!$A$1:$H$3450,4,FALSE)</f>
        <v>44551</v>
      </c>
      <c r="G2370" s="17">
        <f>VLOOKUP(A2370,'forecast data dump'!$A$1:$H$3450,5,FALSE)</f>
        <v>44557</v>
      </c>
      <c r="H2370" s="13">
        <f>VLOOKUP(A2370,'forecast data dump'!$A$1:$H$3450,8,FALSE)</f>
        <v>0</v>
      </c>
      <c r="I2370" s="22">
        <f t="shared" si="328"/>
        <v>64</v>
      </c>
      <c r="J2370" s="5"/>
      <c r="K2370" s="5"/>
      <c r="L2370" s="33">
        <f t="shared" si="329"/>
        <v>9708</v>
      </c>
      <c r="M2370" s="33">
        <f t="shared" si="330"/>
        <v>9708</v>
      </c>
      <c r="N2370" s="22">
        <f t="shared" si="331"/>
        <v>0</v>
      </c>
    </row>
    <row r="2371" spans="1:14" x14ac:dyDescent="0.3">
      <c r="A2371" s="5" t="s">
        <v>2459</v>
      </c>
      <c r="B2371" s="5" t="s">
        <v>2460</v>
      </c>
      <c r="C2371" s="5" t="s">
        <v>3745</v>
      </c>
      <c r="D2371" s="5">
        <v>64</v>
      </c>
      <c r="E2371" s="6">
        <v>7523</v>
      </c>
      <c r="F2371" s="17">
        <f>VLOOKUP(A2371,'forecast data dump'!$A$1:$H$3450,4,FALSE)</f>
        <v>44551</v>
      </c>
      <c r="G2371" s="17">
        <f>VLOOKUP(A2371,'forecast data dump'!$A$1:$H$3450,5,FALSE)</f>
        <v>44557</v>
      </c>
      <c r="H2371" s="13">
        <f>VLOOKUP(A2371,'forecast data dump'!$A$1:$H$3450,8,FALSE)</f>
        <v>0</v>
      </c>
      <c r="I2371" s="22">
        <f t="shared" si="328"/>
        <v>64</v>
      </c>
      <c r="J2371" s="5"/>
      <c r="K2371" s="5"/>
      <c r="L2371" s="33">
        <f t="shared" si="329"/>
        <v>7523</v>
      </c>
      <c r="M2371" s="33">
        <f t="shared" si="330"/>
        <v>7523</v>
      </c>
      <c r="N2371" s="22">
        <f t="shared" si="331"/>
        <v>0</v>
      </c>
    </row>
    <row r="2372" spans="1:14" x14ac:dyDescent="0.3">
      <c r="A2372" s="5" t="s">
        <v>2459</v>
      </c>
      <c r="B2372" s="5" t="s">
        <v>2460</v>
      </c>
      <c r="C2372" s="5" t="s">
        <v>3741</v>
      </c>
      <c r="D2372" s="5">
        <v>512</v>
      </c>
      <c r="E2372" s="6">
        <v>60183</v>
      </c>
      <c r="F2372" s="17">
        <f>VLOOKUP(A2372,'forecast data dump'!$A$1:$H$3450,4,FALSE)</f>
        <v>44551</v>
      </c>
      <c r="G2372" s="17">
        <f>VLOOKUP(A2372,'forecast data dump'!$A$1:$H$3450,5,FALSE)</f>
        <v>44557</v>
      </c>
      <c r="H2372" s="13">
        <f>VLOOKUP(A2372,'forecast data dump'!$A$1:$H$3450,8,FALSE)</f>
        <v>0</v>
      </c>
      <c r="I2372" s="22">
        <f t="shared" si="328"/>
        <v>512</v>
      </c>
      <c r="J2372" s="5"/>
      <c r="K2372" s="5"/>
      <c r="L2372" s="33">
        <f t="shared" si="329"/>
        <v>60183</v>
      </c>
      <c r="M2372" s="33">
        <f t="shared" si="330"/>
        <v>60183</v>
      </c>
      <c r="N2372" s="22">
        <f t="shared" si="331"/>
        <v>0</v>
      </c>
    </row>
    <row r="2373" spans="1:14" x14ac:dyDescent="0.3">
      <c r="A2373" s="5" t="s">
        <v>2461</v>
      </c>
      <c r="B2373" s="5" t="s">
        <v>2462</v>
      </c>
      <c r="C2373" s="5" t="s">
        <v>3733</v>
      </c>
      <c r="D2373" s="5">
        <v>8</v>
      </c>
      <c r="E2373" s="6">
        <v>1250</v>
      </c>
      <c r="F2373" s="17">
        <f>VLOOKUP(A2373,'forecast data dump'!$A$1:$H$3450,4,FALSE)</f>
        <v>44558</v>
      </c>
      <c r="G2373" s="17">
        <f>VLOOKUP(A2373,'forecast data dump'!$A$1:$H$3450,5,FALSE)</f>
        <v>44559</v>
      </c>
      <c r="H2373" s="13">
        <f>VLOOKUP(A2373,'forecast data dump'!$A$1:$H$3450,8,FALSE)</f>
        <v>0</v>
      </c>
      <c r="I2373" s="22">
        <f t="shared" si="328"/>
        <v>8</v>
      </c>
      <c r="J2373" s="5"/>
      <c r="K2373" s="5"/>
      <c r="L2373" s="33">
        <f t="shared" si="329"/>
        <v>1250</v>
      </c>
      <c r="M2373" s="33">
        <f t="shared" si="330"/>
        <v>1250</v>
      </c>
      <c r="N2373" s="22">
        <f t="shared" si="331"/>
        <v>0</v>
      </c>
    </row>
    <row r="2374" spans="1:14" x14ac:dyDescent="0.3">
      <c r="A2374" s="5" t="s">
        <v>2461</v>
      </c>
      <c r="B2374" s="5" t="s">
        <v>2462</v>
      </c>
      <c r="C2374" s="5" t="s">
        <v>3745</v>
      </c>
      <c r="D2374" s="5">
        <v>2</v>
      </c>
      <c r="E2374" s="6">
        <v>242</v>
      </c>
      <c r="F2374" s="17">
        <f>VLOOKUP(A2374,'forecast data dump'!$A$1:$H$3450,4,FALSE)</f>
        <v>44558</v>
      </c>
      <c r="G2374" s="17">
        <f>VLOOKUP(A2374,'forecast data dump'!$A$1:$H$3450,5,FALSE)</f>
        <v>44559</v>
      </c>
      <c r="H2374" s="13">
        <f>VLOOKUP(A2374,'forecast data dump'!$A$1:$H$3450,8,FALSE)</f>
        <v>0</v>
      </c>
      <c r="I2374" s="22">
        <f t="shared" si="328"/>
        <v>2</v>
      </c>
      <c r="J2374" s="5"/>
      <c r="K2374" s="5"/>
      <c r="L2374" s="33">
        <f t="shared" si="329"/>
        <v>242</v>
      </c>
      <c r="M2374" s="33">
        <f t="shared" si="330"/>
        <v>242</v>
      </c>
      <c r="N2374" s="22">
        <f t="shared" si="331"/>
        <v>0</v>
      </c>
    </row>
    <row r="2375" spans="1:14" x14ac:dyDescent="0.3">
      <c r="A2375" s="5" t="s">
        <v>2461</v>
      </c>
      <c r="B2375" s="5" t="s">
        <v>2462</v>
      </c>
      <c r="C2375" s="5" t="s">
        <v>3741</v>
      </c>
      <c r="D2375" s="5">
        <v>32</v>
      </c>
      <c r="E2375" s="6">
        <v>3874</v>
      </c>
      <c r="F2375" s="17">
        <f>VLOOKUP(A2375,'forecast data dump'!$A$1:$H$3450,4,FALSE)</f>
        <v>44558</v>
      </c>
      <c r="G2375" s="17">
        <f>VLOOKUP(A2375,'forecast data dump'!$A$1:$H$3450,5,FALSE)</f>
        <v>44559</v>
      </c>
      <c r="H2375" s="13">
        <f>VLOOKUP(A2375,'forecast data dump'!$A$1:$H$3450,8,FALSE)</f>
        <v>0</v>
      </c>
      <c r="I2375" s="22">
        <f t="shared" si="328"/>
        <v>32</v>
      </c>
      <c r="J2375" s="5"/>
      <c r="K2375" s="5"/>
      <c r="L2375" s="33">
        <f t="shared" si="329"/>
        <v>3874</v>
      </c>
      <c r="M2375" s="33">
        <f t="shared" si="330"/>
        <v>3874</v>
      </c>
      <c r="N2375" s="22">
        <f t="shared" si="331"/>
        <v>0</v>
      </c>
    </row>
    <row r="2376" spans="1:14" x14ac:dyDescent="0.3">
      <c r="A2376" s="5" t="s">
        <v>2463</v>
      </c>
      <c r="B2376" s="5" t="s">
        <v>2464</v>
      </c>
      <c r="C2376" s="5" t="s">
        <v>3765</v>
      </c>
      <c r="D2376" s="5">
        <v>120</v>
      </c>
      <c r="E2376" s="6">
        <v>16626</v>
      </c>
      <c r="F2376" s="17">
        <f>VLOOKUP(A2376,'forecast data dump'!$A$1:$H$3450,4,FALSE)</f>
        <v>44560</v>
      </c>
      <c r="G2376" s="17">
        <f>VLOOKUP(A2376,'forecast data dump'!$A$1:$H$3450,5,FALSE)</f>
        <v>44564</v>
      </c>
      <c r="H2376" s="13">
        <f>VLOOKUP(A2376,'forecast data dump'!$A$1:$H$3450,8,FALSE)</f>
        <v>0</v>
      </c>
      <c r="I2376" s="22">
        <f t="shared" si="328"/>
        <v>120</v>
      </c>
      <c r="J2376" s="5"/>
      <c r="K2376" s="5"/>
      <c r="L2376" s="33">
        <f t="shared" si="329"/>
        <v>16626</v>
      </c>
      <c r="M2376" s="33">
        <f t="shared" si="330"/>
        <v>16626</v>
      </c>
      <c r="N2376" s="22">
        <f t="shared" si="331"/>
        <v>0</v>
      </c>
    </row>
    <row r="2377" spans="1:14" x14ac:dyDescent="0.3">
      <c r="A2377" s="5" t="s">
        <v>2463</v>
      </c>
      <c r="B2377" s="5" t="s">
        <v>2464</v>
      </c>
      <c r="C2377" s="5" t="s">
        <v>3763</v>
      </c>
      <c r="D2377" s="5">
        <v>4</v>
      </c>
      <c r="E2377" s="6">
        <v>625</v>
      </c>
      <c r="F2377" s="17">
        <f>VLOOKUP(A2377,'forecast data dump'!$A$1:$H$3450,4,FALSE)</f>
        <v>44560</v>
      </c>
      <c r="G2377" s="17">
        <f>VLOOKUP(A2377,'forecast data dump'!$A$1:$H$3450,5,FALSE)</f>
        <v>44564</v>
      </c>
      <c r="H2377" s="13">
        <f>VLOOKUP(A2377,'forecast data dump'!$A$1:$H$3450,8,FALSE)</f>
        <v>0</v>
      </c>
      <c r="I2377" s="22">
        <f t="shared" si="328"/>
        <v>4</v>
      </c>
      <c r="J2377" s="5"/>
      <c r="K2377" s="5"/>
      <c r="L2377" s="33">
        <f t="shared" si="329"/>
        <v>625</v>
      </c>
      <c r="M2377" s="33">
        <f t="shared" si="330"/>
        <v>625</v>
      </c>
      <c r="N2377" s="22">
        <f t="shared" si="331"/>
        <v>0</v>
      </c>
    </row>
    <row r="2378" spans="1:14" x14ac:dyDescent="0.3">
      <c r="A2378" s="5" t="s">
        <v>2465</v>
      </c>
      <c r="B2378" s="5" t="s">
        <v>2466</v>
      </c>
      <c r="C2378" s="5" t="s">
        <v>3733</v>
      </c>
      <c r="D2378" s="5">
        <v>8</v>
      </c>
      <c r="E2378" s="6">
        <v>1250</v>
      </c>
      <c r="F2378" s="17">
        <f>VLOOKUP(A2378,'forecast data dump'!$A$1:$H$3450,4,FALSE)</f>
        <v>44565</v>
      </c>
      <c r="G2378" s="17">
        <f>VLOOKUP(A2378,'forecast data dump'!$A$1:$H$3450,5,FALSE)</f>
        <v>44566</v>
      </c>
      <c r="H2378" s="13">
        <f>VLOOKUP(A2378,'forecast data dump'!$A$1:$H$3450,8,FALSE)</f>
        <v>0</v>
      </c>
      <c r="I2378" s="22">
        <f t="shared" si="328"/>
        <v>8</v>
      </c>
      <c r="J2378" s="5"/>
      <c r="K2378" s="5"/>
      <c r="L2378" s="33">
        <f t="shared" si="329"/>
        <v>1250</v>
      </c>
      <c r="M2378" s="33">
        <f t="shared" si="330"/>
        <v>1250</v>
      </c>
      <c r="N2378" s="22">
        <f t="shared" si="331"/>
        <v>0</v>
      </c>
    </row>
    <row r="2379" spans="1:14" x14ac:dyDescent="0.3">
      <c r="A2379" s="5" t="s">
        <v>2465</v>
      </c>
      <c r="B2379" s="5" t="s">
        <v>2466</v>
      </c>
      <c r="C2379" s="5" t="s">
        <v>3745</v>
      </c>
      <c r="D2379" s="5">
        <v>2</v>
      </c>
      <c r="E2379" s="6">
        <v>242</v>
      </c>
      <c r="F2379" s="17">
        <f>VLOOKUP(A2379,'forecast data dump'!$A$1:$H$3450,4,FALSE)</f>
        <v>44565</v>
      </c>
      <c r="G2379" s="17">
        <f>VLOOKUP(A2379,'forecast data dump'!$A$1:$H$3450,5,FALSE)</f>
        <v>44566</v>
      </c>
      <c r="H2379" s="13">
        <f>VLOOKUP(A2379,'forecast data dump'!$A$1:$H$3450,8,FALSE)</f>
        <v>0</v>
      </c>
      <c r="I2379" s="22">
        <f t="shared" si="328"/>
        <v>2</v>
      </c>
      <c r="J2379" s="5"/>
      <c r="K2379" s="5"/>
      <c r="L2379" s="33">
        <f t="shared" si="329"/>
        <v>242</v>
      </c>
      <c r="M2379" s="33">
        <f t="shared" si="330"/>
        <v>242</v>
      </c>
      <c r="N2379" s="22">
        <f t="shared" si="331"/>
        <v>0</v>
      </c>
    </row>
    <row r="2380" spans="1:14" x14ac:dyDescent="0.3">
      <c r="A2380" s="5" t="s">
        <v>2465</v>
      </c>
      <c r="B2380" s="5" t="s">
        <v>2466</v>
      </c>
      <c r="C2380" s="5" t="s">
        <v>3741</v>
      </c>
      <c r="D2380" s="5">
        <v>32</v>
      </c>
      <c r="E2380" s="6">
        <v>3874</v>
      </c>
      <c r="F2380" s="17">
        <f>VLOOKUP(A2380,'forecast data dump'!$A$1:$H$3450,4,FALSE)</f>
        <v>44565</v>
      </c>
      <c r="G2380" s="17">
        <f>VLOOKUP(A2380,'forecast data dump'!$A$1:$H$3450,5,FALSE)</f>
        <v>44566</v>
      </c>
      <c r="H2380" s="13">
        <f>VLOOKUP(A2380,'forecast data dump'!$A$1:$H$3450,8,FALSE)</f>
        <v>0</v>
      </c>
      <c r="I2380" s="22">
        <f t="shared" si="328"/>
        <v>32</v>
      </c>
      <c r="J2380" s="5"/>
      <c r="K2380" s="5"/>
      <c r="L2380" s="33">
        <f t="shared" si="329"/>
        <v>3874</v>
      </c>
      <c r="M2380" s="33">
        <f t="shared" si="330"/>
        <v>3874</v>
      </c>
      <c r="N2380" s="22">
        <f t="shared" si="331"/>
        <v>0</v>
      </c>
    </row>
    <row r="2381" spans="1:14" x14ac:dyDescent="0.3">
      <c r="A2381" s="5" t="s">
        <v>2467</v>
      </c>
      <c r="B2381" s="5" t="s">
        <v>2468</v>
      </c>
      <c r="C2381" s="5" t="s">
        <v>3745</v>
      </c>
      <c r="D2381" s="5">
        <v>4</v>
      </c>
      <c r="E2381" s="6">
        <v>484</v>
      </c>
      <c r="F2381" s="17">
        <f>VLOOKUP(A2381,'forecast data dump'!$A$1:$H$3450,4,FALSE)</f>
        <v>44567</v>
      </c>
      <c r="G2381" s="17">
        <f>VLOOKUP(A2381,'forecast data dump'!$A$1:$H$3450,5,FALSE)</f>
        <v>44573</v>
      </c>
      <c r="H2381" s="13">
        <f>VLOOKUP(A2381,'forecast data dump'!$A$1:$H$3450,8,FALSE)</f>
        <v>0</v>
      </c>
      <c r="I2381" s="22">
        <f t="shared" si="328"/>
        <v>4</v>
      </c>
      <c r="J2381" s="5"/>
      <c r="K2381" s="5"/>
      <c r="L2381" s="33">
        <f t="shared" si="329"/>
        <v>484</v>
      </c>
      <c r="M2381" s="33">
        <f t="shared" si="330"/>
        <v>484</v>
      </c>
      <c r="N2381" s="22">
        <f t="shared" si="331"/>
        <v>0</v>
      </c>
    </row>
    <row r="2382" spans="1:14" x14ac:dyDescent="0.3">
      <c r="A2382" s="5" t="s">
        <v>2467</v>
      </c>
      <c r="B2382" s="5" t="s">
        <v>2468</v>
      </c>
      <c r="C2382" s="5" t="s">
        <v>3741</v>
      </c>
      <c r="D2382" s="5">
        <v>20</v>
      </c>
      <c r="E2382" s="6">
        <v>2421</v>
      </c>
      <c r="F2382" s="17">
        <f>VLOOKUP(A2382,'forecast data dump'!$A$1:$H$3450,4,FALSE)</f>
        <v>44567</v>
      </c>
      <c r="G2382" s="17">
        <f>VLOOKUP(A2382,'forecast data dump'!$A$1:$H$3450,5,FALSE)</f>
        <v>44573</v>
      </c>
      <c r="H2382" s="13">
        <f>VLOOKUP(A2382,'forecast data dump'!$A$1:$H$3450,8,FALSE)</f>
        <v>0</v>
      </c>
      <c r="I2382" s="22">
        <f t="shared" si="328"/>
        <v>20</v>
      </c>
      <c r="J2382" s="5"/>
      <c r="K2382" s="5"/>
      <c r="L2382" s="33">
        <f t="shared" si="329"/>
        <v>2421</v>
      </c>
      <c r="M2382" s="33">
        <f t="shared" si="330"/>
        <v>2421</v>
      </c>
      <c r="N2382" s="22">
        <f t="shared" si="331"/>
        <v>0</v>
      </c>
    </row>
    <row r="2383" spans="1:14" x14ac:dyDescent="0.3">
      <c r="A2383" s="5" t="s">
        <v>2469</v>
      </c>
      <c r="B2383" s="5" t="s">
        <v>2470</v>
      </c>
      <c r="C2383" s="5" t="s">
        <v>3741</v>
      </c>
      <c r="D2383" s="5">
        <v>80</v>
      </c>
      <c r="E2383" s="6">
        <v>9686</v>
      </c>
      <c r="F2383" s="17">
        <f>VLOOKUP(A2383,'forecast data dump'!$A$1:$H$3450,4,FALSE)</f>
        <v>44574</v>
      </c>
      <c r="G2383" s="17">
        <f>VLOOKUP(A2383,'forecast data dump'!$A$1:$H$3450,5,FALSE)</f>
        <v>44602</v>
      </c>
      <c r="H2383" s="13">
        <f>VLOOKUP(A2383,'forecast data dump'!$A$1:$H$3450,8,FALSE)</f>
        <v>0</v>
      </c>
      <c r="I2383" s="22">
        <f t="shared" si="328"/>
        <v>80</v>
      </c>
      <c r="J2383" s="5"/>
      <c r="K2383" s="5"/>
      <c r="L2383" s="33">
        <f t="shared" si="329"/>
        <v>9686</v>
      </c>
      <c r="M2383" s="33">
        <f t="shared" si="330"/>
        <v>9686</v>
      </c>
      <c r="N2383" s="22">
        <f t="shared" si="331"/>
        <v>0</v>
      </c>
    </row>
    <row r="2384" spans="1:14" x14ac:dyDescent="0.3">
      <c r="A2384" s="5" t="s">
        <v>2469</v>
      </c>
      <c r="B2384" s="5" t="s">
        <v>2470</v>
      </c>
      <c r="C2384" s="5" t="s">
        <v>3742</v>
      </c>
      <c r="D2384" s="5">
        <v>160</v>
      </c>
      <c r="E2384" s="6">
        <v>19372</v>
      </c>
      <c r="F2384" s="17">
        <f>VLOOKUP(A2384,'forecast data dump'!$A$1:$H$3450,4,FALSE)</f>
        <v>44574</v>
      </c>
      <c r="G2384" s="17">
        <f>VLOOKUP(A2384,'forecast data dump'!$A$1:$H$3450,5,FALSE)</f>
        <v>44602</v>
      </c>
      <c r="H2384" s="13">
        <f>VLOOKUP(A2384,'forecast data dump'!$A$1:$H$3450,8,FALSE)</f>
        <v>0</v>
      </c>
      <c r="I2384" s="22">
        <f t="shared" si="328"/>
        <v>160</v>
      </c>
      <c r="J2384" s="5"/>
      <c r="K2384" s="5"/>
      <c r="L2384" s="33">
        <f t="shared" si="329"/>
        <v>19372</v>
      </c>
      <c r="M2384" s="33">
        <f t="shared" si="330"/>
        <v>19372</v>
      </c>
      <c r="N2384" s="22">
        <f t="shared" si="331"/>
        <v>0</v>
      </c>
    </row>
    <row r="2385" spans="1:14" x14ac:dyDescent="0.3">
      <c r="A2385" s="5" t="s">
        <v>2469</v>
      </c>
      <c r="B2385" s="5" t="s">
        <v>2470</v>
      </c>
      <c r="C2385" s="5" t="s">
        <v>3744</v>
      </c>
      <c r="D2385" s="5">
        <v>80</v>
      </c>
      <c r="E2385" s="6">
        <v>12499</v>
      </c>
      <c r="F2385" s="17">
        <f>VLOOKUP(A2385,'forecast data dump'!$A$1:$H$3450,4,FALSE)</f>
        <v>44574</v>
      </c>
      <c r="G2385" s="17">
        <f>VLOOKUP(A2385,'forecast data dump'!$A$1:$H$3450,5,FALSE)</f>
        <v>44602</v>
      </c>
      <c r="H2385" s="13">
        <f>VLOOKUP(A2385,'forecast data dump'!$A$1:$H$3450,8,FALSE)</f>
        <v>0</v>
      </c>
      <c r="I2385" s="22">
        <f t="shared" si="328"/>
        <v>80</v>
      </c>
      <c r="J2385" s="5"/>
      <c r="K2385" s="5"/>
      <c r="L2385" s="33">
        <f t="shared" si="329"/>
        <v>12499</v>
      </c>
      <c r="M2385" s="33">
        <f t="shared" si="330"/>
        <v>12499</v>
      </c>
      <c r="N2385" s="22">
        <f t="shared" si="331"/>
        <v>0</v>
      </c>
    </row>
    <row r="2386" spans="1:14" x14ac:dyDescent="0.3">
      <c r="A2386" s="5" t="s">
        <v>2471</v>
      </c>
      <c r="B2386" s="5" t="s">
        <v>2472</v>
      </c>
      <c r="C2386" s="5" t="s">
        <v>3744</v>
      </c>
      <c r="D2386" s="5">
        <v>8</v>
      </c>
      <c r="E2386" s="6">
        <v>1250</v>
      </c>
      <c r="F2386" s="17">
        <f>VLOOKUP(A2386,'forecast data dump'!$A$1:$H$3450,4,FALSE)</f>
        <v>44603</v>
      </c>
      <c r="G2386" s="17">
        <f>VLOOKUP(A2386,'forecast data dump'!$A$1:$H$3450,5,FALSE)</f>
        <v>44617</v>
      </c>
      <c r="H2386" s="13">
        <f>VLOOKUP(A2386,'forecast data dump'!$A$1:$H$3450,8,FALSE)</f>
        <v>0</v>
      </c>
      <c r="I2386" s="22">
        <f t="shared" si="328"/>
        <v>8</v>
      </c>
      <c r="J2386" s="5"/>
      <c r="K2386" s="5"/>
      <c r="L2386" s="33">
        <f t="shared" si="329"/>
        <v>1250</v>
      </c>
      <c r="M2386" s="33">
        <f t="shared" si="330"/>
        <v>1250</v>
      </c>
      <c r="N2386" s="22">
        <f t="shared" si="331"/>
        <v>0</v>
      </c>
    </row>
    <row r="2387" spans="1:14" x14ac:dyDescent="0.3">
      <c r="A2387" s="5" t="s">
        <v>2471</v>
      </c>
      <c r="B2387" s="5" t="s">
        <v>2472</v>
      </c>
      <c r="C2387" s="5" t="s">
        <v>3733</v>
      </c>
      <c r="D2387" s="5">
        <v>8</v>
      </c>
      <c r="E2387" s="6">
        <v>1250</v>
      </c>
      <c r="F2387" s="17">
        <f>VLOOKUP(A2387,'forecast data dump'!$A$1:$H$3450,4,FALSE)</f>
        <v>44603</v>
      </c>
      <c r="G2387" s="17">
        <f>VLOOKUP(A2387,'forecast data dump'!$A$1:$H$3450,5,FALSE)</f>
        <v>44617</v>
      </c>
      <c r="H2387" s="13">
        <f>VLOOKUP(A2387,'forecast data dump'!$A$1:$H$3450,8,FALSE)</f>
        <v>0</v>
      </c>
      <c r="I2387" s="22">
        <f t="shared" si="328"/>
        <v>8</v>
      </c>
      <c r="J2387" s="5"/>
      <c r="K2387" s="5"/>
      <c r="L2387" s="33">
        <f t="shared" si="329"/>
        <v>1250</v>
      </c>
      <c r="M2387" s="33">
        <f t="shared" si="330"/>
        <v>1250</v>
      </c>
      <c r="N2387" s="22">
        <f t="shared" si="331"/>
        <v>0</v>
      </c>
    </row>
    <row r="2388" spans="1:14" x14ac:dyDescent="0.3">
      <c r="A2388" s="5" t="s">
        <v>2471</v>
      </c>
      <c r="B2388" s="5" t="s">
        <v>2472</v>
      </c>
      <c r="C2388" s="5" t="s">
        <v>3742</v>
      </c>
      <c r="D2388" s="5">
        <v>8</v>
      </c>
      <c r="E2388" s="6">
        <v>969</v>
      </c>
      <c r="F2388" s="17">
        <f>VLOOKUP(A2388,'forecast data dump'!$A$1:$H$3450,4,FALSE)</f>
        <v>44603</v>
      </c>
      <c r="G2388" s="17">
        <f>VLOOKUP(A2388,'forecast data dump'!$A$1:$H$3450,5,FALSE)</f>
        <v>44617</v>
      </c>
      <c r="H2388" s="13">
        <f>VLOOKUP(A2388,'forecast data dump'!$A$1:$H$3450,8,FALSE)</f>
        <v>0</v>
      </c>
      <c r="I2388" s="22">
        <f t="shared" si="328"/>
        <v>8</v>
      </c>
      <c r="J2388" s="5"/>
      <c r="K2388" s="5"/>
      <c r="L2388" s="33">
        <f t="shared" si="329"/>
        <v>969</v>
      </c>
      <c r="M2388" s="33">
        <f t="shared" si="330"/>
        <v>969</v>
      </c>
      <c r="N2388" s="22">
        <f t="shared" si="331"/>
        <v>0</v>
      </c>
    </row>
    <row r="2389" spans="1:14" x14ac:dyDescent="0.3">
      <c r="A2389" s="5" t="s">
        <v>2471</v>
      </c>
      <c r="B2389" s="5" t="s">
        <v>2472</v>
      </c>
      <c r="C2389" s="5" t="s">
        <v>3745</v>
      </c>
      <c r="D2389" s="5">
        <v>8</v>
      </c>
      <c r="E2389" s="6">
        <v>969</v>
      </c>
      <c r="F2389" s="17">
        <f>VLOOKUP(A2389,'forecast data dump'!$A$1:$H$3450,4,FALSE)</f>
        <v>44603</v>
      </c>
      <c r="G2389" s="17">
        <f>VLOOKUP(A2389,'forecast data dump'!$A$1:$H$3450,5,FALSE)</f>
        <v>44617</v>
      </c>
      <c r="H2389" s="13">
        <f>VLOOKUP(A2389,'forecast data dump'!$A$1:$H$3450,8,FALSE)</f>
        <v>0</v>
      </c>
      <c r="I2389" s="22">
        <f t="shared" si="328"/>
        <v>8</v>
      </c>
      <c r="J2389" s="5"/>
      <c r="K2389" s="5"/>
      <c r="L2389" s="33">
        <f t="shared" si="329"/>
        <v>969</v>
      </c>
      <c r="M2389" s="33">
        <f t="shared" si="330"/>
        <v>969</v>
      </c>
      <c r="N2389" s="22">
        <f t="shared" si="331"/>
        <v>0</v>
      </c>
    </row>
    <row r="2390" spans="1:14" x14ac:dyDescent="0.3">
      <c r="A2390" s="5" t="s">
        <v>2471</v>
      </c>
      <c r="B2390" s="5" t="s">
        <v>2472</v>
      </c>
      <c r="C2390" s="5" t="s">
        <v>3741</v>
      </c>
      <c r="D2390" s="5">
        <v>8</v>
      </c>
      <c r="E2390" s="6">
        <v>969</v>
      </c>
      <c r="F2390" s="17">
        <f>VLOOKUP(A2390,'forecast data dump'!$A$1:$H$3450,4,FALSE)</f>
        <v>44603</v>
      </c>
      <c r="G2390" s="17">
        <f>VLOOKUP(A2390,'forecast data dump'!$A$1:$H$3450,5,FALSE)</f>
        <v>44617</v>
      </c>
      <c r="H2390" s="13">
        <f>VLOOKUP(A2390,'forecast data dump'!$A$1:$H$3450,8,FALSE)</f>
        <v>0</v>
      </c>
      <c r="I2390" s="22">
        <f t="shared" si="328"/>
        <v>8</v>
      </c>
      <c r="J2390" s="5"/>
      <c r="K2390" s="5"/>
      <c r="L2390" s="33">
        <f t="shared" si="329"/>
        <v>969</v>
      </c>
      <c r="M2390" s="33">
        <f t="shared" si="330"/>
        <v>969</v>
      </c>
      <c r="N2390" s="22">
        <f t="shared" si="331"/>
        <v>0</v>
      </c>
    </row>
    <row r="2391" spans="1:14" x14ac:dyDescent="0.3">
      <c r="A2391" s="5" t="s">
        <v>2473</v>
      </c>
      <c r="B2391" s="5" t="s">
        <v>2474</v>
      </c>
      <c r="C2391" s="5" t="s">
        <v>3744</v>
      </c>
      <c r="D2391" s="5">
        <v>8</v>
      </c>
      <c r="E2391" s="6">
        <v>1250</v>
      </c>
      <c r="F2391" s="17">
        <f>VLOOKUP(A2391,'forecast data dump'!$A$1:$H$3450,4,FALSE)</f>
        <v>44620</v>
      </c>
      <c r="G2391" s="17">
        <f>VLOOKUP(A2391,'forecast data dump'!$A$1:$H$3450,5,FALSE)</f>
        <v>44631</v>
      </c>
      <c r="H2391" s="13">
        <f>VLOOKUP(A2391,'forecast data dump'!$A$1:$H$3450,8,FALSE)</f>
        <v>0</v>
      </c>
      <c r="I2391" s="22">
        <f t="shared" si="328"/>
        <v>8</v>
      </c>
      <c r="J2391" s="5"/>
      <c r="K2391" s="5"/>
      <c r="L2391" s="33">
        <f t="shared" si="329"/>
        <v>1250</v>
      </c>
      <c r="M2391" s="33">
        <f t="shared" si="330"/>
        <v>1250</v>
      </c>
      <c r="N2391" s="22">
        <f t="shared" si="331"/>
        <v>0</v>
      </c>
    </row>
    <row r="2392" spans="1:14" x14ac:dyDescent="0.3">
      <c r="A2392" s="5" t="s">
        <v>2473</v>
      </c>
      <c r="B2392" s="5" t="s">
        <v>2474</v>
      </c>
      <c r="C2392" s="5" t="s">
        <v>3733</v>
      </c>
      <c r="D2392" s="5">
        <v>8</v>
      </c>
      <c r="E2392" s="6">
        <v>1250</v>
      </c>
      <c r="F2392" s="17">
        <f>VLOOKUP(A2392,'forecast data dump'!$A$1:$H$3450,4,FALSE)</f>
        <v>44620</v>
      </c>
      <c r="G2392" s="17">
        <f>VLOOKUP(A2392,'forecast data dump'!$A$1:$H$3450,5,FALSE)</f>
        <v>44631</v>
      </c>
      <c r="H2392" s="13">
        <f>VLOOKUP(A2392,'forecast data dump'!$A$1:$H$3450,8,FALSE)</f>
        <v>0</v>
      </c>
      <c r="I2392" s="22">
        <f t="shared" si="328"/>
        <v>8</v>
      </c>
      <c r="J2392" s="5"/>
      <c r="K2392" s="5"/>
      <c r="L2392" s="33">
        <f t="shared" si="329"/>
        <v>1250</v>
      </c>
      <c r="M2392" s="33">
        <f t="shared" si="330"/>
        <v>1250</v>
      </c>
      <c r="N2392" s="22">
        <f t="shared" si="331"/>
        <v>0</v>
      </c>
    </row>
    <row r="2393" spans="1:14" x14ac:dyDescent="0.3">
      <c r="A2393" s="5" t="s">
        <v>2473</v>
      </c>
      <c r="B2393" s="5" t="s">
        <v>2474</v>
      </c>
      <c r="C2393" s="5" t="s">
        <v>3742</v>
      </c>
      <c r="D2393" s="5">
        <v>8</v>
      </c>
      <c r="E2393" s="6">
        <v>969</v>
      </c>
      <c r="F2393" s="17">
        <f>VLOOKUP(A2393,'forecast data dump'!$A$1:$H$3450,4,FALSE)</f>
        <v>44620</v>
      </c>
      <c r="G2393" s="17">
        <f>VLOOKUP(A2393,'forecast data dump'!$A$1:$H$3450,5,FALSE)</f>
        <v>44631</v>
      </c>
      <c r="H2393" s="13">
        <f>VLOOKUP(A2393,'forecast data dump'!$A$1:$H$3450,8,FALSE)</f>
        <v>0</v>
      </c>
      <c r="I2393" s="22">
        <f t="shared" si="328"/>
        <v>8</v>
      </c>
      <c r="J2393" s="5"/>
      <c r="K2393" s="5"/>
      <c r="L2393" s="33">
        <f t="shared" si="329"/>
        <v>969</v>
      </c>
      <c r="M2393" s="33">
        <f t="shared" si="330"/>
        <v>969</v>
      </c>
      <c r="N2393" s="22">
        <f t="shared" si="331"/>
        <v>0</v>
      </c>
    </row>
    <row r="2394" spans="1:14" x14ac:dyDescent="0.3">
      <c r="A2394" s="5" t="s">
        <v>2473</v>
      </c>
      <c r="B2394" s="5" t="s">
        <v>2474</v>
      </c>
      <c r="C2394" s="5" t="s">
        <v>3745</v>
      </c>
      <c r="D2394" s="5">
        <v>8</v>
      </c>
      <c r="E2394" s="6">
        <v>969</v>
      </c>
      <c r="F2394" s="17">
        <f>VLOOKUP(A2394,'forecast data dump'!$A$1:$H$3450,4,FALSE)</f>
        <v>44620</v>
      </c>
      <c r="G2394" s="17">
        <f>VLOOKUP(A2394,'forecast data dump'!$A$1:$H$3450,5,FALSE)</f>
        <v>44631</v>
      </c>
      <c r="H2394" s="13">
        <f>VLOOKUP(A2394,'forecast data dump'!$A$1:$H$3450,8,FALSE)</f>
        <v>0</v>
      </c>
      <c r="I2394" s="22">
        <f t="shared" si="328"/>
        <v>8</v>
      </c>
      <c r="J2394" s="5"/>
      <c r="K2394" s="5"/>
      <c r="L2394" s="33">
        <f t="shared" si="329"/>
        <v>969</v>
      </c>
      <c r="M2394" s="33">
        <f t="shared" si="330"/>
        <v>969</v>
      </c>
      <c r="N2394" s="22">
        <f t="shared" si="331"/>
        <v>0</v>
      </c>
    </row>
    <row r="2395" spans="1:14" x14ac:dyDescent="0.3">
      <c r="A2395" s="5" t="s">
        <v>2473</v>
      </c>
      <c r="B2395" s="5" t="s">
        <v>2474</v>
      </c>
      <c r="C2395" s="5" t="s">
        <v>3741</v>
      </c>
      <c r="D2395" s="5">
        <v>8</v>
      </c>
      <c r="E2395" s="6">
        <v>969</v>
      </c>
      <c r="F2395" s="17">
        <f>VLOOKUP(A2395,'forecast data dump'!$A$1:$H$3450,4,FALSE)</f>
        <v>44620</v>
      </c>
      <c r="G2395" s="17">
        <f>VLOOKUP(A2395,'forecast data dump'!$A$1:$H$3450,5,FALSE)</f>
        <v>44631</v>
      </c>
      <c r="H2395" s="13">
        <f>VLOOKUP(A2395,'forecast data dump'!$A$1:$H$3450,8,FALSE)</f>
        <v>0</v>
      </c>
      <c r="I2395" s="22">
        <f t="shared" si="328"/>
        <v>8</v>
      </c>
      <c r="J2395" s="5"/>
      <c r="K2395" s="5"/>
      <c r="L2395" s="33">
        <f t="shared" si="329"/>
        <v>969</v>
      </c>
      <c r="M2395" s="33">
        <f t="shared" si="330"/>
        <v>969</v>
      </c>
      <c r="N2395" s="22">
        <f t="shared" si="331"/>
        <v>0</v>
      </c>
    </row>
    <row r="2396" spans="1:14" x14ac:dyDescent="0.3">
      <c r="A2396" s="5" t="s">
        <v>2475</v>
      </c>
      <c r="B2396" s="5" t="s">
        <v>2476</v>
      </c>
      <c r="C2396" s="5" t="s">
        <v>3740</v>
      </c>
      <c r="D2396" s="5">
        <v>320</v>
      </c>
      <c r="E2396" s="6">
        <v>58428</v>
      </c>
      <c r="F2396" s="17">
        <f>VLOOKUP(A2396,'forecast data dump'!$A$1:$H$3450,4,FALSE)</f>
        <v>44634</v>
      </c>
      <c r="G2396" s="17">
        <f>VLOOKUP(A2396,'forecast data dump'!$A$1:$H$3450,5,FALSE)</f>
        <v>44638</v>
      </c>
      <c r="H2396" s="13">
        <f>VLOOKUP(A2396,'forecast data dump'!$A$1:$H$3450,8,FALSE)</f>
        <v>0</v>
      </c>
      <c r="I2396" s="22">
        <f t="shared" si="328"/>
        <v>320</v>
      </c>
      <c r="J2396" s="5"/>
      <c r="K2396" s="5"/>
      <c r="L2396" s="33">
        <f t="shared" si="329"/>
        <v>58428</v>
      </c>
      <c r="M2396" s="33">
        <f t="shared" si="330"/>
        <v>58428</v>
      </c>
      <c r="N2396" s="22">
        <f t="shared" si="331"/>
        <v>0</v>
      </c>
    </row>
    <row r="2397" spans="1:14" x14ac:dyDescent="0.3">
      <c r="A2397" s="5" t="s">
        <v>2475</v>
      </c>
      <c r="B2397" s="5" t="s">
        <v>2476</v>
      </c>
      <c r="C2397" s="5" t="s">
        <v>3744</v>
      </c>
      <c r="D2397" s="5">
        <v>160</v>
      </c>
      <c r="E2397" s="6">
        <v>24997</v>
      </c>
      <c r="F2397" s="17">
        <f>VLOOKUP(A2397,'forecast data dump'!$A$1:$H$3450,4,FALSE)</f>
        <v>44634</v>
      </c>
      <c r="G2397" s="17">
        <f>VLOOKUP(A2397,'forecast data dump'!$A$1:$H$3450,5,FALSE)</f>
        <v>44638</v>
      </c>
      <c r="H2397" s="13">
        <f>VLOOKUP(A2397,'forecast data dump'!$A$1:$H$3450,8,FALSE)</f>
        <v>0</v>
      </c>
      <c r="I2397" s="22">
        <f t="shared" si="328"/>
        <v>160</v>
      </c>
      <c r="J2397" s="5"/>
      <c r="K2397" s="5"/>
      <c r="L2397" s="33">
        <f t="shared" si="329"/>
        <v>24997</v>
      </c>
      <c r="M2397" s="33">
        <f t="shared" si="330"/>
        <v>24997</v>
      </c>
      <c r="N2397" s="22">
        <f t="shared" si="331"/>
        <v>0</v>
      </c>
    </row>
    <row r="2398" spans="1:14" x14ac:dyDescent="0.3">
      <c r="A2398" s="5" t="s">
        <v>2475</v>
      </c>
      <c r="B2398" s="5" t="s">
        <v>2476</v>
      </c>
      <c r="C2398" s="5" t="s">
        <v>3742</v>
      </c>
      <c r="D2398" s="5">
        <v>160</v>
      </c>
      <c r="E2398" s="6">
        <v>19372</v>
      </c>
      <c r="F2398" s="17">
        <f>VLOOKUP(A2398,'forecast data dump'!$A$1:$H$3450,4,FALSE)</f>
        <v>44634</v>
      </c>
      <c r="G2398" s="17">
        <f>VLOOKUP(A2398,'forecast data dump'!$A$1:$H$3450,5,FALSE)</f>
        <v>44638</v>
      </c>
      <c r="H2398" s="13">
        <f>VLOOKUP(A2398,'forecast data dump'!$A$1:$H$3450,8,FALSE)</f>
        <v>0</v>
      </c>
      <c r="I2398" s="22">
        <f t="shared" si="328"/>
        <v>160</v>
      </c>
      <c r="J2398" s="5"/>
      <c r="K2398" s="5"/>
      <c r="L2398" s="33">
        <f t="shared" si="329"/>
        <v>19372</v>
      </c>
      <c r="M2398" s="33">
        <f t="shared" si="330"/>
        <v>19372</v>
      </c>
      <c r="N2398" s="22">
        <f t="shared" si="331"/>
        <v>0</v>
      </c>
    </row>
    <row r="2399" spans="1:14" x14ac:dyDescent="0.3">
      <c r="A2399" s="5" t="s">
        <v>2475</v>
      </c>
      <c r="B2399" s="5" t="s">
        <v>2476</v>
      </c>
      <c r="C2399" s="5" t="s">
        <v>3741</v>
      </c>
      <c r="D2399" s="5">
        <v>32</v>
      </c>
      <c r="E2399" s="6">
        <v>3874</v>
      </c>
      <c r="F2399" s="17">
        <f>VLOOKUP(A2399,'forecast data dump'!$A$1:$H$3450,4,FALSE)</f>
        <v>44634</v>
      </c>
      <c r="G2399" s="17">
        <f>VLOOKUP(A2399,'forecast data dump'!$A$1:$H$3450,5,FALSE)</f>
        <v>44638</v>
      </c>
      <c r="H2399" s="13">
        <f>VLOOKUP(A2399,'forecast data dump'!$A$1:$H$3450,8,FALSE)</f>
        <v>0</v>
      </c>
      <c r="I2399" s="22">
        <f t="shared" si="328"/>
        <v>32</v>
      </c>
      <c r="J2399" s="5"/>
      <c r="K2399" s="5"/>
      <c r="L2399" s="33">
        <f t="shared" si="329"/>
        <v>3874</v>
      </c>
      <c r="M2399" s="33">
        <f t="shared" si="330"/>
        <v>3874</v>
      </c>
      <c r="N2399" s="22">
        <f t="shared" si="331"/>
        <v>0</v>
      </c>
    </row>
    <row r="2400" spans="1:14" x14ac:dyDescent="0.3">
      <c r="A2400" s="5" t="s">
        <v>2477</v>
      </c>
      <c r="B2400" s="5" t="s">
        <v>2478</v>
      </c>
      <c r="C2400" s="5" t="s">
        <v>3762</v>
      </c>
      <c r="D2400" s="5">
        <v>80000</v>
      </c>
      <c r="E2400" s="6">
        <v>91034</v>
      </c>
      <c r="F2400" s="17" t="str">
        <f>VLOOKUP(A2400,'forecast data dump'!$A$1:$H$3450,4,FALSE)</f>
        <v>21-Jul-21*</v>
      </c>
      <c r="G2400" s="17">
        <f>VLOOKUP(A2400,'forecast data dump'!$A$1:$H$3450,5,FALSE)</f>
        <v>44483</v>
      </c>
      <c r="H2400" s="13">
        <f>VLOOKUP(A2400,'forecast data dump'!$A$1:$H$3450,8,FALSE)</f>
        <v>0</v>
      </c>
      <c r="I2400" s="22">
        <f t="shared" si="328"/>
        <v>80000</v>
      </c>
      <c r="J2400" s="5"/>
      <c r="K2400" s="5"/>
      <c r="L2400" s="33">
        <f t="shared" si="329"/>
        <v>91034</v>
      </c>
      <c r="M2400" s="33">
        <f t="shared" si="330"/>
        <v>91034</v>
      </c>
      <c r="N2400" s="22">
        <f t="shared" si="331"/>
        <v>0</v>
      </c>
    </row>
    <row r="2401" spans="1:14" x14ac:dyDescent="0.3">
      <c r="A2401" s="5" t="s">
        <v>2479</v>
      </c>
      <c r="B2401" s="5" t="s">
        <v>2480</v>
      </c>
      <c r="C2401" s="5" t="s">
        <v>3762</v>
      </c>
      <c r="D2401" s="5">
        <v>500</v>
      </c>
      <c r="E2401" s="6">
        <v>580</v>
      </c>
      <c r="F2401" s="17" t="str">
        <f>VLOOKUP(A2401,'forecast data dump'!$A$1:$H$3450,4,FALSE)</f>
        <v>08-Feb-21 A</v>
      </c>
      <c r="G2401" s="17" t="str">
        <f>VLOOKUP(A2401,'forecast data dump'!$A$1:$H$3450,5,FALSE)</f>
        <v>24-Feb-21 A</v>
      </c>
      <c r="H2401" s="13">
        <f>VLOOKUP(A2401,'forecast data dump'!$A$1:$H$3450,8,FALSE)</f>
        <v>1</v>
      </c>
      <c r="I2401" s="22">
        <f t="shared" si="328"/>
        <v>0</v>
      </c>
      <c r="J2401" s="5"/>
      <c r="K2401" s="5"/>
      <c r="L2401" s="33">
        <f t="shared" si="329"/>
        <v>0</v>
      </c>
      <c r="M2401" s="33">
        <f t="shared" si="330"/>
        <v>0</v>
      </c>
      <c r="N2401" s="22">
        <f t="shared" si="331"/>
        <v>0</v>
      </c>
    </row>
    <row r="2402" spans="1:14" x14ac:dyDescent="0.3">
      <c r="A2402" s="5" t="s">
        <v>2481</v>
      </c>
      <c r="B2402" s="5" t="s">
        <v>2482</v>
      </c>
      <c r="C2402" s="5" t="s">
        <v>3762</v>
      </c>
      <c r="D2402" s="5">
        <v>500</v>
      </c>
      <c r="E2402" s="6">
        <v>580</v>
      </c>
      <c r="F2402" s="17">
        <f>VLOOKUP(A2402,'forecast data dump'!$A$1:$H$3450,4,FALSE)</f>
        <v>44545</v>
      </c>
      <c r="G2402" s="17">
        <f>VLOOKUP(A2402,'forecast data dump'!$A$1:$H$3450,5,FALSE)</f>
        <v>44550</v>
      </c>
      <c r="H2402" s="13">
        <f>VLOOKUP(A2402,'forecast data dump'!$A$1:$H$3450,8,FALSE)</f>
        <v>0</v>
      </c>
      <c r="I2402" s="22">
        <f t="shared" si="328"/>
        <v>500</v>
      </c>
      <c r="J2402" s="5"/>
      <c r="K2402" s="5"/>
      <c r="L2402" s="33">
        <f t="shared" si="329"/>
        <v>580</v>
      </c>
      <c r="M2402" s="33">
        <f t="shared" si="330"/>
        <v>580</v>
      </c>
      <c r="N2402" s="22">
        <f t="shared" si="331"/>
        <v>0</v>
      </c>
    </row>
    <row r="2403" spans="1:14" x14ac:dyDescent="0.3">
      <c r="A2403" s="5" t="s">
        <v>2483</v>
      </c>
      <c r="B2403" s="5" t="s">
        <v>2484</v>
      </c>
      <c r="C2403" s="5" t="s">
        <v>3762</v>
      </c>
      <c r="D2403" s="5">
        <v>500</v>
      </c>
      <c r="E2403" s="6">
        <v>580</v>
      </c>
      <c r="F2403" s="17">
        <f>VLOOKUP(A2403,'forecast data dump'!$A$1:$H$3450,4,FALSE)</f>
        <v>44551</v>
      </c>
      <c r="G2403" s="17">
        <f>VLOOKUP(A2403,'forecast data dump'!$A$1:$H$3450,5,FALSE)</f>
        <v>44557</v>
      </c>
      <c r="H2403" s="13">
        <f>VLOOKUP(A2403,'forecast data dump'!$A$1:$H$3450,8,FALSE)</f>
        <v>0</v>
      </c>
      <c r="I2403" s="22">
        <f t="shared" si="328"/>
        <v>500</v>
      </c>
      <c r="J2403" s="5"/>
      <c r="K2403" s="5"/>
      <c r="L2403" s="33">
        <f t="shared" si="329"/>
        <v>580</v>
      </c>
      <c r="M2403" s="33">
        <f t="shared" si="330"/>
        <v>580</v>
      </c>
      <c r="N2403" s="22">
        <f t="shared" si="331"/>
        <v>0</v>
      </c>
    </row>
    <row r="2404" spans="1:14" x14ac:dyDescent="0.3">
      <c r="A2404" s="5" t="s">
        <v>2485</v>
      </c>
      <c r="B2404" s="5" t="s">
        <v>2486</v>
      </c>
      <c r="C2404" s="5" t="s">
        <v>3762</v>
      </c>
      <c r="D2404" s="5">
        <v>500</v>
      </c>
      <c r="E2404" s="6">
        <v>592</v>
      </c>
      <c r="F2404" s="17">
        <f>VLOOKUP(A2404,'forecast data dump'!$A$1:$H$3450,4,FALSE)</f>
        <v>44558</v>
      </c>
      <c r="G2404" s="17">
        <f>VLOOKUP(A2404,'forecast data dump'!$A$1:$H$3450,5,FALSE)</f>
        <v>44559</v>
      </c>
      <c r="H2404" s="13">
        <f>VLOOKUP(A2404,'forecast data dump'!$A$1:$H$3450,8,FALSE)</f>
        <v>0</v>
      </c>
      <c r="I2404" s="22">
        <f t="shared" si="328"/>
        <v>500</v>
      </c>
      <c r="J2404" s="5"/>
      <c r="K2404" s="5"/>
      <c r="L2404" s="33">
        <f t="shared" si="329"/>
        <v>592</v>
      </c>
      <c r="M2404" s="33">
        <f t="shared" si="330"/>
        <v>592</v>
      </c>
      <c r="N2404" s="22">
        <f t="shared" si="331"/>
        <v>0</v>
      </c>
    </row>
    <row r="2405" spans="1:14" x14ac:dyDescent="0.3">
      <c r="A2405" s="5" t="s">
        <v>2487</v>
      </c>
      <c r="B2405" s="5" t="s">
        <v>2488</v>
      </c>
      <c r="C2405" s="5" t="s">
        <v>3762</v>
      </c>
      <c r="D2405" s="5">
        <v>500</v>
      </c>
      <c r="E2405" s="6">
        <v>592</v>
      </c>
      <c r="F2405" s="17">
        <f>VLOOKUP(A2405,'forecast data dump'!$A$1:$H$3450,4,FALSE)</f>
        <v>44560</v>
      </c>
      <c r="G2405" s="17">
        <f>VLOOKUP(A2405,'forecast data dump'!$A$1:$H$3450,5,FALSE)</f>
        <v>44564</v>
      </c>
      <c r="H2405" s="13">
        <f>VLOOKUP(A2405,'forecast data dump'!$A$1:$H$3450,8,FALSE)</f>
        <v>0</v>
      </c>
      <c r="I2405" s="22">
        <f t="shared" si="328"/>
        <v>500</v>
      </c>
      <c r="J2405" s="5"/>
      <c r="K2405" s="5"/>
      <c r="L2405" s="33">
        <f t="shared" si="329"/>
        <v>592</v>
      </c>
      <c r="M2405" s="33">
        <f t="shared" si="330"/>
        <v>592</v>
      </c>
      <c r="N2405" s="22">
        <f t="shared" si="331"/>
        <v>0</v>
      </c>
    </row>
    <row r="2406" spans="1:14" x14ac:dyDescent="0.3">
      <c r="A2406" s="5" t="s">
        <v>2489</v>
      </c>
      <c r="B2406" s="5" t="s">
        <v>2490</v>
      </c>
      <c r="C2406" s="5" t="s">
        <v>3762</v>
      </c>
      <c r="D2406" s="5">
        <v>500</v>
      </c>
      <c r="E2406" s="6">
        <v>592</v>
      </c>
      <c r="F2406" s="17">
        <f>VLOOKUP(A2406,'forecast data dump'!$A$1:$H$3450,4,FALSE)</f>
        <v>44565</v>
      </c>
      <c r="G2406" s="17">
        <f>VLOOKUP(A2406,'forecast data dump'!$A$1:$H$3450,5,FALSE)</f>
        <v>44566</v>
      </c>
      <c r="H2406" s="13">
        <f>VLOOKUP(A2406,'forecast data dump'!$A$1:$H$3450,8,FALSE)</f>
        <v>0</v>
      </c>
      <c r="I2406" s="22">
        <f t="shared" si="328"/>
        <v>500</v>
      </c>
      <c r="J2406" s="5"/>
      <c r="K2406" s="5"/>
      <c r="L2406" s="33">
        <f t="shared" si="329"/>
        <v>592</v>
      </c>
      <c r="M2406" s="33">
        <f t="shared" si="330"/>
        <v>592</v>
      </c>
      <c r="N2406" s="22">
        <f t="shared" si="331"/>
        <v>0</v>
      </c>
    </row>
    <row r="2407" spans="1:14" x14ac:dyDescent="0.3">
      <c r="A2407" s="5" t="s">
        <v>2491</v>
      </c>
      <c r="B2407" s="5" t="s">
        <v>2492</v>
      </c>
      <c r="C2407" s="5" t="s">
        <v>3762</v>
      </c>
      <c r="D2407" s="5">
        <v>500</v>
      </c>
      <c r="E2407" s="6">
        <v>592</v>
      </c>
      <c r="F2407" s="17">
        <f>VLOOKUP(A2407,'forecast data dump'!$A$1:$H$3450,4,FALSE)</f>
        <v>44567</v>
      </c>
      <c r="G2407" s="17">
        <f>VLOOKUP(A2407,'forecast data dump'!$A$1:$H$3450,5,FALSE)</f>
        <v>44573</v>
      </c>
      <c r="H2407" s="13">
        <f>VLOOKUP(A2407,'forecast data dump'!$A$1:$H$3450,8,FALSE)</f>
        <v>0</v>
      </c>
      <c r="I2407" s="22">
        <f t="shared" si="328"/>
        <v>500</v>
      </c>
      <c r="J2407" s="5"/>
      <c r="K2407" s="5"/>
      <c r="L2407" s="33">
        <f t="shared" si="329"/>
        <v>592</v>
      </c>
      <c r="M2407" s="33">
        <f t="shared" si="330"/>
        <v>592</v>
      </c>
      <c r="N2407" s="22">
        <f t="shared" si="331"/>
        <v>0</v>
      </c>
    </row>
    <row r="2408" spans="1:14" x14ac:dyDescent="0.3">
      <c r="A2408" s="5" t="s">
        <v>2493</v>
      </c>
      <c r="B2408" s="5" t="s">
        <v>2494</v>
      </c>
      <c r="C2408" s="5" t="s">
        <v>3762</v>
      </c>
      <c r="D2408" s="5">
        <v>500</v>
      </c>
      <c r="E2408" s="6">
        <v>592</v>
      </c>
      <c r="F2408" s="17">
        <f>VLOOKUP(A2408,'forecast data dump'!$A$1:$H$3450,4,FALSE)</f>
        <v>44574</v>
      </c>
      <c r="G2408" s="17">
        <f>VLOOKUP(A2408,'forecast data dump'!$A$1:$H$3450,5,FALSE)</f>
        <v>44602</v>
      </c>
      <c r="H2408" s="13">
        <f>VLOOKUP(A2408,'forecast data dump'!$A$1:$H$3450,8,FALSE)</f>
        <v>0</v>
      </c>
      <c r="I2408" s="22">
        <f t="shared" si="328"/>
        <v>500</v>
      </c>
      <c r="J2408" s="5"/>
      <c r="K2408" s="5"/>
      <c r="L2408" s="33">
        <f t="shared" si="329"/>
        <v>592</v>
      </c>
      <c r="M2408" s="33">
        <f t="shared" si="330"/>
        <v>592</v>
      </c>
      <c r="N2408" s="22">
        <f t="shared" si="331"/>
        <v>0</v>
      </c>
    </row>
    <row r="2409" spans="1:14" x14ac:dyDescent="0.3">
      <c r="A2409" s="5" t="s">
        <v>2495</v>
      </c>
      <c r="B2409" s="5" t="s">
        <v>2496</v>
      </c>
      <c r="C2409" s="5" t="s">
        <v>3762</v>
      </c>
      <c r="D2409" s="5">
        <v>500</v>
      </c>
      <c r="E2409" s="6">
        <v>592</v>
      </c>
      <c r="F2409" s="17">
        <f>VLOOKUP(A2409,'forecast data dump'!$A$1:$H$3450,4,FALSE)</f>
        <v>44634</v>
      </c>
      <c r="G2409" s="17">
        <f>VLOOKUP(A2409,'forecast data dump'!$A$1:$H$3450,5,FALSE)</f>
        <v>44638</v>
      </c>
      <c r="H2409" s="13">
        <f>VLOOKUP(A2409,'forecast data dump'!$A$1:$H$3450,8,FALSE)</f>
        <v>0</v>
      </c>
      <c r="I2409" s="22">
        <f t="shared" si="328"/>
        <v>500</v>
      </c>
      <c r="J2409" s="5"/>
      <c r="K2409" s="5"/>
      <c r="L2409" s="33">
        <f t="shared" si="329"/>
        <v>592</v>
      </c>
      <c r="M2409" s="33">
        <f t="shared" si="330"/>
        <v>592</v>
      </c>
      <c r="N2409" s="22">
        <f t="shared" si="331"/>
        <v>0</v>
      </c>
    </row>
    <row r="2410" spans="1:14" x14ac:dyDescent="0.3">
      <c r="A2410" s="5" t="s">
        <v>2497</v>
      </c>
      <c r="B2410" s="5" t="s">
        <v>2498</v>
      </c>
      <c r="C2410" s="5" t="s">
        <v>3733</v>
      </c>
      <c r="D2410" s="5">
        <v>60</v>
      </c>
      <c r="E2410" s="6">
        <v>8836</v>
      </c>
      <c r="F2410" s="17" t="str">
        <f>VLOOKUP(A2410,'forecast data dump'!$A$1:$H$3450,4,FALSE)</f>
        <v>01-Oct-19 A</v>
      </c>
      <c r="G2410" s="17">
        <f>VLOOKUP(A2410,'forecast data dump'!$A$1:$H$3450,5,FALSE)</f>
        <v>44397</v>
      </c>
      <c r="H2410" s="13">
        <f>VLOOKUP(A2410,'forecast data dump'!$A$1:$H$3450,8,FALSE)</f>
        <v>0.95</v>
      </c>
      <c r="I2410" s="22">
        <f t="shared" si="328"/>
        <v>3.0000000000000027</v>
      </c>
      <c r="J2410" s="5"/>
      <c r="K2410" s="5"/>
      <c r="L2410" s="33">
        <f t="shared" si="329"/>
        <v>441.80000000000041</v>
      </c>
      <c r="M2410" s="33">
        <f t="shared" si="330"/>
        <v>441.80000000000041</v>
      </c>
      <c r="N2410" s="22">
        <f t="shared" si="331"/>
        <v>0</v>
      </c>
    </row>
    <row r="2411" spans="1:14" x14ac:dyDescent="0.3">
      <c r="A2411" s="5" t="s">
        <v>2497</v>
      </c>
      <c r="B2411" s="5" t="s">
        <v>2498</v>
      </c>
      <c r="C2411" s="5" t="s">
        <v>3745</v>
      </c>
      <c r="D2411" s="5">
        <v>120</v>
      </c>
      <c r="E2411" s="6">
        <v>13695</v>
      </c>
      <c r="F2411" s="17" t="str">
        <f>VLOOKUP(A2411,'forecast data dump'!$A$1:$H$3450,4,FALSE)</f>
        <v>01-Oct-19 A</v>
      </c>
      <c r="G2411" s="17">
        <f>VLOOKUP(A2411,'forecast data dump'!$A$1:$H$3450,5,FALSE)</f>
        <v>44397</v>
      </c>
      <c r="H2411" s="13">
        <f>VLOOKUP(A2411,'forecast data dump'!$A$1:$H$3450,8,FALSE)</f>
        <v>0.95</v>
      </c>
      <c r="I2411" s="22">
        <f t="shared" si="328"/>
        <v>6.0000000000000053</v>
      </c>
      <c r="J2411" s="5"/>
      <c r="K2411" s="5"/>
      <c r="L2411" s="33">
        <f t="shared" si="329"/>
        <v>684.75000000000057</v>
      </c>
      <c r="M2411" s="33">
        <f t="shared" si="330"/>
        <v>684.75000000000057</v>
      </c>
      <c r="N2411" s="22">
        <f t="shared" si="331"/>
        <v>0</v>
      </c>
    </row>
    <row r="2412" spans="1:14" x14ac:dyDescent="0.3">
      <c r="A2412" s="5" t="s">
        <v>2500</v>
      </c>
      <c r="B2412" s="5" t="s">
        <v>2501</v>
      </c>
      <c r="C2412" s="5" t="s">
        <v>3752</v>
      </c>
      <c r="D2412" s="5">
        <v>80</v>
      </c>
      <c r="E2412" s="6">
        <v>10615</v>
      </c>
      <c r="F2412" s="17">
        <f>VLOOKUP(A2412,'forecast data dump'!$A$1:$H$3450,4,FALSE)</f>
        <v>44567</v>
      </c>
      <c r="G2412" s="17">
        <f>VLOOKUP(A2412,'forecast data dump'!$A$1:$H$3450,5,FALSE)</f>
        <v>44573</v>
      </c>
      <c r="H2412" s="13">
        <f>VLOOKUP(A2412,'forecast data dump'!$A$1:$H$3450,8,FALSE)</f>
        <v>0</v>
      </c>
      <c r="I2412" s="22">
        <f t="shared" si="328"/>
        <v>80</v>
      </c>
      <c r="J2412" s="5"/>
      <c r="K2412" s="5"/>
      <c r="L2412" s="33">
        <f t="shared" si="329"/>
        <v>10615</v>
      </c>
      <c r="M2412" s="33">
        <f t="shared" si="330"/>
        <v>10615</v>
      </c>
      <c r="N2412" s="22">
        <f t="shared" si="331"/>
        <v>0</v>
      </c>
    </row>
    <row r="2413" spans="1:14" x14ac:dyDescent="0.3">
      <c r="A2413" s="5" t="s">
        <v>2500</v>
      </c>
      <c r="B2413" s="5" t="s">
        <v>2501</v>
      </c>
      <c r="C2413" s="5" t="s">
        <v>3759</v>
      </c>
      <c r="D2413" s="5">
        <v>60</v>
      </c>
      <c r="E2413" s="6">
        <v>7264</v>
      </c>
      <c r="F2413" s="17">
        <f>VLOOKUP(A2413,'forecast data dump'!$A$1:$H$3450,4,FALSE)</f>
        <v>44567</v>
      </c>
      <c r="G2413" s="17">
        <f>VLOOKUP(A2413,'forecast data dump'!$A$1:$H$3450,5,FALSE)</f>
        <v>44573</v>
      </c>
      <c r="H2413" s="13">
        <f>VLOOKUP(A2413,'forecast data dump'!$A$1:$H$3450,8,FALSE)</f>
        <v>0</v>
      </c>
      <c r="I2413" s="22">
        <f t="shared" si="328"/>
        <v>60</v>
      </c>
      <c r="J2413" s="5"/>
      <c r="K2413" s="5"/>
      <c r="L2413" s="33">
        <f t="shared" si="329"/>
        <v>7264</v>
      </c>
      <c r="M2413" s="33">
        <f t="shared" si="330"/>
        <v>7264</v>
      </c>
      <c r="N2413" s="22">
        <f t="shared" si="331"/>
        <v>0</v>
      </c>
    </row>
    <row r="2414" spans="1:14" x14ac:dyDescent="0.3">
      <c r="A2414" s="5" t="s">
        <v>2500</v>
      </c>
      <c r="B2414" s="5" t="s">
        <v>2501</v>
      </c>
      <c r="C2414" s="5" t="s">
        <v>3765</v>
      </c>
      <c r="D2414" s="5">
        <v>60</v>
      </c>
      <c r="E2414" s="6">
        <v>8313</v>
      </c>
      <c r="F2414" s="17">
        <f>VLOOKUP(A2414,'forecast data dump'!$A$1:$H$3450,4,FALSE)</f>
        <v>44567</v>
      </c>
      <c r="G2414" s="17">
        <f>VLOOKUP(A2414,'forecast data dump'!$A$1:$H$3450,5,FALSE)</f>
        <v>44573</v>
      </c>
      <c r="H2414" s="13">
        <f>VLOOKUP(A2414,'forecast data dump'!$A$1:$H$3450,8,FALSE)</f>
        <v>0</v>
      </c>
      <c r="I2414" s="22">
        <f t="shared" si="328"/>
        <v>60</v>
      </c>
      <c r="J2414" s="5"/>
      <c r="K2414" s="5"/>
      <c r="L2414" s="33">
        <f t="shared" si="329"/>
        <v>8313</v>
      </c>
      <c r="M2414" s="33">
        <f t="shared" si="330"/>
        <v>8313</v>
      </c>
      <c r="N2414" s="22">
        <f t="shared" si="331"/>
        <v>0</v>
      </c>
    </row>
    <row r="2415" spans="1:14" x14ac:dyDescent="0.3">
      <c r="A2415" s="5" t="s">
        <v>2502</v>
      </c>
      <c r="B2415" s="5" t="s">
        <v>2503</v>
      </c>
      <c r="C2415" s="5" t="s">
        <v>3733</v>
      </c>
      <c r="D2415" s="5">
        <v>16</v>
      </c>
      <c r="E2415" s="6">
        <v>2427</v>
      </c>
      <c r="F2415" s="17" t="str">
        <f>VLOOKUP(A2415,'forecast data dump'!$A$1:$H$3450,4,FALSE)</f>
        <v>08-Feb-21 A</v>
      </c>
      <c r="G2415" s="17" t="str">
        <f>VLOOKUP(A2415,'forecast data dump'!$A$1:$H$3450,5,FALSE)</f>
        <v>24-Feb-21 A</v>
      </c>
      <c r="H2415" s="13">
        <f>VLOOKUP(A2415,'forecast data dump'!$A$1:$H$3450,8,FALSE)</f>
        <v>1</v>
      </c>
      <c r="I2415" s="22">
        <f t="shared" si="328"/>
        <v>0</v>
      </c>
      <c r="J2415" s="5"/>
      <c r="K2415" s="5"/>
      <c r="L2415" s="33">
        <f t="shared" si="329"/>
        <v>0</v>
      </c>
      <c r="M2415" s="33">
        <f t="shared" si="330"/>
        <v>0</v>
      </c>
      <c r="N2415" s="22">
        <f t="shared" si="331"/>
        <v>0</v>
      </c>
    </row>
    <row r="2416" spans="1:14" x14ac:dyDescent="0.3">
      <c r="A2416" s="5" t="s">
        <v>2502</v>
      </c>
      <c r="B2416" s="5" t="s">
        <v>2503</v>
      </c>
      <c r="C2416" s="5" t="s">
        <v>3752</v>
      </c>
      <c r="D2416" s="5">
        <v>160</v>
      </c>
      <c r="E2416" s="6">
        <v>20612</v>
      </c>
      <c r="F2416" s="17" t="str">
        <f>VLOOKUP(A2416,'forecast data dump'!$A$1:$H$3450,4,FALSE)</f>
        <v>08-Feb-21 A</v>
      </c>
      <c r="G2416" s="17" t="str">
        <f>VLOOKUP(A2416,'forecast data dump'!$A$1:$H$3450,5,FALSE)</f>
        <v>24-Feb-21 A</v>
      </c>
      <c r="H2416" s="13">
        <f>VLOOKUP(A2416,'forecast data dump'!$A$1:$H$3450,8,FALSE)</f>
        <v>1</v>
      </c>
      <c r="I2416" s="22">
        <f t="shared" si="328"/>
        <v>0</v>
      </c>
      <c r="J2416" s="5"/>
      <c r="K2416" s="5"/>
      <c r="L2416" s="33">
        <f t="shared" si="329"/>
        <v>0</v>
      </c>
      <c r="M2416" s="33">
        <f t="shared" si="330"/>
        <v>0</v>
      </c>
      <c r="N2416" s="22">
        <f t="shared" si="331"/>
        <v>0</v>
      </c>
    </row>
    <row r="2417" spans="1:14" x14ac:dyDescent="0.3">
      <c r="A2417" s="5" t="s">
        <v>2502</v>
      </c>
      <c r="B2417" s="5" t="s">
        <v>2503</v>
      </c>
      <c r="C2417" s="5" t="s">
        <v>3745</v>
      </c>
      <c r="D2417" s="5">
        <v>16</v>
      </c>
      <c r="E2417" s="6">
        <v>1881</v>
      </c>
      <c r="F2417" s="17" t="str">
        <f>VLOOKUP(A2417,'forecast data dump'!$A$1:$H$3450,4,FALSE)</f>
        <v>08-Feb-21 A</v>
      </c>
      <c r="G2417" s="17" t="str">
        <f>VLOOKUP(A2417,'forecast data dump'!$A$1:$H$3450,5,FALSE)</f>
        <v>24-Feb-21 A</v>
      </c>
      <c r="H2417" s="13">
        <f>VLOOKUP(A2417,'forecast data dump'!$A$1:$H$3450,8,FALSE)</f>
        <v>1</v>
      </c>
      <c r="I2417" s="22">
        <f t="shared" si="328"/>
        <v>0</v>
      </c>
      <c r="J2417" s="5"/>
      <c r="K2417" s="5"/>
      <c r="L2417" s="33">
        <f t="shared" si="329"/>
        <v>0</v>
      </c>
      <c r="M2417" s="33">
        <f t="shared" si="330"/>
        <v>0</v>
      </c>
      <c r="N2417" s="22">
        <f t="shared" si="331"/>
        <v>0</v>
      </c>
    </row>
    <row r="2418" spans="1:14" x14ac:dyDescent="0.3">
      <c r="A2418" s="5" t="s">
        <v>2502</v>
      </c>
      <c r="B2418" s="5" t="s">
        <v>2503</v>
      </c>
      <c r="C2418" s="5" t="s">
        <v>3741</v>
      </c>
      <c r="D2418" s="5">
        <v>120</v>
      </c>
      <c r="E2418" s="6">
        <v>14105</v>
      </c>
      <c r="F2418" s="17" t="str">
        <f>VLOOKUP(A2418,'forecast data dump'!$A$1:$H$3450,4,FALSE)</f>
        <v>08-Feb-21 A</v>
      </c>
      <c r="G2418" s="17" t="str">
        <f>VLOOKUP(A2418,'forecast data dump'!$A$1:$H$3450,5,FALSE)</f>
        <v>24-Feb-21 A</v>
      </c>
      <c r="H2418" s="13">
        <f>VLOOKUP(A2418,'forecast data dump'!$A$1:$H$3450,8,FALSE)</f>
        <v>1</v>
      </c>
      <c r="I2418" s="22">
        <f t="shared" si="328"/>
        <v>0</v>
      </c>
      <c r="J2418" s="5"/>
      <c r="K2418" s="5"/>
      <c r="L2418" s="33">
        <f t="shared" si="329"/>
        <v>0</v>
      </c>
      <c r="M2418" s="33">
        <f t="shared" si="330"/>
        <v>0</v>
      </c>
      <c r="N2418" s="22">
        <f t="shared" si="331"/>
        <v>0</v>
      </c>
    </row>
    <row r="2419" spans="1:14" x14ac:dyDescent="0.3">
      <c r="A2419" s="5" t="s">
        <v>2504</v>
      </c>
      <c r="B2419" s="5" t="s">
        <v>2505</v>
      </c>
      <c r="C2419" s="5" t="s">
        <v>3733</v>
      </c>
      <c r="D2419" s="5">
        <v>8</v>
      </c>
      <c r="E2419" s="6">
        <v>1250</v>
      </c>
      <c r="F2419" s="17">
        <f>VLOOKUP(A2419,'forecast data dump'!$A$1:$H$3450,4,FALSE)</f>
        <v>44560</v>
      </c>
      <c r="G2419" s="17">
        <f>VLOOKUP(A2419,'forecast data dump'!$A$1:$H$3450,5,FALSE)</f>
        <v>44564</v>
      </c>
      <c r="H2419" s="13">
        <f>VLOOKUP(A2419,'forecast data dump'!$A$1:$H$3450,8,FALSE)</f>
        <v>0</v>
      </c>
      <c r="I2419" s="22">
        <f t="shared" si="328"/>
        <v>8</v>
      </c>
      <c r="J2419" s="5"/>
      <c r="K2419" s="5"/>
      <c r="L2419" s="33">
        <f t="shared" si="329"/>
        <v>1250</v>
      </c>
      <c r="M2419" s="33">
        <f t="shared" si="330"/>
        <v>1250</v>
      </c>
      <c r="N2419" s="22">
        <f t="shared" si="331"/>
        <v>0</v>
      </c>
    </row>
    <row r="2420" spans="1:14" x14ac:dyDescent="0.3">
      <c r="A2420" s="5" t="s">
        <v>2504</v>
      </c>
      <c r="B2420" s="5" t="s">
        <v>2505</v>
      </c>
      <c r="C2420" s="5" t="s">
        <v>3745</v>
      </c>
      <c r="D2420" s="5">
        <v>2</v>
      </c>
      <c r="E2420" s="6">
        <v>242</v>
      </c>
      <c r="F2420" s="17">
        <f>VLOOKUP(A2420,'forecast data dump'!$A$1:$H$3450,4,FALSE)</f>
        <v>44560</v>
      </c>
      <c r="G2420" s="17">
        <f>VLOOKUP(A2420,'forecast data dump'!$A$1:$H$3450,5,FALSE)</f>
        <v>44564</v>
      </c>
      <c r="H2420" s="13">
        <f>VLOOKUP(A2420,'forecast data dump'!$A$1:$H$3450,8,FALSE)</f>
        <v>0</v>
      </c>
      <c r="I2420" s="22">
        <f>D2420*(1-H2420)</f>
        <v>2</v>
      </c>
      <c r="J2420" s="5"/>
      <c r="K2420" s="5"/>
      <c r="L2420" s="33">
        <f>E2420*(1-H2420)</f>
        <v>242</v>
      </c>
      <c r="M2420" s="33">
        <f>IF(J2420="",L2420,(E2420/D2420)*J2420)</f>
        <v>242</v>
      </c>
      <c r="N2420" s="22">
        <f>L2420-M2420</f>
        <v>0</v>
      </c>
    </row>
    <row r="2421" spans="1:14" x14ac:dyDescent="0.3">
      <c r="A2421" s="5" t="s">
        <v>2504</v>
      </c>
      <c r="B2421" s="5" t="s">
        <v>2505</v>
      </c>
      <c r="C2421" s="5" t="s">
        <v>3741</v>
      </c>
      <c r="D2421" s="5">
        <v>32</v>
      </c>
      <c r="E2421" s="6">
        <v>3874</v>
      </c>
      <c r="F2421" s="17">
        <f>VLOOKUP(A2421,'forecast data dump'!$A$1:$H$3450,4,FALSE)</f>
        <v>44560</v>
      </c>
      <c r="G2421" s="17">
        <f>VLOOKUP(A2421,'forecast data dump'!$A$1:$H$3450,5,FALSE)</f>
        <v>44564</v>
      </c>
      <c r="H2421" s="13">
        <f>VLOOKUP(A2421,'forecast data dump'!$A$1:$H$3450,8,FALSE)</f>
        <v>0</v>
      </c>
      <c r="I2421" s="22">
        <f>D2421*(1-H2421)</f>
        <v>32</v>
      </c>
      <c r="J2421" s="5"/>
      <c r="K2421" s="5"/>
      <c r="L2421" s="33">
        <f>E2421*(1-H2421)</f>
        <v>3874</v>
      </c>
      <c r="M2421" s="33">
        <f>IF(J2421="",L2421,(E2421/D2421)*J2421)</f>
        <v>3874</v>
      </c>
      <c r="N2421" s="22">
        <f>L2421-M2421</f>
        <v>0</v>
      </c>
    </row>
    <row r="2422" spans="1:14" x14ac:dyDescent="0.3">
      <c r="A2422" s="3" t="s">
        <v>7896</v>
      </c>
      <c r="B2422" s="3"/>
      <c r="C2422" s="3"/>
      <c r="D2422" s="3"/>
      <c r="E2422" s="4"/>
      <c r="F2422" s="15"/>
      <c r="G2422" s="15"/>
      <c r="H2422" s="11"/>
      <c r="I2422" s="20"/>
      <c r="J2422" s="3"/>
      <c r="K2422" s="3"/>
      <c r="L2422" s="32"/>
      <c r="M2422" s="32"/>
      <c r="N2422" s="20"/>
    </row>
    <row r="2423" spans="1:14" x14ac:dyDescent="0.3">
      <c r="A2423" s="5" t="s">
        <v>2406</v>
      </c>
      <c r="B2423" s="5" t="s">
        <v>2407</v>
      </c>
      <c r="C2423" s="5" t="s">
        <v>3733</v>
      </c>
      <c r="D2423" s="5">
        <v>26</v>
      </c>
      <c r="E2423" s="6">
        <v>3944</v>
      </c>
      <c r="F2423" s="17" t="str">
        <f>VLOOKUP(A2423,'forecast data dump'!$A$1:$H$3450,4,FALSE)</f>
        <v>11-Mar-20 A</v>
      </c>
      <c r="G2423" s="17" t="str">
        <f>VLOOKUP(A2423,'forecast data dump'!$A$1:$H$3450,5,FALSE)</f>
        <v>31-Dec-20 A</v>
      </c>
      <c r="H2423" s="13">
        <f>VLOOKUP(A2423,'forecast data dump'!$A$1:$H$3450,8,FALSE)</f>
        <v>1</v>
      </c>
      <c r="I2423" s="22">
        <f t="shared" ref="I2423:I2472" si="332">D2423*(1-H2423)</f>
        <v>0</v>
      </c>
      <c r="J2423" s="5"/>
      <c r="K2423" s="5"/>
      <c r="L2423" s="33">
        <f t="shared" ref="L2423:L2472" si="333">E2423*(1-H2423)</f>
        <v>0</v>
      </c>
      <c r="M2423" s="33">
        <f t="shared" ref="M2423:M2472" si="334">IF(J2423="",L2423,(E2423/D2423)*J2423)</f>
        <v>0</v>
      </c>
      <c r="N2423" s="22">
        <f t="shared" ref="N2423:N2472" si="335">L2423-M2423</f>
        <v>0</v>
      </c>
    </row>
    <row r="2424" spans="1:14" x14ac:dyDescent="0.3">
      <c r="A2424" s="5" t="s">
        <v>2406</v>
      </c>
      <c r="B2424" s="5" t="s">
        <v>2407</v>
      </c>
      <c r="C2424" s="5" t="s">
        <v>3741</v>
      </c>
      <c r="D2424" s="5">
        <v>21</v>
      </c>
      <c r="E2424" s="6">
        <v>2468</v>
      </c>
      <c r="F2424" s="17" t="str">
        <f>VLOOKUP(A2424,'forecast data dump'!$A$1:$H$3450,4,FALSE)</f>
        <v>11-Mar-20 A</v>
      </c>
      <c r="G2424" s="17" t="str">
        <f>VLOOKUP(A2424,'forecast data dump'!$A$1:$H$3450,5,FALSE)</f>
        <v>31-Dec-20 A</v>
      </c>
      <c r="H2424" s="13">
        <f>VLOOKUP(A2424,'forecast data dump'!$A$1:$H$3450,8,FALSE)</f>
        <v>1</v>
      </c>
      <c r="I2424" s="22">
        <f t="shared" si="332"/>
        <v>0</v>
      </c>
      <c r="J2424" s="5"/>
      <c r="K2424" s="5"/>
      <c r="L2424" s="33">
        <f t="shared" si="333"/>
        <v>0</v>
      </c>
      <c r="M2424" s="33">
        <f t="shared" si="334"/>
        <v>0</v>
      </c>
      <c r="N2424" s="22">
        <f t="shared" si="335"/>
        <v>0</v>
      </c>
    </row>
    <row r="2425" spans="1:14" x14ac:dyDescent="0.3">
      <c r="A2425" s="5" t="s">
        <v>2406</v>
      </c>
      <c r="B2425" s="5" t="s">
        <v>2407</v>
      </c>
      <c r="C2425" s="5" t="s">
        <v>3745</v>
      </c>
      <c r="D2425" s="5">
        <v>53</v>
      </c>
      <c r="E2425" s="6">
        <v>6230</v>
      </c>
      <c r="F2425" s="17" t="str">
        <f>VLOOKUP(A2425,'forecast data dump'!$A$1:$H$3450,4,FALSE)</f>
        <v>11-Mar-20 A</v>
      </c>
      <c r="G2425" s="17" t="str">
        <f>VLOOKUP(A2425,'forecast data dump'!$A$1:$H$3450,5,FALSE)</f>
        <v>31-Dec-20 A</v>
      </c>
      <c r="H2425" s="13">
        <f>VLOOKUP(A2425,'forecast data dump'!$A$1:$H$3450,8,FALSE)</f>
        <v>1</v>
      </c>
      <c r="I2425" s="22">
        <f t="shared" si="332"/>
        <v>0</v>
      </c>
      <c r="J2425" s="5"/>
      <c r="K2425" s="5"/>
      <c r="L2425" s="33">
        <f t="shared" si="333"/>
        <v>0</v>
      </c>
      <c r="M2425" s="33">
        <f t="shared" si="334"/>
        <v>0</v>
      </c>
      <c r="N2425" s="22">
        <f t="shared" si="335"/>
        <v>0</v>
      </c>
    </row>
    <row r="2426" spans="1:14" x14ac:dyDescent="0.3">
      <c r="A2426" s="5" t="s">
        <v>2408</v>
      </c>
      <c r="B2426" s="5" t="s">
        <v>2409</v>
      </c>
      <c r="C2426" s="5" t="s">
        <v>3733</v>
      </c>
      <c r="D2426" s="5">
        <v>120</v>
      </c>
      <c r="E2426" s="6">
        <v>18202</v>
      </c>
      <c r="F2426" s="17" t="str">
        <f>VLOOKUP(A2426,'forecast data dump'!$A$1:$H$3450,4,FALSE)</f>
        <v>01-Feb-21 A</v>
      </c>
      <c r="G2426" s="17">
        <f>VLOOKUP(A2426,'forecast data dump'!$A$1:$H$3450,5,FALSE)</f>
        <v>44407</v>
      </c>
      <c r="H2426" s="13">
        <f>VLOOKUP(A2426,'forecast data dump'!$A$1:$H$3450,8,FALSE)</f>
        <v>0.4</v>
      </c>
      <c r="I2426" s="22">
        <f t="shared" si="332"/>
        <v>72</v>
      </c>
      <c r="J2426" s="5"/>
      <c r="K2426" s="5"/>
      <c r="L2426" s="33">
        <f t="shared" si="333"/>
        <v>10921.199999999999</v>
      </c>
      <c r="M2426" s="33">
        <f t="shared" si="334"/>
        <v>10921.199999999999</v>
      </c>
      <c r="N2426" s="22">
        <f t="shared" si="335"/>
        <v>0</v>
      </c>
    </row>
    <row r="2427" spans="1:14" x14ac:dyDescent="0.3">
      <c r="A2427" s="5" t="s">
        <v>2408</v>
      </c>
      <c r="B2427" s="5" t="s">
        <v>2409</v>
      </c>
      <c r="C2427" s="5" t="s">
        <v>3741</v>
      </c>
      <c r="D2427" s="5">
        <v>48</v>
      </c>
      <c r="E2427" s="6">
        <v>5642</v>
      </c>
      <c r="F2427" s="17" t="str">
        <f>VLOOKUP(A2427,'forecast data dump'!$A$1:$H$3450,4,FALSE)</f>
        <v>01-Feb-21 A</v>
      </c>
      <c r="G2427" s="17">
        <f>VLOOKUP(A2427,'forecast data dump'!$A$1:$H$3450,5,FALSE)</f>
        <v>44407</v>
      </c>
      <c r="H2427" s="13">
        <f>VLOOKUP(A2427,'forecast data dump'!$A$1:$H$3450,8,FALSE)</f>
        <v>0.4</v>
      </c>
      <c r="I2427" s="22">
        <f t="shared" si="332"/>
        <v>28.799999999999997</v>
      </c>
      <c r="J2427" s="5"/>
      <c r="K2427" s="5"/>
      <c r="L2427" s="33">
        <f t="shared" si="333"/>
        <v>3385.2</v>
      </c>
      <c r="M2427" s="33">
        <f t="shared" si="334"/>
        <v>3385.2</v>
      </c>
      <c r="N2427" s="22">
        <f t="shared" si="335"/>
        <v>0</v>
      </c>
    </row>
    <row r="2428" spans="1:14" x14ac:dyDescent="0.3">
      <c r="A2428" s="5" t="s">
        <v>2408</v>
      </c>
      <c r="B2428" s="5" t="s">
        <v>2409</v>
      </c>
      <c r="C2428" s="5" t="s">
        <v>3745</v>
      </c>
      <c r="D2428" s="5">
        <v>40</v>
      </c>
      <c r="E2428" s="6">
        <v>4702</v>
      </c>
      <c r="F2428" s="17" t="str">
        <f>VLOOKUP(A2428,'forecast data dump'!$A$1:$H$3450,4,FALSE)</f>
        <v>01-Feb-21 A</v>
      </c>
      <c r="G2428" s="17">
        <f>VLOOKUP(A2428,'forecast data dump'!$A$1:$H$3450,5,FALSE)</f>
        <v>44407</v>
      </c>
      <c r="H2428" s="13">
        <f>VLOOKUP(A2428,'forecast data dump'!$A$1:$H$3450,8,FALSE)</f>
        <v>0.4</v>
      </c>
      <c r="I2428" s="22">
        <f t="shared" si="332"/>
        <v>24</v>
      </c>
      <c r="J2428" s="5"/>
      <c r="K2428" s="5"/>
      <c r="L2428" s="33">
        <f t="shared" si="333"/>
        <v>2821.2</v>
      </c>
      <c r="M2428" s="33">
        <f t="shared" si="334"/>
        <v>2821.2</v>
      </c>
      <c r="N2428" s="22">
        <f t="shared" si="335"/>
        <v>0</v>
      </c>
    </row>
    <row r="2429" spans="1:14" x14ac:dyDescent="0.3">
      <c r="A2429" s="5" t="s">
        <v>2410</v>
      </c>
      <c r="B2429" s="5" t="s">
        <v>2411</v>
      </c>
      <c r="C2429" s="5" t="s">
        <v>3733</v>
      </c>
      <c r="D2429" s="5">
        <v>80</v>
      </c>
      <c r="E2429" s="6">
        <v>12135</v>
      </c>
      <c r="F2429" s="17" t="str">
        <f>VLOOKUP(A2429,'forecast data dump'!$A$1:$H$3450,4,FALSE)</f>
        <v>01-Feb-21 A</v>
      </c>
      <c r="G2429" s="17">
        <f>VLOOKUP(A2429,'forecast data dump'!$A$1:$H$3450,5,FALSE)</f>
        <v>44421</v>
      </c>
      <c r="H2429" s="13">
        <f>VLOOKUP(A2429,'forecast data dump'!$A$1:$H$3450,8,FALSE)</f>
        <v>0.4</v>
      </c>
      <c r="I2429" s="22">
        <f t="shared" si="332"/>
        <v>48</v>
      </c>
      <c r="J2429" s="5"/>
      <c r="K2429" s="5"/>
      <c r="L2429" s="33">
        <f t="shared" si="333"/>
        <v>7281</v>
      </c>
      <c r="M2429" s="33">
        <f t="shared" si="334"/>
        <v>7281</v>
      </c>
      <c r="N2429" s="22">
        <f t="shared" si="335"/>
        <v>0</v>
      </c>
    </row>
    <row r="2430" spans="1:14" x14ac:dyDescent="0.3">
      <c r="A2430" s="5" t="s">
        <v>2410</v>
      </c>
      <c r="B2430" s="5" t="s">
        <v>2411</v>
      </c>
      <c r="C2430" s="5" t="s">
        <v>3741</v>
      </c>
      <c r="D2430" s="5">
        <v>8</v>
      </c>
      <c r="E2430" s="6">
        <v>940</v>
      </c>
      <c r="F2430" s="17" t="str">
        <f>VLOOKUP(A2430,'forecast data dump'!$A$1:$H$3450,4,FALSE)</f>
        <v>01-Feb-21 A</v>
      </c>
      <c r="G2430" s="17">
        <f>VLOOKUP(A2430,'forecast data dump'!$A$1:$H$3450,5,FALSE)</f>
        <v>44421</v>
      </c>
      <c r="H2430" s="13">
        <f>VLOOKUP(A2430,'forecast data dump'!$A$1:$H$3450,8,FALSE)</f>
        <v>0.4</v>
      </c>
      <c r="I2430" s="22">
        <f t="shared" si="332"/>
        <v>4.8</v>
      </c>
      <c r="J2430" s="5"/>
      <c r="K2430" s="5"/>
      <c r="L2430" s="33">
        <f t="shared" si="333"/>
        <v>564</v>
      </c>
      <c r="M2430" s="33">
        <f t="shared" si="334"/>
        <v>564</v>
      </c>
      <c r="N2430" s="22">
        <f t="shared" si="335"/>
        <v>0</v>
      </c>
    </row>
    <row r="2431" spans="1:14" x14ac:dyDescent="0.3">
      <c r="A2431" s="5" t="s">
        <v>2410</v>
      </c>
      <c r="B2431" s="5" t="s">
        <v>2411</v>
      </c>
      <c r="C2431" s="5" t="s">
        <v>3745</v>
      </c>
      <c r="D2431" s="5">
        <v>40</v>
      </c>
      <c r="E2431" s="6">
        <v>4702</v>
      </c>
      <c r="F2431" s="17" t="str">
        <f>VLOOKUP(A2431,'forecast data dump'!$A$1:$H$3450,4,FALSE)</f>
        <v>01-Feb-21 A</v>
      </c>
      <c r="G2431" s="17">
        <f>VLOOKUP(A2431,'forecast data dump'!$A$1:$H$3450,5,FALSE)</f>
        <v>44421</v>
      </c>
      <c r="H2431" s="13">
        <f>VLOOKUP(A2431,'forecast data dump'!$A$1:$H$3450,8,FALSE)</f>
        <v>0.4</v>
      </c>
      <c r="I2431" s="22">
        <f t="shared" si="332"/>
        <v>24</v>
      </c>
      <c r="J2431" s="5"/>
      <c r="K2431" s="5"/>
      <c r="L2431" s="33">
        <f t="shared" si="333"/>
        <v>2821.2</v>
      </c>
      <c r="M2431" s="33">
        <f t="shared" si="334"/>
        <v>2821.2</v>
      </c>
      <c r="N2431" s="22">
        <f t="shared" si="335"/>
        <v>0</v>
      </c>
    </row>
    <row r="2432" spans="1:14" x14ac:dyDescent="0.3">
      <c r="A2432" s="5" t="s">
        <v>2412</v>
      </c>
      <c r="B2432" s="5" t="s">
        <v>2413</v>
      </c>
      <c r="C2432" s="5" t="s">
        <v>3733</v>
      </c>
      <c r="D2432" s="5">
        <v>8</v>
      </c>
      <c r="E2432" s="6">
        <v>1213</v>
      </c>
      <c r="F2432" s="17" t="str">
        <f>VLOOKUP(A2432,'forecast data dump'!$A$1:$H$3450,4,FALSE)</f>
        <v>22-Mar-21 A</v>
      </c>
      <c r="G2432" s="17" t="str">
        <f>VLOOKUP(A2432,'forecast data dump'!$A$1:$H$3450,5,FALSE)</f>
        <v>26-Mar-21 A</v>
      </c>
      <c r="H2432" s="13">
        <f>VLOOKUP(A2432,'forecast data dump'!$A$1:$H$3450,8,FALSE)</f>
        <v>1</v>
      </c>
      <c r="I2432" s="22">
        <f t="shared" si="332"/>
        <v>0</v>
      </c>
      <c r="J2432" s="5"/>
      <c r="K2432" s="5"/>
      <c r="L2432" s="33">
        <f t="shared" si="333"/>
        <v>0</v>
      </c>
      <c r="M2432" s="33">
        <f t="shared" si="334"/>
        <v>0</v>
      </c>
      <c r="N2432" s="22">
        <f t="shared" si="335"/>
        <v>0</v>
      </c>
    </row>
    <row r="2433" spans="1:14" x14ac:dyDescent="0.3">
      <c r="A2433" s="5" t="s">
        <v>2412</v>
      </c>
      <c r="B2433" s="5" t="s">
        <v>2413</v>
      </c>
      <c r="C2433" s="5" t="s">
        <v>3741</v>
      </c>
      <c r="D2433" s="5">
        <v>8</v>
      </c>
      <c r="E2433" s="6">
        <v>940</v>
      </c>
      <c r="F2433" s="17" t="str">
        <f>VLOOKUP(A2433,'forecast data dump'!$A$1:$H$3450,4,FALSE)</f>
        <v>22-Mar-21 A</v>
      </c>
      <c r="G2433" s="17" t="str">
        <f>VLOOKUP(A2433,'forecast data dump'!$A$1:$H$3450,5,FALSE)</f>
        <v>26-Mar-21 A</v>
      </c>
      <c r="H2433" s="13">
        <f>VLOOKUP(A2433,'forecast data dump'!$A$1:$H$3450,8,FALSE)</f>
        <v>1</v>
      </c>
      <c r="I2433" s="22">
        <f t="shared" si="332"/>
        <v>0</v>
      </c>
      <c r="J2433" s="5"/>
      <c r="K2433" s="5"/>
      <c r="L2433" s="33">
        <f t="shared" si="333"/>
        <v>0</v>
      </c>
      <c r="M2433" s="33">
        <f t="shared" si="334"/>
        <v>0</v>
      </c>
      <c r="N2433" s="22">
        <f t="shared" si="335"/>
        <v>0</v>
      </c>
    </row>
    <row r="2434" spans="1:14" x14ac:dyDescent="0.3">
      <c r="A2434" s="5" t="s">
        <v>2412</v>
      </c>
      <c r="B2434" s="5" t="s">
        <v>2413</v>
      </c>
      <c r="C2434" s="5" t="s">
        <v>3745</v>
      </c>
      <c r="D2434" s="5">
        <v>8</v>
      </c>
      <c r="E2434" s="6">
        <v>940</v>
      </c>
      <c r="F2434" s="17" t="str">
        <f>VLOOKUP(A2434,'forecast data dump'!$A$1:$H$3450,4,FALSE)</f>
        <v>22-Mar-21 A</v>
      </c>
      <c r="G2434" s="17" t="str">
        <f>VLOOKUP(A2434,'forecast data dump'!$A$1:$H$3450,5,FALSE)</f>
        <v>26-Mar-21 A</v>
      </c>
      <c r="H2434" s="13">
        <f>VLOOKUP(A2434,'forecast data dump'!$A$1:$H$3450,8,FALSE)</f>
        <v>1</v>
      </c>
      <c r="I2434" s="22">
        <f t="shared" si="332"/>
        <v>0</v>
      </c>
      <c r="J2434" s="5"/>
      <c r="K2434" s="5"/>
      <c r="L2434" s="33">
        <f t="shared" si="333"/>
        <v>0</v>
      </c>
      <c r="M2434" s="33">
        <f t="shared" si="334"/>
        <v>0</v>
      </c>
      <c r="N2434" s="22">
        <f t="shared" si="335"/>
        <v>0</v>
      </c>
    </row>
    <row r="2435" spans="1:14" x14ac:dyDescent="0.3">
      <c r="A2435" s="5" t="s">
        <v>2414</v>
      </c>
      <c r="B2435" s="5" t="s">
        <v>2415</v>
      </c>
      <c r="C2435" s="5" t="s">
        <v>3733</v>
      </c>
      <c r="D2435" s="5">
        <v>8</v>
      </c>
      <c r="E2435" s="6">
        <v>1213</v>
      </c>
      <c r="F2435" s="17" t="str">
        <f>VLOOKUP(A2435,'forecast data dump'!$A$1:$H$3450,4,FALSE)</f>
        <v>22-Mar-21 A</v>
      </c>
      <c r="G2435" s="17" t="str">
        <f>VLOOKUP(A2435,'forecast data dump'!$A$1:$H$3450,5,FALSE)</f>
        <v>26-Mar-21 A</v>
      </c>
      <c r="H2435" s="13">
        <f>VLOOKUP(A2435,'forecast data dump'!$A$1:$H$3450,8,FALSE)</f>
        <v>1</v>
      </c>
      <c r="I2435" s="22">
        <f t="shared" si="332"/>
        <v>0</v>
      </c>
      <c r="J2435" s="5"/>
      <c r="K2435" s="5"/>
      <c r="L2435" s="33">
        <f t="shared" si="333"/>
        <v>0</v>
      </c>
      <c r="M2435" s="33">
        <f t="shared" si="334"/>
        <v>0</v>
      </c>
      <c r="N2435" s="22">
        <f t="shared" si="335"/>
        <v>0</v>
      </c>
    </row>
    <row r="2436" spans="1:14" x14ac:dyDescent="0.3">
      <c r="A2436" s="5" t="s">
        <v>2414</v>
      </c>
      <c r="B2436" s="5" t="s">
        <v>2415</v>
      </c>
      <c r="C2436" s="5" t="s">
        <v>3741</v>
      </c>
      <c r="D2436" s="5">
        <v>8</v>
      </c>
      <c r="E2436" s="6">
        <v>940</v>
      </c>
      <c r="F2436" s="17" t="str">
        <f>VLOOKUP(A2436,'forecast data dump'!$A$1:$H$3450,4,FALSE)</f>
        <v>22-Mar-21 A</v>
      </c>
      <c r="G2436" s="17" t="str">
        <f>VLOOKUP(A2436,'forecast data dump'!$A$1:$H$3450,5,FALSE)</f>
        <v>26-Mar-21 A</v>
      </c>
      <c r="H2436" s="13">
        <f>VLOOKUP(A2436,'forecast data dump'!$A$1:$H$3450,8,FALSE)</f>
        <v>1</v>
      </c>
      <c r="I2436" s="22">
        <f t="shared" si="332"/>
        <v>0</v>
      </c>
      <c r="J2436" s="5"/>
      <c r="K2436" s="5"/>
      <c r="L2436" s="33">
        <f t="shared" si="333"/>
        <v>0</v>
      </c>
      <c r="M2436" s="33">
        <f t="shared" si="334"/>
        <v>0</v>
      </c>
      <c r="N2436" s="22">
        <f t="shared" si="335"/>
        <v>0</v>
      </c>
    </row>
    <row r="2437" spans="1:14" x14ac:dyDescent="0.3">
      <c r="A2437" s="5" t="s">
        <v>2414</v>
      </c>
      <c r="B2437" s="5" t="s">
        <v>2415</v>
      </c>
      <c r="C2437" s="5" t="s">
        <v>3745</v>
      </c>
      <c r="D2437" s="5">
        <v>8</v>
      </c>
      <c r="E2437" s="6">
        <v>940</v>
      </c>
      <c r="F2437" s="17" t="str">
        <f>VLOOKUP(A2437,'forecast data dump'!$A$1:$H$3450,4,FALSE)</f>
        <v>22-Mar-21 A</v>
      </c>
      <c r="G2437" s="17" t="str">
        <f>VLOOKUP(A2437,'forecast data dump'!$A$1:$H$3450,5,FALSE)</f>
        <v>26-Mar-21 A</v>
      </c>
      <c r="H2437" s="13">
        <f>VLOOKUP(A2437,'forecast data dump'!$A$1:$H$3450,8,FALSE)</f>
        <v>1</v>
      </c>
      <c r="I2437" s="22">
        <f t="shared" si="332"/>
        <v>0</v>
      </c>
      <c r="J2437" s="5"/>
      <c r="K2437" s="5"/>
      <c r="L2437" s="33">
        <f t="shared" si="333"/>
        <v>0</v>
      </c>
      <c r="M2437" s="33">
        <f t="shared" si="334"/>
        <v>0</v>
      </c>
      <c r="N2437" s="22">
        <f t="shared" si="335"/>
        <v>0</v>
      </c>
    </row>
    <row r="2438" spans="1:14" x14ac:dyDescent="0.3">
      <c r="A2438" s="5" t="s">
        <v>2416</v>
      </c>
      <c r="B2438" s="5" t="s">
        <v>2417</v>
      </c>
      <c r="C2438" s="5" t="s">
        <v>3763</v>
      </c>
      <c r="D2438" s="5">
        <v>8</v>
      </c>
      <c r="E2438" s="6">
        <v>1250</v>
      </c>
      <c r="F2438" s="17">
        <f>VLOOKUP(A2438,'forecast data dump'!$A$1:$H$3450,4,FALSE)</f>
        <v>44574</v>
      </c>
      <c r="G2438" s="17">
        <f>VLOOKUP(A2438,'forecast data dump'!$A$1:$H$3450,5,FALSE)</f>
        <v>44609</v>
      </c>
      <c r="H2438" s="13">
        <f>VLOOKUP(A2438,'forecast data dump'!$A$1:$H$3450,8,FALSE)</f>
        <v>0</v>
      </c>
      <c r="I2438" s="22">
        <f t="shared" si="332"/>
        <v>8</v>
      </c>
      <c r="J2438" s="5"/>
      <c r="K2438" s="5"/>
      <c r="L2438" s="33">
        <f t="shared" si="333"/>
        <v>1250</v>
      </c>
      <c r="M2438" s="33">
        <f t="shared" si="334"/>
        <v>1250</v>
      </c>
      <c r="N2438" s="22">
        <f t="shared" si="335"/>
        <v>0</v>
      </c>
    </row>
    <row r="2439" spans="1:14" x14ac:dyDescent="0.3">
      <c r="A2439" s="5" t="s">
        <v>2418</v>
      </c>
      <c r="B2439" s="5" t="s">
        <v>2419</v>
      </c>
      <c r="C2439" s="5" t="s">
        <v>3733</v>
      </c>
      <c r="D2439" s="5">
        <v>64</v>
      </c>
      <c r="E2439" s="6">
        <v>9999</v>
      </c>
      <c r="F2439" s="17">
        <f>VLOOKUP(A2439,'forecast data dump'!$A$1:$H$3450,4,FALSE)</f>
        <v>44575</v>
      </c>
      <c r="G2439" s="17">
        <f>VLOOKUP(A2439,'forecast data dump'!$A$1:$H$3450,5,FALSE)</f>
        <v>44599</v>
      </c>
      <c r="H2439" s="13">
        <f>VLOOKUP(A2439,'forecast data dump'!$A$1:$H$3450,8,FALSE)</f>
        <v>0</v>
      </c>
      <c r="I2439" s="22">
        <f t="shared" si="332"/>
        <v>64</v>
      </c>
      <c r="J2439" s="5"/>
      <c r="K2439" s="5"/>
      <c r="L2439" s="33">
        <f t="shared" si="333"/>
        <v>9999</v>
      </c>
      <c r="M2439" s="33">
        <f t="shared" si="334"/>
        <v>9999</v>
      </c>
      <c r="N2439" s="22">
        <f t="shared" si="335"/>
        <v>0</v>
      </c>
    </row>
    <row r="2440" spans="1:14" x14ac:dyDescent="0.3">
      <c r="A2440" s="5" t="s">
        <v>2418</v>
      </c>
      <c r="B2440" s="5" t="s">
        <v>2419</v>
      </c>
      <c r="C2440" s="5" t="s">
        <v>3745</v>
      </c>
      <c r="D2440" s="5">
        <v>64</v>
      </c>
      <c r="E2440" s="6">
        <v>7749</v>
      </c>
      <c r="F2440" s="17">
        <f>VLOOKUP(A2440,'forecast data dump'!$A$1:$H$3450,4,FALSE)</f>
        <v>44575</v>
      </c>
      <c r="G2440" s="17">
        <f>VLOOKUP(A2440,'forecast data dump'!$A$1:$H$3450,5,FALSE)</f>
        <v>44599</v>
      </c>
      <c r="H2440" s="13">
        <f>VLOOKUP(A2440,'forecast data dump'!$A$1:$H$3450,8,FALSE)</f>
        <v>0</v>
      </c>
      <c r="I2440" s="22">
        <f t="shared" si="332"/>
        <v>64</v>
      </c>
      <c r="J2440" s="5"/>
      <c r="K2440" s="5"/>
      <c r="L2440" s="33">
        <f t="shared" si="333"/>
        <v>7749</v>
      </c>
      <c r="M2440" s="33">
        <f t="shared" si="334"/>
        <v>7749</v>
      </c>
      <c r="N2440" s="22">
        <f t="shared" si="335"/>
        <v>0</v>
      </c>
    </row>
    <row r="2441" spans="1:14" x14ac:dyDescent="0.3">
      <c r="A2441" s="5" t="s">
        <v>2418</v>
      </c>
      <c r="B2441" s="5" t="s">
        <v>2419</v>
      </c>
      <c r="C2441" s="5" t="s">
        <v>3741</v>
      </c>
      <c r="D2441" s="5">
        <v>512</v>
      </c>
      <c r="E2441" s="6">
        <v>61989</v>
      </c>
      <c r="F2441" s="17">
        <f>VLOOKUP(A2441,'forecast data dump'!$A$1:$H$3450,4,FALSE)</f>
        <v>44575</v>
      </c>
      <c r="G2441" s="17">
        <f>VLOOKUP(A2441,'forecast data dump'!$A$1:$H$3450,5,FALSE)</f>
        <v>44599</v>
      </c>
      <c r="H2441" s="13">
        <f>VLOOKUP(A2441,'forecast data dump'!$A$1:$H$3450,8,FALSE)</f>
        <v>0</v>
      </c>
      <c r="I2441" s="22">
        <f t="shared" si="332"/>
        <v>512</v>
      </c>
      <c r="J2441" s="5"/>
      <c r="K2441" s="5"/>
      <c r="L2441" s="33">
        <f t="shared" si="333"/>
        <v>61989</v>
      </c>
      <c r="M2441" s="33">
        <f t="shared" si="334"/>
        <v>61989</v>
      </c>
      <c r="N2441" s="22">
        <f t="shared" si="335"/>
        <v>0</v>
      </c>
    </row>
    <row r="2442" spans="1:14" x14ac:dyDescent="0.3">
      <c r="A2442" s="5" t="s">
        <v>2420</v>
      </c>
      <c r="B2442" s="5" t="s">
        <v>2421</v>
      </c>
      <c r="C2442" s="5" t="s">
        <v>3741</v>
      </c>
      <c r="D2442" s="5">
        <v>20</v>
      </c>
      <c r="E2442" s="6">
        <v>2421</v>
      </c>
      <c r="F2442" s="17">
        <f>VLOOKUP(A2442,'forecast data dump'!$A$1:$H$3450,4,FALSE)</f>
        <v>44600</v>
      </c>
      <c r="G2442" s="17">
        <f>VLOOKUP(A2442,'forecast data dump'!$A$1:$H$3450,5,FALSE)</f>
        <v>44608</v>
      </c>
      <c r="H2442" s="13">
        <f>VLOOKUP(A2442,'forecast data dump'!$A$1:$H$3450,8,FALSE)</f>
        <v>0</v>
      </c>
      <c r="I2442" s="22">
        <f t="shared" si="332"/>
        <v>20</v>
      </c>
      <c r="J2442" s="5"/>
      <c r="K2442" s="5"/>
      <c r="L2442" s="33">
        <f t="shared" si="333"/>
        <v>2421</v>
      </c>
      <c r="M2442" s="33">
        <f t="shared" si="334"/>
        <v>2421</v>
      </c>
      <c r="N2442" s="22">
        <f t="shared" si="335"/>
        <v>0</v>
      </c>
    </row>
    <row r="2443" spans="1:14" x14ac:dyDescent="0.3">
      <c r="A2443" s="5" t="s">
        <v>2422</v>
      </c>
      <c r="B2443" s="5" t="s">
        <v>2423</v>
      </c>
      <c r="C2443" s="5" t="s">
        <v>3742</v>
      </c>
      <c r="D2443" s="5">
        <v>160</v>
      </c>
      <c r="E2443" s="6">
        <v>19372</v>
      </c>
      <c r="F2443" s="17">
        <f>VLOOKUP(A2443,'forecast data dump'!$A$1:$H$3450,4,FALSE)</f>
        <v>44609</v>
      </c>
      <c r="G2443" s="17">
        <f>VLOOKUP(A2443,'forecast data dump'!$A$1:$H$3450,5,FALSE)</f>
        <v>44628</v>
      </c>
      <c r="H2443" s="13">
        <f>VLOOKUP(A2443,'forecast data dump'!$A$1:$H$3450,8,FALSE)</f>
        <v>0</v>
      </c>
      <c r="I2443" s="22">
        <f t="shared" si="332"/>
        <v>160</v>
      </c>
      <c r="J2443" s="5"/>
      <c r="K2443" s="5"/>
      <c r="L2443" s="33">
        <f t="shared" si="333"/>
        <v>19372</v>
      </c>
      <c r="M2443" s="33">
        <f t="shared" si="334"/>
        <v>19372</v>
      </c>
      <c r="N2443" s="22">
        <f t="shared" si="335"/>
        <v>0</v>
      </c>
    </row>
    <row r="2444" spans="1:14" x14ac:dyDescent="0.3">
      <c r="A2444" s="5" t="s">
        <v>2422</v>
      </c>
      <c r="B2444" s="5" t="s">
        <v>2423</v>
      </c>
      <c r="C2444" s="5" t="s">
        <v>3741</v>
      </c>
      <c r="D2444" s="5">
        <v>64</v>
      </c>
      <c r="E2444" s="6">
        <v>7749</v>
      </c>
      <c r="F2444" s="17">
        <f>VLOOKUP(A2444,'forecast data dump'!$A$1:$H$3450,4,FALSE)</f>
        <v>44609</v>
      </c>
      <c r="G2444" s="17">
        <f>VLOOKUP(A2444,'forecast data dump'!$A$1:$H$3450,5,FALSE)</f>
        <v>44628</v>
      </c>
      <c r="H2444" s="13">
        <f>VLOOKUP(A2444,'forecast data dump'!$A$1:$H$3450,8,FALSE)</f>
        <v>0</v>
      </c>
      <c r="I2444" s="22">
        <f t="shared" si="332"/>
        <v>64</v>
      </c>
      <c r="J2444" s="5"/>
      <c r="K2444" s="5"/>
      <c r="L2444" s="33">
        <f t="shared" si="333"/>
        <v>7749</v>
      </c>
      <c r="M2444" s="33">
        <f t="shared" si="334"/>
        <v>7749</v>
      </c>
      <c r="N2444" s="22">
        <f t="shared" si="335"/>
        <v>0</v>
      </c>
    </row>
    <row r="2445" spans="1:14" x14ac:dyDescent="0.3">
      <c r="A2445" s="5" t="s">
        <v>2422</v>
      </c>
      <c r="B2445" s="5" t="s">
        <v>2423</v>
      </c>
      <c r="C2445" s="5" t="s">
        <v>3733</v>
      </c>
      <c r="D2445" s="5">
        <v>32</v>
      </c>
      <c r="E2445" s="6">
        <v>4999</v>
      </c>
      <c r="F2445" s="17">
        <f>VLOOKUP(A2445,'forecast data dump'!$A$1:$H$3450,4,FALSE)</f>
        <v>44609</v>
      </c>
      <c r="G2445" s="17">
        <f>VLOOKUP(A2445,'forecast data dump'!$A$1:$H$3450,5,FALSE)</f>
        <v>44628</v>
      </c>
      <c r="H2445" s="13">
        <f>VLOOKUP(A2445,'forecast data dump'!$A$1:$H$3450,8,FALSE)</f>
        <v>0</v>
      </c>
      <c r="I2445" s="22">
        <f t="shared" si="332"/>
        <v>32</v>
      </c>
      <c r="J2445" s="5"/>
      <c r="K2445" s="5"/>
      <c r="L2445" s="33">
        <f t="shared" si="333"/>
        <v>4999</v>
      </c>
      <c r="M2445" s="33">
        <f t="shared" si="334"/>
        <v>4999</v>
      </c>
      <c r="N2445" s="22">
        <f t="shared" si="335"/>
        <v>0</v>
      </c>
    </row>
    <row r="2446" spans="1:14" x14ac:dyDescent="0.3">
      <c r="A2446" s="5" t="s">
        <v>2422</v>
      </c>
      <c r="B2446" s="5" t="s">
        <v>2423</v>
      </c>
      <c r="C2446" s="5" t="s">
        <v>3745</v>
      </c>
      <c r="D2446" s="5">
        <v>32</v>
      </c>
      <c r="E2446" s="6">
        <v>3874</v>
      </c>
      <c r="F2446" s="17">
        <f>VLOOKUP(A2446,'forecast data dump'!$A$1:$H$3450,4,FALSE)</f>
        <v>44609</v>
      </c>
      <c r="G2446" s="17">
        <f>VLOOKUP(A2446,'forecast data dump'!$A$1:$H$3450,5,FALSE)</f>
        <v>44628</v>
      </c>
      <c r="H2446" s="13">
        <f>VLOOKUP(A2446,'forecast data dump'!$A$1:$H$3450,8,FALSE)</f>
        <v>0</v>
      </c>
      <c r="I2446" s="22">
        <f t="shared" si="332"/>
        <v>32</v>
      </c>
      <c r="J2446" s="5"/>
      <c r="K2446" s="5"/>
      <c r="L2446" s="33">
        <f t="shared" si="333"/>
        <v>3874</v>
      </c>
      <c r="M2446" s="33">
        <f t="shared" si="334"/>
        <v>3874</v>
      </c>
      <c r="N2446" s="22">
        <f t="shared" si="335"/>
        <v>0</v>
      </c>
    </row>
    <row r="2447" spans="1:14" x14ac:dyDescent="0.3">
      <c r="A2447" s="5" t="s">
        <v>2422</v>
      </c>
      <c r="B2447" s="5" t="s">
        <v>2423</v>
      </c>
      <c r="C2447" s="5" t="s">
        <v>3752</v>
      </c>
      <c r="D2447" s="5">
        <v>320</v>
      </c>
      <c r="E2447" s="6">
        <v>42460</v>
      </c>
      <c r="F2447" s="17">
        <f>VLOOKUP(A2447,'forecast data dump'!$A$1:$H$3450,4,FALSE)</f>
        <v>44609</v>
      </c>
      <c r="G2447" s="17">
        <f>VLOOKUP(A2447,'forecast data dump'!$A$1:$H$3450,5,FALSE)</f>
        <v>44628</v>
      </c>
      <c r="H2447" s="13">
        <f>VLOOKUP(A2447,'forecast data dump'!$A$1:$H$3450,8,FALSE)</f>
        <v>0</v>
      </c>
      <c r="I2447" s="22">
        <f t="shared" si="332"/>
        <v>320</v>
      </c>
      <c r="J2447" s="5"/>
      <c r="K2447" s="5"/>
      <c r="L2447" s="33">
        <f t="shared" si="333"/>
        <v>42460</v>
      </c>
      <c r="M2447" s="33">
        <f t="shared" si="334"/>
        <v>42460</v>
      </c>
      <c r="N2447" s="22">
        <f t="shared" si="335"/>
        <v>0</v>
      </c>
    </row>
    <row r="2448" spans="1:14" x14ac:dyDescent="0.3">
      <c r="A2448" s="5" t="s">
        <v>2424</v>
      </c>
      <c r="B2448" s="5" t="s">
        <v>2425</v>
      </c>
      <c r="C2448" s="5" t="s">
        <v>3733</v>
      </c>
      <c r="D2448" s="5">
        <v>8</v>
      </c>
      <c r="E2448" s="6">
        <v>1250</v>
      </c>
      <c r="F2448" s="17">
        <f>VLOOKUP(A2448,'forecast data dump'!$A$1:$H$3450,4,FALSE)</f>
        <v>44629</v>
      </c>
      <c r="G2448" s="17">
        <f>VLOOKUP(A2448,'forecast data dump'!$A$1:$H$3450,5,FALSE)</f>
        <v>44635</v>
      </c>
      <c r="H2448" s="13">
        <f>VLOOKUP(A2448,'forecast data dump'!$A$1:$H$3450,8,FALSE)</f>
        <v>0</v>
      </c>
      <c r="I2448" s="22">
        <f t="shared" si="332"/>
        <v>8</v>
      </c>
      <c r="J2448" s="5"/>
      <c r="K2448" s="5"/>
      <c r="L2448" s="33">
        <f t="shared" si="333"/>
        <v>1250</v>
      </c>
      <c r="M2448" s="33">
        <f t="shared" si="334"/>
        <v>1250</v>
      </c>
      <c r="N2448" s="22">
        <f t="shared" si="335"/>
        <v>0</v>
      </c>
    </row>
    <row r="2449" spans="1:14" x14ac:dyDescent="0.3">
      <c r="A2449" s="5" t="s">
        <v>2424</v>
      </c>
      <c r="B2449" s="5" t="s">
        <v>2425</v>
      </c>
      <c r="C2449" s="5" t="s">
        <v>3742</v>
      </c>
      <c r="D2449" s="5">
        <v>8</v>
      </c>
      <c r="E2449" s="6">
        <v>969</v>
      </c>
      <c r="F2449" s="17">
        <f>VLOOKUP(A2449,'forecast data dump'!$A$1:$H$3450,4,FALSE)</f>
        <v>44629</v>
      </c>
      <c r="G2449" s="17">
        <f>VLOOKUP(A2449,'forecast data dump'!$A$1:$H$3450,5,FALSE)</f>
        <v>44635</v>
      </c>
      <c r="H2449" s="13">
        <f>VLOOKUP(A2449,'forecast data dump'!$A$1:$H$3450,8,FALSE)</f>
        <v>0</v>
      </c>
      <c r="I2449" s="22">
        <f t="shared" si="332"/>
        <v>8</v>
      </c>
      <c r="J2449" s="5"/>
      <c r="K2449" s="5"/>
      <c r="L2449" s="33">
        <f t="shared" si="333"/>
        <v>969</v>
      </c>
      <c r="M2449" s="33">
        <f t="shared" si="334"/>
        <v>969</v>
      </c>
      <c r="N2449" s="22">
        <f t="shared" si="335"/>
        <v>0</v>
      </c>
    </row>
    <row r="2450" spans="1:14" x14ac:dyDescent="0.3">
      <c r="A2450" s="5" t="s">
        <v>2424</v>
      </c>
      <c r="B2450" s="5" t="s">
        <v>2425</v>
      </c>
      <c r="C2450" s="5" t="s">
        <v>3745</v>
      </c>
      <c r="D2450" s="5">
        <v>8</v>
      </c>
      <c r="E2450" s="6">
        <v>969</v>
      </c>
      <c r="F2450" s="17">
        <f>VLOOKUP(A2450,'forecast data dump'!$A$1:$H$3450,4,FALSE)</f>
        <v>44629</v>
      </c>
      <c r="G2450" s="17">
        <f>VLOOKUP(A2450,'forecast data dump'!$A$1:$H$3450,5,FALSE)</f>
        <v>44635</v>
      </c>
      <c r="H2450" s="13">
        <f>VLOOKUP(A2450,'forecast data dump'!$A$1:$H$3450,8,FALSE)</f>
        <v>0</v>
      </c>
      <c r="I2450" s="22">
        <f t="shared" si="332"/>
        <v>8</v>
      </c>
      <c r="J2450" s="5"/>
      <c r="K2450" s="5"/>
      <c r="L2450" s="33">
        <f t="shared" si="333"/>
        <v>969</v>
      </c>
      <c r="M2450" s="33">
        <f t="shared" si="334"/>
        <v>969</v>
      </c>
      <c r="N2450" s="22">
        <f t="shared" si="335"/>
        <v>0</v>
      </c>
    </row>
    <row r="2451" spans="1:14" x14ac:dyDescent="0.3">
      <c r="A2451" s="5" t="s">
        <v>2424</v>
      </c>
      <c r="B2451" s="5" t="s">
        <v>2425</v>
      </c>
      <c r="C2451" s="5" t="s">
        <v>3741</v>
      </c>
      <c r="D2451" s="5">
        <v>8</v>
      </c>
      <c r="E2451" s="6">
        <v>969</v>
      </c>
      <c r="F2451" s="17">
        <f>VLOOKUP(A2451,'forecast data dump'!$A$1:$H$3450,4,FALSE)</f>
        <v>44629</v>
      </c>
      <c r="G2451" s="17">
        <f>VLOOKUP(A2451,'forecast data dump'!$A$1:$H$3450,5,FALSE)</f>
        <v>44635</v>
      </c>
      <c r="H2451" s="13">
        <f>VLOOKUP(A2451,'forecast data dump'!$A$1:$H$3450,8,FALSE)</f>
        <v>0</v>
      </c>
      <c r="I2451" s="22">
        <f t="shared" si="332"/>
        <v>8</v>
      </c>
      <c r="J2451" s="5"/>
      <c r="K2451" s="5"/>
      <c r="L2451" s="33">
        <f t="shared" si="333"/>
        <v>969</v>
      </c>
      <c r="M2451" s="33">
        <f t="shared" si="334"/>
        <v>969</v>
      </c>
      <c r="N2451" s="22">
        <f t="shared" si="335"/>
        <v>0</v>
      </c>
    </row>
    <row r="2452" spans="1:14" x14ac:dyDescent="0.3">
      <c r="A2452" s="5" t="s">
        <v>2426</v>
      </c>
      <c r="B2452" s="5" t="s">
        <v>2427</v>
      </c>
      <c r="C2452" s="5" t="s">
        <v>3733</v>
      </c>
      <c r="D2452" s="5">
        <v>8</v>
      </c>
      <c r="E2452" s="6">
        <v>1250</v>
      </c>
      <c r="F2452" s="17">
        <f>VLOOKUP(A2452,'forecast data dump'!$A$1:$H$3450,4,FALSE)</f>
        <v>44636</v>
      </c>
      <c r="G2452" s="17">
        <f>VLOOKUP(A2452,'forecast data dump'!$A$1:$H$3450,5,FALSE)</f>
        <v>44649</v>
      </c>
      <c r="H2452" s="13">
        <f>VLOOKUP(A2452,'forecast data dump'!$A$1:$H$3450,8,FALSE)</f>
        <v>0</v>
      </c>
      <c r="I2452" s="22">
        <f t="shared" si="332"/>
        <v>8</v>
      </c>
      <c r="J2452" s="5"/>
      <c r="K2452" s="5"/>
      <c r="L2452" s="33">
        <f t="shared" si="333"/>
        <v>1250</v>
      </c>
      <c r="M2452" s="33">
        <f t="shared" si="334"/>
        <v>1250</v>
      </c>
      <c r="N2452" s="22">
        <f t="shared" si="335"/>
        <v>0</v>
      </c>
    </row>
    <row r="2453" spans="1:14" x14ac:dyDescent="0.3">
      <c r="A2453" s="5" t="s">
        <v>2426</v>
      </c>
      <c r="B2453" s="5" t="s">
        <v>2427</v>
      </c>
      <c r="C2453" s="5" t="s">
        <v>3742</v>
      </c>
      <c r="D2453" s="5">
        <v>8</v>
      </c>
      <c r="E2453" s="6">
        <v>969</v>
      </c>
      <c r="F2453" s="17">
        <f>VLOOKUP(A2453,'forecast data dump'!$A$1:$H$3450,4,FALSE)</f>
        <v>44636</v>
      </c>
      <c r="G2453" s="17">
        <f>VLOOKUP(A2453,'forecast data dump'!$A$1:$H$3450,5,FALSE)</f>
        <v>44649</v>
      </c>
      <c r="H2453" s="13">
        <f>VLOOKUP(A2453,'forecast data dump'!$A$1:$H$3450,8,FALSE)</f>
        <v>0</v>
      </c>
      <c r="I2453" s="22">
        <f t="shared" si="332"/>
        <v>8</v>
      </c>
      <c r="J2453" s="5"/>
      <c r="K2453" s="5"/>
      <c r="L2453" s="33">
        <f t="shared" si="333"/>
        <v>969</v>
      </c>
      <c r="M2453" s="33">
        <f t="shared" si="334"/>
        <v>969</v>
      </c>
      <c r="N2453" s="22">
        <f t="shared" si="335"/>
        <v>0</v>
      </c>
    </row>
    <row r="2454" spans="1:14" x14ac:dyDescent="0.3">
      <c r="A2454" s="5" t="s">
        <v>2426</v>
      </c>
      <c r="B2454" s="5" t="s">
        <v>2427</v>
      </c>
      <c r="C2454" s="5" t="s">
        <v>3745</v>
      </c>
      <c r="D2454" s="5">
        <v>8</v>
      </c>
      <c r="E2454" s="6">
        <v>969</v>
      </c>
      <c r="F2454" s="17">
        <f>VLOOKUP(A2454,'forecast data dump'!$A$1:$H$3450,4,FALSE)</f>
        <v>44636</v>
      </c>
      <c r="G2454" s="17">
        <f>VLOOKUP(A2454,'forecast data dump'!$A$1:$H$3450,5,FALSE)</f>
        <v>44649</v>
      </c>
      <c r="H2454" s="13">
        <f>VLOOKUP(A2454,'forecast data dump'!$A$1:$H$3450,8,FALSE)</f>
        <v>0</v>
      </c>
      <c r="I2454" s="22">
        <f t="shared" si="332"/>
        <v>8</v>
      </c>
      <c r="J2454" s="5"/>
      <c r="K2454" s="5"/>
      <c r="L2454" s="33">
        <f t="shared" si="333"/>
        <v>969</v>
      </c>
      <c r="M2454" s="33">
        <f t="shared" si="334"/>
        <v>969</v>
      </c>
      <c r="N2454" s="22">
        <f t="shared" si="335"/>
        <v>0</v>
      </c>
    </row>
    <row r="2455" spans="1:14" x14ac:dyDescent="0.3">
      <c r="A2455" s="5" t="s">
        <v>2426</v>
      </c>
      <c r="B2455" s="5" t="s">
        <v>2427</v>
      </c>
      <c r="C2455" s="5" t="s">
        <v>3741</v>
      </c>
      <c r="D2455" s="5">
        <v>8</v>
      </c>
      <c r="E2455" s="6">
        <v>969</v>
      </c>
      <c r="F2455" s="17">
        <f>VLOOKUP(A2455,'forecast data dump'!$A$1:$H$3450,4,FALSE)</f>
        <v>44636</v>
      </c>
      <c r="G2455" s="17">
        <f>VLOOKUP(A2455,'forecast data dump'!$A$1:$H$3450,5,FALSE)</f>
        <v>44649</v>
      </c>
      <c r="H2455" s="13">
        <f>VLOOKUP(A2455,'forecast data dump'!$A$1:$H$3450,8,FALSE)</f>
        <v>0</v>
      </c>
      <c r="I2455" s="22">
        <f t="shared" si="332"/>
        <v>8</v>
      </c>
      <c r="J2455" s="5"/>
      <c r="K2455" s="5"/>
      <c r="L2455" s="33">
        <f t="shared" si="333"/>
        <v>969</v>
      </c>
      <c r="M2455" s="33">
        <f t="shared" si="334"/>
        <v>969</v>
      </c>
      <c r="N2455" s="22">
        <f t="shared" si="335"/>
        <v>0</v>
      </c>
    </row>
    <row r="2456" spans="1:14" x14ac:dyDescent="0.3">
      <c r="A2456" s="5" t="s">
        <v>2428</v>
      </c>
      <c r="B2456" s="5" t="s">
        <v>2429</v>
      </c>
      <c r="C2456" s="5" t="s">
        <v>3740</v>
      </c>
      <c r="D2456" s="5">
        <v>400</v>
      </c>
      <c r="E2456" s="6">
        <v>73035</v>
      </c>
      <c r="F2456" s="17">
        <f>VLOOKUP(A2456,'forecast data dump'!$A$1:$H$3450,4,FALSE)</f>
        <v>44650</v>
      </c>
      <c r="G2456" s="17">
        <f>VLOOKUP(A2456,'forecast data dump'!$A$1:$H$3450,5,FALSE)</f>
        <v>44684</v>
      </c>
      <c r="H2456" s="13">
        <f>VLOOKUP(A2456,'forecast data dump'!$A$1:$H$3450,8,FALSE)</f>
        <v>0</v>
      </c>
      <c r="I2456" s="22">
        <f t="shared" si="332"/>
        <v>400</v>
      </c>
      <c r="J2456" s="5"/>
      <c r="K2456" s="5"/>
      <c r="L2456" s="33">
        <f t="shared" si="333"/>
        <v>73035</v>
      </c>
      <c r="M2456" s="33">
        <f t="shared" si="334"/>
        <v>73035</v>
      </c>
      <c r="N2456" s="22">
        <f t="shared" si="335"/>
        <v>0</v>
      </c>
    </row>
    <row r="2457" spans="1:14" x14ac:dyDescent="0.3">
      <c r="A2457" s="5" t="s">
        <v>2428</v>
      </c>
      <c r="B2457" s="5" t="s">
        <v>2429</v>
      </c>
      <c r="C2457" s="5" t="s">
        <v>3744</v>
      </c>
      <c r="D2457" s="5">
        <v>40</v>
      </c>
      <c r="E2457" s="6">
        <v>6249</v>
      </c>
      <c r="F2457" s="17">
        <f>VLOOKUP(A2457,'forecast data dump'!$A$1:$H$3450,4,FALSE)</f>
        <v>44650</v>
      </c>
      <c r="G2457" s="17">
        <f>VLOOKUP(A2457,'forecast data dump'!$A$1:$H$3450,5,FALSE)</f>
        <v>44684</v>
      </c>
      <c r="H2457" s="13">
        <f>VLOOKUP(A2457,'forecast data dump'!$A$1:$H$3450,8,FALSE)</f>
        <v>0</v>
      </c>
      <c r="I2457" s="22">
        <f t="shared" si="332"/>
        <v>40</v>
      </c>
      <c r="J2457" s="5"/>
      <c r="K2457" s="5"/>
      <c r="L2457" s="33">
        <f t="shared" si="333"/>
        <v>6249</v>
      </c>
      <c r="M2457" s="33">
        <f t="shared" si="334"/>
        <v>6249</v>
      </c>
      <c r="N2457" s="22">
        <f t="shared" si="335"/>
        <v>0</v>
      </c>
    </row>
    <row r="2458" spans="1:14" x14ac:dyDescent="0.3">
      <c r="A2458" s="5" t="s">
        <v>2428</v>
      </c>
      <c r="B2458" s="5" t="s">
        <v>2429</v>
      </c>
      <c r="C2458" s="5" t="s">
        <v>3742</v>
      </c>
      <c r="D2458" s="5">
        <v>40</v>
      </c>
      <c r="E2458" s="6">
        <v>4843</v>
      </c>
      <c r="F2458" s="17">
        <f>VLOOKUP(A2458,'forecast data dump'!$A$1:$H$3450,4,FALSE)</f>
        <v>44650</v>
      </c>
      <c r="G2458" s="17">
        <f>VLOOKUP(A2458,'forecast data dump'!$A$1:$H$3450,5,FALSE)</f>
        <v>44684</v>
      </c>
      <c r="H2458" s="13">
        <f>VLOOKUP(A2458,'forecast data dump'!$A$1:$H$3450,8,FALSE)</f>
        <v>0</v>
      </c>
      <c r="I2458" s="22">
        <f t="shared" si="332"/>
        <v>40</v>
      </c>
      <c r="J2458" s="5"/>
      <c r="K2458" s="5"/>
      <c r="L2458" s="33">
        <f t="shared" si="333"/>
        <v>4843</v>
      </c>
      <c r="M2458" s="33">
        <f t="shared" si="334"/>
        <v>4843</v>
      </c>
      <c r="N2458" s="22">
        <f t="shared" si="335"/>
        <v>0</v>
      </c>
    </row>
    <row r="2459" spans="1:14" x14ac:dyDescent="0.3">
      <c r="A2459" s="5" t="s">
        <v>2428</v>
      </c>
      <c r="B2459" s="5" t="s">
        <v>2429</v>
      </c>
      <c r="C2459" s="5" t="s">
        <v>3733</v>
      </c>
      <c r="D2459" s="5">
        <v>40</v>
      </c>
      <c r="E2459" s="6">
        <v>6249</v>
      </c>
      <c r="F2459" s="17">
        <f>VLOOKUP(A2459,'forecast data dump'!$A$1:$H$3450,4,FALSE)</f>
        <v>44650</v>
      </c>
      <c r="G2459" s="17">
        <f>VLOOKUP(A2459,'forecast data dump'!$A$1:$H$3450,5,FALSE)</f>
        <v>44684</v>
      </c>
      <c r="H2459" s="13">
        <f>VLOOKUP(A2459,'forecast data dump'!$A$1:$H$3450,8,FALSE)</f>
        <v>0</v>
      </c>
      <c r="I2459" s="22">
        <f t="shared" si="332"/>
        <v>40</v>
      </c>
      <c r="J2459" s="5"/>
      <c r="K2459" s="5"/>
      <c r="L2459" s="33">
        <f t="shared" si="333"/>
        <v>6249</v>
      </c>
      <c r="M2459" s="33">
        <f t="shared" si="334"/>
        <v>6249</v>
      </c>
      <c r="N2459" s="22">
        <f t="shared" si="335"/>
        <v>0</v>
      </c>
    </row>
    <row r="2460" spans="1:14" x14ac:dyDescent="0.3">
      <c r="A2460" s="5" t="s">
        <v>2428</v>
      </c>
      <c r="B2460" s="5" t="s">
        <v>2429</v>
      </c>
      <c r="C2460" s="5" t="s">
        <v>3745</v>
      </c>
      <c r="D2460" s="5">
        <v>40</v>
      </c>
      <c r="E2460" s="6">
        <v>4843</v>
      </c>
      <c r="F2460" s="17">
        <f>VLOOKUP(A2460,'forecast data dump'!$A$1:$H$3450,4,FALSE)</f>
        <v>44650</v>
      </c>
      <c r="G2460" s="17">
        <f>VLOOKUP(A2460,'forecast data dump'!$A$1:$H$3450,5,FALSE)</f>
        <v>44684</v>
      </c>
      <c r="H2460" s="13">
        <f>VLOOKUP(A2460,'forecast data dump'!$A$1:$H$3450,8,FALSE)</f>
        <v>0</v>
      </c>
      <c r="I2460" s="22">
        <f t="shared" si="332"/>
        <v>40</v>
      </c>
      <c r="J2460" s="5"/>
      <c r="K2460" s="5"/>
      <c r="L2460" s="33">
        <f t="shared" si="333"/>
        <v>4843</v>
      </c>
      <c r="M2460" s="33">
        <f t="shared" si="334"/>
        <v>4843</v>
      </c>
      <c r="N2460" s="22">
        <f t="shared" si="335"/>
        <v>0</v>
      </c>
    </row>
    <row r="2461" spans="1:14" x14ac:dyDescent="0.3">
      <c r="A2461" s="5" t="s">
        <v>2428</v>
      </c>
      <c r="B2461" s="5" t="s">
        <v>2429</v>
      </c>
      <c r="C2461" s="5" t="s">
        <v>3741</v>
      </c>
      <c r="D2461" s="5">
        <v>40</v>
      </c>
      <c r="E2461" s="6">
        <v>4843</v>
      </c>
      <c r="F2461" s="17">
        <f>VLOOKUP(A2461,'forecast data dump'!$A$1:$H$3450,4,FALSE)</f>
        <v>44650</v>
      </c>
      <c r="G2461" s="17">
        <f>VLOOKUP(A2461,'forecast data dump'!$A$1:$H$3450,5,FALSE)</f>
        <v>44684</v>
      </c>
      <c r="H2461" s="13">
        <f>VLOOKUP(A2461,'forecast data dump'!$A$1:$H$3450,8,FALSE)</f>
        <v>0</v>
      </c>
      <c r="I2461" s="22">
        <f t="shared" si="332"/>
        <v>40</v>
      </c>
      <c r="J2461" s="5"/>
      <c r="K2461" s="5"/>
      <c r="L2461" s="33">
        <f t="shared" si="333"/>
        <v>4843</v>
      </c>
      <c r="M2461" s="33">
        <f t="shared" si="334"/>
        <v>4843</v>
      </c>
      <c r="N2461" s="22">
        <f t="shared" si="335"/>
        <v>0</v>
      </c>
    </row>
    <row r="2462" spans="1:14" x14ac:dyDescent="0.3">
      <c r="A2462" s="5" t="s">
        <v>2430</v>
      </c>
      <c r="B2462" s="5" t="s">
        <v>2431</v>
      </c>
      <c r="C2462" s="5" t="s">
        <v>3762</v>
      </c>
      <c r="D2462" s="5">
        <v>30000</v>
      </c>
      <c r="E2462" s="6">
        <v>34821</v>
      </c>
      <c r="F2462" s="17" t="str">
        <f>VLOOKUP(A2462,'forecast data dump'!$A$1:$H$3450,4,FALSE)</f>
        <v>01-Feb-21 A</v>
      </c>
      <c r="G2462" s="17">
        <f>VLOOKUP(A2462,'forecast data dump'!$A$1:$H$3450,5,FALSE)</f>
        <v>44407</v>
      </c>
      <c r="H2462" s="13">
        <f>VLOOKUP(A2462,'forecast data dump'!$A$1:$H$3450,8,FALSE)</f>
        <v>0.4</v>
      </c>
      <c r="I2462" s="22">
        <f t="shared" si="332"/>
        <v>18000</v>
      </c>
      <c r="J2462" s="5"/>
      <c r="K2462" s="5"/>
      <c r="L2462" s="33">
        <f t="shared" si="333"/>
        <v>20892.599999999999</v>
      </c>
      <c r="M2462" s="33">
        <f t="shared" si="334"/>
        <v>20892.599999999999</v>
      </c>
      <c r="N2462" s="22">
        <f t="shared" si="335"/>
        <v>0</v>
      </c>
    </row>
    <row r="2463" spans="1:14" x14ac:dyDescent="0.3">
      <c r="A2463" s="5" t="s">
        <v>2432</v>
      </c>
      <c r="B2463" s="5" t="s">
        <v>2433</v>
      </c>
      <c r="C2463" s="5" t="s">
        <v>3762</v>
      </c>
      <c r="D2463" s="5">
        <v>500</v>
      </c>
      <c r="E2463" s="6">
        <v>592</v>
      </c>
      <c r="F2463" s="17">
        <f>VLOOKUP(A2463,'forecast data dump'!$A$1:$H$3450,4,FALSE)</f>
        <v>44574</v>
      </c>
      <c r="G2463" s="17">
        <f>VLOOKUP(A2463,'forecast data dump'!$A$1:$H$3450,5,FALSE)</f>
        <v>44609</v>
      </c>
      <c r="H2463" s="13">
        <f>VLOOKUP(A2463,'forecast data dump'!$A$1:$H$3450,8,FALSE)</f>
        <v>0</v>
      </c>
      <c r="I2463" s="22">
        <f t="shared" si="332"/>
        <v>500</v>
      </c>
      <c r="J2463" s="5"/>
      <c r="K2463" s="5"/>
      <c r="L2463" s="33">
        <f t="shared" si="333"/>
        <v>592</v>
      </c>
      <c r="M2463" s="33">
        <f t="shared" si="334"/>
        <v>592</v>
      </c>
      <c r="N2463" s="22">
        <f t="shared" si="335"/>
        <v>0</v>
      </c>
    </row>
    <row r="2464" spans="1:14" x14ac:dyDescent="0.3">
      <c r="A2464" s="5" t="s">
        <v>2434</v>
      </c>
      <c r="B2464" s="5" t="s">
        <v>2435</v>
      </c>
      <c r="C2464" s="5" t="s">
        <v>3762</v>
      </c>
      <c r="D2464" s="5">
        <v>500</v>
      </c>
      <c r="E2464" s="6">
        <v>592</v>
      </c>
      <c r="F2464" s="17">
        <f>VLOOKUP(A2464,'forecast data dump'!$A$1:$H$3450,4,FALSE)</f>
        <v>44575</v>
      </c>
      <c r="G2464" s="17">
        <f>VLOOKUP(A2464,'forecast data dump'!$A$1:$H$3450,5,FALSE)</f>
        <v>44599</v>
      </c>
      <c r="H2464" s="13">
        <f>VLOOKUP(A2464,'forecast data dump'!$A$1:$H$3450,8,FALSE)</f>
        <v>0</v>
      </c>
      <c r="I2464" s="22">
        <f t="shared" si="332"/>
        <v>500</v>
      </c>
      <c r="J2464" s="5"/>
      <c r="K2464" s="5"/>
      <c r="L2464" s="33">
        <f t="shared" si="333"/>
        <v>592</v>
      </c>
      <c r="M2464" s="33">
        <f t="shared" si="334"/>
        <v>592</v>
      </c>
      <c r="N2464" s="22">
        <f t="shared" si="335"/>
        <v>0</v>
      </c>
    </row>
    <row r="2465" spans="1:14" x14ac:dyDescent="0.3">
      <c r="A2465" s="5" t="s">
        <v>2436</v>
      </c>
      <c r="B2465" s="5" t="s">
        <v>2437</v>
      </c>
      <c r="C2465" s="5" t="s">
        <v>3762</v>
      </c>
      <c r="D2465" s="5">
        <v>500</v>
      </c>
      <c r="E2465" s="6">
        <v>592</v>
      </c>
      <c r="F2465" s="17">
        <f>VLOOKUP(A2465,'forecast data dump'!$A$1:$H$3450,4,FALSE)</f>
        <v>44600</v>
      </c>
      <c r="G2465" s="17">
        <f>VLOOKUP(A2465,'forecast data dump'!$A$1:$H$3450,5,FALSE)</f>
        <v>44608</v>
      </c>
      <c r="H2465" s="13">
        <f>VLOOKUP(A2465,'forecast data dump'!$A$1:$H$3450,8,FALSE)</f>
        <v>0</v>
      </c>
      <c r="I2465" s="22">
        <f t="shared" si="332"/>
        <v>500</v>
      </c>
      <c r="J2465" s="5"/>
      <c r="K2465" s="5"/>
      <c r="L2465" s="33">
        <f t="shared" si="333"/>
        <v>592</v>
      </c>
      <c r="M2465" s="33">
        <f t="shared" si="334"/>
        <v>592</v>
      </c>
      <c r="N2465" s="22">
        <f t="shared" si="335"/>
        <v>0</v>
      </c>
    </row>
    <row r="2466" spans="1:14" x14ac:dyDescent="0.3">
      <c r="A2466" s="5" t="s">
        <v>2438</v>
      </c>
      <c r="B2466" s="5" t="s">
        <v>2439</v>
      </c>
      <c r="C2466" s="5" t="s">
        <v>3762</v>
      </c>
      <c r="D2466" s="5">
        <v>500</v>
      </c>
      <c r="E2466" s="6">
        <v>592</v>
      </c>
      <c r="F2466" s="17">
        <f>VLOOKUP(A2466,'forecast data dump'!$A$1:$H$3450,4,FALSE)</f>
        <v>44609</v>
      </c>
      <c r="G2466" s="17">
        <f>VLOOKUP(A2466,'forecast data dump'!$A$1:$H$3450,5,FALSE)</f>
        <v>44628</v>
      </c>
      <c r="H2466" s="13">
        <f>VLOOKUP(A2466,'forecast data dump'!$A$1:$H$3450,8,FALSE)</f>
        <v>0</v>
      </c>
      <c r="I2466" s="22">
        <f t="shared" si="332"/>
        <v>500</v>
      </c>
      <c r="J2466" s="5"/>
      <c r="K2466" s="5"/>
      <c r="L2466" s="33">
        <f t="shared" si="333"/>
        <v>592</v>
      </c>
      <c r="M2466" s="33">
        <f t="shared" si="334"/>
        <v>592</v>
      </c>
      <c r="N2466" s="22">
        <f t="shared" si="335"/>
        <v>0</v>
      </c>
    </row>
    <row r="2467" spans="1:14" x14ac:dyDescent="0.3">
      <c r="A2467" s="5" t="s">
        <v>2440</v>
      </c>
      <c r="B2467" s="5" t="s">
        <v>2441</v>
      </c>
      <c r="C2467" s="5" t="s">
        <v>3762</v>
      </c>
      <c r="D2467" s="5">
        <v>500</v>
      </c>
      <c r="E2467" s="6">
        <v>592</v>
      </c>
      <c r="F2467" s="17">
        <f>VLOOKUP(A2467,'forecast data dump'!$A$1:$H$3450,4,FALSE)</f>
        <v>44650</v>
      </c>
      <c r="G2467" s="17">
        <f>VLOOKUP(A2467,'forecast data dump'!$A$1:$H$3450,5,FALSE)</f>
        <v>44684</v>
      </c>
      <c r="H2467" s="13">
        <f>VLOOKUP(A2467,'forecast data dump'!$A$1:$H$3450,8,FALSE)</f>
        <v>0</v>
      </c>
      <c r="I2467" s="22">
        <f t="shared" si="332"/>
        <v>500</v>
      </c>
      <c r="J2467" s="5"/>
      <c r="K2467" s="5"/>
      <c r="L2467" s="33">
        <f t="shared" si="333"/>
        <v>592</v>
      </c>
      <c r="M2467" s="33">
        <f t="shared" si="334"/>
        <v>592</v>
      </c>
      <c r="N2467" s="22">
        <f t="shared" si="335"/>
        <v>0</v>
      </c>
    </row>
    <row r="2468" spans="1:14" x14ac:dyDescent="0.3">
      <c r="A2468" s="5" t="s">
        <v>2443</v>
      </c>
      <c r="B2468" s="5" t="s">
        <v>2444</v>
      </c>
      <c r="C2468" s="5" t="s">
        <v>3752</v>
      </c>
      <c r="D2468" s="5">
        <v>80</v>
      </c>
      <c r="E2468" s="6">
        <v>10615</v>
      </c>
      <c r="F2468" s="17">
        <f>VLOOKUP(A2468,'forecast data dump'!$A$1:$H$3450,4,FALSE)</f>
        <v>44600</v>
      </c>
      <c r="G2468" s="17">
        <f>VLOOKUP(A2468,'forecast data dump'!$A$1:$H$3450,5,FALSE)</f>
        <v>44608</v>
      </c>
      <c r="H2468" s="13">
        <f>VLOOKUP(A2468,'forecast data dump'!$A$1:$H$3450,8,FALSE)</f>
        <v>0</v>
      </c>
      <c r="I2468" s="22">
        <f t="shared" si="332"/>
        <v>80</v>
      </c>
      <c r="J2468" s="5"/>
      <c r="K2468" s="5"/>
      <c r="L2468" s="33">
        <f t="shared" si="333"/>
        <v>10615</v>
      </c>
      <c r="M2468" s="33">
        <f t="shared" si="334"/>
        <v>10615</v>
      </c>
      <c r="N2468" s="22">
        <f t="shared" si="335"/>
        <v>0</v>
      </c>
    </row>
    <row r="2469" spans="1:14" x14ac:dyDescent="0.3">
      <c r="A2469" s="5" t="s">
        <v>2443</v>
      </c>
      <c r="B2469" s="5" t="s">
        <v>2444</v>
      </c>
      <c r="C2469" s="5" t="s">
        <v>3759</v>
      </c>
      <c r="D2469" s="5">
        <v>60</v>
      </c>
      <c r="E2469" s="6">
        <v>7264</v>
      </c>
      <c r="F2469" s="17">
        <f>VLOOKUP(A2469,'forecast data dump'!$A$1:$H$3450,4,FALSE)</f>
        <v>44600</v>
      </c>
      <c r="G2469" s="17">
        <f>VLOOKUP(A2469,'forecast data dump'!$A$1:$H$3450,5,FALSE)</f>
        <v>44608</v>
      </c>
      <c r="H2469" s="13">
        <f>VLOOKUP(A2469,'forecast data dump'!$A$1:$H$3450,8,FALSE)</f>
        <v>0</v>
      </c>
      <c r="I2469" s="22">
        <f t="shared" si="332"/>
        <v>60</v>
      </c>
      <c r="J2469" s="5"/>
      <c r="K2469" s="5"/>
      <c r="L2469" s="33">
        <f t="shared" si="333"/>
        <v>7264</v>
      </c>
      <c r="M2469" s="33">
        <f t="shared" si="334"/>
        <v>7264</v>
      </c>
      <c r="N2469" s="22">
        <f t="shared" si="335"/>
        <v>0</v>
      </c>
    </row>
    <row r="2470" spans="1:14" x14ac:dyDescent="0.3">
      <c r="A2470" s="5" t="s">
        <v>2443</v>
      </c>
      <c r="B2470" s="5" t="s">
        <v>2444</v>
      </c>
      <c r="C2470" s="5" t="s">
        <v>3765</v>
      </c>
      <c r="D2470" s="5">
        <v>60</v>
      </c>
      <c r="E2470" s="6">
        <v>8313</v>
      </c>
      <c r="F2470" s="17">
        <f>VLOOKUP(A2470,'forecast data dump'!$A$1:$H$3450,4,FALSE)</f>
        <v>44600</v>
      </c>
      <c r="G2470" s="17">
        <f>VLOOKUP(A2470,'forecast data dump'!$A$1:$H$3450,5,FALSE)</f>
        <v>44608</v>
      </c>
      <c r="H2470" s="13">
        <f>VLOOKUP(A2470,'forecast data dump'!$A$1:$H$3450,8,FALSE)</f>
        <v>0</v>
      </c>
      <c r="I2470" s="22">
        <f t="shared" si="332"/>
        <v>60</v>
      </c>
      <c r="J2470" s="5"/>
      <c r="K2470" s="5"/>
      <c r="L2470" s="33">
        <f t="shared" si="333"/>
        <v>8313</v>
      </c>
      <c r="M2470" s="33">
        <f t="shared" si="334"/>
        <v>8313</v>
      </c>
      <c r="N2470" s="22">
        <f t="shared" si="335"/>
        <v>0</v>
      </c>
    </row>
    <row r="2471" spans="1:14" x14ac:dyDescent="0.3">
      <c r="A2471" s="5" t="s">
        <v>2445</v>
      </c>
      <c r="B2471" s="5" t="s">
        <v>2446</v>
      </c>
      <c r="C2471" s="5" t="s">
        <v>3752</v>
      </c>
      <c r="D2471" s="5">
        <v>120</v>
      </c>
      <c r="E2471" s="6">
        <v>15923</v>
      </c>
      <c r="F2471" s="17">
        <f>VLOOKUP(A2471,'forecast data dump'!$A$1:$H$3450,4,FALSE)</f>
        <v>44574</v>
      </c>
      <c r="G2471" s="17">
        <f>VLOOKUP(A2471,'forecast data dump'!$A$1:$H$3450,5,FALSE)</f>
        <v>44609</v>
      </c>
      <c r="H2471" s="13">
        <f>VLOOKUP(A2471,'forecast data dump'!$A$1:$H$3450,8,FALSE)</f>
        <v>0</v>
      </c>
      <c r="I2471" s="22">
        <f t="shared" si="332"/>
        <v>120</v>
      </c>
      <c r="J2471" s="5"/>
      <c r="K2471" s="5"/>
      <c r="L2471" s="33">
        <f t="shared" si="333"/>
        <v>15923</v>
      </c>
      <c r="M2471" s="33">
        <f t="shared" si="334"/>
        <v>15923</v>
      </c>
      <c r="N2471" s="22">
        <f t="shared" si="335"/>
        <v>0</v>
      </c>
    </row>
    <row r="2472" spans="1:14" x14ac:dyDescent="0.3">
      <c r="A2472" s="5" t="s">
        <v>2445</v>
      </c>
      <c r="B2472" s="5" t="s">
        <v>2446</v>
      </c>
      <c r="C2472" s="5" t="s">
        <v>3741</v>
      </c>
      <c r="D2472" s="5">
        <v>64</v>
      </c>
      <c r="E2472" s="6">
        <v>7749</v>
      </c>
      <c r="F2472" s="17">
        <f>VLOOKUP(A2472,'forecast data dump'!$A$1:$H$3450,4,FALSE)</f>
        <v>44574</v>
      </c>
      <c r="G2472" s="17">
        <f>VLOOKUP(A2472,'forecast data dump'!$A$1:$H$3450,5,FALSE)</f>
        <v>44609</v>
      </c>
      <c r="H2472" s="13">
        <f>VLOOKUP(A2472,'forecast data dump'!$A$1:$H$3450,8,FALSE)</f>
        <v>0</v>
      </c>
      <c r="I2472" s="22">
        <f t="shared" si="332"/>
        <v>64</v>
      </c>
      <c r="J2472" s="5"/>
      <c r="K2472" s="5"/>
      <c r="L2472" s="33">
        <f t="shared" si="333"/>
        <v>7749</v>
      </c>
      <c r="M2472" s="33">
        <f t="shared" si="334"/>
        <v>7749</v>
      </c>
      <c r="N2472" s="22">
        <f t="shared" si="335"/>
        <v>0</v>
      </c>
    </row>
    <row r="2473" spans="1:14" x14ac:dyDescent="0.3">
      <c r="A2473" s="3" t="s">
        <v>7897</v>
      </c>
      <c r="B2473" s="3"/>
      <c r="C2473" s="3"/>
      <c r="D2473" s="3"/>
      <c r="E2473" s="4"/>
      <c r="F2473" s="15"/>
      <c r="G2473" s="15"/>
      <c r="H2473" s="11"/>
      <c r="I2473" s="20"/>
      <c r="J2473" s="3"/>
      <c r="K2473" s="3"/>
      <c r="L2473" s="32"/>
      <c r="M2473" s="32"/>
      <c r="N2473" s="20"/>
    </row>
    <row r="2474" spans="1:14" x14ac:dyDescent="0.3">
      <c r="A2474" s="5" t="s">
        <v>2602</v>
      </c>
      <c r="B2474" s="5" t="s">
        <v>2603</v>
      </c>
      <c r="C2474" s="5" t="s">
        <v>3733</v>
      </c>
      <c r="D2474" s="5">
        <v>60</v>
      </c>
      <c r="E2474" s="6">
        <v>9101</v>
      </c>
      <c r="F2474" s="17">
        <f>VLOOKUP(A2474,'forecast data dump'!$A$1:$H$3450,4,FALSE)</f>
        <v>44392</v>
      </c>
      <c r="G2474" s="17">
        <f>VLOOKUP(A2474,'forecast data dump'!$A$1:$H$3450,5,FALSE)</f>
        <v>44522</v>
      </c>
      <c r="H2474" s="13">
        <f>VLOOKUP(A2474,'forecast data dump'!$A$1:$H$3450,8,FALSE)</f>
        <v>0</v>
      </c>
      <c r="I2474" s="22">
        <f t="shared" ref="I2474:I2531" si="336">D2474*(1-H2474)</f>
        <v>60</v>
      </c>
      <c r="J2474" s="5"/>
      <c r="K2474" s="5"/>
      <c r="L2474" s="33">
        <f t="shared" ref="L2474:L2531" si="337">E2474*(1-H2474)</f>
        <v>9101</v>
      </c>
      <c r="M2474" s="33">
        <f t="shared" ref="M2474:M2531" si="338">IF(J2474="",L2474,(E2474/D2474)*J2474)</f>
        <v>9101</v>
      </c>
      <c r="N2474" s="22">
        <f t="shared" ref="N2474:N2531" si="339">L2474-M2474</f>
        <v>0</v>
      </c>
    </row>
    <row r="2475" spans="1:14" x14ac:dyDescent="0.3">
      <c r="A2475" s="5" t="s">
        <v>2602</v>
      </c>
      <c r="B2475" s="5" t="s">
        <v>2603</v>
      </c>
      <c r="C2475" s="5" t="s">
        <v>3745</v>
      </c>
      <c r="D2475" s="5">
        <v>20</v>
      </c>
      <c r="E2475" s="6">
        <v>2351</v>
      </c>
      <c r="F2475" s="17">
        <f>VLOOKUP(A2475,'forecast data dump'!$A$1:$H$3450,4,FALSE)</f>
        <v>44392</v>
      </c>
      <c r="G2475" s="17">
        <f>VLOOKUP(A2475,'forecast data dump'!$A$1:$H$3450,5,FALSE)</f>
        <v>44522</v>
      </c>
      <c r="H2475" s="13">
        <f>VLOOKUP(A2475,'forecast data dump'!$A$1:$H$3450,8,FALSE)</f>
        <v>0</v>
      </c>
      <c r="I2475" s="22">
        <f t="shared" si="336"/>
        <v>20</v>
      </c>
      <c r="J2475" s="5"/>
      <c r="K2475" s="5"/>
      <c r="L2475" s="33">
        <f t="shared" si="337"/>
        <v>2351</v>
      </c>
      <c r="M2475" s="33">
        <f t="shared" si="338"/>
        <v>2351</v>
      </c>
      <c r="N2475" s="22">
        <f t="shared" si="339"/>
        <v>0</v>
      </c>
    </row>
    <row r="2476" spans="1:14" x14ac:dyDescent="0.3">
      <c r="A2476" s="5" t="s">
        <v>2604</v>
      </c>
      <c r="B2476" s="5" t="s">
        <v>2605</v>
      </c>
      <c r="C2476" s="5" t="s">
        <v>3733</v>
      </c>
      <c r="D2476" s="5">
        <v>40</v>
      </c>
      <c r="E2476" s="6">
        <v>6067</v>
      </c>
      <c r="F2476" s="17" t="str">
        <f>VLOOKUP(A2476,'forecast data dump'!$A$1:$H$3450,4,FALSE)</f>
        <v>10-Feb-21 A</v>
      </c>
      <c r="G2476" s="17">
        <f>VLOOKUP(A2476,'forecast data dump'!$A$1:$H$3450,5,FALSE)</f>
        <v>44538</v>
      </c>
      <c r="H2476" s="13">
        <f>VLOOKUP(A2476,'forecast data dump'!$A$1:$H$3450,8,FALSE)</f>
        <v>0.5</v>
      </c>
      <c r="I2476" s="22">
        <f t="shared" si="336"/>
        <v>20</v>
      </c>
      <c r="J2476" s="5"/>
      <c r="K2476" s="5"/>
      <c r="L2476" s="33">
        <f t="shared" si="337"/>
        <v>3033.5</v>
      </c>
      <c r="M2476" s="33">
        <f t="shared" si="338"/>
        <v>3033.5</v>
      </c>
      <c r="N2476" s="22">
        <f t="shared" si="339"/>
        <v>0</v>
      </c>
    </row>
    <row r="2477" spans="1:14" x14ac:dyDescent="0.3">
      <c r="A2477" s="5" t="s">
        <v>2604</v>
      </c>
      <c r="B2477" s="5" t="s">
        <v>2605</v>
      </c>
      <c r="C2477" s="5" t="s">
        <v>3741</v>
      </c>
      <c r="D2477" s="5">
        <v>8</v>
      </c>
      <c r="E2477" s="6">
        <v>940</v>
      </c>
      <c r="F2477" s="17" t="str">
        <f>VLOOKUP(A2477,'forecast data dump'!$A$1:$H$3450,4,FALSE)</f>
        <v>10-Feb-21 A</v>
      </c>
      <c r="G2477" s="17">
        <f>VLOOKUP(A2477,'forecast data dump'!$A$1:$H$3450,5,FALSE)</f>
        <v>44538</v>
      </c>
      <c r="H2477" s="13">
        <f>VLOOKUP(A2477,'forecast data dump'!$A$1:$H$3450,8,FALSE)</f>
        <v>0.5</v>
      </c>
      <c r="I2477" s="22">
        <f t="shared" si="336"/>
        <v>4</v>
      </c>
      <c r="J2477" s="5"/>
      <c r="K2477" s="5"/>
      <c r="L2477" s="33">
        <f t="shared" si="337"/>
        <v>470</v>
      </c>
      <c r="M2477" s="33">
        <f t="shared" si="338"/>
        <v>470</v>
      </c>
      <c r="N2477" s="22">
        <f t="shared" si="339"/>
        <v>0</v>
      </c>
    </row>
    <row r="2478" spans="1:14" x14ac:dyDescent="0.3">
      <c r="A2478" s="5" t="s">
        <v>2604</v>
      </c>
      <c r="B2478" s="5" t="s">
        <v>2605</v>
      </c>
      <c r="C2478" s="5" t="s">
        <v>3745</v>
      </c>
      <c r="D2478" s="5">
        <v>20</v>
      </c>
      <c r="E2478" s="6">
        <v>2351</v>
      </c>
      <c r="F2478" s="17" t="str">
        <f>VLOOKUP(A2478,'forecast data dump'!$A$1:$H$3450,4,FALSE)</f>
        <v>10-Feb-21 A</v>
      </c>
      <c r="G2478" s="17">
        <f>VLOOKUP(A2478,'forecast data dump'!$A$1:$H$3450,5,FALSE)</f>
        <v>44538</v>
      </c>
      <c r="H2478" s="13">
        <f>VLOOKUP(A2478,'forecast data dump'!$A$1:$H$3450,8,FALSE)</f>
        <v>0.5</v>
      </c>
      <c r="I2478" s="22">
        <f t="shared" si="336"/>
        <v>10</v>
      </c>
      <c r="J2478" s="5"/>
      <c r="K2478" s="5"/>
      <c r="L2478" s="33">
        <f t="shared" si="337"/>
        <v>1175.5</v>
      </c>
      <c r="M2478" s="33">
        <f t="shared" si="338"/>
        <v>1175.5</v>
      </c>
      <c r="N2478" s="22">
        <f t="shared" si="339"/>
        <v>0</v>
      </c>
    </row>
    <row r="2479" spans="1:14" x14ac:dyDescent="0.3">
      <c r="A2479" s="5" t="s">
        <v>2606</v>
      </c>
      <c r="B2479" s="5" t="s">
        <v>2607</v>
      </c>
      <c r="C2479" s="5" t="s">
        <v>3733</v>
      </c>
      <c r="D2479" s="5">
        <v>8</v>
      </c>
      <c r="E2479" s="6">
        <v>1213</v>
      </c>
      <c r="F2479" s="17">
        <f>VLOOKUP(A2479,'forecast data dump'!$A$1:$H$3450,4,FALSE)</f>
        <v>44539</v>
      </c>
      <c r="G2479" s="17">
        <f>VLOOKUP(A2479,'forecast data dump'!$A$1:$H$3450,5,FALSE)</f>
        <v>44552</v>
      </c>
      <c r="H2479" s="13">
        <f>VLOOKUP(A2479,'forecast data dump'!$A$1:$H$3450,8,FALSE)</f>
        <v>0</v>
      </c>
      <c r="I2479" s="22">
        <f t="shared" si="336"/>
        <v>8</v>
      </c>
      <c r="J2479" s="5"/>
      <c r="K2479" s="5"/>
      <c r="L2479" s="33">
        <f t="shared" si="337"/>
        <v>1213</v>
      </c>
      <c r="M2479" s="33">
        <f t="shared" si="338"/>
        <v>1213</v>
      </c>
      <c r="N2479" s="22">
        <f t="shared" si="339"/>
        <v>0</v>
      </c>
    </row>
    <row r="2480" spans="1:14" x14ac:dyDescent="0.3">
      <c r="A2480" s="5" t="s">
        <v>2606</v>
      </c>
      <c r="B2480" s="5" t="s">
        <v>2607</v>
      </c>
      <c r="C2480" s="5" t="s">
        <v>3741</v>
      </c>
      <c r="D2480" s="5">
        <v>8</v>
      </c>
      <c r="E2480" s="6">
        <v>940</v>
      </c>
      <c r="F2480" s="17">
        <f>VLOOKUP(A2480,'forecast data dump'!$A$1:$H$3450,4,FALSE)</f>
        <v>44539</v>
      </c>
      <c r="G2480" s="17">
        <f>VLOOKUP(A2480,'forecast data dump'!$A$1:$H$3450,5,FALSE)</f>
        <v>44552</v>
      </c>
      <c r="H2480" s="13">
        <f>VLOOKUP(A2480,'forecast data dump'!$A$1:$H$3450,8,FALSE)</f>
        <v>0</v>
      </c>
      <c r="I2480" s="22">
        <f t="shared" si="336"/>
        <v>8</v>
      </c>
      <c r="J2480" s="5"/>
      <c r="K2480" s="5"/>
      <c r="L2480" s="33">
        <f t="shared" si="337"/>
        <v>940</v>
      </c>
      <c r="M2480" s="33">
        <f t="shared" si="338"/>
        <v>940</v>
      </c>
      <c r="N2480" s="22">
        <f t="shared" si="339"/>
        <v>0</v>
      </c>
    </row>
    <row r="2481" spans="1:14" x14ac:dyDescent="0.3">
      <c r="A2481" s="5" t="s">
        <v>2606</v>
      </c>
      <c r="B2481" s="5" t="s">
        <v>2607</v>
      </c>
      <c r="C2481" s="5" t="s">
        <v>3745</v>
      </c>
      <c r="D2481" s="5">
        <v>8</v>
      </c>
      <c r="E2481" s="6">
        <v>940</v>
      </c>
      <c r="F2481" s="17">
        <f>VLOOKUP(A2481,'forecast data dump'!$A$1:$H$3450,4,FALSE)</f>
        <v>44539</v>
      </c>
      <c r="G2481" s="17">
        <f>VLOOKUP(A2481,'forecast data dump'!$A$1:$H$3450,5,FALSE)</f>
        <v>44552</v>
      </c>
      <c r="H2481" s="13">
        <f>VLOOKUP(A2481,'forecast data dump'!$A$1:$H$3450,8,FALSE)</f>
        <v>0</v>
      </c>
      <c r="I2481" s="22">
        <f t="shared" si="336"/>
        <v>8</v>
      </c>
      <c r="J2481" s="5"/>
      <c r="K2481" s="5"/>
      <c r="L2481" s="33">
        <f t="shared" si="337"/>
        <v>940</v>
      </c>
      <c r="M2481" s="33">
        <f t="shared" si="338"/>
        <v>940</v>
      </c>
      <c r="N2481" s="22">
        <f t="shared" si="339"/>
        <v>0</v>
      </c>
    </row>
    <row r="2482" spans="1:14" x14ac:dyDescent="0.3">
      <c r="A2482" s="5" t="s">
        <v>2608</v>
      </c>
      <c r="B2482" s="5" t="s">
        <v>2609</v>
      </c>
      <c r="C2482" s="5" t="s">
        <v>3733</v>
      </c>
      <c r="D2482" s="5">
        <v>8</v>
      </c>
      <c r="E2482" s="6">
        <v>1213</v>
      </c>
      <c r="F2482" s="17">
        <f>VLOOKUP(A2482,'forecast data dump'!$A$1:$H$3450,4,FALSE)</f>
        <v>44553</v>
      </c>
      <c r="G2482" s="17">
        <f>VLOOKUP(A2482,'forecast data dump'!$A$1:$H$3450,5,FALSE)</f>
        <v>44568</v>
      </c>
      <c r="H2482" s="13">
        <f>VLOOKUP(A2482,'forecast data dump'!$A$1:$H$3450,8,FALSE)</f>
        <v>0</v>
      </c>
      <c r="I2482" s="22">
        <f t="shared" si="336"/>
        <v>8</v>
      </c>
      <c r="J2482" s="5"/>
      <c r="K2482" s="5"/>
      <c r="L2482" s="33">
        <f t="shared" si="337"/>
        <v>1213</v>
      </c>
      <c r="M2482" s="33">
        <f t="shared" si="338"/>
        <v>1213</v>
      </c>
      <c r="N2482" s="22">
        <f t="shared" si="339"/>
        <v>0</v>
      </c>
    </row>
    <row r="2483" spans="1:14" x14ac:dyDescent="0.3">
      <c r="A2483" s="5" t="s">
        <v>2608</v>
      </c>
      <c r="B2483" s="5" t="s">
        <v>2609</v>
      </c>
      <c r="C2483" s="5" t="s">
        <v>3741</v>
      </c>
      <c r="D2483" s="5">
        <v>8</v>
      </c>
      <c r="E2483" s="6">
        <v>940</v>
      </c>
      <c r="F2483" s="17">
        <f>VLOOKUP(A2483,'forecast data dump'!$A$1:$H$3450,4,FALSE)</f>
        <v>44553</v>
      </c>
      <c r="G2483" s="17">
        <f>VLOOKUP(A2483,'forecast data dump'!$A$1:$H$3450,5,FALSE)</f>
        <v>44568</v>
      </c>
      <c r="H2483" s="13">
        <f>VLOOKUP(A2483,'forecast data dump'!$A$1:$H$3450,8,FALSE)</f>
        <v>0</v>
      </c>
      <c r="I2483" s="22">
        <f t="shared" si="336"/>
        <v>8</v>
      </c>
      <c r="J2483" s="5"/>
      <c r="K2483" s="5"/>
      <c r="L2483" s="33">
        <f t="shared" si="337"/>
        <v>940</v>
      </c>
      <c r="M2483" s="33">
        <f t="shared" si="338"/>
        <v>940</v>
      </c>
      <c r="N2483" s="22">
        <f t="shared" si="339"/>
        <v>0</v>
      </c>
    </row>
    <row r="2484" spans="1:14" x14ac:dyDescent="0.3">
      <c r="A2484" s="5" t="s">
        <v>2608</v>
      </c>
      <c r="B2484" s="5" t="s">
        <v>2609</v>
      </c>
      <c r="C2484" s="5" t="s">
        <v>3745</v>
      </c>
      <c r="D2484" s="5">
        <v>8</v>
      </c>
      <c r="E2484" s="6">
        <v>940</v>
      </c>
      <c r="F2484" s="17">
        <f>VLOOKUP(A2484,'forecast data dump'!$A$1:$H$3450,4,FALSE)</f>
        <v>44553</v>
      </c>
      <c r="G2484" s="17">
        <f>VLOOKUP(A2484,'forecast data dump'!$A$1:$H$3450,5,FALSE)</f>
        <v>44568</v>
      </c>
      <c r="H2484" s="13">
        <f>VLOOKUP(A2484,'forecast data dump'!$A$1:$H$3450,8,FALSE)</f>
        <v>0</v>
      </c>
      <c r="I2484" s="22">
        <f t="shared" si="336"/>
        <v>8</v>
      </c>
      <c r="J2484" s="5"/>
      <c r="K2484" s="5"/>
      <c r="L2484" s="33">
        <f t="shared" si="337"/>
        <v>940</v>
      </c>
      <c r="M2484" s="33">
        <f t="shared" si="338"/>
        <v>940</v>
      </c>
      <c r="N2484" s="22">
        <f t="shared" si="339"/>
        <v>0</v>
      </c>
    </row>
    <row r="2485" spans="1:14" x14ac:dyDescent="0.3">
      <c r="A2485" s="5" t="s">
        <v>2610</v>
      </c>
      <c r="B2485" s="5" t="s">
        <v>2611</v>
      </c>
      <c r="C2485" s="5" t="s">
        <v>3733</v>
      </c>
      <c r="D2485" s="5">
        <v>8</v>
      </c>
      <c r="E2485" s="6">
        <v>1250</v>
      </c>
      <c r="F2485" s="17">
        <f>VLOOKUP(A2485,'forecast data dump'!$A$1:$H$3450,4,FALSE)</f>
        <v>44742</v>
      </c>
      <c r="G2485" s="17">
        <f>VLOOKUP(A2485,'forecast data dump'!$A$1:$H$3450,5,FALSE)</f>
        <v>44749</v>
      </c>
      <c r="H2485" s="13">
        <f>VLOOKUP(A2485,'forecast data dump'!$A$1:$H$3450,8,FALSE)</f>
        <v>0</v>
      </c>
      <c r="I2485" s="22">
        <f t="shared" si="336"/>
        <v>8</v>
      </c>
      <c r="J2485" s="5"/>
      <c r="K2485" s="5"/>
      <c r="L2485" s="33">
        <f t="shared" si="337"/>
        <v>1250</v>
      </c>
      <c r="M2485" s="33">
        <f t="shared" si="338"/>
        <v>1250</v>
      </c>
      <c r="N2485" s="22">
        <f t="shared" si="339"/>
        <v>0</v>
      </c>
    </row>
    <row r="2486" spans="1:14" x14ac:dyDescent="0.3">
      <c r="A2486" s="5" t="s">
        <v>2610</v>
      </c>
      <c r="B2486" s="5" t="s">
        <v>2611</v>
      </c>
      <c r="C2486" s="5" t="s">
        <v>3741</v>
      </c>
      <c r="D2486" s="5">
        <v>24</v>
      </c>
      <c r="E2486" s="6">
        <v>2906</v>
      </c>
      <c r="F2486" s="17">
        <f>VLOOKUP(A2486,'forecast data dump'!$A$1:$H$3450,4,FALSE)</f>
        <v>44742</v>
      </c>
      <c r="G2486" s="17">
        <f>VLOOKUP(A2486,'forecast data dump'!$A$1:$H$3450,5,FALSE)</f>
        <v>44749</v>
      </c>
      <c r="H2486" s="13">
        <f>VLOOKUP(A2486,'forecast data dump'!$A$1:$H$3450,8,FALSE)</f>
        <v>0</v>
      </c>
      <c r="I2486" s="22">
        <f t="shared" si="336"/>
        <v>24</v>
      </c>
      <c r="J2486" s="5"/>
      <c r="K2486" s="5"/>
      <c r="L2486" s="33">
        <f t="shared" si="337"/>
        <v>2906</v>
      </c>
      <c r="M2486" s="33">
        <f t="shared" si="338"/>
        <v>2906</v>
      </c>
      <c r="N2486" s="22">
        <f t="shared" si="339"/>
        <v>0</v>
      </c>
    </row>
    <row r="2487" spans="1:14" x14ac:dyDescent="0.3">
      <c r="A2487" s="5" t="s">
        <v>2610</v>
      </c>
      <c r="B2487" s="5" t="s">
        <v>2611</v>
      </c>
      <c r="C2487" s="5" t="s">
        <v>3742</v>
      </c>
      <c r="D2487" s="5">
        <v>8</v>
      </c>
      <c r="E2487" s="6">
        <v>969</v>
      </c>
      <c r="F2487" s="17">
        <f>VLOOKUP(A2487,'forecast data dump'!$A$1:$H$3450,4,FALSE)</f>
        <v>44742</v>
      </c>
      <c r="G2487" s="17">
        <f>VLOOKUP(A2487,'forecast data dump'!$A$1:$H$3450,5,FALSE)</f>
        <v>44749</v>
      </c>
      <c r="H2487" s="13">
        <f>VLOOKUP(A2487,'forecast data dump'!$A$1:$H$3450,8,FALSE)</f>
        <v>0</v>
      </c>
      <c r="I2487" s="22">
        <f t="shared" si="336"/>
        <v>8</v>
      </c>
      <c r="J2487" s="5"/>
      <c r="K2487" s="5"/>
      <c r="L2487" s="33">
        <f t="shared" si="337"/>
        <v>969</v>
      </c>
      <c r="M2487" s="33">
        <f t="shared" si="338"/>
        <v>969</v>
      </c>
      <c r="N2487" s="22">
        <f t="shared" si="339"/>
        <v>0</v>
      </c>
    </row>
    <row r="2488" spans="1:14" x14ac:dyDescent="0.3">
      <c r="A2488" s="5" t="s">
        <v>2612</v>
      </c>
      <c r="B2488" s="5" t="s">
        <v>2613</v>
      </c>
      <c r="C2488" s="5" t="s">
        <v>3733</v>
      </c>
      <c r="D2488" s="5">
        <v>4</v>
      </c>
      <c r="E2488" s="6">
        <v>625</v>
      </c>
      <c r="F2488" s="17">
        <f>VLOOKUP(A2488,'forecast data dump'!$A$1:$H$3450,4,FALSE)</f>
        <v>44753</v>
      </c>
      <c r="G2488" s="17">
        <f>VLOOKUP(A2488,'forecast data dump'!$A$1:$H$3450,5,FALSE)</f>
        <v>44757</v>
      </c>
      <c r="H2488" s="13">
        <f>VLOOKUP(A2488,'forecast data dump'!$A$1:$H$3450,8,FALSE)</f>
        <v>0</v>
      </c>
      <c r="I2488" s="22">
        <f t="shared" si="336"/>
        <v>4</v>
      </c>
      <c r="J2488" s="5"/>
      <c r="K2488" s="5"/>
      <c r="L2488" s="33">
        <f t="shared" si="337"/>
        <v>625</v>
      </c>
      <c r="M2488" s="33">
        <f t="shared" si="338"/>
        <v>625</v>
      </c>
      <c r="N2488" s="22">
        <f t="shared" si="339"/>
        <v>0</v>
      </c>
    </row>
    <row r="2489" spans="1:14" x14ac:dyDescent="0.3">
      <c r="A2489" s="5" t="s">
        <v>2612</v>
      </c>
      <c r="B2489" s="5" t="s">
        <v>2613</v>
      </c>
      <c r="C2489" s="5" t="s">
        <v>3745</v>
      </c>
      <c r="D2489" s="5">
        <v>16</v>
      </c>
      <c r="E2489" s="6">
        <v>1937</v>
      </c>
      <c r="F2489" s="17">
        <f>VLOOKUP(A2489,'forecast data dump'!$A$1:$H$3450,4,FALSE)</f>
        <v>44753</v>
      </c>
      <c r="G2489" s="17">
        <f>VLOOKUP(A2489,'forecast data dump'!$A$1:$H$3450,5,FALSE)</f>
        <v>44757</v>
      </c>
      <c r="H2489" s="13">
        <f>VLOOKUP(A2489,'forecast data dump'!$A$1:$H$3450,8,FALSE)</f>
        <v>0</v>
      </c>
      <c r="I2489" s="22">
        <f t="shared" si="336"/>
        <v>16</v>
      </c>
      <c r="J2489" s="5"/>
      <c r="K2489" s="5"/>
      <c r="L2489" s="33">
        <f t="shared" si="337"/>
        <v>1937</v>
      </c>
      <c r="M2489" s="33">
        <f t="shared" si="338"/>
        <v>1937</v>
      </c>
      <c r="N2489" s="22">
        <f t="shared" si="339"/>
        <v>0</v>
      </c>
    </row>
    <row r="2490" spans="1:14" x14ac:dyDescent="0.3">
      <c r="A2490" s="5" t="s">
        <v>2612</v>
      </c>
      <c r="B2490" s="5" t="s">
        <v>2613</v>
      </c>
      <c r="C2490" s="5" t="s">
        <v>3741</v>
      </c>
      <c r="D2490" s="5">
        <v>80</v>
      </c>
      <c r="E2490" s="6">
        <v>9686</v>
      </c>
      <c r="F2490" s="17">
        <f>VLOOKUP(A2490,'forecast data dump'!$A$1:$H$3450,4,FALSE)</f>
        <v>44753</v>
      </c>
      <c r="G2490" s="17">
        <f>VLOOKUP(A2490,'forecast data dump'!$A$1:$H$3450,5,FALSE)</f>
        <v>44757</v>
      </c>
      <c r="H2490" s="13">
        <f>VLOOKUP(A2490,'forecast data dump'!$A$1:$H$3450,8,FALSE)</f>
        <v>0</v>
      </c>
      <c r="I2490" s="22">
        <f t="shared" si="336"/>
        <v>80</v>
      </c>
      <c r="J2490" s="5"/>
      <c r="K2490" s="5"/>
      <c r="L2490" s="33">
        <f t="shared" si="337"/>
        <v>9686</v>
      </c>
      <c r="M2490" s="33">
        <f t="shared" si="338"/>
        <v>9686</v>
      </c>
      <c r="N2490" s="22">
        <f t="shared" si="339"/>
        <v>0</v>
      </c>
    </row>
    <row r="2491" spans="1:14" x14ac:dyDescent="0.3">
      <c r="A2491" s="5" t="s">
        <v>2614</v>
      </c>
      <c r="B2491" s="5" t="s">
        <v>2615</v>
      </c>
      <c r="C2491" s="5" t="s">
        <v>3757</v>
      </c>
      <c r="D2491" s="5">
        <v>8</v>
      </c>
      <c r="E2491" s="6">
        <v>851</v>
      </c>
      <c r="F2491" s="17">
        <f>VLOOKUP(A2491,'forecast data dump'!$A$1:$H$3450,4,FALSE)</f>
        <v>44760</v>
      </c>
      <c r="G2491" s="17">
        <f>VLOOKUP(A2491,'forecast data dump'!$A$1:$H$3450,5,FALSE)</f>
        <v>44764</v>
      </c>
      <c r="H2491" s="13">
        <f>VLOOKUP(A2491,'forecast data dump'!$A$1:$H$3450,8,FALSE)</f>
        <v>0</v>
      </c>
      <c r="I2491" s="22">
        <f t="shared" si="336"/>
        <v>8</v>
      </c>
      <c r="J2491" s="5"/>
      <c r="K2491" s="5"/>
      <c r="L2491" s="33">
        <f t="shared" si="337"/>
        <v>851</v>
      </c>
      <c r="M2491" s="33">
        <f t="shared" si="338"/>
        <v>851</v>
      </c>
      <c r="N2491" s="22">
        <f t="shared" si="339"/>
        <v>0</v>
      </c>
    </row>
    <row r="2492" spans="1:14" x14ac:dyDescent="0.3">
      <c r="A2492" s="5" t="s">
        <v>2616</v>
      </c>
      <c r="B2492" s="5" t="s">
        <v>2617</v>
      </c>
      <c r="C2492" s="5" t="s">
        <v>3741</v>
      </c>
      <c r="D2492" s="5">
        <v>20</v>
      </c>
      <c r="E2492" s="6">
        <v>2421</v>
      </c>
      <c r="F2492" s="17">
        <f>VLOOKUP(A2492,'forecast data dump'!$A$1:$H$3450,4,FALSE)</f>
        <v>44767</v>
      </c>
      <c r="G2492" s="17">
        <f>VLOOKUP(A2492,'forecast data dump'!$A$1:$H$3450,5,FALSE)</f>
        <v>44771</v>
      </c>
      <c r="H2492" s="13">
        <f>VLOOKUP(A2492,'forecast data dump'!$A$1:$H$3450,8,FALSE)</f>
        <v>0</v>
      </c>
      <c r="I2492" s="22">
        <f t="shared" si="336"/>
        <v>20</v>
      </c>
      <c r="J2492" s="5"/>
      <c r="K2492" s="5"/>
      <c r="L2492" s="33">
        <f t="shared" si="337"/>
        <v>2421</v>
      </c>
      <c r="M2492" s="33">
        <f t="shared" si="338"/>
        <v>2421</v>
      </c>
      <c r="N2492" s="22">
        <f t="shared" si="339"/>
        <v>0</v>
      </c>
    </row>
    <row r="2493" spans="1:14" x14ac:dyDescent="0.3">
      <c r="A2493" s="5" t="s">
        <v>2618</v>
      </c>
      <c r="B2493" s="5" t="s">
        <v>2619</v>
      </c>
      <c r="C2493" s="5" t="s">
        <v>3742</v>
      </c>
      <c r="D2493" s="5">
        <v>120</v>
      </c>
      <c r="E2493" s="6">
        <v>14529</v>
      </c>
      <c r="F2493" s="17">
        <f>VLOOKUP(A2493,'forecast data dump'!$A$1:$H$3450,4,FALSE)</f>
        <v>44783</v>
      </c>
      <c r="G2493" s="17">
        <f>VLOOKUP(A2493,'forecast data dump'!$A$1:$H$3450,5,FALSE)</f>
        <v>44803</v>
      </c>
      <c r="H2493" s="13">
        <f>VLOOKUP(A2493,'forecast data dump'!$A$1:$H$3450,8,FALSE)</f>
        <v>0</v>
      </c>
      <c r="I2493" s="22">
        <f t="shared" si="336"/>
        <v>120</v>
      </c>
      <c r="J2493" s="5"/>
      <c r="K2493" s="5"/>
      <c r="L2493" s="33">
        <f t="shared" si="337"/>
        <v>14529</v>
      </c>
      <c r="M2493" s="33">
        <f t="shared" si="338"/>
        <v>14529</v>
      </c>
      <c r="N2493" s="22">
        <f t="shared" si="339"/>
        <v>0</v>
      </c>
    </row>
    <row r="2494" spans="1:14" x14ac:dyDescent="0.3">
      <c r="A2494" s="5" t="s">
        <v>2618</v>
      </c>
      <c r="B2494" s="5" t="s">
        <v>2619</v>
      </c>
      <c r="C2494" s="5" t="s">
        <v>3741</v>
      </c>
      <c r="D2494" s="5">
        <v>60</v>
      </c>
      <c r="E2494" s="6">
        <v>7264</v>
      </c>
      <c r="F2494" s="17">
        <f>VLOOKUP(A2494,'forecast data dump'!$A$1:$H$3450,4,FALSE)</f>
        <v>44783</v>
      </c>
      <c r="G2494" s="17">
        <f>VLOOKUP(A2494,'forecast data dump'!$A$1:$H$3450,5,FALSE)</f>
        <v>44803</v>
      </c>
      <c r="H2494" s="13">
        <f>VLOOKUP(A2494,'forecast data dump'!$A$1:$H$3450,8,FALSE)</f>
        <v>0</v>
      </c>
      <c r="I2494" s="22">
        <f t="shared" si="336"/>
        <v>60</v>
      </c>
      <c r="J2494" s="5"/>
      <c r="K2494" s="5"/>
      <c r="L2494" s="33">
        <f t="shared" si="337"/>
        <v>7264</v>
      </c>
      <c r="M2494" s="33">
        <f t="shared" si="338"/>
        <v>7264</v>
      </c>
      <c r="N2494" s="22">
        <f t="shared" si="339"/>
        <v>0</v>
      </c>
    </row>
    <row r="2495" spans="1:14" x14ac:dyDescent="0.3">
      <c r="A2495" s="5" t="s">
        <v>2618</v>
      </c>
      <c r="B2495" s="5" t="s">
        <v>2619</v>
      </c>
      <c r="C2495" s="5" t="s">
        <v>3733</v>
      </c>
      <c r="D2495" s="5">
        <v>24</v>
      </c>
      <c r="E2495" s="6">
        <v>3750</v>
      </c>
      <c r="F2495" s="17">
        <f>VLOOKUP(A2495,'forecast data dump'!$A$1:$H$3450,4,FALSE)</f>
        <v>44783</v>
      </c>
      <c r="G2495" s="17">
        <f>VLOOKUP(A2495,'forecast data dump'!$A$1:$H$3450,5,FALSE)</f>
        <v>44803</v>
      </c>
      <c r="H2495" s="13">
        <f>VLOOKUP(A2495,'forecast data dump'!$A$1:$H$3450,8,FALSE)</f>
        <v>0</v>
      </c>
      <c r="I2495" s="22">
        <f t="shared" si="336"/>
        <v>24</v>
      </c>
      <c r="J2495" s="5"/>
      <c r="K2495" s="5"/>
      <c r="L2495" s="33">
        <f t="shared" si="337"/>
        <v>3750</v>
      </c>
      <c r="M2495" s="33">
        <f t="shared" si="338"/>
        <v>3750</v>
      </c>
      <c r="N2495" s="22">
        <f t="shared" si="339"/>
        <v>0</v>
      </c>
    </row>
    <row r="2496" spans="1:14" x14ac:dyDescent="0.3">
      <c r="A2496" s="5" t="s">
        <v>2618</v>
      </c>
      <c r="B2496" s="5" t="s">
        <v>2619</v>
      </c>
      <c r="C2496" s="5" t="s">
        <v>3745</v>
      </c>
      <c r="D2496" s="5">
        <v>24</v>
      </c>
      <c r="E2496" s="6">
        <v>2906</v>
      </c>
      <c r="F2496" s="17">
        <f>VLOOKUP(A2496,'forecast data dump'!$A$1:$H$3450,4,FALSE)</f>
        <v>44783</v>
      </c>
      <c r="G2496" s="17">
        <f>VLOOKUP(A2496,'forecast data dump'!$A$1:$H$3450,5,FALSE)</f>
        <v>44803</v>
      </c>
      <c r="H2496" s="13">
        <f>VLOOKUP(A2496,'forecast data dump'!$A$1:$H$3450,8,FALSE)</f>
        <v>0</v>
      </c>
      <c r="I2496" s="22">
        <f t="shared" si="336"/>
        <v>24</v>
      </c>
      <c r="J2496" s="5"/>
      <c r="K2496" s="5"/>
      <c r="L2496" s="33">
        <f t="shared" si="337"/>
        <v>2906</v>
      </c>
      <c r="M2496" s="33">
        <f t="shared" si="338"/>
        <v>2906</v>
      </c>
      <c r="N2496" s="22">
        <f t="shared" si="339"/>
        <v>0</v>
      </c>
    </row>
    <row r="2497" spans="1:14" x14ac:dyDescent="0.3">
      <c r="A2497" s="5" t="s">
        <v>2618</v>
      </c>
      <c r="B2497" s="5" t="s">
        <v>2619</v>
      </c>
      <c r="C2497" s="5" t="s">
        <v>3752</v>
      </c>
      <c r="D2497" s="5">
        <v>240</v>
      </c>
      <c r="E2497" s="6">
        <v>31845</v>
      </c>
      <c r="F2497" s="17">
        <f>VLOOKUP(A2497,'forecast data dump'!$A$1:$H$3450,4,FALSE)</f>
        <v>44783</v>
      </c>
      <c r="G2497" s="17">
        <f>VLOOKUP(A2497,'forecast data dump'!$A$1:$H$3450,5,FALSE)</f>
        <v>44803</v>
      </c>
      <c r="H2497" s="13">
        <f>VLOOKUP(A2497,'forecast data dump'!$A$1:$H$3450,8,FALSE)</f>
        <v>0</v>
      </c>
      <c r="I2497" s="22">
        <f t="shared" si="336"/>
        <v>240</v>
      </c>
      <c r="J2497" s="5"/>
      <c r="K2497" s="5"/>
      <c r="L2497" s="33">
        <f t="shared" si="337"/>
        <v>31845</v>
      </c>
      <c r="M2497" s="33">
        <f t="shared" si="338"/>
        <v>31845</v>
      </c>
      <c r="N2497" s="22">
        <f t="shared" si="339"/>
        <v>0</v>
      </c>
    </row>
    <row r="2498" spans="1:14" x14ac:dyDescent="0.3">
      <c r="A2498" s="5" t="s">
        <v>2620</v>
      </c>
      <c r="B2498" s="5" t="s">
        <v>2621</v>
      </c>
      <c r="C2498" s="5" t="s">
        <v>3733</v>
      </c>
      <c r="D2498" s="5">
        <v>8</v>
      </c>
      <c r="E2498" s="6">
        <v>1250</v>
      </c>
      <c r="F2498" s="17">
        <f>VLOOKUP(A2498,'forecast data dump'!$A$1:$H$3450,4,FALSE)</f>
        <v>44804</v>
      </c>
      <c r="G2498" s="17">
        <f>VLOOKUP(A2498,'forecast data dump'!$A$1:$H$3450,5,FALSE)</f>
        <v>44811</v>
      </c>
      <c r="H2498" s="13">
        <f>VLOOKUP(A2498,'forecast data dump'!$A$1:$H$3450,8,FALSE)</f>
        <v>0</v>
      </c>
      <c r="I2498" s="22">
        <f t="shared" si="336"/>
        <v>8</v>
      </c>
      <c r="J2498" s="5"/>
      <c r="K2498" s="5"/>
      <c r="L2498" s="33">
        <f t="shared" si="337"/>
        <v>1250</v>
      </c>
      <c r="M2498" s="33">
        <f t="shared" si="338"/>
        <v>1250</v>
      </c>
      <c r="N2498" s="22">
        <f t="shared" si="339"/>
        <v>0</v>
      </c>
    </row>
    <row r="2499" spans="1:14" x14ac:dyDescent="0.3">
      <c r="A2499" s="5" t="s">
        <v>2620</v>
      </c>
      <c r="B2499" s="5" t="s">
        <v>2621</v>
      </c>
      <c r="C2499" s="5" t="s">
        <v>3742</v>
      </c>
      <c r="D2499" s="5">
        <v>8</v>
      </c>
      <c r="E2499" s="6">
        <v>969</v>
      </c>
      <c r="F2499" s="17">
        <f>VLOOKUP(A2499,'forecast data dump'!$A$1:$H$3450,4,FALSE)</f>
        <v>44804</v>
      </c>
      <c r="G2499" s="17">
        <f>VLOOKUP(A2499,'forecast data dump'!$A$1:$H$3450,5,FALSE)</f>
        <v>44811</v>
      </c>
      <c r="H2499" s="13">
        <f>VLOOKUP(A2499,'forecast data dump'!$A$1:$H$3450,8,FALSE)</f>
        <v>0</v>
      </c>
      <c r="I2499" s="22">
        <f t="shared" si="336"/>
        <v>8</v>
      </c>
      <c r="J2499" s="5"/>
      <c r="K2499" s="5"/>
      <c r="L2499" s="33">
        <f t="shared" si="337"/>
        <v>969</v>
      </c>
      <c r="M2499" s="33">
        <f t="shared" si="338"/>
        <v>969</v>
      </c>
      <c r="N2499" s="22">
        <f t="shared" si="339"/>
        <v>0</v>
      </c>
    </row>
    <row r="2500" spans="1:14" x14ac:dyDescent="0.3">
      <c r="A2500" s="5" t="s">
        <v>2620</v>
      </c>
      <c r="B2500" s="5" t="s">
        <v>2621</v>
      </c>
      <c r="C2500" s="5" t="s">
        <v>3741</v>
      </c>
      <c r="D2500" s="5">
        <v>8</v>
      </c>
      <c r="E2500" s="6">
        <v>969</v>
      </c>
      <c r="F2500" s="17">
        <f>VLOOKUP(A2500,'forecast data dump'!$A$1:$H$3450,4,FALSE)</f>
        <v>44804</v>
      </c>
      <c r="G2500" s="17">
        <f>VLOOKUP(A2500,'forecast data dump'!$A$1:$H$3450,5,FALSE)</f>
        <v>44811</v>
      </c>
      <c r="H2500" s="13">
        <f>VLOOKUP(A2500,'forecast data dump'!$A$1:$H$3450,8,FALSE)</f>
        <v>0</v>
      </c>
      <c r="I2500" s="22">
        <f t="shared" si="336"/>
        <v>8</v>
      </c>
      <c r="J2500" s="5"/>
      <c r="K2500" s="5"/>
      <c r="L2500" s="33">
        <f t="shared" si="337"/>
        <v>969</v>
      </c>
      <c r="M2500" s="33">
        <f t="shared" si="338"/>
        <v>969</v>
      </c>
      <c r="N2500" s="22">
        <f t="shared" si="339"/>
        <v>0</v>
      </c>
    </row>
    <row r="2501" spans="1:14" x14ac:dyDescent="0.3">
      <c r="A2501" s="5" t="s">
        <v>2620</v>
      </c>
      <c r="B2501" s="5" t="s">
        <v>2621</v>
      </c>
      <c r="C2501" s="5" t="s">
        <v>3746</v>
      </c>
      <c r="D2501" s="5">
        <v>8</v>
      </c>
      <c r="E2501" s="6">
        <v>1074</v>
      </c>
      <c r="F2501" s="17">
        <f>VLOOKUP(A2501,'forecast data dump'!$A$1:$H$3450,4,FALSE)</f>
        <v>44804</v>
      </c>
      <c r="G2501" s="17">
        <f>VLOOKUP(A2501,'forecast data dump'!$A$1:$H$3450,5,FALSE)</f>
        <v>44811</v>
      </c>
      <c r="H2501" s="13">
        <f>VLOOKUP(A2501,'forecast data dump'!$A$1:$H$3450,8,FALSE)</f>
        <v>0</v>
      </c>
      <c r="I2501" s="22">
        <f t="shared" si="336"/>
        <v>8</v>
      </c>
      <c r="J2501" s="5"/>
      <c r="K2501" s="5"/>
      <c r="L2501" s="33">
        <f t="shared" si="337"/>
        <v>1074</v>
      </c>
      <c r="M2501" s="33">
        <f t="shared" si="338"/>
        <v>1074</v>
      </c>
      <c r="N2501" s="22">
        <f t="shared" si="339"/>
        <v>0</v>
      </c>
    </row>
    <row r="2502" spans="1:14" x14ac:dyDescent="0.3">
      <c r="A2502" s="5" t="s">
        <v>2622</v>
      </c>
      <c r="B2502" s="5" t="s">
        <v>2623</v>
      </c>
      <c r="C2502" s="5" t="s">
        <v>3733</v>
      </c>
      <c r="D2502" s="5">
        <v>8</v>
      </c>
      <c r="E2502" s="6">
        <v>1250</v>
      </c>
      <c r="F2502" s="17">
        <f>VLOOKUP(A2502,'forecast data dump'!$A$1:$H$3450,4,FALSE)</f>
        <v>44812</v>
      </c>
      <c r="G2502" s="17">
        <f>VLOOKUP(A2502,'forecast data dump'!$A$1:$H$3450,5,FALSE)</f>
        <v>44818</v>
      </c>
      <c r="H2502" s="13">
        <f>VLOOKUP(A2502,'forecast data dump'!$A$1:$H$3450,8,FALSE)</f>
        <v>0</v>
      </c>
      <c r="I2502" s="22">
        <f t="shared" si="336"/>
        <v>8</v>
      </c>
      <c r="J2502" s="5"/>
      <c r="K2502" s="5"/>
      <c r="L2502" s="33">
        <f t="shared" si="337"/>
        <v>1250</v>
      </c>
      <c r="M2502" s="33">
        <f t="shared" si="338"/>
        <v>1250</v>
      </c>
      <c r="N2502" s="22">
        <f t="shared" si="339"/>
        <v>0</v>
      </c>
    </row>
    <row r="2503" spans="1:14" x14ac:dyDescent="0.3">
      <c r="A2503" s="5" t="s">
        <v>2622</v>
      </c>
      <c r="B2503" s="5" t="s">
        <v>2623</v>
      </c>
      <c r="C2503" s="5" t="s">
        <v>3742</v>
      </c>
      <c r="D2503" s="5">
        <v>8</v>
      </c>
      <c r="E2503" s="6">
        <v>969</v>
      </c>
      <c r="F2503" s="17">
        <f>VLOOKUP(A2503,'forecast data dump'!$A$1:$H$3450,4,FALSE)</f>
        <v>44812</v>
      </c>
      <c r="G2503" s="17">
        <f>VLOOKUP(A2503,'forecast data dump'!$A$1:$H$3450,5,FALSE)</f>
        <v>44818</v>
      </c>
      <c r="H2503" s="13">
        <f>VLOOKUP(A2503,'forecast data dump'!$A$1:$H$3450,8,FALSE)</f>
        <v>0</v>
      </c>
      <c r="I2503" s="22">
        <f t="shared" si="336"/>
        <v>8</v>
      </c>
      <c r="J2503" s="5"/>
      <c r="K2503" s="5"/>
      <c r="L2503" s="33">
        <f t="shared" si="337"/>
        <v>969</v>
      </c>
      <c r="M2503" s="33">
        <f t="shared" si="338"/>
        <v>969</v>
      </c>
      <c r="N2503" s="22">
        <f t="shared" si="339"/>
        <v>0</v>
      </c>
    </row>
    <row r="2504" spans="1:14" x14ac:dyDescent="0.3">
      <c r="A2504" s="5" t="s">
        <v>2622</v>
      </c>
      <c r="B2504" s="5" t="s">
        <v>2623</v>
      </c>
      <c r="C2504" s="5" t="s">
        <v>3746</v>
      </c>
      <c r="D2504" s="5">
        <v>8</v>
      </c>
      <c r="E2504" s="6">
        <v>1074</v>
      </c>
      <c r="F2504" s="17">
        <f>VLOOKUP(A2504,'forecast data dump'!$A$1:$H$3450,4,FALSE)</f>
        <v>44812</v>
      </c>
      <c r="G2504" s="17">
        <f>VLOOKUP(A2504,'forecast data dump'!$A$1:$H$3450,5,FALSE)</f>
        <v>44818</v>
      </c>
      <c r="H2504" s="13">
        <f>VLOOKUP(A2504,'forecast data dump'!$A$1:$H$3450,8,FALSE)</f>
        <v>0</v>
      </c>
      <c r="I2504" s="22">
        <f t="shared" si="336"/>
        <v>8</v>
      </c>
      <c r="J2504" s="5"/>
      <c r="K2504" s="5"/>
      <c r="L2504" s="33">
        <f t="shared" si="337"/>
        <v>1074</v>
      </c>
      <c r="M2504" s="33">
        <f t="shared" si="338"/>
        <v>1074</v>
      </c>
      <c r="N2504" s="22">
        <f t="shared" si="339"/>
        <v>0</v>
      </c>
    </row>
    <row r="2505" spans="1:14" x14ac:dyDescent="0.3">
      <c r="A2505" s="5" t="s">
        <v>2622</v>
      </c>
      <c r="B2505" s="5" t="s">
        <v>2623</v>
      </c>
      <c r="C2505" s="5" t="s">
        <v>3741</v>
      </c>
      <c r="D2505" s="5">
        <v>8</v>
      </c>
      <c r="E2505" s="6">
        <v>969</v>
      </c>
      <c r="F2505" s="17">
        <f>VLOOKUP(A2505,'forecast data dump'!$A$1:$H$3450,4,FALSE)</f>
        <v>44812</v>
      </c>
      <c r="G2505" s="17">
        <f>VLOOKUP(A2505,'forecast data dump'!$A$1:$H$3450,5,FALSE)</f>
        <v>44818</v>
      </c>
      <c r="H2505" s="13">
        <f>VLOOKUP(A2505,'forecast data dump'!$A$1:$H$3450,8,FALSE)</f>
        <v>0</v>
      </c>
      <c r="I2505" s="22">
        <f t="shared" si="336"/>
        <v>8</v>
      </c>
      <c r="J2505" s="5"/>
      <c r="K2505" s="5"/>
      <c r="L2505" s="33">
        <f t="shared" si="337"/>
        <v>969</v>
      </c>
      <c r="M2505" s="33">
        <f t="shared" si="338"/>
        <v>969</v>
      </c>
      <c r="N2505" s="22">
        <f t="shared" si="339"/>
        <v>0</v>
      </c>
    </row>
    <row r="2506" spans="1:14" x14ac:dyDescent="0.3">
      <c r="A2506" s="5" t="s">
        <v>2624</v>
      </c>
      <c r="B2506" s="5" t="s">
        <v>2625</v>
      </c>
      <c r="C2506" s="5" t="s">
        <v>3744</v>
      </c>
      <c r="D2506" s="5">
        <v>40</v>
      </c>
      <c r="E2506" s="6">
        <v>6262</v>
      </c>
      <c r="F2506" s="17">
        <f>VLOOKUP(A2506,'forecast data dump'!$A$1:$H$3450,4,FALSE)</f>
        <v>44819</v>
      </c>
      <c r="G2506" s="17">
        <f>VLOOKUP(A2506,'forecast data dump'!$A$1:$H$3450,5,FALSE)</f>
        <v>44839</v>
      </c>
      <c r="H2506" s="13">
        <f>VLOOKUP(A2506,'forecast data dump'!$A$1:$H$3450,8,FALSE)</f>
        <v>0</v>
      </c>
      <c r="I2506" s="22">
        <f t="shared" si="336"/>
        <v>40</v>
      </c>
      <c r="J2506" s="5"/>
      <c r="K2506" s="5"/>
      <c r="L2506" s="33">
        <f t="shared" si="337"/>
        <v>6262</v>
      </c>
      <c r="M2506" s="33">
        <f t="shared" si="338"/>
        <v>6262</v>
      </c>
      <c r="N2506" s="22">
        <f t="shared" si="339"/>
        <v>0</v>
      </c>
    </row>
    <row r="2507" spans="1:14" x14ac:dyDescent="0.3">
      <c r="A2507" s="5" t="s">
        <v>2624</v>
      </c>
      <c r="B2507" s="5" t="s">
        <v>2625</v>
      </c>
      <c r="C2507" s="5" t="s">
        <v>3742</v>
      </c>
      <c r="D2507" s="5">
        <v>40</v>
      </c>
      <c r="E2507" s="6">
        <v>4853</v>
      </c>
      <c r="F2507" s="17">
        <f>VLOOKUP(A2507,'forecast data dump'!$A$1:$H$3450,4,FALSE)</f>
        <v>44819</v>
      </c>
      <c r="G2507" s="17">
        <f>VLOOKUP(A2507,'forecast data dump'!$A$1:$H$3450,5,FALSE)</f>
        <v>44839</v>
      </c>
      <c r="H2507" s="13">
        <f>VLOOKUP(A2507,'forecast data dump'!$A$1:$H$3450,8,FALSE)</f>
        <v>0</v>
      </c>
      <c r="I2507" s="22">
        <f t="shared" si="336"/>
        <v>40</v>
      </c>
      <c r="J2507" s="5"/>
      <c r="K2507" s="5"/>
      <c r="L2507" s="33">
        <f t="shared" si="337"/>
        <v>4853</v>
      </c>
      <c r="M2507" s="33">
        <f t="shared" si="338"/>
        <v>4853</v>
      </c>
      <c r="N2507" s="22">
        <f t="shared" si="339"/>
        <v>0</v>
      </c>
    </row>
    <row r="2508" spans="1:14" x14ac:dyDescent="0.3">
      <c r="A2508" s="5" t="s">
        <v>2624</v>
      </c>
      <c r="B2508" s="5" t="s">
        <v>2625</v>
      </c>
      <c r="C2508" s="5" t="s">
        <v>3740</v>
      </c>
      <c r="D2508" s="5">
        <v>400</v>
      </c>
      <c r="E2508" s="6">
        <v>73181</v>
      </c>
      <c r="F2508" s="17">
        <f>VLOOKUP(A2508,'forecast data dump'!$A$1:$H$3450,4,FALSE)</f>
        <v>44819</v>
      </c>
      <c r="G2508" s="17">
        <f>VLOOKUP(A2508,'forecast data dump'!$A$1:$H$3450,5,FALSE)</f>
        <v>44839</v>
      </c>
      <c r="H2508" s="13">
        <f>VLOOKUP(A2508,'forecast data dump'!$A$1:$H$3450,8,FALSE)</f>
        <v>0</v>
      </c>
      <c r="I2508" s="22">
        <f t="shared" si="336"/>
        <v>400</v>
      </c>
      <c r="J2508" s="5"/>
      <c r="K2508" s="5"/>
      <c r="L2508" s="33">
        <f t="shared" si="337"/>
        <v>73181</v>
      </c>
      <c r="M2508" s="33">
        <f t="shared" si="338"/>
        <v>73181</v>
      </c>
      <c r="N2508" s="22">
        <f t="shared" si="339"/>
        <v>0</v>
      </c>
    </row>
    <row r="2509" spans="1:14" x14ac:dyDescent="0.3">
      <c r="A2509" s="5" t="s">
        <v>2624</v>
      </c>
      <c r="B2509" s="5" t="s">
        <v>2625</v>
      </c>
      <c r="C2509" s="5" t="s">
        <v>3741</v>
      </c>
      <c r="D2509" s="5">
        <v>40</v>
      </c>
      <c r="E2509" s="6">
        <v>4853</v>
      </c>
      <c r="F2509" s="17">
        <f>VLOOKUP(A2509,'forecast data dump'!$A$1:$H$3450,4,FALSE)</f>
        <v>44819</v>
      </c>
      <c r="G2509" s="17">
        <f>VLOOKUP(A2509,'forecast data dump'!$A$1:$H$3450,5,FALSE)</f>
        <v>44839</v>
      </c>
      <c r="H2509" s="13">
        <f>VLOOKUP(A2509,'forecast data dump'!$A$1:$H$3450,8,FALSE)</f>
        <v>0</v>
      </c>
      <c r="I2509" s="22">
        <f t="shared" si="336"/>
        <v>40</v>
      </c>
      <c r="J2509" s="5"/>
      <c r="K2509" s="5"/>
      <c r="L2509" s="33">
        <f t="shared" si="337"/>
        <v>4853</v>
      </c>
      <c r="M2509" s="33">
        <f t="shared" si="338"/>
        <v>4853</v>
      </c>
      <c r="N2509" s="22">
        <f t="shared" si="339"/>
        <v>0</v>
      </c>
    </row>
    <row r="2510" spans="1:14" x14ac:dyDescent="0.3">
      <c r="A2510" s="5" t="s">
        <v>2624</v>
      </c>
      <c r="B2510" s="5" t="s">
        <v>2625</v>
      </c>
      <c r="C2510" s="5" t="s">
        <v>3733</v>
      </c>
      <c r="D2510" s="5">
        <v>40</v>
      </c>
      <c r="E2510" s="6">
        <v>6262</v>
      </c>
      <c r="F2510" s="17">
        <f>VLOOKUP(A2510,'forecast data dump'!$A$1:$H$3450,4,FALSE)</f>
        <v>44819</v>
      </c>
      <c r="G2510" s="17">
        <f>VLOOKUP(A2510,'forecast data dump'!$A$1:$H$3450,5,FALSE)</f>
        <v>44839</v>
      </c>
      <c r="H2510" s="13">
        <f>VLOOKUP(A2510,'forecast data dump'!$A$1:$H$3450,8,FALSE)</f>
        <v>0</v>
      </c>
      <c r="I2510" s="22">
        <f t="shared" si="336"/>
        <v>40</v>
      </c>
      <c r="J2510" s="5"/>
      <c r="K2510" s="5"/>
      <c r="L2510" s="33">
        <f t="shared" si="337"/>
        <v>6262</v>
      </c>
      <c r="M2510" s="33">
        <f t="shared" si="338"/>
        <v>6262</v>
      </c>
      <c r="N2510" s="22">
        <f t="shared" si="339"/>
        <v>0</v>
      </c>
    </row>
    <row r="2511" spans="1:14" x14ac:dyDescent="0.3">
      <c r="A2511" s="5" t="s">
        <v>2624</v>
      </c>
      <c r="B2511" s="5" t="s">
        <v>2625</v>
      </c>
      <c r="C2511" s="5" t="s">
        <v>3745</v>
      </c>
      <c r="D2511" s="5">
        <v>40</v>
      </c>
      <c r="E2511" s="6">
        <v>4853</v>
      </c>
      <c r="F2511" s="17">
        <f>VLOOKUP(A2511,'forecast data dump'!$A$1:$H$3450,4,FALSE)</f>
        <v>44819</v>
      </c>
      <c r="G2511" s="17">
        <f>VLOOKUP(A2511,'forecast data dump'!$A$1:$H$3450,5,FALSE)</f>
        <v>44839</v>
      </c>
      <c r="H2511" s="13">
        <f>VLOOKUP(A2511,'forecast data dump'!$A$1:$H$3450,8,FALSE)</f>
        <v>0</v>
      </c>
      <c r="I2511" s="22">
        <f t="shared" si="336"/>
        <v>40</v>
      </c>
      <c r="J2511" s="5"/>
      <c r="K2511" s="5"/>
      <c r="L2511" s="33">
        <f t="shared" si="337"/>
        <v>4853</v>
      </c>
      <c r="M2511" s="33">
        <f t="shared" si="338"/>
        <v>4853</v>
      </c>
      <c r="N2511" s="22">
        <f t="shared" si="339"/>
        <v>0</v>
      </c>
    </row>
    <row r="2512" spans="1:14" x14ac:dyDescent="0.3">
      <c r="A2512" s="5" t="s">
        <v>2626</v>
      </c>
      <c r="B2512" s="5" t="s">
        <v>2627</v>
      </c>
      <c r="C2512" s="5" t="s">
        <v>3762</v>
      </c>
      <c r="D2512" s="5">
        <v>30000</v>
      </c>
      <c r="E2512" s="6">
        <v>34821</v>
      </c>
      <c r="F2512" s="17">
        <f>VLOOKUP(A2512,'forecast data dump'!$A$1:$H$3450,4,FALSE)</f>
        <v>44392</v>
      </c>
      <c r="G2512" s="17">
        <f>VLOOKUP(A2512,'forecast data dump'!$A$1:$H$3450,5,FALSE)</f>
        <v>44522</v>
      </c>
      <c r="H2512" s="13">
        <f>VLOOKUP(A2512,'forecast data dump'!$A$1:$H$3450,8,FALSE)</f>
        <v>0</v>
      </c>
      <c r="I2512" s="22">
        <f t="shared" si="336"/>
        <v>30000</v>
      </c>
      <c r="J2512" s="5"/>
      <c r="K2512" s="5"/>
      <c r="L2512" s="33">
        <f t="shared" si="337"/>
        <v>34821</v>
      </c>
      <c r="M2512" s="33">
        <f t="shared" si="338"/>
        <v>34821</v>
      </c>
      <c r="N2512" s="22">
        <f t="shared" si="339"/>
        <v>0</v>
      </c>
    </row>
    <row r="2513" spans="1:14" x14ac:dyDescent="0.3">
      <c r="A2513" s="5" t="s">
        <v>2628</v>
      </c>
      <c r="B2513" s="5" t="s">
        <v>2629</v>
      </c>
      <c r="C2513" s="5" t="s">
        <v>3762</v>
      </c>
      <c r="D2513" s="5">
        <v>500</v>
      </c>
      <c r="E2513" s="6">
        <v>592</v>
      </c>
      <c r="F2513" s="17">
        <f>VLOOKUP(A2513,'forecast data dump'!$A$1:$H$3450,4,FALSE)</f>
        <v>44742</v>
      </c>
      <c r="G2513" s="17">
        <f>VLOOKUP(A2513,'forecast data dump'!$A$1:$H$3450,5,FALSE)</f>
        <v>44749</v>
      </c>
      <c r="H2513" s="13">
        <f>VLOOKUP(A2513,'forecast data dump'!$A$1:$H$3450,8,FALSE)</f>
        <v>0</v>
      </c>
      <c r="I2513" s="22">
        <f t="shared" si="336"/>
        <v>500</v>
      </c>
      <c r="J2513" s="5"/>
      <c r="K2513" s="5"/>
      <c r="L2513" s="33">
        <f t="shared" si="337"/>
        <v>592</v>
      </c>
      <c r="M2513" s="33">
        <f t="shared" si="338"/>
        <v>592</v>
      </c>
      <c r="N2513" s="22">
        <f t="shared" si="339"/>
        <v>0</v>
      </c>
    </row>
    <row r="2514" spans="1:14" x14ac:dyDescent="0.3">
      <c r="A2514" s="5" t="s">
        <v>2630</v>
      </c>
      <c r="B2514" s="5" t="s">
        <v>2631</v>
      </c>
      <c r="C2514" s="5" t="s">
        <v>3762</v>
      </c>
      <c r="D2514" s="5">
        <v>500</v>
      </c>
      <c r="E2514" s="6">
        <v>592</v>
      </c>
      <c r="F2514" s="17">
        <f>VLOOKUP(A2514,'forecast data dump'!$A$1:$H$3450,4,FALSE)</f>
        <v>44753</v>
      </c>
      <c r="G2514" s="17">
        <f>VLOOKUP(A2514,'forecast data dump'!$A$1:$H$3450,5,FALSE)</f>
        <v>44757</v>
      </c>
      <c r="H2514" s="13">
        <f>VLOOKUP(A2514,'forecast data dump'!$A$1:$H$3450,8,FALSE)</f>
        <v>0</v>
      </c>
      <c r="I2514" s="22">
        <f t="shared" si="336"/>
        <v>500</v>
      </c>
      <c r="J2514" s="5"/>
      <c r="K2514" s="5"/>
      <c r="L2514" s="33">
        <f t="shared" si="337"/>
        <v>592</v>
      </c>
      <c r="M2514" s="33">
        <f t="shared" si="338"/>
        <v>592</v>
      </c>
      <c r="N2514" s="22">
        <f t="shared" si="339"/>
        <v>0</v>
      </c>
    </row>
    <row r="2515" spans="1:14" x14ac:dyDescent="0.3">
      <c r="A2515" s="5" t="s">
        <v>2632</v>
      </c>
      <c r="B2515" s="5" t="s">
        <v>2633</v>
      </c>
      <c r="C2515" s="5" t="s">
        <v>3762</v>
      </c>
      <c r="D2515" s="5">
        <v>500</v>
      </c>
      <c r="E2515" s="6">
        <v>592</v>
      </c>
      <c r="F2515" s="17">
        <f>VLOOKUP(A2515,'forecast data dump'!$A$1:$H$3450,4,FALSE)</f>
        <v>44760</v>
      </c>
      <c r="G2515" s="17">
        <f>VLOOKUP(A2515,'forecast data dump'!$A$1:$H$3450,5,FALSE)</f>
        <v>44764</v>
      </c>
      <c r="H2515" s="13">
        <f>VLOOKUP(A2515,'forecast data dump'!$A$1:$H$3450,8,FALSE)</f>
        <v>0</v>
      </c>
      <c r="I2515" s="22">
        <f t="shared" si="336"/>
        <v>500</v>
      </c>
      <c r="J2515" s="5"/>
      <c r="K2515" s="5"/>
      <c r="L2515" s="33">
        <f t="shared" si="337"/>
        <v>592</v>
      </c>
      <c r="M2515" s="33">
        <f t="shared" si="338"/>
        <v>592</v>
      </c>
      <c r="N2515" s="22">
        <f t="shared" si="339"/>
        <v>0</v>
      </c>
    </row>
    <row r="2516" spans="1:14" x14ac:dyDescent="0.3">
      <c r="A2516" s="5" t="s">
        <v>2634</v>
      </c>
      <c r="B2516" s="5" t="s">
        <v>2635</v>
      </c>
      <c r="C2516" s="5" t="s">
        <v>3762</v>
      </c>
      <c r="D2516" s="5">
        <v>500</v>
      </c>
      <c r="E2516" s="6">
        <v>592</v>
      </c>
      <c r="F2516" s="17">
        <f>VLOOKUP(A2516,'forecast data dump'!$A$1:$H$3450,4,FALSE)</f>
        <v>44767</v>
      </c>
      <c r="G2516" s="17">
        <f>VLOOKUP(A2516,'forecast data dump'!$A$1:$H$3450,5,FALSE)</f>
        <v>44771</v>
      </c>
      <c r="H2516" s="13">
        <f>VLOOKUP(A2516,'forecast data dump'!$A$1:$H$3450,8,FALSE)</f>
        <v>0</v>
      </c>
      <c r="I2516" s="22">
        <f t="shared" si="336"/>
        <v>500</v>
      </c>
      <c r="J2516" s="5"/>
      <c r="K2516" s="5"/>
      <c r="L2516" s="33">
        <f t="shared" si="337"/>
        <v>592</v>
      </c>
      <c r="M2516" s="33">
        <f t="shared" si="338"/>
        <v>592</v>
      </c>
      <c r="N2516" s="22">
        <f t="shared" si="339"/>
        <v>0</v>
      </c>
    </row>
    <row r="2517" spans="1:14" x14ac:dyDescent="0.3">
      <c r="A2517" s="5" t="s">
        <v>2636</v>
      </c>
      <c r="B2517" s="5" t="s">
        <v>2637</v>
      </c>
      <c r="C2517" s="5" t="s">
        <v>3762</v>
      </c>
      <c r="D2517" s="5">
        <v>500</v>
      </c>
      <c r="E2517" s="6">
        <v>592</v>
      </c>
      <c r="F2517" s="17">
        <f>VLOOKUP(A2517,'forecast data dump'!$A$1:$H$3450,4,FALSE)</f>
        <v>44783</v>
      </c>
      <c r="G2517" s="17">
        <f>VLOOKUP(A2517,'forecast data dump'!$A$1:$H$3450,5,FALSE)</f>
        <v>44803</v>
      </c>
      <c r="H2517" s="13">
        <f>VLOOKUP(A2517,'forecast data dump'!$A$1:$H$3450,8,FALSE)</f>
        <v>0</v>
      </c>
      <c r="I2517" s="22">
        <f t="shared" si="336"/>
        <v>500</v>
      </c>
      <c r="J2517" s="5"/>
      <c r="K2517" s="5"/>
      <c r="L2517" s="33">
        <f t="shared" si="337"/>
        <v>592</v>
      </c>
      <c r="M2517" s="33">
        <f t="shared" si="338"/>
        <v>592</v>
      </c>
      <c r="N2517" s="22">
        <f t="shared" si="339"/>
        <v>0</v>
      </c>
    </row>
    <row r="2518" spans="1:14" x14ac:dyDescent="0.3">
      <c r="A2518" s="5" t="s">
        <v>2638</v>
      </c>
      <c r="B2518" s="5" t="s">
        <v>2639</v>
      </c>
      <c r="C2518" s="5" t="s">
        <v>3762</v>
      </c>
      <c r="D2518" s="5">
        <v>500</v>
      </c>
      <c r="E2518" s="6">
        <v>593</v>
      </c>
      <c r="F2518" s="17">
        <f>VLOOKUP(A2518,'forecast data dump'!$A$1:$H$3450,4,FALSE)</f>
        <v>44819</v>
      </c>
      <c r="G2518" s="17">
        <f>VLOOKUP(A2518,'forecast data dump'!$A$1:$H$3450,5,FALSE)</f>
        <v>44839</v>
      </c>
      <c r="H2518" s="13">
        <f>VLOOKUP(A2518,'forecast data dump'!$A$1:$H$3450,8,FALSE)</f>
        <v>0</v>
      </c>
      <c r="I2518" s="22">
        <f t="shared" si="336"/>
        <v>500</v>
      </c>
      <c r="J2518" s="5"/>
      <c r="K2518" s="5"/>
      <c r="L2518" s="33">
        <f t="shared" si="337"/>
        <v>593</v>
      </c>
      <c r="M2518" s="33">
        <f t="shared" si="338"/>
        <v>593</v>
      </c>
      <c r="N2518" s="22">
        <f t="shared" si="339"/>
        <v>0</v>
      </c>
    </row>
    <row r="2519" spans="1:14" x14ac:dyDescent="0.3">
      <c r="A2519" s="5" t="s">
        <v>2640</v>
      </c>
      <c r="B2519" s="5" t="s">
        <v>2641</v>
      </c>
      <c r="C2519" s="5" t="s">
        <v>3733</v>
      </c>
      <c r="D2519" s="5">
        <v>4</v>
      </c>
      <c r="E2519" s="6">
        <v>625</v>
      </c>
      <c r="F2519" s="17">
        <f>VLOOKUP(A2519,'forecast data dump'!$A$1:$H$3450,4,FALSE)</f>
        <v>44750</v>
      </c>
      <c r="G2519" s="17">
        <f>VLOOKUP(A2519,'forecast data dump'!$A$1:$H$3450,5,FALSE)</f>
        <v>44750</v>
      </c>
      <c r="H2519" s="13">
        <f>VLOOKUP(A2519,'forecast data dump'!$A$1:$H$3450,8,FALSE)</f>
        <v>0</v>
      </c>
      <c r="I2519" s="22">
        <f t="shared" si="336"/>
        <v>4</v>
      </c>
      <c r="J2519" s="5"/>
      <c r="K2519" s="5"/>
      <c r="L2519" s="33">
        <f t="shared" si="337"/>
        <v>625</v>
      </c>
      <c r="M2519" s="33">
        <f t="shared" si="338"/>
        <v>625</v>
      </c>
      <c r="N2519" s="22">
        <f t="shared" si="339"/>
        <v>0</v>
      </c>
    </row>
    <row r="2520" spans="1:14" x14ac:dyDescent="0.3">
      <c r="A2520" s="5" t="s">
        <v>2640</v>
      </c>
      <c r="B2520" s="5" t="s">
        <v>2641</v>
      </c>
      <c r="C2520" s="5" t="s">
        <v>3741</v>
      </c>
      <c r="D2520" s="5">
        <v>16</v>
      </c>
      <c r="E2520" s="6">
        <v>1937</v>
      </c>
      <c r="F2520" s="17">
        <f>VLOOKUP(A2520,'forecast data dump'!$A$1:$H$3450,4,FALSE)</f>
        <v>44750</v>
      </c>
      <c r="G2520" s="17">
        <f>VLOOKUP(A2520,'forecast data dump'!$A$1:$H$3450,5,FALSE)</f>
        <v>44750</v>
      </c>
      <c r="H2520" s="13">
        <f>VLOOKUP(A2520,'forecast data dump'!$A$1:$H$3450,8,FALSE)</f>
        <v>0</v>
      </c>
      <c r="I2520" s="22">
        <f t="shared" si="336"/>
        <v>16</v>
      </c>
      <c r="J2520" s="5"/>
      <c r="K2520" s="5"/>
      <c r="L2520" s="33">
        <f t="shared" si="337"/>
        <v>1937</v>
      </c>
      <c r="M2520" s="33">
        <f t="shared" si="338"/>
        <v>1937</v>
      </c>
      <c r="N2520" s="22">
        <f t="shared" si="339"/>
        <v>0</v>
      </c>
    </row>
    <row r="2521" spans="1:14" x14ac:dyDescent="0.3">
      <c r="A2521" s="5" t="s">
        <v>2644</v>
      </c>
      <c r="B2521" s="5" t="s">
        <v>2645</v>
      </c>
      <c r="C2521" s="5" t="s">
        <v>3763</v>
      </c>
      <c r="D2521" s="5">
        <v>8</v>
      </c>
      <c r="E2521" s="6">
        <v>1250</v>
      </c>
      <c r="F2521" s="17">
        <f>VLOOKUP(A2521,'forecast data dump'!$A$1:$H$3450,4,FALSE)</f>
        <v>44742</v>
      </c>
      <c r="G2521" s="17">
        <f>VLOOKUP(A2521,'forecast data dump'!$A$1:$H$3450,5,FALSE)</f>
        <v>44749</v>
      </c>
      <c r="H2521" s="13">
        <f>VLOOKUP(A2521,'forecast data dump'!$A$1:$H$3450,8,FALSE)</f>
        <v>0</v>
      </c>
      <c r="I2521" s="22">
        <f t="shared" si="336"/>
        <v>8</v>
      </c>
      <c r="J2521" s="5"/>
      <c r="K2521" s="5"/>
      <c r="L2521" s="33">
        <f t="shared" si="337"/>
        <v>1250</v>
      </c>
      <c r="M2521" s="33">
        <f t="shared" si="338"/>
        <v>1250</v>
      </c>
      <c r="N2521" s="22">
        <f t="shared" si="339"/>
        <v>0</v>
      </c>
    </row>
    <row r="2522" spans="1:14" x14ac:dyDescent="0.3">
      <c r="A2522" s="5" t="s">
        <v>2646</v>
      </c>
      <c r="B2522" s="5" t="s">
        <v>2647</v>
      </c>
      <c r="C2522" s="5" t="s">
        <v>3752</v>
      </c>
      <c r="D2522" s="5">
        <v>80</v>
      </c>
      <c r="E2522" s="6">
        <v>10615</v>
      </c>
      <c r="F2522" s="17">
        <f>VLOOKUP(A2522,'forecast data dump'!$A$1:$H$3450,4,FALSE)</f>
        <v>44767</v>
      </c>
      <c r="G2522" s="17">
        <f>VLOOKUP(A2522,'forecast data dump'!$A$1:$H$3450,5,FALSE)</f>
        <v>44771</v>
      </c>
      <c r="H2522" s="13">
        <f>VLOOKUP(A2522,'forecast data dump'!$A$1:$H$3450,8,FALSE)</f>
        <v>0</v>
      </c>
      <c r="I2522" s="22">
        <f t="shared" si="336"/>
        <v>80</v>
      </c>
      <c r="J2522" s="5"/>
      <c r="K2522" s="5"/>
      <c r="L2522" s="33">
        <f t="shared" si="337"/>
        <v>10615</v>
      </c>
      <c r="M2522" s="33">
        <f t="shared" si="338"/>
        <v>10615</v>
      </c>
      <c r="N2522" s="22">
        <f t="shared" si="339"/>
        <v>0</v>
      </c>
    </row>
    <row r="2523" spans="1:14" x14ac:dyDescent="0.3">
      <c r="A2523" s="5" t="s">
        <v>2646</v>
      </c>
      <c r="B2523" s="5" t="s">
        <v>2647</v>
      </c>
      <c r="C2523" s="5" t="s">
        <v>3759</v>
      </c>
      <c r="D2523" s="5">
        <v>60</v>
      </c>
      <c r="E2523" s="6">
        <v>7264</v>
      </c>
      <c r="F2523" s="17">
        <f>VLOOKUP(A2523,'forecast data dump'!$A$1:$H$3450,4,FALSE)</f>
        <v>44767</v>
      </c>
      <c r="G2523" s="17">
        <f>VLOOKUP(A2523,'forecast data dump'!$A$1:$H$3450,5,FALSE)</f>
        <v>44771</v>
      </c>
      <c r="H2523" s="13">
        <f>VLOOKUP(A2523,'forecast data dump'!$A$1:$H$3450,8,FALSE)</f>
        <v>0</v>
      </c>
      <c r="I2523" s="22">
        <f t="shared" si="336"/>
        <v>60</v>
      </c>
      <c r="J2523" s="5"/>
      <c r="K2523" s="5"/>
      <c r="L2523" s="33">
        <f t="shared" si="337"/>
        <v>7264</v>
      </c>
      <c r="M2523" s="33">
        <f t="shared" si="338"/>
        <v>7264</v>
      </c>
      <c r="N2523" s="22">
        <f t="shared" si="339"/>
        <v>0</v>
      </c>
    </row>
    <row r="2524" spans="1:14" x14ac:dyDescent="0.3">
      <c r="A2524" s="5" t="s">
        <v>2646</v>
      </c>
      <c r="B2524" s="5" t="s">
        <v>2647</v>
      </c>
      <c r="C2524" s="5" t="s">
        <v>3765</v>
      </c>
      <c r="D2524" s="5">
        <v>60</v>
      </c>
      <c r="E2524" s="6">
        <v>8313</v>
      </c>
      <c r="F2524" s="17">
        <f>VLOOKUP(A2524,'forecast data dump'!$A$1:$H$3450,4,FALSE)</f>
        <v>44767</v>
      </c>
      <c r="G2524" s="17">
        <f>VLOOKUP(A2524,'forecast data dump'!$A$1:$H$3450,5,FALSE)</f>
        <v>44771</v>
      </c>
      <c r="H2524" s="13">
        <f>VLOOKUP(A2524,'forecast data dump'!$A$1:$H$3450,8,FALSE)</f>
        <v>0</v>
      </c>
      <c r="I2524" s="22">
        <f t="shared" si="336"/>
        <v>60</v>
      </c>
      <c r="J2524" s="5"/>
      <c r="K2524" s="5"/>
      <c r="L2524" s="33">
        <f t="shared" si="337"/>
        <v>8313</v>
      </c>
      <c r="M2524" s="33">
        <f t="shared" si="338"/>
        <v>8313</v>
      </c>
      <c r="N2524" s="22">
        <f t="shared" si="339"/>
        <v>0</v>
      </c>
    </row>
    <row r="2525" spans="1:14" x14ac:dyDescent="0.3">
      <c r="A2525" s="5" t="s">
        <v>2648</v>
      </c>
      <c r="B2525" s="5" t="s">
        <v>2649</v>
      </c>
      <c r="C2525" s="5" t="s">
        <v>3733</v>
      </c>
      <c r="D2525" s="5">
        <v>77</v>
      </c>
      <c r="E2525" s="6">
        <v>11680</v>
      </c>
      <c r="F2525" s="17" t="str">
        <f>VLOOKUP(A2525,'forecast data dump'!$A$1:$H$3450,4,FALSE)</f>
        <v>02-Dec-19 A</v>
      </c>
      <c r="G2525" s="17">
        <f>VLOOKUP(A2525,'forecast data dump'!$A$1:$H$3450,5,FALSE)</f>
        <v>44391</v>
      </c>
      <c r="H2525" s="13">
        <f>VLOOKUP(A2525,'forecast data dump'!$A$1:$H$3450,8,FALSE)</f>
        <v>0.95</v>
      </c>
      <c r="I2525" s="22">
        <f t="shared" si="336"/>
        <v>3.8500000000000032</v>
      </c>
      <c r="J2525" s="5"/>
      <c r="K2525" s="5"/>
      <c r="L2525" s="33">
        <f t="shared" si="337"/>
        <v>584.00000000000057</v>
      </c>
      <c r="M2525" s="33">
        <f t="shared" si="338"/>
        <v>584.00000000000057</v>
      </c>
      <c r="N2525" s="22">
        <f t="shared" si="339"/>
        <v>0</v>
      </c>
    </row>
    <row r="2526" spans="1:14" x14ac:dyDescent="0.3">
      <c r="A2526" s="5" t="s">
        <v>2648</v>
      </c>
      <c r="B2526" s="5" t="s">
        <v>2649</v>
      </c>
      <c r="C2526" s="5" t="s">
        <v>3741</v>
      </c>
      <c r="D2526" s="5">
        <v>48</v>
      </c>
      <c r="E2526" s="6">
        <v>5642</v>
      </c>
      <c r="F2526" s="17" t="str">
        <f>VLOOKUP(A2526,'forecast data dump'!$A$1:$H$3450,4,FALSE)</f>
        <v>02-Dec-19 A</v>
      </c>
      <c r="G2526" s="17">
        <f>VLOOKUP(A2526,'forecast data dump'!$A$1:$H$3450,5,FALSE)</f>
        <v>44391</v>
      </c>
      <c r="H2526" s="13">
        <f>VLOOKUP(A2526,'forecast data dump'!$A$1:$H$3450,8,FALSE)</f>
        <v>0.95</v>
      </c>
      <c r="I2526" s="22">
        <f t="shared" si="336"/>
        <v>2.4000000000000021</v>
      </c>
      <c r="J2526" s="5"/>
      <c r="K2526" s="5"/>
      <c r="L2526" s="33">
        <f t="shared" si="337"/>
        <v>282.10000000000025</v>
      </c>
      <c r="M2526" s="33">
        <f t="shared" si="338"/>
        <v>282.10000000000025</v>
      </c>
      <c r="N2526" s="22">
        <f t="shared" si="339"/>
        <v>0</v>
      </c>
    </row>
    <row r="2527" spans="1:14" x14ac:dyDescent="0.3">
      <c r="A2527" s="5" t="s">
        <v>2648</v>
      </c>
      <c r="B2527" s="5" t="s">
        <v>2649</v>
      </c>
      <c r="C2527" s="5" t="s">
        <v>3745</v>
      </c>
      <c r="D2527" s="5">
        <v>77</v>
      </c>
      <c r="E2527" s="6">
        <v>9051</v>
      </c>
      <c r="F2527" s="17" t="str">
        <f>VLOOKUP(A2527,'forecast data dump'!$A$1:$H$3450,4,FALSE)</f>
        <v>02-Dec-19 A</v>
      </c>
      <c r="G2527" s="17">
        <f>VLOOKUP(A2527,'forecast data dump'!$A$1:$H$3450,5,FALSE)</f>
        <v>44391</v>
      </c>
      <c r="H2527" s="13">
        <f>VLOOKUP(A2527,'forecast data dump'!$A$1:$H$3450,8,FALSE)</f>
        <v>0.95</v>
      </c>
      <c r="I2527" s="22">
        <f t="shared" si="336"/>
        <v>3.8500000000000032</v>
      </c>
      <c r="J2527" s="5"/>
      <c r="K2527" s="5"/>
      <c r="L2527" s="33">
        <f t="shared" si="337"/>
        <v>452.55000000000041</v>
      </c>
      <c r="M2527" s="33">
        <f t="shared" si="338"/>
        <v>452.55000000000041</v>
      </c>
      <c r="N2527" s="22">
        <f t="shared" si="339"/>
        <v>0</v>
      </c>
    </row>
    <row r="2528" spans="1:14" x14ac:dyDescent="0.3">
      <c r="A2528" s="5" t="s">
        <v>2650</v>
      </c>
      <c r="B2528" s="5" t="s">
        <v>2651</v>
      </c>
      <c r="C2528" s="5" t="s">
        <v>3733</v>
      </c>
      <c r="D2528" s="5">
        <v>4</v>
      </c>
      <c r="E2528" s="6">
        <v>625</v>
      </c>
      <c r="F2528" s="17">
        <f>VLOOKUP(A2528,'forecast data dump'!$A$1:$H$3450,4,FALSE)</f>
        <v>44760</v>
      </c>
      <c r="G2528" s="17">
        <f>VLOOKUP(A2528,'forecast data dump'!$A$1:$H$3450,5,FALSE)</f>
        <v>44764</v>
      </c>
      <c r="H2528" s="13">
        <f>VLOOKUP(A2528,'forecast data dump'!$A$1:$H$3450,8,FALSE)</f>
        <v>0</v>
      </c>
      <c r="I2528" s="22">
        <f t="shared" si="336"/>
        <v>4</v>
      </c>
      <c r="J2528" s="5"/>
      <c r="K2528" s="5"/>
      <c r="L2528" s="33">
        <f t="shared" si="337"/>
        <v>625</v>
      </c>
      <c r="M2528" s="33">
        <f t="shared" si="338"/>
        <v>625</v>
      </c>
      <c r="N2528" s="22">
        <f t="shared" si="339"/>
        <v>0</v>
      </c>
    </row>
    <row r="2529" spans="1:14" x14ac:dyDescent="0.3">
      <c r="A2529" s="5" t="s">
        <v>2650</v>
      </c>
      <c r="B2529" s="5" t="s">
        <v>2651</v>
      </c>
      <c r="C2529" s="5" t="s">
        <v>3745</v>
      </c>
      <c r="D2529" s="5">
        <v>16</v>
      </c>
      <c r="E2529" s="6">
        <v>1937</v>
      </c>
      <c r="F2529" s="17">
        <f>VLOOKUP(A2529,'forecast data dump'!$A$1:$H$3450,4,FALSE)</f>
        <v>44760</v>
      </c>
      <c r="G2529" s="17">
        <f>VLOOKUP(A2529,'forecast data dump'!$A$1:$H$3450,5,FALSE)</f>
        <v>44764</v>
      </c>
      <c r="H2529" s="13">
        <f>VLOOKUP(A2529,'forecast data dump'!$A$1:$H$3450,8,FALSE)</f>
        <v>0</v>
      </c>
      <c r="I2529" s="22">
        <f t="shared" si="336"/>
        <v>16</v>
      </c>
      <c r="J2529" s="5"/>
      <c r="K2529" s="5"/>
      <c r="L2529" s="33">
        <f t="shared" si="337"/>
        <v>1937</v>
      </c>
      <c r="M2529" s="33">
        <f t="shared" si="338"/>
        <v>1937</v>
      </c>
      <c r="N2529" s="22">
        <f t="shared" si="339"/>
        <v>0</v>
      </c>
    </row>
    <row r="2530" spans="1:14" x14ac:dyDescent="0.3">
      <c r="A2530" s="5" t="s">
        <v>2650</v>
      </c>
      <c r="B2530" s="5" t="s">
        <v>2651</v>
      </c>
      <c r="C2530" s="5" t="s">
        <v>3741</v>
      </c>
      <c r="D2530" s="5">
        <v>60</v>
      </c>
      <c r="E2530" s="6">
        <v>7264</v>
      </c>
      <c r="F2530" s="17">
        <f>VLOOKUP(A2530,'forecast data dump'!$A$1:$H$3450,4,FALSE)</f>
        <v>44760</v>
      </c>
      <c r="G2530" s="17">
        <f>VLOOKUP(A2530,'forecast data dump'!$A$1:$H$3450,5,FALSE)</f>
        <v>44764</v>
      </c>
      <c r="H2530" s="13">
        <f>VLOOKUP(A2530,'forecast data dump'!$A$1:$H$3450,8,FALSE)</f>
        <v>0</v>
      </c>
      <c r="I2530" s="22">
        <f t="shared" si="336"/>
        <v>60</v>
      </c>
      <c r="J2530" s="5"/>
      <c r="K2530" s="5"/>
      <c r="L2530" s="33">
        <f t="shared" si="337"/>
        <v>7264</v>
      </c>
      <c r="M2530" s="33">
        <f t="shared" si="338"/>
        <v>7264</v>
      </c>
      <c r="N2530" s="22">
        <f t="shared" si="339"/>
        <v>0</v>
      </c>
    </row>
    <row r="2531" spans="1:14" x14ac:dyDescent="0.3">
      <c r="A2531" s="5" t="s">
        <v>2650</v>
      </c>
      <c r="B2531" s="5" t="s">
        <v>2651</v>
      </c>
      <c r="C2531" s="5" t="s">
        <v>3752</v>
      </c>
      <c r="D2531" s="5">
        <v>36</v>
      </c>
      <c r="E2531" s="6">
        <v>4777</v>
      </c>
      <c r="F2531" s="17">
        <f>VLOOKUP(A2531,'forecast data dump'!$A$1:$H$3450,4,FALSE)</f>
        <v>44760</v>
      </c>
      <c r="G2531" s="17">
        <f>VLOOKUP(A2531,'forecast data dump'!$A$1:$H$3450,5,FALSE)</f>
        <v>44764</v>
      </c>
      <c r="H2531" s="13">
        <f>VLOOKUP(A2531,'forecast data dump'!$A$1:$H$3450,8,FALSE)</f>
        <v>0</v>
      </c>
      <c r="I2531" s="22">
        <f t="shared" si="336"/>
        <v>36</v>
      </c>
      <c r="J2531" s="5"/>
      <c r="K2531" s="5"/>
      <c r="L2531" s="33">
        <f t="shared" si="337"/>
        <v>4777</v>
      </c>
      <c r="M2531" s="33">
        <f t="shared" si="338"/>
        <v>4777</v>
      </c>
      <c r="N2531" s="22">
        <f t="shared" si="339"/>
        <v>0</v>
      </c>
    </row>
    <row r="2532" spans="1:14" x14ac:dyDescent="0.3">
      <c r="A2532" s="3" t="s">
        <v>7898</v>
      </c>
      <c r="B2532" s="3"/>
      <c r="C2532" s="3"/>
      <c r="D2532" s="3"/>
      <c r="E2532" s="4"/>
      <c r="F2532" s="15"/>
      <c r="G2532" s="15"/>
      <c r="H2532" s="11"/>
      <c r="I2532" s="20"/>
      <c r="J2532" s="3"/>
      <c r="K2532" s="3"/>
      <c r="L2532" s="32"/>
      <c r="M2532" s="32"/>
      <c r="N2532" s="20"/>
    </row>
    <row r="2533" spans="1:14" x14ac:dyDescent="0.3">
      <c r="A2533" s="5" t="s">
        <v>2249</v>
      </c>
      <c r="B2533" s="5" t="s">
        <v>2250</v>
      </c>
      <c r="C2533" s="5" t="s">
        <v>3733</v>
      </c>
      <c r="D2533" s="5">
        <v>30</v>
      </c>
      <c r="E2533" s="6">
        <v>4550</v>
      </c>
      <c r="F2533" s="17" t="str">
        <f>VLOOKUP(A2533,'forecast data dump'!$A$1:$H$3450,4,FALSE)</f>
        <v>01-Oct-19 A</v>
      </c>
      <c r="G2533" s="17">
        <f>VLOOKUP(A2533,'forecast data dump'!$A$1:$H$3450,5,FALSE)</f>
        <v>44407</v>
      </c>
      <c r="H2533" s="13">
        <f>VLOOKUP(A2533,'forecast data dump'!$A$1:$H$3450,8,FALSE)</f>
        <v>0.8</v>
      </c>
      <c r="I2533" s="22">
        <f t="shared" ref="I2533:I2583" si="340">D2533*(1-H2533)</f>
        <v>5.9999999999999982</v>
      </c>
      <c r="J2533" s="5"/>
      <c r="K2533" s="5"/>
      <c r="L2533" s="33">
        <f t="shared" ref="L2533:L2583" si="341">E2533*(1-H2533)</f>
        <v>909.99999999999977</v>
      </c>
      <c r="M2533" s="33">
        <f t="shared" ref="M2533:M2583" si="342">IF(J2533="",L2533,(E2533/D2533)*J2533)</f>
        <v>909.99999999999977</v>
      </c>
      <c r="N2533" s="22">
        <f t="shared" ref="N2533:N2583" si="343">L2533-M2533</f>
        <v>0</v>
      </c>
    </row>
    <row r="2534" spans="1:14" x14ac:dyDescent="0.3">
      <c r="A2534" s="5" t="s">
        <v>2249</v>
      </c>
      <c r="B2534" s="5" t="s">
        <v>2250</v>
      </c>
      <c r="C2534" s="5" t="s">
        <v>3745</v>
      </c>
      <c r="D2534" s="5">
        <v>60</v>
      </c>
      <c r="E2534" s="6">
        <v>7053</v>
      </c>
      <c r="F2534" s="17" t="str">
        <f>VLOOKUP(A2534,'forecast data dump'!$A$1:$H$3450,4,FALSE)</f>
        <v>01-Oct-19 A</v>
      </c>
      <c r="G2534" s="17">
        <f>VLOOKUP(A2534,'forecast data dump'!$A$1:$H$3450,5,FALSE)</f>
        <v>44407</v>
      </c>
      <c r="H2534" s="13">
        <f>VLOOKUP(A2534,'forecast data dump'!$A$1:$H$3450,8,FALSE)</f>
        <v>0.8</v>
      </c>
      <c r="I2534" s="22">
        <f t="shared" si="340"/>
        <v>11.999999999999996</v>
      </c>
      <c r="J2534" s="5"/>
      <c r="K2534" s="5"/>
      <c r="L2534" s="33">
        <f t="shared" si="341"/>
        <v>1410.5999999999997</v>
      </c>
      <c r="M2534" s="33">
        <f t="shared" si="342"/>
        <v>1410.5999999999997</v>
      </c>
      <c r="N2534" s="22">
        <f t="shared" si="343"/>
        <v>0</v>
      </c>
    </row>
    <row r="2535" spans="1:14" x14ac:dyDescent="0.3">
      <c r="A2535" s="5" t="s">
        <v>2251</v>
      </c>
      <c r="B2535" s="5" t="s">
        <v>2252</v>
      </c>
      <c r="C2535" s="5" t="s">
        <v>3733</v>
      </c>
      <c r="D2535" s="5">
        <v>60</v>
      </c>
      <c r="E2535" s="6">
        <v>9101</v>
      </c>
      <c r="F2535" s="17">
        <f>VLOOKUP(A2535,'forecast data dump'!$A$1:$H$3450,4,FALSE)</f>
        <v>44410</v>
      </c>
      <c r="G2535" s="17">
        <f>VLOOKUP(A2535,'forecast data dump'!$A$1:$H$3450,5,FALSE)</f>
        <v>44495</v>
      </c>
      <c r="H2535" s="13">
        <f>VLOOKUP(A2535,'forecast data dump'!$A$1:$H$3450,8,FALSE)</f>
        <v>0</v>
      </c>
      <c r="I2535" s="22">
        <f t="shared" si="340"/>
        <v>60</v>
      </c>
      <c r="J2535" s="5"/>
      <c r="K2535" s="5"/>
      <c r="L2535" s="33">
        <f t="shared" si="341"/>
        <v>9101</v>
      </c>
      <c r="M2535" s="33">
        <f t="shared" si="342"/>
        <v>9101</v>
      </c>
      <c r="N2535" s="22">
        <f t="shared" si="343"/>
        <v>0</v>
      </c>
    </row>
    <row r="2536" spans="1:14" x14ac:dyDescent="0.3">
      <c r="A2536" s="5" t="s">
        <v>2251</v>
      </c>
      <c r="B2536" s="5" t="s">
        <v>2252</v>
      </c>
      <c r="C2536" s="5" t="s">
        <v>3745</v>
      </c>
      <c r="D2536" s="5">
        <v>20</v>
      </c>
      <c r="E2536" s="6">
        <v>2351</v>
      </c>
      <c r="F2536" s="17">
        <f>VLOOKUP(A2536,'forecast data dump'!$A$1:$H$3450,4,FALSE)</f>
        <v>44410</v>
      </c>
      <c r="G2536" s="17">
        <f>VLOOKUP(A2536,'forecast data dump'!$A$1:$H$3450,5,FALSE)</f>
        <v>44495</v>
      </c>
      <c r="H2536" s="13">
        <f>VLOOKUP(A2536,'forecast data dump'!$A$1:$H$3450,8,FALSE)</f>
        <v>0</v>
      </c>
      <c r="I2536" s="22">
        <f t="shared" si="340"/>
        <v>20</v>
      </c>
      <c r="J2536" s="5"/>
      <c r="K2536" s="5"/>
      <c r="L2536" s="33">
        <f t="shared" si="341"/>
        <v>2351</v>
      </c>
      <c r="M2536" s="33">
        <f t="shared" si="342"/>
        <v>2351</v>
      </c>
      <c r="N2536" s="22">
        <f t="shared" si="343"/>
        <v>0</v>
      </c>
    </row>
    <row r="2537" spans="1:14" x14ac:dyDescent="0.3">
      <c r="A2537" s="5" t="s">
        <v>2253</v>
      </c>
      <c r="B2537" s="5" t="s">
        <v>2254</v>
      </c>
      <c r="C2537" s="5" t="s">
        <v>3733</v>
      </c>
      <c r="D2537" s="5">
        <v>40</v>
      </c>
      <c r="E2537" s="6">
        <v>6067</v>
      </c>
      <c r="F2537" s="17">
        <f>VLOOKUP(A2537,'forecast data dump'!$A$1:$H$3450,4,FALSE)</f>
        <v>44496</v>
      </c>
      <c r="G2537" s="17">
        <f>VLOOKUP(A2537,'forecast data dump'!$A$1:$H$3450,5,FALSE)</f>
        <v>44509</v>
      </c>
      <c r="H2537" s="13">
        <f>VLOOKUP(A2537,'forecast data dump'!$A$1:$H$3450,8,FALSE)</f>
        <v>0</v>
      </c>
      <c r="I2537" s="22">
        <f t="shared" si="340"/>
        <v>40</v>
      </c>
      <c r="J2537" s="5"/>
      <c r="K2537" s="5"/>
      <c r="L2537" s="33">
        <f t="shared" si="341"/>
        <v>6067</v>
      </c>
      <c r="M2537" s="33">
        <f t="shared" si="342"/>
        <v>6067</v>
      </c>
      <c r="N2537" s="22">
        <f t="shared" si="343"/>
        <v>0</v>
      </c>
    </row>
    <row r="2538" spans="1:14" x14ac:dyDescent="0.3">
      <c r="A2538" s="5" t="s">
        <v>2253</v>
      </c>
      <c r="B2538" s="5" t="s">
        <v>2254</v>
      </c>
      <c r="C2538" s="5" t="s">
        <v>3745</v>
      </c>
      <c r="D2538" s="5">
        <v>20</v>
      </c>
      <c r="E2538" s="6">
        <v>2351</v>
      </c>
      <c r="F2538" s="17">
        <f>VLOOKUP(A2538,'forecast data dump'!$A$1:$H$3450,4,FALSE)</f>
        <v>44496</v>
      </c>
      <c r="G2538" s="17">
        <f>VLOOKUP(A2538,'forecast data dump'!$A$1:$H$3450,5,FALSE)</f>
        <v>44509</v>
      </c>
      <c r="H2538" s="13">
        <f>VLOOKUP(A2538,'forecast data dump'!$A$1:$H$3450,8,FALSE)</f>
        <v>0</v>
      </c>
      <c r="I2538" s="22">
        <f t="shared" si="340"/>
        <v>20</v>
      </c>
      <c r="J2538" s="5"/>
      <c r="K2538" s="5"/>
      <c r="L2538" s="33">
        <f t="shared" si="341"/>
        <v>2351</v>
      </c>
      <c r="M2538" s="33">
        <f t="shared" si="342"/>
        <v>2351</v>
      </c>
      <c r="N2538" s="22">
        <f t="shared" si="343"/>
        <v>0</v>
      </c>
    </row>
    <row r="2539" spans="1:14" x14ac:dyDescent="0.3">
      <c r="A2539" s="5" t="s">
        <v>2255</v>
      </c>
      <c r="B2539" s="5" t="s">
        <v>2256</v>
      </c>
      <c r="C2539" s="5" t="s">
        <v>3733</v>
      </c>
      <c r="D2539" s="5">
        <v>8</v>
      </c>
      <c r="E2539" s="6">
        <v>1213</v>
      </c>
      <c r="F2539" s="17">
        <f>VLOOKUP(A2539,'forecast data dump'!$A$1:$H$3450,4,FALSE)</f>
        <v>44510</v>
      </c>
      <c r="G2539" s="17">
        <f>VLOOKUP(A2539,'forecast data dump'!$A$1:$H$3450,5,FALSE)</f>
        <v>44524</v>
      </c>
      <c r="H2539" s="13">
        <f>VLOOKUP(A2539,'forecast data dump'!$A$1:$H$3450,8,FALSE)</f>
        <v>0</v>
      </c>
      <c r="I2539" s="22">
        <f t="shared" si="340"/>
        <v>8</v>
      </c>
      <c r="J2539" s="5"/>
      <c r="K2539" s="5"/>
      <c r="L2539" s="33">
        <f t="shared" si="341"/>
        <v>1213</v>
      </c>
      <c r="M2539" s="33">
        <f t="shared" si="342"/>
        <v>1213</v>
      </c>
      <c r="N2539" s="22">
        <f t="shared" si="343"/>
        <v>0</v>
      </c>
    </row>
    <row r="2540" spans="1:14" x14ac:dyDescent="0.3">
      <c r="A2540" s="5" t="s">
        <v>2255</v>
      </c>
      <c r="B2540" s="5" t="s">
        <v>2256</v>
      </c>
      <c r="C2540" s="5" t="s">
        <v>3741</v>
      </c>
      <c r="D2540" s="5">
        <v>8</v>
      </c>
      <c r="E2540" s="6">
        <v>940</v>
      </c>
      <c r="F2540" s="17">
        <f>VLOOKUP(A2540,'forecast data dump'!$A$1:$H$3450,4,FALSE)</f>
        <v>44510</v>
      </c>
      <c r="G2540" s="17">
        <f>VLOOKUP(A2540,'forecast data dump'!$A$1:$H$3450,5,FALSE)</f>
        <v>44524</v>
      </c>
      <c r="H2540" s="13">
        <f>VLOOKUP(A2540,'forecast data dump'!$A$1:$H$3450,8,FALSE)</f>
        <v>0</v>
      </c>
      <c r="I2540" s="22">
        <f t="shared" si="340"/>
        <v>8</v>
      </c>
      <c r="J2540" s="5"/>
      <c r="K2540" s="5"/>
      <c r="L2540" s="33">
        <f t="shared" si="341"/>
        <v>940</v>
      </c>
      <c r="M2540" s="33">
        <f t="shared" si="342"/>
        <v>940</v>
      </c>
      <c r="N2540" s="22">
        <f t="shared" si="343"/>
        <v>0</v>
      </c>
    </row>
    <row r="2541" spans="1:14" x14ac:dyDescent="0.3">
      <c r="A2541" s="5" t="s">
        <v>2255</v>
      </c>
      <c r="B2541" s="5" t="s">
        <v>2256</v>
      </c>
      <c r="C2541" s="5" t="s">
        <v>3745</v>
      </c>
      <c r="D2541" s="5">
        <v>8</v>
      </c>
      <c r="E2541" s="6">
        <v>940</v>
      </c>
      <c r="F2541" s="17">
        <f>VLOOKUP(A2541,'forecast data dump'!$A$1:$H$3450,4,FALSE)</f>
        <v>44510</v>
      </c>
      <c r="G2541" s="17">
        <f>VLOOKUP(A2541,'forecast data dump'!$A$1:$H$3450,5,FALSE)</f>
        <v>44524</v>
      </c>
      <c r="H2541" s="13">
        <f>VLOOKUP(A2541,'forecast data dump'!$A$1:$H$3450,8,FALSE)</f>
        <v>0</v>
      </c>
      <c r="I2541" s="22">
        <f t="shared" si="340"/>
        <v>8</v>
      </c>
      <c r="J2541" s="5"/>
      <c r="K2541" s="5"/>
      <c r="L2541" s="33">
        <f t="shared" si="341"/>
        <v>940</v>
      </c>
      <c r="M2541" s="33">
        <f t="shared" si="342"/>
        <v>940</v>
      </c>
      <c r="N2541" s="22">
        <f t="shared" si="343"/>
        <v>0</v>
      </c>
    </row>
    <row r="2542" spans="1:14" x14ac:dyDescent="0.3">
      <c r="A2542" s="5" t="s">
        <v>2257</v>
      </c>
      <c r="B2542" s="5" t="s">
        <v>2258</v>
      </c>
      <c r="C2542" s="5" t="s">
        <v>3733</v>
      </c>
      <c r="D2542" s="5">
        <v>8</v>
      </c>
      <c r="E2542" s="6">
        <v>1213</v>
      </c>
      <c r="F2542" s="17">
        <f>VLOOKUP(A2542,'forecast data dump'!$A$1:$H$3450,4,FALSE)</f>
        <v>44529</v>
      </c>
      <c r="G2542" s="17">
        <f>VLOOKUP(A2542,'forecast data dump'!$A$1:$H$3450,5,FALSE)</f>
        <v>44540</v>
      </c>
      <c r="H2542" s="13">
        <f>VLOOKUP(A2542,'forecast data dump'!$A$1:$H$3450,8,FALSE)</f>
        <v>0</v>
      </c>
      <c r="I2542" s="22">
        <f t="shared" si="340"/>
        <v>8</v>
      </c>
      <c r="J2542" s="5"/>
      <c r="K2542" s="5"/>
      <c r="L2542" s="33">
        <f t="shared" si="341"/>
        <v>1213</v>
      </c>
      <c r="M2542" s="33">
        <f t="shared" si="342"/>
        <v>1213</v>
      </c>
      <c r="N2542" s="22">
        <f t="shared" si="343"/>
        <v>0</v>
      </c>
    </row>
    <row r="2543" spans="1:14" x14ac:dyDescent="0.3">
      <c r="A2543" s="5" t="s">
        <v>2257</v>
      </c>
      <c r="B2543" s="5" t="s">
        <v>2258</v>
      </c>
      <c r="C2543" s="5" t="s">
        <v>3741</v>
      </c>
      <c r="D2543" s="5">
        <v>8</v>
      </c>
      <c r="E2543" s="6">
        <v>940</v>
      </c>
      <c r="F2543" s="17">
        <f>VLOOKUP(A2543,'forecast data dump'!$A$1:$H$3450,4,FALSE)</f>
        <v>44529</v>
      </c>
      <c r="G2543" s="17">
        <f>VLOOKUP(A2543,'forecast data dump'!$A$1:$H$3450,5,FALSE)</f>
        <v>44540</v>
      </c>
      <c r="H2543" s="13">
        <f>VLOOKUP(A2543,'forecast data dump'!$A$1:$H$3450,8,FALSE)</f>
        <v>0</v>
      </c>
      <c r="I2543" s="22">
        <f t="shared" si="340"/>
        <v>8</v>
      </c>
      <c r="J2543" s="5"/>
      <c r="K2543" s="5"/>
      <c r="L2543" s="33">
        <f t="shared" si="341"/>
        <v>940</v>
      </c>
      <c r="M2543" s="33">
        <f t="shared" si="342"/>
        <v>940</v>
      </c>
      <c r="N2543" s="22">
        <f t="shared" si="343"/>
        <v>0</v>
      </c>
    </row>
    <row r="2544" spans="1:14" x14ac:dyDescent="0.3">
      <c r="A2544" s="5" t="s">
        <v>2257</v>
      </c>
      <c r="B2544" s="5" t="s">
        <v>2258</v>
      </c>
      <c r="C2544" s="5" t="s">
        <v>3745</v>
      </c>
      <c r="D2544" s="5">
        <v>8</v>
      </c>
      <c r="E2544" s="6">
        <v>940</v>
      </c>
      <c r="F2544" s="17">
        <f>VLOOKUP(A2544,'forecast data dump'!$A$1:$H$3450,4,FALSE)</f>
        <v>44529</v>
      </c>
      <c r="G2544" s="17">
        <f>VLOOKUP(A2544,'forecast data dump'!$A$1:$H$3450,5,FALSE)</f>
        <v>44540</v>
      </c>
      <c r="H2544" s="13">
        <f>VLOOKUP(A2544,'forecast data dump'!$A$1:$H$3450,8,FALSE)</f>
        <v>0</v>
      </c>
      <c r="I2544" s="22">
        <f t="shared" si="340"/>
        <v>8</v>
      </c>
      <c r="J2544" s="5"/>
      <c r="K2544" s="5"/>
      <c r="L2544" s="33">
        <f t="shared" si="341"/>
        <v>940</v>
      </c>
      <c r="M2544" s="33">
        <f t="shared" si="342"/>
        <v>940</v>
      </c>
      <c r="N2544" s="22">
        <f t="shared" si="343"/>
        <v>0</v>
      </c>
    </row>
    <row r="2545" spans="1:14" x14ac:dyDescent="0.3">
      <c r="A2545" s="5" t="s">
        <v>2259</v>
      </c>
      <c r="B2545" s="5" t="s">
        <v>2260</v>
      </c>
      <c r="C2545" s="5" t="s">
        <v>3733</v>
      </c>
      <c r="D2545" s="5">
        <v>8</v>
      </c>
      <c r="E2545" s="6">
        <v>1250</v>
      </c>
      <c r="F2545" s="17">
        <f>VLOOKUP(A2545,'forecast data dump'!$A$1:$H$3450,4,FALSE)</f>
        <v>44783</v>
      </c>
      <c r="G2545" s="17">
        <f>VLOOKUP(A2545,'forecast data dump'!$A$1:$H$3450,5,FALSE)</f>
        <v>44784</v>
      </c>
      <c r="H2545" s="13">
        <f>VLOOKUP(A2545,'forecast data dump'!$A$1:$H$3450,8,FALSE)</f>
        <v>0</v>
      </c>
      <c r="I2545" s="22">
        <f t="shared" si="340"/>
        <v>8</v>
      </c>
      <c r="J2545" s="5"/>
      <c r="K2545" s="5"/>
      <c r="L2545" s="33">
        <f t="shared" si="341"/>
        <v>1250</v>
      </c>
      <c r="M2545" s="33">
        <f t="shared" si="342"/>
        <v>1250</v>
      </c>
      <c r="N2545" s="22">
        <f t="shared" si="343"/>
        <v>0</v>
      </c>
    </row>
    <row r="2546" spans="1:14" x14ac:dyDescent="0.3">
      <c r="A2546" s="5" t="s">
        <v>2259</v>
      </c>
      <c r="B2546" s="5" t="s">
        <v>2260</v>
      </c>
      <c r="C2546" s="5" t="s">
        <v>3741</v>
      </c>
      <c r="D2546" s="5">
        <v>24</v>
      </c>
      <c r="E2546" s="6">
        <v>2906</v>
      </c>
      <c r="F2546" s="17">
        <f>VLOOKUP(A2546,'forecast data dump'!$A$1:$H$3450,4,FALSE)</f>
        <v>44783</v>
      </c>
      <c r="G2546" s="17">
        <f>VLOOKUP(A2546,'forecast data dump'!$A$1:$H$3450,5,FALSE)</f>
        <v>44784</v>
      </c>
      <c r="H2546" s="13">
        <f>VLOOKUP(A2546,'forecast data dump'!$A$1:$H$3450,8,FALSE)</f>
        <v>0</v>
      </c>
      <c r="I2546" s="22">
        <f t="shared" si="340"/>
        <v>24</v>
      </c>
      <c r="J2546" s="5"/>
      <c r="K2546" s="5"/>
      <c r="L2546" s="33">
        <f t="shared" si="341"/>
        <v>2906</v>
      </c>
      <c r="M2546" s="33">
        <f t="shared" si="342"/>
        <v>2906</v>
      </c>
      <c r="N2546" s="22">
        <f t="shared" si="343"/>
        <v>0</v>
      </c>
    </row>
    <row r="2547" spans="1:14" x14ac:dyDescent="0.3">
      <c r="A2547" s="5" t="s">
        <v>2259</v>
      </c>
      <c r="B2547" s="5" t="s">
        <v>2260</v>
      </c>
      <c r="C2547" s="5" t="s">
        <v>3742</v>
      </c>
      <c r="D2547" s="5">
        <v>8</v>
      </c>
      <c r="E2547" s="6">
        <v>969</v>
      </c>
      <c r="F2547" s="17">
        <f>VLOOKUP(A2547,'forecast data dump'!$A$1:$H$3450,4,FALSE)</f>
        <v>44783</v>
      </c>
      <c r="G2547" s="17">
        <f>VLOOKUP(A2547,'forecast data dump'!$A$1:$H$3450,5,FALSE)</f>
        <v>44784</v>
      </c>
      <c r="H2547" s="13">
        <f>VLOOKUP(A2547,'forecast data dump'!$A$1:$H$3450,8,FALSE)</f>
        <v>0</v>
      </c>
      <c r="I2547" s="22">
        <f t="shared" si="340"/>
        <v>8</v>
      </c>
      <c r="J2547" s="5"/>
      <c r="K2547" s="5"/>
      <c r="L2547" s="33">
        <f t="shared" si="341"/>
        <v>969</v>
      </c>
      <c r="M2547" s="33">
        <f t="shared" si="342"/>
        <v>969</v>
      </c>
      <c r="N2547" s="22">
        <f t="shared" si="343"/>
        <v>0</v>
      </c>
    </row>
    <row r="2548" spans="1:14" x14ac:dyDescent="0.3">
      <c r="A2548" s="5" t="s">
        <v>2261</v>
      </c>
      <c r="B2548" s="5" t="s">
        <v>2262</v>
      </c>
      <c r="C2548" s="5" t="s">
        <v>3733</v>
      </c>
      <c r="D2548" s="5">
        <v>8</v>
      </c>
      <c r="E2548" s="6">
        <v>1250</v>
      </c>
      <c r="F2548" s="17">
        <f>VLOOKUP(A2548,'forecast data dump'!$A$1:$H$3450,4,FALSE)</f>
        <v>44785</v>
      </c>
      <c r="G2548" s="17">
        <f>VLOOKUP(A2548,'forecast data dump'!$A$1:$H$3450,5,FALSE)</f>
        <v>44788</v>
      </c>
      <c r="H2548" s="13">
        <f>VLOOKUP(A2548,'forecast data dump'!$A$1:$H$3450,8,FALSE)</f>
        <v>0</v>
      </c>
      <c r="I2548" s="22">
        <f t="shared" si="340"/>
        <v>8</v>
      </c>
      <c r="J2548" s="5"/>
      <c r="K2548" s="5"/>
      <c r="L2548" s="33">
        <f t="shared" si="341"/>
        <v>1250</v>
      </c>
      <c r="M2548" s="33">
        <f t="shared" si="342"/>
        <v>1250</v>
      </c>
      <c r="N2548" s="22">
        <f t="shared" si="343"/>
        <v>0</v>
      </c>
    </row>
    <row r="2549" spans="1:14" x14ac:dyDescent="0.3">
      <c r="A2549" s="5" t="s">
        <v>2261</v>
      </c>
      <c r="B2549" s="5" t="s">
        <v>2262</v>
      </c>
      <c r="C2549" s="5" t="s">
        <v>3745</v>
      </c>
      <c r="D2549" s="5">
        <v>8</v>
      </c>
      <c r="E2549" s="6">
        <v>969</v>
      </c>
      <c r="F2549" s="17">
        <f>VLOOKUP(A2549,'forecast data dump'!$A$1:$H$3450,4,FALSE)</f>
        <v>44785</v>
      </c>
      <c r="G2549" s="17">
        <f>VLOOKUP(A2549,'forecast data dump'!$A$1:$H$3450,5,FALSE)</f>
        <v>44788</v>
      </c>
      <c r="H2549" s="13">
        <f>VLOOKUP(A2549,'forecast data dump'!$A$1:$H$3450,8,FALSE)</f>
        <v>0</v>
      </c>
      <c r="I2549" s="22">
        <f t="shared" si="340"/>
        <v>8</v>
      </c>
      <c r="J2549" s="5"/>
      <c r="K2549" s="5"/>
      <c r="L2549" s="33">
        <f t="shared" si="341"/>
        <v>969</v>
      </c>
      <c r="M2549" s="33">
        <f t="shared" si="342"/>
        <v>969</v>
      </c>
      <c r="N2549" s="22">
        <f t="shared" si="343"/>
        <v>0</v>
      </c>
    </row>
    <row r="2550" spans="1:14" x14ac:dyDescent="0.3">
      <c r="A2550" s="5" t="s">
        <v>2261</v>
      </c>
      <c r="B2550" s="5" t="s">
        <v>2262</v>
      </c>
      <c r="C2550" s="5" t="s">
        <v>3741</v>
      </c>
      <c r="D2550" s="5">
        <v>60</v>
      </c>
      <c r="E2550" s="6">
        <v>7264</v>
      </c>
      <c r="F2550" s="17">
        <f>VLOOKUP(A2550,'forecast data dump'!$A$1:$H$3450,4,FALSE)</f>
        <v>44785</v>
      </c>
      <c r="G2550" s="17">
        <f>VLOOKUP(A2550,'forecast data dump'!$A$1:$H$3450,5,FALSE)</f>
        <v>44788</v>
      </c>
      <c r="H2550" s="13">
        <f>VLOOKUP(A2550,'forecast data dump'!$A$1:$H$3450,8,FALSE)</f>
        <v>0</v>
      </c>
      <c r="I2550" s="22">
        <f t="shared" si="340"/>
        <v>60</v>
      </c>
      <c r="J2550" s="5"/>
      <c r="K2550" s="5"/>
      <c r="L2550" s="33">
        <f t="shared" si="341"/>
        <v>7264</v>
      </c>
      <c r="M2550" s="33">
        <f t="shared" si="342"/>
        <v>7264</v>
      </c>
      <c r="N2550" s="22">
        <f t="shared" si="343"/>
        <v>0</v>
      </c>
    </row>
    <row r="2551" spans="1:14" x14ac:dyDescent="0.3">
      <c r="A2551" s="5" t="s">
        <v>2263</v>
      </c>
      <c r="B2551" s="5" t="s">
        <v>2264</v>
      </c>
      <c r="C2551" s="5" t="s">
        <v>3733</v>
      </c>
      <c r="D2551" s="5">
        <v>8</v>
      </c>
      <c r="E2551" s="6">
        <v>1250</v>
      </c>
      <c r="F2551" s="17">
        <f>VLOOKUP(A2551,'forecast data dump'!$A$1:$H$3450,4,FALSE)</f>
        <v>44789</v>
      </c>
      <c r="G2551" s="17">
        <f>VLOOKUP(A2551,'forecast data dump'!$A$1:$H$3450,5,FALSE)</f>
        <v>44791</v>
      </c>
      <c r="H2551" s="13">
        <f>VLOOKUP(A2551,'forecast data dump'!$A$1:$H$3450,8,FALSE)</f>
        <v>0</v>
      </c>
      <c r="I2551" s="22">
        <f t="shared" si="340"/>
        <v>8</v>
      </c>
      <c r="J2551" s="5"/>
      <c r="K2551" s="5"/>
      <c r="L2551" s="33">
        <f t="shared" si="341"/>
        <v>1250</v>
      </c>
      <c r="M2551" s="33">
        <f t="shared" si="342"/>
        <v>1250</v>
      </c>
      <c r="N2551" s="22">
        <f t="shared" si="343"/>
        <v>0</v>
      </c>
    </row>
    <row r="2552" spans="1:14" x14ac:dyDescent="0.3">
      <c r="A2552" s="5" t="s">
        <v>2263</v>
      </c>
      <c r="B2552" s="5" t="s">
        <v>2264</v>
      </c>
      <c r="C2552" s="5" t="s">
        <v>3745</v>
      </c>
      <c r="D2552" s="5">
        <v>8</v>
      </c>
      <c r="E2552" s="6">
        <v>969</v>
      </c>
      <c r="F2552" s="17">
        <f>VLOOKUP(A2552,'forecast data dump'!$A$1:$H$3450,4,FALSE)</f>
        <v>44789</v>
      </c>
      <c r="G2552" s="17">
        <f>VLOOKUP(A2552,'forecast data dump'!$A$1:$H$3450,5,FALSE)</f>
        <v>44791</v>
      </c>
      <c r="H2552" s="13">
        <f>VLOOKUP(A2552,'forecast data dump'!$A$1:$H$3450,8,FALSE)</f>
        <v>0</v>
      </c>
      <c r="I2552" s="22">
        <f t="shared" si="340"/>
        <v>8</v>
      </c>
      <c r="J2552" s="5"/>
      <c r="K2552" s="5"/>
      <c r="L2552" s="33">
        <f t="shared" si="341"/>
        <v>969</v>
      </c>
      <c r="M2552" s="33">
        <f t="shared" si="342"/>
        <v>969</v>
      </c>
      <c r="N2552" s="22">
        <f t="shared" si="343"/>
        <v>0</v>
      </c>
    </row>
    <row r="2553" spans="1:14" x14ac:dyDescent="0.3">
      <c r="A2553" s="5" t="s">
        <v>2263</v>
      </c>
      <c r="B2553" s="5" t="s">
        <v>2264</v>
      </c>
      <c r="C2553" s="5" t="s">
        <v>3741</v>
      </c>
      <c r="D2553" s="5">
        <v>60</v>
      </c>
      <c r="E2553" s="6">
        <v>7264</v>
      </c>
      <c r="F2553" s="17">
        <f>VLOOKUP(A2553,'forecast data dump'!$A$1:$H$3450,4,FALSE)</f>
        <v>44789</v>
      </c>
      <c r="G2553" s="17">
        <f>VLOOKUP(A2553,'forecast data dump'!$A$1:$H$3450,5,FALSE)</f>
        <v>44791</v>
      </c>
      <c r="H2553" s="13">
        <f>VLOOKUP(A2553,'forecast data dump'!$A$1:$H$3450,8,FALSE)</f>
        <v>0</v>
      </c>
      <c r="I2553" s="22">
        <f t="shared" si="340"/>
        <v>60</v>
      </c>
      <c r="J2553" s="5"/>
      <c r="K2553" s="5"/>
      <c r="L2553" s="33">
        <f t="shared" si="341"/>
        <v>7264</v>
      </c>
      <c r="M2553" s="33">
        <f t="shared" si="342"/>
        <v>7264</v>
      </c>
      <c r="N2553" s="22">
        <f t="shared" si="343"/>
        <v>0</v>
      </c>
    </row>
    <row r="2554" spans="1:14" x14ac:dyDescent="0.3">
      <c r="A2554" s="5" t="s">
        <v>2265</v>
      </c>
      <c r="B2554" s="5" t="s">
        <v>2266</v>
      </c>
      <c r="C2554" s="5" t="s">
        <v>3741</v>
      </c>
      <c r="D2554" s="5">
        <v>20</v>
      </c>
      <c r="E2554" s="6">
        <v>2421</v>
      </c>
      <c r="F2554" s="17">
        <f>VLOOKUP(A2554,'forecast data dump'!$A$1:$H$3450,4,FALSE)</f>
        <v>44792</v>
      </c>
      <c r="G2554" s="17">
        <f>VLOOKUP(A2554,'forecast data dump'!$A$1:$H$3450,5,FALSE)</f>
        <v>44798</v>
      </c>
      <c r="H2554" s="13">
        <f>VLOOKUP(A2554,'forecast data dump'!$A$1:$H$3450,8,FALSE)</f>
        <v>0</v>
      </c>
      <c r="I2554" s="22">
        <f t="shared" si="340"/>
        <v>20</v>
      </c>
      <c r="J2554" s="5"/>
      <c r="K2554" s="5"/>
      <c r="L2554" s="33">
        <f t="shared" si="341"/>
        <v>2421</v>
      </c>
      <c r="M2554" s="33">
        <f t="shared" si="342"/>
        <v>2421</v>
      </c>
      <c r="N2554" s="22">
        <f t="shared" si="343"/>
        <v>0</v>
      </c>
    </row>
    <row r="2555" spans="1:14" x14ac:dyDescent="0.3">
      <c r="A2555" s="5" t="s">
        <v>2267</v>
      </c>
      <c r="B2555" s="5" t="s">
        <v>2268</v>
      </c>
      <c r="C2555" s="5" t="s">
        <v>3742</v>
      </c>
      <c r="D2555" s="5">
        <v>120</v>
      </c>
      <c r="E2555" s="6">
        <v>14529</v>
      </c>
      <c r="F2555" s="17">
        <f>VLOOKUP(A2555,'forecast data dump'!$A$1:$H$3450,4,FALSE)</f>
        <v>44799</v>
      </c>
      <c r="G2555" s="17">
        <f>VLOOKUP(A2555,'forecast data dump'!$A$1:$H$3450,5,FALSE)</f>
        <v>44805</v>
      </c>
      <c r="H2555" s="13">
        <f>VLOOKUP(A2555,'forecast data dump'!$A$1:$H$3450,8,FALSE)</f>
        <v>0</v>
      </c>
      <c r="I2555" s="22">
        <f t="shared" si="340"/>
        <v>120</v>
      </c>
      <c r="J2555" s="5"/>
      <c r="K2555" s="5"/>
      <c r="L2555" s="33">
        <f t="shared" si="341"/>
        <v>14529</v>
      </c>
      <c r="M2555" s="33">
        <f t="shared" si="342"/>
        <v>14529</v>
      </c>
      <c r="N2555" s="22">
        <f t="shared" si="343"/>
        <v>0</v>
      </c>
    </row>
    <row r="2556" spans="1:14" x14ac:dyDescent="0.3">
      <c r="A2556" s="5" t="s">
        <v>2267</v>
      </c>
      <c r="B2556" s="5" t="s">
        <v>2268</v>
      </c>
      <c r="C2556" s="5" t="s">
        <v>3741</v>
      </c>
      <c r="D2556" s="5">
        <v>120</v>
      </c>
      <c r="E2556" s="6">
        <v>14529</v>
      </c>
      <c r="F2556" s="17">
        <f>VLOOKUP(A2556,'forecast data dump'!$A$1:$H$3450,4,FALSE)</f>
        <v>44799</v>
      </c>
      <c r="G2556" s="17">
        <f>VLOOKUP(A2556,'forecast data dump'!$A$1:$H$3450,5,FALSE)</f>
        <v>44805</v>
      </c>
      <c r="H2556" s="13">
        <f>VLOOKUP(A2556,'forecast data dump'!$A$1:$H$3450,8,FALSE)</f>
        <v>0</v>
      </c>
      <c r="I2556" s="22">
        <f t="shared" si="340"/>
        <v>120</v>
      </c>
      <c r="J2556" s="5"/>
      <c r="K2556" s="5"/>
      <c r="L2556" s="33">
        <f t="shared" si="341"/>
        <v>14529</v>
      </c>
      <c r="M2556" s="33">
        <f t="shared" si="342"/>
        <v>14529</v>
      </c>
      <c r="N2556" s="22">
        <f t="shared" si="343"/>
        <v>0</v>
      </c>
    </row>
    <row r="2557" spans="1:14" x14ac:dyDescent="0.3">
      <c r="A2557" s="5" t="s">
        <v>2267</v>
      </c>
      <c r="B2557" s="5" t="s">
        <v>2268</v>
      </c>
      <c r="C2557" s="5" t="s">
        <v>3744</v>
      </c>
      <c r="D2557" s="5">
        <v>24</v>
      </c>
      <c r="E2557" s="6">
        <v>3750</v>
      </c>
      <c r="F2557" s="17">
        <f>VLOOKUP(A2557,'forecast data dump'!$A$1:$H$3450,4,FALSE)</f>
        <v>44799</v>
      </c>
      <c r="G2557" s="17">
        <f>VLOOKUP(A2557,'forecast data dump'!$A$1:$H$3450,5,FALSE)</f>
        <v>44805</v>
      </c>
      <c r="H2557" s="13">
        <f>VLOOKUP(A2557,'forecast data dump'!$A$1:$H$3450,8,FALSE)</f>
        <v>0</v>
      </c>
      <c r="I2557" s="22">
        <f t="shared" si="340"/>
        <v>24</v>
      </c>
      <c r="J2557" s="5"/>
      <c r="K2557" s="5"/>
      <c r="L2557" s="33">
        <f t="shared" si="341"/>
        <v>3750</v>
      </c>
      <c r="M2557" s="33">
        <f t="shared" si="342"/>
        <v>3750</v>
      </c>
      <c r="N2557" s="22">
        <f t="shared" si="343"/>
        <v>0</v>
      </c>
    </row>
    <row r="2558" spans="1:14" x14ac:dyDescent="0.3">
      <c r="A2558" s="5" t="s">
        <v>2267</v>
      </c>
      <c r="B2558" s="5" t="s">
        <v>2268</v>
      </c>
      <c r="C2558" s="5" t="s">
        <v>3733</v>
      </c>
      <c r="D2558" s="5">
        <v>24</v>
      </c>
      <c r="E2558" s="6">
        <v>3750</v>
      </c>
      <c r="F2558" s="17">
        <f>VLOOKUP(A2558,'forecast data dump'!$A$1:$H$3450,4,FALSE)</f>
        <v>44799</v>
      </c>
      <c r="G2558" s="17">
        <f>VLOOKUP(A2558,'forecast data dump'!$A$1:$H$3450,5,FALSE)</f>
        <v>44805</v>
      </c>
      <c r="H2558" s="13">
        <f>VLOOKUP(A2558,'forecast data dump'!$A$1:$H$3450,8,FALSE)</f>
        <v>0</v>
      </c>
      <c r="I2558" s="22">
        <f t="shared" si="340"/>
        <v>24</v>
      </c>
      <c r="J2558" s="5"/>
      <c r="K2558" s="5"/>
      <c r="L2558" s="33">
        <f t="shared" si="341"/>
        <v>3750</v>
      </c>
      <c r="M2558" s="33">
        <f t="shared" si="342"/>
        <v>3750</v>
      </c>
      <c r="N2558" s="22">
        <f t="shared" si="343"/>
        <v>0</v>
      </c>
    </row>
    <row r="2559" spans="1:14" x14ac:dyDescent="0.3">
      <c r="A2559" s="5" t="s">
        <v>2267</v>
      </c>
      <c r="B2559" s="5" t="s">
        <v>2268</v>
      </c>
      <c r="C2559" s="5" t="s">
        <v>3745</v>
      </c>
      <c r="D2559" s="5">
        <v>24</v>
      </c>
      <c r="E2559" s="6">
        <v>2906</v>
      </c>
      <c r="F2559" s="17">
        <f>VLOOKUP(A2559,'forecast data dump'!$A$1:$H$3450,4,FALSE)</f>
        <v>44799</v>
      </c>
      <c r="G2559" s="17">
        <f>VLOOKUP(A2559,'forecast data dump'!$A$1:$H$3450,5,FALSE)</f>
        <v>44805</v>
      </c>
      <c r="H2559" s="13">
        <f>VLOOKUP(A2559,'forecast data dump'!$A$1:$H$3450,8,FALSE)</f>
        <v>0</v>
      </c>
      <c r="I2559" s="22">
        <f t="shared" si="340"/>
        <v>24</v>
      </c>
      <c r="J2559" s="5"/>
      <c r="K2559" s="5"/>
      <c r="L2559" s="33">
        <f t="shared" si="341"/>
        <v>2906</v>
      </c>
      <c r="M2559" s="33">
        <f t="shared" si="342"/>
        <v>2906</v>
      </c>
      <c r="N2559" s="22">
        <f t="shared" si="343"/>
        <v>0</v>
      </c>
    </row>
    <row r="2560" spans="1:14" x14ac:dyDescent="0.3">
      <c r="A2560" s="5" t="s">
        <v>2267</v>
      </c>
      <c r="B2560" s="5" t="s">
        <v>2268</v>
      </c>
      <c r="C2560" s="5" t="s">
        <v>3752</v>
      </c>
      <c r="D2560" s="5">
        <v>240</v>
      </c>
      <c r="E2560" s="6">
        <v>31845</v>
      </c>
      <c r="F2560" s="17">
        <f>VLOOKUP(A2560,'forecast data dump'!$A$1:$H$3450,4,FALSE)</f>
        <v>44799</v>
      </c>
      <c r="G2560" s="17">
        <f>VLOOKUP(A2560,'forecast data dump'!$A$1:$H$3450,5,FALSE)</f>
        <v>44805</v>
      </c>
      <c r="H2560" s="13">
        <f>VLOOKUP(A2560,'forecast data dump'!$A$1:$H$3450,8,FALSE)</f>
        <v>0</v>
      </c>
      <c r="I2560" s="22">
        <f t="shared" si="340"/>
        <v>240</v>
      </c>
      <c r="J2560" s="5"/>
      <c r="K2560" s="5"/>
      <c r="L2560" s="33">
        <f t="shared" si="341"/>
        <v>31845</v>
      </c>
      <c r="M2560" s="33">
        <f t="shared" si="342"/>
        <v>31845</v>
      </c>
      <c r="N2560" s="22">
        <f t="shared" si="343"/>
        <v>0</v>
      </c>
    </row>
    <row r="2561" spans="1:14" x14ac:dyDescent="0.3">
      <c r="A2561" s="5" t="s">
        <v>2269</v>
      </c>
      <c r="B2561" s="5" t="s">
        <v>2270</v>
      </c>
      <c r="C2561" s="5" t="s">
        <v>3733</v>
      </c>
      <c r="D2561" s="5">
        <v>8</v>
      </c>
      <c r="E2561" s="6">
        <v>1250</v>
      </c>
      <c r="F2561" s="17">
        <f>VLOOKUP(A2561,'forecast data dump'!$A$1:$H$3450,4,FALSE)</f>
        <v>44806</v>
      </c>
      <c r="G2561" s="17">
        <f>VLOOKUP(A2561,'forecast data dump'!$A$1:$H$3450,5,FALSE)</f>
        <v>44813</v>
      </c>
      <c r="H2561" s="13">
        <f>VLOOKUP(A2561,'forecast data dump'!$A$1:$H$3450,8,FALSE)</f>
        <v>0</v>
      </c>
      <c r="I2561" s="22">
        <f t="shared" si="340"/>
        <v>8</v>
      </c>
      <c r="J2561" s="5"/>
      <c r="K2561" s="5"/>
      <c r="L2561" s="33">
        <f t="shared" si="341"/>
        <v>1250</v>
      </c>
      <c r="M2561" s="33">
        <f t="shared" si="342"/>
        <v>1250</v>
      </c>
      <c r="N2561" s="22">
        <f t="shared" si="343"/>
        <v>0</v>
      </c>
    </row>
    <row r="2562" spans="1:14" x14ac:dyDescent="0.3">
      <c r="A2562" s="5" t="s">
        <v>2269</v>
      </c>
      <c r="B2562" s="5" t="s">
        <v>2270</v>
      </c>
      <c r="C2562" s="5" t="s">
        <v>3745</v>
      </c>
      <c r="D2562" s="5">
        <v>8</v>
      </c>
      <c r="E2562" s="6">
        <v>969</v>
      </c>
      <c r="F2562" s="17">
        <f>VLOOKUP(A2562,'forecast data dump'!$A$1:$H$3450,4,FALSE)</f>
        <v>44806</v>
      </c>
      <c r="G2562" s="17">
        <f>VLOOKUP(A2562,'forecast data dump'!$A$1:$H$3450,5,FALSE)</f>
        <v>44813</v>
      </c>
      <c r="H2562" s="13">
        <f>VLOOKUP(A2562,'forecast data dump'!$A$1:$H$3450,8,FALSE)</f>
        <v>0</v>
      </c>
      <c r="I2562" s="22">
        <f t="shared" si="340"/>
        <v>8</v>
      </c>
      <c r="J2562" s="5"/>
      <c r="K2562" s="5"/>
      <c r="L2562" s="33">
        <f t="shared" si="341"/>
        <v>969</v>
      </c>
      <c r="M2562" s="33">
        <f t="shared" si="342"/>
        <v>969</v>
      </c>
      <c r="N2562" s="22">
        <f t="shared" si="343"/>
        <v>0</v>
      </c>
    </row>
    <row r="2563" spans="1:14" x14ac:dyDescent="0.3">
      <c r="A2563" s="5" t="s">
        <v>2269</v>
      </c>
      <c r="B2563" s="5" t="s">
        <v>2270</v>
      </c>
      <c r="C2563" s="5" t="s">
        <v>3741</v>
      </c>
      <c r="D2563" s="5">
        <v>8</v>
      </c>
      <c r="E2563" s="6">
        <v>969</v>
      </c>
      <c r="F2563" s="17">
        <f>VLOOKUP(A2563,'forecast data dump'!$A$1:$H$3450,4,FALSE)</f>
        <v>44806</v>
      </c>
      <c r="G2563" s="17">
        <f>VLOOKUP(A2563,'forecast data dump'!$A$1:$H$3450,5,FALSE)</f>
        <v>44813</v>
      </c>
      <c r="H2563" s="13">
        <f>VLOOKUP(A2563,'forecast data dump'!$A$1:$H$3450,8,FALSE)</f>
        <v>0</v>
      </c>
      <c r="I2563" s="22">
        <f t="shared" si="340"/>
        <v>8</v>
      </c>
      <c r="J2563" s="5"/>
      <c r="K2563" s="5"/>
      <c r="L2563" s="33">
        <f t="shared" si="341"/>
        <v>969</v>
      </c>
      <c r="M2563" s="33">
        <f t="shared" si="342"/>
        <v>969</v>
      </c>
      <c r="N2563" s="22">
        <f t="shared" si="343"/>
        <v>0</v>
      </c>
    </row>
    <row r="2564" spans="1:14" x14ac:dyDescent="0.3">
      <c r="A2564" s="5" t="s">
        <v>2269</v>
      </c>
      <c r="B2564" s="5" t="s">
        <v>2270</v>
      </c>
      <c r="C2564" s="5" t="s">
        <v>3742</v>
      </c>
      <c r="D2564" s="5">
        <v>8</v>
      </c>
      <c r="E2564" s="6">
        <v>969</v>
      </c>
      <c r="F2564" s="17">
        <f>VLOOKUP(A2564,'forecast data dump'!$A$1:$H$3450,4,FALSE)</f>
        <v>44806</v>
      </c>
      <c r="G2564" s="17">
        <f>VLOOKUP(A2564,'forecast data dump'!$A$1:$H$3450,5,FALSE)</f>
        <v>44813</v>
      </c>
      <c r="H2564" s="13">
        <f>VLOOKUP(A2564,'forecast data dump'!$A$1:$H$3450,8,FALSE)</f>
        <v>0</v>
      </c>
      <c r="I2564" s="22">
        <f t="shared" si="340"/>
        <v>8</v>
      </c>
      <c r="J2564" s="5"/>
      <c r="K2564" s="5"/>
      <c r="L2564" s="33">
        <f t="shared" si="341"/>
        <v>969</v>
      </c>
      <c r="M2564" s="33">
        <f t="shared" si="342"/>
        <v>969</v>
      </c>
      <c r="N2564" s="22">
        <f t="shared" si="343"/>
        <v>0</v>
      </c>
    </row>
    <row r="2565" spans="1:14" x14ac:dyDescent="0.3">
      <c r="A2565" s="5" t="s">
        <v>2271</v>
      </c>
      <c r="B2565" s="5" t="s">
        <v>2272</v>
      </c>
      <c r="C2565" s="5" t="s">
        <v>3733</v>
      </c>
      <c r="D2565" s="5">
        <v>8</v>
      </c>
      <c r="E2565" s="6">
        <v>1250</v>
      </c>
      <c r="F2565" s="17">
        <f>VLOOKUP(A2565,'forecast data dump'!$A$1:$H$3450,4,FALSE)</f>
        <v>44816</v>
      </c>
      <c r="G2565" s="17">
        <f>VLOOKUP(A2565,'forecast data dump'!$A$1:$H$3450,5,FALSE)</f>
        <v>44820</v>
      </c>
      <c r="H2565" s="13">
        <f>VLOOKUP(A2565,'forecast data dump'!$A$1:$H$3450,8,FALSE)</f>
        <v>0</v>
      </c>
      <c r="I2565" s="22">
        <f t="shared" si="340"/>
        <v>8</v>
      </c>
      <c r="J2565" s="5"/>
      <c r="K2565" s="5"/>
      <c r="L2565" s="33">
        <f t="shared" si="341"/>
        <v>1250</v>
      </c>
      <c r="M2565" s="33">
        <f t="shared" si="342"/>
        <v>1250</v>
      </c>
      <c r="N2565" s="22">
        <f t="shared" si="343"/>
        <v>0</v>
      </c>
    </row>
    <row r="2566" spans="1:14" x14ac:dyDescent="0.3">
      <c r="A2566" s="5" t="s">
        <v>2271</v>
      </c>
      <c r="B2566" s="5" t="s">
        <v>2272</v>
      </c>
      <c r="C2566" s="5" t="s">
        <v>3745</v>
      </c>
      <c r="D2566" s="5">
        <v>8</v>
      </c>
      <c r="E2566" s="6">
        <v>969</v>
      </c>
      <c r="F2566" s="17">
        <f>VLOOKUP(A2566,'forecast data dump'!$A$1:$H$3450,4,FALSE)</f>
        <v>44816</v>
      </c>
      <c r="G2566" s="17">
        <f>VLOOKUP(A2566,'forecast data dump'!$A$1:$H$3450,5,FALSE)</f>
        <v>44820</v>
      </c>
      <c r="H2566" s="13">
        <f>VLOOKUP(A2566,'forecast data dump'!$A$1:$H$3450,8,FALSE)</f>
        <v>0</v>
      </c>
      <c r="I2566" s="22">
        <f t="shared" si="340"/>
        <v>8</v>
      </c>
      <c r="J2566" s="5"/>
      <c r="K2566" s="5"/>
      <c r="L2566" s="33">
        <f t="shared" si="341"/>
        <v>969</v>
      </c>
      <c r="M2566" s="33">
        <f t="shared" si="342"/>
        <v>969</v>
      </c>
      <c r="N2566" s="22">
        <f t="shared" si="343"/>
        <v>0</v>
      </c>
    </row>
    <row r="2567" spans="1:14" x14ac:dyDescent="0.3">
      <c r="A2567" s="5" t="s">
        <v>2271</v>
      </c>
      <c r="B2567" s="5" t="s">
        <v>2272</v>
      </c>
      <c r="C2567" s="5" t="s">
        <v>3741</v>
      </c>
      <c r="D2567" s="5">
        <v>8</v>
      </c>
      <c r="E2567" s="6">
        <v>969</v>
      </c>
      <c r="F2567" s="17">
        <f>VLOOKUP(A2567,'forecast data dump'!$A$1:$H$3450,4,FALSE)</f>
        <v>44816</v>
      </c>
      <c r="G2567" s="17">
        <f>VLOOKUP(A2567,'forecast data dump'!$A$1:$H$3450,5,FALSE)</f>
        <v>44820</v>
      </c>
      <c r="H2567" s="13">
        <f>VLOOKUP(A2567,'forecast data dump'!$A$1:$H$3450,8,FALSE)</f>
        <v>0</v>
      </c>
      <c r="I2567" s="22">
        <f t="shared" si="340"/>
        <v>8</v>
      </c>
      <c r="J2567" s="5"/>
      <c r="K2567" s="5"/>
      <c r="L2567" s="33">
        <f t="shared" si="341"/>
        <v>969</v>
      </c>
      <c r="M2567" s="33">
        <f t="shared" si="342"/>
        <v>969</v>
      </c>
      <c r="N2567" s="22">
        <f t="shared" si="343"/>
        <v>0</v>
      </c>
    </row>
    <row r="2568" spans="1:14" x14ac:dyDescent="0.3">
      <c r="A2568" s="5" t="s">
        <v>2271</v>
      </c>
      <c r="B2568" s="5" t="s">
        <v>2272</v>
      </c>
      <c r="C2568" s="5" t="s">
        <v>3742</v>
      </c>
      <c r="D2568" s="5">
        <v>8</v>
      </c>
      <c r="E2568" s="6">
        <v>969</v>
      </c>
      <c r="F2568" s="17">
        <f>VLOOKUP(A2568,'forecast data dump'!$A$1:$H$3450,4,FALSE)</f>
        <v>44816</v>
      </c>
      <c r="G2568" s="17">
        <f>VLOOKUP(A2568,'forecast data dump'!$A$1:$H$3450,5,FALSE)</f>
        <v>44820</v>
      </c>
      <c r="H2568" s="13">
        <f>VLOOKUP(A2568,'forecast data dump'!$A$1:$H$3450,8,FALSE)</f>
        <v>0</v>
      </c>
      <c r="I2568" s="22">
        <f t="shared" si="340"/>
        <v>8</v>
      </c>
      <c r="J2568" s="5"/>
      <c r="K2568" s="5"/>
      <c r="L2568" s="33">
        <f t="shared" si="341"/>
        <v>969</v>
      </c>
      <c r="M2568" s="33">
        <f t="shared" si="342"/>
        <v>969</v>
      </c>
      <c r="N2568" s="22">
        <f t="shared" si="343"/>
        <v>0</v>
      </c>
    </row>
    <row r="2569" spans="1:14" x14ac:dyDescent="0.3">
      <c r="A2569" s="5" t="s">
        <v>2273</v>
      </c>
      <c r="B2569" s="5" t="s">
        <v>2274</v>
      </c>
      <c r="C2569" s="5" t="s">
        <v>3744</v>
      </c>
      <c r="D2569" s="5">
        <v>40</v>
      </c>
      <c r="E2569" s="6">
        <v>6249</v>
      </c>
      <c r="F2569" s="17">
        <f>VLOOKUP(A2569,'forecast data dump'!$A$1:$H$3450,4,FALSE)</f>
        <v>44823</v>
      </c>
      <c r="G2569" s="17">
        <f>VLOOKUP(A2569,'forecast data dump'!$A$1:$H$3450,5,FALSE)</f>
        <v>44834</v>
      </c>
      <c r="H2569" s="13">
        <f>VLOOKUP(A2569,'forecast data dump'!$A$1:$H$3450,8,FALSE)</f>
        <v>0</v>
      </c>
      <c r="I2569" s="22">
        <f t="shared" si="340"/>
        <v>40</v>
      </c>
      <c r="J2569" s="5"/>
      <c r="K2569" s="5"/>
      <c r="L2569" s="33">
        <f t="shared" si="341"/>
        <v>6249</v>
      </c>
      <c r="M2569" s="33">
        <f t="shared" si="342"/>
        <v>6249</v>
      </c>
      <c r="N2569" s="22">
        <f t="shared" si="343"/>
        <v>0</v>
      </c>
    </row>
    <row r="2570" spans="1:14" x14ac:dyDescent="0.3">
      <c r="A2570" s="5" t="s">
        <v>2273</v>
      </c>
      <c r="B2570" s="5" t="s">
        <v>2274</v>
      </c>
      <c r="C2570" s="5" t="s">
        <v>3740</v>
      </c>
      <c r="D2570" s="5">
        <v>400</v>
      </c>
      <c r="E2570" s="6">
        <v>73035</v>
      </c>
      <c r="F2570" s="17">
        <f>VLOOKUP(A2570,'forecast data dump'!$A$1:$H$3450,4,FALSE)</f>
        <v>44823</v>
      </c>
      <c r="G2570" s="17">
        <f>VLOOKUP(A2570,'forecast data dump'!$A$1:$H$3450,5,FALSE)</f>
        <v>44834</v>
      </c>
      <c r="H2570" s="13">
        <f>VLOOKUP(A2570,'forecast data dump'!$A$1:$H$3450,8,FALSE)</f>
        <v>0</v>
      </c>
      <c r="I2570" s="22">
        <f t="shared" si="340"/>
        <v>400</v>
      </c>
      <c r="J2570" s="5"/>
      <c r="K2570" s="5"/>
      <c r="L2570" s="33">
        <f t="shared" si="341"/>
        <v>73035</v>
      </c>
      <c r="M2570" s="33">
        <f t="shared" si="342"/>
        <v>73035</v>
      </c>
      <c r="N2570" s="22">
        <f t="shared" si="343"/>
        <v>0</v>
      </c>
    </row>
    <row r="2571" spans="1:14" x14ac:dyDescent="0.3">
      <c r="A2571" s="5" t="s">
        <v>2273</v>
      </c>
      <c r="B2571" s="5" t="s">
        <v>2274</v>
      </c>
      <c r="C2571" s="5" t="s">
        <v>3741</v>
      </c>
      <c r="D2571" s="5">
        <v>40</v>
      </c>
      <c r="E2571" s="6">
        <v>4843</v>
      </c>
      <c r="F2571" s="17">
        <f>VLOOKUP(A2571,'forecast data dump'!$A$1:$H$3450,4,FALSE)</f>
        <v>44823</v>
      </c>
      <c r="G2571" s="17">
        <f>VLOOKUP(A2571,'forecast data dump'!$A$1:$H$3450,5,FALSE)</f>
        <v>44834</v>
      </c>
      <c r="H2571" s="13">
        <f>VLOOKUP(A2571,'forecast data dump'!$A$1:$H$3450,8,FALSE)</f>
        <v>0</v>
      </c>
      <c r="I2571" s="22">
        <f t="shared" si="340"/>
        <v>40</v>
      </c>
      <c r="J2571" s="5"/>
      <c r="K2571" s="5"/>
      <c r="L2571" s="33">
        <f t="shared" si="341"/>
        <v>4843</v>
      </c>
      <c r="M2571" s="33">
        <f t="shared" si="342"/>
        <v>4843</v>
      </c>
      <c r="N2571" s="22">
        <f t="shared" si="343"/>
        <v>0</v>
      </c>
    </row>
    <row r="2572" spans="1:14" x14ac:dyDescent="0.3">
      <c r="A2572" s="5" t="s">
        <v>2273</v>
      </c>
      <c r="B2572" s="5" t="s">
        <v>2274</v>
      </c>
      <c r="C2572" s="5" t="s">
        <v>3742</v>
      </c>
      <c r="D2572" s="5">
        <v>40</v>
      </c>
      <c r="E2572" s="6">
        <v>4843</v>
      </c>
      <c r="F2572" s="17">
        <f>VLOOKUP(A2572,'forecast data dump'!$A$1:$H$3450,4,FALSE)</f>
        <v>44823</v>
      </c>
      <c r="G2572" s="17">
        <f>VLOOKUP(A2572,'forecast data dump'!$A$1:$H$3450,5,FALSE)</f>
        <v>44834</v>
      </c>
      <c r="H2572" s="13">
        <f>VLOOKUP(A2572,'forecast data dump'!$A$1:$H$3450,8,FALSE)</f>
        <v>0</v>
      </c>
      <c r="I2572" s="22">
        <f t="shared" si="340"/>
        <v>40</v>
      </c>
      <c r="J2572" s="5"/>
      <c r="K2572" s="5"/>
      <c r="L2572" s="33">
        <f t="shared" si="341"/>
        <v>4843</v>
      </c>
      <c r="M2572" s="33">
        <f t="shared" si="342"/>
        <v>4843</v>
      </c>
      <c r="N2572" s="22">
        <f t="shared" si="343"/>
        <v>0</v>
      </c>
    </row>
    <row r="2573" spans="1:14" x14ac:dyDescent="0.3">
      <c r="A2573" s="5" t="s">
        <v>2273</v>
      </c>
      <c r="B2573" s="5" t="s">
        <v>2274</v>
      </c>
      <c r="C2573" s="5" t="s">
        <v>3733</v>
      </c>
      <c r="D2573" s="5">
        <v>40</v>
      </c>
      <c r="E2573" s="6">
        <v>6249</v>
      </c>
      <c r="F2573" s="17">
        <f>VLOOKUP(A2573,'forecast data dump'!$A$1:$H$3450,4,FALSE)</f>
        <v>44823</v>
      </c>
      <c r="G2573" s="17">
        <f>VLOOKUP(A2573,'forecast data dump'!$A$1:$H$3450,5,FALSE)</f>
        <v>44834</v>
      </c>
      <c r="H2573" s="13">
        <f>VLOOKUP(A2573,'forecast data dump'!$A$1:$H$3450,8,FALSE)</f>
        <v>0</v>
      </c>
      <c r="I2573" s="22">
        <f t="shared" si="340"/>
        <v>40</v>
      </c>
      <c r="J2573" s="5"/>
      <c r="K2573" s="5"/>
      <c r="L2573" s="33">
        <f t="shared" si="341"/>
        <v>6249</v>
      </c>
      <c r="M2573" s="33">
        <f t="shared" si="342"/>
        <v>6249</v>
      </c>
      <c r="N2573" s="22">
        <f t="shared" si="343"/>
        <v>0</v>
      </c>
    </row>
    <row r="2574" spans="1:14" x14ac:dyDescent="0.3">
      <c r="A2574" s="5" t="s">
        <v>2273</v>
      </c>
      <c r="B2574" s="5" t="s">
        <v>2274</v>
      </c>
      <c r="C2574" s="5" t="s">
        <v>3745</v>
      </c>
      <c r="D2574" s="5">
        <v>40</v>
      </c>
      <c r="E2574" s="6">
        <v>4843</v>
      </c>
      <c r="F2574" s="17">
        <f>VLOOKUP(A2574,'forecast data dump'!$A$1:$H$3450,4,FALSE)</f>
        <v>44823</v>
      </c>
      <c r="G2574" s="17">
        <f>VLOOKUP(A2574,'forecast data dump'!$A$1:$H$3450,5,FALSE)</f>
        <v>44834</v>
      </c>
      <c r="H2574" s="13">
        <f>VLOOKUP(A2574,'forecast data dump'!$A$1:$H$3450,8,FALSE)</f>
        <v>0</v>
      </c>
      <c r="I2574" s="22">
        <f t="shared" si="340"/>
        <v>40</v>
      </c>
      <c r="J2574" s="5"/>
      <c r="K2574" s="5"/>
      <c r="L2574" s="33">
        <f t="shared" si="341"/>
        <v>4843</v>
      </c>
      <c r="M2574" s="33">
        <f t="shared" si="342"/>
        <v>4843</v>
      </c>
      <c r="N2574" s="22">
        <f t="shared" si="343"/>
        <v>0</v>
      </c>
    </row>
    <row r="2575" spans="1:14" x14ac:dyDescent="0.3">
      <c r="A2575" s="5" t="s">
        <v>2275</v>
      </c>
      <c r="B2575" s="5" t="s">
        <v>2276</v>
      </c>
      <c r="C2575" s="5" t="s">
        <v>3762</v>
      </c>
      <c r="D2575" s="5">
        <v>30000</v>
      </c>
      <c r="E2575" s="6">
        <v>34821</v>
      </c>
      <c r="F2575" s="17">
        <f>VLOOKUP(A2575,'forecast data dump'!$A$1:$H$3450,4,FALSE)</f>
        <v>44410</v>
      </c>
      <c r="G2575" s="17">
        <f>VLOOKUP(A2575,'forecast data dump'!$A$1:$H$3450,5,FALSE)</f>
        <v>44495</v>
      </c>
      <c r="H2575" s="13">
        <f>VLOOKUP(A2575,'forecast data dump'!$A$1:$H$3450,8,FALSE)</f>
        <v>0</v>
      </c>
      <c r="I2575" s="22">
        <f t="shared" si="340"/>
        <v>30000</v>
      </c>
      <c r="J2575" s="5"/>
      <c r="K2575" s="5"/>
      <c r="L2575" s="33">
        <f t="shared" si="341"/>
        <v>34821</v>
      </c>
      <c r="M2575" s="33">
        <f t="shared" si="342"/>
        <v>34821</v>
      </c>
      <c r="N2575" s="22">
        <f t="shared" si="343"/>
        <v>0</v>
      </c>
    </row>
    <row r="2576" spans="1:14" x14ac:dyDescent="0.3">
      <c r="A2576" s="5" t="s">
        <v>2277</v>
      </c>
      <c r="B2576" s="5" t="s">
        <v>2278</v>
      </c>
      <c r="C2576" s="5" t="s">
        <v>3762</v>
      </c>
      <c r="D2576" s="5">
        <v>500</v>
      </c>
      <c r="E2576" s="6">
        <v>592</v>
      </c>
      <c r="F2576" s="17">
        <f>VLOOKUP(A2576,'forecast data dump'!$A$1:$H$3450,4,FALSE)</f>
        <v>44783</v>
      </c>
      <c r="G2576" s="17">
        <f>VLOOKUP(A2576,'forecast data dump'!$A$1:$H$3450,5,FALSE)</f>
        <v>44784</v>
      </c>
      <c r="H2576" s="13">
        <f>VLOOKUP(A2576,'forecast data dump'!$A$1:$H$3450,8,FALSE)</f>
        <v>0</v>
      </c>
      <c r="I2576" s="22">
        <f t="shared" si="340"/>
        <v>500</v>
      </c>
      <c r="J2576" s="5"/>
      <c r="K2576" s="5"/>
      <c r="L2576" s="33">
        <f t="shared" si="341"/>
        <v>592</v>
      </c>
      <c r="M2576" s="33">
        <f t="shared" si="342"/>
        <v>592</v>
      </c>
      <c r="N2576" s="22">
        <f t="shared" si="343"/>
        <v>0</v>
      </c>
    </row>
    <row r="2577" spans="1:14" x14ac:dyDescent="0.3">
      <c r="A2577" s="5" t="s">
        <v>2279</v>
      </c>
      <c r="B2577" s="5" t="s">
        <v>2280</v>
      </c>
      <c r="C2577" s="5" t="s">
        <v>3762</v>
      </c>
      <c r="D2577" s="5">
        <v>500</v>
      </c>
      <c r="E2577" s="6">
        <v>592</v>
      </c>
      <c r="F2577" s="17">
        <f>VLOOKUP(A2577,'forecast data dump'!$A$1:$H$3450,4,FALSE)</f>
        <v>44785</v>
      </c>
      <c r="G2577" s="17">
        <f>VLOOKUP(A2577,'forecast data dump'!$A$1:$H$3450,5,FALSE)</f>
        <v>44788</v>
      </c>
      <c r="H2577" s="13">
        <f>VLOOKUP(A2577,'forecast data dump'!$A$1:$H$3450,8,FALSE)</f>
        <v>0</v>
      </c>
      <c r="I2577" s="22">
        <f t="shared" si="340"/>
        <v>500</v>
      </c>
      <c r="J2577" s="5"/>
      <c r="K2577" s="5"/>
      <c r="L2577" s="33">
        <f t="shared" si="341"/>
        <v>592</v>
      </c>
      <c r="M2577" s="33">
        <f t="shared" si="342"/>
        <v>592</v>
      </c>
      <c r="N2577" s="22">
        <f t="shared" si="343"/>
        <v>0</v>
      </c>
    </row>
    <row r="2578" spans="1:14" x14ac:dyDescent="0.3">
      <c r="A2578" s="5" t="s">
        <v>2281</v>
      </c>
      <c r="B2578" s="5" t="s">
        <v>2282</v>
      </c>
      <c r="C2578" s="5" t="s">
        <v>3762</v>
      </c>
      <c r="D2578" s="5">
        <v>500</v>
      </c>
      <c r="E2578" s="6">
        <v>592</v>
      </c>
      <c r="F2578" s="17">
        <f>VLOOKUP(A2578,'forecast data dump'!$A$1:$H$3450,4,FALSE)</f>
        <v>44789</v>
      </c>
      <c r="G2578" s="17">
        <f>VLOOKUP(A2578,'forecast data dump'!$A$1:$H$3450,5,FALSE)</f>
        <v>44791</v>
      </c>
      <c r="H2578" s="13">
        <f>VLOOKUP(A2578,'forecast data dump'!$A$1:$H$3450,8,FALSE)</f>
        <v>0</v>
      </c>
      <c r="I2578" s="22">
        <f t="shared" si="340"/>
        <v>500</v>
      </c>
      <c r="J2578" s="5"/>
      <c r="K2578" s="5"/>
      <c r="L2578" s="33">
        <f t="shared" si="341"/>
        <v>592</v>
      </c>
      <c r="M2578" s="33">
        <f t="shared" si="342"/>
        <v>592</v>
      </c>
      <c r="N2578" s="22">
        <f t="shared" si="343"/>
        <v>0</v>
      </c>
    </row>
    <row r="2579" spans="1:14" x14ac:dyDescent="0.3">
      <c r="A2579" s="5" t="s">
        <v>2283</v>
      </c>
      <c r="B2579" s="5" t="s">
        <v>2284</v>
      </c>
      <c r="C2579" s="5" t="s">
        <v>3762</v>
      </c>
      <c r="D2579" s="5">
        <v>500</v>
      </c>
      <c r="E2579" s="6">
        <v>592</v>
      </c>
      <c r="F2579" s="17">
        <f>VLOOKUP(A2579,'forecast data dump'!$A$1:$H$3450,4,FALSE)</f>
        <v>44792</v>
      </c>
      <c r="G2579" s="17">
        <f>VLOOKUP(A2579,'forecast data dump'!$A$1:$H$3450,5,FALSE)</f>
        <v>44798</v>
      </c>
      <c r="H2579" s="13">
        <f>VLOOKUP(A2579,'forecast data dump'!$A$1:$H$3450,8,FALSE)</f>
        <v>0</v>
      </c>
      <c r="I2579" s="22">
        <f t="shared" si="340"/>
        <v>500</v>
      </c>
      <c r="J2579" s="5"/>
      <c r="K2579" s="5"/>
      <c r="L2579" s="33">
        <f t="shared" si="341"/>
        <v>592</v>
      </c>
      <c r="M2579" s="33">
        <f t="shared" si="342"/>
        <v>592</v>
      </c>
      <c r="N2579" s="22">
        <f t="shared" si="343"/>
        <v>0</v>
      </c>
    </row>
    <row r="2580" spans="1:14" x14ac:dyDescent="0.3">
      <c r="A2580" s="5" t="s">
        <v>2285</v>
      </c>
      <c r="B2580" s="5" t="s">
        <v>2286</v>
      </c>
      <c r="C2580" s="5" t="s">
        <v>3762</v>
      </c>
      <c r="D2580" s="5">
        <v>500</v>
      </c>
      <c r="E2580" s="6">
        <v>592</v>
      </c>
      <c r="F2580" s="17">
        <f>VLOOKUP(A2580,'forecast data dump'!$A$1:$H$3450,4,FALSE)</f>
        <v>44799</v>
      </c>
      <c r="G2580" s="17">
        <f>VLOOKUP(A2580,'forecast data dump'!$A$1:$H$3450,5,FALSE)</f>
        <v>44805</v>
      </c>
      <c r="H2580" s="13">
        <f>VLOOKUP(A2580,'forecast data dump'!$A$1:$H$3450,8,FALSE)</f>
        <v>0</v>
      </c>
      <c r="I2580" s="22">
        <f t="shared" si="340"/>
        <v>500</v>
      </c>
      <c r="J2580" s="5"/>
      <c r="K2580" s="5"/>
      <c r="L2580" s="33">
        <f t="shared" si="341"/>
        <v>592</v>
      </c>
      <c r="M2580" s="33">
        <f t="shared" si="342"/>
        <v>592</v>
      </c>
      <c r="N2580" s="22">
        <f t="shared" si="343"/>
        <v>0</v>
      </c>
    </row>
    <row r="2581" spans="1:14" x14ac:dyDescent="0.3">
      <c r="A2581" s="5" t="s">
        <v>2287</v>
      </c>
      <c r="B2581" s="5" t="s">
        <v>2288</v>
      </c>
      <c r="C2581" s="5" t="s">
        <v>3762</v>
      </c>
      <c r="D2581" s="5">
        <v>500</v>
      </c>
      <c r="E2581" s="6">
        <v>592</v>
      </c>
      <c r="F2581" s="17">
        <f>VLOOKUP(A2581,'forecast data dump'!$A$1:$H$3450,4,FALSE)</f>
        <v>44823</v>
      </c>
      <c r="G2581" s="17">
        <f>VLOOKUP(A2581,'forecast data dump'!$A$1:$H$3450,5,FALSE)</f>
        <v>44834</v>
      </c>
      <c r="H2581" s="13">
        <f>VLOOKUP(A2581,'forecast data dump'!$A$1:$H$3450,8,FALSE)</f>
        <v>0</v>
      </c>
      <c r="I2581" s="22">
        <f t="shared" si="340"/>
        <v>500</v>
      </c>
      <c r="J2581" s="5"/>
      <c r="K2581" s="5"/>
      <c r="L2581" s="33">
        <f t="shared" si="341"/>
        <v>592</v>
      </c>
      <c r="M2581" s="33">
        <f t="shared" si="342"/>
        <v>592</v>
      </c>
      <c r="N2581" s="22">
        <f t="shared" si="343"/>
        <v>0</v>
      </c>
    </row>
    <row r="2582" spans="1:14" x14ac:dyDescent="0.3">
      <c r="A2582" s="5" t="s">
        <v>2291</v>
      </c>
      <c r="B2582" s="5" t="s">
        <v>2292</v>
      </c>
      <c r="C2582" s="5" t="s">
        <v>3752</v>
      </c>
      <c r="D2582" s="5">
        <v>80</v>
      </c>
      <c r="E2582" s="6">
        <v>10615</v>
      </c>
      <c r="F2582" s="17">
        <f>VLOOKUP(A2582,'forecast data dump'!$A$1:$H$3450,4,FALSE)</f>
        <v>44792</v>
      </c>
      <c r="G2582" s="17">
        <f>VLOOKUP(A2582,'forecast data dump'!$A$1:$H$3450,5,FALSE)</f>
        <v>44798</v>
      </c>
      <c r="H2582" s="13">
        <f>VLOOKUP(A2582,'forecast data dump'!$A$1:$H$3450,8,FALSE)</f>
        <v>0</v>
      </c>
      <c r="I2582" s="22">
        <f t="shared" si="340"/>
        <v>80</v>
      </c>
      <c r="J2582" s="5"/>
      <c r="K2582" s="5"/>
      <c r="L2582" s="33">
        <f t="shared" si="341"/>
        <v>10615</v>
      </c>
      <c r="M2582" s="33">
        <f t="shared" si="342"/>
        <v>10615</v>
      </c>
      <c r="N2582" s="22">
        <f t="shared" si="343"/>
        <v>0</v>
      </c>
    </row>
    <row r="2583" spans="1:14" x14ac:dyDescent="0.3">
      <c r="A2583" s="5" t="s">
        <v>2291</v>
      </c>
      <c r="B2583" s="5" t="s">
        <v>2292</v>
      </c>
      <c r="C2583" s="5" t="s">
        <v>3759</v>
      </c>
      <c r="D2583" s="5">
        <v>60</v>
      </c>
      <c r="E2583" s="6">
        <v>7264</v>
      </c>
      <c r="F2583" s="17">
        <f>VLOOKUP(A2583,'forecast data dump'!$A$1:$H$3450,4,FALSE)</f>
        <v>44792</v>
      </c>
      <c r="G2583" s="17">
        <f>VLOOKUP(A2583,'forecast data dump'!$A$1:$H$3450,5,FALSE)</f>
        <v>44798</v>
      </c>
      <c r="H2583" s="13">
        <f>VLOOKUP(A2583,'forecast data dump'!$A$1:$H$3450,8,FALSE)</f>
        <v>0</v>
      </c>
      <c r="I2583" s="22">
        <f t="shared" si="340"/>
        <v>60</v>
      </c>
      <c r="J2583" s="5"/>
      <c r="K2583" s="5"/>
      <c r="L2583" s="33">
        <f t="shared" si="341"/>
        <v>7264</v>
      </c>
      <c r="M2583" s="33">
        <f t="shared" si="342"/>
        <v>7264</v>
      </c>
      <c r="N2583" s="22">
        <f t="shared" si="343"/>
        <v>0</v>
      </c>
    </row>
    <row r="2584" spans="1:14" x14ac:dyDescent="0.3">
      <c r="A2584" s="3" t="s">
        <v>7899</v>
      </c>
      <c r="B2584" s="3"/>
      <c r="C2584" s="3"/>
      <c r="D2584" s="3"/>
      <c r="E2584" s="4"/>
      <c r="F2584" s="15"/>
      <c r="G2584" s="15"/>
      <c r="H2584" s="11"/>
      <c r="I2584" s="20"/>
      <c r="J2584" s="3"/>
      <c r="K2584" s="3"/>
      <c r="L2584" s="32"/>
      <c r="M2584" s="32"/>
      <c r="N2584" s="20"/>
    </row>
    <row r="2585" spans="1:14" x14ac:dyDescent="0.3">
      <c r="A2585" s="5" t="s">
        <v>2506</v>
      </c>
      <c r="B2585" s="5" t="s">
        <v>2507</v>
      </c>
      <c r="C2585" s="5" t="s">
        <v>3733</v>
      </c>
      <c r="D2585" s="5">
        <v>30</v>
      </c>
      <c r="E2585" s="6">
        <v>4550</v>
      </c>
      <c r="F2585" s="17" t="str">
        <f>VLOOKUP(A2585,'forecast data dump'!$A$1:$H$3450,4,FALSE)</f>
        <v>01-Oct-19 A</v>
      </c>
      <c r="G2585" s="17">
        <f>VLOOKUP(A2585,'forecast data dump'!$A$1:$H$3450,5,FALSE)</f>
        <v>44407</v>
      </c>
      <c r="H2585" s="13">
        <f>VLOOKUP(A2585,'forecast data dump'!$A$1:$H$3450,8,FALSE)</f>
        <v>0.95</v>
      </c>
      <c r="I2585" s="22">
        <f t="shared" ref="I2585:I2634" si="344">D2585*(1-H2585)</f>
        <v>1.5000000000000013</v>
      </c>
      <c r="J2585" s="5"/>
      <c r="K2585" s="5"/>
      <c r="L2585" s="33">
        <f t="shared" ref="L2585:L2634" si="345">E2585*(1-H2585)</f>
        <v>227.5000000000002</v>
      </c>
      <c r="M2585" s="33">
        <f t="shared" ref="M2585:M2634" si="346">IF(J2585="",L2585,(E2585/D2585)*J2585)</f>
        <v>227.5000000000002</v>
      </c>
      <c r="N2585" s="22">
        <f t="shared" ref="N2585:N2634" si="347">L2585-M2585</f>
        <v>0</v>
      </c>
    </row>
    <row r="2586" spans="1:14" x14ac:dyDescent="0.3">
      <c r="A2586" s="5" t="s">
        <v>2506</v>
      </c>
      <c r="B2586" s="5" t="s">
        <v>2507</v>
      </c>
      <c r="C2586" s="5" t="s">
        <v>3745</v>
      </c>
      <c r="D2586" s="5">
        <v>60</v>
      </c>
      <c r="E2586" s="6">
        <v>7053</v>
      </c>
      <c r="F2586" s="17" t="str">
        <f>VLOOKUP(A2586,'forecast data dump'!$A$1:$H$3450,4,FALSE)</f>
        <v>01-Oct-19 A</v>
      </c>
      <c r="G2586" s="17">
        <f>VLOOKUP(A2586,'forecast data dump'!$A$1:$H$3450,5,FALSE)</f>
        <v>44407</v>
      </c>
      <c r="H2586" s="13">
        <f>VLOOKUP(A2586,'forecast data dump'!$A$1:$H$3450,8,FALSE)</f>
        <v>0.95</v>
      </c>
      <c r="I2586" s="22">
        <f t="shared" si="344"/>
        <v>3.0000000000000027</v>
      </c>
      <c r="J2586" s="5"/>
      <c r="K2586" s="5"/>
      <c r="L2586" s="33">
        <f t="shared" si="345"/>
        <v>352.65000000000032</v>
      </c>
      <c r="M2586" s="33">
        <f t="shared" si="346"/>
        <v>352.65000000000032</v>
      </c>
      <c r="N2586" s="22">
        <f t="shared" si="347"/>
        <v>0</v>
      </c>
    </row>
    <row r="2587" spans="1:14" x14ac:dyDescent="0.3">
      <c r="A2587" s="5" t="s">
        <v>2508</v>
      </c>
      <c r="B2587" s="5" t="s">
        <v>2509</v>
      </c>
      <c r="C2587" s="5" t="s">
        <v>3733</v>
      </c>
      <c r="D2587" s="5">
        <v>60</v>
      </c>
      <c r="E2587" s="6">
        <v>9101</v>
      </c>
      <c r="F2587" s="17">
        <f>VLOOKUP(A2587,'forecast data dump'!$A$1:$H$3450,4,FALSE)</f>
        <v>44410</v>
      </c>
      <c r="G2587" s="17">
        <f>VLOOKUP(A2587,'forecast data dump'!$A$1:$H$3450,5,FALSE)</f>
        <v>44495</v>
      </c>
      <c r="H2587" s="13">
        <f>VLOOKUP(A2587,'forecast data dump'!$A$1:$H$3450,8,FALSE)</f>
        <v>0</v>
      </c>
      <c r="I2587" s="22">
        <f t="shared" si="344"/>
        <v>60</v>
      </c>
      <c r="J2587" s="5"/>
      <c r="K2587" s="5"/>
      <c r="L2587" s="33">
        <f t="shared" si="345"/>
        <v>9101</v>
      </c>
      <c r="M2587" s="33">
        <f t="shared" si="346"/>
        <v>9101</v>
      </c>
      <c r="N2587" s="22">
        <f t="shared" si="347"/>
        <v>0</v>
      </c>
    </row>
    <row r="2588" spans="1:14" x14ac:dyDescent="0.3">
      <c r="A2588" s="5" t="s">
        <v>2508</v>
      </c>
      <c r="B2588" s="5" t="s">
        <v>2509</v>
      </c>
      <c r="C2588" s="5" t="s">
        <v>3745</v>
      </c>
      <c r="D2588" s="5">
        <v>20</v>
      </c>
      <c r="E2588" s="6">
        <v>2351</v>
      </c>
      <c r="F2588" s="17">
        <f>VLOOKUP(A2588,'forecast data dump'!$A$1:$H$3450,4,FALSE)</f>
        <v>44410</v>
      </c>
      <c r="G2588" s="17">
        <f>VLOOKUP(A2588,'forecast data dump'!$A$1:$H$3450,5,FALSE)</f>
        <v>44495</v>
      </c>
      <c r="H2588" s="13">
        <f>VLOOKUP(A2588,'forecast data dump'!$A$1:$H$3450,8,FALSE)</f>
        <v>0</v>
      </c>
      <c r="I2588" s="22">
        <f t="shared" si="344"/>
        <v>20</v>
      </c>
      <c r="J2588" s="5"/>
      <c r="K2588" s="5"/>
      <c r="L2588" s="33">
        <f t="shared" si="345"/>
        <v>2351</v>
      </c>
      <c r="M2588" s="33">
        <f t="shared" si="346"/>
        <v>2351</v>
      </c>
      <c r="N2588" s="22">
        <f t="shared" si="347"/>
        <v>0</v>
      </c>
    </row>
    <row r="2589" spans="1:14" x14ac:dyDescent="0.3">
      <c r="A2589" s="5" t="s">
        <v>2508</v>
      </c>
      <c r="B2589" s="5" t="s">
        <v>2509</v>
      </c>
      <c r="C2589" s="5" t="s">
        <v>3741</v>
      </c>
      <c r="D2589" s="5">
        <v>20</v>
      </c>
      <c r="E2589" s="6">
        <v>2351</v>
      </c>
      <c r="F2589" s="17">
        <f>VLOOKUP(A2589,'forecast data dump'!$A$1:$H$3450,4,FALSE)</f>
        <v>44410</v>
      </c>
      <c r="G2589" s="17">
        <f>VLOOKUP(A2589,'forecast data dump'!$A$1:$H$3450,5,FALSE)</f>
        <v>44495</v>
      </c>
      <c r="H2589" s="13">
        <f>VLOOKUP(A2589,'forecast data dump'!$A$1:$H$3450,8,FALSE)</f>
        <v>0</v>
      </c>
      <c r="I2589" s="22">
        <f t="shared" si="344"/>
        <v>20</v>
      </c>
      <c r="J2589" s="5"/>
      <c r="K2589" s="5"/>
      <c r="L2589" s="33">
        <f t="shared" si="345"/>
        <v>2351</v>
      </c>
      <c r="M2589" s="33">
        <f t="shared" si="346"/>
        <v>2351</v>
      </c>
      <c r="N2589" s="22">
        <f t="shared" si="347"/>
        <v>0</v>
      </c>
    </row>
    <row r="2590" spans="1:14" x14ac:dyDescent="0.3">
      <c r="A2590" s="5" t="s">
        <v>2510</v>
      </c>
      <c r="B2590" s="5" t="s">
        <v>2511</v>
      </c>
      <c r="C2590" s="5" t="s">
        <v>3733</v>
      </c>
      <c r="D2590" s="5">
        <v>40</v>
      </c>
      <c r="E2590" s="6">
        <v>6067</v>
      </c>
      <c r="F2590" s="17" t="str">
        <f>VLOOKUP(A2590,'forecast data dump'!$A$1:$H$3450,4,FALSE)</f>
        <v>29-Apr-21 A</v>
      </c>
      <c r="G2590" s="17">
        <f>VLOOKUP(A2590,'forecast data dump'!$A$1:$H$3450,5,FALSE)</f>
        <v>44497</v>
      </c>
      <c r="H2590" s="13">
        <f>VLOOKUP(A2590,'forecast data dump'!$A$1:$H$3450,8,FALSE)</f>
        <v>0.35</v>
      </c>
      <c r="I2590" s="22">
        <f t="shared" si="344"/>
        <v>26</v>
      </c>
      <c r="J2590" s="5"/>
      <c r="K2590" s="5"/>
      <c r="L2590" s="33">
        <f t="shared" si="345"/>
        <v>3943.55</v>
      </c>
      <c r="M2590" s="33">
        <f t="shared" si="346"/>
        <v>3943.55</v>
      </c>
      <c r="N2590" s="22">
        <f t="shared" si="347"/>
        <v>0</v>
      </c>
    </row>
    <row r="2591" spans="1:14" x14ac:dyDescent="0.3">
      <c r="A2591" s="5" t="s">
        <v>2510</v>
      </c>
      <c r="B2591" s="5" t="s">
        <v>2511</v>
      </c>
      <c r="C2591" s="5" t="s">
        <v>3745</v>
      </c>
      <c r="D2591" s="5">
        <v>10</v>
      </c>
      <c r="E2591" s="6">
        <v>1175</v>
      </c>
      <c r="F2591" s="17" t="str">
        <f>VLOOKUP(A2591,'forecast data dump'!$A$1:$H$3450,4,FALSE)</f>
        <v>29-Apr-21 A</v>
      </c>
      <c r="G2591" s="17">
        <f>VLOOKUP(A2591,'forecast data dump'!$A$1:$H$3450,5,FALSE)</f>
        <v>44497</v>
      </c>
      <c r="H2591" s="13">
        <f>VLOOKUP(A2591,'forecast data dump'!$A$1:$H$3450,8,FALSE)</f>
        <v>0.35</v>
      </c>
      <c r="I2591" s="22">
        <f t="shared" si="344"/>
        <v>6.5</v>
      </c>
      <c r="J2591" s="5"/>
      <c r="K2591" s="5"/>
      <c r="L2591" s="33">
        <f t="shared" si="345"/>
        <v>763.75</v>
      </c>
      <c r="M2591" s="33">
        <f t="shared" si="346"/>
        <v>763.75</v>
      </c>
      <c r="N2591" s="22">
        <f t="shared" si="347"/>
        <v>0</v>
      </c>
    </row>
    <row r="2592" spans="1:14" x14ac:dyDescent="0.3">
      <c r="A2592" s="5" t="s">
        <v>2512</v>
      </c>
      <c r="B2592" s="5" t="s">
        <v>2513</v>
      </c>
      <c r="C2592" s="5" t="s">
        <v>3733</v>
      </c>
      <c r="D2592" s="5">
        <v>8</v>
      </c>
      <c r="E2592" s="6">
        <v>1213</v>
      </c>
      <c r="F2592" s="17">
        <f>VLOOKUP(A2592,'forecast data dump'!$A$1:$H$3450,4,FALSE)</f>
        <v>44498</v>
      </c>
      <c r="G2592" s="17">
        <f>VLOOKUP(A2592,'forecast data dump'!$A$1:$H$3450,5,FALSE)</f>
        <v>44512</v>
      </c>
      <c r="H2592" s="13">
        <f>VLOOKUP(A2592,'forecast data dump'!$A$1:$H$3450,8,FALSE)</f>
        <v>0</v>
      </c>
      <c r="I2592" s="22">
        <f t="shared" si="344"/>
        <v>8</v>
      </c>
      <c r="J2592" s="5"/>
      <c r="K2592" s="5"/>
      <c r="L2592" s="33">
        <f t="shared" si="345"/>
        <v>1213</v>
      </c>
      <c r="M2592" s="33">
        <f t="shared" si="346"/>
        <v>1213</v>
      </c>
      <c r="N2592" s="22">
        <f t="shared" si="347"/>
        <v>0</v>
      </c>
    </row>
    <row r="2593" spans="1:14" x14ac:dyDescent="0.3">
      <c r="A2593" s="5" t="s">
        <v>2512</v>
      </c>
      <c r="B2593" s="5" t="s">
        <v>2513</v>
      </c>
      <c r="C2593" s="5" t="s">
        <v>3745</v>
      </c>
      <c r="D2593" s="5">
        <v>8</v>
      </c>
      <c r="E2593" s="6">
        <v>940</v>
      </c>
      <c r="F2593" s="17">
        <f>VLOOKUP(A2593,'forecast data dump'!$A$1:$H$3450,4,FALSE)</f>
        <v>44498</v>
      </c>
      <c r="G2593" s="17">
        <f>VLOOKUP(A2593,'forecast data dump'!$A$1:$H$3450,5,FALSE)</f>
        <v>44512</v>
      </c>
      <c r="H2593" s="13">
        <f>VLOOKUP(A2593,'forecast data dump'!$A$1:$H$3450,8,FALSE)</f>
        <v>0</v>
      </c>
      <c r="I2593" s="22">
        <f t="shared" si="344"/>
        <v>8</v>
      </c>
      <c r="J2593" s="5"/>
      <c r="K2593" s="5"/>
      <c r="L2593" s="33">
        <f t="shared" si="345"/>
        <v>940</v>
      </c>
      <c r="M2593" s="33">
        <f t="shared" si="346"/>
        <v>940</v>
      </c>
      <c r="N2593" s="22">
        <f t="shared" si="347"/>
        <v>0</v>
      </c>
    </row>
    <row r="2594" spans="1:14" x14ac:dyDescent="0.3">
      <c r="A2594" s="5" t="s">
        <v>2512</v>
      </c>
      <c r="B2594" s="5" t="s">
        <v>2513</v>
      </c>
      <c r="C2594" s="5" t="s">
        <v>3741</v>
      </c>
      <c r="D2594" s="5">
        <v>8</v>
      </c>
      <c r="E2594" s="6">
        <v>940</v>
      </c>
      <c r="F2594" s="17">
        <f>VLOOKUP(A2594,'forecast data dump'!$A$1:$H$3450,4,FALSE)</f>
        <v>44498</v>
      </c>
      <c r="G2594" s="17">
        <f>VLOOKUP(A2594,'forecast data dump'!$A$1:$H$3450,5,FALSE)</f>
        <v>44512</v>
      </c>
      <c r="H2594" s="13">
        <f>VLOOKUP(A2594,'forecast data dump'!$A$1:$H$3450,8,FALSE)</f>
        <v>0</v>
      </c>
      <c r="I2594" s="22">
        <f t="shared" si="344"/>
        <v>8</v>
      </c>
      <c r="J2594" s="5"/>
      <c r="K2594" s="5"/>
      <c r="L2594" s="33">
        <f t="shared" si="345"/>
        <v>940</v>
      </c>
      <c r="M2594" s="33">
        <f t="shared" si="346"/>
        <v>940</v>
      </c>
      <c r="N2594" s="22">
        <f t="shared" si="347"/>
        <v>0</v>
      </c>
    </row>
    <row r="2595" spans="1:14" x14ac:dyDescent="0.3">
      <c r="A2595" s="5" t="s">
        <v>2514</v>
      </c>
      <c r="B2595" s="5" t="s">
        <v>2515</v>
      </c>
      <c r="C2595" s="5" t="s">
        <v>3733</v>
      </c>
      <c r="D2595" s="5">
        <v>8</v>
      </c>
      <c r="E2595" s="6">
        <v>1213</v>
      </c>
      <c r="F2595" s="17">
        <f>VLOOKUP(A2595,'forecast data dump'!$A$1:$H$3450,4,FALSE)</f>
        <v>44515</v>
      </c>
      <c r="G2595" s="17">
        <f>VLOOKUP(A2595,'forecast data dump'!$A$1:$H$3450,5,FALSE)</f>
        <v>44530</v>
      </c>
      <c r="H2595" s="13">
        <f>VLOOKUP(A2595,'forecast data dump'!$A$1:$H$3450,8,FALSE)</f>
        <v>0</v>
      </c>
      <c r="I2595" s="22">
        <f t="shared" si="344"/>
        <v>8</v>
      </c>
      <c r="J2595" s="5"/>
      <c r="K2595" s="5"/>
      <c r="L2595" s="33">
        <f t="shared" si="345"/>
        <v>1213</v>
      </c>
      <c r="M2595" s="33">
        <f t="shared" si="346"/>
        <v>1213</v>
      </c>
      <c r="N2595" s="22">
        <f t="shared" si="347"/>
        <v>0</v>
      </c>
    </row>
    <row r="2596" spans="1:14" x14ac:dyDescent="0.3">
      <c r="A2596" s="5" t="s">
        <v>2514</v>
      </c>
      <c r="B2596" s="5" t="s">
        <v>2515</v>
      </c>
      <c r="C2596" s="5" t="s">
        <v>3745</v>
      </c>
      <c r="D2596" s="5">
        <v>8</v>
      </c>
      <c r="E2596" s="6">
        <v>940</v>
      </c>
      <c r="F2596" s="17">
        <f>VLOOKUP(A2596,'forecast data dump'!$A$1:$H$3450,4,FALSE)</f>
        <v>44515</v>
      </c>
      <c r="G2596" s="17">
        <f>VLOOKUP(A2596,'forecast data dump'!$A$1:$H$3450,5,FALSE)</f>
        <v>44530</v>
      </c>
      <c r="H2596" s="13">
        <f>VLOOKUP(A2596,'forecast data dump'!$A$1:$H$3450,8,FALSE)</f>
        <v>0</v>
      </c>
      <c r="I2596" s="22">
        <f t="shared" si="344"/>
        <v>8</v>
      </c>
      <c r="J2596" s="5"/>
      <c r="K2596" s="5"/>
      <c r="L2596" s="33">
        <f t="shared" si="345"/>
        <v>940</v>
      </c>
      <c r="M2596" s="33">
        <f t="shared" si="346"/>
        <v>940</v>
      </c>
      <c r="N2596" s="22">
        <f t="shared" si="347"/>
        <v>0</v>
      </c>
    </row>
    <row r="2597" spans="1:14" x14ac:dyDescent="0.3">
      <c r="A2597" s="5" t="s">
        <v>2514</v>
      </c>
      <c r="B2597" s="5" t="s">
        <v>2515</v>
      </c>
      <c r="C2597" s="5" t="s">
        <v>3741</v>
      </c>
      <c r="D2597" s="5">
        <v>8</v>
      </c>
      <c r="E2597" s="6">
        <v>940</v>
      </c>
      <c r="F2597" s="17">
        <f>VLOOKUP(A2597,'forecast data dump'!$A$1:$H$3450,4,FALSE)</f>
        <v>44515</v>
      </c>
      <c r="G2597" s="17">
        <f>VLOOKUP(A2597,'forecast data dump'!$A$1:$H$3450,5,FALSE)</f>
        <v>44530</v>
      </c>
      <c r="H2597" s="13">
        <f>VLOOKUP(A2597,'forecast data dump'!$A$1:$H$3450,8,FALSE)</f>
        <v>0</v>
      </c>
      <c r="I2597" s="22">
        <f t="shared" si="344"/>
        <v>8</v>
      </c>
      <c r="J2597" s="5"/>
      <c r="K2597" s="5"/>
      <c r="L2597" s="33">
        <f t="shared" si="345"/>
        <v>940</v>
      </c>
      <c r="M2597" s="33">
        <f t="shared" si="346"/>
        <v>940</v>
      </c>
      <c r="N2597" s="22">
        <f t="shared" si="347"/>
        <v>0</v>
      </c>
    </row>
    <row r="2598" spans="1:14" x14ac:dyDescent="0.3">
      <c r="A2598" s="5" t="s">
        <v>2516</v>
      </c>
      <c r="B2598" s="5" t="s">
        <v>2517</v>
      </c>
      <c r="C2598" s="5" t="s">
        <v>3733</v>
      </c>
      <c r="D2598" s="5">
        <v>8</v>
      </c>
      <c r="E2598" s="6">
        <v>1250</v>
      </c>
      <c r="F2598" s="17">
        <f>VLOOKUP(A2598,'forecast data dump'!$A$1:$H$3450,4,FALSE)</f>
        <v>44648</v>
      </c>
      <c r="G2598" s="17">
        <f>VLOOKUP(A2598,'forecast data dump'!$A$1:$H$3450,5,FALSE)</f>
        <v>44652</v>
      </c>
      <c r="H2598" s="13">
        <f>VLOOKUP(A2598,'forecast data dump'!$A$1:$H$3450,8,FALSE)</f>
        <v>0</v>
      </c>
      <c r="I2598" s="22">
        <f t="shared" si="344"/>
        <v>8</v>
      </c>
      <c r="J2598" s="5"/>
      <c r="K2598" s="5"/>
      <c r="L2598" s="33">
        <f t="shared" si="345"/>
        <v>1250</v>
      </c>
      <c r="M2598" s="33">
        <f t="shared" si="346"/>
        <v>1250</v>
      </c>
      <c r="N2598" s="22">
        <f t="shared" si="347"/>
        <v>0</v>
      </c>
    </row>
    <row r="2599" spans="1:14" x14ac:dyDescent="0.3">
      <c r="A2599" s="5" t="s">
        <v>2516</v>
      </c>
      <c r="B2599" s="5" t="s">
        <v>2517</v>
      </c>
      <c r="C2599" s="5" t="s">
        <v>3741</v>
      </c>
      <c r="D2599" s="5">
        <v>24</v>
      </c>
      <c r="E2599" s="6">
        <v>2906</v>
      </c>
      <c r="F2599" s="17">
        <f>VLOOKUP(A2599,'forecast data dump'!$A$1:$H$3450,4,FALSE)</f>
        <v>44648</v>
      </c>
      <c r="G2599" s="17">
        <f>VLOOKUP(A2599,'forecast data dump'!$A$1:$H$3450,5,FALSE)</f>
        <v>44652</v>
      </c>
      <c r="H2599" s="13">
        <f>VLOOKUP(A2599,'forecast data dump'!$A$1:$H$3450,8,FALSE)</f>
        <v>0</v>
      </c>
      <c r="I2599" s="22">
        <f t="shared" si="344"/>
        <v>24</v>
      </c>
      <c r="J2599" s="5"/>
      <c r="K2599" s="5"/>
      <c r="L2599" s="33">
        <f t="shared" si="345"/>
        <v>2906</v>
      </c>
      <c r="M2599" s="33">
        <f t="shared" si="346"/>
        <v>2906</v>
      </c>
      <c r="N2599" s="22">
        <f t="shared" si="347"/>
        <v>0</v>
      </c>
    </row>
    <row r="2600" spans="1:14" x14ac:dyDescent="0.3">
      <c r="A2600" s="5" t="s">
        <v>2516</v>
      </c>
      <c r="B2600" s="5" t="s">
        <v>2517</v>
      </c>
      <c r="C2600" s="5" t="s">
        <v>3742</v>
      </c>
      <c r="D2600" s="5">
        <v>8</v>
      </c>
      <c r="E2600" s="6">
        <v>969</v>
      </c>
      <c r="F2600" s="17">
        <f>VLOOKUP(A2600,'forecast data dump'!$A$1:$H$3450,4,FALSE)</f>
        <v>44648</v>
      </c>
      <c r="G2600" s="17">
        <f>VLOOKUP(A2600,'forecast data dump'!$A$1:$H$3450,5,FALSE)</f>
        <v>44652</v>
      </c>
      <c r="H2600" s="13">
        <f>VLOOKUP(A2600,'forecast data dump'!$A$1:$H$3450,8,FALSE)</f>
        <v>0</v>
      </c>
      <c r="I2600" s="22">
        <f t="shared" si="344"/>
        <v>8</v>
      </c>
      <c r="J2600" s="5"/>
      <c r="K2600" s="5"/>
      <c r="L2600" s="33">
        <f t="shared" si="345"/>
        <v>969</v>
      </c>
      <c r="M2600" s="33">
        <f t="shared" si="346"/>
        <v>969</v>
      </c>
      <c r="N2600" s="22">
        <f t="shared" si="347"/>
        <v>0</v>
      </c>
    </row>
    <row r="2601" spans="1:14" x14ac:dyDescent="0.3">
      <c r="A2601" s="5" t="s">
        <v>2518</v>
      </c>
      <c r="B2601" s="5" t="s">
        <v>2519</v>
      </c>
      <c r="C2601" s="5" t="s">
        <v>3733</v>
      </c>
      <c r="D2601" s="5">
        <v>8</v>
      </c>
      <c r="E2601" s="6">
        <v>1250</v>
      </c>
      <c r="F2601" s="17">
        <f>VLOOKUP(A2601,'forecast data dump'!$A$1:$H$3450,4,FALSE)</f>
        <v>44785</v>
      </c>
      <c r="G2601" s="17">
        <f>VLOOKUP(A2601,'forecast data dump'!$A$1:$H$3450,5,FALSE)</f>
        <v>44789</v>
      </c>
      <c r="H2601" s="13">
        <f>VLOOKUP(A2601,'forecast data dump'!$A$1:$H$3450,8,FALSE)</f>
        <v>0</v>
      </c>
      <c r="I2601" s="22">
        <f t="shared" si="344"/>
        <v>8</v>
      </c>
      <c r="J2601" s="5"/>
      <c r="K2601" s="5"/>
      <c r="L2601" s="33">
        <f t="shared" si="345"/>
        <v>1250</v>
      </c>
      <c r="M2601" s="33">
        <f t="shared" si="346"/>
        <v>1250</v>
      </c>
      <c r="N2601" s="22">
        <f t="shared" si="347"/>
        <v>0</v>
      </c>
    </row>
    <row r="2602" spans="1:14" x14ac:dyDescent="0.3">
      <c r="A2602" s="5" t="s">
        <v>2518</v>
      </c>
      <c r="B2602" s="5" t="s">
        <v>2519</v>
      </c>
      <c r="C2602" s="5" t="s">
        <v>3745</v>
      </c>
      <c r="D2602" s="5">
        <v>8</v>
      </c>
      <c r="E2602" s="6">
        <v>969</v>
      </c>
      <c r="F2602" s="17">
        <f>VLOOKUP(A2602,'forecast data dump'!$A$1:$H$3450,4,FALSE)</f>
        <v>44785</v>
      </c>
      <c r="G2602" s="17">
        <f>VLOOKUP(A2602,'forecast data dump'!$A$1:$H$3450,5,FALSE)</f>
        <v>44789</v>
      </c>
      <c r="H2602" s="13">
        <f>VLOOKUP(A2602,'forecast data dump'!$A$1:$H$3450,8,FALSE)</f>
        <v>0</v>
      </c>
      <c r="I2602" s="22">
        <f t="shared" si="344"/>
        <v>8</v>
      </c>
      <c r="J2602" s="5"/>
      <c r="K2602" s="5"/>
      <c r="L2602" s="33">
        <f t="shared" si="345"/>
        <v>969</v>
      </c>
      <c r="M2602" s="33">
        <f t="shared" si="346"/>
        <v>969</v>
      </c>
      <c r="N2602" s="22">
        <f t="shared" si="347"/>
        <v>0</v>
      </c>
    </row>
    <row r="2603" spans="1:14" x14ac:dyDescent="0.3">
      <c r="A2603" s="5" t="s">
        <v>2518</v>
      </c>
      <c r="B2603" s="5" t="s">
        <v>2519</v>
      </c>
      <c r="C2603" s="5" t="s">
        <v>3741</v>
      </c>
      <c r="D2603" s="5">
        <v>60</v>
      </c>
      <c r="E2603" s="6">
        <v>7264</v>
      </c>
      <c r="F2603" s="17">
        <f>VLOOKUP(A2603,'forecast data dump'!$A$1:$H$3450,4,FALSE)</f>
        <v>44785</v>
      </c>
      <c r="G2603" s="17">
        <f>VLOOKUP(A2603,'forecast data dump'!$A$1:$H$3450,5,FALSE)</f>
        <v>44789</v>
      </c>
      <c r="H2603" s="13">
        <f>VLOOKUP(A2603,'forecast data dump'!$A$1:$H$3450,8,FALSE)</f>
        <v>0</v>
      </c>
      <c r="I2603" s="22">
        <f t="shared" si="344"/>
        <v>60</v>
      </c>
      <c r="J2603" s="5"/>
      <c r="K2603" s="5"/>
      <c r="L2603" s="33">
        <f t="shared" si="345"/>
        <v>7264</v>
      </c>
      <c r="M2603" s="33">
        <f t="shared" si="346"/>
        <v>7264</v>
      </c>
      <c r="N2603" s="22">
        <f t="shared" si="347"/>
        <v>0</v>
      </c>
    </row>
    <row r="2604" spans="1:14" x14ac:dyDescent="0.3">
      <c r="A2604" s="5" t="s">
        <v>2520</v>
      </c>
      <c r="B2604" s="5" t="s">
        <v>2521</v>
      </c>
      <c r="C2604" s="5" t="s">
        <v>3741</v>
      </c>
      <c r="D2604" s="5">
        <v>20</v>
      </c>
      <c r="E2604" s="6">
        <v>2421</v>
      </c>
      <c r="F2604" s="17">
        <f>VLOOKUP(A2604,'forecast data dump'!$A$1:$H$3450,4,FALSE)</f>
        <v>44810</v>
      </c>
      <c r="G2604" s="17">
        <f>VLOOKUP(A2604,'forecast data dump'!$A$1:$H$3450,5,FALSE)</f>
        <v>44811</v>
      </c>
      <c r="H2604" s="13">
        <f>VLOOKUP(A2604,'forecast data dump'!$A$1:$H$3450,8,FALSE)</f>
        <v>0</v>
      </c>
      <c r="I2604" s="22">
        <f t="shared" si="344"/>
        <v>20</v>
      </c>
      <c r="J2604" s="5"/>
      <c r="K2604" s="5"/>
      <c r="L2604" s="33">
        <f t="shared" si="345"/>
        <v>2421</v>
      </c>
      <c r="M2604" s="33">
        <f t="shared" si="346"/>
        <v>2421</v>
      </c>
      <c r="N2604" s="22">
        <f t="shared" si="347"/>
        <v>0</v>
      </c>
    </row>
    <row r="2605" spans="1:14" x14ac:dyDescent="0.3">
      <c r="A2605" s="5" t="s">
        <v>2522</v>
      </c>
      <c r="B2605" s="5" t="s">
        <v>2523</v>
      </c>
      <c r="C2605" s="5" t="s">
        <v>3741</v>
      </c>
      <c r="D2605" s="5">
        <v>80</v>
      </c>
      <c r="E2605" s="6">
        <v>9686</v>
      </c>
      <c r="F2605" s="17">
        <f>VLOOKUP(A2605,'forecast data dump'!$A$1:$H$3450,4,FALSE)</f>
        <v>44812</v>
      </c>
      <c r="G2605" s="17">
        <f>VLOOKUP(A2605,'forecast data dump'!$A$1:$H$3450,5,FALSE)</f>
        <v>44816</v>
      </c>
      <c r="H2605" s="13">
        <f>VLOOKUP(A2605,'forecast data dump'!$A$1:$H$3450,8,FALSE)</f>
        <v>0</v>
      </c>
      <c r="I2605" s="22">
        <f t="shared" si="344"/>
        <v>80</v>
      </c>
      <c r="J2605" s="5"/>
      <c r="K2605" s="5"/>
      <c r="L2605" s="33">
        <f t="shared" si="345"/>
        <v>9686</v>
      </c>
      <c r="M2605" s="33">
        <f t="shared" si="346"/>
        <v>9686</v>
      </c>
      <c r="N2605" s="22">
        <f t="shared" si="347"/>
        <v>0</v>
      </c>
    </row>
    <row r="2606" spans="1:14" x14ac:dyDescent="0.3">
      <c r="A2606" s="5" t="s">
        <v>2522</v>
      </c>
      <c r="B2606" s="5" t="s">
        <v>2523</v>
      </c>
      <c r="C2606" s="5" t="s">
        <v>3744</v>
      </c>
      <c r="D2606" s="5">
        <v>24</v>
      </c>
      <c r="E2606" s="6">
        <v>3750</v>
      </c>
      <c r="F2606" s="17">
        <f>VLOOKUP(A2606,'forecast data dump'!$A$1:$H$3450,4,FALSE)</f>
        <v>44812</v>
      </c>
      <c r="G2606" s="17">
        <f>VLOOKUP(A2606,'forecast data dump'!$A$1:$H$3450,5,FALSE)</f>
        <v>44816</v>
      </c>
      <c r="H2606" s="13">
        <f>VLOOKUP(A2606,'forecast data dump'!$A$1:$H$3450,8,FALSE)</f>
        <v>0</v>
      </c>
      <c r="I2606" s="22">
        <f t="shared" si="344"/>
        <v>24</v>
      </c>
      <c r="J2606" s="5"/>
      <c r="K2606" s="5"/>
      <c r="L2606" s="33">
        <f t="shared" si="345"/>
        <v>3750</v>
      </c>
      <c r="M2606" s="33">
        <f t="shared" si="346"/>
        <v>3750</v>
      </c>
      <c r="N2606" s="22">
        <f t="shared" si="347"/>
        <v>0</v>
      </c>
    </row>
    <row r="2607" spans="1:14" x14ac:dyDescent="0.3">
      <c r="A2607" s="5" t="s">
        <v>2522</v>
      </c>
      <c r="B2607" s="5" t="s">
        <v>2523</v>
      </c>
      <c r="C2607" s="5" t="s">
        <v>3742</v>
      </c>
      <c r="D2607" s="5">
        <v>80</v>
      </c>
      <c r="E2607" s="6">
        <v>9686</v>
      </c>
      <c r="F2607" s="17">
        <f>VLOOKUP(A2607,'forecast data dump'!$A$1:$H$3450,4,FALSE)</f>
        <v>44812</v>
      </c>
      <c r="G2607" s="17">
        <f>VLOOKUP(A2607,'forecast data dump'!$A$1:$H$3450,5,FALSE)</f>
        <v>44816</v>
      </c>
      <c r="H2607" s="13">
        <f>VLOOKUP(A2607,'forecast data dump'!$A$1:$H$3450,8,FALSE)</f>
        <v>0</v>
      </c>
      <c r="I2607" s="22">
        <f t="shared" si="344"/>
        <v>80</v>
      </c>
      <c r="J2607" s="5"/>
      <c r="K2607" s="5"/>
      <c r="L2607" s="33">
        <f t="shared" si="345"/>
        <v>9686</v>
      </c>
      <c r="M2607" s="33">
        <f t="shared" si="346"/>
        <v>9686</v>
      </c>
      <c r="N2607" s="22">
        <f t="shared" si="347"/>
        <v>0</v>
      </c>
    </row>
    <row r="2608" spans="1:14" x14ac:dyDescent="0.3">
      <c r="A2608" s="5" t="s">
        <v>2522</v>
      </c>
      <c r="B2608" s="5" t="s">
        <v>2523</v>
      </c>
      <c r="C2608" s="5" t="s">
        <v>3745</v>
      </c>
      <c r="D2608" s="5">
        <v>24</v>
      </c>
      <c r="E2608" s="6">
        <v>2906</v>
      </c>
      <c r="F2608" s="17">
        <f>VLOOKUP(A2608,'forecast data dump'!$A$1:$H$3450,4,FALSE)</f>
        <v>44812</v>
      </c>
      <c r="G2608" s="17">
        <f>VLOOKUP(A2608,'forecast data dump'!$A$1:$H$3450,5,FALSE)</f>
        <v>44816</v>
      </c>
      <c r="H2608" s="13">
        <f>VLOOKUP(A2608,'forecast data dump'!$A$1:$H$3450,8,FALSE)</f>
        <v>0</v>
      </c>
      <c r="I2608" s="22">
        <f t="shared" si="344"/>
        <v>24</v>
      </c>
      <c r="J2608" s="5"/>
      <c r="K2608" s="5"/>
      <c r="L2608" s="33">
        <f t="shared" si="345"/>
        <v>2906</v>
      </c>
      <c r="M2608" s="33">
        <f t="shared" si="346"/>
        <v>2906</v>
      </c>
      <c r="N2608" s="22">
        <f t="shared" si="347"/>
        <v>0</v>
      </c>
    </row>
    <row r="2609" spans="1:14" x14ac:dyDescent="0.3">
      <c r="A2609" s="5" t="s">
        <v>2522</v>
      </c>
      <c r="B2609" s="5" t="s">
        <v>2523</v>
      </c>
      <c r="C2609" s="5" t="s">
        <v>3733</v>
      </c>
      <c r="D2609" s="5">
        <v>24</v>
      </c>
      <c r="E2609" s="6">
        <v>3750</v>
      </c>
      <c r="F2609" s="17">
        <f>VLOOKUP(A2609,'forecast data dump'!$A$1:$H$3450,4,FALSE)</f>
        <v>44812</v>
      </c>
      <c r="G2609" s="17">
        <f>VLOOKUP(A2609,'forecast data dump'!$A$1:$H$3450,5,FALSE)</f>
        <v>44816</v>
      </c>
      <c r="H2609" s="13">
        <f>VLOOKUP(A2609,'forecast data dump'!$A$1:$H$3450,8,FALSE)</f>
        <v>0</v>
      </c>
      <c r="I2609" s="22">
        <f t="shared" si="344"/>
        <v>24</v>
      </c>
      <c r="J2609" s="5"/>
      <c r="K2609" s="5"/>
      <c r="L2609" s="33">
        <f t="shared" si="345"/>
        <v>3750</v>
      </c>
      <c r="M2609" s="33">
        <f t="shared" si="346"/>
        <v>3750</v>
      </c>
      <c r="N2609" s="22">
        <f t="shared" si="347"/>
        <v>0</v>
      </c>
    </row>
    <row r="2610" spans="1:14" x14ac:dyDescent="0.3">
      <c r="A2610" s="5" t="s">
        <v>2522</v>
      </c>
      <c r="B2610" s="5" t="s">
        <v>2523</v>
      </c>
      <c r="C2610" s="5" t="s">
        <v>3752</v>
      </c>
      <c r="D2610" s="5">
        <v>160</v>
      </c>
      <c r="E2610" s="6">
        <v>21230</v>
      </c>
      <c r="F2610" s="17">
        <f>VLOOKUP(A2610,'forecast data dump'!$A$1:$H$3450,4,FALSE)</f>
        <v>44812</v>
      </c>
      <c r="G2610" s="17">
        <f>VLOOKUP(A2610,'forecast data dump'!$A$1:$H$3450,5,FALSE)</f>
        <v>44816</v>
      </c>
      <c r="H2610" s="13">
        <f>VLOOKUP(A2610,'forecast data dump'!$A$1:$H$3450,8,FALSE)</f>
        <v>0</v>
      </c>
      <c r="I2610" s="22">
        <f t="shared" si="344"/>
        <v>160</v>
      </c>
      <c r="J2610" s="5"/>
      <c r="K2610" s="5"/>
      <c r="L2610" s="33">
        <f t="shared" si="345"/>
        <v>21230</v>
      </c>
      <c r="M2610" s="33">
        <f t="shared" si="346"/>
        <v>21230</v>
      </c>
      <c r="N2610" s="22">
        <f t="shared" si="347"/>
        <v>0</v>
      </c>
    </row>
    <row r="2611" spans="1:14" x14ac:dyDescent="0.3">
      <c r="A2611" s="5" t="s">
        <v>2524</v>
      </c>
      <c r="B2611" s="5" t="s">
        <v>2525</v>
      </c>
      <c r="C2611" s="5" t="s">
        <v>3733</v>
      </c>
      <c r="D2611" s="5">
        <v>8</v>
      </c>
      <c r="E2611" s="6">
        <v>1250</v>
      </c>
      <c r="F2611" s="17">
        <f>VLOOKUP(A2611,'forecast data dump'!$A$1:$H$3450,4,FALSE)</f>
        <v>44817</v>
      </c>
      <c r="G2611" s="17">
        <f>VLOOKUP(A2611,'forecast data dump'!$A$1:$H$3450,5,FALSE)</f>
        <v>44823</v>
      </c>
      <c r="H2611" s="13">
        <f>VLOOKUP(A2611,'forecast data dump'!$A$1:$H$3450,8,FALSE)</f>
        <v>0</v>
      </c>
      <c r="I2611" s="22">
        <f t="shared" si="344"/>
        <v>8</v>
      </c>
      <c r="J2611" s="5"/>
      <c r="K2611" s="5"/>
      <c r="L2611" s="33">
        <f t="shared" si="345"/>
        <v>1250</v>
      </c>
      <c r="M2611" s="33">
        <f t="shared" si="346"/>
        <v>1250</v>
      </c>
      <c r="N2611" s="22">
        <f t="shared" si="347"/>
        <v>0</v>
      </c>
    </row>
    <row r="2612" spans="1:14" x14ac:dyDescent="0.3">
      <c r="A2612" s="5" t="s">
        <v>2524</v>
      </c>
      <c r="B2612" s="5" t="s">
        <v>2525</v>
      </c>
      <c r="C2612" s="5" t="s">
        <v>3745</v>
      </c>
      <c r="D2612" s="5">
        <v>8</v>
      </c>
      <c r="E2612" s="6">
        <v>969</v>
      </c>
      <c r="F2612" s="17">
        <f>VLOOKUP(A2612,'forecast data dump'!$A$1:$H$3450,4,FALSE)</f>
        <v>44817</v>
      </c>
      <c r="G2612" s="17">
        <f>VLOOKUP(A2612,'forecast data dump'!$A$1:$H$3450,5,FALSE)</f>
        <v>44823</v>
      </c>
      <c r="H2612" s="13">
        <f>VLOOKUP(A2612,'forecast data dump'!$A$1:$H$3450,8,FALSE)</f>
        <v>0</v>
      </c>
      <c r="I2612" s="22">
        <f t="shared" si="344"/>
        <v>8</v>
      </c>
      <c r="J2612" s="5"/>
      <c r="K2612" s="5"/>
      <c r="L2612" s="33">
        <f t="shared" si="345"/>
        <v>969</v>
      </c>
      <c r="M2612" s="33">
        <f t="shared" si="346"/>
        <v>969</v>
      </c>
      <c r="N2612" s="22">
        <f t="shared" si="347"/>
        <v>0</v>
      </c>
    </row>
    <row r="2613" spans="1:14" x14ac:dyDescent="0.3">
      <c r="A2613" s="5" t="s">
        <v>2524</v>
      </c>
      <c r="B2613" s="5" t="s">
        <v>2525</v>
      </c>
      <c r="C2613" s="5" t="s">
        <v>3741</v>
      </c>
      <c r="D2613" s="5">
        <v>8</v>
      </c>
      <c r="E2613" s="6">
        <v>969</v>
      </c>
      <c r="F2613" s="17">
        <f>VLOOKUP(A2613,'forecast data dump'!$A$1:$H$3450,4,FALSE)</f>
        <v>44817</v>
      </c>
      <c r="G2613" s="17">
        <f>VLOOKUP(A2613,'forecast data dump'!$A$1:$H$3450,5,FALSE)</f>
        <v>44823</v>
      </c>
      <c r="H2613" s="13">
        <f>VLOOKUP(A2613,'forecast data dump'!$A$1:$H$3450,8,FALSE)</f>
        <v>0</v>
      </c>
      <c r="I2613" s="22">
        <f t="shared" si="344"/>
        <v>8</v>
      </c>
      <c r="J2613" s="5"/>
      <c r="K2613" s="5"/>
      <c r="L2613" s="33">
        <f t="shared" si="345"/>
        <v>969</v>
      </c>
      <c r="M2613" s="33">
        <f t="shared" si="346"/>
        <v>969</v>
      </c>
      <c r="N2613" s="22">
        <f t="shared" si="347"/>
        <v>0</v>
      </c>
    </row>
    <row r="2614" spans="1:14" x14ac:dyDescent="0.3">
      <c r="A2614" s="5" t="s">
        <v>2524</v>
      </c>
      <c r="B2614" s="5" t="s">
        <v>2525</v>
      </c>
      <c r="C2614" s="5" t="s">
        <v>3742</v>
      </c>
      <c r="D2614" s="5">
        <v>8</v>
      </c>
      <c r="E2614" s="6">
        <v>969</v>
      </c>
      <c r="F2614" s="17">
        <f>VLOOKUP(A2614,'forecast data dump'!$A$1:$H$3450,4,FALSE)</f>
        <v>44817</v>
      </c>
      <c r="G2614" s="17">
        <f>VLOOKUP(A2614,'forecast data dump'!$A$1:$H$3450,5,FALSE)</f>
        <v>44823</v>
      </c>
      <c r="H2614" s="13">
        <f>VLOOKUP(A2614,'forecast data dump'!$A$1:$H$3450,8,FALSE)</f>
        <v>0</v>
      </c>
      <c r="I2614" s="22">
        <f t="shared" si="344"/>
        <v>8</v>
      </c>
      <c r="J2614" s="5"/>
      <c r="K2614" s="5"/>
      <c r="L2614" s="33">
        <f t="shared" si="345"/>
        <v>969</v>
      </c>
      <c r="M2614" s="33">
        <f t="shared" si="346"/>
        <v>969</v>
      </c>
      <c r="N2614" s="22">
        <f t="shared" si="347"/>
        <v>0</v>
      </c>
    </row>
    <row r="2615" spans="1:14" x14ac:dyDescent="0.3">
      <c r="A2615" s="5" t="s">
        <v>2526</v>
      </c>
      <c r="B2615" s="5" t="s">
        <v>2527</v>
      </c>
      <c r="C2615" s="5" t="s">
        <v>3733</v>
      </c>
      <c r="D2615" s="5">
        <v>8</v>
      </c>
      <c r="E2615" s="6">
        <v>1250</v>
      </c>
      <c r="F2615" s="17">
        <f>VLOOKUP(A2615,'forecast data dump'!$A$1:$H$3450,4,FALSE)</f>
        <v>44824</v>
      </c>
      <c r="G2615" s="17">
        <f>VLOOKUP(A2615,'forecast data dump'!$A$1:$H$3450,5,FALSE)</f>
        <v>44830</v>
      </c>
      <c r="H2615" s="13">
        <f>VLOOKUP(A2615,'forecast data dump'!$A$1:$H$3450,8,FALSE)</f>
        <v>0</v>
      </c>
      <c r="I2615" s="22">
        <f t="shared" si="344"/>
        <v>8</v>
      </c>
      <c r="J2615" s="5"/>
      <c r="K2615" s="5"/>
      <c r="L2615" s="33">
        <f t="shared" si="345"/>
        <v>1250</v>
      </c>
      <c r="M2615" s="33">
        <f t="shared" si="346"/>
        <v>1250</v>
      </c>
      <c r="N2615" s="22">
        <f t="shared" si="347"/>
        <v>0</v>
      </c>
    </row>
    <row r="2616" spans="1:14" x14ac:dyDescent="0.3">
      <c r="A2616" s="5" t="s">
        <v>2526</v>
      </c>
      <c r="B2616" s="5" t="s">
        <v>2527</v>
      </c>
      <c r="C2616" s="5" t="s">
        <v>3745</v>
      </c>
      <c r="D2616" s="5">
        <v>8</v>
      </c>
      <c r="E2616" s="6">
        <v>969</v>
      </c>
      <c r="F2616" s="17">
        <f>VLOOKUP(A2616,'forecast data dump'!$A$1:$H$3450,4,FALSE)</f>
        <v>44824</v>
      </c>
      <c r="G2616" s="17">
        <f>VLOOKUP(A2616,'forecast data dump'!$A$1:$H$3450,5,FALSE)</f>
        <v>44830</v>
      </c>
      <c r="H2616" s="13">
        <f>VLOOKUP(A2616,'forecast data dump'!$A$1:$H$3450,8,FALSE)</f>
        <v>0</v>
      </c>
      <c r="I2616" s="22">
        <f t="shared" si="344"/>
        <v>8</v>
      </c>
      <c r="J2616" s="5"/>
      <c r="K2616" s="5"/>
      <c r="L2616" s="33">
        <f t="shared" si="345"/>
        <v>969</v>
      </c>
      <c r="M2616" s="33">
        <f t="shared" si="346"/>
        <v>969</v>
      </c>
      <c r="N2616" s="22">
        <f t="shared" si="347"/>
        <v>0</v>
      </c>
    </row>
    <row r="2617" spans="1:14" x14ac:dyDescent="0.3">
      <c r="A2617" s="5" t="s">
        <v>2526</v>
      </c>
      <c r="B2617" s="5" t="s">
        <v>2527</v>
      </c>
      <c r="C2617" s="5" t="s">
        <v>3741</v>
      </c>
      <c r="D2617" s="5">
        <v>8</v>
      </c>
      <c r="E2617" s="6">
        <v>969</v>
      </c>
      <c r="F2617" s="17">
        <f>VLOOKUP(A2617,'forecast data dump'!$A$1:$H$3450,4,FALSE)</f>
        <v>44824</v>
      </c>
      <c r="G2617" s="17">
        <f>VLOOKUP(A2617,'forecast data dump'!$A$1:$H$3450,5,FALSE)</f>
        <v>44830</v>
      </c>
      <c r="H2617" s="13">
        <f>VLOOKUP(A2617,'forecast data dump'!$A$1:$H$3450,8,FALSE)</f>
        <v>0</v>
      </c>
      <c r="I2617" s="22">
        <f t="shared" si="344"/>
        <v>8</v>
      </c>
      <c r="J2617" s="5"/>
      <c r="K2617" s="5"/>
      <c r="L2617" s="33">
        <f t="shared" si="345"/>
        <v>969</v>
      </c>
      <c r="M2617" s="33">
        <f t="shared" si="346"/>
        <v>969</v>
      </c>
      <c r="N2617" s="22">
        <f t="shared" si="347"/>
        <v>0</v>
      </c>
    </row>
    <row r="2618" spans="1:14" x14ac:dyDescent="0.3">
      <c r="A2618" s="5" t="s">
        <v>2526</v>
      </c>
      <c r="B2618" s="5" t="s">
        <v>2527</v>
      </c>
      <c r="C2618" s="5" t="s">
        <v>3742</v>
      </c>
      <c r="D2618" s="5">
        <v>8</v>
      </c>
      <c r="E2618" s="6">
        <v>969</v>
      </c>
      <c r="F2618" s="17">
        <f>VLOOKUP(A2618,'forecast data dump'!$A$1:$H$3450,4,FALSE)</f>
        <v>44824</v>
      </c>
      <c r="G2618" s="17">
        <f>VLOOKUP(A2618,'forecast data dump'!$A$1:$H$3450,5,FALSE)</f>
        <v>44830</v>
      </c>
      <c r="H2618" s="13">
        <f>VLOOKUP(A2618,'forecast data dump'!$A$1:$H$3450,8,FALSE)</f>
        <v>0</v>
      </c>
      <c r="I2618" s="22">
        <f t="shared" si="344"/>
        <v>8</v>
      </c>
      <c r="J2618" s="5"/>
      <c r="K2618" s="5"/>
      <c r="L2618" s="33">
        <f t="shared" si="345"/>
        <v>969</v>
      </c>
      <c r="M2618" s="33">
        <f t="shared" si="346"/>
        <v>969</v>
      </c>
      <c r="N2618" s="22">
        <f t="shared" si="347"/>
        <v>0</v>
      </c>
    </row>
    <row r="2619" spans="1:14" x14ac:dyDescent="0.3">
      <c r="A2619" s="5" t="s">
        <v>2530</v>
      </c>
      <c r="B2619" s="5" t="s">
        <v>2531</v>
      </c>
      <c r="C2619" s="5" t="s">
        <v>3762</v>
      </c>
      <c r="D2619" s="5">
        <v>30000</v>
      </c>
      <c r="E2619" s="6">
        <v>34821</v>
      </c>
      <c r="F2619" s="17">
        <f>VLOOKUP(A2619,'forecast data dump'!$A$1:$H$3450,4,FALSE)</f>
        <v>44410</v>
      </c>
      <c r="G2619" s="17">
        <f>VLOOKUP(A2619,'forecast data dump'!$A$1:$H$3450,5,FALSE)</f>
        <v>44495</v>
      </c>
      <c r="H2619" s="13">
        <f>VLOOKUP(A2619,'forecast data dump'!$A$1:$H$3450,8,FALSE)</f>
        <v>0</v>
      </c>
      <c r="I2619" s="22">
        <f t="shared" si="344"/>
        <v>30000</v>
      </c>
      <c r="J2619" s="5"/>
      <c r="K2619" s="5"/>
      <c r="L2619" s="33">
        <f t="shared" si="345"/>
        <v>34821</v>
      </c>
      <c r="M2619" s="33">
        <f t="shared" si="346"/>
        <v>34821</v>
      </c>
      <c r="N2619" s="22">
        <f t="shared" si="347"/>
        <v>0</v>
      </c>
    </row>
    <row r="2620" spans="1:14" x14ac:dyDescent="0.3">
      <c r="A2620" s="5" t="s">
        <v>2532</v>
      </c>
      <c r="B2620" s="5" t="s">
        <v>2533</v>
      </c>
      <c r="C2620" s="5" t="s">
        <v>3762</v>
      </c>
      <c r="D2620" s="5">
        <v>500</v>
      </c>
      <c r="E2620" s="6">
        <v>592</v>
      </c>
      <c r="F2620" s="17">
        <f>VLOOKUP(A2620,'forecast data dump'!$A$1:$H$3450,4,FALSE)</f>
        <v>44648</v>
      </c>
      <c r="G2620" s="17">
        <f>VLOOKUP(A2620,'forecast data dump'!$A$1:$H$3450,5,FALSE)</f>
        <v>44652</v>
      </c>
      <c r="H2620" s="13">
        <f>VLOOKUP(A2620,'forecast data dump'!$A$1:$H$3450,8,FALSE)</f>
        <v>0</v>
      </c>
      <c r="I2620" s="22">
        <f t="shared" si="344"/>
        <v>500</v>
      </c>
      <c r="J2620" s="5"/>
      <c r="K2620" s="5"/>
      <c r="L2620" s="33">
        <f t="shared" si="345"/>
        <v>592</v>
      </c>
      <c r="M2620" s="33">
        <f t="shared" si="346"/>
        <v>592</v>
      </c>
      <c r="N2620" s="22">
        <f t="shared" si="347"/>
        <v>0</v>
      </c>
    </row>
    <row r="2621" spans="1:14" x14ac:dyDescent="0.3">
      <c r="A2621" s="5" t="s">
        <v>2534</v>
      </c>
      <c r="B2621" s="5" t="s">
        <v>2535</v>
      </c>
      <c r="C2621" s="5" t="s">
        <v>3762</v>
      </c>
      <c r="D2621" s="5">
        <v>500</v>
      </c>
      <c r="E2621" s="6">
        <v>592</v>
      </c>
      <c r="F2621" s="17">
        <f>VLOOKUP(A2621,'forecast data dump'!$A$1:$H$3450,4,FALSE)</f>
        <v>44785</v>
      </c>
      <c r="G2621" s="17">
        <f>VLOOKUP(A2621,'forecast data dump'!$A$1:$H$3450,5,FALSE)</f>
        <v>44789</v>
      </c>
      <c r="H2621" s="13">
        <f>VLOOKUP(A2621,'forecast data dump'!$A$1:$H$3450,8,FALSE)</f>
        <v>0</v>
      </c>
      <c r="I2621" s="22">
        <f t="shared" si="344"/>
        <v>500</v>
      </c>
      <c r="J2621" s="5"/>
      <c r="K2621" s="5"/>
      <c r="L2621" s="33">
        <f t="shared" si="345"/>
        <v>592</v>
      </c>
      <c r="M2621" s="33">
        <f t="shared" si="346"/>
        <v>592</v>
      </c>
      <c r="N2621" s="22">
        <f t="shared" si="347"/>
        <v>0</v>
      </c>
    </row>
    <row r="2622" spans="1:14" x14ac:dyDescent="0.3">
      <c r="A2622" s="5" t="s">
        <v>2536</v>
      </c>
      <c r="B2622" s="5" t="s">
        <v>2537</v>
      </c>
      <c r="C2622" s="5" t="s">
        <v>3762</v>
      </c>
      <c r="D2622" s="5">
        <v>500</v>
      </c>
      <c r="E2622" s="6">
        <v>592</v>
      </c>
      <c r="F2622" s="17">
        <f>VLOOKUP(A2622,'forecast data dump'!$A$1:$H$3450,4,FALSE)</f>
        <v>44810</v>
      </c>
      <c r="G2622" s="17">
        <f>VLOOKUP(A2622,'forecast data dump'!$A$1:$H$3450,5,FALSE)</f>
        <v>44811</v>
      </c>
      <c r="H2622" s="13">
        <f>VLOOKUP(A2622,'forecast data dump'!$A$1:$H$3450,8,FALSE)</f>
        <v>0</v>
      </c>
      <c r="I2622" s="22">
        <f t="shared" si="344"/>
        <v>500</v>
      </c>
      <c r="J2622" s="5"/>
      <c r="K2622" s="5"/>
      <c r="L2622" s="33">
        <f t="shared" si="345"/>
        <v>592</v>
      </c>
      <c r="M2622" s="33">
        <f t="shared" si="346"/>
        <v>592</v>
      </c>
      <c r="N2622" s="22">
        <f t="shared" si="347"/>
        <v>0</v>
      </c>
    </row>
    <row r="2623" spans="1:14" x14ac:dyDescent="0.3">
      <c r="A2623" s="5" t="s">
        <v>2538</v>
      </c>
      <c r="B2623" s="5" t="s">
        <v>2539</v>
      </c>
      <c r="C2623" s="5" t="s">
        <v>3762</v>
      </c>
      <c r="D2623" s="5">
        <v>500</v>
      </c>
      <c r="E2623" s="6">
        <v>592</v>
      </c>
      <c r="F2623" s="17">
        <f>VLOOKUP(A2623,'forecast data dump'!$A$1:$H$3450,4,FALSE)</f>
        <v>44812</v>
      </c>
      <c r="G2623" s="17">
        <f>VLOOKUP(A2623,'forecast data dump'!$A$1:$H$3450,5,FALSE)</f>
        <v>44816</v>
      </c>
      <c r="H2623" s="13">
        <f>VLOOKUP(A2623,'forecast data dump'!$A$1:$H$3450,8,FALSE)</f>
        <v>0</v>
      </c>
      <c r="I2623" s="22">
        <f t="shared" si="344"/>
        <v>500</v>
      </c>
      <c r="J2623" s="5"/>
      <c r="K2623" s="5"/>
      <c r="L2623" s="33">
        <f t="shared" si="345"/>
        <v>592</v>
      </c>
      <c r="M2623" s="33">
        <f t="shared" si="346"/>
        <v>592</v>
      </c>
      <c r="N2623" s="22">
        <f t="shared" si="347"/>
        <v>0</v>
      </c>
    </row>
    <row r="2624" spans="1:14" x14ac:dyDescent="0.3">
      <c r="A2624" s="5" t="s">
        <v>2540</v>
      </c>
      <c r="B2624" s="5" t="s">
        <v>2541</v>
      </c>
      <c r="C2624" s="5" t="s">
        <v>3762</v>
      </c>
      <c r="D2624" s="5">
        <v>500</v>
      </c>
      <c r="E2624" s="6">
        <v>592</v>
      </c>
      <c r="F2624" s="17">
        <f>VLOOKUP(A2624,'forecast data dump'!$A$1:$H$3450,4,FALSE)</f>
        <v>44831</v>
      </c>
      <c r="G2624" s="17">
        <f>VLOOKUP(A2624,'forecast data dump'!$A$1:$H$3450,5,FALSE)</f>
        <v>44837</v>
      </c>
      <c r="H2624" s="13">
        <f>VLOOKUP(A2624,'forecast data dump'!$A$1:$H$3450,8,FALSE)</f>
        <v>0</v>
      </c>
      <c r="I2624" s="22">
        <f t="shared" si="344"/>
        <v>500</v>
      </c>
      <c r="J2624" s="5"/>
      <c r="K2624" s="5"/>
      <c r="L2624" s="33">
        <f t="shared" si="345"/>
        <v>592</v>
      </c>
      <c r="M2624" s="33">
        <f t="shared" si="346"/>
        <v>592</v>
      </c>
      <c r="N2624" s="22">
        <f t="shared" si="347"/>
        <v>0</v>
      </c>
    </row>
    <row r="2625" spans="1:14" x14ac:dyDescent="0.3">
      <c r="A2625" s="5" t="s">
        <v>2546</v>
      </c>
      <c r="B2625" s="5" t="s">
        <v>2547</v>
      </c>
      <c r="C2625" s="5" t="s">
        <v>3748</v>
      </c>
      <c r="D2625" s="5">
        <v>16</v>
      </c>
      <c r="E2625" s="6">
        <v>2147</v>
      </c>
      <c r="F2625" s="17">
        <f>VLOOKUP(A2625,'forecast data dump'!$A$1:$H$3450,4,FALSE)</f>
        <v>44790</v>
      </c>
      <c r="G2625" s="17">
        <f>VLOOKUP(A2625,'forecast data dump'!$A$1:$H$3450,5,FALSE)</f>
        <v>44791</v>
      </c>
      <c r="H2625" s="13">
        <f>VLOOKUP(A2625,'forecast data dump'!$A$1:$H$3450,8,FALSE)</f>
        <v>0</v>
      </c>
      <c r="I2625" s="22">
        <f t="shared" si="344"/>
        <v>16</v>
      </c>
      <c r="J2625" s="5"/>
      <c r="K2625" s="5"/>
      <c r="L2625" s="33">
        <f t="shared" si="345"/>
        <v>2147</v>
      </c>
      <c r="M2625" s="33">
        <f t="shared" si="346"/>
        <v>2147</v>
      </c>
      <c r="N2625" s="22">
        <f t="shared" si="347"/>
        <v>0</v>
      </c>
    </row>
    <row r="2626" spans="1:14" x14ac:dyDescent="0.3">
      <c r="A2626" s="5" t="s">
        <v>2548</v>
      </c>
      <c r="B2626" s="5" t="s">
        <v>2549</v>
      </c>
      <c r="C2626" s="5" t="s">
        <v>3742</v>
      </c>
      <c r="D2626" s="5">
        <v>40</v>
      </c>
      <c r="E2626" s="6">
        <v>4843</v>
      </c>
      <c r="F2626" s="17">
        <f>VLOOKUP(A2626,'forecast data dump'!$A$1:$H$3450,4,FALSE)</f>
        <v>44790</v>
      </c>
      <c r="G2626" s="17">
        <f>VLOOKUP(A2626,'forecast data dump'!$A$1:$H$3450,5,FALSE)</f>
        <v>44791</v>
      </c>
      <c r="H2626" s="13">
        <f>VLOOKUP(A2626,'forecast data dump'!$A$1:$H$3450,8,FALSE)</f>
        <v>0</v>
      </c>
      <c r="I2626" s="22">
        <f t="shared" si="344"/>
        <v>40</v>
      </c>
      <c r="J2626" s="5"/>
      <c r="K2626" s="5"/>
      <c r="L2626" s="33">
        <f t="shared" si="345"/>
        <v>4843</v>
      </c>
      <c r="M2626" s="33">
        <f t="shared" si="346"/>
        <v>4843</v>
      </c>
      <c r="N2626" s="22">
        <f t="shared" si="347"/>
        <v>0</v>
      </c>
    </row>
    <row r="2627" spans="1:14" x14ac:dyDescent="0.3">
      <c r="A2627" s="5" t="s">
        <v>2550</v>
      </c>
      <c r="B2627" s="5" t="s">
        <v>2551</v>
      </c>
      <c r="C2627" s="5" t="s">
        <v>3748</v>
      </c>
      <c r="D2627" s="5">
        <v>40</v>
      </c>
      <c r="E2627" s="6">
        <v>5369</v>
      </c>
      <c r="F2627" s="17">
        <f>VLOOKUP(A2627,'forecast data dump'!$A$1:$H$3450,4,FALSE)</f>
        <v>44790</v>
      </c>
      <c r="G2627" s="17">
        <f>VLOOKUP(A2627,'forecast data dump'!$A$1:$H$3450,5,FALSE)</f>
        <v>44791</v>
      </c>
      <c r="H2627" s="13">
        <f>VLOOKUP(A2627,'forecast data dump'!$A$1:$H$3450,8,FALSE)</f>
        <v>0</v>
      </c>
      <c r="I2627" s="22">
        <f t="shared" si="344"/>
        <v>40</v>
      </c>
      <c r="J2627" s="5"/>
      <c r="K2627" s="5"/>
      <c r="L2627" s="33">
        <f t="shared" si="345"/>
        <v>5369</v>
      </c>
      <c r="M2627" s="33">
        <f t="shared" si="346"/>
        <v>5369</v>
      </c>
      <c r="N2627" s="22">
        <f t="shared" si="347"/>
        <v>0</v>
      </c>
    </row>
    <row r="2628" spans="1:14" x14ac:dyDescent="0.3">
      <c r="A2628" s="5" t="s">
        <v>2552</v>
      </c>
      <c r="B2628" s="5" t="s">
        <v>2553</v>
      </c>
      <c r="C2628" s="5" t="s">
        <v>3742</v>
      </c>
      <c r="D2628" s="5">
        <v>40</v>
      </c>
      <c r="E2628" s="6">
        <v>4843</v>
      </c>
      <c r="F2628" s="17">
        <f>VLOOKUP(A2628,'forecast data dump'!$A$1:$H$3450,4,FALSE)</f>
        <v>44790</v>
      </c>
      <c r="G2628" s="17">
        <f>VLOOKUP(A2628,'forecast data dump'!$A$1:$H$3450,5,FALSE)</f>
        <v>44791</v>
      </c>
      <c r="H2628" s="13">
        <f>VLOOKUP(A2628,'forecast data dump'!$A$1:$H$3450,8,FALSE)</f>
        <v>0</v>
      </c>
      <c r="I2628" s="22">
        <f t="shared" si="344"/>
        <v>40</v>
      </c>
      <c r="J2628" s="5"/>
      <c r="K2628" s="5"/>
      <c r="L2628" s="33">
        <f t="shared" si="345"/>
        <v>4843</v>
      </c>
      <c r="M2628" s="33">
        <f t="shared" si="346"/>
        <v>4843</v>
      </c>
      <c r="N2628" s="22">
        <f t="shared" si="347"/>
        <v>0</v>
      </c>
    </row>
    <row r="2629" spans="1:14" x14ac:dyDescent="0.3">
      <c r="A2629" s="5" t="s">
        <v>2554</v>
      </c>
      <c r="B2629" s="5" t="s">
        <v>2555</v>
      </c>
      <c r="C2629" s="5" t="s">
        <v>3749</v>
      </c>
      <c r="D2629" s="5">
        <v>80</v>
      </c>
      <c r="E2629" s="6">
        <v>10737</v>
      </c>
      <c r="F2629" s="17">
        <f>VLOOKUP(A2629,'forecast data dump'!$A$1:$H$3450,4,FALSE)</f>
        <v>44792</v>
      </c>
      <c r="G2629" s="17">
        <f>VLOOKUP(A2629,'forecast data dump'!$A$1:$H$3450,5,FALSE)</f>
        <v>44799</v>
      </c>
      <c r="H2629" s="13">
        <f>VLOOKUP(A2629,'forecast data dump'!$A$1:$H$3450,8,FALSE)</f>
        <v>0</v>
      </c>
      <c r="I2629" s="22">
        <f t="shared" si="344"/>
        <v>80</v>
      </c>
      <c r="J2629" s="5"/>
      <c r="K2629" s="5"/>
      <c r="L2629" s="33">
        <f t="shared" si="345"/>
        <v>10737</v>
      </c>
      <c r="M2629" s="33">
        <f t="shared" si="346"/>
        <v>10737</v>
      </c>
      <c r="N2629" s="22">
        <f t="shared" si="347"/>
        <v>0</v>
      </c>
    </row>
    <row r="2630" spans="1:14" x14ac:dyDescent="0.3">
      <c r="A2630" s="5" t="s">
        <v>2554</v>
      </c>
      <c r="B2630" s="5" t="s">
        <v>2555</v>
      </c>
      <c r="C2630" s="5" t="s">
        <v>3741</v>
      </c>
      <c r="D2630" s="5">
        <v>80</v>
      </c>
      <c r="E2630" s="6">
        <v>9686</v>
      </c>
      <c r="F2630" s="17">
        <f>VLOOKUP(A2630,'forecast data dump'!$A$1:$H$3450,4,FALSE)</f>
        <v>44792</v>
      </c>
      <c r="G2630" s="17">
        <f>VLOOKUP(A2630,'forecast data dump'!$A$1:$H$3450,5,FALSE)</f>
        <v>44799</v>
      </c>
      <c r="H2630" s="13">
        <f>VLOOKUP(A2630,'forecast data dump'!$A$1:$H$3450,8,FALSE)</f>
        <v>0</v>
      </c>
      <c r="I2630" s="22">
        <f t="shared" si="344"/>
        <v>80</v>
      </c>
      <c r="J2630" s="5"/>
      <c r="K2630" s="5"/>
      <c r="L2630" s="33">
        <f t="shared" si="345"/>
        <v>9686</v>
      </c>
      <c r="M2630" s="33">
        <f t="shared" si="346"/>
        <v>9686</v>
      </c>
      <c r="N2630" s="22">
        <f t="shared" si="347"/>
        <v>0</v>
      </c>
    </row>
    <row r="2631" spans="1:14" x14ac:dyDescent="0.3">
      <c r="A2631" s="5" t="s">
        <v>2556</v>
      </c>
      <c r="B2631" s="5" t="s">
        <v>2557</v>
      </c>
      <c r="C2631" s="5" t="s">
        <v>3741</v>
      </c>
      <c r="D2631" s="5">
        <v>80</v>
      </c>
      <c r="E2631" s="6">
        <v>9686</v>
      </c>
      <c r="F2631" s="17">
        <f>VLOOKUP(A2631,'forecast data dump'!$A$1:$H$3450,4,FALSE)</f>
        <v>44802</v>
      </c>
      <c r="G2631" s="17">
        <f>VLOOKUP(A2631,'forecast data dump'!$A$1:$H$3450,5,FALSE)</f>
        <v>44806</v>
      </c>
      <c r="H2631" s="13">
        <f>VLOOKUP(A2631,'forecast data dump'!$A$1:$H$3450,8,FALSE)</f>
        <v>0</v>
      </c>
      <c r="I2631" s="22">
        <f t="shared" si="344"/>
        <v>80</v>
      </c>
      <c r="J2631" s="5"/>
      <c r="K2631" s="5"/>
      <c r="L2631" s="33">
        <f t="shared" si="345"/>
        <v>9686</v>
      </c>
      <c r="M2631" s="33">
        <f t="shared" si="346"/>
        <v>9686</v>
      </c>
      <c r="N2631" s="22">
        <f t="shared" si="347"/>
        <v>0</v>
      </c>
    </row>
    <row r="2632" spans="1:14" x14ac:dyDescent="0.3">
      <c r="A2632" s="5" t="s">
        <v>2556</v>
      </c>
      <c r="B2632" s="5" t="s">
        <v>2557</v>
      </c>
      <c r="C2632" s="5" t="s">
        <v>3749</v>
      </c>
      <c r="D2632" s="5">
        <v>80</v>
      </c>
      <c r="E2632" s="6">
        <v>10737</v>
      </c>
      <c r="F2632" s="17">
        <f>VLOOKUP(A2632,'forecast data dump'!$A$1:$H$3450,4,FALSE)</f>
        <v>44802</v>
      </c>
      <c r="G2632" s="17">
        <f>VLOOKUP(A2632,'forecast data dump'!$A$1:$H$3450,5,FALSE)</f>
        <v>44806</v>
      </c>
      <c r="H2632" s="13">
        <f>VLOOKUP(A2632,'forecast data dump'!$A$1:$H$3450,8,FALSE)</f>
        <v>0</v>
      </c>
      <c r="I2632" s="22">
        <f t="shared" si="344"/>
        <v>80</v>
      </c>
      <c r="J2632" s="5"/>
      <c r="K2632" s="5"/>
      <c r="L2632" s="33">
        <f t="shared" si="345"/>
        <v>10737</v>
      </c>
      <c r="M2632" s="33">
        <f t="shared" si="346"/>
        <v>10737</v>
      </c>
      <c r="N2632" s="22">
        <f t="shared" si="347"/>
        <v>0</v>
      </c>
    </row>
    <row r="2633" spans="1:14" x14ac:dyDescent="0.3">
      <c r="A2633" s="5" t="s">
        <v>2564</v>
      </c>
      <c r="B2633" s="5" t="s">
        <v>2565</v>
      </c>
      <c r="C2633" s="5" t="s">
        <v>3752</v>
      </c>
      <c r="D2633" s="5">
        <v>80</v>
      </c>
      <c r="E2633" s="6">
        <v>10615</v>
      </c>
      <c r="F2633" s="17">
        <f>VLOOKUP(A2633,'forecast data dump'!$A$1:$H$3450,4,FALSE)</f>
        <v>44810</v>
      </c>
      <c r="G2633" s="17">
        <f>VLOOKUP(A2633,'forecast data dump'!$A$1:$H$3450,5,FALSE)</f>
        <v>44811</v>
      </c>
      <c r="H2633" s="13">
        <f>VLOOKUP(A2633,'forecast data dump'!$A$1:$H$3450,8,FALSE)</f>
        <v>0</v>
      </c>
      <c r="I2633" s="22">
        <f t="shared" si="344"/>
        <v>80</v>
      </c>
      <c r="J2633" s="5"/>
      <c r="K2633" s="5"/>
      <c r="L2633" s="33">
        <f t="shared" si="345"/>
        <v>10615</v>
      </c>
      <c r="M2633" s="33">
        <f t="shared" si="346"/>
        <v>10615</v>
      </c>
      <c r="N2633" s="22">
        <f t="shared" si="347"/>
        <v>0</v>
      </c>
    </row>
    <row r="2634" spans="1:14" x14ac:dyDescent="0.3">
      <c r="A2634" s="5" t="s">
        <v>2564</v>
      </c>
      <c r="B2634" s="5" t="s">
        <v>2565</v>
      </c>
      <c r="C2634" s="5" t="s">
        <v>3759</v>
      </c>
      <c r="D2634" s="5">
        <v>60</v>
      </c>
      <c r="E2634" s="6">
        <v>7264</v>
      </c>
      <c r="F2634" s="17">
        <f>VLOOKUP(A2634,'forecast data dump'!$A$1:$H$3450,4,FALSE)</f>
        <v>44810</v>
      </c>
      <c r="G2634" s="17">
        <f>VLOOKUP(A2634,'forecast data dump'!$A$1:$H$3450,5,FALSE)</f>
        <v>44811</v>
      </c>
      <c r="H2634" s="13">
        <f>VLOOKUP(A2634,'forecast data dump'!$A$1:$H$3450,8,FALSE)</f>
        <v>0</v>
      </c>
      <c r="I2634" s="22">
        <f t="shared" si="344"/>
        <v>60</v>
      </c>
      <c r="J2634" s="5"/>
      <c r="K2634" s="5"/>
      <c r="L2634" s="33">
        <f t="shared" si="345"/>
        <v>7264</v>
      </c>
      <c r="M2634" s="33">
        <f t="shared" si="346"/>
        <v>7264</v>
      </c>
      <c r="N2634" s="22">
        <f t="shared" si="347"/>
        <v>0</v>
      </c>
    </row>
    <row r="2635" spans="1:14" x14ac:dyDescent="0.3">
      <c r="A2635" s="3" t="s">
        <v>7900</v>
      </c>
      <c r="B2635" s="3"/>
      <c r="C2635" s="3"/>
      <c r="D2635" s="3"/>
      <c r="E2635" s="4"/>
      <c r="F2635" s="15"/>
      <c r="G2635" s="15"/>
      <c r="H2635" s="11"/>
      <c r="I2635" s="20"/>
      <c r="J2635" s="3"/>
      <c r="K2635" s="3"/>
      <c r="L2635" s="32"/>
      <c r="M2635" s="32"/>
      <c r="N2635" s="20"/>
    </row>
    <row r="2636" spans="1:14" x14ac:dyDescent="0.3">
      <c r="A2636" s="5" t="s">
        <v>2192</v>
      </c>
      <c r="B2636" s="5" t="s">
        <v>2193</v>
      </c>
      <c r="C2636" s="5" t="s">
        <v>3733</v>
      </c>
      <c r="D2636" s="5">
        <v>16</v>
      </c>
      <c r="E2636" s="6">
        <v>2427</v>
      </c>
      <c r="F2636" s="17" t="str">
        <f>VLOOKUP(A2636,'forecast data dump'!$A$1:$H$3450,4,FALSE)</f>
        <v>13-May-20 A</v>
      </c>
      <c r="G2636" s="17">
        <f>VLOOKUP(A2636,'forecast data dump'!$A$1:$H$3450,5,FALSE)</f>
        <v>44407</v>
      </c>
      <c r="H2636" s="13">
        <f>VLOOKUP(A2636,'forecast data dump'!$A$1:$H$3450,8,FALSE)</f>
        <v>0.75</v>
      </c>
      <c r="I2636" s="22">
        <f t="shared" ref="I2636:I2687" si="348">D2636*(1-H2636)</f>
        <v>4</v>
      </c>
      <c r="J2636" s="5"/>
      <c r="K2636" s="5"/>
      <c r="L2636" s="33">
        <f t="shared" ref="L2636:L2687" si="349">E2636*(1-H2636)</f>
        <v>606.75</v>
      </c>
      <c r="M2636" s="33">
        <f t="shared" ref="M2636:M2687" si="350">IF(J2636="",L2636,(E2636/D2636)*J2636)</f>
        <v>606.75</v>
      </c>
      <c r="N2636" s="22">
        <f t="shared" ref="N2636:N2687" si="351">L2636-M2636</f>
        <v>0</v>
      </c>
    </row>
    <row r="2637" spans="1:14" x14ac:dyDescent="0.3">
      <c r="A2637" s="5" t="s">
        <v>2192</v>
      </c>
      <c r="B2637" s="5" t="s">
        <v>2193</v>
      </c>
      <c r="C2637" s="5" t="s">
        <v>3745</v>
      </c>
      <c r="D2637" s="5">
        <v>30</v>
      </c>
      <c r="E2637" s="6">
        <v>3526</v>
      </c>
      <c r="F2637" s="17" t="str">
        <f>VLOOKUP(A2637,'forecast data dump'!$A$1:$H$3450,4,FALSE)</f>
        <v>13-May-20 A</v>
      </c>
      <c r="G2637" s="17">
        <f>VLOOKUP(A2637,'forecast data dump'!$A$1:$H$3450,5,FALSE)</f>
        <v>44407</v>
      </c>
      <c r="H2637" s="13">
        <f>VLOOKUP(A2637,'forecast data dump'!$A$1:$H$3450,8,FALSE)</f>
        <v>0.75</v>
      </c>
      <c r="I2637" s="22">
        <f t="shared" si="348"/>
        <v>7.5</v>
      </c>
      <c r="J2637" s="5"/>
      <c r="K2637" s="5"/>
      <c r="L2637" s="33">
        <f t="shared" si="349"/>
        <v>881.5</v>
      </c>
      <c r="M2637" s="33">
        <f t="shared" si="350"/>
        <v>881.5</v>
      </c>
      <c r="N2637" s="22">
        <f t="shared" si="351"/>
        <v>0</v>
      </c>
    </row>
    <row r="2638" spans="1:14" x14ac:dyDescent="0.3">
      <c r="A2638" s="5" t="s">
        <v>2194</v>
      </c>
      <c r="B2638" s="5" t="s">
        <v>2195</v>
      </c>
      <c r="C2638" s="5" t="s">
        <v>3733</v>
      </c>
      <c r="D2638" s="5">
        <v>30</v>
      </c>
      <c r="E2638" s="6">
        <v>4550</v>
      </c>
      <c r="F2638" s="17">
        <f>VLOOKUP(A2638,'forecast data dump'!$A$1:$H$3450,4,FALSE)</f>
        <v>44410</v>
      </c>
      <c r="G2638" s="17">
        <f>VLOOKUP(A2638,'forecast data dump'!$A$1:$H$3450,5,FALSE)</f>
        <v>44495</v>
      </c>
      <c r="H2638" s="13">
        <f>VLOOKUP(A2638,'forecast data dump'!$A$1:$H$3450,8,FALSE)</f>
        <v>0</v>
      </c>
      <c r="I2638" s="22">
        <f t="shared" si="348"/>
        <v>30</v>
      </c>
      <c r="J2638" s="5"/>
      <c r="K2638" s="5"/>
      <c r="L2638" s="33">
        <f t="shared" si="349"/>
        <v>4550</v>
      </c>
      <c r="M2638" s="33">
        <f t="shared" si="350"/>
        <v>4550</v>
      </c>
      <c r="N2638" s="22">
        <f t="shared" si="351"/>
        <v>0</v>
      </c>
    </row>
    <row r="2639" spans="1:14" x14ac:dyDescent="0.3">
      <c r="A2639" s="5" t="s">
        <v>2194</v>
      </c>
      <c r="B2639" s="5" t="s">
        <v>2195</v>
      </c>
      <c r="C2639" s="5" t="s">
        <v>3745</v>
      </c>
      <c r="D2639" s="5">
        <v>10</v>
      </c>
      <c r="E2639" s="6">
        <v>1175</v>
      </c>
      <c r="F2639" s="17">
        <f>VLOOKUP(A2639,'forecast data dump'!$A$1:$H$3450,4,FALSE)</f>
        <v>44410</v>
      </c>
      <c r="G2639" s="17">
        <f>VLOOKUP(A2639,'forecast data dump'!$A$1:$H$3450,5,FALSE)</f>
        <v>44495</v>
      </c>
      <c r="H2639" s="13">
        <f>VLOOKUP(A2639,'forecast data dump'!$A$1:$H$3450,8,FALSE)</f>
        <v>0</v>
      </c>
      <c r="I2639" s="22">
        <f t="shared" si="348"/>
        <v>10</v>
      </c>
      <c r="J2639" s="5"/>
      <c r="K2639" s="5"/>
      <c r="L2639" s="33">
        <f t="shared" si="349"/>
        <v>1175</v>
      </c>
      <c r="M2639" s="33">
        <f t="shared" si="350"/>
        <v>1175</v>
      </c>
      <c r="N2639" s="22">
        <f t="shared" si="351"/>
        <v>0</v>
      </c>
    </row>
    <row r="2640" spans="1:14" x14ac:dyDescent="0.3">
      <c r="A2640" s="5" t="s">
        <v>2194</v>
      </c>
      <c r="B2640" s="5" t="s">
        <v>2195</v>
      </c>
      <c r="C2640" s="5" t="s">
        <v>3741</v>
      </c>
      <c r="D2640" s="5">
        <v>10</v>
      </c>
      <c r="E2640" s="6">
        <v>1175</v>
      </c>
      <c r="F2640" s="17">
        <f>VLOOKUP(A2640,'forecast data dump'!$A$1:$H$3450,4,FALSE)</f>
        <v>44410</v>
      </c>
      <c r="G2640" s="17">
        <f>VLOOKUP(A2640,'forecast data dump'!$A$1:$H$3450,5,FALSE)</f>
        <v>44495</v>
      </c>
      <c r="H2640" s="13">
        <f>VLOOKUP(A2640,'forecast data dump'!$A$1:$H$3450,8,FALSE)</f>
        <v>0</v>
      </c>
      <c r="I2640" s="22">
        <f t="shared" si="348"/>
        <v>10</v>
      </c>
      <c r="J2640" s="5"/>
      <c r="K2640" s="5"/>
      <c r="L2640" s="33">
        <f t="shared" si="349"/>
        <v>1175</v>
      </c>
      <c r="M2640" s="33">
        <f t="shared" si="350"/>
        <v>1175</v>
      </c>
      <c r="N2640" s="22">
        <f t="shared" si="351"/>
        <v>0</v>
      </c>
    </row>
    <row r="2641" spans="1:14" x14ac:dyDescent="0.3">
      <c r="A2641" s="5" t="s">
        <v>2196</v>
      </c>
      <c r="B2641" s="5" t="s">
        <v>2197</v>
      </c>
      <c r="C2641" s="5" t="s">
        <v>3733</v>
      </c>
      <c r="D2641" s="5">
        <v>40</v>
      </c>
      <c r="E2641" s="6">
        <v>6067</v>
      </c>
      <c r="F2641" s="17" t="str">
        <f>VLOOKUP(A2641,'forecast data dump'!$A$1:$H$3450,4,FALSE)</f>
        <v>29-Apr-21 A</v>
      </c>
      <c r="G2641" s="17">
        <f>VLOOKUP(A2641,'forecast data dump'!$A$1:$H$3450,5,FALSE)</f>
        <v>44512</v>
      </c>
      <c r="H2641" s="13">
        <f>VLOOKUP(A2641,'forecast data dump'!$A$1:$H$3450,8,FALSE)</f>
        <v>0.2</v>
      </c>
      <c r="I2641" s="22">
        <f t="shared" si="348"/>
        <v>32</v>
      </c>
      <c r="J2641" s="5"/>
      <c r="K2641" s="5"/>
      <c r="L2641" s="33">
        <f t="shared" si="349"/>
        <v>4853.6000000000004</v>
      </c>
      <c r="M2641" s="33">
        <f t="shared" si="350"/>
        <v>4853.6000000000004</v>
      </c>
      <c r="N2641" s="22">
        <f t="shared" si="351"/>
        <v>0</v>
      </c>
    </row>
    <row r="2642" spans="1:14" x14ac:dyDescent="0.3">
      <c r="A2642" s="5" t="s">
        <v>2196</v>
      </c>
      <c r="B2642" s="5" t="s">
        <v>2197</v>
      </c>
      <c r="C2642" s="5" t="s">
        <v>3745</v>
      </c>
      <c r="D2642" s="5">
        <v>20</v>
      </c>
      <c r="E2642" s="6">
        <v>2351</v>
      </c>
      <c r="F2642" s="17" t="str">
        <f>VLOOKUP(A2642,'forecast data dump'!$A$1:$H$3450,4,FALSE)</f>
        <v>29-Apr-21 A</v>
      </c>
      <c r="G2642" s="17">
        <f>VLOOKUP(A2642,'forecast data dump'!$A$1:$H$3450,5,FALSE)</f>
        <v>44512</v>
      </c>
      <c r="H2642" s="13">
        <f>VLOOKUP(A2642,'forecast data dump'!$A$1:$H$3450,8,FALSE)</f>
        <v>0.2</v>
      </c>
      <c r="I2642" s="22">
        <f t="shared" si="348"/>
        <v>16</v>
      </c>
      <c r="J2642" s="5"/>
      <c r="K2642" s="5"/>
      <c r="L2642" s="33">
        <f t="shared" si="349"/>
        <v>1880.8000000000002</v>
      </c>
      <c r="M2642" s="33">
        <f t="shared" si="350"/>
        <v>1880.8000000000002</v>
      </c>
      <c r="N2642" s="22">
        <f t="shared" si="351"/>
        <v>0</v>
      </c>
    </row>
    <row r="2643" spans="1:14" x14ac:dyDescent="0.3">
      <c r="A2643" s="5" t="s">
        <v>2198</v>
      </c>
      <c r="B2643" s="5" t="s">
        <v>2199</v>
      </c>
      <c r="C2643" s="5" t="s">
        <v>3733</v>
      </c>
      <c r="D2643" s="5">
        <v>8</v>
      </c>
      <c r="E2643" s="6">
        <v>1213</v>
      </c>
      <c r="F2643" s="17">
        <f>VLOOKUP(A2643,'forecast data dump'!$A$1:$H$3450,4,FALSE)</f>
        <v>44515</v>
      </c>
      <c r="G2643" s="17">
        <f>VLOOKUP(A2643,'forecast data dump'!$A$1:$H$3450,5,FALSE)</f>
        <v>44530</v>
      </c>
      <c r="H2643" s="13">
        <f>VLOOKUP(A2643,'forecast data dump'!$A$1:$H$3450,8,FALSE)</f>
        <v>0</v>
      </c>
      <c r="I2643" s="22">
        <f t="shared" si="348"/>
        <v>8</v>
      </c>
      <c r="J2643" s="5"/>
      <c r="K2643" s="5"/>
      <c r="L2643" s="33">
        <f t="shared" si="349"/>
        <v>1213</v>
      </c>
      <c r="M2643" s="33">
        <f t="shared" si="350"/>
        <v>1213</v>
      </c>
      <c r="N2643" s="22">
        <f t="shared" si="351"/>
        <v>0</v>
      </c>
    </row>
    <row r="2644" spans="1:14" x14ac:dyDescent="0.3">
      <c r="A2644" s="5" t="s">
        <v>2198</v>
      </c>
      <c r="B2644" s="5" t="s">
        <v>2199</v>
      </c>
      <c r="C2644" s="5" t="s">
        <v>3745</v>
      </c>
      <c r="D2644" s="5">
        <v>8</v>
      </c>
      <c r="E2644" s="6">
        <v>940</v>
      </c>
      <c r="F2644" s="17">
        <f>VLOOKUP(A2644,'forecast data dump'!$A$1:$H$3450,4,FALSE)</f>
        <v>44515</v>
      </c>
      <c r="G2644" s="17">
        <f>VLOOKUP(A2644,'forecast data dump'!$A$1:$H$3450,5,FALSE)</f>
        <v>44530</v>
      </c>
      <c r="H2644" s="13">
        <f>VLOOKUP(A2644,'forecast data dump'!$A$1:$H$3450,8,FALSE)</f>
        <v>0</v>
      </c>
      <c r="I2644" s="22">
        <f t="shared" si="348"/>
        <v>8</v>
      </c>
      <c r="J2644" s="5"/>
      <c r="K2644" s="5"/>
      <c r="L2644" s="33">
        <f t="shared" si="349"/>
        <v>940</v>
      </c>
      <c r="M2644" s="33">
        <f t="shared" si="350"/>
        <v>940</v>
      </c>
      <c r="N2644" s="22">
        <f t="shared" si="351"/>
        <v>0</v>
      </c>
    </row>
    <row r="2645" spans="1:14" x14ac:dyDescent="0.3">
      <c r="A2645" s="5" t="s">
        <v>2198</v>
      </c>
      <c r="B2645" s="5" t="s">
        <v>2199</v>
      </c>
      <c r="C2645" s="5" t="s">
        <v>3741</v>
      </c>
      <c r="D2645" s="5">
        <v>8</v>
      </c>
      <c r="E2645" s="6">
        <v>940</v>
      </c>
      <c r="F2645" s="17">
        <f>VLOOKUP(A2645,'forecast data dump'!$A$1:$H$3450,4,FALSE)</f>
        <v>44515</v>
      </c>
      <c r="G2645" s="17">
        <f>VLOOKUP(A2645,'forecast data dump'!$A$1:$H$3450,5,FALSE)</f>
        <v>44530</v>
      </c>
      <c r="H2645" s="13">
        <f>VLOOKUP(A2645,'forecast data dump'!$A$1:$H$3450,8,FALSE)</f>
        <v>0</v>
      </c>
      <c r="I2645" s="22">
        <f t="shared" si="348"/>
        <v>8</v>
      </c>
      <c r="J2645" s="5"/>
      <c r="K2645" s="5"/>
      <c r="L2645" s="33">
        <f t="shared" si="349"/>
        <v>940</v>
      </c>
      <c r="M2645" s="33">
        <f t="shared" si="350"/>
        <v>940</v>
      </c>
      <c r="N2645" s="22">
        <f t="shared" si="351"/>
        <v>0</v>
      </c>
    </row>
    <row r="2646" spans="1:14" x14ac:dyDescent="0.3">
      <c r="A2646" s="5" t="s">
        <v>2200</v>
      </c>
      <c r="B2646" s="5" t="s">
        <v>2201</v>
      </c>
      <c r="C2646" s="5" t="s">
        <v>3733</v>
      </c>
      <c r="D2646" s="5">
        <v>8</v>
      </c>
      <c r="E2646" s="6">
        <v>1213</v>
      </c>
      <c r="F2646" s="17">
        <f>VLOOKUP(A2646,'forecast data dump'!$A$1:$H$3450,4,FALSE)</f>
        <v>44531</v>
      </c>
      <c r="G2646" s="17">
        <f>VLOOKUP(A2646,'forecast data dump'!$A$1:$H$3450,5,FALSE)</f>
        <v>44544</v>
      </c>
      <c r="H2646" s="13">
        <f>VLOOKUP(A2646,'forecast data dump'!$A$1:$H$3450,8,FALSE)</f>
        <v>0</v>
      </c>
      <c r="I2646" s="22">
        <f t="shared" si="348"/>
        <v>8</v>
      </c>
      <c r="J2646" s="5"/>
      <c r="K2646" s="5"/>
      <c r="L2646" s="33">
        <f t="shared" si="349"/>
        <v>1213</v>
      </c>
      <c r="M2646" s="33">
        <f t="shared" si="350"/>
        <v>1213</v>
      </c>
      <c r="N2646" s="22">
        <f t="shared" si="351"/>
        <v>0</v>
      </c>
    </row>
    <row r="2647" spans="1:14" x14ac:dyDescent="0.3">
      <c r="A2647" s="5" t="s">
        <v>2200</v>
      </c>
      <c r="B2647" s="5" t="s">
        <v>2201</v>
      </c>
      <c r="C2647" s="5" t="s">
        <v>3745</v>
      </c>
      <c r="D2647" s="5">
        <v>8</v>
      </c>
      <c r="E2647" s="6">
        <v>940</v>
      </c>
      <c r="F2647" s="17">
        <f>VLOOKUP(A2647,'forecast data dump'!$A$1:$H$3450,4,FALSE)</f>
        <v>44531</v>
      </c>
      <c r="G2647" s="17">
        <f>VLOOKUP(A2647,'forecast data dump'!$A$1:$H$3450,5,FALSE)</f>
        <v>44544</v>
      </c>
      <c r="H2647" s="13">
        <f>VLOOKUP(A2647,'forecast data dump'!$A$1:$H$3450,8,FALSE)</f>
        <v>0</v>
      </c>
      <c r="I2647" s="22">
        <f t="shared" si="348"/>
        <v>8</v>
      </c>
      <c r="J2647" s="5"/>
      <c r="K2647" s="5"/>
      <c r="L2647" s="33">
        <f t="shared" si="349"/>
        <v>940</v>
      </c>
      <c r="M2647" s="33">
        <f t="shared" si="350"/>
        <v>940</v>
      </c>
      <c r="N2647" s="22">
        <f t="shared" si="351"/>
        <v>0</v>
      </c>
    </row>
    <row r="2648" spans="1:14" x14ac:dyDescent="0.3">
      <c r="A2648" s="5" t="s">
        <v>2200</v>
      </c>
      <c r="B2648" s="5" t="s">
        <v>2201</v>
      </c>
      <c r="C2648" s="5" t="s">
        <v>3741</v>
      </c>
      <c r="D2648" s="5">
        <v>8</v>
      </c>
      <c r="E2648" s="6">
        <v>940</v>
      </c>
      <c r="F2648" s="17">
        <f>VLOOKUP(A2648,'forecast data dump'!$A$1:$H$3450,4,FALSE)</f>
        <v>44531</v>
      </c>
      <c r="G2648" s="17">
        <f>VLOOKUP(A2648,'forecast data dump'!$A$1:$H$3450,5,FALSE)</f>
        <v>44544</v>
      </c>
      <c r="H2648" s="13">
        <f>VLOOKUP(A2648,'forecast data dump'!$A$1:$H$3450,8,FALSE)</f>
        <v>0</v>
      </c>
      <c r="I2648" s="22">
        <f t="shared" si="348"/>
        <v>8</v>
      </c>
      <c r="J2648" s="5"/>
      <c r="K2648" s="5"/>
      <c r="L2648" s="33">
        <f t="shared" si="349"/>
        <v>940</v>
      </c>
      <c r="M2648" s="33">
        <f t="shared" si="350"/>
        <v>940</v>
      </c>
      <c r="N2648" s="22">
        <f t="shared" si="351"/>
        <v>0</v>
      </c>
    </row>
    <row r="2649" spans="1:14" x14ac:dyDescent="0.3">
      <c r="A2649" s="5" t="s">
        <v>2202</v>
      </c>
      <c r="B2649" s="5" t="s">
        <v>2203</v>
      </c>
      <c r="C2649" s="5" t="s">
        <v>3733</v>
      </c>
      <c r="D2649" s="5">
        <v>8</v>
      </c>
      <c r="E2649" s="6">
        <v>1250</v>
      </c>
      <c r="F2649" s="17">
        <f>VLOOKUP(A2649,'forecast data dump'!$A$1:$H$3450,4,FALSE)</f>
        <v>44783</v>
      </c>
      <c r="G2649" s="17">
        <f>VLOOKUP(A2649,'forecast data dump'!$A$1:$H$3450,5,FALSE)</f>
        <v>44783</v>
      </c>
      <c r="H2649" s="13">
        <f>VLOOKUP(A2649,'forecast data dump'!$A$1:$H$3450,8,FALSE)</f>
        <v>0</v>
      </c>
      <c r="I2649" s="22">
        <f t="shared" si="348"/>
        <v>8</v>
      </c>
      <c r="J2649" s="5"/>
      <c r="K2649" s="5"/>
      <c r="L2649" s="33">
        <f t="shared" si="349"/>
        <v>1250</v>
      </c>
      <c r="M2649" s="33">
        <f t="shared" si="350"/>
        <v>1250</v>
      </c>
      <c r="N2649" s="22">
        <f t="shared" si="351"/>
        <v>0</v>
      </c>
    </row>
    <row r="2650" spans="1:14" x14ac:dyDescent="0.3">
      <c r="A2650" s="5" t="s">
        <v>2202</v>
      </c>
      <c r="B2650" s="5" t="s">
        <v>2203</v>
      </c>
      <c r="C2650" s="5" t="s">
        <v>3741</v>
      </c>
      <c r="D2650" s="5">
        <v>8</v>
      </c>
      <c r="E2650" s="6">
        <v>969</v>
      </c>
      <c r="F2650" s="17">
        <f>VLOOKUP(A2650,'forecast data dump'!$A$1:$H$3450,4,FALSE)</f>
        <v>44783</v>
      </c>
      <c r="G2650" s="17">
        <f>VLOOKUP(A2650,'forecast data dump'!$A$1:$H$3450,5,FALSE)</f>
        <v>44783</v>
      </c>
      <c r="H2650" s="13">
        <f>VLOOKUP(A2650,'forecast data dump'!$A$1:$H$3450,8,FALSE)</f>
        <v>0</v>
      </c>
      <c r="I2650" s="22">
        <f t="shared" si="348"/>
        <v>8</v>
      </c>
      <c r="J2650" s="5"/>
      <c r="K2650" s="5"/>
      <c r="L2650" s="33">
        <f t="shared" si="349"/>
        <v>969</v>
      </c>
      <c r="M2650" s="33">
        <f t="shared" si="350"/>
        <v>969</v>
      </c>
      <c r="N2650" s="22">
        <f t="shared" si="351"/>
        <v>0</v>
      </c>
    </row>
    <row r="2651" spans="1:14" x14ac:dyDescent="0.3">
      <c r="A2651" s="5" t="s">
        <v>2204</v>
      </c>
      <c r="B2651" s="5" t="s">
        <v>2205</v>
      </c>
      <c r="C2651" s="5" t="s">
        <v>3733</v>
      </c>
      <c r="D2651" s="5">
        <v>8</v>
      </c>
      <c r="E2651" s="6">
        <v>1250</v>
      </c>
      <c r="F2651" s="17">
        <f>VLOOKUP(A2651,'forecast data dump'!$A$1:$H$3450,4,FALSE)</f>
        <v>44784</v>
      </c>
      <c r="G2651" s="17">
        <f>VLOOKUP(A2651,'forecast data dump'!$A$1:$H$3450,5,FALSE)</f>
        <v>44795</v>
      </c>
      <c r="H2651" s="13">
        <f>VLOOKUP(A2651,'forecast data dump'!$A$1:$H$3450,8,FALSE)</f>
        <v>0</v>
      </c>
      <c r="I2651" s="22">
        <f t="shared" si="348"/>
        <v>8</v>
      </c>
      <c r="J2651" s="5"/>
      <c r="K2651" s="5"/>
      <c r="L2651" s="33">
        <f t="shared" si="349"/>
        <v>1250</v>
      </c>
      <c r="M2651" s="33">
        <f t="shared" si="350"/>
        <v>1250</v>
      </c>
      <c r="N2651" s="22">
        <f t="shared" si="351"/>
        <v>0</v>
      </c>
    </row>
    <row r="2652" spans="1:14" x14ac:dyDescent="0.3">
      <c r="A2652" s="5" t="s">
        <v>2204</v>
      </c>
      <c r="B2652" s="5" t="s">
        <v>2205</v>
      </c>
      <c r="C2652" s="5" t="s">
        <v>3745</v>
      </c>
      <c r="D2652" s="5">
        <v>8</v>
      </c>
      <c r="E2652" s="6">
        <v>969</v>
      </c>
      <c r="F2652" s="17">
        <f>VLOOKUP(A2652,'forecast data dump'!$A$1:$H$3450,4,FALSE)</f>
        <v>44784</v>
      </c>
      <c r="G2652" s="17">
        <f>VLOOKUP(A2652,'forecast data dump'!$A$1:$H$3450,5,FALSE)</f>
        <v>44795</v>
      </c>
      <c r="H2652" s="13">
        <f>VLOOKUP(A2652,'forecast data dump'!$A$1:$H$3450,8,FALSE)</f>
        <v>0</v>
      </c>
      <c r="I2652" s="22">
        <f t="shared" si="348"/>
        <v>8</v>
      </c>
      <c r="J2652" s="5"/>
      <c r="K2652" s="5"/>
      <c r="L2652" s="33">
        <f t="shared" si="349"/>
        <v>969</v>
      </c>
      <c r="M2652" s="33">
        <f t="shared" si="350"/>
        <v>969</v>
      </c>
      <c r="N2652" s="22">
        <f t="shared" si="351"/>
        <v>0</v>
      </c>
    </row>
    <row r="2653" spans="1:14" x14ac:dyDescent="0.3">
      <c r="A2653" s="5" t="s">
        <v>2204</v>
      </c>
      <c r="B2653" s="5" t="s">
        <v>2205</v>
      </c>
      <c r="C2653" s="5" t="s">
        <v>3741</v>
      </c>
      <c r="D2653" s="5">
        <v>16</v>
      </c>
      <c r="E2653" s="6">
        <v>1937</v>
      </c>
      <c r="F2653" s="17">
        <f>VLOOKUP(A2653,'forecast data dump'!$A$1:$H$3450,4,FALSE)</f>
        <v>44784</v>
      </c>
      <c r="G2653" s="17">
        <f>VLOOKUP(A2653,'forecast data dump'!$A$1:$H$3450,5,FALSE)</f>
        <v>44795</v>
      </c>
      <c r="H2653" s="13">
        <f>VLOOKUP(A2653,'forecast data dump'!$A$1:$H$3450,8,FALSE)</f>
        <v>0</v>
      </c>
      <c r="I2653" s="22">
        <f t="shared" si="348"/>
        <v>16</v>
      </c>
      <c r="J2653" s="5"/>
      <c r="K2653" s="5"/>
      <c r="L2653" s="33">
        <f t="shared" si="349"/>
        <v>1937</v>
      </c>
      <c r="M2653" s="33">
        <f t="shared" si="350"/>
        <v>1937</v>
      </c>
      <c r="N2653" s="22">
        <f t="shared" si="351"/>
        <v>0</v>
      </c>
    </row>
    <row r="2654" spans="1:14" x14ac:dyDescent="0.3">
      <c r="A2654" s="5" t="s">
        <v>2206</v>
      </c>
      <c r="B2654" s="5" t="s">
        <v>2207</v>
      </c>
      <c r="C2654" s="5" t="s">
        <v>3733</v>
      </c>
      <c r="D2654" s="5">
        <v>8</v>
      </c>
      <c r="E2654" s="6">
        <v>1250</v>
      </c>
      <c r="F2654" s="17">
        <f>VLOOKUP(A2654,'forecast data dump'!$A$1:$H$3450,4,FALSE)</f>
        <v>44796</v>
      </c>
      <c r="G2654" s="17">
        <f>VLOOKUP(A2654,'forecast data dump'!$A$1:$H$3450,5,FALSE)</f>
        <v>44802</v>
      </c>
      <c r="H2654" s="13">
        <f>VLOOKUP(A2654,'forecast data dump'!$A$1:$H$3450,8,FALSE)</f>
        <v>0</v>
      </c>
      <c r="I2654" s="22">
        <f t="shared" si="348"/>
        <v>8</v>
      </c>
      <c r="J2654" s="5"/>
      <c r="K2654" s="5"/>
      <c r="L2654" s="33">
        <f t="shared" si="349"/>
        <v>1250</v>
      </c>
      <c r="M2654" s="33">
        <f t="shared" si="350"/>
        <v>1250</v>
      </c>
      <c r="N2654" s="22">
        <f t="shared" si="351"/>
        <v>0</v>
      </c>
    </row>
    <row r="2655" spans="1:14" x14ac:dyDescent="0.3">
      <c r="A2655" s="5" t="s">
        <v>2206</v>
      </c>
      <c r="B2655" s="5" t="s">
        <v>2207</v>
      </c>
      <c r="C2655" s="5" t="s">
        <v>3745</v>
      </c>
      <c r="D2655" s="5">
        <v>8</v>
      </c>
      <c r="E2655" s="6">
        <v>969</v>
      </c>
      <c r="F2655" s="17">
        <f>VLOOKUP(A2655,'forecast data dump'!$A$1:$H$3450,4,FALSE)</f>
        <v>44796</v>
      </c>
      <c r="G2655" s="17">
        <f>VLOOKUP(A2655,'forecast data dump'!$A$1:$H$3450,5,FALSE)</f>
        <v>44802</v>
      </c>
      <c r="H2655" s="13">
        <f>VLOOKUP(A2655,'forecast data dump'!$A$1:$H$3450,8,FALSE)</f>
        <v>0</v>
      </c>
      <c r="I2655" s="22">
        <f t="shared" si="348"/>
        <v>8</v>
      </c>
      <c r="J2655" s="5"/>
      <c r="K2655" s="5"/>
      <c r="L2655" s="33">
        <f t="shared" si="349"/>
        <v>969</v>
      </c>
      <c r="M2655" s="33">
        <f t="shared" si="350"/>
        <v>969</v>
      </c>
      <c r="N2655" s="22">
        <f t="shared" si="351"/>
        <v>0</v>
      </c>
    </row>
    <row r="2656" spans="1:14" x14ac:dyDescent="0.3">
      <c r="A2656" s="5" t="s">
        <v>2206</v>
      </c>
      <c r="B2656" s="5" t="s">
        <v>2207</v>
      </c>
      <c r="C2656" s="5" t="s">
        <v>3741</v>
      </c>
      <c r="D2656" s="5">
        <v>16</v>
      </c>
      <c r="E2656" s="6">
        <v>1937</v>
      </c>
      <c r="F2656" s="17">
        <f>VLOOKUP(A2656,'forecast data dump'!$A$1:$H$3450,4,FALSE)</f>
        <v>44796</v>
      </c>
      <c r="G2656" s="17">
        <f>VLOOKUP(A2656,'forecast data dump'!$A$1:$H$3450,5,FALSE)</f>
        <v>44802</v>
      </c>
      <c r="H2656" s="13">
        <f>VLOOKUP(A2656,'forecast data dump'!$A$1:$H$3450,8,FALSE)</f>
        <v>0</v>
      </c>
      <c r="I2656" s="22">
        <f t="shared" si="348"/>
        <v>16</v>
      </c>
      <c r="J2656" s="5"/>
      <c r="K2656" s="5"/>
      <c r="L2656" s="33">
        <f t="shared" si="349"/>
        <v>1937</v>
      </c>
      <c r="M2656" s="33">
        <f t="shared" si="350"/>
        <v>1937</v>
      </c>
      <c r="N2656" s="22">
        <f t="shared" si="351"/>
        <v>0</v>
      </c>
    </row>
    <row r="2657" spans="1:14" x14ac:dyDescent="0.3">
      <c r="A2657" s="5" t="s">
        <v>2208</v>
      </c>
      <c r="B2657" s="5" t="s">
        <v>2209</v>
      </c>
      <c r="C2657" s="5" t="s">
        <v>3741</v>
      </c>
      <c r="D2657" s="5">
        <v>8</v>
      </c>
      <c r="E2657" s="6">
        <v>969</v>
      </c>
      <c r="F2657" s="17">
        <f>VLOOKUP(A2657,'forecast data dump'!$A$1:$H$3450,4,FALSE)</f>
        <v>44803</v>
      </c>
      <c r="G2657" s="17">
        <f>VLOOKUP(A2657,'forecast data dump'!$A$1:$H$3450,5,FALSE)</f>
        <v>44810</v>
      </c>
      <c r="H2657" s="13">
        <f>VLOOKUP(A2657,'forecast data dump'!$A$1:$H$3450,8,FALSE)</f>
        <v>0</v>
      </c>
      <c r="I2657" s="22">
        <f t="shared" si="348"/>
        <v>8</v>
      </c>
      <c r="J2657" s="5"/>
      <c r="K2657" s="5"/>
      <c r="L2657" s="33">
        <f t="shared" si="349"/>
        <v>969</v>
      </c>
      <c r="M2657" s="33">
        <f t="shared" si="350"/>
        <v>969</v>
      </c>
      <c r="N2657" s="22">
        <f t="shared" si="351"/>
        <v>0</v>
      </c>
    </row>
    <row r="2658" spans="1:14" x14ac:dyDescent="0.3">
      <c r="A2658" s="5" t="s">
        <v>2210</v>
      </c>
      <c r="B2658" s="5" t="s">
        <v>2211</v>
      </c>
      <c r="C2658" s="5" t="s">
        <v>3741</v>
      </c>
      <c r="D2658" s="5">
        <v>120</v>
      </c>
      <c r="E2658" s="6">
        <v>14529</v>
      </c>
      <c r="F2658" s="17">
        <f>VLOOKUP(A2658,'forecast data dump'!$A$1:$H$3450,4,FALSE)</f>
        <v>44811</v>
      </c>
      <c r="G2658" s="17">
        <f>VLOOKUP(A2658,'forecast data dump'!$A$1:$H$3450,5,FALSE)</f>
        <v>44817</v>
      </c>
      <c r="H2658" s="13">
        <f>VLOOKUP(A2658,'forecast data dump'!$A$1:$H$3450,8,FALSE)</f>
        <v>0</v>
      </c>
      <c r="I2658" s="22">
        <f t="shared" si="348"/>
        <v>120</v>
      </c>
      <c r="J2658" s="5"/>
      <c r="K2658" s="5"/>
      <c r="L2658" s="33">
        <f t="shared" si="349"/>
        <v>14529</v>
      </c>
      <c r="M2658" s="33">
        <f t="shared" si="350"/>
        <v>14529</v>
      </c>
      <c r="N2658" s="22">
        <f t="shared" si="351"/>
        <v>0</v>
      </c>
    </row>
    <row r="2659" spans="1:14" x14ac:dyDescent="0.3">
      <c r="A2659" s="5" t="s">
        <v>2210</v>
      </c>
      <c r="B2659" s="5" t="s">
        <v>2211</v>
      </c>
      <c r="C2659" s="5" t="s">
        <v>3744</v>
      </c>
      <c r="D2659" s="5">
        <v>24</v>
      </c>
      <c r="E2659" s="6">
        <v>3750</v>
      </c>
      <c r="F2659" s="17">
        <f>VLOOKUP(A2659,'forecast data dump'!$A$1:$H$3450,4,FALSE)</f>
        <v>44811</v>
      </c>
      <c r="G2659" s="17">
        <f>VLOOKUP(A2659,'forecast data dump'!$A$1:$H$3450,5,FALSE)</f>
        <v>44817</v>
      </c>
      <c r="H2659" s="13">
        <f>VLOOKUP(A2659,'forecast data dump'!$A$1:$H$3450,8,FALSE)</f>
        <v>0</v>
      </c>
      <c r="I2659" s="22">
        <f t="shared" si="348"/>
        <v>24</v>
      </c>
      <c r="J2659" s="5"/>
      <c r="K2659" s="5"/>
      <c r="L2659" s="33">
        <f t="shared" si="349"/>
        <v>3750</v>
      </c>
      <c r="M2659" s="33">
        <f t="shared" si="350"/>
        <v>3750</v>
      </c>
      <c r="N2659" s="22">
        <f t="shared" si="351"/>
        <v>0</v>
      </c>
    </row>
    <row r="2660" spans="1:14" x14ac:dyDescent="0.3">
      <c r="A2660" s="5" t="s">
        <v>2210</v>
      </c>
      <c r="B2660" s="5" t="s">
        <v>2211</v>
      </c>
      <c r="C2660" s="5" t="s">
        <v>3742</v>
      </c>
      <c r="D2660" s="5">
        <v>120</v>
      </c>
      <c r="E2660" s="6">
        <v>14529</v>
      </c>
      <c r="F2660" s="17">
        <f>VLOOKUP(A2660,'forecast data dump'!$A$1:$H$3450,4,FALSE)</f>
        <v>44811</v>
      </c>
      <c r="G2660" s="17">
        <f>VLOOKUP(A2660,'forecast data dump'!$A$1:$H$3450,5,FALSE)</f>
        <v>44817</v>
      </c>
      <c r="H2660" s="13">
        <f>VLOOKUP(A2660,'forecast data dump'!$A$1:$H$3450,8,FALSE)</f>
        <v>0</v>
      </c>
      <c r="I2660" s="22">
        <f t="shared" si="348"/>
        <v>120</v>
      </c>
      <c r="J2660" s="5"/>
      <c r="K2660" s="5"/>
      <c r="L2660" s="33">
        <f t="shared" si="349"/>
        <v>14529</v>
      </c>
      <c r="M2660" s="33">
        <f t="shared" si="350"/>
        <v>14529</v>
      </c>
      <c r="N2660" s="22">
        <f t="shared" si="351"/>
        <v>0</v>
      </c>
    </row>
    <row r="2661" spans="1:14" x14ac:dyDescent="0.3">
      <c r="A2661" s="5" t="s">
        <v>2210</v>
      </c>
      <c r="B2661" s="5" t="s">
        <v>2211</v>
      </c>
      <c r="C2661" s="5" t="s">
        <v>3745</v>
      </c>
      <c r="D2661" s="5">
        <v>24</v>
      </c>
      <c r="E2661" s="6">
        <v>2906</v>
      </c>
      <c r="F2661" s="17">
        <f>VLOOKUP(A2661,'forecast data dump'!$A$1:$H$3450,4,FALSE)</f>
        <v>44811</v>
      </c>
      <c r="G2661" s="17">
        <f>VLOOKUP(A2661,'forecast data dump'!$A$1:$H$3450,5,FALSE)</f>
        <v>44817</v>
      </c>
      <c r="H2661" s="13">
        <f>VLOOKUP(A2661,'forecast data dump'!$A$1:$H$3450,8,FALSE)</f>
        <v>0</v>
      </c>
      <c r="I2661" s="22">
        <f t="shared" si="348"/>
        <v>24</v>
      </c>
      <c r="J2661" s="5"/>
      <c r="K2661" s="5"/>
      <c r="L2661" s="33">
        <f t="shared" si="349"/>
        <v>2906</v>
      </c>
      <c r="M2661" s="33">
        <f t="shared" si="350"/>
        <v>2906</v>
      </c>
      <c r="N2661" s="22">
        <f t="shared" si="351"/>
        <v>0</v>
      </c>
    </row>
    <row r="2662" spans="1:14" x14ac:dyDescent="0.3">
      <c r="A2662" s="5" t="s">
        <v>2210</v>
      </c>
      <c r="B2662" s="5" t="s">
        <v>2211</v>
      </c>
      <c r="C2662" s="5" t="s">
        <v>3733</v>
      </c>
      <c r="D2662" s="5">
        <v>24</v>
      </c>
      <c r="E2662" s="6">
        <v>3750</v>
      </c>
      <c r="F2662" s="17">
        <f>VLOOKUP(A2662,'forecast data dump'!$A$1:$H$3450,4,FALSE)</f>
        <v>44811</v>
      </c>
      <c r="G2662" s="17">
        <f>VLOOKUP(A2662,'forecast data dump'!$A$1:$H$3450,5,FALSE)</f>
        <v>44817</v>
      </c>
      <c r="H2662" s="13">
        <f>VLOOKUP(A2662,'forecast data dump'!$A$1:$H$3450,8,FALSE)</f>
        <v>0</v>
      </c>
      <c r="I2662" s="22">
        <f t="shared" si="348"/>
        <v>24</v>
      </c>
      <c r="J2662" s="5"/>
      <c r="K2662" s="5"/>
      <c r="L2662" s="33">
        <f t="shared" si="349"/>
        <v>3750</v>
      </c>
      <c r="M2662" s="33">
        <f t="shared" si="350"/>
        <v>3750</v>
      </c>
      <c r="N2662" s="22">
        <f t="shared" si="351"/>
        <v>0</v>
      </c>
    </row>
    <row r="2663" spans="1:14" x14ac:dyDescent="0.3">
      <c r="A2663" s="5" t="s">
        <v>2210</v>
      </c>
      <c r="B2663" s="5" t="s">
        <v>2211</v>
      </c>
      <c r="C2663" s="5" t="s">
        <v>3752</v>
      </c>
      <c r="D2663" s="5">
        <v>240</v>
      </c>
      <c r="E2663" s="6">
        <v>31845</v>
      </c>
      <c r="F2663" s="17">
        <f>VLOOKUP(A2663,'forecast data dump'!$A$1:$H$3450,4,FALSE)</f>
        <v>44811</v>
      </c>
      <c r="G2663" s="17">
        <f>VLOOKUP(A2663,'forecast data dump'!$A$1:$H$3450,5,FALSE)</f>
        <v>44817</v>
      </c>
      <c r="H2663" s="13">
        <f>VLOOKUP(A2663,'forecast data dump'!$A$1:$H$3450,8,FALSE)</f>
        <v>0</v>
      </c>
      <c r="I2663" s="22">
        <f t="shared" si="348"/>
        <v>240</v>
      </c>
      <c r="J2663" s="5"/>
      <c r="K2663" s="5"/>
      <c r="L2663" s="33">
        <f t="shared" si="349"/>
        <v>31845</v>
      </c>
      <c r="M2663" s="33">
        <f t="shared" si="350"/>
        <v>31845</v>
      </c>
      <c r="N2663" s="22">
        <f t="shared" si="351"/>
        <v>0</v>
      </c>
    </row>
    <row r="2664" spans="1:14" x14ac:dyDescent="0.3">
      <c r="A2664" s="5" t="s">
        <v>2212</v>
      </c>
      <c r="B2664" s="5" t="s">
        <v>2213</v>
      </c>
      <c r="C2664" s="5" t="s">
        <v>3733</v>
      </c>
      <c r="D2664" s="5">
        <v>8</v>
      </c>
      <c r="E2664" s="6">
        <v>1250</v>
      </c>
      <c r="F2664" s="17">
        <f>VLOOKUP(A2664,'forecast data dump'!$A$1:$H$3450,4,FALSE)</f>
        <v>44818</v>
      </c>
      <c r="G2664" s="17">
        <f>VLOOKUP(A2664,'forecast data dump'!$A$1:$H$3450,5,FALSE)</f>
        <v>44824</v>
      </c>
      <c r="H2664" s="13">
        <f>VLOOKUP(A2664,'forecast data dump'!$A$1:$H$3450,8,FALSE)</f>
        <v>0</v>
      </c>
      <c r="I2664" s="22">
        <f t="shared" si="348"/>
        <v>8</v>
      </c>
      <c r="J2664" s="5"/>
      <c r="K2664" s="5"/>
      <c r="L2664" s="33">
        <f t="shared" si="349"/>
        <v>1250</v>
      </c>
      <c r="M2664" s="33">
        <f t="shared" si="350"/>
        <v>1250</v>
      </c>
      <c r="N2664" s="22">
        <f t="shared" si="351"/>
        <v>0</v>
      </c>
    </row>
    <row r="2665" spans="1:14" x14ac:dyDescent="0.3">
      <c r="A2665" s="5" t="s">
        <v>2212</v>
      </c>
      <c r="B2665" s="5" t="s">
        <v>2213</v>
      </c>
      <c r="C2665" s="5" t="s">
        <v>3745</v>
      </c>
      <c r="D2665" s="5">
        <v>8</v>
      </c>
      <c r="E2665" s="6">
        <v>969</v>
      </c>
      <c r="F2665" s="17">
        <f>VLOOKUP(A2665,'forecast data dump'!$A$1:$H$3450,4,FALSE)</f>
        <v>44818</v>
      </c>
      <c r="G2665" s="17">
        <f>VLOOKUP(A2665,'forecast data dump'!$A$1:$H$3450,5,FALSE)</f>
        <v>44824</v>
      </c>
      <c r="H2665" s="13">
        <f>VLOOKUP(A2665,'forecast data dump'!$A$1:$H$3450,8,FALSE)</f>
        <v>0</v>
      </c>
      <c r="I2665" s="22">
        <f t="shared" si="348"/>
        <v>8</v>
      </c>
      <c r="J2665" s="5"/>
      <c r="K2665" s="5"/>
      <c r="L2665" s="33">
        <f t="shared" si="349"/>
        <v>969</v>
      </c>
      <c r="M2665" s="33">
        <f t="shared" si="350"/>
        <v>969</v>
      </c>
      <c r="N2665" s="22">
        <f t="shared" si="351"/>
        <v>0</v>
      </c>
    </row>
    <row r="2666" spans="1:14" x14ac:dyDescent="0.3">
      <c r="A2666" s="5" t="s">
        <v>2212</v>
      </c>
      <c r="B2666" s="5" t="s">
        <v>2213</v>
      </c>
      <c r="C2666" s="5" t="s">
        <v>3741</v>
      </c>
      <c r="D2666" s="5">
        <v>8</v>
      </c>
      <c r="E2666" s="6">
        <v>969</v>
      </c>
      <c r="F2666" s="17">
        <f>VLOOKUP(A2666,'forecast data dump'!$A$1:$H$3450,4,FALSE)</f>
        <v>44818</v>
      </c>
      <c r="G2666" s="17">
        <f>VLOOKUP(A2666,'forecast data dump'!$A$1:$H$3450,5,FALSE)</f>
        <v>44824</v>
      </c>
      <c r="H2666" s="13">
        <f>VLOOKUP(A2666,'forecast data dump'!$A$1:$H$3450,8,FALSE)</f>
        <v>0</v>
      </c>
      <c r="I2666" s="22">
        <f t="shared" si="348"/>
        <v>8</v>
      </c>
      <c r="J2666" s="5"/>
      <c r="K2666" s="5"/>
      <c r="L2666" s="33">
        <f t="shared" si="349"/>
        <v>969</v>
      </c>
      <c r="M2666" s="33">
        <f t="shared" si="350"/>
        <v>969</v>
      </c>
      <c r="N2666" s="22">
        <f t="shared" si="351"/>
        <v>0</v>
      </c>
    </row>
    <row r="2667" spans="1:14" x14ac:dyDescent="0.3">
      <c r="A2667" s="5" t="s">
        <v>2212</v>
      </c>
      <c r="B2667" s="5" t="s">
        <v>2213</v>
      </c>
      <c r="C2667" s="5" t="s">
        <v>3742</v>
      </c>
      <c r="D2667" s="5">
        <v>8</v>
      </c>
      <c r="E2667" s="6">
        <v>969</v>
      </c>
      <c r="F2667" s="17">
        <f>VLOOKUP(A2667,'forecast data dump'!$A$1:$H$3450,4,FALSE)</f>
        <v>44818</v>
      </c>
      <c r="G2667" s="17">
        <f>VLOOKUP(A2667,'forecast data dump'!$A$1:$H$3450,5,FALSE)</f>
        <v>44824</v>
      </c>
      <c r="H2667" s="13">
        <f>VLOOKUP(A2667,'forecast data dump'!$A$1:$H$3450,8,FALSE)</f>
        <v>0</v>
      </c>
      <c r="I2667" s="22">
        <f t="shared" si="348"/>
        <v>8</v>
      </c>
      <c r="J2667" s="5"/>
      <c r="K2667" s="5"/>
      <c r="L2667" s="33">
        <f t="shared" si="349"/>
        <v>969</v>
      </c>
      <c r="M2667" s="33">
        <f t="shared" si="350"/>
        <v>969</v>
      </c>
      <c r="N2667" s="22">
        <f t="shared" si="351"/>
        <v>0</v>
      </c>
    </row>
    <row r="2668" spans="1:14" x14ac:dyDescent="0.3">
      <c r="A2668" s="5" t="s">
        <v>2214</v>
      </c>
      <c r="B2668" s="5" t="s">
        <v>2215</v>
      </c>
      <c r="C2668" s="5" t="s">
        <v>3733</v>
      </c>
      <c r="D2668" s="5">
        <v>8</v>
      </c>
      <c r="E2668" s="6">
        <v>1250</v>
      </c>
      <c r="F2668" s="17">
        <f>VLOOKUP(A2668,'forecast data dump'!$A$1:$H$3450,4,FALSE)</f>
        <v>44825</v>
      </c>
      <c r="G2668" s="17">
        <f>VLOOKUP(A2668,'forecast data dump'!$A$1:$H$3450,5,FALSE)</f>
        <v>44831</v>
      </c>
      <c r="H2668" s="13">
        <f>VLOOKUP(A2668,'forecast data dump'!$A$1:$H$3450,8,FALSE)</f>
        <v>0</v>
      </c>
      <c r="I2668" s="22">
        <f t="shared" si="348"/>
        <v>8</v>
      </c>
      <c r="J2668" s="5"/>
      <c r="K2668" s="5"/>
      <c r="L2668" s="33">
        <f t="shared" si="349"/>
        <v>1250</v>
      </c>
      <c r="M2668" s="33">
        <f t="shared" si="350"/>
        <v>1250</v>
      </c>
      <c r="N2668" s="22">
        <f t="shared" si="351"/>
        <v>0</v>
      </c>
    </row>
    <row r="2669" spans="1:14" x14ac:dyDescent="0.3">
      <c r="A2669" s="5" t="s">
        <v>2214</v>
      </c>
      <c r="B2669" s="5" t="s">
        <v>2215</v>
      </c>
      <c r="C2669" s="5" t="s">
        <v>3745</v>
      </c>
      <c r="D2669" s="5">
        <v>8</v>
      </c>
      <c r="E2669" s="6">
        <v>969</v>
      </c>
      <c r="F2669" s="17">
        <f>VLOOKUP(A2669,'forecast data dump'!$A$1:$H$3450,4,FALSE)</f>
        <v>44825</v>
      </c>
      <c r="G2669" s="17">
        <f>VLOOKUP(A2669,'forecast data dump'!$A$1:$H$3450,5,FALSE)</f>
        <v>44831</v>
      </c>
      <c r="H2669" s="13">
        <f>VLOOKUP(A2669,'forecast data dump'!$A$1:$H$3450,8,FALSE)</f>
        <v>0</v>
      </c>
      <c r="I2669" s="22">
        <f t="shared" si="348"/>
        <v>8</v>
      </c>
      <c r="J2669" s="5"/>
      <c r="K2669" s="5"/>
      <c r="L2669" s="33">
        <f t="shared" si="349"/>
        <v>969</v>
      </c>
      <c r="M2669" s="33">
        <f t="shared" si="350"/>
        <v>969</v>
      </c>
      <c r="N2669" s="22">
        <f t="shared" si="351"/>
        <v>0</v>
      </c>
    </row>
    <row r="2670" spans="1:14" x14ac:dyDescent="0.3">
      <c r="A2670" s="5" t="s">
        <v>2214</v>
      </c>
      <c r="B2670" s="5" t="s">
        <v>2215</v>
      </c>
      <c r="C2670" s="5" t="s">
        <v>3741</v>
      </c>
      <c r="D2670" s="5">
        <v>8</v>
      </c>
      <c r="E2670" s="6">
        <v>969</v>
      </c>
      <c r="F2670" s="17">
        <f>VLOOKUP(A2670,'forecast data dump'!$A$1:$H$3450,4,FALSE)</f>
        <v>44825</v>
      </c>
      <c r="G2670" s="17">
        <f>VLOOKUP(A2670,'forecast data dump'!$A$1:$H$3450,5,FALSE)</f>
        <v>44831</v>
      </c>
      <c r="H2670" s="13">
        <f>VLOOKUP(A2670,'forecast data dump'!$A$1:$H$3450,8,FALSE)</f>
        <v>0</v>
      </c>
      <c r="I2670" s="22">
        <f t="shared" si="348"/>
        <v>8</v>
      </c>
      <c r="J2670" s="5"/>
      <c r="K2670" s="5"/>
      <c r="L2670" s="33">
        <f t="shared" si="349"/>
        <v>969</v>
      </c>
      <c r="M2670" s="33">
        <f t="shared" si="350"/>
        <v>969</v>
      </c>
      <c r="N2670" s="22">
        <f t="shared" si="351"/>
        <v>0</v>
      </c>
    </row>
    <row r="2671" spans="1:14" x14ac:dyDescent="0.3">
      <c r="A2671" s="5" t="s">
        <v>2214</v>
      </c>
      <c r="B2671" s="5" t="s">
        <v>2215</v>
      </c>
      <c r="C2671" s="5" t="s">
        <v>3742</v>
      </c>
      <c r="D2671" s="5">
        <v>8</v>
      </c>
      <c r="E2671" s="6">
        <v>969</v>
      </c>
      <c r="F2671" s="17">
        <f>VLOOKUP(A2671,'forecast data dump'!$A$1:$H$3450,4,FALSE)</f>
        <v>44825</v>
      </c>
      <c r="G2671" s="17">
        <f>VLOOKUP(A2671,'forecast data dump'!$A$1:$H$3450,5,FALSE)</f>
        <v>44831</v>
      </c>
      <c r="H2671" s="13">
        <f>VLOOKUP(A2671,'forecast data dump'!$A$1:$H$3450,8,FALSE)</f>
        <v>0</v>
      </c>
      <c r="I2671" s="22">
        <f t="shared" si="348"/>
        <v>8</v>
      </c>
      <c r="J2671" s="5"/>
      <c r="K2671" s="5"/>
      <c r="L2671" s="33">
        <f t="shared" si="349"/>
        <v>969</v>
      </c>
      <c r="M2671" s="33">
        <f t="shared" si="350"/>
        <v>969</v>
      </c>
      <c r="N2671" s="22">
        <f t="shared" si="351"/>
        <v>0</v>
      </c>
    </row>
    <row r="2672" spans="1:14" x14ac:dyDescent="0.3">
      <c r="A2672" s="5" t="s">
        <v>2216</v>
      </c>
      <c r="B2672" s="5" t="s">
        <v>2217</v>
      </c>
      <c r="C2672" s="5" t="s">
        <v>3740</v>
      </c>
      <c r="D2672" s="5">
        <v>400</v>
      </c>
      <c r="E2672" s="6">
        <v>73035</v>
      </c>
      <c r="F2672" s="17">
        <f>VLOOKUP(A2672,'forecast data dump'!$A$1:$H$3450,4,FALSE)</f>
        <v>44832</v>
      </c>
      <c r="G2672" s="17">
        <f>VLOOKUP(A2672,'forecast data dump'!$A$1:$H$3450,5,FALSE)</f>
        <v>44838</v>
      </c>
      <c r="H2672" s="13">
        <f>VLOOKUP(A2672,'forecast data dump'!$A$1:$H$3450,8,FALSE)</f>
        <v>0</v>
      </c>
      <c r="I2672" s="22">
        <f t="shared" si="348"/>
        <v>400</v>
      </c>
      <c r="J2672" s="5"/>
      <c r="K2672" s="5"/>
      <c r="L2672" s="33">
        <f t="shared" si="349"/>
        <v>73035</v>
      </c>
      <c r="M2672" s="33">
        <f t="shared" si="350"/>
        <v>73035</v>
      </c>
      <c r="N2672" s="22">
        <f t="shared" si="351"/>
        <v>0</v>
      </c>
    </row>
    <row r="2673" spans="1:14" x14ac:dyDescent="0.3">
      <c r="A2673" s="5" t="s">
        <v>2216</v>
      </c>
      <c r="B2673" s="5" t="s">
        <v>2217</v>
      </c>
      <c r="C2673" s="5" t="s">
        <v>3741</v>
      </c>
      <c r="D2673" s="5">
        <v>40</v>
      </c>
      <c r="E2673" s="6">
        <v>4843</v>
      </c>
      <c r="F2673" s="17">
        <f>VLOOKUP(A2673,'forecast data dump'!$A$1:$H$3450,4,FALSE)</f>
        <v>44832</v>
      </c>
      <c r="G2673" s="17">
        <f>VLOOKUP(A2673,'forecast data dump'!$A$1:$H$3450,5,FALSE)</f>
        <v>44838</v>
      </c>
      <c r="H2673" s="13">
        <f>VLOOKUP(A2673,'forecast data dump'!$A$1:$H$3450,8,FALSE)</f>
        <v>0</v>
      </c>
      <c r="I2673" s="22">
        <f t="shared" si="348"/>
        <v>40</v>
      </c>
      <c r="J2673" s="5"/>
      <c r="K2673" s="5"/>
      <c r="L2673" s="33">
        <f t="shared" si="349"/>
        <v>4843</v>
      </c>
      <c r="M2673" s="33">
        <f t="shared" si="350"/>
        <v>4843</v>
      </c>
      <c r="N2673" s="22">
        <f t="shared" si="351"/>
        <v>0</v>
      </c>
    </row>
    <row r="2674" spans="1:14" x14ac:dyDescent="0.3">
      <c r="A2674" s="5" t="s">
        <v>2216</v>
      </c>
      <c r="B2674" s="5" t="s">
        <v>2217</v>
      </c>
      <c r="C2674" s="5" t="s">
        <v>3744</v>
      </c>
      <c r="D2674" s="5">
        <v>40</v>
      </c>
      <c r="E2674" s="6">
        <v>6249</v>
      </c>
      <c r="F2674" s="17">
        <f>VLOOKUP(A2674,'forecast data dump'!$A$1:$H$3450,4,FALSE)</f>
        <v>44832</v>
      </c>
      <c r="G2674" s="17">
        <f>VLOOKUP(A2674,'forecast data dump'!$A$1:$H$3450,5,FALSE)</f>
        <v>44838</v>
      </c>
      <c r="H2674" s="13">
        <f>VLOOKUP(A2674,'forecast data dump'!$A$1:$H$3450,8,FALSE)</f>
        <v>0</v>
      </c>
      <c r="I2674" s="22">
        <f t="shared" si="348"/>
        <v>40</v>
      </c>
      <c r="J2674" s="5"/>
      <c r="K2674" s="5"/>
      <c r="L2674" s="33">
        <f t="shared" si="349"/>
        <v>6249</v>
      </c>
      <c r="M2674" s="33">
        <f t="shared" si="350"/>
        <v>6249</v>
      </c>
      <c r="N2674" s="22">
        <f t="shared" si="351"/>
        <v>0</v>
      </c>
    </row>
    <row r="2675" spans="1:14" x14ac:dyDescent="0.3">
      <c r="A2675" s="5" t="s">
        <v>2216</v>
      </c>
      <c r="B2675" s="5" t="s">
        <v>2217</v>
      </c>
      <c r="C2675" s="5" t="s">
        <v>3742</v>
      </c>
      <c r="D2675" s="5">
        <v>40</v>
      </c>
      <c r="E2675" s="6">
        <v>4843</v>
      </c>
      <c r="F2675" s="17">
        <f>VLOOKUP(A2675,'forecast data dump'!$A$1:$H$3450,4,FALSE)</f>
        <v>44832</v>
      </c>
      <c r="G2675" s="17">
        <f>VLOOKUP(A2675,'forecast data dump'!$A$1:$H$3450,5,FALSE)</f>
        <v>44838</v>
      </c>
      <c r="H2675" s="13">
        <f>VLOOKUP(A2675,'forecast data dump'!$A$1:$H$3450,8,FALSE)</f>
        <v>0</v>
      </c>
      <c r="I2675" s="22">
        <f t="shared" si="348"/>
        <v>40</v>
      </c>
      <c r="J2675" s="5"/>
      <c r="K2675" s="5"/>
      <c r="L2675" s="33">
        <f t="shared" si="349"/>
        <v>4843</v>
      </c>
      <c r="M2675" s="33">
        <f t="shared" si="350"/>
        <v>4843</v>
      </c>
      <c r="N2675" s="22">
        <f t="shared" si="351"/>
        <v>0</v>
      </c>
    </row>
    <row r="2676" spans="1:14" x14ac:dyDescent="0.3">
      <c r="A2676" s="5" t="s">
        <v>2216</v>
      </c>
      <c r="B2676" s="5" t="s">
        <v>2217</v>
      </c>
      <c r="C2676" s="5" t="s">
        <v>3733</v>
      </c>
      <c r="D2676" s="5">
        <v>40</v>
      </c>
      <c r="E2676" s="6">
        <v>6249</v>
      </c>
      <c r="F2676" s="17">
        <f>VLOOKUP(A2676,'forecast data dump'!$A$1:$H$3450,4,FALSE)</f>
        <v>44832</v>
      </c>
      <c r="G2676" s="17">
        <f>VLOOKUP(A2676,'forecast data dump'!$A$1:$H$3450,5,FALSE)</f>
        <v>44838</v>
      </c>
      <c r="H2676" s="13">
        <f>VLOOKUP(A2676,'forecast data dump'!$A$1:$H$3450,8,FALSE)</f>
        <v>0</v>
      </c>
      <c r="I2676" s="22">
        <f t="shared" si="348"/>
        <v>40</v>
      </c>
      <c r="J2676" s="5"/>
      <c r="K2676" s="5"/>
      <c r="L2676" s="33">
        <f t="shared" si="349"/>
        <v>6249</v>
      </c>
      <c r="M2676" s="33">
        <f t="shared" si="350"/>
        <v>6249</v>
      </c>
      <c r="N2676" s="22">
        <f t="shared" si="351"/>
        <v>0</v>
      </c>
    </row>
    <row r="2677" spans="1:14" x14ac:dyDescent="0.3">
      <c r="A2677" s="5" t="s">
        <v>2216</v>
      </c>
      <c r="B2677" s="5" t="s">
        <v>2217</v>
      </c>
      <c r="C2677" s="5" t="s">
        <v>3745</v>
      </c>
      <c r="D2677" s="5">
        <v>40</v>
      </c>
      <c r="E2677" s="6">
        <v>4843</v>
      </c>
      <c r="F2677" s="17">
        <f>VLOOKUP(A2677,'forecast data dump'!$A$1:$H$3450,4,FALSE)</f>
        <v>44832</v>
      </c>
      <c r="G2677" s="17">
        <f>VLOOKUP(A2677,'forecast data dump'!$A$1:$H$3450,5,FALSE)</f>
        <v>44838</v>
      </c>
      <c r="H2677" s="13">
        <f>VLOOKUP(A2677,'forecast data dump'!$A$1:$H$3450,8,FALSE)</f>
        <v>0</v>
      </c>
      <c r="I2677" s="22">
        <f t="shared" si="348"/>
        <v>40</v>
      </c>
      <c r="J2677" s="5"/>
      <c r="K2677" s="5"/>
      <c r="L2677" s="33">
        <f t="shared" si="349"/>
        <v>4843</v>
      </c>
      <c r="M2677" s="33">
        <f t="shared" si="350"/>
        <v>4843</v>
      </c>
      <c r="N2677" s="22">
        <f t="shared" si="351"/>
        <v>0</v>
      </c>
    </row>
    <row r="2678" spans="1:14" x14ac:dyDescent="0.3">
      <c r="A2678" s="5" t="s">
        <v>2218</v>
      </c>
      <c r="B2678" s="5" t="s">
        <v>2219</v>
      </c>
      <c r="C2678" s="5" t="s">
        <v>3762</v>
      </c>
      <c r="D2678" s="5">
        <v>10000</v>
      </c>
      <c r="E2678" s="6">
        <v>11607</v>
      </c>
      <c r="F2678" s="17">
        <f>VLOOKUP(A2678,'forecast data dump'!$A$1:$H$3450,4,FALSE)</f>
        <v>44410</v>
      </c>
      <c r="G2678" s="17">
        <f>VLOOKUP(A2678,'forecast data dump'!$A$1:$H$3450,5,FALSE)</f>
        <v>44495</v>
      </c>
      <c r="H2678" s="13">
        <f>VLOOKUP(A2678,'forecast data dump'!$A$1:$H$3450,8,FALSE)</f>
        <v>0</v>
      </c>
      <c r="I2678" s="22">
        <f t="shared" si="348"/>
        <v>10000</v>
      </c>
      <c r="J2678" s="5"/>
      <c r="K2678" s="5"/>
      <c r="L2678" s="33">
        <f t="shared" si="349"/>
        <v>11607</v>
      </c>
      <c r="M2678" s="33">
        <f t="shared" si="350"/>
        <v>11607</v>
      </c>
      <c r="N2678" s="22">
        <f t="shared" si="351"/>
        <v>0</v>
      </c>
    </row>
    <row r="2679" spans="1:14" x14ac:dyDescent="0.3">
      <c r="A2679" s="5" t="s">
        <v>2220</v>
      </c>
      <c r="B2679" s="5" t="s">
        <v>2221</v>
      </c>
      <c r="C2679" s="5" t="s">
        <v>3762</v>
      </c>
      <c r="D2679" s="5">
        <v>500</v>
      </c>
      <c r="E2679" s="6">
        <v>592</v>
      </c>
      <c r="F2679" s="17">
        <f>VLOOKUP(A2679,'forecast data dump'!$A$1:$H$3450,4,FALSE)</f>
        <v>44783</v>
      </c>
      <c r="G2679" s="17">
        <f>VLOOKUP(A2679,'forecast data dump'!$A$1:$H$3450,5,FALSE)</f>
        <v>44783</v>
      </c>
      <c r="H2679" s="13">
        <f>VLOOKUP(A2679,'forecast data dump'!$A$1:$H$3450,8,FALSE)</f>
        <v>0</v>
      </c>
      <c r="I2679" s="22">
        <f t="shared" si="348"/>
        <v>500</v>
      </c>
      <c r="J2679" s="5"/>
      <c r="K2679" s="5"/>
      <c r="L2679" s="33">
        <f t="shared" si="349"/>
        <v>592</v>
      </c>
      <c r="M2679" s="33">
        <f t="shared" si="350"/>
        <v>592</v>
      </c>
      <c r="N2679" s="22">
        <f t="shared" si="351"/>
        <v>0</v>
      </c>
    </row>
    <row r="2680" spans="1:14" x14ac:dyDescent="0.3">
      <c r="A2680" s="5" t="s">
        <v>2222</v>
      </c>
      <c r="B2680" s="5" t="s">
        <v>2223</v>
      </c>
      <c r="C2680" s="5" t="s">
        <v>3762</v>
      </c>
      <c r="D2680" s="5">
        <v>500</v>
      </c>
      <c r="E2680" s="6">
        <v>592</v>
      </c>
      <c r="F2680" s="17">
        <f>VLOOKUP(A2680,'forecast data dump'!$A$1:$H$3450,4,FALSE)</f>
        <v>44784</v>
      </c>
      <c r="G2680" s="17">
        <f>VLOOKUP(A2680,'forecast data dump'!$A$1:$H$3450,5,FALSE)</f>
        <v>44795</v>
      </c>
      <c r="H2680" s="13">
        <f>VLOOKUP(A2680,'forecast data dump'!$A$1:$H$3450,8,FALSE)</f>
        <v>0</v>
      </c>
      <c r="I2680" s="22">
        <f t="shared" si="348"/>
        <v>500</v>
      </c>
      <c r="J2680" s="5"/>
      <c r="K2680" s="5"/>
      <c r="L2680" s="33">
        <f t="shared" si="349"/>
        <v>592</v>
      </c>
      <c r="M2680" s="33">
        <f t="shared" si="350"/>
        <v>592</v>
      </c>
      <c r="N2680" s="22">
        <f t="shared" si="351"/>
        <v>0</v>
      </c>
    </row>
    <row r="2681" spans="1:14" x14ac:dyDescent="0.3">
      <c r="A2681" s="5" t="s">
        <v>2224</v>
      </c>
      <c r="B2681" s="5" t="s">
        <v>2225</v>
      </c>
      <c r="C2681" s="5" t="s">
        <v>3762</v>
      </c>
      <c r="D2681" s="5">
        <v>500</v>
      </c>
      <c r="E2681" s="6">
        <v>592</v>
      </c>
      <c r="F2681" s="17">
        <f>VLOOKUP(A2681,'forecast data dump'!$A$1:$H$3450,4,FALSE)</f>
        <v>44796</v>
      </c>
      <c r="G2681" s="17">
        <f>VLOOKUP(A2681,'forecast data dump'!$A$1:$H$3450,5,FALSE)</f>
        <v>44802</v>
      </c>
      <c r="H2681" s="13">
        <f>VLOOKUP(A2681,'forecast data dump'!$A$1:$H$3450,8,FALSE)</f>
        <v>0</v>
      </c>
      <c r="I2681" s="22">
        <f t="shared" si="348"/>
        <v>500</v>
      </c>
      <c r="J2681" s="5"/>
      <c r="K2681" s="5"/>
      <c r="L2681" s="33">
        <f t="shared" si="349"/>
        <v>592</v>
      </c>
      <c r="M2681" s="33">
        <f t="shared" si="350"/>
        <v>592</v>
      </c>
      <c r="N2681" s="22">
        <f t="shared" si="351"/>
        <v>0</v>
      </c>
    </row>
    <row r="2682" spans="1:14" x14ac:dyDescent="0.3">
      <c r="A2682" s="5" t="s">
        <v>2226</v>
      </c>
      <c r="B2682" s="5" t="s">
        <v>2227</v>
      </c>
      <c r="C2682" s="5" t="s">
        <v>3762</v>
      </c>
      <c r="D2682" s="5">
        <v>500</v>
      </c>
      <c r="E2682" s="6">
        <v>592</v>
      </c>
      <c r="F2682" s="17">
        <f>VLOOKUP(A2682,'forecast data dump'!$A$1:$H$3450,4,FALSE)</f>
        <v>44803</v>
      </c>
      <c r="G2682" s="17">
        <f>VLOOKUP(A2682,'forecast data dump'!$A$1:$H$3450,5,FALSE)</f>
        <v>44810</v>
      </c>
      <c r="H2682" s="13">
        <f>VLOOKUP(A2682,'forecast data dump'!$A$1:$H$3450,8,FALSE)</f>
        <v>0</v>
      </c>
      <c r="I2682" s="22">
        <f t="shared" si="348"/>
        <v>500</v>
      </c>
      <c r="J2682" s="5"/>
      <c r="K2682" s="5"/>
      <c r="L2682" s="33">
        <f t="shared" si="349"/>
        <v>592</v>
      </c>
      <c r="M2682" s="33">
        <f t="shared" si="350"/>
        <v>592</v>
      </c>
      <c r="N2682" s="22">
        <f t="shared" si="351"/>
        <v>0</v>
      </c>
    </row>
    <row r="2683" spans="1:14" x14ac:dyDescent="0.3">
      <c r="A2683" s="5" t="s">
        <v>2228</v>
      </c>
      <c r="B2683" s="5" t="s">
        <v>2229</v>
      </c>
      <c r="C2683" s="5" t="s">
        <v>3762</v>
      </c>
      <c r="D2683" s="5">
        <v>500</v>
      </c>
      <c r="E2683" s="6">
        <v>592</v>
      </c>
      <c r="F2683" s="17">
        <f>VLOOKUP(A2683,'forecast data dump'!$A$1:$H$3450,4,FALSE)</f>
        <v>44811</v>
      </c>
      <c r="G2683" s="17">
        <f>VLOOKUP(A2683,'forecast data dump'!$A$1:$H$3450,5,FALSE)</f>
        <v>44817</v>
      </c>
      <c r="H2683" s="13">
        <f>VLOOKUP(A2683,'forecast data dump'!$A$1:$H$3450,8,FALSE)</f>
        <v>0</v>
      </c>
      <c r="I2683" s="22">
        <f t="shared" si="348"/>
        <v>500</v>
      </c>
      <c r="J2683" s="5"/>
      <c r="K2683" s="5"/>
      <c r="L2683" s="33">
        <f t="shared" si="349"/>
        <v>592</v>
      </c>
      <c r="M2683" s="33">
        <f t="shared" si="350"/>
        <v>592</v>
      </c>
      <c r="N2683" s="22">
        <f t="shared" si="351"/>
        <v>0</v>
      </c>
    </row>
    <row r="2684" spans="1:14" x14ac:dyDescent="0.3">
      <c r="A2684" s="5" t="s">
        <v>2230</v>
      </c>
      <c r="B2684" s="5" t="s">
        <v>2231</v>
      </c>
      <c r="C2684" s="5" t="s">
        <v>3762</v>
      </c>
      <c r="D2684" s="5">
        <v>500</v>
      </c>
      <c r="E2684" s="6">
        <v>592</v>
      </c>
      <c r="F2684" s="17">
        <f>VLOOKUP(A2684,'forecast data dump'!$A$1:$H$3450,4,FALSE)</f>
        <v>44832</v>
      </c>
      <c r="G2684" s="17">
        <f>VLOOKUP(A2684,'forecast data dump'!$A$1:$H$3450,5,FALSE)</f>
        <v>44838</v>
      </c>
      <c r="H2684" s="13">
        <f>VLOOKUP(A2684,'forecast data dump'!$A$1:$H$3450,8,FALSE)</f>
        <v>0</v>
      </c>
      <c r="I2684" s="22">
        <f t="shared" si="348"/>
        <v>500</v>
      </c>
      <c r="J2684" s="5"/>
      <c r="K2684" s="5"/>
      <c r="L2684" s="33">
        <f t="shared" si="349"/>
        <v>592</v>
      </c>
      <c r="M2684" s="33">
        <f t="shared" si="350"/>
        <v>592</v>
      </c>
      <c r="N2684" s="22">
        <f t="shared" si="351"/>
        <v>0</v>
      </c>
    </row>
    <row r="2685" spans="1:14" x14ac:dyDescent="0.3">
      <c r="A2685" s="5" t="s">
        <v>2233</v>
      </c>
      <c r="B2685" s="5" t="s">
        <v>2234</v>
      </c>
      <c r="C2685" s="5" t="s">
        <v>3752</v>
      </c>
      <c r="D2685" s="5">
        <v>20</v>
      </c>
      <c r="E2685" s="6">
        <v>2654</v>
      </c>
      <c r="F2685" s="17">
        <f>VLOOKUP(A2685,'forecast data dump'!$A$1:$H$3450,4,FALSE)</f>
        <v>44803</v>
      </c>
      <c r="G2685" s="17">
        <f>VLOOKUP(A2685,'forecast data dump'!$A$1:$H$3450,5,FALSE)</f>
        <v>44810</v>
      </c>
      <c r="H2685" s="13">
        <f>VLOOKUP(A2685,'forecast data dump'!$A$1:$H$3450,8,FALSE)</f>
        <v>0</v>
      </c>
      <c r="I2685" s="22">
        <f t="shared" si="348"/>
        <v>20</v>
      </c>
      <c r="J2685" s="5"/>
      <c r="K2685" s="5"/>
      <c r="L2685" s="33">
        <f t="shared" si="349"/>
        <v>2654</v>
      </c>
      <c r="M2685" s="33">
        <f t="shared" si="350"/>
        <v>2654</v>
      </c>
      <c r="N2685" s="22">
        <f t="shared" si="351"/>
        <v>0</v>
      </c>
    </row>
    <row r="2686" spans="1:14" x14ac:dyDescent="0.3">
      <c r="A2686" s="5" t="s">
        <v>2233</v>
      </c>
      <c r="B2686" s="5" t="s">
        <v>2234</v>
      </c>
      <c r="C2686" s="5" t="s">
        <v>3759</v>
      </c>
      <c r="D2686" s="5">
        <v>24</v>
      </c>
      <c r="E2686" s="6">
        <v>2906</v>
      </c>
      <c r="F2686" s="17">
        <f>VLOOKUP(A2686,'forecast data dump'!$A$1:$H$3450,4,FALSE)</f>
        <v>44803</v>
      </c>
      <c r="G2686" s="17">
        <f>VLOOKUP(A2686,'forecast data dump'!$A$1:$H$3450,5,FALSE)</f>
        <v>44810</v>
      </c>
      <c r="H2686" s="13">
        <f>VLOOKUP(A2686,'forecast data dump'!$A$1:$H$3450,8,FALSE)</f>
        <v>0</v>
      </c>
      <c r="I2686" s="22">
        <f t="shared" si="348"/>
        <v>24</v>
      </c>
      <c r="J2686" s="5"/>
      <c r="K2686" s="5"/>
      <c r="L2686" s="33">
        <f t="shared" si="349"/>
        <v>2906</v>
      </c>
      <c r="M2686" s="33">
        <f t="shared" si="350"/>
        <v>2906</v>
      </c>
      <c r="N2686" s="22">
        <f t="shared" si="351"/>
        <v>0</v>
      </c>
    </row>
    <row r="2687" spans="1:14" x14ac:dyDescent="0.3">
      <c r="A2687" s="5" t="s">
        <v>2233</v>
      </c>
      <c r="B2687" s="5" t="s">
        <v>2234</v>
      </c>
      <c r="C2687" s="5" t="s">
        <v>3765</v>
      </c>
      <c r="D2687" s="5">
        <v>24</v>
      </c>
      <c r="E2687" s="6">
        <v>3325</v>
      </c>
      <c r="F2687" s="17">
        <f>VLOOKUP(A2687,'forecast data dump'!$A$1:$H$3450,4,FALSE)</f>
        <v>44803</v>
      </c>
      <c r="G2687" s="17">
        <f>VLOOKUP(A2687,'forecast data dump'!$A$1:$H$3450,5,FALSE)</f>
        <v>44810</v>
      </c>
      <c r="H2687" s="13">
        <f>VLOOKUP(A2687,'forecast data dump'!$A$1:$H$3450,8,FALSE)</f>
        <v>0</v>
      </c>
      <c r="I2687" s="22">
        <f t="shared" si="348"/>
        <v>24</v>
      </c>
      <c r="J2687" s="5"/>
      <c r="K2687" s="5"/>
      <c r="L2687" s="33">
        <f t="shared" si="349"/>
        <v>3325</v>
      </c>
      <c r="M2687" s="33">
        <f t="shared" si="350"/>
        <v>3325</v>
      </c>
      <c r="N2687" s="22">
        <f t="shared" si="351"/>
        <v>0</v>
      </c>
    </row>
    <row r="2688" spans="1:14" x14ac:dyDescent="0.3">
      <c r="A2688" s="3" t="s">
        <v>7901</v>
      </c>
      <c r="B2688" s="3"/>
      <c r="C2688" s="3"/>
      <c r="D2688" s="3"/>
      <c r="E2688" s="4"/>
      <c r="F2688" s="15"/>
      <c r="G2688" s="15"/>
      <c r="H2688" s="11"/>
      <c r="I2688" s="20"/>
      <c r="J2688" s="3"/>
      <c r="K2688" s="3"/>
      <c r="L2688" s="32"/>
      <c r="M2688" s="32"/>
      <c r="N2688" s="20"/>
    </row>
    <row r="2689" spans="1:14" x14ac:dyDescent="0.3">
      <c r="A2689" s="5" t="s">
        <v>2566</v>
      </c>
      <c r="B2689" s="5" t="s">
        <v>2567</v>
      </c>
      <c r="C2689" s="5" t="s">
        <v>3765</v>
      </c>
      <c r="D2689" s="5">
        <v>40</v>
      </c>
      <c r="E2689" s="6">
        <v>5542</v>
      </c>
      <c r="F2689" s="17">
        <f>VLOOKUP(A2689,'forecast data dump'!$A$1:$H$3450,4,FALSE)</f>
        <v>44643</v>
      </c>
      <c r="G2689" s="17">
        <f>VLOOKUP(A2689,'forecast data dump'!$A$1:$H$3450,5,FALSE)</f>
        <v>44649</v>
      </c>
      <c r="H2689" s="13">
        <f>VLOOKUP(A2689,'forecast data dump'!$A$1:$H$3450,8,FALSE)</f>
        <v>0</v>
      </c>
      <c r="I2689" s="22">
        <f t="shared" ref="I2689:I2752" si="352">D2689*(1-H2689)</f>
        <v>40</v>
      </c>
      <c r="J2689" s="5"/>
      <c r="K2689" s="5"/>
      <c r="L2689" s="33">
        <f t="shared" ref="L2689:L2752" si="353">E2689*(1-H2689)</f>
        <v>5542</v>
      </c>
      <c r="M2689" s="33">
        <f t="shared" ref="M2689:M2752" si="354">IF(J2689="",L2689,(E2689/D2689)*J2689)</f>
        <v>5542</v>
      </c>
      <c r="N2689" s="22">
        <f t="shared" ref="N2689:N2752" si="355">L2689-M2689</f>
        <v>0</v>
      </c>
    </row>
    <row r="2690" spans="1:14" x14ac:dyDescent="0.3">
      <c r="A2690" s="5" t="s">
        <v>2566</v>
      </c>
      <c r="B2690" s="5" t="s">
        <v>2567</v>
      </c>
      <c r="C2690" s="5" t="s">
        <v>3757</v>
      </c>
      <c r="D2690" s="5">
        <v>8</v>
      </c>
      <c r="E2690" s="6">
        <v>851</v>
      </c>
      <c r="F2690" s="17">
        <f>VLOOKUP(A2690,'forecast data dump'!$A$1:$H$3450,4,FALSE)</f>
        <v>44643</v>
      </c>
      <c r="G2690" s="17">
        <f>VLOOKUP(A2690,'forecast data dump'!$A$1:$H$3450,5,FALSE)</f>
        <v>44649</v>
      </c>
      <c r="H2690" s="13">
        <f>VLOOKUP(A2690,'forecast data dump'!$A$1:$H$3450,8,FALSE)</f>
        <v>0</v>
      </c>
      <c r="I2690" s="22">
        <f t="shared" si="352"/>
        <v>8</v>
      </c>
      <c r="J2690" s="5"/>
      <c r="K2690" s="5"/>
      <c r="L2690" s="33">
        <f t="shared" si="353"/>
        <v>851</v>
      </c>
      <c r="M2690" s="33">
        <f t="shared" si="354"/>
        <v>851</v>
      </c>
      <c r="N2690" s="22">
        <f t="shared" si="355"/>
        <v>0</v>
      </c>
    </row>
    <row r="2691" spans="1:14" x14ac:dyDescent="0.3">
      <c r="A2691" s="5" t="s">
        <v>2566</v>
      </c>
      <c r="B2691" s="5" t="s">
        <v>2567</v>
      </c>
      <c r="C2691" s="5" t="s">
        <v>3763</v>
      </c>
      <c r="D2691" s="5">
        <v>8</v>
      </c>
      <c r="E2691" s="6">
        <v>1250</v>
      </c>
      <c r="F2691" s="17">
        <f>VLOOKUP(A2691,'forecast data dump'!$A$1:$H$3450,4,FALSE)</f>
        <v>44643</v>
      </c>
      <c r="G2691" s="17">
        <f>VLOOKUP(A2691,'forecast data dump'!$A$1:$H$3450,5,FALSE)</f>
        <v>44649</v>
      </c>
      <c r="H2691" s="13">
        <f>VLOOKUP(A2691,'forecast data dump'!$A$1:$H$3450,8,FALSE)</f>
        <v>0</v>
      </c>
      <c r="I2691" s="22">
        <f t="shared" si="352"/>
        <v>8</v>
      </c>
      <c r="J2691" s="5"/>
      <c r="K2691" s="5"/>
      <c r="L2691" s="33">
        <f t="shared" si="353"/>
        <v>1250</v>
      </c>
      <c r="M2691" s="33">
        <f t="shared" si="354"/>
        <v>1250</v>
      </c>
      <c r="N2691" s="22">
        <f t="shared" si="355"/>
        <v>0</v>
      </c>
    </row>
    <row r="2692" spans="1:14" x14ac:dyDescent="0.3">
      <c r="A2692" s="5" t="s">
        <v>2568</v>
      </c>
      <c r="B2692" s="5" t="s">
        <v>2569</v>
      </c>
      <c r="C2692" s="5" t="s">
        <v>3741</v>
      </c>
      <c r="D2692" s="5">
        <v>16</v>
      </c>
      <c r="E2692" s="6">
        <v>1937</v>
      </c>
      <c r="F2692" s="17">
        <f>VLOOKUP(A2692,'forecast data dump'!$A$1:$H$3450,4,FALSE)</f>
        <v>44797</v>
      </c>
      <c r="G2692" s="17">
        <f>VLOOKUP(A2692,'forecast data dump'!$A$1:$H$3450,5,FALSE)</f>
        <v>44803</v>
      </c>
      <c r="H2692" s="13">
        <f>VLOOKUP(A2692,'forecast data dump'!$A$1:$H$3450,8,FALSE)</f>
        <v>0</v>
      </c>
      <c r="I2692" s="22">
        <f t="shared" si="352"/>
        <v>16</v>
      </c>
      <c r="J2692" s="5"/>
      <c r="K2692" s="5"/>
      <c r="L2692" s="33">
        <f t="shared" si="353"/>
        <v>1937</v>
      </c>
      <c r="M2692" s="33">
        <f t="shared" si="354"/>
        <v>1937</v>
      </c>
      <c r="N2692" s="22">
        <f t="shared" si="355"/>
        <v>0</v>
      </c>
    </row>
    <row r="2693" spans="1:14" x14ac:dyDescent="0.3">
      <c r="A2693" s="5" t="s">
        <v>2570</v>
      </c>
      <c r="B2693" s="5" t="s">
        <v>2571</v>
      </c>
      <c r="C2693" s="5" t="s">
        <v>3733</v>
      </c>
      <c r="D2693" s="5">
        <v>16</v>
      </c>
      <c r="E2693" s="6">
        <v>2500</v>
      </c>
      <c r="F2693" s="17">
        <f>VLOOKUP(A2693,'forecast data dump'!$A$1:$H$3450,4,FALSE)</f>
        <v>44818</v>
      </c>
      <c r="G2693" s="17">
        <f>VLOOKUP(A2693,'forecast data dump'!$A$1:$H$3450,5,FALSE)</f>
        <v>44824</v>
      </c>
      <c r="H2693" s="13">
        <f>VLOOKUP(A2693,'forecast data dump'!$A$1:$H$3450,8,FALSE)</f>
        <v>0</v>
      </c>
      <c r="I2693" s="22">
        <f t="shared" si="352"/>
        <v>16</v>
      </c>
      <c r="J2693" s="5"/>
      <c r="K2693" s="5"/>
      <c r="L2693" s="33">
        <f t="shared" si="353"/>
        <v>2500</v>
      </c>
      <c r="M2693" s="33">
        <f t="shared" si="354"/>
        <v>2500</v>
      </c>
      <c r="N2693" s="22">
        <f t="shared" si="355"/>
        <v>0</v>
      </c>
    </row>
    <row r="2694" spans="1:14" x14ac:dyDescent="0.3">
      <c r="A2694" s="5" t="s">
        <v>2570</v>
      </c>
      <c r="B2694" s="5" t="s">
        <v>2571</v>
      </c>
      <c r="C2694" s="5" t="s">
        <v>3742</v>
      </c>
      <c r="D2694" s="5">
        <v>16</v>
      </c>
      <c r="E2694" s="6">
        <v>1937</v>
      </c>
      <c r="F2694" s="17">
        <f>VLOOKUP(A2694,'forecast data dump'!$A$1:$H$3450,4,FALSE)</f>
        <v>44818</v>
      </c>
      <c r="G2694" s="17">
        <f>VLOOKUP(A2694,'forecast data dump'!$A$1:$H$3450,5,FALSE)</f>
        <v>44824</v>
      </c>
      <c r="H2694" s="13">
        <f>VLOOKUP(A2694,'forecast data dump'!$A$1:$H$3450,8,FALSE)</f>
        <v>0</v>
      </c>
      <c r="I2694" s="22">
        <f t="shared" si="352"/>
        <v>16</v>
      </c>
      <c r="J2694" s="5"/>
      <c r="K2694" s="5"/>
      <c r="L2694" s="33">
        <f t="shared" si="353"/>
        <v>1937</v>
      </c>
      <c r="M2694" s="33">
        <f t="shared" si="354"/>
        <v>1937</v>
      </c>
      <c r="N2694" s="22">
        <f t="shared" si="355"/>
        <v>0</v>
      </c>
    </row>
    <row r="2695" spans="1:14" x14ac:dyDescent="0.3">
      <c r="A2695" s="5" t="s">
        <v>2570</v>
      </c>
      <c r="B2695" s="5" t="s">
        <v>2571</v>
      </c>
      <c r="C2695" s="5" t="s">
        <v>3741</v>
      </c>
      <c r="D2695" s="5">
        <v>16</v>
      </c>
      <c r="E2695" s="6">
        <v>1937</v>
      </c>
      <c r="F2695" s="17">
        <f>VLOOKUP(A2695,'forecast data dump'!$A$1:$H$3450,4,FALSE)</f>
        <v>44818</v>
      </c>
      <c r="G2695" s="17">
        <f>VLOOKUP(A2695,'forecast data dump'!$A$1:$H$3450,5,FALSE)</f>
        <v>44824</v>
      </c>
      <c r="H2695" s="13">
        <f>VLOOKUP(A2695,'forecast data dump'!$A$1:$H$3450,8,FALSE)</f>
        <v>0</v>
      </c>
      <c r="I2695" s="22">
        <f t="shared" si="352"/>
        <v>16</v>
      </c>
      <c r="J2695" s="5"/>
      <c r="K2695" s="5"/>
      <c r="L2695" s="33">
        <f t="shared" si="353"/>
        <v>1937</v>
      </c>
      <c r="M2695" s="33">
        <f t="shared" si="354"/>
        <v>1937</v>
      </c>
      <c r="N2695" s="22">
        <f t="shared" si="355"/>
        <v>0</v>
      </c>
    </row>
    <row r="2696" spans="1:14" x14ac:dyDescent="0.3">
      <c r="A2696" s="5" t="s">
        <v>2570</v>
      </c>
      <c r="B2696" s="5" t="s">
        <v>2571</v>
      </c>
      <c r="C2696" s="5" t="s">
        <v>3745</v>
      </c>
      <c r="D2696" s="5">
        <v>16</v>
      </c>
      <c r="E2696" s="6">
        <v>1937</v>
      </c>
      <c r="F2696" s="17">
        <f>VLOOKUP(A2696,'forecast data dump'!$A$1:$H$3450,4,FALSE)</f>
        <v>44818</v>
      </c>
      <c r="G2696" s="17">
        <f>VLOOKUP(A2696,'forecast data dump'!$A$1:$H$3450,5,FALSE)</f>
        <v>44824</v>
      </c>
      <c r="H2696" s="13">
        <f>VLOOKUP(A2696,'forecast data dump'!$A$1:$H$3450,8,FALSE)</f>
        <v>0</v>
      </c>
      <c r="I2696" s="22">
        <f t="shared" si="352"/>
        <v>16</v>
      </c>
      <c r="J2696" s="5"/>
      <c r="K2696" s="5"/>
      <c r="L2696" s="33">
        <f t="shared" si="353"/>
        <v>1937</v>
      </c>
      <c r="M2696" s="33">
        <f t="shared" si="354"/>
        <v>1937</v>
      </c>
      <c r="N2696" s="22">
        <f t="shared" si="355"/>
        <v>0</v>
      </c>
    </row>
    <row r="2697" spans="1:14" x14ac:dyDescent="0.3">
      <c r="A2697" s="5" t="s">
        <v>2570</v>
      </c>
      <c r="B2697" s="5" t="s">
        <v>2571</v>
      </c>
      <c r="C2697" s="5" t="s">
        <v>3744</v>
      </c>
      <c r="D2697" s="5">
        <v>16</v>
      </c>
      <c r="E2697" s="6">
        <v>2500</v>
      </c>
      <c r="F2697" s="17">
        <f>VLOOKUP(A2697,'forecast data dump'!$A$1:$H$3450,4,FALSE)</f>
        <v>44818</v>
      </c>
      <c r="G2697" s="17">
        <f>VLOOKUP(A2697,'forecast data dump'!$A$1:$H$3450,5,FALSE)</f>
        <v>44824</v>
      </c>
      <c r="H2697" s="13">
        <f>VLOOKUP(A2697,'forecast data dump'!$A$1:$H$3450,8,FALSE)</f>
        <v>0</v>
      </c>
      <c r="I2697" s="22">
        <f t="shared" si="352"/>
        <v>16</v>
      </c>
      <c r="J2697" s="5"/>
      <c r="K2697" s="5"/>
      <c r="L2697" s="33">
        <f t="shared" si="353"/>
        <v>2500</v>
      </c>
      <c r="M2697" s="33">
        <f t="shared" si="354"/>
        <v>2500</v>
      </c>
      <c r="N2697" s="22">
        <f t="shared" si="355"/>
        <v>0</v>
      </c>
    </row>
    <row r="2698" spans="1:14" x14ac:dyDescent="0.3">
      <c r="A2698" s="5" t="s">
        <v>2570</v>
      </c>
      <c r="B2698" s="5" t="s">
        <v>2571</v>
      </c>
      <c r="C2698" s="5" t="s">
        <v>3746</v>
      </c>
      <c r="D2698" s="5">
        <v>16</v>
      </c>
      <c r="E2698" s="6">
        <v>2147</v>
      </c>
      <c r="F2698" s="17">
        <f>VLOOKUP(A2698,'forecast data dump'!$A$1:$H$3450,4,FALSE)</f>
        <v>44818</v>
      </c>
      <c r="G2698" s="17">
        <f>VLOOKUP(A2698,'forecast data dump'!$A$1:$H$3450,5,FALSE)</f>
        <v>44824</v>
      </c>
      <c r="H2698" s="13">
        <f>VLOOKUP(A2698,'forecast data dump'!$A$1:$H$3450,8,FALSE)</f>
        <v>0</v>
      </c>
      <c r="I2698" s="22">
        <f t="shared" si="352"/>
        <v>16</v>
      </c>
      <c r="J2698" s="5"/>
      <c r="K2698" s="5"/>
      <c r="L2698" s="33">
        <f t="shared" si="353"/>
        <v>2147</v>
      </c>
      <c r="M2698" s="33">
        <f t="shared" si="354"/>
        <v>2147</v>
      </c>
      <c r="N2698" s="22">
        <f t="shared" si="355"/>
        <v>0</v>
      </c>
    </row>
    <row r="2699" spans="1:14" x14ac:dyDescent="0.3">
      <c r="A2699" s="5" t="s">
        <v>2570</v>
      </c>
      <c r="B2699" s="5" t="s">
        <v>2571</v>
      </c>
      <c r="C2699" s="5" t="s">
        <v>3732</v>
      </c>
      <c r="D2699" s="5">
        <v>16</v>
      </c>
      <c r="E2699" s="6">
        <v>3495</v>
      </c>
      <c r="F2699" s="17">
        <f>VLOOKUP(A2699,'forecast data dump'!$A$1:$H$3450,4,FALSE)</f>
        <v>44818</v>
      </c>
      <c r="G2699" s="17">
        <f>VLOOKUP(A2699,'forecast data dump'!$A$1:$H$3450,5,FALSE)</f>
        <v>44824</v>
      </c>
      <c r="H2699" s="13">
        <f>VLOOKUP(A2699,'forecast data dump'!$A$1:$H$3450,8,FALSE)</f>
        <v>0</v>
      </c>
      <c r="I2699" s="22">
        <f t="shared" si="352"/>
        <v>16</v>
      </c>
      <c r="J2699" s="5"/>
      <c r="K2699" s="5"/>
      <c r="L2699" s="33">
        <f t="shared" si="353"/>
        <v>3495</v>
      </c>
      <c r="M2699" s="33">
        <f t="shared" si="354"/>
        <v>3495</v>
      </c>
      <c r="N2699" s="22">
        <f t="shared" si="355"/>
        <v>0</v>
      </c>
    </row>
    <row r="2700" spans="1:14" x14ac:dyDescent="0.3">
      <c r="A2700" s="5" t="s">
        <v>2570</v>
      </c>
      <c r="B2700" s="5" t="s">
        <v>2571</v>
      </c>
      <c r="C2700" s="5" t="s">
        <v>3731</v>
      </c>
      <c r="D2700" s="5">
        <v>16</v>
      </c>
      <c r="E2700" s="6">
        <v>2887</v>
      </c>
      <c r="F2700" s="17">
        <f>VLOOKUP(A2700,'forecast data dump'!$A$1:$H$3450,4,FALSE)</f>
        <v>44818</v>
      </c>
      <c r="G2700" s="17">
        <f>VLOOKUP(A2700,'forecast data dump'!$A$1:$H$3450,5,FALSE)</f>
        <v>44824</v>
      </c>
      <c r="H2700" s="13">
        <f>VLOOKUP(A2700,'forecast data dump'!$A$1:$H$3450,8,FALSE)</f>
        <v>0</v>
      </c>
      <c r="I2700" s="22">
        <f t="shared" si="352"/>
        <v>16</v>
      </c>
      <c r="J2700" s="5"/>
      <c r="K2700" s="5"/>
      <c r="L2700" s="33">
        <f t="shared" si="353"/>
        <v>2887</v>
      </c>
      <c r="M2700" s="33">
        <f t="shared" si="354"/>
        <v>2887</v>
      </c>
      <c r="N2700" s="22">
        <f t="shared" si="355"/>
        <v>0</v>
      </c>
    </row>
    <row r="2701" spans="1:14" x14ac:dyDescent="0.3">
      <c r="A2701" s="5" t="s">
        <v>2572</v>
      </c>
      <c r="B2701" s="5" t="s">
        <v>2573</v>
      </c>
      <c r="C2701" s="5" t="s">
        <v>3733</v>
      </c>
      <c r="D2701" s="5">
        <v>16</v>
      </c>
      <c r="E2701" s="6">
        <v>2525</v>
      </c>
      <c r="F2701" s="17">
        <f>VLOOKUP(A2701,'forecast data dump'!$A$1:$H$3450,4,FALSE)</f>
        <v>44825</v>
      </c>
      <c r="G2701" s="17">
        <f>VLOOKUP(A2701,'forecast data dump'!$A$1:$H$3450,5,FALSE)</f>
        <v>44846</v>
      </c>
      <c r="H2701" s="13">
        <f>VLOOKUP(A2701,'forecast data dump'!$A$1:$H$3450,8,FALSE)</f>
        <v>0</v>
      </c>
      <c r="I2701" s="22">
        <f t="shared" si="352"/>
        <v>16</v>
      </c>
      <c r="J2701" s="5"/>
      <c r="K2701" s="5"/>
      <c r="L2701" s="33">
        <f t="shared" si="353"/>
        <v>2525</v>
      </c>
      <c r="M2701" s="33">
        <f t="shared" si="354"/>
        <v>2525</v>
      </c>
      <c r="N2701" s="22">
        <f t="shared" si="355"/>
        <v>0</v>
      </c>
    </row>
    <row r="2702" spans="1:14" x14ac:dyDescent="0.3">
      <c r="A2702" s="5" t="s">
        <v>2572</v>
      </c>
      <c r="B2702" s="5" t="s">
        <v>2573</v>
      </c>
      <c r="C2702" s="5" t="s">
        <v>3742</v>
      </c>
      <c r="D2702" s="5">
        <v>16</v>
      </c>
      <c r="E2702" s="6">
        <v>1957</v>
      </c>
      <c r="F2702" s="17">
        <f>VLOOKUP(A2702,'forecast data dump'!$A$1:$H$3450,4,FALSE)</f>
        <v>44825</v>
      </c>
      <c r="G2702" s="17">
        <f>VLOOKUP(A2702,'forecast data dump'!$A$1:$H$3450,5,FALSE)</f>
        <v>44846</v>
      </c>
      <c r="H2702" s="13">
        <f>VLOOKUP(A2702,'forecast data dump'!$A$1:$H$3450,8,FALSE)</f>
        <v>0</v>
      </c>
      <c r="I2702" s="22">
        <f t="shared" si="352"/>
        <v>16</v>
      </c>
      <c r="J2702" s="5"/>
      <c r="K2702" s="5"/>
      <c r="L2702" s="33">
        <f t="shared" si="353"/>
        <v>1957</v>
      </c>
      <c r="M2702" s="33">
        <f t="shared" si="354"/>
        <v>1957</v>
      </c>
      <c r="N2702" s="22">
        <f t="shared" si="355"/>
        <v>0</v>
      </c>
    </row>
    <row r="2703" spans="1:14" x14ac:dyDescent="0.3">
      <c r="A2703" s="5" t="s">
        <v>2572</v>
      </c>
      <c r="B2703" s="5" t="s">
        <v>2573</v>
      </c>
      <c r="C2703" s="5" t="s">
        <v>3741</v>
      </c>
      <c r="D2703" s="5">
        <v>16</v>
      </c>
      <c r="E2703" s="6">
        <v>1957</v>
      </c>
      <c r="F2703" s="17">
        <f>VLOOKUP(A2703,'forecast data dump'!$A$1:$H$3450,4,FALSE)</f>
        <v>44825</v>
      </c>
      <c r="G2703" s="17">
        <f>VLOOKUP(A2703,'forecast data dump'!$A$1:$H$3450,5,FALSE)</f>
        <v>44846</v>
      </c>
      <c r="H2703" s="13">
        <f>VLOOKUP(A2703,'forecast data dump'!$A$1:$H$3450,8,FALSE)</f>
        <v>0</v>
      </c>
      <c r="I2703" s="22">
        <f t="shared" si="352"/>
        <v>16</v>
      </c>
      <c r="J2703" s="5"/>
      <c r="K2703" s="5"/>
      <c r="L2703" s="33">
        <f t="shared" si="353"/>
        <v>1957</v>
      </c>
      <c r="M2703" s="33">
        <f t="shared" si="354"/>
        <v>1957</v>
      </c>
      <c r="N2703" s="22">
        <f t="shared" si="355"/>
        <v>0</v>
      </c>
    </row>
    <row r="2704" spans="1:14" x14ac:dyDescent="0.3">
      <c r="A2704" s="5" t="s">
        <v>2572</v>
      </c>
      <c r="B2704" s="5" t="s">
        <v>2573</v>
      </c>
      <c r="C2704" s="5" t="s">
        <v>3745</v>
      </c>
      <c r="D2704" s="5">
        <v>16</v>
      </c>
      <c r="E2704" s="6">
        <v>1957</v>
      </c>
      <c r="F2704" s="17">
        <f>VLOOKUP(A2704,'forecast data dump'!$A$1:$H$3450,4,FALSE)</f>
        <v>44825</v>
      </c>
      <c r="G2704" s="17">
        <f>VLOOKUP(A2704,'forecast data dump'!$A$1:$H$3450,5,FALSE)</f>
        <v>44846</v>
      </c>
      <c r="H2704" s="13">
        <f>VLOOKUP(A2704,'forecast data dump'!$A$1:$H$3450,8,FALSE)</f>
        <v>0</v>
      </c>
      <c r="I2704" s="22">
        <f t="shared" si="352"/>
        <v>16</v>
      </c>
      <c r="J2704" s="5"/>
      <c r="K2704" s="5"/>
      <c r="L2704" s="33">
        <f t="shared" si="353"/>
        <v>1957</v>
      </c>
      <c r="M2704" s="33">
        <f t="shared" si="354"/>
        <v>1957</v>
      </c>
      <c r="N2704" s="22">
        <f t="shared" si="355"/>
        <v>0</v>
      </c>
    </row>
    <row r="2705" spans="1:14" x14ac:dyDescent="0.3">
      <c r="A2705" s="5" t="s">
        <v>2572</v>
      </c>
      <c r="B2705" s="5" t="s">
        <v>2573</v>
      </c>
      <c r="C2705" s="5" t="s">
        <v>3744</v>
      </c>
      <c r="D2705" s="5">
        <v>16</v>
      </c>
      <c r="E2705" s="6">
        <v>2525</v>
      </c>
      <c r="F2705" s="17">
        <f>VLOOKUP(A2705,'forecast data dump'!$A$1:$H$3450,4,FALSE)</f>
        <v>44825</v>
      </c>
      <c r="G2705" s="17">
        <f>VLOOKUP(A2705,'forecast data dump'!$A$1:$H$3450,5,FALSE)</f>
        <v>44846</v>
      </c>
      <c r="H2705" s="13">
        <f>VLOOKUP(A2705,'forecast data dump'!$A$1:$H$3450,8,FALSE)</f>
        <v>0</v>
      </c>
      <c r="I2705" s="22">
        <f t="shared" si="352"/>
        <v>16</v>
      </c>
      <c r="J2705" s="5"/>
      <c r="K2705" s="5"/>
      <c r="L2705" s="33">
        <f t="shared" si="353"/>
        <v>2525</v>
      </c>
      <c r="M2705" s="33">
        <f t="shared" si="354"/>
        <v>2525</v>
      </c>
      <c r="N2705" s="22">
        <f t="shared" si="355"/>
        <v>0</v>
      </c>
    </row>
    <row r="2706" spans="1:14" x14ac:dyDescent="0.3">
      <c r="A2706" s="5" t="s">
        <v>2572</v>
      </c>
      <c r="B2706" s="5" t="s">
        <v>2573</v>
      </c>
      <c r="C2706" s="5" t="s">
        <v>3731</v>
      </c>
      <c r="D2706" s="5">
        <v>16</v>
      </c>
      <c r="E2706" s="6">
        <v>2916</v>
      </c>
      <c r="F2706" s="17">
        <f>VLOOKUP(A2706,'forecast data dump'!$A$1:$H$3450,4,FALSE)</f>
        <v>44825</v>
      </c>
      <c r="G2706" s="17">
        <f>VLOOKUP(A2706,'forecast data dump'!$A$1:$H$3450,5,FALSE)</f>
        <v>44846</v>
      </c>
      <c r="H2706" s="13">
        <f>VLOOKUP(A2706,'forecast data dump'!$A$1:$H$3450,8,FALSE)</f>
        <v>0</v>
      </c>
      <c r="I2706" s="22">
        <f t="shared" si="352"/>
        <v>16</v>
      </c>
      <c r="J2706" s="5"/>
      <c r="K2706" s="5"/>
      <c r="L2706" s="33">
        <f t="shared" si="353"/>
        <v>2916</v>
      </c>
      <c r="M2706" s="33">
        <f t="shared" si="354"/>
        <v>2916</v>
      </c>
      <c r="N2706" s="22">
        <f t="shared" si="355"/>
        <v>0</v>
      </c>
    </row>
    <row r="2707" spans="1:14" x14ac:dyDescent="0.3">
      <c r="A2707" s="5" t="s">
        <v>2572</v>
      </c>
      <c r="B2707" s="5" t="s">
        <v>2573</v>
      </c>
      <c r="C2707" s="5" t="s">
        <v>3749</v>
      </c>
      <c r="D2707" s="5">
        <v>16</v>
      </c>
      <c r="E2707" s="6">
        <v>2169</v>
      </c>
      <c r="F2707" s="17">
        <f>VLOOKUP(A2707,'forecast data dump'!$A$1:$H$3450,4,FALSE)</f>
        <v>44825</v>
      </c>
      <c r="G2707" s="17">
        <f>VLOOKUP(A2707,'forecast data dump'!$A$1:$H$3450,5,FALSE)</f>
        <v>44846</v>
      </c>
      <c r="H2707" s="13">
        <f>VLOOKUP(A2707,'forecast data dump'!$A$1:$H$3450,8,FALSE)</f>
        <v>0</v>
      </c>
      <c r="I2707" s="22">
        <f t="shared" si="352"/>
        <v>16</v>
      </c>
      <c r="J2707" s="5"/>
      <c r="K2707" s="5"/>
      <c r="L2707" s="33">
        <f t="shared" si="353"/>
        <v>2169</v>
      </c>
      <c r="M2707" s="33">
        <f t="shared" si="354"/>
        <v>2169</v>
      </c>
      <c r="N2707" s="22">
        <f t="shared" si="355"/>
        <v>0</v>
      </c>
    </row>
    <row r="2708" spans="1:14" x14ac:dyDescent="0.3">
      <c r="A2708" s="5" t="s">
        <v>2572</v>
      </c>
      <c r="B2708" s="5" t="s">
        <v>2573</v>
      </c>
      <c r="C2708" s="5" t="s">
        <v>3732</v>
      </c>
      <c r="D2708" s="5">
        <v>16</v>
      </c>
      <c r="E2708" s="6">
        <v>3530</v>
      </c>
      <c r="F2708" s="17">
        <f>VLOOKUP(A2708,'forecast data dump'!$A$1:$H$3450,4,FALSE)</f>
        <v>44825</v>
      </c>
      <c r="G2708" s="17">
        <f>VLOOKUP(A2708,'forecast data dump'!$A$1:$H$3450,5,FALSE)</f>
        <v>44846</v>
      </c>
      <c r="H2708" s="13">
        <f>VLOOKUP(A2708,'forecast data dump'!$A$1:$H$3450,8,FALSE)</f>
        <v>0</v>
      </c>
      <c r="I2708" s="22">
        <f t="shared" si="352"/>
        <v>16</v>
      </c>
      <c r="J2708" s="5"/>
      <c r="K2708" s="5"/>
      <c r="L2708" s="33">
        <f t="shared" si="353"/>
        <v>3530</v>
      </c>
      <c r="M2708" s="33">
        <f t="shared" si="354"/>
        <v>3530</v>
      </c>
      <c r="N2708" s="22">
        <f t="shared" si="355"/>
        <v>0</v>
      </c>
    </row>
    <row r="2709" spans="1:14" x14ac:dyDescent="0.3">
      <c r="A2709" s="5" t="s">
        <v>2574</v>
      </c>
      <c r="B2709" s="5" t="s">
        <v>2575</v>
      </c>
      <c r="C2709" s="5" t="s">
        <v>3762</v>
      </c>
      <c r="D2709" s="5">
        <v>1000</v>
      </c>
      <c r="E2709" s="6">
        <v>1184</v>
      </c>
      <c r="F2709" s="17">
        <f>VLOOKUP(A2709,'forecast data dump'!$A$1:$H$3450,4,FALSE)</f>
        <v>44643</v>
      </c>
      <c r="G2709" s="17">
        <f>VLOOKUP(A2709,'forecast data dump'!$A$1:$H$3450,5,FALSE)</f>
        <v>44649</v>
      </c>
      <c r="H2709" s="13">
        <f>VLOOKUP(A2709,'forecast data dump'!$A$1:$H$3450,8,FALSE)</f>
        <v>0</v>
      </c>
      <c r="I2709" s="22">
        <f t="shared" si="352"/>
        <v>1000</v>
      </c>
      <c r="J2709" s="5"/>
      <c r="K2709" s="5"/>
      <c r="L2709" s="33">
        <f t="shared" si="353"/>
        <v>1184</v>
      </c>
      <c r="M2709" s="33">
        <f t="shared" si="354"/>
        <v>1184</v>
      </c>
      <c r="N2709" s="22">
        <f t="shared" si="355"/>
        <v>0</v>
      </c>
    </row>
    <row r="2710" spans="1:14" x14ac:dyDescent="0.3">
      <c r="A2710" s="5" t="s">
        <v>2576</v>
      </c>
      <c r="B2710" s="5" t="s">
        <v>2577</v>
      </c>
      <c r="C2710" s="5" t="s">
        <v>3762</v>
      </c>
      <c r="D2710" s="5">
        <v>1000</v>
      </c>
      <c r="E2710" s="6">
        <v>1184</v>
      </c>
      <c r="F2710" s="17">
        <f>VLOOKUP(A2710,'forecast data dump'!$A$1:$H$3450,4,FALSE)</f>
        <v>44797</v>
      </c>
      <c r="G2710" s="17">
        <f>VLOOKUP(A2710,'forecast data dump'!$A$1:$H$3450,5,FALSE)</f>
        <v>44803</v>
      </c>
      <c r="H2710" s="13">
        <f>VLOOKUP(A2710,'forecast data dump'!$A$1:$H$3450,8,FALSE)</f>
        <v>0</v>
      </c>
      <c r="I2710" s="22">
        <f t="shared" si="352"/>
        <v>1000</v>
      </c>
      <c r="J2710" s="5"/>
      <c r="K2710" s="5"/>
      <c r="L2710" s="33">
        <f t="shared" si="353"/>
        <v>1184</v>
      </c>
      <c r="M2710" s="33">
        <f t="shared" si="354"/>
        <v>1184</v>
      </c>
      <c r="N2710" s="22">
        <f t="shared" si="355"/>
        <v>0</v>
      </c>
    </row>
    <row r="2711" spans="1:14" x14ac:dyDescent="0.3">
      <c r="A2711" s="5" t="s">
        <v>2578</v>
      </c>
      <c r="B2711" s="5" t="s">
        <v>2579</v>
      </c>
      <c r="C2711" s="5" t="s">
        <v>3752</v>
      </c>
      <c r="D2711" s="5">
        <v>40</v>
      </c>
      <c r="E2711" s="6">
        <v>5308</v>
      </c>
      <c r="F2711" s="17">
        <f>VLOOKUP(A2711,'forecast data dump'!$A$1:$H$3450,4,FALSE)</f>
        <v>44797</v>
      </c>
      <c r="G2711" s="17">
        <f>VLOOKUP(A2711,'forecast data dump'!$A$1:$H$3450,5,FALSE)</f>
        <v>44803</v>
      </c>
      <c r="H2711" s="13">
        <f>VLOOKUP(A2711,'forecast data dump'!$A$1:$H$3450,8,FALSE)</f>
        <v>0</v>
      </c>
      <c r="I2711" s="22">
        <f t="shared" si="352"/>
        <v>40</v>
      </c>
      <c r="J2711" s="5"/>
      <c r="K2711" s="5"/>
      <c r="L2711" s="33">
        <f t="shared" si="353"/>
        <v>5308</v>
      </c>
      <c r="M2711" s="33">
        <f t="shared" si="354"/>
        <v>5308</v>
      </c>
      <c r="N2711" s="22">
        <f t="shared" si="355"/>
        <v>0</v>
      </c>
    </row>
    <row r="2712" spans="1:14" x14ac:dyDescent="0.3">
      <c r="A2712" s="5" t="s">
        <v>2578</v>
      </c>
      <c r="B2712" s="5" t="s">
        <v>2579</v>
      </c>
      <c r="C2712" s="5" t="s">
        <v>3759</v>
      </c>
      <c r="D2712" s="5">
        <v>48</v>
      </c>
      <c r="E2712" s="6">
        <v>5811</v>
      </c>
      <c r="F2712" s="17">
        <f>VLOOKUP(A2712,'forecast data dump'!$A$1:$H$3450,4,FALSE)</f>
        <v>44797</v>
      </c>
      <c r="G2712" s="17">
        <f>VLOOKUP(A2712,'forecast data dump'!$A$1:$H$3450,5,FALSE)</f>
        <v>44803</v>
      </c>
      <c r="H2712" s="13">
        <f>VLOOKUP(A2712,'forecast data dump'!$A$1:$H$3450,8,FALSE)</f>
        <v>0</v>
      </c>
      <c r="I2712" s="22">
        <f t="shared" si="352"/>
        <v>48</v>
      </c>
      <c r="J2712" s="5"/>
      <c r="K2712" s="5"/>
      <c r="L2712" s="33">
        <f t="shared" si="353"/>
        <v>5811</v>
      </c>
      <c r="M2712" s="33">
        <f t="shared" si="354"/>
        <v>5811</v>
      </c>
      <c r="N2712" s="22">
        <f t="shared" si="355"/>
        <v>0</v>
      </c>
    </row>
    <row r="2713" spans="1:14" x14ac:dyDescent="0.3">
      <c r="A2713" s="5" t="s">
        <v>2578</v>
      </c>
      <c r="B2713" s="5" t="s">
        <v>2579</v>
      </c>
      <c r="C2713" s="5" t="s">
        <v>3765</v>
      </c>
      <c r="D2713" s="5">
        <v>48</v>
      </c>
      <c r="E2713" s="6">
        <v>6650</v>
      </c>
      <c r="F2713" s="17">
        <f>VLOOKUP(A2713,'forecast data dump'!$A$1:$H$3450,4,FALSE)</f>
        <v>44797</v>
      </c>
      <c r="G2713" s="17">
        <f>VLOOKUP(A2713,'forecast data dump'!$A$1:$H$3450,5,FALSE)</f>
        <v>44803</v>
      </c>
      <c r="H2713" s="13">
        <f>VLOOKUP(A2713,'forecast data dump'!$A$1:$H$3450,8,FALSE)</f>
        <v>0</v>
      </c>
      <c r="I2713" s="22">
        <f t="shared" si="352"/>
        <v>48</v>
      </c>
      <c r="J2713" s="5"/>
      <c r="K2713" s="5"/>
      <c r="L2713" s="33">
        <f t="shared" si="353"/>
        <v>6650</v>
      </c>
      <c r="M2713" s="33">
        <f t="shared" si="354"/>
        <v>6650</v>
      </c>
      <c r="N2713" s="22">
        <f t="shared" si="355"/>
        <v>0</v>
      </c>
    </row>
    <row r="2714" spans="1:14" x14ac:dyDescent="0.3">
      <c r="A2714" s="5" t="s">
        <v>2578</v>
      </c>
      <c r="B2714" s="5" t="s">
        <v>2579</v>
      </c>
      <c r="C2714" s="5" t="s">
        <v>3757</v>
      </c>
      <c r="D2714" s="5">
        <v>8</v>
      </c>
      <c r="E2714" s="6">
        <v>851</v>
      </c>
      <c r="F2714" s="17">
        <f>VLOOKUP(A2714,'forecast data dump'!$A$1:$H$3450,4,FALSE)</f>
        <v>44797</v>
      </c>
      <c r="G2714" s="17">
        <f>VLOOKUP(A2714,'forecast data dump'!$A$1:$H$3450,5,FALSE)</f>
        <v>44803</v>
      </c>
      <c r="H2714" s="13">
        <f>VLOOKUP(A2714,'forecast data dump'!$A$1:$H$3450,8,FALSE)</f>
        <v>0</v>
      </c>
      <c r="I2714" s="22">
        <f t="shared" si="352"/>
        <v>8</v>
      </c>
      <c r="J2714" s="5"/>
      <c r="K2714" s="5"/>
      <c r="L2714" s="33">
        <f t="shared" si="353"/>
        <v>851</v>
      </c>
      <c r="M2714" s="33">
        <f t="shared" si="354"/>
        <v>851</v>
      </c>
      <c r="N2714" s="22">
        <f t="shared" si="355"/>
        <v>0</v>
      </c>
    </row>
    <row r="2715" spans="1:14" x14ac:dyDescent="0.3">
      <c r="A2715" s="5" t="s">
        <v>2578</v>
      </c>
      <c r="B2715" s="5" t="s">
        <v>2579</v>
      </c>
      <c r="C2715" s="5" t="s">
        <v>3763</v>
      </c>
      <c r="D2715" s="5">
        <v>8</v>
      </c>
      <c r="E2715" s="6">
        <v>1250</v>
      </c>
      <c r="F2715" s="17">
        <f>VLOOKUP(A2715,'forecast data dump'!$A$1:$H$3450,4,FALSE)</f>
        <v>44797</v>
      </c>
      <c r="G2715" s="17">
        <f>VLOOKUP(A2715,'forecast data dump'!$A$1:$H$3450,5,FALSE)</f>
        <v>44803</v>
      </c>
      <c r="H2715" s="13">
        <f>VLOOKUP(A2715,'forecast data dump'!$A$1:$H$3450,8,FALSE)</f>
        <v>0</v>
      </c>
      <c r="I2715" s="22">
        <f t="shared" si="352"/>
        <v>8</v>
      </c>
      <c r="J2715" s="5"/>
      <c r="K2715" s="5"/>
      <c r="L2715" s="33">
        <f t="shared" si="353"/>
        <v>1250</v>
      </c>
      <c r="M2715" s="33">
        <f t="shared" si="354"/>
        <v>1250</v>
      </c>
      <c r="N2715" s="22">
        <f t="shared" si="355"/>
        <v>0</v>
      </c>
    </row>
    <row r="2716" spans="1:14" x14ac:dyDescent="0.3">
      <c r="A2716" s="5" t="s">
        <v>2580</v>
      </c>
      <c r="B2716" s="5" t="s">
        <v>2581</v>
      </c>
      <c r="C2716" s="5" t="s">
        <v>3733</v>
      </c>
      <c r="D2716" s="5">
        <v>8</v>
      </c>
      <c r="E2716" s="6">
        <v>1250</v>
      </c>
      <c r="F2716" s="17">
        <f>VLOOKUP(A2716,'forecast data dump'!$A$1:$H$3450,4,FALSE)</f>
        <v>44643</v>
      </c>
      <c r="G2716" s="17">
        <f>VLOOKUP(A2716,'forecast data dump'!$A$1:$H$3450,5,FALSE)</f>
        <v>44649</v>
      </c>
      <c r="H2716" s="13">
        <f>VLOOKUP(A2716,'forecast data dump'!$A$1:$H$3450,8,FALSE)</f>
        <v>0</v>
      </c>
      <c r="I2716" s="22">
        <f t="shared" si="352"/>
        <v>8</v>
      </c>
      <c r="J2716" s="5"/>
      <c r="K2716" s="5"/>
      <c r="L2716" s="33">
        <f t="shared" si="353"/>
        <v>1250</v>
      </c>
      <c r="M2716" s="33">
        <f t="shared" si="354"/>
        <v>1250</v>
      </c>
      <c r="N2716" s="22">
        <f t="shared" si="355"/>
        <v>0</v>
      </c>
    </row>
    <row r="2717" spans="1:14" x14ac:dyDescent="0.3">
      <c r="A2717" s="5" t="s">
        <v>2580</v>
      </c>
      <c r="B2717" s="5" t="s">
        <v>2581</v>
      </c>
      <c r="C2717" s="5" t="s">
        <v>3742</v>
      </c>
      <c r="D2717" s="5">
        <v>24</v>
      </c>
      <c r="E2717" s="6">
        <v>2906</v>
      </c>
      <c r="F2717" s="17">
        <f>VLOOKUP(A2717,'forecast data dump'!$A$1:$H$3450,4,FALSE)</f>
        <v>44643</v>
      </c>
      <c r="G2717" s="17">
        <f>VLOOKUP(A2717,'forecast data dump'!$A$1:$H$3450,5,FALSE)</f>
        <v>44649</v>
      </c>
      <c r="H2717" s="13">
        <f>VLOOKUP(A2717,'forecast data dump'!$A$1:$H$3450,8,FALSE)</f>
        <v>0</v>
      </c>
      <c r="I2717" s="22">
        <f t="shared" si="352"/>
        <v>24</v>
      </c>
      <c r="J2717" s="5"/>
      <c r="K2717" s="5"/>
      <c r="L2717" s="33">
        <f t="shared" si="353"/>
        <v>2906</v>
      </c>
      <c r="M2717" s="33">
        <f t="shared" si="354"/>
        <v>2906</v>
      </c>
      <c r="N2717" s="22">
        <f t="shared" si="355"/>
        <v>0</v>
      </c>
    </row>
    <row r="2718" spans="1:14" x14ac:dyDescent="0.3">
      <c r="A2718" s="5" t="s">
        <v>2580</v>
      </c>
      <c r="B2718" s="5" t="s">
        <v>2581</v>
      </c>
      <c r="C2718" s="5" t="s">
        <v>3741</v>
      </c>
      <c r="D2718" s="5">
        <v>96</v>
      </c>
      <c r="E2718" s="6">
        <v>11623</v>
      </c>
      <c r="F2718" s="17">
        <f>VLOOKUP(A2718,'forecast data dump'!$A$1:$H$3450,4,FALSE)</f>
        <v>44643</v>
      </c>
      <c r="G2718" s="17">
        <f>VLOOKUP(A2718,'forecast data dump'!$A$1:$H$3450,5,FALSE)</f>
        <v>44649</v>
      </c>
      <c r="H2718" s="13">
        <f>VLOOKUP(A2718,'forecast data dump'!$A$1:$H$3450,8,FALSE)</f>
        <v>0</v>
      </c>
      <c r="I2718" s="22">
        <f t="shared" si="352"/>
        <v>96</v>
      </c>
      <c r="J2718" s="5"/>
      <c r="K2718" s="5"/>
      <c r="L2718" s="33">
        <f t="shared" si="353"/>
        <v>11623</v>
      </c>
      <c r="M2718" s="33">
        <f t="shared" si="354"/>
        <v>11623</v>
      </c>
      <c r="N2718" s="22">
        <f t="shared" si="355"/>
        <v>0</v>
      </c>
    </row>
    <row r="2719" spans="1:14" x14ac:dyDescent="0.3">
      <c r="A2719" s="5" t="s">
        <v>2580</v>
      </c>
      <c r="B2719" s="5" t="s">
        <v>2581</v>
      </c>
      <c r="C2719" s="5" t="s">
        <v>3745</v>
      </c>
      <c r="D2719" s="5">
        <v>8</v>
      </c>
      <c r="E2719" s="6">
        <v>969</v>
      </c>
      <c r="F2719" s="17">
        <f>VLOOKUP(A2719,'forecast data dump'!$A$1:$H$3450,4,FALSE)</f>
        <v>44643</v>
      </c>
      <c r="G2719" s="17">
        <f>VLOOKUP(A2719,'forecast data dump'!$A$1:$H$3450,5,FALSE)</f>
        <v>44649</v>
      </c>
      <c r="H2719" s="13">
        <f>VLOOKUP(A2719,'forecast data dump'!$A$1:$H$3450,8,FALSE)</f>
        <v>0</v>
      </c>
      <c r="I2719" s="22">
        <f t="shared" si="352"/>
        <v>8</v>
      </c>
      <c r="J2719" s="5"/>
      <c r="K2719" s="5"/>
      <c r="L2719" s="33">
        <f t="shared" si="353"/>
        <v>969</v>
      </c>
      <c r="M2719" s="33">
        <f t="shared" si="354"/>
        <v>969</v>
      </c>
      <c r="N2719" s="22">
        <f t="shared" si="355"/>
        <v>0</v>
      </c>
    </row>
    <row r="2720" spans="1:14" x14ac:dyDescent="0.3">
      <c r="A2720" s="5" t="s">
        <v>2580</v>
      </c>
      <c r="B2720" s="5" t="s">
        <v>2581</v>
      </c>
      <c r="C2720" s="5" t="s">
        <v>3760</v>
      </c>
      <c r="D2720" s="5">
        <v>40</v>
      </c>
      <c r="E2720" s="6">
        <v>4843</v>
      </c>
      <c r="F2720" s="17">
        <f>VLOOKUP(A2720,'forecast data dump'!$A$1:$H$3450,4,FALSE)</f>
        <v>44643</v>
      </c>
      <c r="G2720" s="17">
        <f>VLOOKUP(A2720,'forecast data dump'!$A$1:$H$3450,5,FALSE)</f>
        <v>44649</v>
      </c>
      <c r="H2720" s="13">
        <f>VLOOKUP(A2720,'forecast data dump'!$A$1:$H$3450,8,FALSE)</f>
        <v>0</v>
      </c>
      <c r="I2720" s="22">
        <f t="shared" si="352"/>
        <v>40</v>
      </c>
      <c r="J2720" s="5"/>
      <c r="K2720" s="5"/>
      <c r="L2720" s="33">
        <f t="shared" si="353"/>
        <v>4843</v>
      </c>
      <c r="M2720" s="33">
        <f t="shared" si="354"/>
        <v>4843</v>
      </c>
      <c r="N2720" s="22">
        <f t="shared" si="355"/>
        <v>0</v>
      </c>
    </row>
    <row r="2721" spans="1:14" x14ac:dyDescent="0.3">
      <c r="A2721" s="5" t="s">
        <v>2582</v>
      </c>
      <c r="B2721" s="5" t="s">
        <v>2583</v>
      </c>
      <c r="C2721" s="5" t="s">
        <v>3733</v>
      </c>
      <c r="D2721" s="5">
        <v>40</v>
      </c>
      <c r="E2721" s="6">
        <v>6249</v>
      </c>
      <c r="F2721" s="17">
        <f>VLOOKUP(A2721,'forecast data dump'!$A$1:$H$3450,4,FALSE)</f>
        <v>44690</v>
      </c>
      <c r="G2721" s="17">
        <f>VLOOKUP(A2721,'forecast data dump'!$A$1:$H$3450,5,FALSE)</f>
        <v>44718</v>
      </c>
      <c r="H2721" s="13">
        <f>VLOOKUP(A2721,'forecast data dump'!$A$1:$H$3450,8,FALSE)</f>
        <v>0</v>
      </c>
      <c r="I2721" s="22">
        <f t="shared" si="352"/>
        <v>40</v>
      </c>
      <c r="J2721" s="5"/>
      <c r="K2721" s="5"/>
      <c r="L2721" s="33">
        <f t="shared" si="353"/>
        <v>6249</v>
      </c>
      <c r="M2721" s="33">
        <f t="shared" si="354"/>
        <v>6249</v>
      </c>
      <c r="N2721" s="22">
        <f t="shared" si="355"/>
        <v>0</v>
      </c>
    </row>
    <row r="2722" spans="1:14" x14ac:dyDescent="0.3">
      <c r="A2722" s="5" t="s">
        <v>2582</v>
      </c>
      <c r="B2722" s="5" t="s">
        <v>2583</v>
      </c>
      <c r="C2722" s="5" t="s">
        <v>3744</v>
      </c>
      <c r="D2722" s="5">
        <v>40</v>
      </c>
      <c r="E2722" s="6">
        <v>6249</v>
      </c>
      <c r="F2722" s="17">
        <f>VLOOKUP(A2722,'forecast data dump'!$A$1:$H$3450,4,FALSE)</f>
        <v>44690</v>
      </c>
      <c r="G2722" s="17">
        <f>VLOOKUP(A2722,'forecast data dump'!$A$1:$H$3450,5,FALSE)</f>
        <v>44718</v>
      </c>
      <c r="H2722" s="13">
        <f>VLOOKUP(A2722,'forecast data dump'!$A$1:$H$3450,8,FALSE)</f>
        <v>0</v>
      </c>
      <c r="I2722" s="22">
        <f t="shared" si="352"/>
        <v>40</v>
      </c>
      <c r="J2722" s="5"/>
      <c r="K2722" s="5"/>
      <c r="L2722" s="33">
        <f t="shared" si="353"/>
        <v>6249</v>
      </c>
      <c r="M2722" s="33">
        <f t="shared" si="354"/>
        <v>6249</v>
      </c>
      <c r="N2722" s="22">
        <f t="shared" si="355"/>
        <v>0</v>
      </c>
    </row>
    <row r="2723" spans="1:14" x14ac:dyDescent="0.3">
      <c r="A2723" s="5" t="s">
        <v>2582</v>
      </c>
      <c r="B2723" s="5" t="s">
        <v>2583</v>
      </c>
      <c r="C2723" s="5" t="s">
        <v>3740</v>
      </c>
      <c r="D2723" s="5">
        <v>40</v>
      </c>
      <c r="E2723" s="6">
        <v>7303</v>
      </c>
      <c r="F2723" s="17">
        <f>VLOOKUP(A2723,'forecast data dump'!$A$1:$H$3450,4,FALSE)</f>
        <v>44690</v>
      </c>
      <c r="G2723" s="17">
        <f>VLOOKUP(A2723,'forecast data dump'!$A$1:$H$3450,5,FALSE)</f>
        <v>44718</v>
      </c>
      <c r="H2723" s="13">
        <f>VLOOKUP(A2723,'forecast data dump'!$A$1:$H$3450,8,FALSE)</f>
        <v>0</v>
      </c>
      <c r="I2723" s="22">
        <f t="shared" si="352"/>
        <v>40</v>
      </c>
      <c r="J2723" s="5"/>
      <c r="K2723" s="5"/>
      <c r="L2723" s="33">
        <f t="shared" si="353"/>
        <v>7303</v>
      </c>
      <c r="M2723" s="33">
        <f t="shared" si="354"/>
        <v>7303</v>
      </c>
      <c r="N2723" s="22">
        <f t="shared" si="355"/>
        <v>0</v>
      </c>
    </row>
    <row r="2724" spans="1:14" x14ac:dyDescent="0.3">
      <c r="A2724" s="5" t="s">
        <v>2582</v>
      </c>
      <c r="B2724" s="5" t="s">
        <v>2583</v>
      </c>
      <c r="C2724" s="5" t="s">
        <v>3732</v>
      </c>
      <c r="D2724" s="5">
        <v>40</v>
      </c>
      <c r="E2724" s="6">
        <v>8738</v>
      </c>
      <c r="F2724" s="17">
        <f>VLOOKUP(A2724,'forecast data dump'!$A$1:$H$3450,4,FALSE)</f>
        <v>44690</v>
      </c>
      <c r="G2724" s="17">
        <f>VLOOKUP(A2724,'forecast data dump'!$A$1:$H$3450,5,FALSE)</f>
        <v>44718</v>
      </c>
      <c r="H2724" s="13">
        <f>VLOOKUP(A2724,'forecast data dump'!$A$1:$H$3450,8,FALSE)</f>
        <v>0</v>
      </c>
      <c r="I2724" s="22">
        <f t="shared" si="352"/>
        <v>40</v>
      </c>
      <c r="J2724" s="5"/>
      <c r="K2724" s="5"/>
      <c r="L2724" s="33">
        <f t="shared" si="353"/>
        <v>8738</v>
      </c>
      <c r="M2724" s="33">
        <f t="shared" si="354"/>
        <v>8738</v>
      </c>
      <c r="N2724" s="22">
        <f t="shared" si="355"/>
        <v>0</v>
      </c>
    </row>
    <row r="2725" spans="1:14" x14ac:dyDescent="0.3">
      <c r="A2725" s="5" t="s">
        <v>2584</v>
      </c>
      <c r="B2725" s="5" t="s">
        <v>2585</v>
      </c>
      <c r="C2725" s="5" t="s">
        <v>3733</v>
      </c>
      <c r="D2725" s="5">
        <v>8</v>
      </c>
      <c r="E2725" s="6">
        <v>1250</v>
      </c>
      <c r="F2725" s="17">
        <f>VLOOKUP(A2725,'forecast data dump'!$A$1:$H$3450,4,FALSE)</f>
        <v>44719</v>
      </c>
      <c r="G2725" s="17">
        <f>VLOOKUP(A2725,'forecast data dump'!$A$1:$H$3450,5,FALSE)</f>
        <v>44721</v>
      </c>
      <c r="H2725" s="13">
        <f>VLOOKUP(A2725,'forecast data dump'!$A$1:$H$3450,8,FALSE)</f>
        <v>0</v>
      </c>
      <c r="I2725" s="22">
        <f t="shared" si="352"/>
        <v>8</v>
      </c>
      <c r="J2725" s="5"/>
      <c r="K2725" s="5"/>
      <c r="L2725" s="33">
        <f t="shared" si="353"/>
        <v>1250</v>
      </c>
      <c r="M2725" s="33">
        <f t="shared" si="354"/>
        <v>1250</v>
      </c>
      <c r="N2725" s="22">
        <f t="shared" si="355"/>
        <v>0</v>
      </c>
    </row>
    <row r="2726" spans="1:14" x14ac:dyDescent="0.3">
      <c r="A2726" s="5" t="s">
        <v>2584</v>
      </c>
      <c r="B2726" s="5" t="s">
        <v>2585</v>
      </c>
      <c r="C2726" s="5" t="s">
        <v>3744</v>
      </c>
      <c r="D2726" s="5">
        <v>8</v>
      </c>
      <c r="E2726" s="6">
        <v>1250</v>
      </c>
      <c r="F2726" s="17">
        <f>VLOOKUP(A2726,'forecast data dump'!$A$1:$H$3450,4,FALSE)</f>
        <v>44719</v>
      </c>
      <c r="G2726" s="17">
        <f>VLOOKUP(A2726,'forecast data dump'!$A$1:$H$3450,5,FALSE)</f>
        <v>44721</v>
      </c>
      <c r="H2726" s="13">
        <f>VLOOKUP(A2726,'forecast data dump'!$A$1:$H$3450,8,FALSE)</f>
        <v>0</v>
      </c>
      <c r="I2726" s="22">
        <f t="shared" si="352"/>
        <v>8</v>
      </c>
      <c r="J2726" s="5"/>
      <c r="K2726" s="5"/>
      <c r="L2726" s="33">
        <f t="shared" si="353"/>
        <v>1250</v>
      </c>
      <c r="M2726" s="33">
        <f t="shared" si="354"/>
        <v>1250</v>
      </c>
      <c r="N2726" s="22">
        <f t="shared" si="355"/>
        <v>0</v>
      </c>
    </row>
    <row r="2727" spans="1:14" x14ac:dyDescent="0.3">
      <c r="A2727" s="5" t="s">
        <v>2584</v>
      </c>
      <c r="B2727" s="5" t="s">
        <v>2585</v>
      </c>
      <c r="C2727" s="5" t="s">
        <v>3732</v>
      </c>
      <c r="D2727" s="5">
        <v>24</v>
      </c>
      <c r="E2727" s="6">
        <v>5243</v>
      </c>
      <c r="F2727" s="17">
        <f>VLOOKUP(A2727,'forecast data dump'!$A$1:$H$3450,4,FALSE)</f>
        <v>44719</v>
      </c>
      <c r="G2727" s="17">
        <f>VLOOKUP(A2727,'forecast data dump'!$A$1:$H$3450,5,FALSE)</f>
        <v>44721</v>
      </c>
      <c r="H2727" s="13">
        <f>VLOOKUP(A2727,'forecast data dump'!$A$1:$H$3450,8,FALSE)</f>
        <v>0</v>
      </c>
      <c r="I2727" s="22">
        <f t="shared" si="352"/>
        <v>24</v>
      </c>
      <c r="J2727" s="5"/>
      <c r="K2727" s="5"/>
      <c r="L2727" s="33">
        <f t="shared" si="353"/>
        <v>5243</v>
      </c>
      <c r="M2727" s="33">
        <f t="shared" si="354"/>
        <v>5243</v>
      </c>
      <c r="N2727" s="22">
        <f t="shared" si="355"/>
        <v>0</v>
      </c>
    </row>
    <row r="2728" spans="1:14" x14ac:dyDescent="0.3">
      <c r="A2728" s="5" t="s">
        <v>2584</v>
      </c>
      <c r="B2728" s="5" t="s">
        <v>2585</v>
      </c>
      <c r="C2728" s="5" t="s">
        <v>3740</v>
      </c>
      <c r="D2728" s="5">
        <v>24</v>
      </c>
      <c r="E2728" s="6">
        <v>4382</v>
      </c>
      <c r="F2728" s="17">
        <f>VLOOKUP(A2728,'forecast data dump'!$A$1:$H$3450,4,FALSE)</f>
        <v>44719</v>
      </c>
      <c r="G2728" s="17">
        <f>VLOOKUP(A2728,'forecast data dump'!$A$1:$H$3450,5,FALSE)</f>
        <v>44721</v>
      </c>
      <c r="H2728" s="13">
        <f>VLOOKUP(A2728,'forecast data dump'!$A$1:$H$3450,8,FALSE)</f>
        <v>0</v>
      </c>
      <c r="I2728" s="22">
        <f t="shared" si="352"/>
        <v>24</v>
      </c>
      <c r="J2728" s="5"/>
      <c r="K2728" s="5"/>
      <c r="L2728" s="33">
        <f t="shared" si="353"/>
        <v>4382</v>
      </c>
      <c r="M2728" s="33">
        <f t="shared" si="354"/>
        <v>4382</v>
      </c>
      <c r="N2728" s="22">
        <f t="shared" si="355"/>
        <v>0</v>
      </c>
    </row>
    <row r="2729" spans="1:14" x14ac:dyDescent="0.3">
      <c r="A2729" s="5" t="s">
        <v>2586</v>
      </c>
      <c r="B2729" s="5" t="s">
        <v>2587</v>
      </c>
      <c r="C2729" s="5" t="s">
        <v>3733</v>
      </c>
      <c r="D2729" s="5">
        <v>40</v>
      </c>
      <c r="E2729" s="6">
        <v>6249</v>
      </c>
      <c r="F2729" s="17">
        <f>VLOOKUP(A2729,'forecast data dump'!$A$1:$H$3450,4,FALSE)</f>
        <v>44722</v>
      </c>
      <c r="G2729" s="17">
        <f>VLOOKUP(A2729,'forecast data dump'!$A$1:$H$3450,5,FALSE)</f>
        <v>44750</v>
      </c>
      <c r="H2729" s="13">
        <f>VLOOKUP(A2729,'forecast data dump'!$A$1:$H$3450,8,FALSE)</f>
        <v>0</v>
      </c>
      <c r="I2729" s="22">
        <f t="shared" si="352"/>
        <v>40</v>
      </c>
      <c r="J2729" s="5"/>
      <c r="K2729" s="5"/>
      <c r="L2729" s="33">
        <f t="shared" si="353"/>
        <v>6249</v>
      </c>
      <c r="M2729" s="33">
        <f t="shared" si="354"/>
        <v>6249</v>
      </c>
      <c r="N2729" s="22">
        <f t="shared" si="355"/>
        <v>0</v>
      </c>
    </row>
    <row r="2730" spans="1:14" x14ac:dyDescent="0.3">
      <c r="A2730" s="5" t="s">
        <v>2586</v>
      </c>
      <c r="B2730" s="5" t="s">
        <v>2587</v>
      </c>
      <c r="C2730" s="5" t="s">
        <v>3744</v>
      </c>
      <c r="D2730" s="5">
        <v>40</v>
      </c>
      <c r="E2730" s="6">
        <v>6249</v>
      </c>
      <c r="F2730" s="17">
        <f>VLOOKUP(A2730,'forecast data dump'!$A$1:$H$3450,4,FALSE)</f>
        <v>44722</v>
      </c>
      <c r="G2730" s="17">
        <f>VLOOKUP(A2730,'forecast data dump'!$A$1:$H$3450,5,FALSE)</f>
        <v>44750</v>
      </c>
      <c r="H2730" s="13">
        <f>VLOOKUP(A2730,'forecast data dump'!$A$1:$H$3450,8,FALSE)</f>
        <v>0</v>
      </c>
      <c r="I2730" s="22">
        <f t="shared" si="352"/>
        <v>40</v>
      </c>
      <c r="J2730" s="5"/>
      <c r="K2730" s="5"/>
      <c r="L2730" s="33">
        <f t="shared" si="353"/>
        <v>6249</v>
      </c>
      <c r="M2730" s="33">
        <f t="shared" si="354"/>
        <v>6249</v>
      </c>
      <c r="N2730" s="22">
        <f t="shared" si="355"/>
        <v>0</v>
      </c>
    </row>
    <row r="2731" spans="1:14" x14ac:dyDescent="0.3">
      <c r="A2731" s="5" t="s">
        <v>2586</v>
      </c>
      <c r="B2731" s="5" t="s">
        <v>2587</v>
      </c>
      <c r="C2731" s="5" t="s">
        <v>3740</v>
      </c>
      <c r="D2731" s="5">
        <v>40</v>
      </c>
      <c r="E2731" s="6">
        <v>7303</v>
      </c>
      <c r="F2731" s="17">
        <f>VLOOKUP(A2731,'forecast data dump'!$A$1:$H$3450,4,FALSE)</f>
        <v>44722</v>
      </c>
      <c r="G2731" s="17">
        <f>VLOOKUP(A2731,'forecast data dump'!$A$1:$H$3450,5,FALSE)</f>
        <v>44750</v>
      </c>
      <c r="H2731" s="13">
        <f>VLOOKUP(A2731,'forecast data dump'!$A$1:$H$3450,8,FALSE)</f>
        <v>0</v>
      </c>
      <c r="I2731" s="22">
        <f t="shared" si="352"/>
        <v>40</v>
      </c>
      <c r="J2731" s="5"/>
      <c r="K2731" s="5"/>
      <c r="L2731" s="33">
        <f t="shared" si="353"/>
        <v>7303</v>
      </c>
      <c r="M2731" s="33">
        <f t="shared" si="354"/>
        <v>7303</v>
      </c>
      <c r="N2731" s="22">
        <f t="shared" si="355"/>
        <v>0</v>
      </c>
    </row>
    <row r="2732" spans="1:14" x14ac:dyDescent="0.3">
      <c r="A2732" s="5" t="s">
        <v>2586</v>
      </c>
      <c r="B2732" s="5" t="s">
        <v>2587</v>
      </c>
      <c r="C2732" s="5" t="s">
        <v>3732</v>
      </c>
      <c r="D2732" s="5">
        <v>40</v>
      </c>
      <c r="E2732" s="6">
        <v>8738</v>
      </c>
      <c r="F2732" s="17">
        <f>VLOOKUP(A2732,'forecast data dump'!$A$1:$H$3450,4,FALSE)</f>
        <v>44722</v>
      </c>
      <c r="G2732" s="17">
        <f>VLOOKUP(A2732,'forecast data dump'!$A$1:$H$3450,5,FALSE)</f>
        <v>44750</v>
      </c>
      <c r="H2732" s="13">
        <f>VLOOKUP(A2732,'forecast data dump'!$A$1:$H$3450,8,FALSE)</f>
        <v>0</v>
      </c>
      <c r="I2732" s="22">
        <f t="shared" si="352"/>
        <v>40</v>
      </c>
      <c r="J2732" s="5"/>
      <c r="K2732" s="5"/>
      <c r="L2732" s="33">
        <f t="shared" si="353"/>
        <v>8738</v>
      </c>
      <c r="M2732" s="33">
        <f t="shared" si="354"/>
        <v>8738</v>
      </c>
      <c r="N2732" s="22">
        <f t="shared" si="355"/>
        <v>0</v>
      </c>
    </row>
    <row r="2733" spans="1:14" x14ac:dyDescent="0.3">
      <c r="A2733" s="5" t="s">
        <v>2586</v>
      </c>
      <c r="B2733" s="5" t="s">
        <v>2587</v>
      </c>
      <c r="C2733" s="5" t="s">
        <v>3731</v>
      </c>
      <c r="D2733" s="5">
        <v>20</v>
      </c>
      <c r="E2733" s="6">
        <v>3608</v>
      </c>
      <c r="F2733" s="17">
        <f>VLOOKUP(A2733,'forecast data dump'!$A$1:$H$3450,4,FALSE)</f>
        <v>44722</v>
      </c>
      <c r="G2733" s="17">
        <f>VLOOKUP(A2733,'forecast data dump'!$A$1:$H$3450,5,FALSE)</f>
        <v>44750</v>
      </c>
      <c r="H2733" s="13">
        <f>VLOOKUP(A2733,'forecast data dump'!$A$1:$H$3450,8,FALSE)</f>
        <v>0</v>
      </c>
      <c r="I2733" s="22">
        <f t="shared" si="352"/>
        <v>20</v>
      </c>
      <c r="J2733" s="5"/>
      <c r="K2733" s="5"/>
      <c r="L2733" s="33">
        <f t="shared" si="353"/>
        <v>3608</v>
      </c>
      <c r="M2733" s="33">
        <f t="shared" si="354"/>
        <v>3608</v>
      </c>
      <c r="N2733" s="22">
        <f t="shared" si="355"/>
        <v>0</v>
      </c>
    </row>
    <row r="2734" spans="1:14" x14ac:dyDescent="0.3">
      <c r="A2734" s="5" t="s">
        <v>2586</v>
      </c>
      <c r="B2734" s="5" t="s">
        <v>2587</v>
      </c>
      <c r="C2734" s="5" t="s">
        <v>3755</v>
      </c>
      <c r="D2734" s="5">
        <v>20</v>
      </c>
      <c r="E2734" s="6">
        <v>4095</v>
      </c>
      <c r="F2734" s="17">
        <f>VLOOKUP(A2734,'forecast data dump'!$A$1:$H$3450,4,FALSE)</f>
        <v>44722</v>
      </c>
      <c r="G2734" s="17">
        <f>VLOOKUP(A2734,'forecast data dump'!$A$1:$H$3450,5,FALSE)</f>
        <v>44750</v>
      </c>
      <c r="H2734" s="13">
        <f>VLOOKUP(A2734,'forecast data dump'!$A$1:$H$3450,8,FALSE)</f>
        <v>0</v>
      </c>
      <c r="I2734" s="22">
        <f t="shared" si="352"/>
        <v>20</v>
      </c>
      <c r="J2734" s="5"/>
      <c r="K2734" s="5"/>
      <c r="L2734" s="33">
        <f t="shared" si="353"/>
        <v>4095</v>
      </c>
      <c r="M2734" s="33">
        <f t="shared" si="354"/>
        <v>4095</v>
      </c>
      <c r="N2734" s="22">
        <f t="shared" si="355"/>
        <v>0</v>
      </c>
    </row>
    <row r="2735" spans="1:14" x14ac:dyDescent="0.3">
      <c r="A2735" s="5" t="s">
        <v>2586</v>
      </c>
      <c r="B2735" s="5" t="s">
        <v>2587</v>
      </c>
      <c r="C2735" s="5" t="s">
        <v>3757</v>
      </c>
      <c r="D2735" s="5">
        <v>20</v>
      </c>
      <c r="E2735" s="6">
        <v>2126</v>
      </c>
      <c r="F2735" s="17">
        <f>VLOOKUP(A2735,'forecast data dump'!$A$1:$H$3450,4,FALSE)</f>
        <v>44722</v>
      </c>
      <c r="G2735" s="17">
        <f>VLOOKUP(A2735,'forecast data dump'!$A$1:$H$3450,5,FALSE)</f>
        <v>44750</v>
      </c>
      <c r="H2735" s="13">
        <f>VLOOKUP(A2735,'forecast data dump'!$A$1:$H$3450,8,FALSE)</f>
        <v>0</v>
      </c>
      <c r="I2735" s="22">
        <f t="shared" si="352"/>
        <v>20</v>
      </c>
      <c r="J2735" s="5"/>
      <c r="K2735" s="5"/>
      <c r="L2735" s="33">
        <f t="shared" si="353"/>
        <v>2126</v>
      </c>
      <c r="M2735" s="33">
        <f t="shared" si="354"/>
        <v>2126</v>
      </c>
      <c r="N2735" s="22">
        <f t="shared" si="355"/>
        <v>0</v>
      </c>
    </row>
    <row r="2736" spans="1:14" x14ac:dyDescent="0.3">
      <c r="A2736" s="5" t="s">
        <v>2586</v>
      </c>
      <c r="B2736" s="5" t="s">
        <v>2587</v>
      </c>
      <c r="C2736" s="5" t="s">
        <v>3763</v>
      </c>
      <c r="D2736" s="5">
        <v>20</v>
      </c>
      <c r="E2736" s="6">
        <v>3125</v>
      </c>
      <c r="F2736" s="17">
        <f>VLOOKUP(A2736,'forecast data dump'!$A$1:$H$3450,4,FALSE)</f>
        <v>44722</v>
      </c>
      <c r="G2736" s="17">
        <f>VLOOKUP(A2736,'forecast data dump'!$A$1:$H$3450,5,FALSE)</f>
        <v>44750</v>
      </c>
      <c r="H2736" s="13">
        <f>VLOOKUP(A2736,'forecast data dump'!$A$1:$H$3450,8,FALSE)</f>
        <v>0</v>
      </c>
      <c r="I2736" s="22">
        <f t="shared" si="352"/>
        <v>20</v>
      </c>
      <c r="J2736" s="5"/>
      <c r="K2736" s="5"/>
      <c r="L2736" s="33">
        <f t="shared" si="353"/>
        <v>3125</v>
      </c>
      <c r="M2736" s="33">
        <f t="shared" si="354"/>
        <v>3125</v>
      </c>
      <c r="N2736" s="22">
        <f t="shared" si="355"/>
        <v>0</v>
      </c>
    </row>
    <row r="2737" spans="1:14" x14ac:dyDescent="0.3">
      <c r="A2737" s="5" t="s">
        <v>2588</v>
      </c>
      <c r="B2737" s="5" t="s">
        <v>2589</v>
      </c>
      <c r="C2737" s="5" t="s">
        <v>3733</v>
      </c>
      <c r="D2737" s="5">
        <v>16</v>
      </c>
      <c r="E2737" s="6">
        <v>2500</v>
      </c>
      <c r="F2737" s="17">
        <f>VLOOKUP(A2737,'forecast data dump'!$A$1:$H$3450,4,FALSE)</f>
        <v>44753</v>
      </c>
      <c r="G2737" s="17">
        <f>VLOOKUP(A2737,'forecast data dump'!$A$1:$H$3450,5,FALSE)</f>
        <v>44754</v>
      </c>
      <c r="H2737" s="13">
        <f>VLOOKUP(A2737,'forecast data dump'!$A$1:$H$3450,8,FALSE)</f>
        <v>0</v>
      </c>
      <c r="I2737" s="22">
        <f t="shared" si="352"/>
        <v>16</v>
      </c>
      <c r="J2737" s="5"/>
      <c r="K2737" s="5"/>
      <c r="L2737" s="33">
        <f t="shared" si="353"/>
        <v>2500</v>
      </c>
      <c r="M2737" s="33">
        <f t="shared" si="354"/>
        <v>2500</v>
      </c>
      <c r="N2737" s="22">
        <f t="shared" si="355"/>
        <v>0</v>
      </c>
    </row>
    <row r="2738" spans="1:14" x14ac:dyDescent="0.3">
      <c r="A2738" s="5" t="s">
        <v>2588</v>
      </c>
      <c r="B2738" s="5" t="s">
        <v>2589</v>
      </c>
      <c r="C2738" s="5" t="s">
        <v>3744</v>
      </c>
      <c r="D2738" s="5">
        <v>16</v>
      </c>
      <c r="E2738" s="6">
        <v>2500</v>
      </c>
      <c r="F2738" s="17">
        <f>VLOOKUP(A2738,'forecast data dump'!$A$1:$H$3450,4,FALSE)</f>
        <v>44753</v>
      </c>
      <c r="G2738" s="17">
        <f>VLOOKUP(A2738,'forecast data dump'!$A$1:$H$3450,5,FALSE)</f>
        <v>44754</v>
      </c>
      <c r="H2738" s="13">
        <f>VLOOKUP(A2738,'forecast data dump'!$A$1:$H$3450,8,FALSE)</f>
        <v>0</v>
      </c>
      <c r="I2738" s="22">
        <f t="shared" si="352"/>
        <v>16</v>
      </c>
      <c r="J2738" s="5"/>
      <c r="K2738" s="5"/>
      <c r="L2738" s="33">
        <f t="shared" si="353"/>
        <v>2500</v>
      </c>
      <c r="M2738" s="33">
        <f t="shared" si="354"/>
        <v>2500</v>
      </c>
      <c r="N2738" s="22">
        <f t="shared" si="355"/>
        <v>0</v>
      </c>
    </row>
    <row r="2739" spans="1:14" x14ac:dyDescent="0.3">
      <c r="A2739" s="5" t="s">
        <v>2588</v>
      </c>
      <c r="B2739" s="5" t="s">
        <v>2589</v>
      </c>
      <c r="C2739" s="5" t="s">
        <v>3740</v>
      </c>
      <c r="D2739" s="5">
        <v>16</v>
      </c>
      <c r="E2739" s="6">
        <v>2921</v>
      </c>
      <c r="F2739" s="17">
        <f>VLOOKUP(A2739,'forecast data dump'!$A$1:$H$3450,4,FALSE)</f>
        <v>44753</v>
      </c>
      <c r="G2739" s="17">
        <f>VLOOKUP(A2739,'forecast data dump'!$A$1:$H$3450,5,FALSE)</f>
        <v>44754</v>
      </c>
      <c r="H2739" s="13">
        <f>VLOOKUP(A2739,'forecast data dump'!$A$1:$H$3450,8,FALSE)</f>
        <v>0</v>
      </c>
      <c r="I2739" s="22">
        <f t="shared" si="352"/>
        <v>16</v>
      </c>
      <c r="J2739" s="5"/>
      <c r="K2739" s="5"/>
      <c r="L2739" s="33">
        <f t="shared" si="353"/>
        <v>2921</v>
      </c>
      <c r="M2739" s="33">
        <f t="shared" si="354"/>
        <v>2921</v>
      </c>
      <c r="N2739" s="22">
        <f t="shared" si="355"/>
        <v>0</v>
      </c>
    </row>
    <row r="2740" spans="1:14" x14ac:dyDescent="0.3">
      <c r="A2740" s="5" t="s">
        <v>2588</v>
      </c>
      <c r="B2740" s="5" t="s">
        <v>2589</v>
      </c>
      <c r="C2740" s="5" t="s">
        <v>3732</v>
      </c>
      <c r="D2740" s="5">
        <v>16</v>
      </c>
      <c r="E2740" s="6">
        <v>3495</v>
      </c>
      <c r="F2740" s="17">
        <f>VLOOKUP(A2740,'forecast data dump'!$A$1:$H$3450,4,FALSE)</f>
        <v>44753</v>
      </c>
      <c r="G2740" s="17">
        <f>VLOOKUP(A2740,'forecast data dump'!$A$1:$H$3450,5,FALSE)</f>
        <v>44754</v>
      </c>
      <c r="H2740" s="13">
        <f>VLOOKUP(A2740,'forecast data dump'!$A$1:$H$3450,8,FALSE)</f>
        <v>0</v>
      </c>
      <c r="I2740" s="22">
        <f t="shared" si="352"/>
        <v>16</v>
      </c>
      <c r="J2740" s="5"/>
      <c r="K2740" s="5"/>
      <c r="L2740" s="33">
        <f t="shared" si="353"/>
        <v>3495</v>
      </c>
      <c r="M2740" s="33">
        <f t="shared" si="354"/>
        <v>3495</v>
      </c>
      <c r="N2740" s="22">
        <f t="shared" si="355"/>
        <v>0</v>
      </c>
    </row>
    <row r="2741" spans="1:14" x14ac:dyDescent="0.3">
      <c r="A2741" s="5" t="s">
        <v>2588</v>
      </c>
      <c r="B2741" s="5" t="s">
        <v>2589</v>
      </c>
      <c r="C2741" s="5" t="s">
        <v>3731</v>
      </c>
      <c r="D2741" s="5">
        <v>16</v>
      </c>
      <c r="E2741" s="6">
        <v>2887</v>
      </c>
      <c r="F2741" s="17">
        <f>VLOOKUP(A2741,'forecast data dump'!$A$1:$H$3450,4,FALSE)</f>
        <v>44753</v>
      </c>
      <c r="G2741" s="17">
        <f>VLOOKUP(A2741,'forecast data dump'!$A$1:$H$3450,5,FALSE)</f>
        <v>44754</v>
      </c>
      <c r="H2741" s="13">
        <f>VLOOKUP(A2741,'forecast data dump'!$A$1:$H$3450,8,FALSE)</f>
        <v>0</v>
      </c>
      <c r="I2741" s="22">
        <f t="shared" si="352"/>
        <v>16</v>
      </c>
      <c r="J2741" s="5"/>
      <c r="K2741" s="5"/>
      <c r="L2741" s="33">
        <f t="shared" si="353"/>
        <v>2887</v>
      </c>
      <c r="M2741" s="33">
        <f t="shared" si="354"/>
        <v>2887</v>
      </c>
      <c r="N2741" s="22">
        <f t="shared" si="355"/>
        <v>0</v>
      </c>
    </row>
    <row r="2742" spans="1:14" x14ac:dyDescent="0.3">
      <c r="A2742" s="5" t="s">
        <v>2588</v>
      </c>
      <c r="B2742" s="5" t="s">
        <v>2589</v>
      </c>
      <c r="C2742" s="5" t="s">
        <v>3755</v>
      </c>
      <c r="D2742" s="5">
        <v>16</v>
      </c>
      <c r="E2742" s="6">
        <v>3276</v>
      </c>
      <c r="F2742" s="17">
        <f>VLOOKUP(A2742,'forecast data dump'!$A$1:$H$3450,4,FALSE)</f>
        <v>44753</v>
      </c>
      <c r="G2742" s="17">
        <f>VLOOKUP(A2742,'forecast data dump'!$A$1:$H$3450,5,FALSE)</f>
        <v>44754</v>
      </c>
      <c r="H2742" s="13">
        <f>VLOOKUP(A2742,'forecast data dump'!$A$1:$H$3450,8,FALSE)</f>
        <v>0</v>
      </c>
      <c r="I2742" s="22">
        <f t="shared" si="352"/>
        <v>16</v>
      </c>
      <c r="J2742" s="5"/>
      <c r="K2742" s="5"/>
      <c r="L2742" s="33">
        <f t="shared" si="353"/>
        <v>3276</v>
      </c>
      <c r="M2742" s="33">
        <f t="shared" si="354"/>
        <v>3276</v>
      </c>
      <c r="N2742" s="22">
        <f t="shared" si="355"/>
        <v>0</v>
      </c>
    </row>
    <row r="2743" spans="1:14" x14ac:dyDescent="0.3">
      <c r="A2743" s="5" t="s">
        <v>2590</v>
      </c>
      <c r="B2743" s="5" t="s">
        <v>2591</v>
      </c>
      <c r="C2743" s="5" t="s">
        <v>3754</v>
      </c>
      <c r="D2743" s="5">
        <v>16</v>
      </c>
      <c r="E2743" s="6">
        <v>2921</v>
      </c>
      <c r="F2743" s="17">
        <f>VLOOKUP(A2743,'forecast data dump'!$A$1:$H$3450,4,FALSE)</f>
        <v>44755</v>
      </c>
      <c r="G2743" s="17">
        <f>VLOOKUP(A2743,'forecast data dump'!$A$1:$H$3450,5,FALSE)</f>
        <v>44761</v>
      </c>
      <c r="H2743" s="13">
        <f>VLOOKUP(A2743,'forecast data dump'!$A$1:$H$3450,8,FALSE)</f>
        <v>0</v>
      </c>
      <c r="I2743" s="22">
        <f t="shared" si="352"/>
        <v>16</v>
      </c>
      <c r="J2743" s="5"/>
      <c r="K2743" s="5"/>
      <c r="L2743" s="33">
        <f t="shared" si="353"/>
        <v>2921</v>
      </c>
      <c r="M2743" s="33">
        <f t="shared" si="354"/>
        <v>2921</v>
      </c>
      <c r="N2743" s="22">
        <f t="shared" si="355"/>
        <v>0</v>
      </c>
    </row>
    <row r="2744" spans="1:14" x14ac:dyDescent="0.3">
      <c r="A2744" s="5" t="s">
        <v>2590</v>
      </c>
      <c r="B2744" s="5" t="s">
        <v>2591</v>
      </c>
      <c r="C2744" s="5" t="s">
        <v>3755</v>
      </c>
      <c r="D2744" s="5">
        <v>16</v>
      </c>
      <c r="E2744" s="6">
        <v>3276</v>
      </c>
      <c r="F2744" s="17">
        <f>VLOOKUP(A2744,'forecast data dump'!$A$1:$H$3450,4,FALSE)</f>
        <v>44755</v>
      </c>
      <c r="G2744" s="17">
        <f>VLOOKUP(A2744,'forecast data dump'!$A$1:$H$3450,5,FALSE)</f>
        <v>44761</v>
      </c>
      <c r="H2744" s="13">
        <f>VLOOKUP(A2744,'forecast data dump'!$A$1:$H$3450,8,FALSE)</f>
        <v>0</v>
      </c>
      <c r="I2744" s="22">
        <f t="shared" si="352"/>
        <v>16</v>
      </c>
      <c r="J2744" s="5"/>
      <c r="K2744" s="5"/>
      <c r="L2744" s="33">
        <f t="shared" si="353"/>
        <v>3276</v>
      </c>
      <c r="M2744" s="33">
        <f t="shared" si="354"/>
        <v>3276</v>
      </c>
      <c r="N2744" s="22">
        <f t="shared" si="355"/>
        <v>0</v>
      </c>
    </row>
    <row r="2745" spans="1:14" x14ac:dyDescent="0.3">
      <c r="A2745" s="5" t="s">
        <v>2590</v>
      </c>
      <c r="B2745" s="5" t="s">
        <v>2591</v>
      </c>
      <c r="C2745" s="5" t="s">
        <v>3731</v>
      </c>
      <c r="D2745" s="5">
        <v>16</v>
      </c>
      <c r="E2745" s="6">
        <v>2887</v>
      </c>
      <c r="F2745" s="17">
        <f>VLOOKUP(A2745,'forecast data dump'!$A$1:$H$3450,4,FALSE)</f>
        <v>44755</v>
      </c>
      <c r="G2745" s="17">
        <f>VLOOKUP(A2745,'forecast data dump'!$A$1:$H$3450,5,FALSE)</f>
        <v>44761</v>
      </c>
      <c r="H2745" s="13">
        <f>VLOOKUP(A2745,'forecast data dump'!$A$1:$H$3450,8,FALSE)</f>
        <v>0</v>
      </c>
      <c r="I2745" s="22">
        <f t="shared" si="352"/>
        <v>16</v>
      </c>
      <c r="J2745" s="5"/>
      <c r="K2745" s="5"/>
      <c r="L2745" s="33">
        <f t="shared" si="353"/>
        <v>2887</v>
      </c>
      <c r="M2745" s="33">
        <f t="shared" si="354"/>
        <v>2887</v>
      </c>
      <c r="N2745" s="22">
        <f t="shared" si="355"/>
        <v>0</v>
      </c>
    </row>
    <row r="2746" spans="1:14" x14ac:dyDescent="0.3">
      <c r="A2746" s="5" t="s">
        <v>2592</v>
      </c>
      <c r="B2746" s="5" t="s">
        <v>2593</v>
      </c>
      <c r="C2746" s="5" t="s">
        <v>3742</v>
      </c>
      <c r="D2746" s="5">
        <v>24</v>
      </c>
      <c r="E2746" s="6">
        <v>2906</v>
      </c>
      <c r="F2746" s="17">
        <f>VLOOKUP(A2746,'forecast data dump'!$A$1:$H$3450,4,FALSE)</f>
        <v>44762</v>
      </c>
      <c r="G2746" s="17">
        <f>VLOOKUP(A2746,'forecast data dump'!$A$1:$H$3450,5,FALSE)</f>
        <v>44768</v>
      </c>
      <c r="H2746" s="13">
        <f>VLOOKUP(A2746,'forecast data dump'!$A$1:$H$3450,8,FALSE)</f>
        <v>0</v>
      </c>
      <c r="I2746" s="22">
        <f t="shared" si="352"/>
        <v>24</v>
      </c>
      <c r="J2746" s="5"/>
      <c r="K2746" s="5"/>
      <c r="L2746" s="33">
        <f t="shared" si="353"/>
        <v>2906</v>
      </c>
      <c r="M2746" s="33">
        <f t="shared" si="354"/>
        <v>2906</v>
      </c>
      <c r="N2746" s="22">
        <f t="shared" si="355"/>
        <v>0</v>
      </c>
    </row>
    <row r="2747" spans="1:14" x14ac:dyDescent="0.3">
      <c r="A2747" s="5" t="s">
        <v>2592</v>
      </c>
      <c r="B2747" s="5" t="s">
        <v>2593</v>
      </c>
      <c r="C2747" s="5" t="s">
        <v>3744</v>
      </c>
      <c r="D2747" s="5">
        <v>24</v>
      </c>
      <c r="E2747" s="6">
        <v>3750</v>
      </c>
      <c r="F2747" s="17">
        <f>VLOOKUP(A2747,'forecast data dump'!$A$1:$H$3450,4,FALSE)</f>
        <v>44762</v>
      </c>
      <c r="G2747" s="17">
        <f>VLOOKUP(A2747,'forecast data dump'!$A$1:$H$3450,5,FALSE)</f>
        <v>44768</v>
      </c>
      <c r="H2747" s="13">
        <f>VLOOKUP(A2747,'forecast data dump'!$A$1:$H$3450,8,FALSE)</f>
        <v>0</v>
      </c>
      <c r="I2747" s="22">
        <f t="shared" si="352"/>
        <v>24</v>
      </c>
      <c r="J2747" s="5"/>
      <c r="K2747" s="5"/>
      <c r="L2747" s="33">
        <f t="shared" si="353"/>
        <v>3750</v>
      </c>
      <c r="M2747" s="33">
        <f t="shared" si="354"/>
        <v>3750</v>
      </c>
      <c r="N2747" s="22">
        <f t="shared" si="355"/>
        <v>0</v>
      </c>
    </row>
    <row r="2748" spans="1:14" x14ac:dyDescent="0.3">
      <c r="A2748" s="5" t="s">
        <v>2592</v>
      </c>
      <c r="B2748" s="5" t="s">
        <v>2593</v>
      </c>
      <c r="C2748" s="5" t="s">
        <v>3732</v>
      </c>
      <c r="D2748" s="5">
        <v>24</v>
      </c>
      <c r="E2748" s="6">
        <v>5243</v>
      </c>
      <c r="F2748" s="17">
        <f>VLOOKUP(A2748,'forecast data dump'!$A$1:$H$3450,4,FALSE)</f>
        <v>44762</v>
      </c>
      <c r="G2748" s="17">
        <f>VLOOKUP(A2748,'forecast data dump'!$A$1:$H$3450,5,FALSE)</f>
        <v>44768</v>
      </c>
      <c r="H2748" s="13">
        <f>VLOOKUP(A2748,'forecast data dump'!$A$1:$H$3450,8,FALSE)</f>
        <v>0</v>
      </c>
      <c r="I2748" s="22">
        <f t="shared" si="352"/>
        <v>24</v>
      </c>
      <c r="J2748" s="5"/>
      <c r="K2748" s="5"/>
      <c r="L2748" s="33">
        <f t="shared" si="353"/>
        <v>5243</v>
      </c>
      <c r="M2748" s="33">
        <f t="shared" si="354"/>
        <v>5243</v>
      </c>
      <c r="N2748" s="22">
        <f t="shared" si="355"/>
        <v>0</v>
      </c>
    </row>
    <row r="2749" spans="1:14" x14ac:dyDescent="0.3">
      <c r="A2749" s="5" t="s">
        <v>2594</v>
      </c>
      <c r="B2749" s="5" t="s">
        <v>2595</v>
      </c>
      <c r="C2749" s="5" t="s">
        <v>3754</v>
      </c>
      <c r="D2749" s="5">
        <v>16</v>
      </c>
      <c r="E2749" s="6">
        <v>2921</v>
      </c>
      <c r="F2749" s="17">
        <f>VLOOKUP(A2749,'forecast data dump'!$A$1:$H$3450,4,FALSE)</f>
        <v>44769</v>
      </c>
      <c r="G2749" s="17">
        <f>VLOOKUP(A2749,'forecast data dump'!$A$1:$H$3450,5,FALSE)</f>
        <v>44782</v>
      </c>
      <c r="H2749" s="13">
        <f>VLOOKUP(A2749,'forecast data dump'!$A$1:$H$3450,8,FALSE)</f>
        <v>0</v>
      </c>
      <c r="I2749" s="22">
        <f t="shared" si="352"/>
        <v>16</v>
      </c>
      <c r="J2749" s="5"/>
      <c r="K2749" s="5"/>
      <c r="L2749" s="33">
        <f t="shared" si="353"/>
        <v>2921</v>
      </c>
      <c r="M2749" s="33">
        <f t="shared" si="354"/>
        <v>2921</v>
      </c>
      <c r="N2749" s="22">
        <f t="shared" si="355"/>
        <v>0</v>
      </c>
    </row>
    <row r="2750" spans="1:14" x14ac:dyDescent="0.3">
      <c r="A2750" s="5" t="s">
        <v>2594</v>
      </c>
      <c r="B2750" s="5" t="s">
        <v>2595</v>
      </c>
      <c r="C2750" s="5" t="s">
        <v>3731</v>
      </c>
      <c r="D2750" s="5">
        <v>16</v>
      </c>
      <c r="E2750" s="6">
        <v>2887</v>
      </c>
      <c r="F2750" s="17">
        <f>VLOOKUP(A2750,'forecast data dump'!$A$1:$H$3450,4,FALSE)</f>
        <v>44769</v>
      </c>
      <c r="G2750" s="17">
        <f>VLOOKUP(A2750,'forecast data dump'!$A$1:$H$3450,5,FALSE)</f>
        <v>44782</v>
      </c>
      <c r="H2750" s="13">
        <f>VLOOKUP(A2750,'forecast data dump'!$A$1:$H$3450,8,FALSE)</f>
        <v>0</v>
      </c>
      <c r="I2750" s="22">
        <f t="shared" si="352"/>
        <v>16</v>
      </c>
      <c r="J2750" s="5"/>
      <c r="K2750" s="5"/>
      <c r="L2750" s="33">
        <f t="shared" si="353"/>
        <v>2887</v>
      </c>
      <c r="M2750" s="33">
        <f t="shared" si="354"/>
        <v>2887</v>
      </c>
      <c r="N2750" s="22">
        <f t="shared" si="355"/>
        <v>0</v>
      </c>
    </row>
    <row r="2751" spans="1:14" x14ac:dyDescent="0.3">
      <c r="A2751" s="5" t="s">
        <v>2594</v>
      </c>
      <c r="B2751" s="5" t="s">
        <v>2595</v>
      </c>
      <c r="C2751" s="5" t="s">
        <v>3755</v>
      </c>
      <c r="D2751" s="5">
        <v>16</v>
      </c>
      <c r="E2751" s="6">
        <v>3276</v>
      </c>
      <c r="F2751" s="17">
        <f>VLOOKUP(A2751,'forecast data dump'!$A$1:$H$3450,4,FALSE)</f>
        <v>44769</v>
      </c>
      <c r="G2751" s="17">
        <f>VLOOKUP(A2751,'forecast data dump'!$A$1:$H$3450,5,FALSE)</f>
        <v>44782</v>
      </c>
      <c r="H2751" s="13">
        <f>VLOOKUP(A2751,'forecast data dump'!$A$1:$H$3450,8,FALSE)</f>
        <v>0</v>
      </c>
      <c r="I2751" s="22">
        <f t="shared" si="352"/>
        <v>16</v>
      </c>
      <c r="J2751" s="5"/>
      <c r="K2751" s="5"/>
      <c r="L2751" s="33">
        <f t="shared" si="353"/>
        <v>3276</v>
      </c>
      <c r="M2751" s="33">
        <f t="shared" si="354"/>
        <v>3276</v>
      </c>
      <c r="N2751" s="22">
        <f t="shared" si="355"/>
        <v>0</v>
      </c>
    </row>
    <row r="2752" spans="1:14" x14ac:dyDescent="0.3">
      <c r="A2752" s="5" t="s">
        <v>2596</v>
      </c>
      <c r="B2752" s="5" t="s">
        <v>2597</v>
      </c>
      <c r="C2752" s="5" t="s">
        <v>3733</v>
      </c>
      <c r="D2752" s="5">
        <v>16</v>
      </c>
      <c r="E2752" s="6">
        <v>2500</v>
      </c>
      <c r="F2752" s="17">
        <f>VLOOKUP(A2752,'forecast data dump'!$A$1:$H$3450,4,FALSE)</f>
        <v>44783</v>
      </c>
      <c r="G2752" s="17">
        <f>VLOOKUP(A2752,'forecast data dump'!$A$1:$H$3450,5,FALSE)</f>
        <v>44789</v>
      </c>
      <c r="H2752" s="13">
        <f>VLOOKUP(A2752,'forecast data dump'!$A$1:$H$3450,8,FALSE)</f>
        <v>0</v>
      </c>
      <c r="I2752" s="22">
        <f t="shared" si="352"/>
        <v>16</v>
      </c>
      <c r="J2752" s="5"/>
      <c r="K2752" s="5"/>
      <c r="L2752" s="33">
        <f t="shared" si="353"/>
        <v>2500</v>
      </c>
      <c r="M2752" s="33">
        <f t="shared" si="354"/>
        <v>2500</v>
      </c>
      <c r="N2752" s="22">
        <f t="shared" si="355"/>
        <v>0</v>
      </c>
    </row>
    <row r="2753" spans="1:14" x14ac:dyDescent="0.3">
      <c r="A2753" s="5" t="s">
        <v>2596</v>
      </c>
      <c r="B2753" s="5" t="s">
        <v>2597</v>
      </c>
      <c r="C2753" s="5" t="s">
        <v>3742</v>
      </c>
      <c r="D2753" s="5">
        <v>16</v>
      </c>
      <c r="E2753" s="6">
        <v>1937</v>
      </c>
      <c r="F2753" s="17">
        <f>VLOOKUP(A2753,'forecast data dump'!$A$1:$H$3450,4,FALSE)</f>
        <v>44783</v>
      </c>
      <c r="G2753" s="17">
        <f>VLOOKUP(A2753,'forecast data dump'!$A$1:$H$3450,5,FALSE)</f>
        <v>44789</v>
      </c>
      <c r="H2753" s="13">
        <f>VLOOKUP(A2753,'forecast data dump'!$A$1:$H$3450,8,FALSE)</f>
        <v>0</v>
      </c>
      <c r="I2753" s="22">
        <f t="shared" ref="I2753:I2767" si="356">D2753*(1-H2753)</f>
        <v>16</v>
      </c>
      <c r="J2753" s="5"/>
      <c r="K2753" s="5"/>
      <c r="L2753" s="33">
        <f t="shared" ref="L2753:L2767" si="357">E2753*(1-H2753)</f>
        <v>1937</v>
      </c>
      <c r="M2753" s="33">
        <f t="shared" ref="M2753:M2767" si="358">IF(J2753="",L2753,(E2753/D2753)*J2753)</f>
        <v>1937</v>
      </c>
      <c r="N2753" s="22">
        <f t="shared" ref="N2753:N2767" si="359">L2753-M2753</f>
        <v>0</v>
      </c>
    </row>
    <row r="2754" spans="1:14" x14ac:dyDescent="0.3">
      <c r="A2754" s="5" t="s">
        <v>2596</v>
      </c>
      <c r="B2754" s="5" t="s">
        <v>2597</v>
      </c>
      <c r="C2754" s="5" t="s">
        <v>3741</v>
      </c>
      <c r="D2754" s="5">
        <v>16</v>
      </c>
      <c r="E2754" s="6">
        <v>1937</v>
      </c>
      <c r="F2754" s="17">
        <f>VLOOKUP(A2754,'forecast data dump'!$A$1:$H$3450,4,FALSE)</f>
        <v>44783</v>
      </c>
      <c r="G2754" s="17">
        <f>VLOOKUP(A2754,'forecast data dump'!$A$1:$H$3450,5,FALSE)</f>
        <v>44789</v>
      </c>
      <c r="H2754" s="13">
        <f>VLOOKUP(A2754,'forecast data dump'!$A$1:$H$3450,8,FALSE)</f>
        <v>0</v>
      </c>
      <c r="I2754" s="22">
        <f t="shared" si="356"/>
        <v>16</v>
      </c>
      <c r="J2754" s="5"/>
      <c r="K2754" s="5"/>
      <c r="L2754" s="33">
        <f t="shared" si="357"/>
        <v>1937</v>
      </c>
      <c r="M2754" s="33">
        <f t="shared" si="358"/>
        <v>1937</v>
      </c>
      <c r="N2754" s="22">
        <f t="shared" si="359"/>
        <v>0</v>
      </c>
    </row>
    <row r="2755" spans="1:14" x14ac:dyDescent="0.3">
      <c r="A2755" s="5" t="s">
        <v>2596</v>
      </c>
      <c r="B2755" s="5" t="s">
        <v>2597</v>
      </c>
      <c r="C2755" s="5" t="s">
        <v>3744</v>
      </c>
      <c r="D2755" s="5">
        <v>16</v>
      </c>
      <c r="E2755" s="6">
        <v>2500</v>
      </c>
      <c r="F2755" s="17">
        <f>VLOOKUP(A2755,'forecast data dump'!$A$1:$H$3450,4,FALSE)</f>
        <v>44783</v>
      </c>
      <c r="G2755" s="17">
        <f>VLOOKUP(A2755,'forecast data dump'!$A$1:$H$3450,5,FALSE)</f>
        <v>44789</v>
      </c>
      <c r="H2755" s="13">
        <f>VLOOKUP(A2755,'forecast data dump'!$A$1:$H$3450,8,FALSE)</f>
        <v>0</v>
      </c>
      <c r="I2755" s="22">
        <f t="shared" si="356"/>
        <v>16</v>
      </c>
      <c r="J2755" s="5"/>
      <c r="K2755" s="5"/>
      <c r="L2755" s="33">
        <f t="shared" si="357"/>
        <v>2500</v>
      </c>
      <c r="M2755" s="33">
        <f t="shared" si="358"/>
        <v>2500</v>
      </c>
      <c r="N2755" s="22">
        <f t="shared" si="359"/>
        <v>0</v>
      </c>
    </row>
    <row r="2756" spans="1:14" x14ac:dyDescent="0.3">
      <c r="A2756" s="5" t="s">
        <v>2596</v>
      </c>
      <c r="B2756" s="5" t="s">
        <v>2597</v>
      </c>
      <c r="C2756" s="5" t="s">
        <v>3732</v>
      </c>
      <c r="D2756" s="5">
        <v>16</v>
      </c>
      <c r="E2756" s="6">
        <v>3495</v>
      </c>
      <c r="F2756" s="17">
        <f>VLOOKUP(A2756,'forecast data dump'!$A$1:$H$3450,4,FALSE)</f>
        <v>44783</v>
      </c>
      <c r="G2756" s="17">
        <f>VLOOKUP(A2756,'forecast data dump'!$A$1:$H$3450,5,FALSE)</f>
        <v>44789</v>
      </c>
      <c r="H2756" s="13">
        <f>VLOOKUP(A2756,'forecast data dump'!$A$1:$H$3450,8,FALSE)</f>
        <v>0</v>
      </c>
      <c r="I2756" s="22">
        <f t="shared" si="356"/>
        <v>16</v>
      </c>
      <c r="J2756" s="5"/>
      <c r="K2756" s="5"/>
      <c r="L2756" s="33">
        <f t="shared" si="357"/>
        <v>3495</v>
      </c>
      <c r="M2756" s="33">
        <f t="shared" si="358"/>
        <v>3495</v>
      </c>
      <c r="N2756" s="22">
        <f t="shared" si="359"/>
        <v>0</v>
      </c>
    </row>
    <row r="2757" spans="1:14" x14ac:dyDescent="0.3">
      <c r="A2757" s="5" t="s">
        <v>2598</v>
      </c>
      <c r="B2757" s="5" t="s">
        <v>2599</v>
      </c>
      <c r="C2757" s="5" t="s">
        <v>3733</v>
      </c>
      <c r="D2757" s="5">
        <v>16</v>
      </c>
      <c r="E2757" s="6">
        <v>2500</v>
      </c>
      <c r="F2757" s="17">
        <f>VLOOKUP(A2757,'forecast data dump'!$A$1:$H$3450,4,FALSE)</f>
        <v>44790</v>
      </c>
      <c r="G2757" s="17">
        <f>VLOOKUP(A2757,'forecast data dump'!$A$1:$H$3450,5,FALSE)</f>
        <v>44796</v>
      </c>
      <c r="H2757" s="13">
        <f>VLOOKUP(A2757,'forecast data dump'!$A$1:$H$3450,8,FALSE)</f>
        <v>0</v>
      </c>
      <c r="I2757" s="22">
        <f t="shared" si="356"/>
        <v>16</v>
      </c>
      <c r="J2757" s="5"/>
      <c r="K2757" s="5"/>
      <c r="L2757" s="33">
        <f t="shared" si="357"/>
        <v>2500</v>
      </c>
      <c r="M2757" s="33">
        <f t="shared" si="358"/>
        <v>2500</v>
      </c>
      <c r="N2757" s="22">
        <f t="shared" si="359"/>
        <v>0</v>
      </c>
    </row>
    <row r="2758" spans="1:14" x14ac:dyDescent="0.3">
      <c r="A2758" s="5" t="s">
        <v>2598</v>
      </c>
      <c r="B2758" s="5" t="s">
        <v>2599</v>
      </c>
      <c r="C2758" s="5" t="s">
        <v>3742</v>
      </c>
      <c r="D2758" s="5">
        <v>16</v>
      </c>
      <c r="E2758" s="6">
        <v>1937</v>
      </c>
      <c r="F2758" s="17">
        <f>VLOOKUP(A2758,'forecast data dump'!$A$1:$H$3450,4,FALSE)</f>
        <v>44790</v>
      </c>
      <c r="G2758" s="17">
        <f>VLOOKUP(A2758,'forecast data dump'!$A$1:$H$3450,5,FALSE)</f>
        <v>44796</v>
      </c>
      <c r="H2758" s="13">
        <f>VLOOKUP(A2758,'forecast data dump'!$A$1:$H$3450,8,FALSE)</f>
        <v>0</v>
      </c>
      <c r="I2758" s="22">
        <f t="shared" si="356"/>
        <v>16</v>
      </c>
      <c r="J2758" s="5"/>
      <c r="K2758" s="5"/>
      <c r="L2758" s="33">
        <f t="shared" si="357"/>
        <v>1937</v>
      </c>
      <c r="M2758" s="33">
        <f t="shared" si="358"/>
        <v>1937</v>
      </c>
      <c r="N2758" s="22">
        <f t="shared" si="359"/>
        <v>0</v>
      </c>
    </row>
    <row r="2759" spans="1:14" x14ac:dyDescent="0.3">
      <c r="A2759" s="5" t="s">
        <v>2598</v>
      </c>
      <c r="B2759" s="5" t="s">
        <v>2599</v>
      </c>
      <c r="C2759" s="5" t="s">
        <v>3741</v>
      </c>
      <c r="D2759" s="5">
        <v>16</v>
      </c>
      <c r="E2759" s="6">
        <v>1937</v>
      </c>
      <c r="F2759" s="17">
        <f>VLOOKUP(A2759,'forecast data dump'!$A$1:$H$3450,4,FALSE)</f>
        <v>44790</v>
      </c>
      <c r="G2759" s="17">
        <f>VLOOKUP(A2759,'forecast data dump'!$A$1:$H$3450,5,FALSE)</f>
        <v>44796</v>
      </c>
      <c r="H2759" s="13">
        <f>VLOOKUP(A2759,'forecast data dump'!$A$1:$H$3450,8,FALSE)</f>
        <v>0</v>
      </c>
      <c r="I2759" s="22">
        <f t="shared" si="356"/>
        <v>16</v>
      </c>
      <c r="J2759" s="5"/>
      <c r="K2759" s="5"/>
      <c r="L2759" s="33">
        <f t="shared" si="357"/>
        <v>1937</v>
      </c>
      <c r="M2759" s="33">
        <f t="shared" si="358"/>
        <v>1937</v>
      </c>
      <c r="N2759" s="22">
        <f t="shared" si="359"/>
        <v>0</v>
      </c>
    </row>
    <row r="2760" spans="1:14" x14ac:dyDescent="0.3">
      <c r="A2760" s="5" t="s">
        <v>2598</v>
      </c>
      <c r="B2760" s="5" t="s">
        <v>2599</v>
      </c>
      <c r="C2760" s="5" t="s">
        <v>3744</v>
      </c>
      <c r="D2760" s="5">
        <v>16</v>
      </c>
      <c r="E2760" s="6">
        <v>2500</v>
      </c>
      <c r="F2760" s="17">
        <f>VLOOKUP(A2760,'forecast data dump'!$A$1:$H$3450,4,FALSE)</f>
        <v>44790</v>
      </c>
      <c r="G2760" s="17">
        <f>VLOOKUP(A2760,'forecast data dump'!$A$1:$H$3450,5,FALSE)</f>
        <v>44796</v>
      </c>
      <c r="H2760" s="13">
        <f>VLOOKUP(A2760,'forecast data dump'!$A$1:$H$3450,8,FALSE)</f>
        <v>0</v>
      </c>
      <c r="I2760" s="22">
        <f t="shared" si="356"/>
        <v>16</v>
      </c>
      <c r="J2760" s="5"/>
      <c r="K2760" s="5"/>
      <c r="L2760" s="33">
        <f t="shared" si="357"/>
        <v>2500</v>
      </c>
      <c r="M2760" s="33">
        <f t="shared" si="358"/>
        <v>2500</v>
      </c>
      <c r="N2760" s="22">
        <f t="shared" si="359"/>
        <v>0</v>
      </c>
    </row>
    <row r="2761" spans="1:14" x14ac:dyDescent="0.3">
      <c r="A2761" s="5" t="s">
        <v>2598</v>
      </c>
      <c r="B2761" s="5" t="s">
        <v>2599</v>
      </c>
      <c r="C2761" s="5" t="s">
        <v>3732</v>
      </c>
      <c r="D2761" s="5">
        <v>16</v>
      </c>
      <c r="E2761" s="6">
        <v>3495</v>
      </c>
      <c r="F2761" s="17">
        <f>VLOOKUP(A2761,'forecast data dump'!$A$1:$H$3450,4,FALSE)</f>
        <v>44790</v>
      </c>
      <c r="G2761" s="17">
        <f>VLOOKUP(A2761,'forecast data dump'!$A$1:$H$3450,5,FALSE)</f>
        <v>44796</v>
      </c>
      <c r="H2761" s="13">
        <f>VLOOKUP(A2761,'forecast data dump'!$A$1:$H$3450,8,FALSE)</f>
        <v>0</v>
      </c>
      <c r="I2761" s="22">
        <f t="shared" si="356"/>
        <v>16</v>
      </c>
      <c r="J2761" s="5"/>
      <c r="K2761" s="5"/>
      <c r="L2761" s="33">
        <f t="shared" si="357"/>
        <v>3495</v>
      </c>
      <c r="M2761" s="33">
        <f t="shared" si="358"/>
        <v>3495</v>
      </c>
      <c r="N2761" s="22">
        <f t="shared" si="359"/>
        <v>0</v>
      </c>
    </row>
    <row r="2762" spans="1:14" x14ac:dyDescent="0.3">
      <c r="A2762" s="5" t="s">
        <v>2598</v>
      </c>
      <c r="B2762" s="5" t="s">
        <v>2599</v>
      </c>
      <c r="C2762" s="5" t="s">
        <v>3740</v>
      </c>
      <c r="D2762" s="5">
        <v>16</v>
      </c>
      <c r="E2762" s="6">
        <v>2921</v>
      </c>
      <c r="F2762" s="17">
        <f>VLOOKUP(A2762,'forecast data dump'!$A$1:$H$3450,4,FALSE)</f>
        <v>44790</v>
      </c>
      <c r="G2762" s="17">
        <f>VLOOKUP(A2762,'forecast data dump'!$A$1:$H$3450,5,FALSE)</f>
        <v>44796</v>
      </c>
      <c r="H2762" s="13">
        <f>VLOOKUP(A2762,'forecast data dump'!$A$1:$H$3450,8,FALSE)</f>
        <v>0</v>
      </c>
      <c r="I2762" s="22">
        <f t="shared" si="356"/>
        <v>16</v>
      </c>
      <c r="J2762" s="5"/>
      <c r="K2762" s="5"/>
      <c r="L2762" s="33">
        <f t="shared" si="357"/>
        <v>2921</v>
      </c>
      <c r="M2762" s="33">
        <f t="shared" si="358"/>
        <v>2921</v>
      </c>
      <c r="N2762" s="22">
        <f t="shared" si="359"/>
        <v>0</v>
      </c>
    </row>
    <row r="2763" spans="1:14" x14ac:dyDescent="0.3">
      <c r="A2763" s="5" t="s">
        <v>2598</v>
      </c>
      <c r="B2763" s="5" t="s">
        <v>2599</v>
      </c>
      <c r="C2763" s="5" t="s">
        <v>3754</v>
      </c>
      <c r="D2763" s="5">
        <v>8</v>
      </c>
      <c r="E2763" s="6">
        <v>1461</v>
      </c>
      <c r="F2763" s="17">
        <f>VLOOKUP(A2763,'forecast data dump'!$A$1:$H$3450,4,FALSE)</f>
        <v>44790</v>
      </c>
      <c r="G2763" s="17">
        <f>VLOOKUP(A2763,'forecast data dump'!$A$1:$H$3450,5,FALSE)</f>
        <v>44796</v>
      </c>
      <c r="H2763" s="13">
        <f>VLOOKUP(A2763,'forecast data dump'!$A$1:$H$3450,8,FALSE)</f>
        <v>0</v>
      </c>
      <c r="I2763" s="22">
        <f t="shared" si="356"/>
        <v>8</v>
      </c>
      <c r="J2763" s="5"/>
      <c r="K2763" s="5"/>
      <c r="L2763" s="33">
        <f t="shared" si="357"/>
        <v>1461</v>
      </c>
      <c r="M2763" s="33">
        <f t="shared" si="358"/>
        <v>1461</v>
      </c>
      <c r="N2763" s="22">
        <f t="shared" si="359"/>
        <v>0</v>
      </c>
    </row>
    <row r="2764" spans="1:14" x14ac:dyDescent="0.3">
      <c r="A2764" s="5" t="s">
        <v>2598</v>
      </c>
      <c r="B2764" s="5" t="s">
        <v>2599</v>
      </c>
      <c r="C2764" s="5" t="s">
        <v>3763</v>
      </c>
      <c r="D2764" s="5">
        <v>8</v>
      </c>
      <c r="E2764" s="6">
        <v>1250</v>
      </c>
      <c r="F2764" s="17">
        <f>VLOOKUP(A2764,'forecast data dump'!$A$1:$H$3450,4,FALSE)</f>
        <v>44790</v>
      </c>
      <c r="G2764" s="17">
        <f>VLOOKUP(A2764,'forecast data dump'!$A$1:$H$3450,5,FALSE)</f>
        <v>44796</v>
      </c>
      <c r="H2764" s="13">
        <f>VLOOKUP(A2764,'forecast data dump'!$A$1:$H$3450,8,FALSE)</f>
        <v>0</v>
      </c>
      <c r="I2764" s="22">
        <f t="shared" si="356"/>
        <v>8</v>
      </c>
      <c r="J2764" s="5"/>
      <c r="K2764" s="5"/>
      <c r="L2764" s="33">
        <f t="shared" si="357"/>
        <v>1250</v>
      </c>
      <c r="M2764" s="33">
        <f t="shared" si="358"/>
        <v>1250</v>
      </c>
      <c r="N2764" s="22">
        <f t="shared" si="359"/>
        <v>0</v>
      </c>
    </row>
    <row r="2765" spans="1:14" x14ac:dyDescent="0.3">
      <c r="A2765" s="5" t="s">
        <v>2598</v>
      </c>
      <c r="B2765" s="5" t="s">
        <v>2599</v>
      </c>
      <c r="C2765" s="5" t="s">
        <v>3763</v>
      </c>
      <c r="D2765" s="5">
        <v>8</v>
      </c>
      <c r="E2765" s="6">
        <v>1250</v>
      </c>
      <c r="F2765" s="17">
        <f>VLOOKUP(A2765,'forecast data dump'!$A$1:$H$3450,4,FALSE)</f>
        <v>44790</v>
      </c>
      <c r="G2765" s="17">
        <f>VLOOKUP(A2765,'forecast data dump'!$A$1:$H$3450,5,FALSE)</f>
        <v>44796</v>
      </c>
      <c r="H2765" s="13">
        <f>VLOOKUP(A2765,'forecast data dump'!$A$1:$H$3450,8,FALSE)</f>
        <v>0</v>
      </c>
      <c r="I2765" s="22">
        <f t="shared" si="356"/>
        <v>8</v>
      </c>
      <c r="J2765" s="5"/>
      <c r="K2765" s="5"/>
      <c r="L2765" s="33">
        <f t="shared" si="357"/>
        <v>1250</v>
      </c>
      <c r="M2765" s="33">
        <f t="shared" si="358"/>
        <v>1250</v>
      </c>
      <c r="N2765" s="22">
        <f t="shared" si="359"/>
        <v>0</v>
      </c>
    </row>
    <row r="2766" spans="1:14" x14ac:dyDescent="0.3">
      <c r="A2766" s="5" t="s">
        <v>2598</v>
      </c>
      <c r="B2766" s="5" t="s">
        <v>2599</v>
      </c>
      <c r="C2766" s="5" t="s">
        <v>3755</v>
      </c>
      <c r="D2766" s="5">
        <v>8</v>
      </c>
      <c r="E2766" s="6">
        <v>1638</v>
      </c>
      <c r="F2766" s="17">
        <f>VLOOKUP(A2766,'forecast data dump'!$A$1:$H$3450,4,FALSE)</f>
        <v>44790</v>
      </c>
      <c r="G2766" s="17">
        <f>VLOOKUP(A2766,'forecast data dump'!$A$1:$H$3450,5,FALSE)</f>
        <v>44796</v>
      </c>
      <c r="H2766" s="13">
        <f>VLOOKUP(A2766,'forecast data dump'!$A$1:$H$3450,8,FALSE)</f>
        <v>0</v>
      </c>
      <c r="I2766" s="22">
        <f t="shared" si="356"/>
        <v>8</v>
      </c>
      <c r="J2766" s="5"/>
      <c r="K2766" s="5"/>
      <c r="L2766" s="33">
        <f t="shared" si="357"/>
        <v>1638</v>
      </c>
      <c r="M2766" s="33">
        <f t="shared" si="358"/>
        <v>1638</v>
      </c>
      <c r="N2766" s="22">
        <f t="shared" si="359"/>
        <v>0</v>
      </c>
    </row>
    <row r="2767" spans="1:14" x14ac:dyDescent="0.3">
      <c r="A2767" s="5" t="s">
        <v>2600</v>
      </c>
      <c r="B2767" s="5" t="s">
        <v>2601</v>
      </c>
      <c r="C2767" s="5" t="s">
        <v>3732</v>
      </c>
      <c r="D2767" s="5">
        <v>16</v>
      </c>
      <c r="E2767" s="6">
        <v>3495</v>
      </c>
      <c r="F2767" s="17">
        <f>VLOOKUP(A2767,'forecast data dump'!$A$1:$H$3450,4,FALSE)</f>
        <v>44797</v>
      </c>
      <c r="G2767" s="17">
        <f>VLOOKUP(A2767,'forecast data dump'!$A$1:$H$3450,5,FALSE)</f>
        <v>44803</v>
      </c>
      <c r="H2767" s="13">
        <f>VLOOKUP(A2767,'forecast data dump'!$A$1:$H$3450,8,FALSE)</f>
        <v>0</v>
      </c>
      <c r="I2767" s="22">
        <f t="shared" si="356"/>
        <v>16</v>
      </c>
      <c r="J2767" s="5"/>
      <c r="K2767" s="5"/>
      <c r="L2767" s="33">
        <f t="shared" si="357"/>
        <v>3495</v>
      </c>
      <c r="M2767" s="33">
        <f t="shared" si="358"/>
        <v>3495</v>
      </c>
      <c r="N2767" s="22">
        <f t="shared" si="359"/>
        <v>0</v>
      </c>
    </row>
    <row r="2768" spans="1:14" x14ac:dyDescent="0.3">
      <c r="A2768" s="7" t="s">
        <v>3725</v>
      </c>
      <c r="B2768" s="7"/>
      <c r="C2768" s="7"/>
      <c r="D2768" s="7"/>
      <c r="E2768" s="8"/>
      <c r="F2768" s="16"/>
      <c r="G2768" s="16"/>
      <c r="H2768" s="12"/>
      <c r="I2768" s="21"/>
      <c r="J2768" s="7"/>
      <c r="K2768" s="7"/>
      <c r="L2768" s="31"/>
      <c r="M2768" s="31"/>
      <c r="N2768" s="21"/>
    </row>
    <row r="2769" spans="1:14" x14ac:dyDescent="0.3">
      <c r="A2769" s="3" t="s">
        <v>3814</v>
      </c>
      <c r="B2769" s="3"/>
      <c r="C2769" s="3"/>
      <c r="D2769" s="3"/>
      <c r="E2769" s="4"/>
      <c r="F2769" s="15"/>
      <c r="G2769" s="15"/>
      <c r="H2769" s="11"/>
      <c r="I2769" s="20"/>
      <c r="J2769" s="3"/>
      <c r="K2769" s="3"/>
      <c r="L2769" s="32"/>
      <c r="M2769" s="32"/>
      <c r="N2769" s="20"/>
    </row>
    <row r="2770" spans="1:14" x14ac:dyDescent="0.3">
      <c r="A2770" s="3" t="s">
        <v>7909</v>
      </c>
      <c r="B2770" s="3"/>
      <c r="C2770" s="3"/>
      <c r="D2770" s="3"/>
      <c r="E2770" s="4"/>
      <c r="F2770" s="15"/>
      <c r="G2770" s="15"/>
      <c r="H2770" s="11"/>
      <c r="I2770" s="20"/>
      <c r="J2770" s="3"/>
      <c r="K2770" s="3"/>
      <c r="L2770" s="32"/>
      <c r="M2770" s="32"/>
      <c r="N2770" s="20"/>
    </row>
    <row r="2771" spans="1:14" x14ac:dyDescent="0.3">
      <c r="A2771" s="3" t="s">
        <v>7911</v>
      </c>
      <c r="B2771" s="3"/>
      <c r="C2771" s="3"/>
      <c r="D2771" s="3"/>
      <c r="E2771" s="4"/>
      <c r="F2771" s="15"/>
      <c r="G2771" s="15"/>
      <c r="H2771" s="11"/>
      <c r="I2771" s="20"/>
      <c r="J2771" s="3"/>
      <c r="K2771" s="3"/>
      <c r="L2771" s="32"/>
      <c r="M2771" s="32"/>
      <c r="N2771" s="20"/>
    </row>
    <row r="2772" spans="1:14" x14ac:dyDescent="0.3">
      <c r="A2772" s="3" t="s">
        <v>7912</v>
      </c>
      <c r="B2772" s="3"/>
      <c r="C2772" s="3"/>
      <c r="D2772" s="3"/>
      <c r="E2772" s="4"/>
      <c r="F2772" s="15"/>
      <c r="G2772" s="15"/>
      <c r="H2772" s="11"/>
      <c r="I2772" s="20"/>
      <c r="J2772" s="3"/>
      <c r="K2772" s="3"/>
      <c r="L2772" s="32"/>
      <c r="M2772" s="32"/>
      <c r="N2772" s="20"/>
    </row>
    <row r="2773" spans="1:14" x14ac:dyDescent="0.3">
      <c r="A2773" s="3" t="s">
        <v>7913</v>
      </c>
      <c r="B2773" s="3"/>
      <c r="C2773" s="3"/>
      <c r="D2773" s="3"/>
      <c r="E2773" s="4"/>
      <c r="F2773" s="15"/>
      <c r="G2773" s="15"/>
      <c r="H2773" s="11"/>
      <c r="I2773" s="20"/>
      <c r="J2773" s="3"/>
      <c r="K2773" s="3"/>
      <c r="L2773" s="32"/>
      <c r="M2773" s="32"/>
      <c r="N2773" s="20"/>
    </row>
    <row r="2774" spans="1:14" x14ac:dyDescent="0.3">
      <c r="A2774" s="5" t="s">
        <v>174</v>
      </c>
      <c r="B2774" s="5" t="s">
        <v>175</v>
      </c>
      <c r="C2774" s="5" t="s">
        <v>3767</v>
      </c>
      <c r="D2774" s="5">
        <v>80</v>
      </c>
      <c r="E2774" s="6">
        <v>0</v>
      </c>
      <c r="F2774" s="17" t="str">
        <f>VLOOKUP(A2774,'forecast data dump'!$A$1:$H$3450,4,FALSE)</f>
        <v>14-Aug-19 A</v>
      </c>
      <c r="G2774" s="17" t="str">
        <f>VLOOKUP(A2774,'forecast data dump'!$A$1:$H$3450,5,FALSE)</f>
        <v>30-Oct-19 A</v>
      </c>
      <c r="H2774" s="13">
        <f>VLOOKUP(A2774,'forecast data dump'!$A$1:$H$3450,8,FALSE)</f>
        <v>1</v>
      </c>
      <c r="I2774" s="22">
        <f t="shared" ref="I2774:I2786" si="360">D2774*(1-H2774)</f>
        <v>0</v>
      </c>
      <c r="J2774" s="5"/>
      <c r="K2774" s="5"/>
      <c r="L2774" s="33">
        <f t="shared" ref="L2774:L2786" si="361">E2774*(1-H2774)</f>
        <v>0</v>
      </c>
      <c r="M2774" s="33">
        <f t="shared" ref="M2774:M2786" si="362">IF(J2774="",L2774,(E2774/D2774)*J2774)</f>
        <v>0</v>
      </c>
      <c r="N2774" s="22">
        <f t="shared" ref="N2774:N2786" si="363">L2774-M2774</f>
        <v>0</v>
      </c>
    </row>
    <row r="2775" spans="1:14" x14ac:dyDescent="0.3">
      <c r="A2775" s="5" t="s">
        <v>174</v>
      </c>
      <c r="B2775" s="5" t="s">
        <v>175</v>
      </c>
      <c r="C2775" s="5" t="s">
        <v>3768</v>
      </c>
      <c r="D2775" s="5">
        <v>80</v>
      </c>
      <c r="E2775" s="6">
        <v>0</v>
      </c>
      <c r="F2775" s="17" t="str">
        <f>VLOOKUP(A2775,'forecast data dump'!$A$1:$H$3450,4,FALSE)</f>
        <v>14-Aug-19 A</v>
      </c>
      <c r="G2775" s="17" t="str">
        <f>VLOOKUP(A2775,'forecast data dump'!$A$1:$H$3450,5,FALSE)</f>
        <v>30-Oct-19 A</v>
      </c>
      <c r="H2775" s="13">
        <f>VLOOKUP(A2775,'forecast data dump'!$A$1:$H$3450,8,FALSE)</f>
        <v>1</v>
      </c>
      <c r="I2775" s="22">
        <f t="shared" si="360"/>
        <v>0</v>
      </c>
      <c r="J2775" s="5"/>
      <c r="K2775" s="5"/>
      <c r="L2775" s="33">
        <f t="shared" si="361"/>
        <v>0</v>
      </c>
      <c r="M2775" s="33">
        <f t="shared" si="362"/>
        <v>0</v>
      </c>
      <c r="N2775" s="22">
        <f t="shared" si="363"/>
        <v>0</v>
      </c>
    </row>
    <row r="2776" spans="1:14" x14ac:dyDescent="0.3">
      <c r="A2776" s="5" t="s">
        <v>174</v>
      </c>
      <c r="B2776" s="5" t="s">
        <v>175</v>
      </c>
      <c r="C2776" s="5" t="s">
        <v>3769</v>
      </c>
      <c r="D2776" s="5">
        <v>80</v>
      </c>
      <c r="E2776" s="6">
        <v>0</v>
      </c>
      <c r="F2776" s="17" t="str">
        <f>VLOOKUP(A2776,'forecast data dump'!$A$1:$H$3450,4,FALSE)</f>
        <v>14-Aug-19 A</v>
      </c>
      <c r="G2776" s="17" t="str">
        <f>VLOOKUP(A2776,'forecast data dump'!$A$1:$H$3450,5,FALSE)</f>
        <v>30-Oct-19 A</v>
      </c>
      <c r="H2776" s="13">
        <f>VLOOKUP(A2776,'forecast data dump'!$A$1:$H$3450,8,FALSE)</f>
        <v>1</v>
      </c>
      <c r="I2776" s="22">
        <f t="shared" si="360"/>
        <v>0</v>
      </c>
      <c r="J2776" s="5"/>
      <c r="K2776" s="5"/>
      <c r="L2776" s="33">
        <f t="shared" si="361"/>
        <v>0</v>
      </c>
      <c r="M2776" s="33">
        <f t="shared" si="362"/>
        <v>0</v>
      </c>
      <c r="N2776" s="22">
        <f t="shared" si="363"/>
        <v>0</v>
      </c>
    </row>
    <row r="2777" spans="1:14" x14ac:dyDescent="0.3">
      <c r="A2777" s="5" t="s">
        <v>176</v>
      </c>
      <c r="B2777" s="5" t="s">
        <v>177</v>
      </c>
      <c r="C2777" s="5" t="s">
        <v>3767</v>
      </c>
      <c r="D2777" s="5">
        <v>120</v>
      </c>
      <c r="E2777" s="6">
        <v>0</v>
      </c>
      <c r="F2777" s="17" t="str">
        <f>VLOOKUP(A2777,'forecast data dump'!$A$1:$H$3450,4,FALSE)</f>
        <v>02-Dec-19 A</v>
      </c>
      <c r="G2777" s="17" t="str">
        <f>VLOOKUP(A2777,'forecast data dump'!$A$1:$H$3450,5,FALSE)</f>
        <v>23-Dec-19 A</v>
      </c>
      <c r="H2777" s="13">
        <f>VLOOKUP(A2777,'forecast data dump'!$A$1:$H$3450,8,FALSE)</f>
        <v>1</v>
      </c>
      <c r="I2777" s="22">
        <f t="shared" si="360"/>
        <v>0</v>
      </c>
      <c r="J2777" s="5"/>
      <c r="K2777" s="5"/>
      <c r="L2777" s="33">
        <f t="shared" si="361"/>
        <v>0</v>
      </c>
      <c r="M2777" s="33">
        <f t="shared" si="362"/>
        <v>0</v>
      </c>
      <c r="N2777" s="22">
        <f t="shared" si="363"/>
        <v>0</v>
      </c>
    </row>
    <row r="2778" spans="1:14" x14ac:dyDescent="0.3">
      <c r="A2778" s="5" t="s">
        <v>176</v>
      </c>
      <c r="B2778" s="5" t="s">
        <v>177</v>
      </c>
      <c r="C2778" s="5" t="s">
        <v>3768</v>
      </c>
      <c r="D2778" s="5">
        <v>120</v>
      </c>
      <c r="E2778" s="6">
        <v>0</v>
      </c>
      <c r="F2778" s="17" t="str">
        <f>VLOOKUP(A2778,'forecast data dump'!$A$1:$H$3450,4,FALSE)</f>
        <v>02-Dec-19 A</v>
      </c>
      <c r="G2778" s="17" t="str">
        <f>VLOOKUP(A2778,'forecast data dump'!$A$1:$H$3450,5,FALSE)</f>
        <v>23-Dec-19 A</v>
      </c>
      <c r="H2778" s="13">
        <f>VLOOKUP(A2778,'forecast data dump'!$A$1:$H$3450,8,FALSE)</f>
        <v>1</v>
      </c>
      <c r="I2778" s="22">
        <f t="shared" si="360"/>
        <v>0</v>
      </c>
      <c r="J2778" s="5"/>
      <c r="K2778" s="5"/>
      <c r="L2778" s="33">
        <f t="shared" si="361"/>
        <v>0</v>
      </c>
      <c r="M2778" s="33">
        <f t="shared" si="362"/>
        <v>0</v>
      </c>
      <c r="N2778" s="22">
        <f t="shared" si="363"/>
        <v>0</v>
      </c>
    </row>
    <row r="2779" spans="1:14" x14ac:dyDescent="0.3">
      <c r="A2779" s="5" t="s">
        <v>176</v>
      </c>
      <c r="B2779" s="5" t="s">
        <v>177</v>
      </c>
      <c r="C2779" s="5" t="s">
        <v>3769</v>
      </c>
      <c r="D2779" s="5">
        <v>120</v>
      </c>
      <c r="E2779" s="6">
        <v>0</v>
      </c>
      <c r="F2779" s="17" t="str">
        <f>VLOOKUP(A2779,'forecast data dump'!$A$1:$H$3450,4,FALSE)</f>
        <v>02-Dec-19 A</v>
      </c>
      <c r="G2779" s="17" t="str">
        <f>VLOOKUP(A2779,'forecast data dump'!$A$1:$H$3450,5,FALSE)</f>
        <v>23-Dec-19 A</v>
      </c>
      <c r="H2779" s="13">
        <f>VLOOKUP(A2779,'forecast data dump'!$A$1:$H$3450,8,FALSE)</f>
        <v>1</v>
      </c>
      <c r="I2779" s="22">
        <f t="shared" si="360"/>
        <v>0</v>
      </c>
      <c r="J2779" s="5"/>
      <c r="K2779" s="5"/>
      <c r="L2779" s="33">
        <f t="shared" si="361"/>
        <v>0</v>
      </c>
      <c r="M2779" s="33">
        <f t="shared" si="362"/>
        <v>0</v>
      </c>
      <c r="N2779" s="22">
        <f t="shared" si="363"/>
        <v>0</v>
      </c>
    </row>
    <row r="2780" spans="1:14" x14ac:dyDescent="0.3">
      <c r="A2780" s="5" t="s">
        <v>178</v>
      </c>
      <c r="B2780" s="5" t="s">
        <v>179</v>
      </c>
      <c r="C2780" s="5" t="s">
        <v>3767</v>
      </c>
      <c r="D2780" s="5">
        <v>40</v>
      </c>
      <c r="E2780" s="6">
        <v>0</v>
      </c>
      <c r="F2780" s="17" t="str">
        <f>VLOOKUP(A2780,'forecast data dump'!$A$1:$H$3450,4,FALSE)</f>
        <v>02-Jan-20 A</v>
      </c>
      <c r="G2780" s="17" t="str">
        <f>VLOOKUP(A2780,'forecast data dump'!$A$1:$H$3450,5,FALSE)</f>
        <v>28-Feb-20 A</v>
      </c>
      <c r="H2780" s="13">
        <f>VLOOKUP(A2780,'forecast data dump'!$A$1:$H$3450,8,FALSE)</f>
        <v>1</v>
      </c>
      <c r="I2780" s="22">
        <f t="shared" si="360"/>
        <v>0</v>
      </c>
      <c r="J2780" s="5"/>
      <c r="K2780" s="5"/>
      <c r="L2780" s="33">
        <f t="shared" si="361"/>
        <v>0</v>
      </c>
      <c r="M2780" s="33">
        <f t="shared" si="362"/>
        <v>0</v>
      </c>
      <c r="N2780" s="22">
        <f t="shared" si="363"/>
        <v>0</v>
      </c>
    </row>
    <row r="2781" spans="1:14" x14ac:dyDescent="0.3">
      <c r="A2781" s="5" t="s">
        <v>178</v>
      </c>
      <c r="B2781" s="5" t="s">
        <v>179</v>
      </c>
      <c r="C2781" s="5" t="s">
        <v>3768</v>
      </c>
      <c r="D2781" s="5">
        <v>40</v>
      </c>
      <c r="E2781" s="6">
        <v>0</v>
      </c>
      <c r="F2781" s="17" t="str">
        <f>VLOOKUP(A2781,'forecast data dump'!$A$1:$H$3450,4,FALSE)</f>
        <v>02-Jan-20 A</v>
      </c>
      <c r="G2781" s="17" t="str">
        <f>VLOOKUP(A2781,'forecast data dump'!$A$1:$H$3450,5,FALSE)</f>
        <v>28-Feb-20 A</v>
      </c>
      <c r="H2781" s="13">
        <f>VLOOKUP(A2781,'forecast data dump'!$A$1:$H$3450,8,FALSE)</f>
        <v>1</v>
      </c>
      <c r="I2781" s="22">
        <f t="shared" si="360"/>
        <v>0</v>
      </c>
      <c r="J2781" s="5"/>
      <c r="K2781" s="5"/>
      <c r="L2781" s="33">
        <f t="shared" si="361"/>
        <v>0</v>
      </c>
      <c r="M2781" s="33">
        <f t="shared" si="362"/>
        <v>0</v>
      </c>
      <c r="N2781" s="22">
        <f t="shared" si="363"/>
        <v>0</v>
      </c>
    </row>
    <row r="2782" spans="1:14" x14ac:dyDescent="0.3">
      <c r="A2782" s="5" t="s">
        <v>178</v>
      </c>
      <c r="B2782" s="5" t="s">
        <v>179</v>
      </c>
      <c r="C2782" s="5" t="s">
        <v>3769</v>
      </c>
      <c r="D2782" s="5">
        <v>40</v>
      </c>
      <c r="E2782" s="6">
        <v>0</v>
      </c>
      <c r="F2782" s="17" t="str">
        <f>VLOOKUP(A2782,'forecast data dump'!$A$1:$H$3450,4,FALSE)</f>
        <v>02-Jan-20 A</v>
      </c>
      <c r="G2782" s="17" t="str">
        <f>VLOOKUP(A2782,'forecast data dump'!$A$1:$H$3450,5,FALSE)</f>
        <v>28-Feb-20 A</v>
      </c>
      <c r="H2782" s="13">
        <f>VLOOKUP(A2782,'forecast data dump'!$A$1:$H$3450,8,FALSE)</f>
        <v>1</v>
      </c>
      <c r="I2782" s="22">
        <f t="shared" si="360"/>
        <v>0</v>
      </c>
      <c r="J2782" s="5"/>
      <c r="K2782" s="5"/>
      <c r="L2782" s="33">
        <f t="shared" si="361"/>
        <v>0</v>
      </c>
      <c r="M2782" s="33">
        <f t="shared" si="362"/>
        <v>0</v>
      </c>
      <c r="N2782" s="22">
        <f t="shared" si="363"/>
        <v>0</v>
      </c>
    </row>
    <row r="2783" spans="1:14" x14ac:dyDescent="0.3">
      <c r="A2783" s="5" t="s">
        <v>188</v>
      </c>
      <c r="B2783" s="5" t="s">
        <v>189</v>
      </c>
      <c r="C2783" s="5" t="s">
        <v>3767</v>
      </c>
      <c r="D2783" s="5">
        <v>96</v>
      </c>
      <c r="E2783" s="6">
        <v>0</v>
      </c>
      <c r="F2783" s="17" t="str">
        <f>VLOOKUP(A2783,'forecast data dump'!$A$1:$H$3450,4,FALSE)</f>
        <v>01-Oct-18 A</v>
      </c>
      <c r="G2783" s="17" t="str">
        <f>VLOOKUP(A2783,'forecast data dump'!$A$1:$H$3450,5,FALSE)</f>
        <v>29-Nov-19 A</v>
      </c>
      <c r="H2783" s="13">
        <f>VLOOKUP(A2783,'forecast data dump'!$A$1:$H$3450,8,FALSE)</f>
        <v>1</v>
      </c>
      <c r="I2783" s="22">
        <f t="shared" si="360"/>
        <v>0</v>
      </c>
      <c r="J2783" s="5"/>
      <c r="K2783" s="5"/>
      <c r="L2783" s="33">
        <f t="shared" si="361"/>
        <v>0</v>
      </c>
      <c r="M2783" s="33">
        <f t="shared" si="362"/>
        <v>0</v>
      </c>
      <c r="N2783" s="22">
        <f t="shared" si="363"/>
        <v>0</v>
      </c>
    </row>
    <row r="2784" spans="1:14" x14ac:dyDescent="0.3">
      <c r="A2784" s="5" t="s">
        <v>188</v>
      </c>
      <c r="B2784" s="5" t="s">
        <v>189</v>
      </c>
      <c r="C2784" s="5" t="s">
        <v>3768</v>
      </c>
      <c r="D2784" s="5">
        <v>96</v>
      </c>
      <c r="E2784" s="6">
        <v>0</v>
      </c>
      <c r="F2784" s="17" t="str">
        <f>VLOOKUP(A2784,'forecast data dump'!$A$1:$H$3450,4,FALSE)</f>
        <v>01-Oct-18 A</v>
      </c>
      <c r="G2784" s="17" t="str">
        <f>VLOOKUP(A2784,'forecast data dump'!$A$1:$H$3450,5,FALSE)</f>
        <v>29-Nov-19 A</v>
      </c>
      <c r="H2784" s="13">
        <f>VLOOKUP(A2784,'forecast data dump'!$A$1:$H$3450,8,FALSE)</f>
        <v>1</v>
      </c>
      <c r="I2784" s="22">
        <f t="shared" si="360"/>
        <v>0</v>
      </c>
      <c r="J2784" s="5"/>
      <c r="K2784" s="5"/>
      <c r="L2784" s="33">
        <f t="shared" si="361"/>
        <v>0</v>
      </c>
      <c r="M2784" s="33">
        <f t="shared" si="362"/>
        <v>0</v>
      </c>
      <c r="N2784" s="22">
        <f t="shared" si="363"/>
        <v>0</v>
      </c>
    </row>
    <row r="2785" spans="1:14" x14ac:dyDescent="0.3">
      <c r="A2785" s="5" t="s">
        <v>188</v>
      </c>
      <c r="B2785" s="5" t="s">
        <v>189</v>
      </c>
      <c r="C2785" s="5" t="s">
        <v>3769</v>
      </c>
      <c r="D2785" s="5">
        <v>96</v>
      </c>
      <c r="E2785" s="6">
        <v>0</v>
      </c>
      <c r="F2785" s="17" t="str">
        <f>VLOOKUP(A2785,'forecast data dump'!$A$1:$H$3450,4,FALSE)</f>
        <v>01-Oct-18 A</v>
      </c>
      <c r="G2785" s="17" t="str">
        <f>VLOOKUP(A2785,'forecast data dump'!$A$1:$H$3450,5,FALSE)</f>
        <v>29-Nov-19 A</v>
      </c>
      <c r="H2785" s="13">
        <f>VLOOKUP(A2785,'forecast data dump'!$A$1:$H$3450,8,FALSE)</f>
        <v>1</v>
      </c>
      <c r="I2785" s="22">
        <f t="shared" si="360"/>
        <v>0</v>
      </c>
      <c r="J2785" s="5"/>
      <c r="K2785" s="5"/>
      <c r="L2785" s="33">
        <f t="shared" si="361"/>
        <v>0</v>
      </c>
      <c r="M2785" s="33">
        <f t="shared" si="362"/>
        <v>0</v>
      </c>
      <c r="N2785" s="22">
        <f t="shared" si="363"/>
        <v>0</v>
      </c>
    </row>
    <row r="2786" spans="1:14" x14ac:dyDescent="0.3">
      <c r="A2786" s="5" t="s">
        <v>190</v>
      </c>
      <c r="B2786" s="5" t="s">
        <v>191</v>
      </c>
      <c r="C2786" s="5" t="s">
        <v>3769</v>
      </c>
      <c r="D2786" s="5">
        <v>256</v>
      </c>
      <c r="E2786" s="6">
        <v>0</v>
      </c>
      <c r="F2786" s="17" t="str">
        <f>VLOOKUP(A2786,'forecast data dump'!$A$1:$H$3450,4,FALSE)</f>
        <v>01-Oct-18 A</v>
      </c>
      <c r="G2786" s="17" t="str">
        <f>VLOOKUP(A2786,'forecast data dump'!$A$1:$H$3450,5,FALSE)</f>
        <v>30-Oct-19 A</v>
      </c>
      <c r="H2786" s="13">
        <f>VLOOKUP(A2786,'forecast data dump'!$A$1:$H$3450,8,FALSE)</f>
        <v>1</v>
      </c>
      <c r="I2786" s="22">
        <f t="shared" si="360"/>
        <v>0</v>
      </c>
      <c r="J2786" s="5"/>
      <c r="K2786" s="5"/>
      <c r="L2786" s="33">
        <f t="shared" si="361"/>
        <v>0</v>
      </c>
      <c r="M2786" s="33">
        <f t="shared" si="362"/>
        <v>0</v>
      </c>
      <c r="N2786" s="22">
        <f t="shared" si="363"/>
        <v>0</v>
      </c>
    </row>
    <row r="2787" spans="1:14" x14ac:dyDescent="0.3">
      <c r="A2787" s="3" t="s">
        <v>7902</v>
      </c>
      <c r="B2787" s="3"/>
      <c r="C2787" s="3"/>
      <c r="D2787" s="3"/>
      <c r="E2787" s="4"/>
      <c r="F2787" s="15"/>
      <c r="G2787" s="15"/>
      <c r="H2787" s="11"/>
      <c r="I2787" s="20"/>
      <c r="J2787" s="3"/>
      <c r="K2787" s="3"/>
      <c r="L2787" s="32"/>
      <c r="M2787" s="32"/>
      <c r="N2787" s="20"/>
    </row>
    <row r="2788" spans="1:14" x14ac:dyDescent="0.3">
      <c r="A2788" s="5" t="s">
        <v>194</v>
      </c>
      <c r="B2788" s="5" t="s">
        <v>195</v>
      </c>
      <c r="C2788" s="5" t="s">
        <v>3767</v>
      </c>
      <c r="D2788" s="5">
        <v>120</v>
      </c>
      <c r="E2788" s="6">
        <v>0</v>
      </c>
      <c r="F2788" s="17" t="str">
        <f>VLOOKUP(A2788,'forecast data dump'!$A$1:$H$3450,4,FALSE)</f>
        <v>01-Apr-20 A</v>
      </c>
      <c r="G2788" s="17" t="str">
        <f>VLOOKUP(A2788,'forecast data dump'!$A$1:$H$3450,5,FALSE)</f>
        <v>30-Apr-20 A</v>
      </c>
      <c r="H2788" s="13">
        <f>VLOOKUP(A2788,'forecast data dump'!$A$1:$H$3450,8,FALSE)</f>
        <v>1</v>
      </c>
      <c r="I2788" s="22">
        <f t="shared" ref="I2788:I2803" si="364">D2788*(1-H2788)</f>
        <v>0</v>
      </c>
      <c r="J2788" s="5"/>
      <c r="K2788" s="5"/>
      <c r="L2788" s="33">
        <f t="shared" ref="L2788:L2803" si="365">E2788*(1-H2788)</f>
        <v>0</v>
      </c>
      <c r="M2788" s="33">
        <f t="shared" ref="M2788:M2803" si="366">IF(J2788="",L2788,(E2788/D2788)*J2788)</f>
        <v>0</v>
      </c>
      <c r="N2788" s="22">
        <f t="shared" ref="N2788:N2803" si="367">L2788-M2788</f>
        <v>0</v>
      </c>
    </row>
    <row r="2789" spans="1:14" x14ac:dyDescent="0.3">
      <c r="A2789" s="5" t="s">
        <v>194</v>
      </c>
      <c r="B2789" s="5" t="s">
        <v>195</v>
      </c>
      <c r="C2789" s="5" t="s">
        <v>3768</v>
      </c>
      <c r="D2789" s="5">
        <v>20</v>
      </c>
      <c r="E2789" s="6">
        <v>0</v>
      </c>
      <c r="F2789" s="17" t="str">
        <f>VLOOKUP(A2789,'forecast data dump'!$A$1:$H$3450,4,FALSE)</f>
        <v>01-Apr-20 A</v>
      </c>
      <c r="G2789" s="17" t="str">
        <f>VLOOKUP(A2789,'forecast data dump'!$A$1:$H$3450,5,FALSE)</f>
        <v>30-Apr-20 A</v>
      </c>
      <c r="H2789" s="13">
        <f>VLOOKUP(A2789,'forecast data dump'!$A$1:$H$3450,8,FALSE)</f>
        <v>1</v>
      </c>
      <c r="I2789" s="22">
        <f t="shared" si="364"/>
        <v>0</v>
      </c>
      <c r="J2789" s="5"/>
      <c r="K2789" s="5"/>
      <c r="L2789" s="33">
        <f t="shared" si="365"/>
        <v>0</v>
      </c>
      <c r="M2789" s="33">
        <f t="shared" si="366"/>
        <v>0</v>
      </c>
      <c r="N2789" s="22">
        <f t="shared" si="367"/>
        <v>0</v>
      </c>
    </row>
    <row r="2790" spans="1:14" x14ac:dyDescent="0.3">
      <c r="A2790" s="5" t="s">
        <v>194</v>
      </c>
      <c r="B2790" s="5" t="s">
        <v>195</v>
      </c>
      <c r="C2790" s="5" t="s">
        <v>3769</v>
      </c>
      <c r="D2790" s="5">
        <v>40</v>
      </c>
      <c r="E2790" s="6">
        <v>0</v>
      </c>
      <c r="F2790" s="17" t="str">
        <f>VLOOKUP(A2790,'forecast data dump'!$A$1:$H$3450,4,FALSE)</f>
        <v>01-Apr-20 A</v>
      </c>
      <c r="G2790" s="17" t="str">
        <f>VLOOKUP(A2790,'forecast data dump'!$A$1:$H$3450,5,FALSE)</f>
        <v>30-Apr-20 A</v>
      </c>
      <c r="H2790" s="13">
        <f>VLOOKUP(A2790,'forecast data dump'!$A$1:$H$3450,8,FALSE)</f>
        <v>1</v>
      </c>
      <c r="I2790" s="22">
        <f t="shared" si="364"/>
        <v>0</v>
      </c>
      <c r="J2790" s="5"/>
      <c r="K2790" s="5"/>
      <c r="L2790" s="33">
        <f t="shared" si="365"/>
        <v>0</v>
      </c>
      <c r="M2790" s="33">
        <f t="shared" si="366"/>
        <v>0</v>
      </c>
      <c r="N2790" s="22">
        <f t="shared" si="367"/>
        <v>0</v>
      </c>
    </row>
    <row r="2791" spans="1:14" x14ac:dyDescent="0.3">
      <c r="A2791" s="5" t="s">
        <v>196</v>
      </c>
      <c r="B2791" s="5" t="s">
        <v>197</v>
      </c>
      <c r="C2791" s="5" t="s">
        <v>3767</v>
      </c>
      <c r="D2791" s="5">
        <v>480</v>
      </c>
      <c r="E2791" s="6">
        <v>0</v>
      </c>
      <c r="F2791" s="17" t="str">
        <f>VLOOKUP(A2791,'forecast data dump'!$A$1:$H$3450,4,FALSE)</f>
        <v>01-Jun-20 A</v>
      </c>
      <c r="G2791" s="17">
        <f>VLOOKUP(A2791,'forecast data dump'!$A$1:$H$3450,5,FALSE)</f>
        <v>44399</v>
      </c>
      <c r="H2791" s="13">
        <f>VLOOKUP(A2791,'forecast data dump'!$A$1:$H$3450,8,FALSE)</f>
        <v>0.98</v>
      </c>
      <c r="I2791" s="22">
        <f t="shared" si="364"/>
        <v>9.6000000000000085</v>
      </c>
      <c r="J2791" s="5"/>
      <c r="K2791" s="5"/>
      <c r="L2791" s="33">
        <f t="shared" si="365"/>
        <v>0</v>
      </c>
      <c r="M2791" s="33">
        <f t="shared" si="366"/>
        <v>0</v>
      </c>
      <c r="N2791" s="22">
        <f t="shared" si="367"/>
        <v>0</v>
      </c>
    </row>
    <row r="2792" spans="1:14" x14ac:dyDescent="0.3">
      <c r="A2792" s="5" t="s">
        <v>196</v>
      </c>
      <c r="B2792" s="5" t="s">
        <v>197</v>
      </c>
      <c r="C2792" s="5" t="s">
        <v>3768</v>
      </c>
      <c r="D2792" s="5">
        <v>80</v>
      </c>
      <c r="E2792" s="6">
        <v>0</v>
      </c>
      <c r="F2792" s="17" t="str">
        <f>VLOOKUP(A2792,'forecast data dump'!$A$1:$H$3450,4,FALSE)</f>
        <v>01-Jun-20 A</v>
      </c>
      <c r="G2792" s="17">
        <f>VLOOKUP(A2792,'forecast data dump'!$A$1:$H$3450,5,FALSE)</f>
        <v>44399</v>
      </c>
      <c r="H2792" s="13">
        <f>VLOOKUP(A2792,'forecast data dump'!$A$1:$H$3450,8,FALSE)</f>
        <v>0.98</v>
      </c>
      <c r="I2792" s="22">
        <f t="shared" si="364"/>
        <v>1.6000000000000014</v>
      </c>
      <c r="J2792" s="5"/>
      <c r="K2792" s="5"/>
      <c r="L2792" s="33">
        <f t="shared" si="365"/>
        <v>0</v>
      </c>
      <c r="M2792" s="33">
        <f t="shared" si="366"/>
        <v>0</v>
      </c>
      <c r="N2792" s="22">
        <f t="shared" si="367"/>
        <v>0</v>
      </c>
    </row>
    <row r="2793" spans="1:14" x14ac:dyDescent="0.3">
      <c r="A2793" s="5" t="s">
        <v>196</v>
      </c>
      <c r="B2793" s="5" t="s">
        <v>197</v>
      </c>
      <c r="C2793" s="5" t="s">
        <v>3769</v>
      </c>
      <c r="D2793" s="5">
        <v>160</v>
      </c>
      <c r="E2793" s="6">
        <v>0</v>
      </c>
      <c r="F2793" s="17" t="str">
        <f>VLOOKUP(A2793,'forecast data dump'!$A$1:$H$3450,4,FALSE)</f>
        <v>01-Jun-20 A</v>
      </c>
      <c r="G2793" s="17">
        <f>VLOOKUP(A2793,'forecast data dump'!$A$1:$H$3450,5,FALSE)</f>
        <v>44399</v>
      </c>
      <c r="H2793" s="13">
        <f>VLOOKUP(A2793,'forecast data dump'!$A$1:$H$3450,8,FALSE)</f>
        <v>0.98</v>
      </c>
      <c r="I2793" s="22">
        <f t="shared" si="364"/>
        <v>3.2000000000000028</v>
      </c>
      <c r="J2793" s="5"/>
      <c r="K2793" s="5"/>
      <c r="L2793" s="33">
        <f t="shared" si="365"/>
        <v>0</v>
      </c>
      <c r="M2793" s="33">
        <f t="shared" si="366"/>
        <v>0</v>
      </c>
      <c r="N2793" s="22">
        <f t="shared" si="367"/>
        <v>0</v>
      </c>
    </row>
    <row r="2794" spans="1:14" x14ac:dyDescent="0.3">
      <c r="A2794" s="5" t="s">
        <v>198</v>
      </c>
      <c r="B2794" s="5" t="s">
        <v>199</v>
      </c>
      <c r="C2794" s="5" t="s">
        <v>3767</v>
      </c>
      <c r="D2794" s="5">
        <v>80</v>
      </c>
      <c r="E2794" s="6">
        <v>0</v>
      </c>
      <c r="F2794" s="17" t="str">
        <f>VLOOKUP(A2794,'forecast data dump'!$A$1:$H$3450,4,FALSE)</f>
        <v>14-Jan-20 A</v>
      </c>
      <c r="G2794" s="17" t="str">
        <f>VLOOKUP(A2794,'forecast data dump'!$A$1:$H$3450,5,FALSE)</f>
        <v>28-Jan-20 A</v>
      </c>
      <c r="H2794" s="13">
        <f>VLOOKUP(A2794,'forecast data dump'!$A$1:$H$3450,8,FALSE)</f>
        <v>1</v>
      </c>
      <c r="I2794" s="22">
        <f t="shared" si="364"/>
        <v>0</v>
      </c>
      <c r="J2794" s="5"/>
      <c r="K2794" s="5"/>
      <c r="L2794" s="33">
        <f t="shared" si="365"/>
        <v>0</v>
      </c>
      <c r="M2794" s="33">
        <f t="shared" si="366"/>
        <v>0</v>
      </c>
      <c r="N2794" s="22">
        <f t="shared" si="367"/>
        <v>0</v>
      </c>
    </row>
    <row r="2795" spans="1:14" x14ac:dyDescent="0.3">
      <c r="A2795" s="5" t="s">
        <v>198</v>
      </c>
      <c r="B2795" s="5" t="s">
        <v>199</v>
      </c>
      <c r="C2795" s="5" t="s">
        <v>3768</v>
      </c>
      <c r="D2795" s="5">
        <v>80</v>
      </c>
      <c r="E2795" s="6">
        <v>0</v>
      </c>
      <c r="F2795" s="17" t="str">
        <f>VLOOKUP(A2795,'forecast data dump'!$A$1:$H$3450,4,FALSE)</f>
        <v>14-Jan-20 A</v>
      </c>
      <c r="G2795" s="17" t="str">
        <f>VLOOKUP(A2795,'forecast data dump'!$A$1:$H$3450,5,FALSE)</f>
        <v>28-Jan-20 A</v>
      </c>
      <c r="H2795" s="13">
        <f>VLOOKUP(A2795,'forecast data dump'!$A$1:$H$3450,8,FALSE)</f>
        <v>1</v>
      </c>
      <c r="I2795" s="22">
        <f t="shared" si="364"/>
        <v>0</v>
      </c>
      <c r="J2795" s="5"/>
      <c r="K2795" s="5"/>
      <c r="L2795" s="33">
        <f t="shared" si="365"/>
        <v>0</v>
      </c>
      <c r="M2795" s="33">
        <f t="shared" si="366"/>
        <v>0</v>
      </c>
      <c r="N2795" s="22">
        <f t="shared" si="367"/>
        <v>0</v>
      </c>
    </row>
    <row r="2796" spans="1:14" x14ac:dyDescent="0.3">
      <c r="A2796" s="5" t="s">
        <v>198</v>
      </c>
      <c r="B2796" s="5" t="s">
        <v>199</v>
      </c>
      <c r="C2796" s="5" t="s">
        <v>3769</v>
      </c>
      <c r="D2796" s="5">
        <v>80</v>
      </c>
      <c r="E2796" s="6">
        <v>0</v>
      </c>
      <c r="F2796" s="17" t="str">
        <f>VLOOKUP(A2796,'forecast data dump'!$A$1:$H$3450,4,FALSE)</f>
        <v>14-Jan-20 A</v>
      </c>
      <c r="G2796" s="17" t="str">
        <f>VLOOKUP(A2796,'forecast data dump'!$A$1:$H$3450,5,FALSE)</f>
        <v>28-Jan-20 A</v>
      </c>
      <c r="H2796" s="13">
        <f>VLOOKUP(A2796,'forecast data dump'!$A$1:$H$3450,8,FALSE)</f>
        <v>1</v>
      </c>
      <c r="I2796" s="22">
        <f t="shared" si="364"/>
        <v>0</v>
      </c>
      <c r="J2796" s="5"/>
      <c r="K2796" s="5"/>
      <c r="L2796" s="33">
        <f t="shared" si="365"/>
        <v>0</v>
      </c>
      <c r="M2796" s="33">
        <f t="shared" si="366"/>
        <v>0</v>
      </c>
      <c r="N2796" s="22">
        <f t="shared" si="367"/>
        <v>0</v>
      </c>
    </row>
    <row r="2797" spans="1:14" x14ac:dyDescent="0.3">
      <c r="A2797" s="5" t="s">
        <v>202</v>
      </c>
      <c r="B2797" s="5" t="s">
        <v>203</v>
      </c>
      <c r="C2797" s="5" t="s">
        <v>3769</v>
      </c>
      <c r="D2797" s="5">
        <v>320</v>
      </c>
      <c r="E2797" s="6">
        <v>0</v>
      </c>
      <c r="F2797" s="17" t="str">
        <f>VLOOKUP(A2797,'forecast data dump'!$A$1:$H$3450,4,FALSE)</f>
        <v>08-Oct-19 A</v>
      </c>
      <c r="G2797" s="17" t="str">
        <f>VLOOKUP(A2797,'forecast data dump'!$A$1:$H$3450,5,FALSE)</f>
        <v>28-Feb-20 A</v>
      </c>
      <c r="H2797" s="13">
        <f>VLOOKUP(A2797,'forecast data dump'!$A$1:$H$3450,8,FALSE)</f>
        <v>1</v>
      </c>
      <c r="I2797" s="22">
        <f t="shared" si="364"/>
        <v>0</v>
      </c>
      <c r="J2797" s="5"/>
      <c r="K2797" s="5"/>
      <c r="L2797" s="33">
        <f t="shared" si="365"/>
        <v>0</v>
      </c>
      <c r="M2797" s="33">
        <f t="shared" si="366"/>
        <v>0</v>
      </c>
      <c r="N2797" s="22">
        <f t="shared" si="367"/>
        <v>0</v>
      </c>
    </row>
    <row r="2798" spans="1:14" x14ac:dyDescent="0.3">
      <c r="A2798" s="5" t="s">
        <v>204</v>
      </c>
      <c r="B2798" s="5" t="s">
        <v>205</v>
      </c>
      <c r="C2798" s="5" t="s">
        <v>3767</v>
      </c>
      <c r="D2798" s="5">
        <v>80</v>
      </c>
      <c r="E2798" s="6">
        <v>0</v>
      </c>
      <c r="F2798" s="17" t="str">
        <f>VLOOKUP(A2798,'forecast data dump'!$A$1:$H$3450,4,FALSE)</f>
        <v>01-Jun-20 A</v>
      </c>
      <c r="G2798" s="17">
        <f>VLOOKUP(A2798,'forecast data dump'!$A$1:$H$3450,5,FALSE)</f>
        <v>44399</v>
      </c>
      <c r="H2798" s="13">
        <f>VLOOKUP(A2798,'forecast data dump'!$A$1:$H$3450,8,FALSE)</f>
        <v>0.9</v>
      </c>
      <c r="I2798" s="22">
        <f t="shared" si="364"/>
        <v>7.9999999999999982</v>
      </c>
      <c r="J2798" s="5"/>
      <c r="K2798" s="5"/>
      <c r="L2798" s="33">
        <f t="shared" si="365"/>
        <v>0</v>
      </c>
      <c r="M2798" s="33">
        <f t="shared" si="366"/>
        <v>0</v>
      </c>
      <c r="N2798" s="22">
        <f t="shared" si="367"/>
        <v>0</v>
      </c>
    </row>
    <row r="2799" spans="1:14" x14ac:dyDescent="0.3">
      <c r="A2799" s="5" t="s">
        <v>204</v>
      </c>
      <c r="B2799" s="5" t="s">
        <v>205</v>
      </c>
      <c r="C2799" s="5" t="s">
        <v>3768</v>
      </c>
      <c r="D2799" s="5">
        <v>80</v>
      </c>
      <c r="E2799" s="6">
        <v>0</v>
      </c>
      <c r="F2799" s="17" t="str">
        <f>VLOOKUP(A2799,'forecast data dump'!$A$1:$H$3450,4,FALSE)</f>
        <v>01-Jun-20 A</v>
      </c>
      <c r="G2799" s="17">
        <f>VLOOKUP(A2799,'forecast data dump'!$A$1:$H$3450,5,FALSE)</f>
        <v>44399</v>
      </c>
      <c r="H2799" s="13">
        <f>VLOOKUP(A2799,'forecast data dump'!$A$1:$H$3450,8,FALSE)</f>
        <v>0.9</v>
      </c>
      <c r="I2799" s="22">
        <f t="shared" si="364"/>
        <v>7.9999999999999982</v>
      </c>
      <c r="J2799" s="5"/>
      <c r="K2799" s="5"/>
      <c r="L2799" s="33">
        <f t="shared" si="365"/>
        <v>0</v>
      </c>
      <c r="M2799" s="33">
        <f t="shared" si="366"/>
        <v>0</v>
      </c>
      <c r="N2799" s="22">
        <f t="shared" si="367"/>
        <v>0</v>
      </c>
    </row>
    <row r="2800" spans="1:14" x14ac:dyDescent="0.3">
      <c r="A2800" s="5" t="s">
        <v>204</v>
      </c>
      <c r="B2800" s="5" t="s">
        <v>205</v>
      </c>
      <c r="C2800" s="5" t="s">
        <v>3769</v>
      </c>
      <c r="D2800" s="5">
        <v>80</v>
      </c>
      <c r="E2800" s="6">
        <v>0</v>
      </c>
      <c r="F2800" s="17" t="str">
        <f>VLOOKUP(A2800,'forecast data dump'!$A$1:$H$3450,4,FALSE)</f>
        <v>01-Jun-20 A</v>
      </c>
      <c r="G2800" s="17">
        <f>VLOOKUP(A2800,'forecast data dump'!$A$1:$H$3450,5,FALSE)</f>
        <v>44399</v>
      </c>
      <c r="H2800" s="13">
        <f>VLOOKUP(A2800,'forecast data dump'!$A$1:$H$3450,8,FALSE)</f>
        <v>0.9</v>
      </c>
      <c r="I2800" s="22">
        <f t="shared" si="364"/>
        <v>7.9999999999999982</v>
      </c>
      <c r="J2800" s="5"/>
      <c r="K2800" s="5"/>
      <c r="L2800" s="33">
        <f t="shared" si="365"/>
        <v>0</v>
      </c>
      <c r="M2800" s="33">
        <f t="shared" si="366"/>
        <v>0</v>
      </c>
      <c r="N2800" s="22">
        <f t="shared" si="367"/>
        <v>0</v>
      </c>
    </row>
    <row r="2801" spans="1:14" x14ac:dyDescent="0.3">
      <c r="A2801" s="5" t="s">
        <v>206</v>
      </c>
      <c r="B2801" s="5" t="s">
        <v>207</v>
      </c>
      <c r="C2801" s="5" t="s">
        <v>3767</v>
      </c>
      <c r="D2801" s="5">
        <v>160</v>
      </c>
      <c r="E2801" s="6">
        <v>0</v>
      </c>
      <c r="F2801" s="17" t="str">
        <f>VLOOKUP(A2801,'forecast data dump'!$A$1:$H$3450,4,FALSE)</f>
        <v>11-May-21 A</v>
      </c>
      <c r="G2801" s="17">
        <f>VLOOKUP(A2801,'forecast data dump'!$A$1:$H$3450,5,FALSE)</f>
        <v>44407</v>
      </c>
      <c r="H2801" s="13">
        <f>VLOOKUP(A2801,'forecast data dump'!$A$1:$H$3450,8,FALSE)</f>
        <v>0.15</v>
      </c>
      <c r="I2801" s="22">
        <f t="shared" si="364"/>
        <v>136</v>
      </c>
      <c r="J2801" s="5"/>
      <c r="K2801" s="5"/>
      <c r="L2801" s="33">
        <f t="shared" si="365"/>
        <v>0</v>
      </c>
      <c r="M2801" s="33">
        <f t="shared" si="366"/>
        <v>0</v>
      </c>
      <c r="N2801" s="22">
        <f t="shared" si="367"/>
        <v>0</v>
      </c>
    </row>
    <row r="2802" spans="1:14" x14ac:dyDescent="0.3">
      <c r="A2802" s="5" t="s">
        <v>206</v>
      </c>
      <c r="B2802" s="5" t="s">
        <v>207</v>
      </c>
      <c r="C2802" s="5" t="s">
        <v>3768</v>
      </c>
      <c r="D2802" s="5">
        <v>160</v>
      </c>
      <c r="E2802" s="6">
        <v>0</v>
      </c>
      <c r="F2802" s="17" t="str">
        <f>VLOOKUP(A2802,'forecast data dump'!$A$1:$H$3450,4,FALSE)</f>
        <v>11-May-21 A</v>
      </c>
      <c r="G2802" s="17">
        <f>VLOOKUP(A2802,'forecast data dump'!$A$1:$H$3450,5,FALSE)</f>
        <v>44407</v>
      </c>
      <c r="H2802" s="13">
        <f>VLOOKUP(A2802,'forecast data dump'!$A$1:$H$3450,8,FALSE)</f>
        <v>0.15</v>
      </c>
      <c r="I2802" s="22">
        <f t="shared" si="364"/>
        <v>136</v>
      </c>
      <c r="J2802" s="5"/>
      <c r="K2802" s="5"/>
      <c r="L2802" s="33">
        <f t="shared" si="365"/>
        <v>0</v>
      </c>
      <c r="M2802" s="33">
        <f t="shared" si="366"/>
        <v>0</v>
      </c>
      <c r="N2802" s="22">
        <f t="shared" si="367"/>
        <v>0</v>
      </c>
    </row>
    <row r="2803" spans="1:14" x14ac:dyDescent="0.3">
      <c r="A2803" s="5" t="s">
        <v>206</v>
      </c>
      <c r="B2803" s="5" t="s">
        <v>207</v>
      </c>
      <c r="C2803" s="5" t="s">
        <v>3769</v>
      </c>
      <c r="D2803" s="5">
        <v>160</v>
      </c>
      <c r="E2803" s="6">
        <v>0</v>
      </c>
      <c r="F2803" s="17" t="str">
        <f>VLOOKUP(A2803,'forecast data dump'!$A$1:$H$3450,4,FALSE)</f>
        <v>11-May-21 A</v>
      </c>
      <c r="G2803" s="17">
        <f>VLOOKUP(A2803,'forecast data dump'!$A$1:$H$3450,5,FALSE)</f>
        <v>44407</v>
      </c>
      <c r="H2803" s="13">
        <f>VLOOKUP(A2803,'forecast data dump'!$A$1:$H$3450,8,FALSE)</f>
        <v>0.15</v>
      </c>
      <c r="I2803" s="22">
        <f t="shared" si="364"/>
        <v>136</v>
      </c>
      <c r="J2803" s="5"/>
      <c r="K2803" s="5"/>
      <c r="L2803" s="33">
        <f t="shared" si="365"/>
        <v>0</v>
      </c>
      <c r="M2803" s="33">
        <f t="shared" si="366"/>
        <v>0</v>
      </c>
      <c r="N2803" s="22">
        <f t="shared" si="367"/>
        <v>0</v>
      </c>
    </row>
    <row r="2804" spans="1:14" x14ac:dyDescent="0.3">
      <c r="A2804" s="3" t="s">
        <v>7914</v>
      </c>
      <c r="B2804" s="3"/>
      <c r="C2804" s="3"/>
      <c r="D2804" s="3"/>
      <c r="E2804" s="4"/>
      <c r="F2804" s="15"/>
      <c r="G2804" s="15"/>
      <c r="H2804" s="11"/>
      <c r="I2804" s="20"/>
      <c r="J2804" s="3"/>
      <c r="K2804" s="3"/>
      <c r="L2804" s="32"/>
      <c r="M2804" s="32"/>
      <c r="N2804" s="20"/>
    </row>
    <row r="2805" spans="1:14" x14ac:dyDescent="0.3">
      <c r="A2805" s="5" t="s">
        <v>102</v>
      </c>
      <c r="B2805" s="5" t="s">
        <v>103</v>
      </c>
      <c r="C2805" s="5" t="s">
        <v>3767</v>
      </c>
      <c r="D2805" s="5">
        <v>80</v>
      </c>
      <c r="E2805" s="6">
        <v>0</v>
      </c>
      <c r="F2805" s="17" t="str">
        <f>VLOOKUP(A2805,'forecast data dump'!$A$1:$H$3450,4,FALSE)</f>
        <v>30-Mar-21 A</v>
      </c>
      <c r="G2805" s="17" t="str">
        <f>VLOOKUP(A2805,'forecast data dump'!$A$1:$H$3450,5,FALSE)</f>
        <v>31-Mar-21 A</v>
      </c>
      <c r="H2805" s="13">
        <f>VLOOKUP(A2805,'forecast data dump'!$A$1:$H$3450,8,FALSE)</f>
        <v>1</v>
      </c>
      <c r="I2805" s="22">
        <f>D2805*(1-H2805)</f>
        <v>0</v>
      </c>
      <c r="J2805" s="5"/>
      <c r="K2805" s="5"/>
      <c r="L2805" s="33">
        <f>E2805*(1-H2805)</f>
        <v>0</v>
      </c>
      <c r="M2805" s="33">
        <f>IF(J2805="",L2805,(E2805/D2805)*J2805)</f>
        <v>0</v>
      </c>
      <c r="N2805" s="22">
        <f>L2805-M2805</f>
        <v>0</v>
      </c>
    </row>
    <row r="2806" spans="1:14" x14ac:dyDescent="0.3">
      <c r="A2806" s="5" t="s">
        <v>102</v>
      </c>
      <c r="B2806" s="5" t="s">
        <v>103</v>
      </c>
      <c r="C2806" s="5" t="s">
        <v>3768</v>
      </c>
      <c r="D2806" s="5">
        <v>80</v>
      </c>
      <c r="E2806" s="6">
        <v>0</v>
      </c>
      <c r="F2806" s="17" t="str">
        <f>VLOOKUP(A2806,'forecast data dump'!$A$1:$H$3450,4,FALSE)</f>
        <v>30-Mar-21 A</v>
      </c>
      <c r="G2806" s="17" t="str">
        <f>VLOOKUP(A2806,'forecast data dump'!$A$1:$H$3450,5,FALSE)</f>
        <v>31-Mar-21 A</v>
      </c>
      <c r="H2806" s="13">
        <f>VLOOKUP(A2806,'forecast data dump'!$A$1:$H$3450,8,FALSE)</f>
        <v>1</v>
      </c>
      <c r="I2806" s="22">
        <f>D2806*(1-H2806)</f>
        <v>0</v>
      </c>
      <c r="J2806" s="5"/>
      <c r="K2806" s="5"/>
      <c r="L2806" s="33">
        <f>E2806*(1-H2806)</f>
        <v>0</v>
      </c>
      <c r="M2806" s="33">
        <f>IF(J2806="",L2806,(E2806/D2806)*J2806)</f>
        <v>0</v>
      </c>
      <c r="N2806" s="22">
        <f>L2806-M2806</f>
        <v>0</v>
      </c>
    </row>
    <row r="2807" spans="1:14" x14ac:dyDescent="0.3">
      <c r="A2807" s="5" t="s">
        <v>104</v>
      </c>
      <c r="B2807" s="5" t="s">
        <v>105</v>
      </c>
      <c r="C2807" s="5" t="s">
        <v>3767</v>
      </c>
      <c r="D2807" s="5">
        <v>80</v>
      </c>
      <c r="E2807" s="6">
        <v>0</v>
      </c>
      <c r="F2807" s="17" t="str">
        <f>VLOOKUP(A2807,'forecast data dump'!$A$1:$H$3450,4,FALSE)</f>
        <v>30-Mar-21 A</v>
      </c>
      <c r="G2807" s="17" t="str">
        <f>VLOOKUP(A2807,'forecast data dump'!$A$1:$H$3450,5,FALSE)</f>
        <v>31-Mar-21 A</v>
      </c>
      <c r="H2807" s="13">
        <f>VLOOKUP(A2807,'forecast data dump'!$A$1:$H$3450,8,FALSE)</f>
        <v>1</v>
      </c>
      <c r="I2807" s="22">
        <f>D2807*(1-H2807)</f>
        <v>0</v>
      </c>
      <c r="J2807" s="5"/>
      <c r="K2807" s="5"/>
      <c r="L2807" s="33">
        <f>E2807*(1-H2807)</f>
        <v>0</v>
      </c>
      <c r="M2807" s="33">
        <f>IF(J2807="",L2807,(E2807/D2807)*J2807)</f>
        <v>0</v>
      </c>
      <c r="N2807" s="22">
        <f>L2807-M2807</f>
        <v>0</v>
      </c>
    </row>
    <row r="2808" spans="1:14" x14ac:dyDescent="0.3">
      <c r="A2808" s="5" t="s">
        <v>104</v>
      </c>
      <c r="B2808" s="5" t="s">
        <v>105</v>
      </c>
      <c r="C2808" s="5" t="s">
        <v>3768</v>
      </c>
      <c r="D2808" s="5">
        <v>80</v>
      </c>
      <c r="E2808" s="6">
        <v>0</v>
      </c>
      <c r="F2808" s="17" t="str">
        <f>VLOOKUP(A2808,'forecast data dump'!$A$1:$H$3450,4,FALSE)</f>
        <v>30-Mar-21 A</v>
      </c>
      <c r="G2808" s="17" t="str">
        <f>VLOOKUP(A2808,'forecast data dump'!$A$1:$H$3450,5,FALSE)</f>
        <v>31-Mar-21 A</v>
      </c>
      <c r="H2808" s="13">
        <f>VLOOKUP(A2808,'forecast data dump'!$A$1:$H$3450,8,FALSE)</f>
        <v>1</v>
      </c>
      <c r="I2808" s="22">
        <f>D2808*(1-H2808)</f>
        <v>0</v>
      </c>
      <c r="J2808" s="5"/>
      <c r="K2808" s="5"/>
      <c r="L2808" s="33">
        <f>E2808*(1-H2808)</f>
        <v>0</v>
      </c>
      <c r="M2808" s="33">
        <f>IF(J2808="",L2808,(E2808/D2808)*J2808)</f>
        <v>0</v>
      </c>
      <c r="N2808" s="22">
        <f>L2808-M2808</f>
        <v>0</v>
      </c>
    </row>
    <row r="2809" spans="1:14" x14ac:dyDescent="0.3">
      <c r="A2809" s="3" t="s">
        <v>7915</v>
      </c>
      <c r="B2809" s="3"/>
      <c r="C2809" s="3"/>
      <c r="D2809" s="3"/>
      <c r="E2809" s="4"/>
      <c r="F2809" s="15"/>
      <c r="G2809" s="15"/>
      <c r="H2809" s="11"/>
      <c r="I2809" s="20"/>
      <c r="J2809" s="3"/>
      <c r="K2809" s="3"/>
      <c r="L2809" s="32"/>
      <c r="M2809" s="32"/>
      <c r="N2809" s="20"/>
    </row>
    <row r="2810" spans="1:14" x14ac:dyDescent="0.3">
      <c r="A2810" s="3" t="s">
        <v>7916</v>
      </c>
      <c r="B2810" s="3"/>
      <c r="C2810" s="3"/>
      <c r="D2810" s="3"/>
      <c r="E2810" s="4"/>
      <c r="F2810" s="15"/>
      <c r="G2810" s="15"/>
      <c r="H2810" s="11"/>
      <c r="I2810" s="20"/>
      <c r="J2810" s="3"/>
      <c r="K2810" s="3"/>
      <c r="L2810" s="32"/>
      <c r="M2810" s="32"/>
      <c r="N2810" s="20"/>
    </row>
    <row r="2811" spans="1:14" x14ac:dyDescent="0.3">
      <c r="A2811" s="5" t="s">
        <v>87</v>
      </c>
      <c r="B2811" s="5" t="s">
        <v>88</v>
      </c>
      <c r="C2811" s="5" t="s">
        <v>3767</v>
      </c>
      <c r="D2811" s="5">
        <v>160</v>
      </c>
      <c r="E2811" s="6">
        <v>0</v>
      </c>
      <c r="F2811" s="17" t="str">
        <f>VLOOKUP(A2811,'forecast data dump'!$A$1:$H$3450,4,FALSE)</f>
        <v>24-Apr-19 A</v>
      </c>
      <c r="G2811" s="17" t="str">
        <f>VLOOKUP(A2811,'forecast data dump'!$A$1:$H$3450,5,FALSE)</f>
        <v>06-Aug-19 A</v>
      </c>
      <c r="H2811" s="13">
        <f>VLOOKUP(A2811,'forecast data dump'!$A$1:$H$3450,8,FALSE)</f>
        <v>1</v>
      </c>
      <c r="I2811" s="22">
        <f>D2811*(1-H2811)</f>
        <v>0</v>
      </c>
      <c r="J2811" s="5"/>
      <c r="K2811" s="5"/>
      <c r="L2811" s="33">
        <f>E2811*(1-H2811)</f>
        <v>0</v>
      </c>
      <c r="M2811" s="33">
        <f>IF(J2811="",L2811,(E2811/D2811)*J2811)</f>
        <v>0</v>
      </c>
      <c r="N2811" s="22">
        <f>L2811-M2811</f>
        <v>0</v>
      </c>
    </row>
    <row r="2812" spans="1:14" x14ac:dyDescent="0.3">
      <c r="A2812" s="5" t="s">
        <v>87</v>
      </c>
      <c r="B2812" s="5" t="s">
        <v>88</v>
      </c>
      <c r="C2812" s="5" t="s">
        <v>3769</v>
      </c>
      <c r="D2812" s="5">
        <v>160</v>
      </c>
      <c r="E2812" s="6">
        <v>0</v>
      </c>
      <c r="F2812" s="17" t="str">
        <f>VLOOKUP(A2812,'forecast data dump'!$A$1:$H$3450,4,FALSE)</f>
        <v>24-Apr-19 A</v>
      </c>
      <c r="G2812" s="17" t="str">
        <f>VLOOKUP(A2812,'forecast data dump'!$A$1:$H$3450,5,FALSE)</f>
        <v>06-Aug-19 A</v>
      </c>
      <c r="H2812" s="13">
        <f>VLOOKUP(A2812,'forecast data dump'!$A$1:$H$3450,8,FALSE)</f>
        <v>1</v>
      </c>
      <c r="I2812" s="22">
        <f>D2812*(1-H2812)</f>
        <v>0</v>
      </c>
      <c r="J2812" s="5"/>
      <c r="K2812" s="5"/>
      <c r="L2812" s="33">
        <f>E2812*(1-H2812)</f>
        <v>0</v>
      </c>
      <c r="M2812" s="33">
        <f>IF(J2812="",L2812,(E2812/D2812)*J2812)</f>
        <v>0</v>
      </c>
      <c r="N2812" s="22">
        <f>L2812-M2812</f>
        <v>0</v>
      </c>
    </row>
    <row r="2813" spans="1:14" x14ac:dyDescent="0.3">
      <c r="A2813" s="3" t="s">
        <v>7917</v>
      </c>
      <c r="B2813" s="3"/>
      <c r="C2813" s="3"/>
      <c r="D2813" s="3"/>
      <c r="E2813" s="4"/>
      <c r="F2813" s="15"/>
      <c r="G2813" s="15"/>
      <c r="H2813" s="11"/>
      <c r="I2813" s="20"/>
      <c r="J2813" s="3"/>
      <c r="K2813" s="3"/>
      <c r="L2813" s="32"/>
      <c r="M2813" s="32"/>
      <c r="N2813" s="20"/>
    </row>
    <row r="2814" spans="1:14" x14ac:dyDescent="0.3">
      <c r="A2814" s="3" t="s">
        <v>7919</v>
      </c>
      <c r="B2814" s="3"/>
      <c r="C2814" s="3"/>
      <c r="D2814" s="3"/>
      <c r="E2814" s="4"/>
      <c r="F2814" s="15"/>
      <c r="G2814" s="15"/>
      <c r="H2814" s="11"/>
      <c r="I2814" s="20"/>
      <c r="J2814" s="3"/>
      <c r="K2814" s="3"/>
      <c r="L2814" s="32"/>
      <c r="M2814" s="32"/>
      <c r="N2814" s="20"/>
    </row>
    <row r="2815" spans="1:14" x14ac:dyDescent="0.3">
      <c r="A2815" s="5" t="s">
        <v>146</v>
      </c>
      <c r="B2815" s="5" t="s">
        <v>147</v>
      </c>
      <c r="C2815" s="5" t="s">
        <v>3767</v>
      </c>
      <c r="D2815" s="5">
        <v>40</v>
      </c>
      <c r="E2815" s="6">
        <v>0</v>
      </c>
      <c r="F2815" s="17" t="str">
        <f>VLOOKUP(A2815,'forecast data dump'!$A$1:$H$3450,4,FALSE)</f>
        <v>15-Apr-20 A</v>
      </c>
      <c r="G2815" s="17" t="str">
        <f>VLOOKUP(A2815,'forecast data dump'!$A$1:$H$3450,5,FALSE)</f>
        <v>21-Apr-20 A</v>
      </c>
      <c r="H2815" s="13">
        <f>VLOOKUP(A2815,'forecast data dump'!$A$1:$H$3450,8,FALSE)</f>
        <v>1</v>
      </c>
      <c r="I2815" s="22">
        <f t="shared" ref="I2815:I2820" si="368">D2815*(1-H2815)</f>
        <v>0</v>
      </c>
      <c r="J2815" s="5"/>
      <c r="K2815" s="5"/>
      <c r="L2815" s="33">
        <f t="shared" ref="L2815:L2820" si="369">E2815*(1-H2815)</f>
        <v>0</v>
      </c>
      <c r="M2815" s="33">
        <f t="shared" ref="M2815:M2820" si="370">IF(J2815="",L2815,(E2815/D2815)*J2815)</f>
        <v>0</v>
      </c>
      <c r="N2815" s="22">
        <f t="shared" ref="N2815:N2820" si="371">L2815-M2815</f>
        <v>0</v>
      </c>
    </row>
    <row r="2816" spans="1:14" x14ac:dyDescent="0.3">
      <c r="A2816" s="5" t="s">
        <v>146</v>
      </c>
      <c r="B2816" s="5" t="s">
        <v>147</v>
      </c>
      <c r="C2816" s="5" t="s">
        <v>3769</v>
      </c>
      <c r="D2816" s="5">
        <v>40</v>
      </c>
      <c r="E2816" s="6">
        <v>0</v>
      </c>
      <c r="F2816" s="17" t="str">
        <f>VLOOKUP(A2816,'forecast data dump'!$A$1:$H$3450,4,FALSE)</f>
        <v>15-Apr-20 A</v>
      </c>
      <c r="G2816" s="17" t="str">
        <f>VLOOKUP(A2816,'forecast data dump'!$A$1:$H$3450,5,FALSE)</f>
        <v>21-Apr-20 A</v>
      </c>
      <c r="H2816" s="13">
        <f>VLOOKUP(A2816,'forecast data dump'!$A$1:$H$3450,8,FALSE)</f>
        <v>1</v>
      </c>
      <c r="I2816" s="22">
        <f t="shared" si="368"/>
        <v>0</v>
      </c>
      <c r="J2816" s="5"/>
      <c r="K2816" s="5"/>
      <c r="L2816" s="33">
        <f t="shared" si="369"/>
        <v>0</v>
      </c>
      <c r="M2816" s="33">
        <f t="shared" si="370"/>
        <v>0</v>
      </c>
      <c r="N2816" s="22">
        <f t="shared" si="371"/>
        <v>0</v>
      </c>
    </row>
    <row r="2817" spans="1:14" x14ac:dyDescent="0.3">
      <c r="A2817" s="5" t="s">
        <v>148</v>
      </c>
      <c r="B2817" s="5" t="s">
        <v>149</v>
      </c>
      <c r="C2817" s="5" t="s">
        <v>3767</v>
      </c>
      <c r="D2817" s="5">
        <v>40</v>
      </c>
      <c r="E2817" s="6">
        <v>0</v>
      </c>
      <c r="F2817" s="17" t="str">
        <f>VLOOKUP(A2817,'forecast data dump'!$A$1:$H$3450,4,FALSE)</f>
        <v>02-Apr-20 A</v>
      </c>
      <c r="G2817" s="17" t="str">
        <f>VLOOKUP(A2817,'forecast data dump'!$A$1:$H$3450,5,FALSE)</f>
        <v>24-Apr-20 A</v>
      </c>
      <c r="H2817" s="13">
        <f>VLOOKUP(A2817,'forecast data dump'!$A$1:$H$3450,8,FALSE)</f>
        <v>1</v>
      </c>
      <c r="I2817" s="22">
        <f t="shared" si="368"/>
        <v>0</v>
      </c>
      <c r="J2817" s="5"/>
      <c r="K2817" s="5"/>
      <c r="L2817" s="33">
        <f t="shared" si="369"/>
        <v>0</v>
      </c>
      <c r="M2817" s="33">
        <f t="shared" si="370"/>
        <v>0</v>
      </c>
      <c r="N2817" s="22">
        <f t="shared" si="371"/>
        <v>0</v>
      </c>
    </row>
    <row r="2818" spans="1:14" x14ac:dyDescent="0.3">
      <c r="A2818" s="5" t="s">
        <v>148</v>
      </c>
      <c r="B2818" s="5" t="s">
        <v>149</v>
      </c>
      <c r="C2818" s="5" t="s">
        <v>3769</v>
      </c>
      <c r="D2818" s="5">
        <v>40</v>
      </c>
      <c r="E2818" s="6">
        <v>0</v>
      </c>
      <c r="F2818" s="17" t="str">
        <f>VLOOKUP(A2818,'forecast data dump'!$A$1:$H$3450,4,FALSE)</f>
        <v>02-Apr-20 A</v>
      </c>
      <c r="G2818" s="17" t="str">
        <f>VLOOKUP(A2818,'forecast data dump'!$A$1:$H$3450,5,FALSE)</f>
        <v>24-Apr-20 A</v>
      </c>
      <c r="H2818" s="13">
        <f>VLOOKUP(A2818,'forecast data dump'!$A$1:$H$3450,8,FALSE)</f>
        <v>1</v>
      </c>
      <c r="I2818" s="22">
        <f t="shared" si="368"/>
        <v>0</v>
      </c>
      <c r="J2818" s="5"/>
      <c r="K2818" s="5"/>
      <c r="L2818" s="33">
        <f t="shared" si="369"/>
        <v>0</v>
      </c>
      <c r="M2818" s="33">
        <f t="shared" si="370"/>
        <v>0</v>
      </c>
      <c r="N2818" s="22">
        <f t="shared" si="371"/>
        <v>0</v>
      </c>
    </row>
    <row r="2819" spans="1:14" x14ac:dyDescent="0.3">
      <c r="A2819" s="5" t="s">
        <v>150</v>
      </c>
      <c r="B2819" s="5" t="s">
        <v>151</v>
      </c>
      <c r="C2819" s="5" t="s">
        <v>3767</v>
      </c>
      <c r="D2819" s="5">
        <v>160</v>
      </c>
      <c r="E2819" s="6">
        <v>0</v>
      </c>
      <c r="F2819" s="17" t="str">
        <f>VLOOKUP(A2819,'forecast data dump'!$A$1:$H$3450,4,FALSE)</f>
        <v>03-Jul-19 A</v>
      </c>
      <c r="G2819" s="17" t="str">
        <f>VLOOKUP(A2819,'forecast data dump'!$A$1:$H$3450,5,FALSE)</f>
        <v>30-Jul-19 A</v>
      </c>
      <c r="H2819" s="13">
        <f>VLOOKUP(A2819,'forecast data dump'!$A$1:$H$3450,8,FALSE)</f>
        <v>1</v>
      </c>
      <c r="I2819" s="22">
        <f t="shared" si="368"/>
        <v>0</v>
      </c>
      <c r="J2819" s="5"/>
      <c r="K2819" s="5"/>
      <c r="L2819" s="33">
        <f t="shared" si="369"/>
        <v>0</v>
      </c>
      <c r="M2819" s="33">
        <f t="shared" si="370"/>
        <v>0</v>
      </c>
      <c r="N2819" s="22">
        <f t="shared" si="371"/>
        <v>0</v>
      </c>
    </row>
    <row r="2820" spans="1:14" x14ac:dyDescent="0.3">
      <c r="A2820" s="5" t="s">
        <v>150</v>
      </c>
      <c r="B2820" s="5" t="s">
        <v>151</v>
      </c>
      <c r="C2820" s="5" t="s">
        <v>3769</v>
      </c>
      <c r="D2820" s="5">
        <v>160</v>
      </c>
      <c r="E2820" s="6">
        <v>0</v>
      </c>
      <c r="F2820" s="17" t="str">
        <f>VLOOKUP(A2820,'forecast data dump'!$A$1:$H$3450,4,FALSE)</f>
        <v>03-Jul-19 A</v>
      </c>
      <c r="G2820" s="17" t="str">
        <f>VLOOKUP(A2820,'forecast data dump'!$A$1:$H$3450,5,FALSE)</f>
        <v>30-Jul-19 A</v>
      </c>
      <c r="H2820" s="13">
        <f>VLOOKUP(A2820,'forecast data dump'!$A$1:$H$3450,8,FALSE)</f>
        <v>1</v>
      </c>
      <c r="I2820" s="22">
        <f t="shared" si="368"/>
        <v>0</v>
      </c>
      <c r="J2820" s="5"/>
      <c r="K2820" s="5"/>
      <c r="L2820" s="33">
        <f t="shared" si="369"/>
        <v>0</v>
      </c>
      <c r="M2820" s="33">
        <f t="shared" si="370"/>
        <v>0</v>
      </c>
      <c r="N2820" s="22">
        <f t="shared" si="371"/>
        <v>0</v>
      </c>
    </row>
    <row r="2821" spans="1:14" x14ac:dyDescent="0.3">
      <c r="A2821" s="3" t="s">
        <v>7995</v>
      </c>
      <c r="B2821" s="3"/>
      <c r="C2821" s="3"/>
      <c r="D2821" s="3"/>
      <c r="E2821" s="4"/>
      <c r="F2821" s="15"/>
      <c r="G2821" s="15"/>
      <c r="H2821" s="11"/>
      <c r="I2821" s="20"/>
      <c r="J2821" s="3"/>
      <c r="K2821" s="3"/>
      <c r="L2821" s="32"/>
      <c r="M2821" s="32"/>
      <c r="N2821" s="20"/>
    </row>
    <row r="2822" spans="1:14" x14ac:dyDescent="0.3">
      <c r="A2822" s="5" t="s">
        <v>92</v>
      </c>
      <c r="B2822" s="5" t="s">
        <v>93</v>
      </c>
      <c r="C2822" s="5" t="s">
        <v>3769</v>
      </c>
      <c r="D2822" s="5">
        <v>20</v>
      </c>
      <c r="E2822" s="6">
        <v>0</v>
      </c>
      <c r="F2822" s="17" t="str">
        <f>VLOOKUP(A2822,'forecast data dump'!$A$1:$H$3450,4,FALSE)</f>
        <v>03-Feb-20 A</v>
      </c>
      <c r="G2822" s="17" t="str">
        <f>VLOOKUP(A2822,'forecast data dump'!$A$1:$H$3450,5,FALSE)</f>
        <v>26-Feb-20 A</v>
      </c>
      <c r="H2822" s="13">
        <f>VLOOKUP(A2822,'forecast data dump'!$A$1:$H$3450,8,FALSE)</f>
        <v>1</v>
      </c>
      <c r="I2822" s="22">
        <f>D2822*(1-H2822)</f>
        <v>0</v>
      </c>
      <c r="J2822" s="5"/>
      <c r="K2822" s="5"/>
      <c r="L2822" s="33">
        <f>E2822*(1-H2822)</f>
        <v>0</v>
      </c>
      <c r="M2822" s="33">
        <f>IF(J2822="",L2822,(E2822/D2822)*J2822)</f>
        <v>0</v>
      </c>
      <c r="N2822" s="22">
        <f>L2822-M2822</f>
        <v>0</v>
      </c>
    </row>
    <row r="2823" spans="1:14" x14ac:dyDescent="0.3">
      <c r="A2823" s="3" t="s">
        <v>7920</v>
      </c>
      <c r="B2823" s="3"/>
      <c r="C2823" s="3"/>
      <c r="D2823" s="3"/>
      <c r="E2823" s="4"/>
      <c r="F2823" s="15"/>
      <c r="G2823" s="15"/>
      <c r="H2823" s="11"/>
      <c r="I2823" s="20"/>
      <c r="J2823" s="3"/>
      <c r="K2823" s="3"/>
      <c r="L2823" s="32"/>
      <c r="M2823" s="32"/>
      <c r="N2823" s="20"/>
    </row>
    <row r="2824" spans="1:14" x14ac:dyDescent="0.3">
      <c r="A2824" s="5" t="s">
        <v>73</v>
      </c>
      <c r="B2824" s="5" t="s">
        <v>74</v>
      </c>
      <c r="C2824" s="5" t="s">
        <v>3770</v>
      </c>
      <c r="D2824" s="5">
        <v>80</v>
      </c>
      <c r="E2824" s="6">
        <v>0</v>
      </c>
      <c r="F2824" s="17" t="str">
        <f>VLOOKUP(A2824,'forecast data dump'!$A$1:$H$3450,4,FALSE)</f>
        <v>07-May-20 A</v>
      </c>
      <c r="G2824" s="17" t="str">
        <f>VLOOKUP(A2824,'forecast data dump'!$A$1:$H$3450,5,FALSE)</f>
        <v>20-May-20 A</v>
      </c>
      <c r="H2824" s="13">
        <f>VLOOKUP(A2824,'forecast data dump'!$A$1:$H$3450,8,FALSE)</f>
        <v>1</v>
      </c>
      <c r="I2824" s="22">
        <f>D2824*(1-H2824)</f>
        <v>0</v>
      </c>
      <c r="J2824" s="5"/>
      <c r="K2824" s="5"/>
      <c r="L2824" s="33">
        <f>E2824*(1-H2824)</f>
        <v>0</v>
      </c>
      <c r="M2824" s="33">
        <f>IF(J2824="",L2824,(E2824/D2824)*J2824)</f>
        <v>0</v>
      </c>
      <c r="N2824" s="22">
        <f>L2824-M2824</f>
        <v>0</v>
      </c>
    </row>
    <row r="2825" spans="1:14" x14ac:dyDescent="0.3">
      <c r="A2825" s="5" t="s">
        <v>77</v>
      </c>
      <c r="B2825" s="5" t="s">
        <v>78</v>
      </c>
      <c r="C2825" s="5" t="s">
        <v>3770</v>
      </c>
      <c r="D2825" s="5">
        <v>32</v>
      </c>
      <c r="E2825" s="6">
        <v>0</v>
      </c>
      <c r="F2825" s="17" t="str">
        <f>VLOOKUP(A2825,'forecast data dump'!$A$1:$H$3450,4,FALSE)</f>
        <v>08-Apr-20 A</v>
      </c>
      <c r="G2825" s="17" t="str">
        <f>VLOOKUP(A2825,'forecast data dump'!$A$1:$H$3450,5,FALSE)</f>
        <v>30-Apr-20 A</v>
      </c>
      <c r="H2825" s="13">
        <f>VLOOKUP(A2825,'forecast data dump'!$A$1:$H$3450,8,FALSE)</f>
        <v>1</v>
      </c>
      <c r="I2825" s="22">
        <f>D2825*(1-H2825)</f>
        <v>0</v>
      </c>
      <c r="J2825" s="5"/>
      <c r="K2825" s="5"/>
      <c r="L2825" s="33">
        <f>E2825*(1-H2825)</f>
        <v>0</v>
      </c>
      <c r="M2825" s="33">
        <f>IF(J2825="",L2825,(E2825/D2825)*J2825)</f>
        <v>0</v>
      </c>
      <c r="N2825" s="22">
        <f>L2825-M2825</f>
        <v>0</v>
      </c>
    </row>
    <row r="2826" spans="1:14" x14ac:dyDescent="0.3">
      <c r="A2826" s="3" t="s">
        <v>7821</v>
      </c>
      <c r="B2826" s="3"/>
      <c r="C2826" s="3"/>
      <c r="D2826" s="3"/>
      <c r="E2826" s="4"/>
      <c r="F2826" s="15"/>
      <c r="G2826" s="15"/>
      <c r="H2826" s="11"/>
      <c r="I2826" s="20"/>
      <c r="J2826" s="3"/>
      <c r="K2826" s="3"/>
      <c r="L2826" s="32"/>
      <c r="M2826" s="32"/>
      <c r="N2826" s="20"/>
    </row>
    <row r="2827" spans="1:14" x14ac:dyDescent="0.3">
      <c r="A2827" s="5" t="s">
        <v>160</v>
      </c>
      <c r="B2827" s="5" t="s">
        <v>161</v>
      </c>
      <c r="C2827" s="5" t="s">
        <v>3770</v>
      </c>
      <c r="D2827" s="5">
        <v>576</v>
      </c>
      <c r="E2827" s="6">
        <v>0</v>
      </c>
      <c r="F2827" s="17" t="str">
        <f>VLOOKUP(A2827,'forecast data dump'!$A$1:$H$3450,4,FALSE)</f>
        <v>25-Aug-21*</v>
      </c>
      <c r="G2827" s="17">
        <f>VLOOKUP(A2827,'forecast data dump'!$A$1:$H$3450,5,FALSE)</f>
        <v>44484</v>
      </c>
      <c r="H2827" s="13">
        <f>VLOOKUP(A2827,'forecast data dump'!$A$1:$H$3450,8,FALSE)</f>
        <v>0</v>
      </c>
      <c r="I2827" s="22">
        <f t="shared" ref="I2827:I2834" si="372">D2827*(1-H2827)</f>
        <v>576</v>
      </c>
      <c r="J2827" s="5"/>
      <c r="K2827" s="5"/>
      <c r="L2827" s="33">
        <f t="shared" ref="L2827:L2834" si="373">E2827*(1-H2827)</f>
        <v>0</v>
      </c>
      <c r="M2827" s="33">
        <f t="shared" ref="M2827:M2834" si="374">IF(J2827="",L2827,(E2827/D2827)*J2827)</f>
        <v>0</v>
      </c>
      <c r="N2827" s="22">
        <f t="shared" ref="N2827:N2834" si="375">L2827-M2827</f>
        <v>0</v>
      </c>
    </row>
    <row r="2828" spans="1:14" x14ac:dyDescent="0.3">
      <c r="A2828" s="5" t="s">
        <v>160</v>
      </c>
      <c r="B2828" s="5" t="s">
        <v>161</v>
      </c>
      <c r="C2828" s="5" t="s">
        <v>3767</v>
      </c>
      <c r="D2828" s="5">
        <v>4800</v>
      </c>
      <c r="E2828" s="6">
        <v>0</v>
      </c>
      <c r="F2828" s="17" t="str">
        <f>VLOOKUP(A2828,'forecast data dump'!$A$1:$H$3450,4,FALSE)</f>
        <v>25-Aug-21*</v>
      </c>
      <c r="G2828" s="17">
        <f>VLOOKUP(A2828,'forecast data dump'!$A$1:$H$3450,5,FALSE)</f>
        <v>44484</v>
      </c>
      <c r="H2828" s="13">
        <f>VLOOKUP(A2828,'forecast data dump'!$A$1:$H$3450,8,FALSE)</f>
        <v>0</v>
      </c>
      <c r="I2828" s="22">
        <f t="shared" si="372"/>
        <v>4800</v>
      </c>
      <c r="J2828" s="5"/>
      <c r="K2828" s="5"/>
      <c r="L2828" s="33">
        <f t="shared" si="373"/>
        <v>0</v>
      </c>
      <c r="M2828" s="33">
        <f t="shared" si="374"/>
        <v>0</v>
      </c>
      <c r="N2828" s="22">
        <f t="shared" si="375"/>
        <v>0</v>
      </c>
    </row>
    <row r="2829" spans="1:14" x14ac:dyDescent="0.3">
      <c r="A2829" s="5" t="s">
        <v>160</v>
      </c>
      <c r="B2829" s="5" t="s">
        <v>161</v>
      </c>
      <c r="C2829" s="5" t="s">
        <v>3769</v>
      </c>
      <c r="D2829" s="5">
        <v>1920</v>
      </c>
      <c r="E2829" s="6">
        <v>0</v>
      </c>
      <c r="F2829" s="17" t="str">
        <f>VLOOKUP(A2829,'forecast data dump'!$A$1:$H$3450,4,FALSE)</f>
        <v>25-Aug-21*</v>
      </c>
      <c r="G2829" s="17">
        <f>VLOOKUP(A2829,'forecast data dump'!$A$1:$H$3450,5,FALSE)</f>
        <v>44484</v>
      </c>
      <c r="H2829" s="13">
        <f>VLOOKUP(A2829,'forecast data dump'!$A$1:$H$3450,8,FALSE)</f>
        <v>0</v>
      </c>
      <c r="I2829" s="22">
        <f t="shared" si="372"/>
        <v>1920</v>
      </c>
      <c r="J2829" s="5"/>
      <c r="K2829" s="5"/>
      <c r="L2829" s="33">
        <f t="shared" si="373"/>
        <v>0</v>
      </c>
      <c r="M2829" s="33">
        <f t="shared" si="374"/>
        <v>0</v>
      </c>
      <c r="N2829" s="22">
        <f t="shared" si="375"/>
        <v>0</v>
      </c>
    </row>
    <row r="2830" spans="1:14" x14ac:dyDescent="0.3">
      <c r="A2830" s="5" t="s">
        <v>164</v>
      </c>
      <c r="B2830" s="5" t="s">
        <v>165</v>
      </c>
      <c r="C2830" s="5" t="s">
        <v>3767</v>
      </c>
      <c r="D2830" s="5">
        <v>2600</v>
      </c>
      <c r="E2830" s="6">
        <v>0</v>
      </c>
      <c r="F2830" s="17">
        <f>VLOOKUP(A2830,'forecast data dump'!$A$1:$H$3450,4,FALSE)</f>
        <v>44501</v>
      </c>
      <c r="G2830" s="17">
        <f>VLOOKUP(A2830,'forecast data dump'!$A$1:$H$3450,5,FALSE)</f>
        <v>44594</v>
      </c>
      <c r="H2830" s="13">
        <f>VLOOKUP(A2830,'forecast data dump'!$A$1:$H$3450,8,FALSE)</f>
        <v>0</v>
      </c>
      <c r="I2830" s="22">
        <f t="shared" si="372"/>
        <v>2600</v>
      </c>
      <c r="J2830" s="5"/>
      <c r="K2830" s="5"/>
      <c r="L2830" s="33">
        <f t="shared" si="373"/>
        <v>0</v>
      </c>
      <c r="M2830" s="33">
        <f t="shared" si="374"/>
        <v>0</v>
      </c>
      <c r="N2830" s="22">
        <f t="shared" si="375"/>
        <v>0</v>
      </c>
    </row>
    <row r="2831" spans="1:14" x14ac:dyDescent="0.3">
      <c r="A2831" s="5" t="s">
        <v>164</v>
      </c>
      <c r="B2831" s="5" t="s">
        <v>165</v>
      </c>
      <c r="C2831" s="5" t="s">
        <v>3770</v>
      </c>
      <c r="D2831" s="5">
        <v>312</v>
      </c>
      <c r="E2831" s="6">
        <v>0</v>
      </c>
      <c r="F2831" s="17">
        <f>VLOOKUP(A2831,'forecast data dump'!$A$1:$H$3450,4,FALSE)</f>
        <v>44501</v>
      </c>
      <c r="G2831" s="17">
        <f>VLOOKUP(A2831,'forecast data dump'!$A$1:$H$3450,5,FALSE)</f>
        <v>44594</v>
      </c>
      <c r="H2831" s="13">
        <f>VLOOKUP(A2831,'forecast data dump'!$A$1:$H$3450,8,FALSE)</f>
        <v>0</v>
      </c>
      <c r="I2831" s="22">
        <f t="shared" si="372"/>
        <v>312</v>
      </c>
      <c r="J2831" s="5"/>
      <c r="K2831" s="5"/>
      <c r="L2831" s="33">
        <f t="shared" si="373"/>
        <v>0</v>
      </c>
      <c r="M2831" s="33">
        <f t="shared" si="374"/>
        <v>0</v>
      </c>
      <c r="N2831" s="22">
        <f t="shared" si="375"/>
        <v>0</v>
      </c>
    </row>
    <row r="2832" spans="1:14" x14ac:dyDescent="0.3">
      <c r="A2832" s="5" t="s">
        <v>164</v>
      </c>
      <c r="B2832" s="5" t="s">
        <v>165</v>
      </c>
      <c r="C2832" s="5" t="s">
        <v>3769</v>
      </c>
      <c r="D2832" s="5">
        <v>520</v>
      </c>
      <c r="E2832" s="6">
        <v>0</v>
      </c>
      <c r="F2832" s="17">
        <f>VLOOKUP(A2832,'forecast data dump'!$A$1:$H$3450,4,FALSE)</f>
        <v>44501</v>
      </c>
      <c r="G2832" s="17">
        <f>VLOOKUP(A2832,'forecast data dump'!$A$1:$H$3450,5,FALSE)</f>
        <v>44594</v>
      </c>
      <c r="H2832" s="13">
        <f>VLOOKUP(A2832,'forecast data dump'!$A$1:$H$3450,8,FALSE)</f>
        <v>0</v>
      </c>
      <c r="I2832" s="22">
        <f t="shared" si="372"/>
        <v>520</v>
      </c>
      <c r="J2832" s="5"/>
      <c r="K2832" s="5"/>
      <c r="L2832" s="33">
        <f t="shared" si="373"/>
        <v>0</v>
      </c>
      <c r="M2832" s="33">
        <f t="shared" si="374"/>
        <v>0</v>
      </c>
      <c r="N2832" s="22">
        <f t="shared" si="375"/>
        <v>0</v>
      </c>
    </row>
    <row r="2833" spans="1:14" x14ac:dyDescent="0.3">
      <c r="A2833" s="5" t="s">
        <v>168</v>
      </c>
      <c r="B2833" s="5" t="s">
        <v>169</v>
      </c>
      <c r="C2833" s="5" t="s">
        <v>3770</v>
      </c>
      <c r="D2833" s="5">
        <v>8</v>
      </c>
      <c r="E2833" s="6">
        <v>0</v>
      </c>
      <c r="F2833" s="17">
        <f>VLOOKUP(A2833,'forecast data dump'!$A$1:$H$3450,4,FALSE)</f>
        <v>44432</v>
      </c>
      <c r="G2833" s="17">
        <f>VLOOKUP(A2833,'forecast data dump'!$A$1:$H$3450,5,FALSE)</f>
        <v>44432</v>
      </c>
      <c r="H2833" s="13">
        <f>VLOOKUP(A2833,'forecast data dump'!$A$1:$H$3450,8,FALSE)</f>
        <v>0</v>
      </c>
      <c r="I2833" s="22">
        <f t="shared" si="372"/>
        <v>8</v>
      </c>
      <c r="J2833" s="5"/>
      <c r="K2833" s="5"/>
      <c r="L2833" s="33">
        <f t="shared" si="373"/>
        <v>0</v>
      </c>
      <c r="M2833" s="33">
        <f t="shared" si="374"/>
        <v>0</v>
      </c>
      <c r="N2833" s="22">
        <f t="shared" si="375"/>
        <v>0</v>
      </c>
    </row>
    <row r="2834" spans="1:14" x14ac:dyDescent="0.3">
      <c r="A2834" s="5" t="s">
        <v>168</v>
      </c>
      <c r="B2834" s="5" t="s">
        <v>169</v>
      </c>
      <c r="C2834" s="5" t="s">
        <v>3769</v>
      </c>
      <c r="D2834" s="5">
        <v>8</v>
      </c>
      <c r="E2834" s="6">
        <v>0</v>
      </c>
      <c r="F2834" s="17">
        <f>VLOOKUP(A2834,'forecast data dump'!$A$1:$H$3450,4,FALSE)</f>
        <v>44432</v>
      </c>
      <c r="G2834" s="17">
        <f>VLOOKUP(A2834,'forecast data dump'!$A$1:$H$3450,5,FALSE)</f>
        <v>44432</v>
      </c>
      <c r="H2834" s="13">
        <f>VLOOKUP(A2834,'forecast data dump'!$A$1:$H$3450,8,FALSE)</f>
        <v>0</v>
      </c>
      <c r="I2834" s="22">
        <f t="shared" si="372"/>
        <v>8</v>
      </c>
      <c r="J2834" s="5"/>
      <c r="K2834" s="5"/>
      <c r="L2834" s="33">
        <f t="shared" si="373"/>
        <v>0</v>
      </c>
      <c r="M2834" s="33">
        <f t="shared" si="374"/>
        <v>0</v>
      </c>
      <c r="N2834" s="22">
        <f t="shared" si="375"/>
        <v>0</v>
      </c>
    </row>
    <row r="2835" spans="1:14" x14ac:dyDescent="0.3">
      <c r="A2835" s="3" t="s">
        <v>7921</v>
      </c>
      <c r="B2835" s="3"/>
      <c r="C2835" s="3"/>
      <c r="D2835" s="3"/>
      <c r="E2835" s="4"/>
      <c r="F2835" s="15"/>
      <c r="G2835" s="15"/>
      <c r="H2835" s="11"/>
      <c r="I2835" s="20"/>
      <c r="J2835" s="3"/>
      <c r="K2835" s="3"/>
      <c r="L2835" s="32"/>
      <c r="M2835" s="32"/>
      <c r="N2835" s="20"/>
    </row>
    <row r="2836" spans="1:14" x14ac:dyDescent="0.3">
      <c r="A2836" s="3" t="s">
        <v>7996</v>
      </c>
      <c r="B2836" s="3"/>
      <c r="C2836" s="3"/>
      <c r="D2836" s="3"/>
      <c r="E2836" s="4"/>
      <c r="F2836" s="15"/>
      <c r="G2836" s="15"/>
      <c r="H2836" s="11"/>
      <c r="I2836" s="20"/>
      <c r="J2836" s="3"/>
      <c r="K2836" s="3"/>
      <c r="L2836" s="32"/>
      <c r="M2836" s="32"/>
      <c r="N2836" s="20"/>
    </row>
    <row r="2837" spans="1:14" x14ac:dyDescent="0.3">
      <c r="A2837" s="5" t="s">
        <v>231</v>
      </c>
      <c r="B2837" s="5" t="s">
        <v>232</v>
      </c>
      <c r="C2837" s="5" t="s">
        <v>3771</v>
      </c>
      <c r="D2837" s="5">
        <v>48</v>
      </c>
      <c r="E2837" s="6">
        <v>0</v>
      </c>
      <c r="F2837" s="17" t="str">
        <f>VLOOKUP(A2837,'forecast data dump'!$A$1:$H$3450,4,FALSE)</f>
        <v>01-Oct-18 A</v>
      </c>
      <c r="G2837" s="17" t="str">
        <f>VLOOKUP(A2837,'forecast data dump'!$A$1:$H$3450,5,FALSE)</f>
        <v>31-Jul-19 A</v>
      </c>
      <c r="H2837" s="13">
        <f>VLOOKUP(A2837,'forecast data dump'!$A$1:$H$3450,8,FALSE)</f>
        <v>1</v>
      </c>
      <c r="I2837" s="22">
        <f>D2837*(1-H2837)</f>
        <v>0</v>
      </c>
      <c r="J2837" s="5"/>
      <c r="K2837" s="5"/>
      <c r="L2837" s="33">
        <f>E2837*(1-H2837)</f>
        <v>0</v>
      </c>
      <c r="M2837" s="33">
        <f>IF(J2837="",L2837,(E2837/D2837)*J2837)</f>
        <v>0</v>
      </c>
      <c r="N2837" s="22">
        <f>L2837-M2837</f>
        <v>0</v>
      </c>
    </row>
    <row r="2838" spans="1:14" x14ac:dyDescent="0.3">
      <c r="A2838" s="3" t="s">
        <v>7922</v>
      </c>
      <c r="B2838" s="3"/>
      <c r="C2838" s="3"/>
      <c r="D2838" s="3"/>
      <c r="E2838" s="4"/>
      <c r="F2838" s="15"/>
      <c r="G2838" s="15"/>
      <c r="H2838" s="11"/>
      <c r="I2838" s="20"/>
      <c r="J2838" s="3"/>
      <c r="K2838" s="3"/>
      <c r="L2838" s="32"/>
      <c r="M2838" s="32"/>
      <c r="N2838" s="20"/>
    </row>
    <row r="2839" spans="1:14" x14ac:dyDescent="0.3">
      <c r="A2839" s="5" t="s">
        <v>243</v>
      </c>
      <c r="B2839" s="5" t="s">
        <v>244</v>
      </c>
      <c r="C2839" s="5" t="s">
        <v>3771</v>
      </c>
      <c r="D2839" s="5">
        <v>80</v>
      </c>
      <c r="E2839" s="6">
        <v>0</v>
      </c>
      <c r="F2839" s="17" t="str">
        <f>VLOOKUP(A2839,'forecast data dump'!$A$1:$H$3450,4,FALSE)</f>
        <v>01-Jul-19 A</v>
      </c>
      <c r="G2839" s="17" t="str">
        <f>VLOOKUP(A2839,'forecast data dump'!$A$1:$H$3450,5,FALSE)</f>
        <v>08-Jul-19 A</v>
      </c>
      <c r="H2839" s="13">
        <f>VLOOKUP(A2839,'forecast data dump'!$A$1:$H$3450,8,FALSE)</f>
        <v>1</v>
      </c>
      <c r="I2839" s="22">
        <f>D2839*(1-H2839)</f>
        <v>0</v>
      </c>
      <c r="J2839" s="5"/>
      <c r="K2839" s="5"/>
      <c r="L2839" s="33">
        <f>E2839*(1-H2839)</f>
        <v>0</v>
      </c>
      <c r="M2839" s="33">
        <f>IF(J2839="",L2839,(E2839/D2839)*J2839)</f>
        <v>0</v>
      </c>
      <c r="N2839" s="22">
        <f>L2839-M2839</f>
        <v>0</v>
      </c>
    </row>
    <row r="2840" spans="1:14" x14ac:dyDescent="0.3">
      <c r="A2840" s="3" t="s">
        <v>7822</v>
      </c>
      <c r="B2840" s="3"/>
      <c r="C2840" s="3"/>
      <c r="D2840" s="3"/>
      <c r="E2840" s="4"/>
      <c r="F2840" s="15"/>
      <c r="G2840" s="15"/>
      <c r="H2840" s="11"/>
      <c r="I2840" s="20"/>
      <c r="J2840" s="3"/>
      <c r="K2840" s="3"/>
      <c r="L2840" s="32"/>
      <c r="M2840" s="32"/>
      <c r="N2840" s="20"/>
    </row>
    <row r="2841" spans="1:14" x14ac:dyDescent="0.3">
      <c r="A2841" s="5" t="s">
        <v>259</v>
      </c>
      <c r="B2841" s="5" t="s">
        <v>260</v>
      </c>
      <c r="C2841" s="5" t="s">
        <v>3772</v>
      </c>
      <c r="D2841" s="5">
        <v>288</v>
      </c>
      <c r="E2841" s="6">
        <v>0</v>
      </c>
      <c r="F2841" s="17" t="str">
        <f>VLOOKUP(A2841,'forecast data dump'!$A$1:$H$3450,4,FALSE)</f>
        <v>11-Jan-21 A</v>
      </c>
      <c r="G2841" s="17">
        <f>VLOOKUP(A2841,'forecast data dump'!$A$1:$H$3450,5,FALSE)</f>
        <v>44442</v>
      </c>
      <c r="H2841" s="13">
        <f>VLOOKUP(A2841,'forecast data dump'!$A$1:$H$3450,8,FALSE)</f>
        <v>0.85</v>
      </c>
      <c r="I2841" s="22">
        <f>D2841*(1-H2841)</f>
        <v>43.2</v>
      </c>
      <c r="J2841" s="5"/>
      <c r="K2841" s="5"/>
      <c r="L2841" s="33">
        <f>E2841*(1-H2841)</f>
        <v>0</v>
      </c>
      <c r="M2841" s="33">
        <f>IF(J2841="",L2841,(E2841/D2841)*J2841)</f>
        <v>0</v>
      </c>
      <c r="N2841" s="22">
        <f>L2841-M2841</f>
        <v>0</v>
      </c>
    </row>
    <row r="2842" spans="1:14" x14ac:dyDescent="0.3">
      <c r="A2842" s="5" t="s">
        <v>259</v>
      </c>
      <c r="B2842" s="5" t="s">
        <v>260</v>
      </c>
      <c r="C2842" s="5" t="s">
        <v>3771</v>
      </c>
      <c r="D2842" s="5">
        <v>2400</v>
      </c>
      <c r="E2842" s="6">
        <v>0</v>
      </c>
      <c r="F2842" s="17" t="str">
        <f>VLOOKUP(A2842,'forecast data dump'!$A$1:$H$3450,4,FALSE)</f>
        <v>11-Jan-21 A</v>
      </c>
      <c r="G2842" s="17">
        <f>VLOOKUP(A2842,'forecast data dump'!$A$1:$H$3450,5,FALSE)</f>
        <v>44442</v>
      </c>
      <c r="H2842" s="13">
        <f>VLOOKUP(A2842,'forecast data dump'!$A$1:$H$3450,8,FALSE)</f>
        <v>0.85</v>
      </c>
      <c r="I2842" s="22">
        <f>D2842*(1-H2842)</f>
        <v>360.00000000000006</v>
      </c>
      <c r="J2842" s="5"/>
      <c r="K2842" s="5"/>
      <c r="L2842" s="33">
        <f>E2842*(1-H2842)</f>
        <v>0</v>
      </c>
      <c r="M2842" s="33">
        <f>IF(J2842="",L2842,(E2842/D2842)*J2842)</f>
        <v>0</v>
      </c>
      <c r="N2842" s="22">
        <f>L2842-M2842</f>
        <v>0</v>
      </c>
    </row>
    <row r="2843" spans="1:14" x14ac:dyDescent="0.3">
      <c r="A2843" s="5" t="s">
        <v>261</v>
      </c>
      <c r="B2843" s="5" t="s">
        <v>262</v>
      </c>
      <c r="C2843" s="5" t="s">
        <v>3772</v>
      </c>
      <c r="D2843" s="5">
        <v>288</v>
      </c>
      <c r="E2843" s="6">
        <v>0</v>
      </c>
      <c r="F2843" s="17" t="str">
        <f>VLOOKUP(A2843,'forecast data dump'!$A$1:$H$3450,4,FALSE)</f>
        <v>11-Jan-21 A</v>
      </c>
      <c r="G2843" s="17">
        <f>VLOOKUP(A2843,'forecast data dump'!$A$1:$H$3450,5,FALSE)</f>
        <v>44459</v>
      </c>
      <c r="H2843" s="13">
        <f>VLOOKUP(A2843,'forecast data dump'!$A$1:$H$3450,8,FALSE)</f>
        <v>0.85</v>
      </c>
      <c r="I2843" s="22">
        <f>D2843*(1-H2843)</f>
        <v>43.2</v>
      </c>
      <c r="J2843" s="5"/>
      <c r="K2843" s="5"/>
      <c r="L2843" s="33">
        <f>E2843*(1-H2843)</f>
        <v>0</v>
      </c>
      <c r="M2843" s="33">
        <f>IF(J2843="",L2843,(E2843/D2843)*J2843)</f>
        <v>0</v>
      </c>
      <c r="N2843" s="22">
        <f>L2843-M2843</f>
        <v>0</v>
      </c>
    </row>
    <row r="2844" spans="1:14" x14ac:dyDescent="0.3">
      <c r="A2844" s="5" t="s">
        <v>261</v>
      </c>
      <c r="B2844" s="5" t="s">
        <v>262</v>
      </c>
      <c r="C2844" s="5" t="s">
        <v>3771</v>
      </c>
      <c r="D2844" s="5">
        <v>2400</v>
      </c>
      <c r="E2844" s="6">
        <v>0</v>
      </c>
      <c r="F2844" s="17" t="str">
        <f>VLOOKUP(A2844,'forecast data dump'!$A$1:$H$3450,4,FALSE)</f>
        <v>11-Jan-21 A</v>
      </c>
      <c r="G2844" s="17">
        <f>VLOOKUP(A2844,'forecast data dump'!$A$1:$H$3450,5,FALSE)</f>
        <v>44459</v>
      </c>
      <c r="H2844" s="13">
        <f>VLOOKUP(A2844,'forecast data dump'!$A$1:$H$3450,8,FALSE)</f>
        <v>0.85</v>
      </c>
      <c r="I2844" s="22">
        <f>D2844*(1-H2844)</f>
        <v>360.00000000000006</v>
      </c>
      <c r="J2844" s="5"/>
      <c r="K2844" s="5"/>
      <c r="L2844" s="33">
        <f>E2844*(1-H2844)</f>
        <v>0</v>
      </c>
      <c r="M2844" s="33">
        <f>IF(J2844="",L2844,(E2844/D2844)*J2844)</f>
        <v>0</v>
      </c>
      <c r="N2844" s="22">
        <f>L2844-M2844</f>
        <v>0</v>
      </c>
    </row>
    <row r="2845" spans="1:14" x14ac:dyDescent="0.3">
      <c r="A2845" s="3" t="s">
        <v>7923</v>
      </c>
      <c r="B2845" s="3"/>
      <c r="C2845" s="3"/>
      <c r="D2845" s="3"/>
      <c r="E2845" s="4"/>
      <c r="F2845" s="15"/>
      <c r="G2845" s="15"/>
      <c r="H2845" s="11"/>
      <c r="I2845" s="20"/>
      <c r="J2845" s="3"/>
      <c r="K2845" s="3"/>
      <c r="L2845" s="32"/>
      <c r="M2845" s="32"/>
      <c r="N2845" s="20"/>
    </row>
    <row r="2846" spans="1:14" x14ac:dyDescent="0.3">
      <c r="A2846" s="3" t="s">
        <v>7997</v>
      </c>
      <c r="B2846" s="3"/>
      <c r="C2846" s="3"/>
      <c r="D2846" s="3"/>
      <c r="E2846" s="4"/>
      <c r="F2846" s="15"/>
      <c r="G2846" s="15"/>
      <c r="H2846" s="11"/>
      <c r="I2846" s="20"/>
      <c r="J2846" s="3"/>
      <c r="K2846" s="3"/>
      <c r="L2846" s="32"/>
      <c r="M2846" s="32"/>
      <c r="N2846" s="20"/>
    </row>
    <row r="2847" spans="1:14" x14ac:dyDescent="0.3">
      <c r="A2847" s="5" t="s">
        <v>263</v>
      </c>
      <c r="B2847" s="5" t="s">
        <v>264</v>
      </c>
      <c r="C2847" s="5" t="s">
        <v>3773</v>
      </c>
      <c r="D2847" s="5">
        <v>160</v>
      </c>
      <c r="E2847" s="6">
        <v>0</v>
      </c>
      <c r="F2847" s="17" t="str">
        <f>VLOOKUP(A2847,'forecast data dump'!$A$1:$H$3450,4,FALSE)</f>
        <v>01-Oct-18 A</v>
      </c>
      <c r="G2847" s="17" t="str">
        <f>VLOOKUP(A2847,'forecast data dump'!$A$1:$H$3450,5,FALSE)</f>
        <v>31-Jul-19 A</v>
      </c>
      <c r="H2847" s="13">
        <f>VLOOKUP(A2847,'forecast data dump'!$A$1:$H$3450,8,FALSE)</f>
        <v>1</v>
      </c>
      <c r="I2847" s="22">
        <f>D2847*(1-H2847)</f>
        <v>0</v>
      </c>
      <c r="J2847" s="5"/>
      <c r="K2847" s="5"/>
      <c r="L2847" s="33">
        <f>E2847*(1-H2847)</f>
        <v>0</v>
      </c>
      <c r="M2847" s="33">
        <f>IF(J2847="",L2847,(E2847/D2847)*J2847)</f>
        <v>0</v>
      </c>
      <c r="N2847" s="22">
        <f>L2847-M2847</f>
        <v>0</v>
      </c>
    </row>
    <row r="2848" spans="1:14" x14ac:dyDescent="0.3">
      <c r="A2848" s="5" t="s">
        <v>263</v>
      </c>
      <c r="B2848" s="5" t="s">
        <v>264</v>
      </c>
      <c r="C2848" s="5" t="s">
        <v>3774</v>
      </c>
      <c r="D2848" s="5">
        <v>480</v>
      </c>
      <c r="E2848" s="6">
        <v>0</v>
      </c>
      <c r="F2848" s="17" t="str">
        <f>VLOOKUP(A2848,'forecast data dump'!$A$1:$H$3450,4,FALSE)</f>
        <v>01-Oct-18 A</v>
      </c>
      <c r="G2848" s="17" t="str">
        <f>VLOOKUP(A2848,'forecast data dump'!$A$1:$H$3450,5,FALSE)</f>
        <v>31-Jul-19 A</v>
      </c>
      <c r="H2848" s="13">
        <f>VLOOKUP(A2848,'forecast data dump'!$A$1:$H$3450,8,FALSE)</f>
        <v>1</v>
      </c>
      <c r="I2848" s="22">
        <f>D2848*(1-H2848)</f>
        <v>0</v>
      </c>
      <c r="J2848" s="5"/>
      <c r="K2848" s="5"/>
      <c r="L2848" s="33">
        <f>E2848*(1-H2848)</f>
        <v>0</v>
      </c>
      <c r="M2848" s="33">
        <f>IF(J2848="",L2848,(E2848/D2848)*J2848)</f>
        <v>0</v>
      </c>
      <c r="N2848" s="22">
        <f>L2848-M2848</f>
        <v>0</v>
      </c>
    </row>
    <row r="2849" spans="1:14" x14ac:dyDescent="0.3">
      <c r="A2849" s="3" t="s">
        <v>7924</v>
      </c>
      <c r="B2849" s="3"/>
      <c r="C2849" s="3"/>
      <c r="D2849" s="3"/>
      <c r="E2849" s="4"/>
      <c r="F2849" s="15"/>
      <c r="G2849" s="15"/>
      <c r="H2849" s="11"/>
      <c r="I2849" s="20"/>
      <c r="J2849" s="3"/>
      <c r="K2849" s="3"/>
      <c r="L2849" s="32"/>
      <c r="M2849" s="32"/>
      <c r="N2849" s="20"/>
    </row>
    <row r="2850" spans="1:14" x14ac:dyDescent="0.3">
      <c r="A2850" s="5" t="s">
        <v>281</v>
      </c>
      <c r="B2850" s="5" t="s">
        <v>282</v>
      </c>
      <c r="C2850" s="5" t="s">
        <v>3775</v>
      </c>
      <c r="D2850" s="5">
        <v>240</v>
      </c>
      <c r="E2850" s="6">
        <v>0</v>
      </c>
      <c r="F2850" s="17" t="str">
        <f>VLOOKUP(A2850,'forecast data dump'!$A$1:$H$3450,4,FALSE)</f>
        <v>21-Aug-19 A</v>
      </c>
      <c r="G2850" s="17" t="str">
        <f>VLOOKUP(A2850,'forecast data dump'!$A$1:$H$3450,5,FALSE)</f>
        <v>30-Aug-19 A</v>
      </c>
      <c r="H2850" s="13">
        <f>VLOOKUP(A2850,'forecast data dump'!$A$1:$H$3450,8,FALSE)</f>
        <v>1</v>
      </c>
      <c r="I2850" s="22">
        <f>D2850*(1-H2850)</f>
        <v>0</v>
      </c>
      <c r="J2850" s="5"/>
      <c r="K2850" s="5"/>
      <c r="L2850" s="33">
        <f>E2850*(1-H2850)</f>
        <v>0</v>
      </c>
      <c r="M2850" s="33">
        <f>IF(J2850="",L2850,(E2850/D2850)*J2850)</f>
        <v>0</v>
      </c>
      <c r="N2850" s="22">
        <f>L2850-M2850</f>
        <v>0</v>
      </c>
    </row>
    <row r="2851" spans="1:14" x14ac:dyDescent="0.3">
      <c r="A2851" s="5" t="s">
        <v>281</v>
      </c>
      <c r="B2851" s="5" t="s">
        <v>282</v>
      </c>
      <c r="C2851" s="5" t="s">
        <v>3774</v>
      </c>
      <c r="D2851" s="5">
        <v>720</v>
      </c>
      <c r="E2851" s="6">
        <v>0</v>
      </c>
      <c r="F2851" s="17" t="str">
        <f>VLOOKUP(A2851,'forecast data dump'!$A$1:$H$3450,4,FALSE)</f>
        <v>21-Aug-19 A</v>
      </c>
      <c r="G2851" s="17" t="str">
        <f>VLOOKUP(A2851,'forecast data dump'!$A$1:$H$3450,5,FALSE)</f>
        <v>30-Aug-19 A</v>
      </c>
      <c r="H2851" s="13">
        <f>VLOOKUP(A2851,'forecast data dump'!$A$1:$H$3450,8,FALSE)</f>
        <v>1</v>
      </c>
      <c r="I2851" s="22">
        <f>D2851*(1-H2851)</f>
        <v>0</v>
      </c>
      <c r="J2851" s="5"/>
      <c r="K2851" s="5"/>
      <c r="L2851" s="33">
        <f>E2851*(1-H2851)</f>
        <v>0</v>
      </c>
      <c r="M2851" s="33">
        <f>IF(J2851="",L2851,(E2851/D2851)*J2851)</f>
        <v>0</v>
      </c>
      <c r="N2851" s="22">
        <f>L2851-M2851</f>
        <v>0</v>
      </c>
    </row>
    <row r="2852" spans="1:14" x14ac:dyDescent="0.3">
      <c r="A2852" s="5" t="s">
        <v>283</v>
      </c>
      <c r="B2852" s="5" t="s">
        <v>284</v>
      </c>
      <c r="C2852" s="5" t="s">
        <v>3775</v>
      </c>
      <c r="D2852" s="5">
        <v>80</v>
      </c>
      <c r="E2852" s="6">
        <v>0</v>
      </c>
      <c r="F2852" s="17" t="str">
        <f>VLOOKUP(A2852,'forecast data dump'!$A$1:$H$3450,4,FALSE)</f>
        <v>21-Aug-19 A</v>
      </c>
      <c r="G2852" s="17" t="str">
        <f>VLOOKUP(A2852,'forecast data dump'!$A$1:$H$3450,5,FALSE)</f>
        <v>30-Aug-19 A</v>
      </c>
      <c r="H2852" s="13">
        <f>VLOOKUP(A2852,'forecast data dump'!$A$1:$H$3450,8,FALSE)</f>
        <v>1</v>
      </c>
      <c r="I2852" s="22">
        <f>D2852*(1-H2852)</f>
        <v>0</v>
      </c>
      <c r="J2852" s="5"/>
      <c r="K2852" s="5"/>
      <c r="L2852" s="33">
        <f>E2852*(1-H2852)</f>
        <v>0</v>
      </c>
      <c r="M2852" s="33">
        <f>IF(J2852="",L2852,(E2852/D2852)*J2852)</f>
        <v>0</v>
      </c>
      <c r="N2852" s="22">
        <f>L2852-M2852</f>
        <v>0</v>
      </c>
    </row>
    <row r="2853" spans="1:14" x14ac:dyDescent="0.3">
      <c r="A2853" s="5" t="s">
        <v>283</v>
      </c>
      <c r="B2853" s="5" t="s">
        <v>284</v>
      </c>
      <c r="C2853" s="5" t="s">
        <v>3774</v>
      </c>
      <c r="D2853" s="5">
        <v>240</v>
      </c>
      <c r="E2853" s="6">
        <v>0</v>
      </c>
      <c r="F2853" s="17" t="str">
        <f>VLOOKUP(A2853,'forecast data dump'!$A$1:$H$3450,4,FALSE)</f>
        <v>21-Aug-19 A</v>
      </c>
      <c r="G2853" s="17" t="str">
        <f>VLOOKUP(A2853,'forecast data dump'!$A$1:$H$3450,5,FALSE)</f>
        <v>30-Aug-19 A</v>
      </c>
      <c r="H2853" s="13">
        <f>VLOOKUP(A2853,'forecast data dump'!$A$1:$H$3450,8,FALSE)</f>
        <v>1</v>
      </c>
      <c r="I2853" s="22">
        <f>D2853*(1-H2853)</f>
        <v>0</v>
      </c>
      <c r="J2853" s="5"/>
      <c r="K2853" s="5"/>
      <c r="L2853" s="33">
        <f>E2853*(1-H2853)</f>
        <v>0</v>
      </c>
      <c r="M2853" s="33">
        <f>IF(J2853="",L2853,(E2853/D2853)*J2853)</f>
        <v>0</v>
      </c>
      <c r="N2853" s="22">
        <f>L2853-M2853</f>
        <v>0</v>
      </c>
    </row>
    <row r="2854" spans="1:14" x14ac:dyDescent="0.3">
      <c r="A2854" s="3" t="s">
        <v>7903</v>
      </c>
      <c r="B2854" s="3"/>
      <c r="C2854" s="3"/>
      <c r="D2854" s="3"/>
      <c r="E2854" s="4"/>
      <c r="F2854" s="15"/>
      <c r="G2854" s="15"/>
      <c r="H2854" s="11"/>
      <c r="I2854" s="20"/>
      <c r="J2854" s="3"/>
      <c r="K2854" s="3"/>
      <c r="L2854" s="32"/>
      <c r="M2854" s="32"/>
      <c r="N2854" s="20"/>
    </row>
    <row r="2855" spans="1:14" x14ac:dyDescent="0.3">
      <c r="A2855" s="5" t="s">
        <v>269</v>
      </c>
      <c r="B2855" s="5" t="s">
        <v>270</v>
      </c>
      <c r="C2855" s="5" t="s">
        <v>3775</v>
      </c>
      <c r="D2855" s="5">
        <v>288</v>
      </c>
      <c r="E2855" s="6">
        <v>0</v>
      </c>
      <c r="F2855" s="17" t="str">
        <f>VLOOKUP(A2855,'forecast data dump'!$A$1:$H$3450,4,FALSE)</f>
        <v>02-Nov-20 A</v>
      </c>
      <c r="G2855" s="17">
        <f>VLOOKUP(A2855,'forecast data dump'!$A$1:$H$3450,5,FALSE)</f>
        <v>44399</v>
      </c>
      <c r="H2855" s="13">
        <f>VLOOKUP(A2855,'forecast data dump'!$A$1:$H$3450,8,FALSE)</f>
        <v>0.85</v>
      </c>
      <c r="I2855" s="22">
        <f>D2855*(1-H2855)</f>
        <v>43.2</v>
      </c>
      <c r="J2855" s="5"/>
      <c r="K2855" s="5"/>
      <c r="L2855" s="33">
        <f>E2855*(1-H2855)</f>
        <v>0</v>
      </c>
      <c r="M2855" s="33">
        <f>IF(J2855="",L2855,(E2855/D2855)*J2855)</f>
        <v>0</v>
      </c>
      <c r="N2855" s="22">
        <f>L2855-M2855</f>
        <v>0</v>
      </c>
    </row>
    <row r="2856" spans="1:14" x14ac:dyDescent="0.3">
      <c r="A2856" s="5" t="s">
        <v>269</v>
      </c>
      <c r="B2856" s="5" t="s">
        <v>270</v>
      </c>
      <c r="C2856" s="5" t="s">
        <v>3776</v>
      </c>
      <c r="D2856" s="5">
        <v>960</v>
      </c>
      <c r="E2856" s="6">
        <v>0</v>
      </c>
      <c r="F2856" s="17" t="str">
        <f>VLOOKUP(A2856,'forecast data dump'!$A$1:$H$3450,4,FALSE)</f>
        <v>02-Nov-20 A</v>
      </c>
      <c r="G2856" s="17">
        <f>VLOOKUP(A2856,'forecast data dump'!$A$1:$H$3450,5,FALSE)</f>
        <v>44399</v>
      </c>
      <c r="H2856" s="13">
        <f>VLOOKUP(A2856,'forecast data dump'!$A$1:$H$3450,8,FALSE)</f>
        <v>0.85</v>
      </c>
      <c r="I2856" s="22">
        <f>D2856*(1-H2856)</f>
        <v>144.00000000000003</v>
      </c>
      <c r="J2856" s="5"/>
      <c r="K2856" s="5"/>
      <c r="L2856" s="33">
        <f>E2856*(1-H2856)</f>
        <v>0</v>
      </c>
      <c r="M2856" s="33">
        <f>IF(J2856="",L2856,(E2856/D2856)*J2856)</f>
        <v>0</v>
      </c>
      <c r="N2856" s="22">
        <f>L2856-M2856</f>
        <v>0</v>
      </c>
    </row>
    <row r="2857" spans="1:14" x14ac:dyDescent="0.3">
      <c r="A2857" s="5" t="s">
        <v>269</v>
      </c>
      <c r="B2857" s="5" t="s">
        <v>270</v>
      </c>
      <c r="C2857" s="5" t="s">
        <v>3774</v>
      </c>
      <c r="D2857" s="5">
        <v>2400</v>
      </c>
      <c r="E2857" s="6">
        <v>0</v>
      </c>
      <c r="F2857" s="17" t="str">
        <f>VLOOKUP(A2857,'forecast data dump'!$A$1:$H$3450,4,FALSE)</f>
        <v>02-Nov-20 A</v>
      </c>
      <c r="G2857" s="17">
        <f>VLOOKUP(A2857,'forecast data dump'!$A$1:$H$3450,5,FALSE)</f>
        <v>44399</v>
      </c>
      <c r="H2857" s="13">
        <f>VLOOKUP(A2857,'forecast data dump'!$A$1:$H$3450,8,FALSE)</f>
        <v>0.85</v>
      </c>
      <c r="I2857" s="22">
        <f>D2857*(1-H2857)</f>
        <v>360.00000000000006</v>
      </c>
      <c r="J2857" s="5"/>
      <c r="K2857" s="5"/>
      <c r="L2857" s="33">
        <f>E2857*(1-H2857)</f>
        <v>0</v>
      </c>
      <c r="M2857" s="33">
        <f>IF(J2857="",L2857,(E2857/D2857)*J2857)</f>
        <v>0</v>
      </c>
      <c r="N2857" s="22">
        <f>L2857-M2857</f>
        <v>0</v>
      </c>
    </row>
    <row r="2858" spans="1:14" x14ac:dyDescent="0.3">
      <c r="A2858" s="5" t="s">
        <v>271</v>
      </c>
      <c r="B2858" s="5" t="s">
        <v>272</v>
      </c>
      <c r="C2858" s="5" t="s">
        <v>3775</v>
      </c>
      <c r="D2858" s="5">
        <v>288</v>
      </c>
      <c r="E2858" s="6">
        <v>0</v>
      </c>
      <c r="F2858" s="17" t="str">
        <f>VLOOKUP(A2858,'forecast data dump'!$A$1:$H$3450,4,FALSE)</f>
        <v>17-Nov-20 A</v>
      </c>
      <c r="G2858" s="17">
        <f>VLOOKUP(A2858,'forecast data dump'!$A$1:$H$3450,5,FALSE)</f>
        <v>44399</v>
      </c>
      <c r="H2858" s="13">
        <f>VLOOKUP(A2858,'forecast data dump'!$A$1:$H$3450,8,FALSE)</f>
        <v>0.85</v>
      </c>
      <c r="I2858" s="22">
        <f>D2858*(1-H2858)</f>
        <v>43.2</v>
      </c>
      <c r="J2858" s="5"/>
      <c r="K2858" s="5"/>
      <c r="L2858" s="33">
        <f>E2858*(1-H2858)</f>
        <v>0</v>
      </c>
      <c r="M2858" s="33">
        <f>IF(J2858="",L2858,(E2858/D2858)*J2858)</f>
        <v>0</v>
      </c>
      <c r="N2858" s="22">
        <f>L2858-M2858</f>
        <v>0</v>
      </c>
    </row>
    <row r="2859" spans="1:14" x14ac:dyDescent="0.3">
      <c r="A2859" s="5" t="s">
        <v>271</v>
      </c>
      <c r="B2859" s="5" t="s">
        <v>272</v>
      </c>
      <c r="C2859" s="5" t="s">
        <v>3774</v>
      </c>
      <c r="D2859" s="5">
        <v>2400</v>
      </c>
      <c r="E2859" s="6">
        <v>0</v>
      </c>
      <c r="F2859" s="17" t="str">
        <f>VLOOKUP(A2859,'forecast data dump'!$A$1:$H$3450,4,FALSE)</f>
        <v>17-Nov-20 A</v>
      </c>
      <c r="G2859" s="17">
        <f>VLOOKUP(A2859,'forecast data dump'!$A$1:$H$3450,5,FALSE)</f>
        <v>44399</v>
      </c>
      <c r="H2859" s="13">
        <f>VLOOKUP(A2859,'forecast data dump'!$A$1:$H$3450,8,FALSE)</f>
        <v>0.85</v>
      </c>
      <c r="I2859" s="22">
        <f>D2859*(1-H2859)</f>
        <v>360.00000000000006</v>
      </c>
      <c r="J2859" s="5"/>
      <c r="K2859" s="5"/>
      <c r="L2859" s="33">
        <f>E2859*(1-H2859)</f>
        <v>0</v>
      </c>
      <c r="M2859" s="33">
        <f>IF(J2859="",L2859,(E2859/D2859)*J2859)</f>
        <v>0</v>
      </c>
      <c r="N2859" s="22">
        <f>L2859-M2859</f>
        <v>0</v>
      </c>
    </row>
    <row r="2860" spans="1:14" x14ac:dyDescent="0.3">
      <c r="A2860" s="3" t="s">
        <v>7925</v>
      </c>
      <c r="B2860" s="3"/>
      <c r="C2860" s="3"/>
      <c r="D2860" s="3"/>
      <c r="E2860" s="4"/>
      <c r="F2860" s="15"/>
      <c r="G2860" s="15"/>
      <c r="H2860" s="11"/>
      <c r="I2860" s="20"/>
      <c r="J2860" s="3"/>
      <c r="K2860" s="3"/>
      <c r="L2860" s="32"/>
      <c r="M2860" s="32"/>
      <c r="N2860" s="20"/>
    </row>
    <row r="2861" spans="1:14" x14ac:dyDescent="0.3">
      <c r="A2861" s="3" t="s">
        <v>7998</v>
      </c>
      <c r="B2861" s="3"/>
      <c r="C2861" s="3"/>
      <c r="D2861" s="3"/>
      <c r="E2861" s="4"/>
      <c r="F2861" s="15"/>
      <c r="G2861" s="15"/>
      <c r="H2861" s="11"/>
      <c r="I2861" s="20"/>
      <c r="J2861" s="3"/>
      <c r="K2861" s="3"/>
      <c r="L2861" s="32"/>
      <c r="M2861" s="32"/>
      <c r="N2861" s="20"/>
    </row>
    <row r="2862" spans="1:14" x14ac:dyDescent="0.3">
      <c r="A2862" s="5" t="s">
        <v>381</v>
      </c>
      <c r="B2862" s="5" t="s">
        <v>382</v>
      </c>
      <c r="C2862" s="5" t="s">
        <v>3777</v>
      </c>
      <c r="D2862" s="5">
        <v>160</v>
      </c>
      <c r="E2862" s="6">
        <v>0</v>
      </c>
      <c r="F2862" s="17" t="str">
        <f>VLOOKUP(A2862,'forecast data dump'!$A$1:$H$3450,4,FALSE)</f>
        <v>01-Oct-18 A</v>
      </c>
      <c r="G2862" s="17" t="str">
        <f>VLOOKUP(A2862,'forecast data dump'!$A$1:$H$3450,5,FALSE)</f>
        <v>31-Jul-19 A</v>
      </c>
      <c r="H2862" s="13">
        <f>VLOOKUP(A2862,'forecast data dump'!$A$1:$H$3450,8,FALSE)</f>
        <v>1</v>
      </c>
      <c r="I2862" s="22">
        <f>D2862*(1-H2862)</f>
        <v>0</v>
      </c>
      <c r="J2862" s="5"/>
      <c r="K2862" s="5"/>
      <c r="L2862" s="33">
        <f>E2862*(1-H2862)</f>
        <v>0</v>
      </c>
      <c r="M2862" s="33">
        <f>IF(J2862="",L2862,(E2862/D2862)*J2862)</f>
        <v>0</v>
      </c>
      <c r="N2862" s="22">
        <f>L2862-M2862</f>
        <v>0</v>
      </c>
    </row>
    <row r="2863" spans="1:14" x14ac:dyDescent="0.3">
      <c r="A2863" s="5" t="s">
        <v>381</v>
      </c>
      <c r="B2863" s="5" t="s">
        <v>382</v>
      </c>
      <c r="C2863" s="5" t="s">
        <v>3778</v>
      </c>
      <c r="D2863" s="5">
        <v>480</v>
      </c>
      <c r="E2863" s="6">
        <v>0</v>
      </c>
      <c r="F2863" s="17" t="str">
        <f>VLOOKUP(A2863,'forecast data dump'!$A$1:$H$3450,4,FALSE)</f>
        <v>01-Oct-18 A</v>
      </c>
      <c r="G2863" s="17" t="str">
        <f>VLOOKUP(A2863,'forecast data dump'!$A$1:$H$3450,5,FALSE)</f>
        <v>31-Jul-19 A</v>
      </c>
      <c r="H2863" s="13">
        <f>VLOOKUP(A2863,'forecast data dump'!$A$1:$H$3450,8,FALSE)</f>
        <v>1</v>
      </c>
      <c r="I2863" s="22">
        <f>D2863*(1-H2863)</f>
        <v>0</v>
      </c>
      <c r="J2863" s="5"/>
      <c r="K2863" s="5"/>
      <c r="L2863" s="33">
        <f>E2863*(1-H2863)</f>
        <v>0</v>
      </c>
      <c r="M2863" s="33">
        <f>IF(J2863="",L2863,(E2863/D2863)*J2863)</f>
        <v>0</v>
      </c>
      <c r="N2863" s="22">
        <f>L2863-M2863</f>
        <v>0</v>
      </c>
    </row>
    <row r="2864" spans="1:14" x14ac:dyDescent="0.3">
      <c r="A2864" s="5" t="s">
        <v>383</v>
      </c>
      <c r="B2864" s="5" t="s">
        <v>384</v>
      </c>
      <c r="C2864" s="5" t="s">
        <v>3779</v>
      </c>
      <c r="D2864" s="5">
        <v>160</v>
      </c>
      <c r="E2864" s="6">
        <v>0</v>
      </c>
      <c r="F2864" s="17" t="str">
        <f>VLOOKUP(A2864,'forecast data dump'!$A$1:$H$3450,4,FALSE)</f>
        <v>01-Oct-18 A</v>
      </c>
      <c r="G2864" s="17" t="str">
        <f>VLOOKUP(A2864,'forecast data dump'!$A$1:$H$3450,5,FALSE)</f>
        <v>30-Aug-19 A</v>
      </c>
      <c r="H2864" s="13">
        <f>VLOOKUP(A2864,'forecast data dump'!$A$1:$H$3450,8,FALSE)</f>
        <v>1</v>
      </c>
      <c r="I2864" s="22">
        <f>D2864*(1-H2864)</f>
        <v>0</v>
      </c>
      <c r="J2864" s="5"/>
      <c r="K2864" s="5"/>
      <c r="L2864" s="33">
        <f>E2864*(1-H2864)</f>
        <v>0</v>
      </c>
      <c r="M2864" s="33">
        <f>IF(J2864="",L2864,(E2864/D2864)*J2864)</f>
        <v>0</v>
      </c>
      <c r="N2864" s="22">
        <f>L2864-M2864</f>
        <v>0</v>
      </c>
    </row>
    <row r="2865" spans="1:14" x14ac:dyDescent="0.3">
      <c r="A2865" s="5" t="s">
        <v>383</v>
      </c>
      <c r="B2865" s="5" t="s">
        <v>384</v>
      </c>
      <c r="C2865" s="5" t="s">
        <v>3780</v>
      </c>
      <c r="D2865" s="5">
        <v>480</v>
      </c>
      <c r="E2865" s="6">
        <v>0</v>
      </c>
      <c r="F2865" s="17" t="str">
        <f>VLOOKUP(A2865,'forecast data dump'!$A$1:$H$3450,4,FALSE)</f>
        <v>01-Oct-18 A</v>
      </c>
      <c r="G2865" s="17" t="str">
        <f>VLOOKUP(A2865,'forecast data dump'!$A$1:$H$3450,5,FALSE)</f>
        <v>30-Aug-19 A</v>
      </c>
      <c r="H2865" s="13">
        <f>VLOOKUP(A2865,'forecast data dump'!$A$1:$H$3450,8,FALSE)</f>
        <v>1</v>
      </c>
      <c r="I2865" s="22">
        <f>D2865*(1-H2865)</f>
        <v>0</v>
      </c>
      <c r="J2865" s="5"/>
      <c r="K2865" s="5"/>
      <c r="L2865" s="33">
        <f>E2865*(1-H2865)</f>
        <v>0</v>
      </c>
      <c r="M2865" s="33">
        <f>IF(J2865="",L2865,(E2865/D2865)*J2865)</f>
        <v>0</v>
      </c>
      <c r="N2865" s="22">
        <f>L2865-M2865</f>
        <v>0</v>
      </c>
    </row>
    <row r="2866" spans="1:14" x14ac:dyDescent="0.3">
      <c r="A2866" s="3" t="s">
        <v>7926</v>
      </c>
      <c r="B2866" s="3"/>
      <c r="C2866" s="3"/>
      <c r="D2866" s="3"/>
      <c r="E2866" s="4"/>
      <c r="F2866" s="15"/>
      <c r="G2866" s="15"/>
      <c r="H2866" s="11"/>
      <c r="I2866" s="20"/>
      <c r="J2866" s="3"/>
      <c r="K2866" s="3"/>
      <c r="L2866" s="32"/>
      <c r="M2866" s="32"/>
      <c r="N2866" s="20"/>
    </row>
    <row r="2867" spans="1:14" x14ac:dyDescent="0.3">
      <c r="A2867" s="5" t="s">
        <v>393</v>
      </c>
      <c r="B2867" s="5" t="s">
        <v>394</v>
      </c>
      <c r="C2867" s="5" t="s">
        <v>3777</v>
      </c>
      <c r="D2867" s="5">
        <v>240</v>
      </c>
      <c r="E2867" s="6">
        <v>0</v>
      </c>
      <c r="F2867" s="17" t="str">
        <f>VLOOKUP(A2867,'forecast data dump'!$A$1:$H$3450,4,FALSE)</f>
        <v>03-Sep-19 A</v>
      </c>
      <c r="G2867" s="17" t="str">
        <f>VLOOKUP(A2867,'forecast data dump'!$A$1:$H$3450,5,FALSE)</f>
        <v>30-Sep-19 A</v>
      </c>
      <c r="H2867" s="13">
        <f>VLOOKUP(A2867,'forecast data dump'!$A$1:$H$3450,8,FALSE)</f>
        <v>1</v>
      </c>
      <c r="I2867" s="22">
        <f t="shared" ref="I2867:I2874" si="376">D2867*(1-H2867)</f>
        <v>0</v>
      </c>
      <c r="J2867" s="5"/>
      <c r="K2867" s="5"/>
      <c r="L2867" s="33">
        <f t="shared" ref="L2867:L2874" si="377">E2867*(1-H2867)</f>
        <v>0</v>
      </c>
      <c r="M2867" s="33">
        <f t="shared" ref="M2867:M2874" si="378">IF(J2867="",L2867,(E2867/D2867)*J2867)</f>
        <v>0</v>
      </c>
      <c r="N2867" s="22">
        <f t="shared" ref="N2867:N2874" si="379">L2867-M2867</f>
        <v>0</v>
      </c>
    </row>
    <row r="2868" spans="1:14" x14ac:dyDescent="0.3">
      <c r="A2868" s="5" t="s">
        <v>393</v>
      </c>
      <c r="B2868" s="5" t="s">
        <v>394</v>
      </c>
      <c r="C2868" s="5" t="s">
        <v>3778</v>
      </c>
      <c r="D2868" s="5">
        <v>240</v>
      </c>
      <c r="E2868" s="6">
        <v>0</v>
      </c>
      <c r="F2868" s="17" t="str">
        <f>VLOOKUP(A2868,'forecast data dump'!$A$1:$H$3450,4,FALSE)</f>
        <v>03-Sep-19 A</v>
      </c>
      <c r="G2868" s="17" t="str">
        <f>VLOOKUP(A2868,'forecast data dump'!$A$1:$H$3450,5,FALSE)</f>
        <v>30-Sep-19 A</v>
      </c>
      <c r="H2868" s="13">
        <f>VLOOKUP(A2868,'forecast data dump'!$A$1:$H$3450,8,FALSE)</f>
        <v>1</v>
      </c>
      <c r="I2868" s="22">
        <f t="shared" si="376"/>
        <v>0</v>
      </c>
      <c r="J2868" s="5"/>
      <c r="K2868" s="5"/>
      <c r="L2868" s="33">
        <f t="shared" si="377"/>
        <v>0</v>
      </c>
      <c r="M2868" s="33">
        <f t="shared" si="378"/>
        <v>0</v>
      </c>
      <c r="N2868" s="22">
        <f t="shared" si="379"/>
        <v>0</v>
      </c>
    </row>
    <row r="2869" spans="1:14" x14ac:dyDescent="0.3">
      <c r="A2869" s="5" t="s">
        <v>395</v>
      </c>
      <c r="B2869" s="5" t="s">
        <v>396</v>
      </c>
      <c r="C2869" s="5" t="s">
        <v>3777</v>
      </c>
      <c r="D2869" s="5">
        <v>80</v>
      </c>
      <c r="E2869" s="6">
        <v>0</v>
      </c>
      <c r="F2869" s="17" t="str">
        <f>VLOOKUP(A2869,'forecast data dump'!$A$1:$H$3450,4,FALSE)</f>
        <v>03-Sep-19 A</v>
      </c>
      <c r="G2869" s="17" t="str">
        <f>VLOOKUP(A2869,'forecast data dump'!$A$1:$H$3450,5,FALSE)</f>
        <v>30-Sep-19 A</v>
      </c>
      <c r="H2869" s="13">
        <f>VLOOKUP(A2869,'forecast data dump'!$A$1:$H$3450,8,FALSE)</f>
        <v>1</v>
      </c>
      <c r="I2869" s="22">
        <f t="shared" si="376"/>
        <v>0</v>
      </c>
      <c r="J2869" s="5"/>
      <c r="K2869" s="5"/>
      <c r="L2869" s="33">
        <f t="shared" si="377"/>
        <v>0</v>
      </c>
      <c r="M2869" s="33">
        <f t="shared" si="378"/>
        <v>0</v>
      </c>
      <c r="N2869" s="22">
        <f t="shared" si="379"/>
        <v>0</v>
      </c>
    </row>
    <row r="2870" spans="1:14" x14ac:dyDescent="0.3">
      <c r="A2870" s="5" t="s">
        <v>395</v>
      </c>
      <c r="B2870" s="5" t="s">
        <v>396</v>
      </c>
      <c r="C2870" s="5" t="s">
        <v>3778</v>
      </c>
      <c r="D2870" s="5">
        <v>80</v>
      </c>
      <c r="E2870" s="6">
        <v>0</v>
      </c>
      <c r="F2870" s="17" t="str">
        <f>VLOOKUP(A2870,'forecast data dump'!$A$1:$H$3450,4,FALSE)</f>
        <v>03-Sep-19 A</v>
      </c>
      <c r="G2870" s="17" t="str">
        <f>VLOOKUP(A2870,'forecast data dump'!$A$1:$H$3450,5,FALSE)</f>
        <v>30-Sep-19 A</v>
      </c>
      <c r="H2870" s="13">
        <f>VLOOKUP(A2870,'forecast data dump'!$A$1:$H$3450,8,FALSE)</f>
        <v>1</v>
      </c>
      <c r="I2870" s="22">
        <f t="shared" si="376"/>
        <v>0</v>
      </c>
      <c r="J2870" s="5"/>
      <c r="K2870" s="5"/>
      <c r="L2870" s="33">
        <f t="shared" si="377"/>
        <v>0</v>
      </c>
      <c r="M2870" s="33">
        <f t="shared" si="378"/>
        <v>0</v>
      </c>
      <c r="N2870" s="22">
        <f t="shared" si="379"/>
        <v>0</v>
      </c>
    </row>
    <row r="2871" spans="1:14" x14ac:dyDescent="0.3">
      <c r="A2871" s="5" t="s">
        <v>401</v>
      </c>
      <c r="B2871" s="5" t="s">
        <v>402</v>
      </c>
      <c r="C2871" s="5" t="s">
        <v>3779</v>
      </c>
      <c r="D2871" s="5">
        <v>240</v>
      </c>
      <c r="E2871" s="6">
        <v>0</v>
      </c>
      <c r="F2871" s="17" t="str">
        <f>VLOOKUP(A2871,'forecast data dump'!$A$1:$H$3450,4,FALSE)</f>
        <v>01-Aug-19 A</v>
      </c>
      <c r="G2871" s="17" t="str">
        <f>VLOOKUP(A2871,'forecast data dump'!$A$1:$H$3450,5,FALSE)</f>
        <v>30-Aug-19 A</v>
      </c>
      <c r="H2871" s="13">
        <f>VLOOKUP(A2871,'forecast data dump'!$A$1:$H$3450,8,FALSE)</f>
        <v>1</v>
      </c>
      <c r="I2871" s="22">
        <f t="shared" si="376"/>
        <v>0</v>
      </c>
      <c r="J2871" s="5"/>
      <c r="K2871" s="5"/>
      <c r="L2871" s="33">
        <f t="shared" si="377"/>
        <v>0</v>
      </c>
      <c r="M2871" s="33">
        <f t="shared" si="378"/>
        <v>0</v>
      </c>
      <c r="N2871" s="22">
        <f t="shared" si="379"/>
        <v>0</v>
      </c>
    </row>
    <row r="2872" spans="1:14" x14ac:dyDescent="0.3">
      <c r="A2872" s="5" t="s">
        <v>401</v>
      </c>
      <c r="B2872" s="5" t="s">
        <v>402</v>
      </c>
      <c r="C2872" s="5" t="s">
        <v>3780</v>
      </c>
      <c r="D2872" s="5">
        <v>240</v>
      </c>
      <c r="E2872" s="6">
        <v>0</v>
      </c>
      <c r="F2872" s="17" t="str">
        <f>VLOOKUP(A2872,'forecast data dump'!$A$1:$H$3450,4,FALSE)</f>
        <v>01-Aug-19 A</v>
      </c>
      <c r="G2872" s="17" t="str">
        <f>VLOOKUP(A2872,'forecast data dump'!$A$1:$H$3450,5,FALSE)</f>
        <v>30-Aug-19 A</v>
      </c>
      <c r="H2872" s="13">
        <f>VLOOKUP(A2872,'forecast data dump'!$A$1:$H$3450,8,FALSE)</f>
        <v>1</v>
      </c>
      <c r="I2872" s="22">
        <f t="shared" si="376"/>
        <v>0</v>
      </c>
      <c r="J2872" s="5"/>
      <c r="K2872" s="5"/>
      <c r="L2872" s="33">
        <f t="shared" si="377"/>
        <v>0</v>
      </c>
      <c r="M2872" s="33">
        <f t="shared" si="378"/>
        <v>0</v>
      </c>
      <c r="N2872" s="22">
        <f t="shared" si="379"/>
        <v>0</v>
      </c>
    </row>
    <row r="2873" spans="1:14" x14ac:dyDescent="0.3">
      <c r="A2873" s="5" t="s">
        <v>403</v>
      </c>
      <c r="B2873" s="5" t="s">
        <v>404</v>
      </c>
      <c r="C2873" s="5" t="s">
        <v>3779</v>
      </c>
      <c r="D2873" s="5">
        <v>80</v>
      </c>
      <c r="E2873" s="6">
        <v>0</v>
      </c>
      <c r="F2873" s="17" t="str">
        <f>VLOOKUP(A2873,'forecast data dump'!$A$1:$H$3450,4,FALSE)</f>
        <v>01-Aug-19 A</v>
      </c>
      <c r="G2873" s="17" t="str">
        <f>VLOOKUP(A2873,'forecast data dump'!$A$1:$H$3450,5,FALSE)</f>
        <v>30-Aug-19 A</v>
      </c>
      <c r="H2873" s="13">
        <f>VLOOKUP(A2873,'forecast data dump'!$A$1:$H$3450,8,FALSE)</f>
        <v>1</v>
      </c>
      <c r="I2873" s="22">
        <f t="shared" si="376"/>
        <v>0</v>
      </c>
      <c r="J2873" s="5"/>
      <c r="K2873" s="5"/>
      <c r="L2873" s="33">
        <f t="shared" si="377"/>
        <v>0</v>
      </c>
      <c r="M2873" s="33">
        <f t="shared" si="378"/>
        <v>0</v>
      </c>
      <c r="N2873" s="22">
        <f t="shared" si="379"/>
        <v>0</v>
      </c>
    </row>
    <row r="2874" spans="1:14" x14ac:dyDescent="0.3">
      <c r="A2874" s="5" t="s">
        <v>403</v>
      </c>
      <c r="B2874" s="5" t="s">
        <v>404</v>
      </c>
      <c r="C2874" s="5" t="s">
        <v>3780</v>
      </c>
      <c r="D2874" s="5">
        <v>80</v>
      </c>
      <c r="E2874" s="6">
        <v>0</v>
      </c>
      <c r="F2874" s="17" t="str">
        <f>VLOOKUP(A2874,'forecast data dump'!$A$1:$H$3450,4,FALSE)</f>
        <v>01-Aug-19 A</v>
      </c>
      <c r="G2874" s="17" t="str">
        <f>VLOOKUP(A2874,'forecast data dump'!$A$1:$H$3450,5,FALSE)</f>
        <v>30-Aug-19 A</v>
      </c>
      <c r="H2874" s="13">
        <f>VLOOKUP(A2874,'forecast data dump'!$A$1:$H$3450,8,FALSE)</f>
        <v>1</v>
      </c>
      <c r="I2874" s="22">
        <f t="shared" si="376"/>
        <v>0</v>
      </c>
      <c r="J2874" s="5"/>
      <c r="K2874" s="5"/>
      <c r="L2874" s="33">
        <f t="shared" si="377"/>
        <v>0</v>
      </c>
      <c r="M2874" s="33">
        <f t="shared" si="378"/>
        <v>0</v>
      </c>
      <c r="N2874" s="22">
        <f t="shared" si="379"/>
        <v>0</v>
      </c>
    </row>
    <row r="2875" spans="1:14" x14ac:dyDescent="0.3">
      <c r="A2875" s="3" t="s">
        <v>7904</v>
      </c>
      <c r="B2875" s="3"/>
      <c r="C2875" s="3"/>
      <c r="D2875" s="3"/>
      <c r="E2875" s="4"/>
      <c r="F2875" s="15"/>
      <c r="G2875" s="15"/>
      <c r="H2875" s="11"/>
      <c r="I2875" s="20"/>
      <c r="J2875" s="3"/>
      <c r="K2875" s="3"/>
      <c r="L2875" s="32"/>
      <c r="M2875" s="32"/>
      <c r="N2875" s="20"/>
    </row>
    <row r="2876" spans="1:14" x14ac:dyDescent="0.3">
      <c r="A2876" s="5" t="s">
        <v>365</v>
      </c>
      <c r="B2876" s="5" t="s">
        <v>366</v>
      </c>
      <c r="C2876" s="5" t="s">
        <v>3777</v>
      </c>
      <c r="D2876" s="5">
        <v>288</v>
      </c>
      <c r="E2876" s="6">
        <v>0</v>
      </c>
      <c r="F2876" s="17" t="str">
        <f>VLOOKUP(A2876,'forecast data dump'!$A$1:$H$3450,4,FALSE)</f>
        <v>06-Oct-20 A</v>
      </c>
      <c r="G2876" s="17">
        <f>VLOOKUP(A2876,'forecast data dump'!$A$1:$H$3450,5,FALSE)</f>
        <v>44391</v>
      </c>
      <c r="H2876" s="13">
        <f>VLOOKUP(A2876,'forecast data dump'!$A$1:$H$3450,8,FALSE)</f>
        <v>0.85</v>
      </c>
      <c r="I2876" s="22">
        <f t="shared" ref="I2876:I2887" si="380">D2876*(1-H2876)</f>
        <v>43.2</v>
      </c>
      <c r="J2876" s="5"/>
      <c r="K2876" s="5"/>
      <c r="L2876" s="33">
        <f t="shared" ref="L2876:L2887" si="381">E2876*(1-H2876)</f>
        <v>0</v>
      </c>
      <c r="M2876" s="33">
        <f t="shared" ref="M2876:M2887" si="382">IF(J2876="",L2876,(E2876/D2876)*J2876)</f>
        <v>0</v>
      </c>
      <c r="N2876" s="22">
        <f t="shared" ref="N2876:N2887" si="383">L2876-M2876</f>
        <v>0</v>
      </c>
    </row>
    <row r="2877" spans="1:14" x14ac:dyDescent="0.3">
      <c r="A2877" s="5" t="s">
        <v>365</v>
      </c>
      <c r="B2877" s="5" t="s">
        <v>366</v>
      </c>
      <c r="C2877" s="5" t="s">
        <v>3781</v>
      </c>
      <c r="D2877" s="5">
        <v>960</v>
      </c>
      <c r="E2877" s="6">
        <v>0</v>
      </c>
      <c r="F2877" s="17" t="str">
        <f>VLOOKUP(A2877,'forecast data dump'!$A$1:$H$3450,4,FALSE)</f>
        <v>06-Oct-20 A</v>
      </c>
      <c r="G2877" s="17">
        <f>VLOOKUP(A2877,'forecast data dump'!$A$1:$H$3450,5,FALSE)</f>
        <v>44391</v>
      </c>
      <c r="H2877" s="13">
        <f>VLOOKUP(A2877,'forecast data dump'!$A$1:$H$3450,8,FALSE)</f>
        <v>0.85</v>
      </c>
      <c r="I2877" s="22">
        <f t="shared" si="380"/>
        <v>144.00000000000003</v>
      </c>
      <c r="J2877" s="5"/>
      <c r="K2877" s="5"/>
      <c r="L2877" s="33">
        <f t="shared" si="381"/>
        <v>0</v>
      </c>
      <c r="M2877" s="33">
        <f t="shared" si="382"/>
        <v>0</v>
      </c>
      <c r="N2877" s="22">
        <f t="shared" si="383"/>
        <v>0</v>
      </c>
    </row>
    <row r="2878" spans="1:14" x14ac:dyDescent="0.3">
      <c r="A2878" s="5" t="s">
        <v>365</v>
      </c>
      <c r="B2878" s="5" t="s">
        <v>366</v>
      </c>
      <c r="C2878" s="5" t="s">
        <v>3778</v>
      </c>
      <c r="D2878" s="5">
        <v>2400</v>
      </c>
      <c r="E2878" s="6">
        <v>0</v>
      </c>
      <c r="F2878" s="17" t="str">
        <f>VLOOKUP(A2878,'forecast data dump'!$A$1:$H$3450,4,FALSE)</f>
        <v>06-Oct-20 A</v>
      </c>
      <c r="G2878" s="17">
        <f>VLOOKUP(A2878,'forecast data dump'!$A$1:$H$3450,5,FALSE)</f>
        <v>44391</v>
      </c>
      <c r="H2878" s="13">
        <f>VLOOKUP(A2878,'forecast data dump'!$A$1:$H$3450,8,FALSE)</f>
        <v>0.85</v>
      </c>
      <c r="I2878" s="22">
        <f t="shared" si="380"/>
        <v>360.00000000000006</v>
      </c>
      <c r="J2878" s="5"/>
      <c r="K2878" s="5"/>
      <c r="L2878" s="33">
        <f t="shared" si="381"/>
        <v>0</v>
      </c>
      <c r="M2878" s="33">
        <f t="shared" si="382"/>
        <v>0</v>
      </c>
      <c r="N2878" s="22">
        <f t="shared" si="383"/>
        <v>0</v>
      </c>
    </row>
    <row r="2879" spans="1:14" x14ac:dyDescent="0.3">
      <c r="A2879" s="5" t="s">
        <v>367</v>
      </c>
      <c r="B2879" s="5" t="s">
        <v>368</v>
      </c>
      <c r="C2879" s="5" t="s">
        <v>3777</v>
      </c>
      <c r="D2879" s="5">
        <v>288</v>
      </c>
      <c r="E2879" s="6">
        <v>0</v>
      </c>
      <c r="F2879" s="17" t="str">
        <f>VLOOKUP(A2879,'forecast data dump'!$A$1:$H$3450,4,FALSE)</f>
        <v>21-Oct-20 A</v>
      </c>
      <c r="G2879" s="17">
        <f>VLOOKUP(A2879,'forecast data dump'!$A$1:$H$3450,5,FALSE)</f>
        <v>44391</v>
      </c>
      <c r="H2879" s="13">
        <f>VLOOKUP(A2879,'forecast data dump'!$A$1:$H$3450,8,FALSE)</f>
        <v>0.85</v>
      </c>
      <c r="I2879" s="22">
        <f t="shared" si="380"/>
        <v>43.2</v>
      </c>
      <c r="J2879" s="5"/>
      <c r="K2879" s="5"/>
      <c r="L2879" s="33">
        <f t="shared" si="381"/>
        <v>0</v>
      </c>
      <c r="M2879" s="33">
        <f t="shared" si="382"/>
        <v>0</v>
      </c>
      <c r="N2879" s="22">
        <f t="shared" si="383"/>
        <v>0</v>
      </c>
    </row>
    <row r="2880" spans="1:14" x14ac:dyDescent="0.3">
      <c r="A2880" s="5" t="s">
        <v>367</v>
      </c>
      <c r="B2880" s="5" t="s">
        <v>368</v>
      </c>
      <c r="C2880" s="5" t="s">
        <v>3781</v>
      </c>
      <c r="D2880" s="5">
        <v>960</v>
      </c>
      <c r="E2880" s="6">
        <v>0</v>
      </c>
      <c r="F2880" s="17" t="str">
        <f>VLOOKUP(A2880,'forecast data dump'!$A$1:$H$3450,4,FALSE)</f>
        <v>21-Oct-20 A</v>
      </c>
      <c r="G2880" s="17">
        <f>VLOOKUP(A2880,'forecast data dump'!$A$1:$H$3450,5,FALSE)</f>
        <v>44391</v>
      </c>
      <c r="H2880" s="13">
        <f>VLOOKUP(A2880,'forecast data dump'!$A$1:$H$3450,8,FALSE)</f>
        <v>0.85</v>
      </c>
      <c r="I2880" s="22">
        <f t="shared" si="380"/>
        <v>144.00000000000003</v>
      </c>
      <c r="J2880" s="5"/>
      <c r="K2880" s="5"/>
      <c r="L2880" s="33">
        <f t="shared" si="381"/>
        <v>0</v>
      </c>
      <c r="M2880" s="33">
        <f t="shared" si="382"/>
        <v>0</v>
      </c>
      <c r="N2880" s="22">
        <f t="shared" si="383"/>
        <v>0</v>
      </c>
    </row>
    <row r="2881" spans="1:14" x14ac:dyDescent="0.3">
      <c r="A2881" s="5" t="s">
        <v>367</v>
      </c>
      <c r="B2881" s="5" t="s">
        <v>368</v>
      </c>
      <c r="C2881" s="5" t="s">
        <v>3778</v>
      </c>
      <c r="D2881" s="5">
        <v>2400</v>
      </c>
      <c r="E2881" s="6">
        <v>0</v>
      </c>
      <c r="F2881" s="17" t="str">
        <f>VLOOKUP(A2881,'forecast data dump'!$A$1:$H$3450,4,FALSE)</f>
        <v>21-Oct-20 A</v>
      </c>
      <c r="G2881" s="17">
        <f>VLOOKUP(A2881,'forecast data dump'!$A$1:$H$3450,5,FALSE)</f>
        <v>44391</v>
      </c>
      <c r="H2881" s="13">
        <f>VLOOKUP(A2881,'forecast data dump'!$A$1:$H$3450,8,FALSE)</f>
        <v>0.85</v>
      </c>
      <c r="I2881" s="22">
        <f t="shared" si="380"/>
        <v>360.00000000000006</v>
      </c>
      <c r="J2881" s="5"/>
      <c r="K2881" s="5"/>
      <c r="L2881" s="33">
        <f t="shared" si="381"/>
        <v>0</v>
      </c>
      <c r="M2881" s="33">
        <f t="shared" si="382"/>
        <v>0</v>
      </c>
      <c r="N2881" s="22">
        <f t="shared" si="383"/>
        <v>0</v>
      </c>
    </row>
    <row r="2882" spans="1:14" x14ac:dyDescent="0.3">
      <c r="A2882" s="5" t="s">
        <v>371</v>
      </c>
      <c r="B2882" s="5" t="s">
        <v>372</v>
      </c>
      <c r="C2882" s="5" t="s">
        <v>3779</v>
      </c>
      <c r="D2882" s="5">
        <v>288</v>
      </c>
      <c r="E2882" s="6">
        <v>0</v>
      </c>
      <c r="F2882" s="17" t="str">
        <f>VLOOKUP(A2882,'forecast data dump'!$A$1:$H$3450,4,FALSE)</f>
        <v>06-Oct-20 A</v>
      </c>
      <c r="G2882" s="17">
        <f>VLOOKUP(A2882,'forecast data dump'!$A$1:$H$3450,5,FALSE)</f>
        <v>44391</v>
      </c>
      <c r="H2882" s="13">
        <f>VLOOKUP(A2882,'forecast data dump'!$A$1:$H$3450,8,FALSE)</f>
        <v>0.85</v>
      </c>
      <c r="I2882" s="22">
        <f t="shared" si="380"/>
        <v>43.2</v>
      </c>
      <c r="J2882" s="5"/>
      <c r="K2882" s="5"/>
      <c r="L2882" s="33">
        <f t="shared" si="381"/>
        <v>0</v>
      </c>
      <c r="M2882" s="33">
        <f t="shared" si="382"/>
        <v>0</v>
      </c>
      <c r="N2882" s="22">
        <f t="shared" si="383"/>
        <v>0</v>
      </c>
    </row>
    <row r="2883" spans="1:14" x14ac:dyDescent="0.3">
      <c r="A2883" s="5" t="s">
        <v>371</v>
      </c>
      <c r="B2883" s="5" t="s">
        <v>372</v>
      </c>
      <c r="C2883" s="5" t="s">
        <v>3782</v>
      </c>
      <c r="D2883" s="5">
        <v>960</v>
      </c>
      <c r="E2883" s="6">
        <v>0</v>
      </c>
      <c r="F2883" s="17" t="str">
        <f>VLOOKUP(A2883,'forecast data dump'!$A$1:$H$3450,4,FALSE)</f>
        <v>06-Oct-20 A</v>
      </c>
      <c r="G2883" s="17">
        <f>VLOOKUP(A2883,'forecast data dump'!$A$1:$H$3450,5,FALSE)</f>
        <v>44391</v>
      </c>
      <c r="H2883" s="13">
        <f>VLOOKUP(A2883,'forecast data dump'!$A$1:$H$3450,8,FALSE)</f>
        <v>0.85</v>
      </c>
      <c r="I2883" s="22">
        <f t="shared" si="380"/>
        <v>144.00000000000003</v>
      </c>
      <c r="J2883" s="5"/>
      <c r="K2883" s="5"/>
      <c r="L2883" s="33">
        <f t="shared" si="381"/>
        <v>0</v>
      </c>
      <c r="M2883" s="33">
        <f t="shared" si="382"/>
        <v>0</v>
      </c>
      <c r="N2883" s="22">
        <f t="shared" si="383"/>
        <v>0</v>
      </c>
    </row>
    <row r="2884" spans="1:14" x14ac:dyDescent="0.3">
      <c r="A2884" s="5" t="s">
        <v>371</v>
      </c>
      <c r="B2884" s="5" t="s">
        <v>372</v>
      </c>
      <c r="C2884" s="5" t="s">
        <v>3780</v>
      </c>
      <c r="D2884" s="5">
        <v>2400</v>
      </c>
      <c r="E2884" s="6">
        <v>0</v>
      </c>
      <c r="F2884" s="17" t="str">
        <f>VLOOKUP(A2884,'forecast data dump'!$A$1:$H$3450,4,FALSE)</f>
        <v>06-Oct-20 A</v>
      </c>
      <c r="G2884" s="17">
        <f>VLOOKUP(A2884,'forecast data dump'!$A$1:$H$3450,5,FALSE)</f>
        <v>44391</v>
      </c>
      <c r="H2884" s="13">
        <f>VLOOKUP(A2884,'forecast data dump'!$A$1:$H$3450,8,FALSE)</f>
        <v>0.85</v>
      </c>
      <c r="I2884" s="22">
        <f t="shared" si="380"/>
        <v>360.00000000000006</v>
      </c>
      <c r="J2884" s="5"/>
      <c r="K2884" s="5"/>
      <c r="L2884" s="33">
        <f t="shared" si="381"/>
        <v>0</v>
      </c>
      <c r="M2884" s="33">
        <f t="shared" si="382"/>
        <v>0</v>
      </c>
      <c r="N2884" s="22">
        <f t="shared" si="383"/>
        <v>0</v>
      </c>
    </row>
    <row r="2885" spans="1:14" x14ac:dyDescent="0.3">
      <c r="A2885" s="5" t="s">
        <v>373</v>
      </c>
      <c r="B2885" s="5" t="s">
        <v>374</v>
      </c>
      <c r="C2885" s="5" t="s">
        <v>3779</v>
      </c>
      <c r="D2885" s="5">
        <v>288</v>
      </c>
      <c r="E2885" s="6">
        <v>0</v>
      </c>
      <c r="F2885" s="17" t="str">
        <f>VLOOKUP(A2885,'forecast data dump'!$A$1:$H$3450,4,FALSE)</f>
        <v>21-Oct-20 A</v>
      </c>
      <c r="G2885" s="17">
        <f>VLOOKUP(A2885,'forecast data dump'!$A$1:$H$3450,5,FALSE)</f>
        <v>44391</v>
      </c>
      <c r="H2885" s="13">
        <f>VLOOKUP(A2885,'forecast data dump'!$A$1:$H$3450,8,FALSE)</f>
        <v>0.85</v>
      </c>
      <c r="I2885" s="22">
        <f t="shared" si="380"/>
        <v>43.2</v>
      </c>
      <c r="J2885" s="5"/>
      <c r="K2885" s="5"/>
      <c r="L2885" s="33">
        <f t="shared" si="381"/>
        <v>0</v>
      </c>
      <c r="M2885" s="33">
        <f t="shared" si="382"/>
        <v>0</v>
      </c>
      <c r="N2885" s="22">
        <f t="shared" si="383"/>
        <v>0</v>
      </c>
    </row>
    <row r="2886" spans="1:14" x14ac:dyDescent="0.3">
      <c r="A2886" s="5" t="s">
        <v>373</v>
      </c>
      <c r="B2886" s="5" t="s">
        <v>374</v>
      </c>
      <c r="C2886" s="5" t="s">
        <v>3780</v>
      </c>
      <c r="D2886" s="5">
        <v>2400</v>
      </c>
      <c r="E2886" s="6">
        <v>0</v>
      </c>
      <c r="F2886" s="17" t="str">
        <f>VLOOKUP(A2886,'forecast data dump'!$A$1:$H$3450,4,FALSE)</f>
        <v>21-Oct-20 A</v>
      </c>
      <c r="G2886" s="17">
        <f>VLOOKUP(A2886,'forecast data dump'!$A$1:$H$3450,5,FALSE)</f>
        <v>44391</v>
      </c>
      <c r="H2886" s="13">
        <f>VLOOKUP(A2886,'forecast data dump'!$A$1:$H$3450,8,FALSE)</f>
        <v>0.85</v>
      </c>
      <c r="I2886" s="22">
        <f t="shared" si="380"/>
        <v>360.00000000000006</v>
      </c>
      <c r="J2886" s="5"/>
      <c r="K2886" s="5"/>
      <c r="L2886" s="33">
        <f t="shared" si="381"/>
        <v>0</v>
      </c>
      <c r="M2886" s="33">
        <f t="shared" si="382"/>
        <v>0</v>
      </c>
      <c r="N2886" s="22">
        <f t="shared" si="383"/>
        <v>0</v>
      </c>
    </row>
    <row r="2887" spans="1:14" x14ac:dyDescent="0.3">
      <c r="A2887" s="5" t="s">
        <v>373</v>
      </c>
      <c r="B2887" s="5" t="s">
        <v>374</v>
      </c>
      <c r="C2887" s="5" t="s">
        <v>3782</v>
      </c>
      <c r="D2887" s="5">
        <v>960</v>
      </c>
      <c r="E2887" s="6">
        <v>0</v>
      </c>
      <c r="F2887" s="17" t="str">
        <f>VLOOKUP(A2887,'forecast data dump'!$A$1:$H$3450,4,FALSE)</f>
        <v>21-Oct-20 A</v>
      </c>
      <c r="G2887" s="17">
        <f>VLOOKUP(A2887,'forecast data dump'!$A$1:$H$3450,5,FALSE)</f>
        <v>44391</v>
      </c>
      <c r="H2887" s="13">
        <f>VLOOKUP(A2887,'forecast data dump'!$A$1:$H$3450,8,FALSE)</f>
        <v>0.85</v>
      </c>
      <c r="I2887" s="22">
        <f t="shared" si="380"/>
        <v>144.00000000000003</v>
      </c>
      <c r="J2887" s="5"/>
      <c r="K2887" s="5"/>
      <c r="L2887" s="33">
        <f t="shared" si="381"/>
        <v>0</v>
      </c>
      <c r="M2887" s="33">
        <f t="shared" si="382"/>
        <v>0</v>
      </c>
      <c r="N2887" s="22">
        <f t="shared" si="383"/>
        <v>0</v>
      </c>
    </row>
    <row r="2888" spans="1:14" x14ac:dyDescent="0.3">
      <c r="A2888" s="3" t="s">
        <v>7949</v>
      </c>
      <c r="B2888" s="3"/>
      <c r="C2888" s="3"/>
      <c r="D2888" s="3"/>
      <c r="E2888" s="4"/>
      <c r="F2888" s="15"/>
      <c r="G2888" s="15"/>
      <c r="H2888" s="11"/>
      <c r="I2888" s="20"/>
      <c r="J2888" s="3"/>
      <c r="K2888" s="3"/>
      <c r="L2888" s="32"/>
      <c r="M2888" s="32"/>
      <c r="N2888" s="20"/>
    </row>
    <row r="2889" spans="1:14" x14ac:dyDescent="0.3">
      <c r="A2889" s="3" t="s">
        <v>7952</v>
      </c>
      <c r="B2889" s="3"/>
      <c r="C2889" s="3"/>
      <c r="D2889" s="3"/>
      <c r="E2889" s="4"/>
      <c r="F2889" s="15"/>
      <c r="G2889" s="15"/>
      <c r="H2889" s="11"/>
      <c r="I2889" s="20"/>
      <c r="J2889" s="3"/>
      <c r="K2889" s="3"/>
      <c r="L2889" s="32"/>
      <c r="M2889" s="32"/>
      <c r="N2889" s="20"/>
    </row>
    <row r="2890" spans="1:14" x14ac:dyDescent="0.3">
      <c r="A2890" s="3" t="s">
        <v>7953</v>
      </c>
      <c r="B2890" s="3"/>
      <c r="C2890" s="3"/>
      <c r="D2890" s="3"/>
      <c r="E2890" s="4"/>
      <c r="F2890" s="15"/>
      <c r="G2890" s="15"/>
      <c r="H2890" s="11"/>
      <c r="I2890" s="20"/>
      <c r="J2890" s="3"/>
      <c r="K2890" s="3"/>
      <c r="L2890" s="32"/>
      <c r="M2890" s="32"/>
      <c r="N2890" s="20"/>
    </row>
    <row r="2891" spans="1:14" x14ac:dyDescent="0.3">
      <c r="A2891" s="5" t="s">
        <v>1241</v>
      </c>
      <c r="B2891" s="5" t="s">
        <v>1242</v>
      </c>
      <c r="C2891" s="5" t="s">
        <v>3753</v>
      </c>
      <c r="D2891" s="5">
        <v>240</v>
      </c>
      <c r="E2891" s="6">
        <v>0</v>
      </c>
      <c r="F2891" s="17" t="str">
        <f>VLOOKUP(A2891,'forecast data dump'!$A$1:$H$3450,4,FALSE)</f>
        <v>01-Jun-20 A</v>
      </c>
      <c r="G2891" s="17" t="str">
        <f>VLOOKUP(A2891,'forecast data dump'!$A$1:$H$3450,5,FALSE)</f>
        <v>26-Feb-21 A</v>
      </c>
      <c r="H2891" s="13">
        <f>VLOOKUP(A2891,'forecast data dump'!$A$1:$H$3450,8,FALSE)</f>
        <v>1</v>
      </c>
      <c r="I2891" s="22">
        <f>D2891*(1-H2891)</f>
        <v>0</v>
      </c>
      <c r="J2891" s="5"/>
      <c r="K2891" s="5"/>
      <c r="L2891" s="33">
        <f>E2891*(1-H2891)</f>
        <v>0</v>
      </c>
      <c r="M2891" s="33">
        <f>IF(J2891="",L2891,(E2891/D2891)*J2891)</f>
        <v>0</v>
      </c>
      <c r="N2891" s="22">
        <f>L2891-M2891</f>
        <v>0</v>
      </c>
    </row>
    <row r="2892" spans="1:14" x14ac:dyDescent="0.3">
      <c r="A2892" s="3" t="s">
        <v>7838</v>
      </c>
      <c r="B2892" s="3"/>
      <c r="C2892" s="3"/>
      <c r="D2892" s="3"/>
      <c r="E2892" s="4"/>
      <c r="F2892" s="15"/>
      <c r="G2892" s="15"/>
      <c r="H2892" s="11"/>
      <c r="I2892" s="20"/>
      <c r="J2892" s="3"/>
      <c r="K2892" s="3"/>
      <c r="L2892" s="32"/>
      <c r="M2892" s="32"/>
      <c r="N2892" s="20"/>
    </row>
    <row r="2893" spans="1:14" x14ac:dyDescent="0.3">
      <c r="A2893" s="5" t="s">
        <v>1265</v>
      </c>
      <c r="B2893" s="5" t="s">
        <v>1266</v>
      </c>
      <c r="C2893" s="5" t="s">
        <v>3753</v>
      </c>
      <c r="D2893" s="5">
        <v>10</v>
      </c>
      <c r="E2893" s="6">
        <v>0</v>
      </c>
      <c r="F2893" s="17" t="str">
        <f>VLOOKUP(A2893,'forecast data dump'!$A$1:$H$3450,4,FALSE)</f>
        <v>22-Feb-21 A</v>
      </c>
      <c r="G2893" s="17" t="str">
        <f>VLOOKUP(A2893,'forecast data dump'!$A$1:$H$3450,5,FALSE)</f>
        <v>26-Feb-21 A</v>
      </c>
      <c r="H2893" s="13">
        <f>VLOOKUP(A2893,'forecast data dump'!$A$1:$H$3450,8,FALSE)</f>
        <v>1</v>
      </c>
      <c r="I2893" s="22">
        <f>D2893*(1-H2893)</f>
        <v>0</v>
      </c>
      <c r="J2893" s="5"/>
      <c r="K2893" s="5"/>
      <c r="L2893" s="33">
        <f>E2893*(1-H2893)</f>
        <v>0</v>
      </c>
      <c r="M2893" s="33">
        <f>IF(J2893="",L2893,(E2893/D2893)*J2893)</f>
        <v>0</v>
      </c>
      <c r="N2893" s="22">
        <f>L2893-M2893</f>
        <v>0</v>
      </c>
    </row>
    <row r="2894" spans="1:14" x14ac:dyDescent="0.3">
      <c r="A2894" s="5" t="s">
        <v>1267</v>
      </c>
      <c r="B2894" s="5" t="s">
        <v>1268</v>
      </c>
      <c r="C2894" s="5" t="s">
        <v>3753</v>
      </c>
      <c r="D2894" s="5">
        <v>48</v>
      </c>
      <c r="E2894" s="6">
        <v>0</v>
      </c>
      <c r="F2894" s="17" t="str">
        <f>VLOOKUP(A2894,'forecast data dump'!$A$1:$H$3450,4,FALSE)</f>
        <v>22-Feb-21 A</v>
      </c>
      <c r="G2894" s="17" t="str">
        <f>VLOOKUP(A2894,'forecast data dump'!$A$1:$H$3450,5,FALSE)</f>
        <v>26-Feb-21 A</v>
      </c>
      <c r="H2894" s="13">
        <f>VLOOKUP(A2894,'forecast data dump'!$A$1:$H$3450,8,FALSE)</f>
        <v>1</v>
      </c>
      <c r="I2894" s="22">
        <f>D2894*(1-H2894)</f>
        <v>0</v>
      </c>
      <c r="J2894" s="5"/>
      <c r="K2894" s="5"/>
      <c r="L2894" s="33">
        <f>E2894*(1-H2894)</f>
        <v>0</v>
      </c>
      <c r="M2894" s="33">
        <f>IF(J2894="",L2894,(E2894/D2894)*J2894)</f>
        <v>0</v>
      </c>
      <c r="N2894" s="22">
        <f>L2894-M2894</f>
        <v>0</v>
      </c>
    </row>
    <row r="2895" spans="1:14" x14ac:dyDescent="0.3">
      <c r="A2895" s="5" t="s">
        <v>1269</v>
      </c>
      <c r="B2895" s="5" t="s">
        <v>1270</v>
      </c>
      <c r="C2895" s="5" t="s">
        <v>3753</v>
      </c>
      <c r="D2895" s="5">
        <v>280</v>
      </c>
      <c r="E2895" s="6">
        <v>0</v>
      </c>
      <c r="F2895" s="17">
        <f>VLOOKUP(A2895,'forecast data dump'!$A$1:$H$3450,4,FALSE)</f>
        <v>44417</v>
      </c>
      <c r="G2895" s="17">
        <f>VLOOKUP(A2895,'forecast data dump'!$A$1:$H$3450,5,FALSE)</f>
        <v>44435</v>
      </c>
      <c r="H2895" s="13">
        <f>VLOOKUP(A2895,'forecast data dump'!$A$1:$H$3450,8,FALSE)</f>
        <v>0</v>
      </c>
      <c r="I2895" s="22">
        <f>D2895*(1-H2895)</f>
        <v>280</v>
      </c>
      <c r="J2895" s="5"/>
      <c r="K2895" s="5"/>
      <c r="L2895" s="33">
        <f>E2895*(1-H2895)</f>
        <v>0</v>
      </c>
      <c r="M2895" s="33">
        <f>IF(J2895="",L2895,(E2895/D2895)*J2895)</f>
        <v>0</v>
      </c>
      <c r="N2895" s="22">
        <f>L2895-M2895</f>
        <v>0</v>
      </c>
    </row>
    <row r="2896" spans="1:14" x14ac:dyDescent="0.3">
      <c r="A2896" s="3" t="s">
        <v>7839</v>
      </c>
      <c r="B2896" s="3"/>
      <c r="C2896" s="3"/>
      <c r="D2896" s="3"/>
      <c r="E2896" s="4"/>
      <c r="F2896" s="15"/>
      <c r="G2896" s="15"/>
      <c r="H2896" s="11"/>
      <c r="I2896" s="20"/>
      <c r="J2896" s="3"/>
      <c r="K2896" s="3"/>
      <c r="L2896" s="32"/>
      <c r="M2896" s="32"/>
      <c r="N2896" s="20"/>
    </row>
    <row r="2897" spans="1:14" x14ac:dyDescent="0.3">
      <c r="A2897" s="5" t="s">
        <v>1249</v>
      </c>
      <c r="B2897" s="5" t="s">
        <v>1250</v>
      </c>
      <c r="C2897" s="5" t="s">
        <v>3753</v>
      </c>
      <c r="D2897" s="5">
        <v>136</v>
      </c>
      <c r="E2897" s="6">
        <v>0</v>
      </c>
      <c r="F2897" s="17">
        <f>VLOOKUP(A2897,'forecast data dump'!$A$1:$H$3450,4,FALSE)</f>
        <v>44442</v>
      </c>
      <c r="G2897" s="17">
        <f>VLOOKUP(A2897,'forecast data dump'!$A$1:$H$3450,5,FALSE)</f>
        <v>44467</v>
      </c>
      <c r="H2897" s="13">
        <f>VLOOKUP(A2897,'forecast data dump'!$A$1:$H$3450,8,FALSE)</f>
        <v>0</v>
      </c>
      <c r="I2897" s="22">
        <f t="shared" ref="I2897:I2902" si="384">D2897*(1-H2897)</f>
        <v>136</v>
      </c>
      <c r="J2897" s="5"/>
      <c r="K2897" s="5"/>
      <c r="L2897" s="33">
        <f t="shared" ref="L2897:L2902" si="385">E2897*(1-H2897)</f>
        <v>0</v>
      </c>
      <c r="M2897" s="33">
        <f t="shared" ref="M2897:M2902" si="386">IF(J2897="",L2897,(E2897/D2897)*J2897)</f>
        <v>0</v>
      </c>
      <c r="N2897" s="22">
        <f t="shared" ref="N2897:N2902" si="387">L2897-M2897</f>
        <v>0</v>
      </c>
    </row>
    <row r="2898" spans="1:14" x14ac:dyDescent="0.3">
      <c r="A2898" s="5" t="s">
        <v>1251</v>
      </c>
      <c r="B2898" s="5" t="s">
        <v>1252</v>
      </c>
      <c r="C2898" s="5" t="s">
        <v>3753</v>
      </c>
      <c r="D2898" s="5">
        <v>20</v>
      </c>
      <c r="E2898" s="6">
        <v>0</v>
      </c>
      <c r="F2898" s="17">
        <f>VLOOKUP(A2898,'forecast data dump'!$A$1:$H$3450,4,FALSE)</f>
        <v>44468</v>
      </c>
      <c r="G2898" s="17">
        <f>VLOOKUP(A2898,'forecast data dump'!$A$1:$H$3450,5,FALSE)</f>
        <v>44482</v>
      </c>
      <c r="H2898" s="13">
        <f>VLOOKUP(A2898,'forecast data dump'!$A$1:$H$3450,8,FALSE)</f>
        <v>0</v>
      </c>
      <c r="I2898" s="22">
        <f t="shared" si="384"/>
        <v>20</v>
      </c>
      <c r="J2898" s="5"/>
      <c r="K2898" s="5"/>
      <c r="L2898" s="33">
        <f t="shared" si="385"/>
        <v>0</v>
      </c>
      <c r="M2898" s="33">
        <f t="shared" si="386"/>
        <v>0</v>
      </c>
      <c r="N2898" s="22">
        <f t="shared" si="387"/>
        <v>0</v>
      </c>
    </row>
    <row r="2899" spans="1:14" x14ac:dyDescent="0.3">
      <c r="A2899" s="5" t="s">
        <v>1255</v>
      </c>
      <c r="B2899" s="5" t="s">
        <v>1256</v>
      </c>
      <c r="C2899" s="5" t="s">
        <v>3753</v>
      </c>
      <c r="D2899" s="5">
        <v>40</v>
      </c>
      <c r="E2899" s="6">
        <v>0</v>
      </c>
      <c r="F2899" s="17" t="str">
        <f>VLOOKUP(A2899,'forecast data dump'!$A$1:$H$3450,4,FALSE)</f>
        <v>15-Mar-21 A</v>
      </c>
      <c r="G2899" s="17" t="str">
        <f>VLOOKUP(A2899,'forecast data dump'!$A$1:$H$3450,5,FALSE)</f>
        <v>30-Mar-21 A</v>
      </c>
      <c r="H2899" s="13">
        <f>VLOOKUP(A2899,'forecast data dump'!$A$1:$H$3450,8,FALSE)</f>
        <v>1</v>
      </c>
      <c r="I2899" s="22">
        <f t="shared" si="384"/>
        <v>0</v>
      </c>
      <c r="J2899" s="5"/>
      <c r="K2899" s="5"/>
      <c r="L2899" s="33">
        <f t="shared" si="385"/>
        <v>0</v>
      </c>
      <c r="M2899" s="33">
        <f t="shared" si="386"/>
        <v>0</v>
      </c>
      <c r="N2899" s="22">
        <f t="shared" si="387"/>
        <v>0</v>
      </c>
    </row>
    <row r="2900" spans="1:14" x14ac:dyDescent="0.3">
      <c r="A2900" s="5" t="s">
        <v>1257</v>
      </c>
      <c r="B2900" s="5" t="s">
        <v>1258</v>
      </c>
      <c r="C2900" s="5" t="s">
        <v>3753</v>
      </c>
      <c r="D2900" s="5">
        <v>60</v>
      </c>
      <c r="E2900" s="6">
        <v>0</v>
      </c>
      <c r="F2900" s="17">
        <f>VLOOKUP(A2900,'forecast data dump'!$A$1:$H$3450,4,FALSE)</f>
        <v>44512</v>
      </c>
      <c r="G2900" s="17">
        <f>VLOOKUP(A2900,'forecast data dump'!$A$1:$H$3450,5,FALSE)</f>
        <v>44536</v>
      </c>
      <c r="H2900" s="13">
        <f>VLOOKUP(A2900,'forecast data dump'!$A$1:$H$3450,8,FALSE)</f>
        <v>0</v>
      </c>
      <c r="I2900" s="22">
        <f t="shared" si="384"/>
        <v>60</v>
      </c>
      <c r="J2900" s="5"/>
      <c r="K2900" s="5"/>
      <c r="L2900" s="33">
        <f t="shared" si="385"/>
        <v>0</v>
      </c>
      <c r="M2900" s="33">
        <f t="shared" si="386"/>
        <v>0</v>
      </c>
      <c r="N2900" s="22">
        <f t="shared" si="387"/>
        <v>0</v>
      </c>
    </row>
    <row r="2901" spans="1:14" x14ac:dyDescent="0.3">
      <c r="A2901" s="5" t="s">
        <v>1259</v>
      </c>
      <c r="B2901" s="5" t="s">
        <v>1260</v>
      </c>
      <c r="C2901" s="5" t="s">
        <v>3753</v>
      </c>
      <c r="D2901" s="5">
        <v>120</v>
      </c>
      <c r="E2901" s="6">
        <v>0</v>
      </c>
      <c r="F2901" s="17">
        <f>VLOOKUP(A2901,'forecast data dump'!$A$1:$H$3450,4,FALSE)</f>
        <v>44537</v>
      </c>
      <c r="G2901" s="17">
        <f>VLOOKUP(A2901,'forecast data dump'!$A$1:$H$3450,5,FALSE)</f>
        <v>44543</v>
      </c>
      <c r="H2901" s="13">
        <f>VLOOKUP(A2901,'forecast data dump'!$A$1:$H$3450,8,FALSE)</f>
        <v>0</v>
      </c>
      <c r="I2901" s="22">
        <f t="shared" si="384"/>
        <v>120</v>
      </c>
      <c r="J2901" s="5"/>
      <c r="K2901" s="5"/>
      <c r="L2901" s="33">
        <f t="shared" si="385"/>
        <v>0</v>
      </c>
      <c r="M2901" s="33">
        <f t="shared" si="386"/>
        <v>0</v>
      </c>
      <c r="N2901" s="22">
        <f t="shared" si="387"/>
        <v>0</v>
      </c>
    </row>
    <row r="2902" spans="1:14" x14ac:dyDescent="0.3">
      <c r="A2902" s="5" t="s">
        <v>1261</v>
      </c>
      <c r="B2902" s="5" t="s">
        <v>1262</v>
      </c>
      <c r="C2902" s="5" t="s">
        <v>3753</v>
      </c>
      <c r="D2902" s="5">
        <v>120</v>
      </c>
      <c r="E2902" s="6">
        <v>0</v>
      </c>
      <c r="F2902" s="17">
        <f>VLOOKUP(A2902,'forecast data dump'!$A$1:$H$3450,4,FALSE)</f>
        <v>44544</v>
      </c>
      <c r="G2902" s="17">
        <f>VLOOKUP(A2902,'forecast data dump'!$A$1:$H$3450,5,FALSE)</f>
        <v>44550</v>
      </c>
      <c r="H2902" s="13">
        <f>VLOOKUP(A2902,'forecast data dump'!$A$1:$H$3450,8,FALSE)</f>
        <v>0</v>
      </c>
      <c r="I2902" s="22">
        <f t="shared" si="384"/>
        <v>120</v>
      </c>
      <c r="J2902" s="5"/>
      <c r="K2902" s="5"/>
      <c r="L2902" s="33">
        <f t="shared" si="385"/>
        <v>0</v>
      </c>
      <c r="M2902" s="33">
        <f t="shared" si="386"/>
        <v>0</v>
      </c>
      <c r="N2902" s="22">
        <f t="shared" si="387"/>
        <v>0</v>
      </c>
    </row>
    <row r="2903" spans="1:14" x14ac:dyDescent="0.3">
      <c r="A2903" s="3" t="s">
        <v>7956</v>
      </c>
      <c r="B2903" s="3"/>
      <c r="C2903" s="3"/>
      <c r="D2903" s="3"/>
      <c r="E2903" s="4"/>
      <c r="F2903" s="15"/>
      <c r="G2903" s="15"/>
      <c r="H2903" s="11"/>
      <c r="I2903" s="20"/>
      <c r="J2903" s="3"/>
      <c r="K2903" s="3"/>
      <c r="L2903" s="32"/>
      <c r="M2903" s="32"/>
      <c r="N2903" s="20"/>
    </row>
    <row r="2904" spans="1:14" x14ac:dyDescent="0.3">
      <c r="A2904" s="3" t="s">
        <v>7993</v>
      </c>
      <c r="B2904" s="3"/>
      <c r="C2904" s="3"/>
      <c r="D2904" s="3"/>
      <c r="E2904" s="4"/>
      <c r="F2904" s="15"/>
      <c r="G2904" s="15"/>
      <c r="H2904" s="11"/>
      <c r="I2904" s="20"/>
      <c r="J2904" s="3"/>
      <c r="K2904" s="3"/>
      <c r="L2904" s="32"/>
      <c r="M2904" s="32"/>
      <c r="N2904" s="20"/>
    </row>
    <row r="2905" spans="1:14" x14ac:dyDescent="0.3">
      <c r="A2905" s="3" t="s">
        <v>7895</v>
      </c>
      <c r="B2905" s="3"/>
      <c r="C2905" s="3"/>
      <c r="D2905" s="3"/>
      <c r="E2905" s="4"/>
      <c r="F2905" s="15"/>
      <c r="G2905" s="15"/>
      <c r="H2905" s="11"/>
      <c r="I2905" s="20"/>
      <c r="J2905" s="3"/>
      <c r="K2905" s="3"/>
      <c r="L2905" s="32"/>
      <c r="M2905" s="32"/>
      <c r="N2905" s="20"/>
    </row>
    <row r="2906" spans="1:14" x14ac:dyDescent="0.3">
      <c r="A2906" s="5" t="s">
        <v>2499</v>
      </c>
      <c r="B2906" s="5" t="s">
        <v>2476</v>
      </c>
      <c r="C2906" s="5" t="s">
        <v>3766</v>
      </c>
      <c r="D2906" s="5">
        <v>640</v>
      </c>
      <c r="E2906" s="6">
        <v>0</v>
      </c>
      <c r="F2906" s="17">
        <f>VLOOKUP(A2906,'forecast data dump'!$A$1:$H$3450,4,FALSE)</f>
        <v>44634</v>
      </c>
      <c r="G2906" s="17">
        <f>VLOOKUP(A2906,'forecast data dump'!$A$1:$H$3450,5,FALSE)</f>
        <v>44638</v>
      </c>
      <c r="H2906" s="13">
        <f>VLOOKUP(A2906,'forecast data dump'!$A$1:$H$3450,8,FALSE)</f>
        <v>0</v>
      </c>
      <c r="I2906" s="22">
        <f>D2906*(1-H2906)</f>
        <v>640</v>
      </c>
      <c r="J2906" s="5"/>
      <c r="K2906" s="5"/>
      <c r="L2906" s="33">
        <f>E2906*(1-H2906)</f>
        <v>0</v>
      </c>
      <c r="M2906" s="33">
        <f>IF(J2906="",L2906,(E2906/D2906)*J2906)</f>
        <v>0</v>
      </c>
      <c r="N2906" s="22">
        <f>L2906-M2906</f>
        <v>0</v>
      </c>
    </row>
    <row r="2907" spans="1:14" x14ac:dyDescent="0.3">
      <c r="A2907" s="3" t="s">
        <v>7896</v>
      </c>
      <c r="B2907" s="3"/>
      <c r="C2907" s="3"/>
      <c r="D2907" s="3"/>
      <c r="E2907" s="4"/>
      <c r="F2907" s="15"/>
      <c r="G2907" s="15"/>
      <c r="H2907" s="11"/>
      <c r="I2907" s="20"/>
      <c r="J2907" s="3"/>
      <c r="K2907" s="3"/>
      <c r="L2907" s="32"/>
      <c r="M2907" s="32"/>
      <c r="N2907" s="20"/>
    </row>
    <row r="2908" spans="1:14" x14ac:dyDescent="0.3">
      <c r="A2908" s="5" t="s">
        <v>2442</v>
      </c>
      <c r="B2908" s="5" t="s">
        <v>2429</v>
      </c>
      <c r="C2908" s="5" t="s">
        <v>3766</v>
      </c>
      <c r="D2908" s="5">
        <v>1600</v>
      </c>
      <c r="E2908" s="6">
        <v>0</v>
      </c>
      <c r="F2908" s="17">
        <f>VLOOKUP(A2908,'forecast data dump'!$A$1:$H$3450,4,FALSE)</f>
        <v>44650</v>
      </c>
      <c r="G2908" s="17">
        <f>VLOOKUP(A2908,'forecast data dump'!$A$1:$H$3450,5,FALSE)</f>
        <v>44684</v>
      </c>
      <c r="H2908" s="13">
        <f>VLOOKUP(A2908,'forecast data dump'!$A$1:$H$3450,8,FALSE)</f>
        <v>0</v>
      </c>
      <c r="I2908" s="22">
        <f>D2908*(1-H2908)</f>
        <v>1600</v>
      </c>
      <c r="J2908" s="5"/>
      <c r="K2908" s="5"/>
      <c r="L2908" s="33">
        <f>E2908*(1-H2908)</f>
        <v>0</v>
      </c>
      <c r="M2908" s="33">
        <f>IF(J2908="",L2908,(E2908/D2908)*J2908)</f>
        <v>0</v>
      </c>
      <c r="N2908" s="22">
        <f>L2908-M2908</f>
        <v>0</v>
      </c>
    </row>
    <row r="2909" spans="1:14" x14ac:dyDescent="0.3">
      <c r="A2909" s="3" t="s">
        <v>7897</v>
      </c>
      <c r="B2909" s="3"/>
      <c r="C2909" s="3"/>
      <c r="D2909" s="3"/>
      <c r="E2909" s="4"/>
      <c r="F2909" s="15"/>
      <c r="G2909" s="15"/>
      <c r="H2909" s="11"/>
      <c r="I2909" s="20"/>
      <c r="J2909" s="3"/>
      <c r="K2909" s="3"/>
      <c r="L2909" s="32"/>
      <c r="M2909" s="32"/>
      <c r="N2909" s="20"/>
    </row>
    <row r="2910" spans="1:14" x14ac:dyDescent="0.3">
      <c r="A2910" s="5" t="s">
        <v>2642</v>
      </c>
      <c r="B2910" s="5" t="s">
        <v>2643</v>
      </c>
      <c r="C2910" s="5" t="s">
        <v>3766</v>
      </c>
      <c r="D2910" s="5">
        <v>1600</v>
      </c>
      <c r="E2910" s="6">
        <v>0</v>
      </c>
      <c r="F2910" s="17">
        <f>VLOOKUP(A2910,'forecast data dump'!$A$1:$H$3450,4,FALSE)</f>
        <v>44819</v>
      </c>
      <c r="G2910" s="17">
        <f>VLOOKUP(A2910,'forecast data dump'!$A$1:$H$3450,5,FALSE)</f>
        <v>44839</v>
      </c>
      <c r="H2910" s="13">
        <f>VLOOKUP(A2910,'forecast data dump'!$A$1:$H$3450,8,FALSE)</f>
        <v>0</v>
      </c>
      <c r="I2910" s="22">
        <f>D2910*(1-H2910)</f>
        <v>1600</v>
      </c>
      <c r="J2910" s="5"/>
      <c r="K2910" s="5"/>
      <c r="L2910" s="33">
        <f>E2910*(1-H2910)</f>
        <v>0</v>
      </c>
      <c r="M2910" s="33">
        <f>IF(J2910="",L2910,(E2910/D2910)*J2910)</f>
        <v>0</v>
      </c>
      <c r="N2910" s="22">
        <f>L2910-M2910</f>
        <v>0</v>
      </c>
    </row>
    <row r="2911" spans="1:14" x14ac:dyDescent="0.3">
      <c r="A2911" s="3" t="s">
        <v>7898</v>
      </c>
      <c r="B2911" s="3"/>
      <c r="C2911" s="3"/>
      <c r="D2911" s="3"/>
      <c r="E2911" s="4"/>
      <c r="F2911" s="15"/>
      <c r="G2911" s="15"/>
      <c r="H2911" s="11"/>
      <c r="I2911" s="20"/>
      <c r="J2911" s="3"/>
      <c r="K2911" s="3"/>
      <c r="L2911" s="32"/>
      <c r="M2911" s="32"/>
      <c r="N2911" s="20"/>
    </row>
    <row r="2912" spans="1:14" x14ac:dyDescent="0.3">
      <c r="A2912" s="5" t="s">
        <v>2289</v>
      </c>
      <c r="B2912" s="5" t="s">
        <v>2290</v>
      </c>
      <c r="C2912" s="5" t="s">
        <v>3766</v>
      </c>
      <c r="D2912" s="5">
        <v>1600</v>
      </c>
      <c r="E2912" s="6">
        <v>0</v>
      </c>
      <c r="F2912" s="17">
        <f>VLOOKUP(A2912,'forecast data dump'!$A$1:$H$3450,4,FALSE)</f>
        <v>44823</v>
      </c>
      <c r="G2912" s="17">
        <f>VLOOKUP(A2912,'forecast data dump'!$A$1:$H$3450,5,FALSE)</f>
        <v>44834</v>
      </c>
      <c r="H2912" s="13">
        <f>VLOOKUP(A2912,'forecast data dump'!$A$1:$H$3450,8,FALSE)</f>
        <v>0</v>
      </c>
      <c r="I2912" s="22">
        <f>D2912*(1-H2912)</f>
        <v>1600</v>
      </c>
      <c r="J2912" s="5"/>
      <c r="K2912" s="5"/>
      <c r="L2912" s="33">
        <f>E2912*(1-H2912)</f>
        <v>0</v>
      </c>
      <c r="M2912" s="33">
        <f>IF(J2912="",L2912,(E2912/D2912)*J2912)</f>
        <v>0</v>
      </c>
      <c r="N2912" s="22">
        <f>L2912-M2912</f>
        <v>0</v>
      </c>
    </row>
    <row r="2913" spans="1:14" x14ac:dyDescent="0.3">
      <c r="A2913" s="3" t="s">
        <v>7899</v>
      </c>
      <c r="B2913" s="3"/>
      <c r="C2913" s="3"/>
      <c r="D2913" s="3"/>
      <c r="E2913" s="4"/>
      <c r="F2913" s="15"/>
      <c r="G2913" s="15"/>
      <c r="H2913" s="11"/>
      <c r="I2913" s="20"/>
      <c r="J2913" s="3"/>
      <c r="K2913" s="3"/>
      <c r="L2913" s="32"/>
      <c r="M2913" s="32"/>
      <c r="N2913" s="20"/>
    </row>
    <row r="2914" spans="1:14" x14ac:dyDescent="0.3">
      <c r="A2914" s="5" t="s">
        <v>2528</v>
      </c>
      <c r="B2914" s="5" t="s">
        <v>2529</v>
      </c>
      <c r="C2914" s="5" t="s">
        <v>3783</v>
      </c>
      <c r="D2914" s="5">
        <v>480</v>
      </c>
      <c r="E2914" s="6">
        <v>0</v>
      </c>
      <c r="F2914" s="17">
        <f>VLOOKUP(A2914,'forecast data dump'!$A$1:$H$3450,4,FALSE)</f>
        <v>44831</v>
      </c>
      <c r="G2914" s="17">
        <f>VLOOKUP(A2914,'forecast data dump'!$A$1:$H$3450,5,FALSE)</f>
        <v>44837</v>
      </c>
      <c r="H2914" s="13">
        <f>VLOOKUP(A2914,'forecast data dump'!$A$1:$H$3450,8,FALSE)</f>
        <v>0</v>
      </c>
      <c r="I2914" s="22">
        <f t="shared" ref="I2914:I2932" si="388">D2914*(1-H2914)</f>
        <v>480</v>
      </c>
      <c r="J2914" s="5"/>
      <c r="K2914" s="5"/>
      <c r="L2914" s="33">
        <f t="shared" ref="L2914:L2932" si="389">E2914*(1-H2914)</f>
        <v>0</v>
      </c>
      <c r="M2914" s="33">
        <f t="shared" ref="M2914:M2932" si="390">IF(J2914="",L2914,(E2914/D2914)*J2914)</f>
        <v>0</v>
      </c>
      <c r="N2914" s="22">
        <f t="shared" ref="N2914:N2932" si="391">L2914-M2914</f>
        <v>0</v>
      </c>
    </row>
    <row r="2915" spans="1:14" x14ac:dyDescent="0.3">
      <c r="A2915" s="5" t="s">
        <v>2528</v>
      </c>
      <c r="B2915" s="5" t="s">
        <v>2529</v>
      </c>
      <c r="C2915" s="5" t="s">
        <v>3784</v>
      </c>
      <c r="D2915" s="5">
        <v>480</v>
      </c>
      <c r="E2915" s="6">
        <v>0</v>
      </c>
      <c r="F2915" s="17">
        <f>VLOOKUP(A2915,'forecast data dump'!$A$1:$H$3450,4,FALSE)</f>
        <v>44831</v>
      </c>
      <c r="G2915" s="17">
        <f>VLOOKUP(A2915,'forecast data dump'!$A$1:$H$3450,5,FALSE)</f>
        <v>44837</v>
      </c>
      <c r="H2915" s="13">
        <f>VLOOKUP(A2915,'forecast data dump'!$A$1:$H$3450,8,FALSE)</f>
        <v>0</v>
      </c>
      <c r="I2915" s="22">
        <f t="shared" si="388"/>
        <v>480</v>
      </c>
      <c r="J2915" s="5"/>
      <c r="K2915" s="5"/>
      <c r="L2915" s="33">
        <f t="shared" si="389"/>
        <v>0</v>
      </c>
      <c r="M2915" s="33">
        <f t="shared" si="390"/>
        <v>0</v>
      </c>
      <c r="N2915" s="22">
        <f t="shared" si="391"/>
        <v>0</v>
      </c>
    </row>
    <row r="2916" spans="1:14" x14ac:dyDescent="0.3">
      <c r="A2916" s="5" t="s">
        <v>2528</v>
      </c>
      <c r="B2916" s="5" t="s">
        <v>2529</v>
      </c>
      <c r="C2916" s="5" t="s">
        <v>3785</v>
      </c>
      <c r="D2916" s="5">
        <v>480</v>
      </c>
      <c r="E2916" s="6">
        <v>0</v>
      </c>
      <c r="F2916" s="17">
        <f>VLOOKUP(A2916,'forecast data dump'!$A$1:$H$3450,4,FALSE)</f>
        <v>44831</v>
      </c>
      <c r="G2916" s="17">
        <f>VLOOKUP(A2916,'forecast data dump'!$A$1:$H$3450,5,FALSE)</f>
        <v>44837</v>
      </c>
      <c r="H2916" s="13">
        <f>VLOOKUP(A2916,'forecast data dump'!$A$1:$H$3450,8,FALSE)</f>
        <v>0</v>
      </c>
      <c r="I2916" s="22">
        <f t="shared" si="388"/>
        <v>480</v>
      </c>
      <c r="J2916" s="5"/>
      <c r="K2916" s="5"/>
      <c r="L2916" s="33">
        <f t="shared" si="389"/>
        <v>0</v>
      </c>
      <c r="M2916" s="33">
        <f t="shared" si="390"/>
        <v>0</v>
      </c>
      <c r="N2916" s="22">
        <f t="shared" si="391"/>
        <v>0</v>
      </c>
    </row>
    <row r="2917" spans="1:14" x14ac:dyDescent="0.3">
      <c r="A2917" s="5" t="s">
        <v>2542</v>
      </c>
      <c r="B2917" s="5" t="s">
        <v>2543</v>
      </c>
      <c r="C2917" s="5" t="s">
        <v>3785</v>
      </c>
      <c r="D2917" s="5">
        <v>80</v>
      </c>
      <c r="E2917" s="6">
        <v>0</v>
      </c>
      <c r="F2917" s="17">
        <f>VLOOKUP(A2917,'forecast data dump'!$A$1:$H$3450,4,FALSE)</f>
        <v>44638</v>
      </c>
      <c r="G2917" s="17">
        <f>VLOOKUP(A2917,'forecast data dump'!$A$1:$H$3450,5,FALSE)</f>
        <v>44644</v>
      </c>
      <c r="H2917" s="13">
        <f>VLOOKUP(A2917,'forecast data dump'!$A$1:$H$3450,8,FALSE)</f>
        <v>0</v>
      </c>
      <c r="I2917" s="22">
        <f t="shared" si="388"/>
        <v>80</v>
      </c>
      <c r="J2917" s="5"/>
      <c r="K2917" s="5"/>
      <c r="L2917" s="33">
        <f t="shared" si="389"/>
        <v>0</v>
      </c>
      <c r="M2917" s="33">
        <f t="shared" si="390"/>
        <v>0</v>
      </c>
      <c r="N2917" s="22">
        <f t="shared" si="391"/>
        <v>0</v>
      </c>
    </row>
    <row r="2918" spans="1:14" x14ac:dyDescent="0.3">
      <c r="A2918" s="5" t="s">
        <v>2542</v>
      </c>
      <c r="B2918" s="5" t="s">
        <v>2543</v>
      </c>
      <c r="C2918" s="5" t="s">
        <v>3784</v>
      </c>
      <c r="D2918" s="5">
        <v>80</v>
      </c>
      <c r="E2918" s="6">
        <v>0</v>
      </c>
      <c r="F2918" s="17">
        <f>VLOOKUP(A2918,'forecast data dump'!$A$1:$H$3450,4,FALSE)</f>
        <v>44638</v>
      </c>
      <c r="G2918" s="17">
        <f>VLOOKUP(A2918,'forecast data dump'!$A$1:$H$3450,5,FALSE)</f>
        <v>44644</v>
      </c>
      <c r="H2918" s="13">
        <f>VLOOKUP(A2918,'forecast data dump'!$A$1:$H$3450,8,FALSE)</f>
        <v>0</v>
      </c>
      <c r="I2918" s="22">
        <f t="shared" si="388"/>
        <v>80</v>
      </c>
      <c r="J2918" s="5"/>
      <c r="K2918" s="5"/>
      <c r="L2918" s="33">
        <f t="shared" si="389"/>
        <v>0</v>
      </c>
      <c r="M2918" s="33">
        <f t="shared" si="390"/>
        <v>0</v>
      </c>
      <c r="N2918" s="22">
        <f t="shared" si="391"/>
        <v>0</v>
      </c>
    </row>
    <row r="2919" spans="1:14" x14ac:dyDescent="0.3">
      <c r="A2919" s="5" t="s">
        <v>2542</v>
      </c>
      <c r="B2919" s="5" t="s">
        <v>2543</v>
      </c>
      <c r="C2919" s="5" t="s">
        <v>3783</v>
      </c>
      <c r="D2919" s="5">
        <v>80</v>
      </c>
      <c r="E2919" s="6">
        <v>0</v>
      </c>
      <c r="F2919" s="17">
        <f>VLOOKUP(A2919,'forecast data dump'!$A$1:$H$3450,4,FALSE)</f>
        <v>44638</v>
      </c>
      <c r="G2919" s="17">
        <f>VLOOKUP(A2919,'forecast data dump'!$A$1:$H$3450,5,FALSE)</f>
        <v>44644</v>
      </c>
      <c r="H2919" s="13">
        <f>VLOOKUP(A2919,'forecast data dump'!$A$1:$H$3450,8,FALSE)</f>
        <v>0</v>
      </c>
      <c r="I2919" s="22">
        <f t="shared" si="388"/>
        <v>80</v>
      </c>
      <c r="J2919" s="5"/>
      <c r="K2919" s="5"/>
      <c r="L2919" s="33">
        <f t="shared" si="389"/>
        <v>0</v>
      </c>
      <c r="M2919" s="33">
        <f t="shared" si="390"/>
        <v>0</v>
      </c>
      <c r="N2919" s="22">
        <f t="shared" si="391"/>
        <v>0</v>
      </c>
    </row>
    <row r="2920" spans="1:14" x14ac:dyDescent="0.3">
      <c r="A2920" s="5" t="s">
        <v>2544</v>
      </c>
      <c r="B2920" s="5" t="s">
        <v>2545</v>
      </c>
      <c r="C2920" s="5" t="s">
        <v>3784</v>
      </c>
      <c r="D2920" s="5">
        <v>8</v>
      </c>
      <c r="E2920" s="6">
        <v>0</v>
      </c>
      <c r="F2920" s="17">
        <f>VLOOKUP(A2920,'forecast data dump'!$A$1:$H$3450,4,FALSE)</f>
        <v>44645</v>
      </c>
      <c r="G2920" s="17">
        <f>VLOOKUP(A2920,'forecast data dump'!$A$1:$H$3450,5,FALSE)</f>
        <v>44645</v>
      </c>
      <c r="H2920" s="13">
        <f>VLOOKUP(A2920,'forecast data dump'!$A$1:$H$3450,8,FALSE)</f>
        <v>0</v>
      </c>
      <c r="I2920" s="22">
        <f t="shared" si="388"/>
        <v>8</v>
      </c>
      <c r="J2920" s="5"/>
      <c r="K2920" s="5"/>
      <c r="L2920" s="33">
        <f t="shared" si="389"/>
        <v>0</v>
      </c>
      <c r="M2920" s="33">
        <f t="shared" si="390"/>
        <v>0</v>
      </c>
      <c r="N2920" s="22">
        <f t="shared" si="391"/>
        <v>0</v>
      </c>
    </row>
    <row r="2921" spans="1:14" x14ac:dyDescent="0.3">
      <c r="A2921" s="5" t="s">
        <v>2544</v>
      </c>
      <c r="B2921" s="5" t="s">
        <v>2545</v>
      </c>
      <c r="C2921" s="5" t="s">
        <v>3783</v>
      </c>
      <c r="D2921" s="5">
        <v>8</v>
      </c>
      <c r="E2921" s="6">
        <v>0</v>
      </c>
      <c r="F2921" s="17">
        <f>VLOOKUP(A2921,'forecast data dump'!$A$1:$H$3450,4,FALSE)</f>
        <v>44645</v>
      </c>
      <c r="G2921" s="17">
        <f>VLOOKUP(A2921,'forecast data dump'!$A$1:$H$3450,5,FALSE)</f>
        <v>44645</v>
      </c>
      <c r="H2921" s="13">
        <f>VLOOKUP(A2921,'forecast data dump'!$A$1:$H$3450,8,FALSE)</f>
        <v>0</v>
      </c>
      <c r="I2921" s="22">
        <f t="shared" si="388"/>
        <v>8</v>
      </c>
      <c r="J2921" s="5"/>
      <c r="K2921" s="5"/>
      <c r="L2921" s="33">
        <f t="shared" si="389"/>
        <v>0</v>
      </c>
      <c r="M2921" s="33">
        <f t="shared" si="390"/>
        <v>0</v>
      </c>
      <c r="N2921" s="22">
        <f t="shared" si="391"/>
        <v>0</v>
      </c>
    </row>
    <row r="2922" spans="1:14" x14ac:dyDescent="0.3">
      <c r="A2922" s="5" t="s">
        <v>2544</v>
      </c>
      <c r="B2922" s="5" t="s">
        <v>2545</v>
      </c>
      <c r="C2922" s="5" t="s">
        <v>3785</v>
      </c>
      <c r="D2922" s="5">
        <v>8</v>
      </c>
      <c r="E2922" s="6">
        <v>0</v>
      </c>
      <c r="F2922" s="17">
        <f>VLOOKUP(A2922,'forecast data dump'!$A$1:$H$3450,4,FALSE)</f>
        <v>44645</v>
      </c>
      <c r="G2922" s="17">
        <f>VLOOKUP(A2922,'forecast data dump'!$A$1:$H$3450,5,FALSE)</f>
        <v>44645</v>
      </c>
      <c r="H2922" s="13">
        <f>VLOOKUP(A2922,'forecast data dump'!$A$1:$H$3450,8,FALSE)</f>
        <v>0</v>
      </c>
      <c r="I2922" s="22">
        <f t="shared" si="388"/>
        <v>8</v>
      </c>
      <c r="J2922" s="5"/>
      <c r="K2922" s="5"/>
      <c r="L2922" s="33">
        <f t="shared" si="389"/>
        <v>0</v>
      </c>
      <c r="M2922" s="33">
        <f t="shared" si="390"/>
        <v>0</v>
      </c>
      <c r="N2922" s="22">
        <f t="shared" si="391"/>
        <v>0</v>
      </c>
    </row>
    <row r="2923" spans="1:14" x14ac:dyDescent="0.3">
      <c r="A2923" s="5" t="s">
        <v>2558</v>
      </c>
      <c r="B2923" s="5" t="s">
        <v>2547</v>
      </c>
      <c r="C2923" s="5" t="s">
        <v>3785</v>
      </c>
      <c r="D2923" s="5">
        <v>16</v>
      </c>
      <c r="E2923" s="6">
        <v>0</v>
      </c>
      <c r="F2923" s="17">
        <f>VLOOKUP(A2923,'forecast data dump'!$A$1:$H$3450,4,FALSE)</f>
        <v>44790</v>
      </c>
      <c r="G2923" s="17">
        <f>VLOOKUP(A2923,'forecast data dump'!$A$1:$H$3450,5,FALSE)</f>
        <v>44791</v>
      </c>
      <c r="H2923" s="13">
        <f>VLOOKUP(A2923,'forecast data dump'!$A$1:$H$3450,8,FALSE)</f>
        <v>0</v>
      </c>
      <c r="I2923" s="22">
        <f t="shared" si="388"/>
        <v>16</v>
      </c>
      <c r="J2923" s="5"/>
      <c r="K2923" s="5"/>
      <c r="L2923" s="33">
        <f t="shared" si="389"/>
        <v>0</v>
      </c>
      <c r="M2923" s="33">
        <f t="shared" si="390"/>
        <v>0</v>
      </c>
      <c r="N2923" s="22">
        <f t="shared" si="391"/>
        <v>0</v>
      </c>
    </row>
    <row r="2924" spans="1:14" x14ac:dyDescent="0.3">
      <c r="A2924" s="5" t="s">
        <v>2559</v>
      </c>
      <c r="B2924" s="5" t="s">
        <v>2551</v>
      </c>
      <c r="C2924" s="5" t="s">
        <v>3785</v>
      </c>
      <c r="D2924" s="5">
        <v>40</v>
      </c>
      <c r="E2924" s="6">
        <v>0</v>
      </c>
      <c r="F2924" s="17">
        <f>VLOOKUP(A2924,'forecast data dump'!$A$1:$H$3450,4,FALSE)</f>
        <v>44790</v>
      </c>
      <c r="G2924" s="17">
        <f>VLOOKUP(A2924,'forecast data dump'!$A$1:$H$3450,5,FALSE)</f>
        <v>44791</v>
      </c>
      <c r="H2924" s="13">
        <f>VLOOKUP(A2924,'forecast data dump'!$A$1:$H$3450,8,FALSE)</f>
        <v>0</v>
      </c>
      <c r="I2924" s="22">
        <f t="shared" si="388"/>
        <v>40</v>
      </c>
      <c r="J2924" s="5"/>
      <c r="K2924" s="5"/>
      <c r="L2924" s="33">
        <f t="shared" si="389"/>
        <v>0</v>
      </c>
      <c r="M2924" s="33">
        <f t="shared" si="390"/>
        <v>0</v>
      </c>
      <c r="N2924" s="22">
        <f t="shared" si="391"/>
        <v>0</v>
      </c>
    </row>
    <row r="2925" spans="1:14" x14ac:dyDescent="0.3">
      <c r="A2925" s="5" t="s">
        <v>2560</v>
      </c>
      <c r="B2925" s="5" t="s">
        <v>2555</v>
      </c>
      <c r="C2925" s="5" t="s">
        <v>3784</v>
      </c>
      <c r="D2925" s="5">
        <v>30</v>
      </c>
      <c r="E2925" s="6">
        <v>0</v>
      </c>
      <c r="F2925" s="17">
        <f>VLOOKUP(A2925,'forecast data dump'!$A$1:$H$3450,4,FALSE)</f>
        <v>44792</v>
      </c>
      <c r="G2925" s="17">
        <f>VLOOKUP(A2925,'forecast data dump'!$A$1:$H$3450,5,FALSE)</f>
        <v>44799</v>
      </c>
      <c r="H2925" s="13">
        <f>VLOOKUP(A2925,'forecast data dump'!$A$1:$H$3450,8,FALSE)</f>
        <v>0</v>
      </c>
      <c r="I2925" s="22">
        <f t="shared" si="388"/>
        <v>30</v>
      </c>
      <c r="J2925" s="5"/>
      <c r="K2925" s="5"/>
      <c r="L2925" s="33">
        <f t="shared" si="389"/>
        <v>0</v>
      </c>
      <c r="M2925" s="33">
        <f t="shared" si="390"/>
        <v>0</v>
      </c>
      <c r="N2925" s="22">
        <f t="shared" si="391"/>
        <v>0</v>
      </c>
    </row>
    <row r="2926" spans="1:14" x14ac:dyDescent="0.3">
      <c r="A2926" s="5" t="s">
        <v>2560</v>
      </c>
      <c r="B2926" s="5" t="s">
        <v>2555</v>
      </c>
      <c r="C2926" s="5" t="s">
        <v>3783</v>
      </c>
      <c r="D2926" s="5">
        <v>30</v>
      </c>
      <c r="E2926" s="6">
        <v>0</v>
      </c>
      <c r="F2926" s="17">
        <f>VLOOKUP(A2926,'forecast data dump'!$A$1:$H$3450,4,FALSE)</f>
        <v>44792</v>
      </c>
      <c r="G2926" s="17">
        <f>VLOOKUP(A2926,'forecast data dump'!$A$1:$H$3450,5,FALSE)</f>
        <v>44799</v>
      </c>
      <c r="H2926" s="13">
        <f>VLOOKUP(A2926,'forecast data dump'!$A$1:$H$3450,8,FALSE)</f>
        <v>0</v>
      </c>
      <c r="I2926" s="22">
        <f t="shared" si="388"/>
        <v>30</v>
      </c>
      <c r="J2926" s="5"/>
      <c r="K2926" s="5"/>
      <c r="L2926" s="33">
        <f t="shared" si="389"/>
        <v>0</v>
      </c>
      <c r="M2926" s="33">
        <f t="shared" si="390"/>
        <v>0</v>
      </c>
      <c r="N2926" s="22">
        <f t="shared" si="391"/>
        <v>0</v>
      </c>
    </row>
    <row r="2927" spans="1:14" x14ac:dyDescent="0.3">
      <c r="A2927" s="5" t="s">
        <v>2561</v>
      </c>
      <c r="B2927" s="5" t="s">
        <v>2557</v>
      </c>
      <c r="C2927" s="5" t="s">
        <v>3784</v>
      </c>
      <c r="D2927" s="5">
        <v>30</v>
      </c>
      <c r="E2927" s="6">
        <v>0</v>
      </c>
      <c r="F2927" s="17">
        <f>VLOOKUP(A2927,'forecast data dump'!$A$1:$H$3450,4,FALSE)</f>
        <v>44802</v>
      </c>
      <c r="G2927" s="17">
        <f>VLOOKUP(A2927,'forecast data dump'!$A$1:$H$3450,5,FALSE)</f>
        <v>44806</v>
      </c>
      <c r="H2927" s="13">
        <f>VLOOKUP(A2927,'forecast data dump'!$A$1:$H$3450,8,FALSE)</f>
        <v>0</v>
      </c>
      <c r="I2927" s="22">
        <f t="shared" si="388"/>
        <v>30</v>
      </c>
      <c r="J2927" s="5"/>
      <c r="K2927" s="5"/>
      <c r="L2927" s="33">
        <f t="shared" si="389"/>
        <v>0</v>
      </c>
      <c r="M2927" s="33">
        <f t="shared" si="390"/>
        <v>0</v>
      </c>
      <c r="N2927" s="22">
        <f t="shared" si="391"/>
        <v>0</v>
      </c>
    </row>
    <row r="2928" spans="1:14" x14ac:dyDescent="0.3">
      <c r="A2928" s="5" t="s">
        <v>2561</v>
      </c>
      <c r="B2928" s="5" t="s">
        <v>2557</v>
      </c>
      <c r="C2928" s="5" t="s">
        <v>3783</v>
      </c>
      <c r="D2928" s="5">
        <v>30</v>
      </c>
      <c r="E2928" s="6">
        <v>0</v>
      </c>
      <c r="F2928" s="17">
        <f>VLOOKUP(A2928,'forecast data dump'!$A$1:$H$3450,4,FALSE)</f>
        <v>44802</v>
      </c>
      <c r="G2928" s="17">
        <f>VLOOKUP(A2928,'forecast data dump'!$A$1:$H$3450,5,FALSE)</f>
        <v>44806</v>
      </c>
      <c r="H2928" s="13">
        <f>VLOOKUP(A2928,'forecast data dump'!$A$1:$H$3450,8,FALSE)</f>
        <v>0</v>
      </c>
      <c r="I2928" s="22">
        <f t="shared" si="388"/>
        <v>30</v>
      </c>
      <c r="J2928" s="5"/>
      <c r="K2928" s="5"/>
      <c r="L2928" s="33">
        <f t="shared" si="389"/>
        <v>0</v>
      </c>
      <c r="M2928" s="33">
        <f t="shared" si="390"/>
        <v>0</v>
      </c>
      <c r="N2928" s="22">
        <f t="shared" si="391"/>
        <v>0</v>
      </c>
    </row>
    <row r="2929" spans="1:14" x14ac:dyDescent="0.3">
      <c r="A2929" s="5" t="s">
        <v>2562</v>
      </c>
      <c r="B2929" s="5" t="s">
        <v>2527</v>
      </c>
      <c r="C2929" s="5" t="s">
        <v>3785</v>
      </c>
      <c r="D2929" s="5">
        <v>16</v>
      </c>
      <c r="E2929" s="6">
        <v>0</v>
      </c>
      <c r="F2929" s="17">
        <f>VLOOKUP(A2929,'forecast data dump'!$A$1:$H$3450,4,FALSE)</f>
        <v>44824</v>
      </c>
      <c r="G2929" s="17">
        <f>VLOOKUP(A2929,'forecast data dump'!$A$1:$H$3450,5,FALSE)</f>
        <v>44830</v>
      </c>
      <c r="H2929" s="13">
        <f>VLOOKUP(A2929,'forecast data dump'!$A$1:$H$3450,8,FALSE)</f>
        <v>0</v>
      </c>
      <c r="I2929" s="22">
        <f t="shared" si="388"/>
        <v>16</v>
      </c>
      <c r="J2929" s="5"/>
      <c r="K2929" s="5"/>
      <c r="L2929" s="33">
        <f t="shared" si="389"/>
        <v>0</v>
      </c>
      <c r="M2929" s="33">
        <f t="shared" si="390"/>
        <v>0</v>
      </c>
      <c r="N2929" s="22">
        <f t="shared" si="391"/>
        <v>0</v>
      </c>
    </row>
    <row r="2930" spans="1:14" x14ac:dyDescent="0.3">
      <c r="A2930" s="5" t="s">
        <v>2562</v>
      </c>
      <c r="B2930" s="5" t="s">
        <v>2527</v>
      </c>
      <c r="C2930" s="5" t="s">
        <v>3784</v>
      </c>
      <c r="D2930" s="5">
        <v>16</v>
      </c>
      <c r="E2930" s="6">
        <v>0</v>
      </c>
      <c r="F2930" s="17">
        <f>VLOOKUP(A2930,'forecast data dump'!$A$1:$H$3450,4,FALSE)</f>
        <v>44824</v>
      </c>
      <c r="G2930" s="17">
        <f>VLOOKUP(A2930,'forecast data dump'!$A$1:$H$3450,5,FALSE)</f>
        <v>44830</v>
      </c>
      <c r="H2930" s="13">
        <f>VLOOKUP(A2930,'forecast data dump'!$A$1:$H$3450,8,FALSE)</f>
        <v>0</v>
      </c>
      <c r="I2930" s="22">
        <f t="shared" si="388"/>
        <v>16</v>
      </c>
      <c r="J2930" s="5"/>
      <c r="K2930" s="5"/>
      <c r="L2930" s="33">
        <f t="shared" si="389"/>
        <v>0</v>
      </c>
      <c r="M2930" s="33">
        <f t="shared" si="390"/>
        <v>0</v>
      </c>
      <c r="N2930" s="22">
        <f t="shared" si="391"/>
        <v>0</v>
      </c>
    </row>
    <row r="2931" spans="1:14" x14ac:dyDescent="0.3">
      <c r="A2931" s="5" t="s">
        <v>2563</v>
      </c>
      <c r="B2931" s="5" t="s">
        <v>2525</v>
      </c>
      <c r="C2931" s="5" t="s">
        <v>3785</v>
      </c>
      <c r="D2931" s="5">
        <v>16</v>
      </c>
      <c r="E2931" s="6">
        <v>0</v>
      </c>
      <c r="F2931" s="17">
        <f>VLOOKUP(A2931,'forecast data dump'!$A$1:$H$3450,4,FALSE)</f>
        <v>44817</v>
      </c>
      <c r="G2931" s="17">
        <f>VLOOKUP(A2931,'forecast data dump'!$A$1:$H$3450,5,FALSE)</f>
        <v>44823</v>
      </c>
      <c r="H2931" s="13">
        <f>VLOOKUP(A2931,'forecast data dump'!$A$1:$H$3450,8,FALSE)</f>
        <v>0</v>
      </c>
      <c r="I2931" s="22">
        <f t="shared" si="388"/>
        <v>16</v>
      </c>
      <c r="J2931" s="5"/>
      <c r="K2931" s="5"/>
      <c r="L2931" s="33">
        <f t="shared" si="389"/>
        <v>0</v>
      </c>
      <c r="M2931" s="33">
        <f t="shared" si="390"/>
        <v>0</v>
      </c>
      <c r="N2931" s="22">
        <f t="shared" si="391"/>
        <v>0</v>
      </c>
    </row>
    <row r="2932" spans="1:14" x14ac:dyDescent="0.3">
      <c r="A2932" s="5" t="s">
        <v>2563</v>
      </c>
      <c r="B2932" s="5" t="s">
        <v>2525</v>
      </c>
      <c r="C2932" s="5" t="s">
        <v>3784</v>
      </c>
      <c r="D2932" s="5">
        <v>16</v>
      </c>
      <c r="E2932" s="6">
        <v>0</v>
      </c>
      <c r="F2932" s="17">
        <f>VLOOKUP(A2932,'forecast data dump'!$A$1:$H$3450,4,FALSE)</f>
        <v>44817</v>
      </c>
      <c r="G2932" s="17">
        <f>VLOOKUP(A2932,'forecast data dump'!$A$1:$H$3450,5,FALSE)</f>
        <v>44823</v>
      </c>
      <c r="H2932" s="13">
        <f>VLOOKUP(A2932,'forecast data dump'!$A$1:$H$3450,8,FALSE)</f>
        <v>0</v>
      </c>
      <c r="I2932" s="22">
        <f t="shared" si="388"/>
        <v>16</v>
      </c>
      <c r="J2932" s="5"/>
      <c r="K2932" s="5"/>
      <c r="L2932" s="33">
        <f t="shared" si="389"/>
        <v>0</v>
      </c>
      <c r="M2932" s="33">
        <f t="shared" si="390"/>
        <v>0</v>
      </c>
      <c r="N2932" s="22">
        <f t="shared" si="391"/>
        <v>0</v>
      </c>
    </row>
    <row r="2933" spans="1:14" x14ac:dyDescent="0.3">
      <c r="A2933" s="3" t="s">
        <v>7900</v>
      </c>
      <c r="B2933" s="3"/>
      <c r="C2933" s="3"/>
      <c r="D2933" s="3"/>
      <c r="E2933" s="4"/>
      <c r="F2933" s="15"/>
      <c r="G2933" s="15"/>
      <c r="H2933" s="11"/>
      <c r="I2933" s="20"/>
      <c r="J2933" s="3"/>
      <c r="K2933" s="3"/>
      <c r="L2933" s="32"/>
      <c r="M2933" s="32"/>
      <c r="N2933" s="20"/>
    </row>
    <row r="2934" spans="1:14" x14ac:dyDescent="0.3">
      <c r="A2934" s="5" t="s">
        <v>2232</v>
      </c>
      <c r="B2934" s="5" t="s">
        <v>2217</v>
      </c>
      <c r="C2934" s="5" t="s">
        <v>3766</v>
      </c>
      <c r="D2934" s="5">
        <v>1600</v>
      </c>
      <c r="E2934" s="6">
        <v>0</v>
      </c>
      <c r="F2934" s="17">
        <f>VLOOKUP(A2934,'forecast data dump'!$A$1:$H$3450,4,FALSE)</f>
        <v>44832</v>
      </c>
      <c r="G2934" s="17">
        <f>VLOOKUP(A2934,'forecast data dump'!$A$1:$H$3450,5,FALSE)</f>
        <v>44838</v>
      </c>
      <c r="H2934" s="13">
        <f>VLOOKUP(A2934,'forecast data dump'!$A$1:$H$3450,8,FALSE)</f>
        <v>0</v>
      </c>
      <c r="I2934" s="22">
        <f>D2934*(1-H2934)</f>
        <v>1600</v>
      </c>
      <c r="J2934" s="5"/>
      <c r="K2934" s="5"/>
      <c r="L2934" s="33">
        <f>E2934*(1-H2934)</f>
        <v>0</v>
      </c>
      <c r="M2934" s="33">
        <f>IF(J2934="",L2934,(E2934/D2934)*J2934)</f>
        <v>0</v>
      </c>
      <c r="N2934" s="22">
        <f>L2934-M2934</f>
        <v>0</v>
      </c>
    </row>
    <row r="2935" spans="1:14" x14ac:dyDescent="0.3">
      <c r="A2935" s="7" t="s">
        <v>3726</v>
      </c>
      <c r="B2935" s="7"/>
      <c r="C2935" s="7"/>
      <c r="D2935" s="7"/>
      <c r="E2935" s="8"/>
      <c r="F2935" s="16"/>
      <c r="G2935" s="16"/>
      <c r="H2935" s="12"/>
      <c r="I2935" s="21"/>
      <c r="J2935" s="7"/>
      <c r="K2935" s="7"/>
      <c r="L2935" s="31"/>
      <c r="M2935" s="31"/>
      <c r="N2935" s="21"/>
    </row>
    <row r="2936" spans="1:14" x14ac:dyDescent="0.3">
      <c r="A2936" s="3" t="s">
        <v>3814</v>
      </c>
      <c r="B2936" s="3"/>
      <c r="C2936" s="3"/>
      <c r="D2936" s="3"/>
      <c r="E2936" s="4"/>
      <c r="F2936" s="15"/>
      <c r="G2936" s="15"/>
      <c r="H2936" s="11"/>
      <c r="I2936" s="20"/>
      <c r="J2936" s="3"/>
      <c r="K2936" s="3"/>
      <c r="L2936" s="32"/>
      <c r="M2936" s="32"/>
      <c r="N2936" s="20"/>
    </row>
    <row r="2937" spans="1:14" x14ac:dyDescent="0.3">
      <c r="A2937" s="3" t="s">
        <v>7909</v>
      </c>
      <c r="B2937" s="3"/>
      <c r="C2937" s="3"/>
      <c r="D2937" s="3"/>
      <c r="E2937" s="4"/>
      <c r="F2937" s="15"/>
      <c r="G2937" s="15"/>
      <c r="H2937" s="11"/>
      <c r="I2937" s="20"/>
      <c r="J2937" s="3"/>
      <c r="K2937" s="3"/>
      <c r="L2937" s="32"/>
      <c r="M2937" s="32"/>
      <c r="N2937" s="20"/>
    </row>
    <row r="2938" spans="1:14" x14ac:dyDescent="0.3">
      <c r="A2938" s="3" t="s">
        <v>7911</v>
      </c>
      <c r="B2938" s="3"/>
      <c r="C2938" s="3"/>
      <c r="D2938" s="3"/>
      <c r="E2938" s="4"/>
      <c r="F2938" s="15"/>
      <c r="G2938" s="15"/>
      <c r="H2938" s="11"/>
      <c r="I2938" s="20"/>
      <c r="J2938" s="3"/>
      <c r="K2938" s="3"/>
      <c r="L2938" s="32"/>
      <c r="M2938" s="32"/>
      <c r="N2938" s="20"/>
    </row>
    <row r="2939" spans="1:14" x14ac:dyDescent="0.3">
      <c r="A2939" s="3" t="s">
        <v>7912</v>
      </c>
      <c r="B2939" s="3"/>
      <c r="C2939" s="3"/>
      <c r="D2939" s="3"/>
      <c r="E2939" s="4"/>
      <c r="F2939" s="15"/>
      <c r="G2939" s="15"/>
      <c r="H2939" s="11"/>
      <c r="I2939" s="20"/>
      <c r="J2939" s="3"/>
      <c r="K2939" s="3"/>
      <c r="L2939" s="32"/>
      <c r="M2939" s="32"/>
      <c r="N2939" s="20"/>
    </row>
    <row r="2940" spans="1:14" x14ac:dyDescent="0.3">
      <c r="A2940" s="3" t="s">
        <v>7913</v>
      </c>
      <c r="B2940" s="3"/>
      <c r="C2940" s="3"/>
      <c r="D2940" s="3"/>
      <c r="E2940" s="4"/>
      <c r="F2940" s="15"/>
      <c r="G2940" s="15"/>
      <c r="H2940" s="11"/>
      <c r="I2940" s="20"/>
      <c r="J2940" s="3"/>
      <c r="K2940" s="3"/>
      <c r="L2940" s="32"/>
      <c r="M2940" s="32"/>
      <c r="N2940" s="20"/>
    </row>
    <row r="2941" spans="1:14" x14ac:dyDescent="0.3">
      <c r="A2941" s="5" t="s">
        <v>182</v>
      </c>
      <c r="B2941" s="5" t="s">
        <v>183</v>
      </c>
      <c r="C2941" s="5" t="s">
        <v>3768</v>
      </c>
      <c r="D2941" s="5">
        <v>120</v>
      </c>
      <c r="E2941" s="6">
        <v>0</v>
      </c>
      <c r="F2941" s="17" t="str">
        <f>VLOOKUP(A2941,'forecast data dump'!$A$1:$H$3450,4,FALSE)</f>
        <v>01-Apr-20 A</v>
      </c>
      <c r="G2941" s="17" t="str">
        <f>VLOOKUP(A2941,'forecast data dump'!$A$1:$H$3450,5,FALSE)</f>
        <v>30-Apr-20 A</v>
      </c>
      <c r="H2941" s="13">
        <f>VLOOKUP(A2941,'forecast data dump'!$A$1:$H$3450,8,FALSE)</f>
        <v>1</v>
      </c>
      <c r="I2941" s="22">
        <f>D2941*(1-H2941)</f>
        <v>0</v>
      </c>
      <c r="J2941" s="5"/>
      <c r="K2941" s="5"/>
      <c r="L2941" s="33">
        <f>E2941*(1-H2941)</f>
        <v>0</v>
      </c>
      <c r="M2941" s="33">
        <f>IF(J2941="",L2941,(E2941/D2941)*J2941)</f>
        <v>0</v>
      </c>
      <c r="N2941" s="22">
        <f>L2941-M2941</f>
        <v>0</v>
      </c>
    </row>
    <row r="2942" spans="1:14" x14ac:dyDescent="0.3">
      <c r="A2942" s="5" t="s">
        <v>182</v>
      </c>
      <c r="B2942" s="5" t="s">
        <v>183</v>
      </c>
      <c r="C2942" s="5" t="s">
        <v>3743</v>
      </c>
      <c r="D2942" s="5">
        <v>120</v>
      </c>
      <c r="E2942" s="6">
        <v>18175</v>
      </c>
      <c r="F2942" s="17" t="str">
        <f>VLOOKUP(A2942,'forecast data dump'!$A$1:$H$3450,4,FALSE)</f>
        <v>01-Apr-20 A</v>
      </c>
      <c r="G2942" s="17" t="str">
        <f>VLOOKUP(A2942,'forecast data dump'!$A$1:$H$3450,5,FALSE)</f>
        <v>30-Apr-20 A</v>
      </c>
      <c r="H2942" s="13">
        <f>VLOOKUP(A2942,'forecast data dump'!$A$1:$H$3450,8,FALSE)</f>
        <v>1</v>
      </c>
      <c r="I2942" s="22">
        <f>D2942*(1-H2942)</f>
        <v>0</v>
      </c>
      <c r="J2942" s="5"/>
      <c r="K2942" s="5"/>
      <c r="L2942" s="33">
        <f>E2942*(1-H2942)</f>
        <v>0</v>
      </c>
      <c r="M2942" s="33">
        <f>IF(J2942="",L2942,(E2942/D2942)*J2942)</f>
        <v>0</v>
      </c>
      <c r="N2942" s="22">
        <f>L2942-M2942</f>
        <v>0</v>
      </c>
    </row>
    <row r="2943" spans="1:14" x14ac:dyDescent="0.3">
      <c r="A2943" s="3" t="s">
        <v>7902</v>
      </c>
      <c r="B2943" s="3"/>
      <c r="C2943" s="3"/>
      <c r="D2943" s="3"/>
      <c r="E2943" s="4"/>
      <c r="F2943" s="15"/>
      <c r="G2943" s="15"/>
      <c r="H2943" s="11"/>
      <c r="I2943" s="20"/>
      <c r="J2943" s="3"/>
      <c r="K2943" s="3"/>
      <c r="L2943" s="32"/>
      <c r="M2943" s="32"/>
      <c r="N2943" s="20"/>
    </row>
    <row r="2944" spans="1:14" x14ac:dyDescent="0.3">
      <c r="A2944" s="5" t="s">
        <v>200</v>
      </c>
      <c r="B2944" s="5" t="s">
        <v>201</v>
      </c>
      <c r="C2944" s="5" t="s">
        <v>3768</v>
      </c>
      <c r="D2944" s="5">
        <v>16</v>
      </c>
      <c r="E2944" s="6">
        <v>0</v>
      </c>
      <c r="F2944" s="17" t="str">
        <f>VLOOKUP(A2944,'forecast data dump'!$A$1:$H$3450,4,FALSE)</f>
        <v>03-Jan-20 A</v>
      </c>
      <c r="G2944" s="17" t="str">
        <f>VLOOKUP(A2944,'forecast data dump'!$A$1:$H$3450,5,FALSE)</f>
        <v>29-Jan-20 A</v>
      </c>
      <c r="H2944" s="13">
        <f>VLOOKUP(A2944,'forecast data dump'!$A$1:$H$3450,8,FALSE)</f>
        <v>1</v>
      </c>
      <c r="I2944" s="22">
        <f t="shared" ref="I2944:I2958" si="392">D2944*(1-H2944)</f>
        <v>0</v>
      </c>
      <c r="J2944" s="5"/>
      <c r="K2944" s="5"/>
      <c r="L2944" s="33">
        <f t="shared" ref="L2944:L2958" si="393">E2944*(1-H2944)</f>
        <v>0</v>
      </c>
      <c r="M2944" s="33">
        <f t="shared" ref="M2944:M2958" si="394">IF(J2944="",L2944,(E2944/D2944)*J2944)</f>
        <v>0</v>
      </c>
      <c r="N2944" s="22">
        <f t="shared" ref="N2944:N2958" si="395">L2944-M2944</f>
        <v>0</v>
      </c>
    </row>
    <row r="2945" spans="1:14" x14ac:dyDescent="0.3">
      <c r="A2945" s="5" t="s">
        <v>200</v>
      </c>
      <c r="B2945" s="5" t="s">
        <v>201</v>
      </c>
      <c r="C2945" s="5" t="s">
        <v>3741</v>
      </c>
      <c r="D2945" s="5">
        <v>16</v>
      </c>
      <c r="E2945" s="6">
        <v>1826</v>
      </c>
      <c r="F2945" s="17" t="str">
        <f>VLOOKUP(A2945,'forecast data dump'!$A$1:$H$3450,4,FALSE)</f>
        <v>03-Jan-20 A</v>
      </c>
      <c r="G2945" s="17" t="str">
        <f>VLOOKUP(A2945,'forecast data dump'!$A$1:$H$3450,5,FALSE)</f>
        <v>29-Jan-20 A</v>
      </c>
      <c r="H2945" s="13">
        <f>VLOOKUP(A2945,'forecast data dump'!$A$1:$H$3450,8,FALSE)</f>
        <v>1</v>
      </c>
      <c r="I2945" s="22">
        <f t="shared" si="392"/>
        <v>0</v>
      </c>
      <c r="J2945" s="5"/>
      <c r="K2945" s="5"/>
      <c r="L2945" s="33">
        <f t="shared" si="393"/>
        <v>0</v>
      </c>
      <c r="M2945" s="33">
        <f t="shared" si="394"/>
        <v>0</v>
      </c>
      <c r="N2945" s="22">
        <f t="shared" si="395"/>
        <v>0</v>
      </c>
    </row>
    <row r="2946" spans="1:14" x14ac:dyDescent="0.3">
      <c r="A2946" s="5" t="s">
        <v>200</v>
      </c>
      <c r="B2946" s="5" t="s">
        <v>201</v>
      </c>
      <c r="C2946" s="5" t="s">
        <v>3743</v>
      </c>
      <c r="D2946" s="5">
        <v>16</v>
      </c>
      <c r="E2946" s="6">
        <v>2356</v>
      </c>
      <c r="F2946" s="17" t="str">
        <f>VLOOKUP(A2946,'forecast data dump'!$A$1:$H$3450,4,FALSE)</f>
        <v>03-Jan-20 A</v>
      </c>
      <c r="G2946" s="17" t="str">
        <f>VLOOKUP(A2946,'forecast data dump'!$A$1:$H$3450,5,FALSE)</f>
        <v>29-Jan-20 A</v>
      </c>
      <c r="H2946" s="13">
        <f>VLOOKUP(A2946,'forecast data dump'!$A$1:$H$3450,8,FALSE)</f>
        <v>1</v>
      </c>
      <c r="I2946" s="22">
        <f t="shared" si="392"/>
        <v>0</v>
      </c>
      <c r="J2946" s="5"/>
      <c r="K2946" s="5"/>
      <c r="L2946" s="33">
        <f t="shared" si="393"/>
        <v>0</v>
      </c>
      <c r="M2946" s="33">
        <f t="shared" si="394"/>
        <v>0</v>
      </c>
      <c r="N2946" s="22">
        <f t="shared" si="395"/>
        <v>0</v>
      </c>
    </row>
    <row r="2947" spans="1:14" x14ac:dyDescent="0.3">
      <c r="A2947" s="5" t="s">
        <v>223</v>
      </c>
      <c r="B2947" s="5" t="s">
        <v>224</v>
      </c>
      <c r="C2947" s="5" t="s">
        <v>3768</v>
      </c>
      <c r="D2947" s="5">
        <v>2</v>
      </c>
      <c r="E2947" s="6">
        <v>0</v>
      </c>
      <c r="F2947" s="17" t="str">
        <f>VLOOKUP(A2947,'forecast data dump'!$A$1:$H$3450,4,FALSE)</f>
        <v>02-Jan-20 A</v>
      </c>
      <c r="G2947" s="17" t="str">
        <f>VLOOKUP(A2947,'forecast data dump'!$A$1:$H$3450,5,FALSE)</f>
        <v>29-Jan-20 A</v>
      </c>
      <c r="H2947" s="13">
        <f>VLOOKUP(A2947,'forecast data dump'!$A$1:$H$3450,8,FALSE)</f>
        <v>1</v>
      </c>
      <c r="I2947" s="22">
        <f t="shared" si="392"/>
        <v>0</v>
      </c>
      <c r="J2947" s="5"/>
      <c r="K2947" s="5"/>
      <c r="L2947" s="33">
        <f t="shared" si="393"/>
        <v>0</v>
      </c>
      <c r="M2947" s="33">
        <f t="shared" si="394"/>
        <v>0</v>
      </c>
      <c r="N2947" s="22">
        <f t="shared" si="395"/>
        <v>0</v>
      </c>
    </row>
    <row r="2948" spans="1:14" x14ac:dyDescent="0.3">
      <c r="A2948" s="5" t="s">
        <v>223</v>
      </c>
      <c r="B2948" s="5" t="s">
        <v>224</v>
      </c>
      <c r="C2948" s="5" t="s">
        <v>3741</v>
      </c>
      <c r="D2948" s="5">
        <v>4</v>
      </c>
      <c r="E2948" s="6">
        <v>453</v>
      </c>
      <c r="F2948" s="17" t="str">
        <f>VLOOKUP(A2948,'forecast data dump'!$A$1:$H$3450,4,FALSE)</f>
        <v>02-Jan-20 A</v>
      </c>
      <c r="G2948" s="17" t="str">
        <f>VLOOKUP(A2948,'forecast data dump'!$A$1:$H$3450,5,FALSE)</f>
        <v>29-Jan-20 A</v>
      </c>
      <c r="H2948" s="13">
        <f>VLOOKUP(A2948,'forecast data dump'!$A$1:$H$3450,8,FALSE)</f>
        <v>1</v>
      </c>
      <c r="I2948" s="22">
        <f t="shared" si="392"/>
        <v>0</v>
      </c>
      <c r="J2948" s="5"/>
      <c r="K2948" s="5"/>
      <c r="L2948" s="33">
        <f t="shared" si="393"/>
        <v>0</v>
      </c>
      <c r="M2948" s="33">
        <f t="shared" si="394"/>
        <v>0</v>
      </c>
      <c r="N2948" s="22">
        <f t="shared" si="395"/>
        <v>0</v>
      </c>
    </row>
    <row r="2949" spans="1:14" x14ac:dyDescent="0.3">
      <c r="A2949" s="5" t="s">
        <v>223</v>
      </c>
      <c r="B2949" s="5" t="s">
        <v>224</v>
      </c>
      <c r="C2949" s="5" t="s">
        <v>3743</v>
      </c>
      <c r="D2949" s="5">
        <v>4</v>
      </c>
      <c r="E2949" s="6">
        <v>585</v>
      </c>
      <c r="F2949" s="17" t="str">
        <f>VLOOKUP(A2949,'forecast data dump'!$A$1:$H$3450,4,FALSE)</f>
        <v>02-Jan-20 A</v>
      </c>
      <c r="G2949" s="17" t="str">
        <f>VLOOKUP(A2949,'forecast data dump'!$A$1:$H$3450,5,FALSE)</f>
        <v>29-Jan-20 A</v>
      </c>
      <c r="H2949" s="13">
        <f>VLOOKUP(A2949,'forecast data dump'!$A$1:$H$3450,8,FALSE)</f>
        <v>1</v>
      </c>
      <c r="I2949" s="22">
        <f t="shared" si="392"/>
        <v>0</v>
      </c>
      <c r="J2949" s="5"/>
      <c r="K2949" s="5"/>
      <c r="L2949" s="33">
        <f t="shared" si="393"/>
        <v>0</v>
      </c>
      <c r="M2949" s="33">
        <f t="shared" si="394"/>
        <v>0</v>
      </c>
      <c r="N2949" s="22">
        <f t="shared" si="395"/>
        <v>0</v>
      </c>
    </row>
    <row r="2950" spans="1:14" x14ac:dyDescent="0.3">
      <c r="A2950" s="5" t="s">
        <v>225</v>
      </c>
      <c r="B2950" s="5" t="s">
        <v>226</v>
      </c>
      <c r="C2950" s="5" t="s">
        <v>3768</v>
      </c>
      <c r="D2950" s="5">
        <v>1</v>
      </c>
      <c r="E2950" s="6">
        <v>0</v>
      </c>
      <c r="F2950" s="17" t="str">
        <f>VLOOKUP(A2950,'forecast data dump'!$A$1:$H$3450,4,FALSE)</f>
        <v>02-Jan-20 A</v>
      </c>
      <c r="G2950" s="17" t="str">
        <f>VLOOKUP(A2950,'forecast data dump'!$A$1:$H$3450,5,FALSE)</f>
        <v>28-Jan-20 A</v>
      </c>
      <c r="H2950" s="13">
        <f>VLOOKUP(A2950,'forecast data dump'!$A$1:$H$3450,8,FALSE)</f>
        <v>1</v>
      </c>
      <c r="I2950" s="22">
        <f t="shared" si="392"/>
        <v>0</v>
      </c>
      <c r="J2950" s="5"/>
      <c r="K2950" s="5"/>
      <c r="L2950" s="33">
        <f t="shared" si="393"/>
        <v>0</v>
      </c>
      <c r="M2950" s="33">
        <f t="shared" si="394"/>
        <v>0</v>
      </c>
      <c r="N2950" s="22">
        <f t="shared" si="395"/>
        <v>0</v>
      </c>
    </row>
    <row r="2951" spans="1:14" x14ac:dyDescent="0.3">
      <c r="A2951" s="5" t="s">
        <v>225</v>
      </c>
      <c r="B2951" s="5" t="s">
        <v>226</v>
      </c>
      <c r="C2951" s="5" t="s">
        <v>3741</v>
      </c>
      <c r="D2951" s="5">
        <v>2</v>
      </c>
      <c r="E2951" s="6">
        <v>226</v>
      </c>
      <c r="F2951" s="17" t="str">
        <f>VLOOKUP(A2951,'forecast data dump'!$A$1:$H$3450,4,FALSE)</f>
        <v>02-Jan-20 A</v>
      </c>
      <c r="G2951" s="17" t="str">
        <f>VLOOKUP(A2951,'forecast data dump'!$A$1:$H$3450,5,FALSE)</f>
        <v>28-Jan-20 A</v>
      </c>
      <c r="H2951" s="13">
        <f>VLOOKUP(A2951,'forecast data dump'!$A$1:$H$3450,8,FALSE)</f>
        <v>1</v>
      </c>
      <c r="I2951" s="22">
        <f t="shared" si="392"/>
        <v>0</v>
      </c>
      <c r="J2951" s="5"/>
      <c r="K2951" s="5"/>
      <c r="L2951" s="33">
        <f t="shared" si="393"/>
        <v>0</v>
      </c>
      <c r="M2951" s="33">
        <f t="shared" si="394"/>
        <v>0</v>
      </c>
      <c r="N2951" s="22">
        <f t="shared" si="395"/>
        <v>0</v>
      </c>
    </row>
    <row r="2952" spans="1:14" x14ac:dyDescent="0.3">
      <c r="A2952" s="5" t="s">
        <v>225</v>
      </c>
      <c r="B2952" s="5" t="s">
        <v>226</v>
      </c>
      <c r="C2952" s="5" t="s">
        <v>3743</v>
      </c>
      <c r="D2952" s="5">
        <v>2</v>
      </c>
      <c r="E2952" s="6">
        <v>292</v>
      </c>
      <c r="F2952" s="17" t="str">
        <f>VLOOKUP(A2952,'forecast data dump'!$A$1:$H$3450,4,FALSE)</f>
        <v>02-Jan-20 A</v>
      </c>
      <c r="G2952" s="17" t="str">
        <f>VLOOKUP(A2952,'forecast data dump'!$A$1:$H$3450,5,FALSE)</f>
        <v>28-Jan-20 A</v>
      </c>
      <c r="H2952" s="13">
        <f>VLOOKUP(A2952,'forecast data dump'!$A$1:$H$3450,8,FALSE)</f>
        <v>1</v>
      </c>
      <c r="I2952" s="22">
        <f t="shared" si="392"/>
        <v>0</v>
      </c>
      <c r="J2952" s="5"/>
      <c r="K2952" s="5"/>
      <c r="L2952" s="33">
        <f t="shared" si="393"/>
        <v>0</v>
      </c>
      <c r="M2952" s="33">
        <f t="shared" si="394"/>
        <v>0</v>
      </c>
      <c r="N2952" s="22">
        <f t="shared" si="395"/>
        <v>0</v>
      </c>
    </row>
    <row r="2953" spans="1:14" x14ac:dyDescent="0.3">
      <c r="A2953" s="5" t="s">
        <v>227</v>
      </c>
      <c r="B2953" s="5" t="s">
        <v>228</v>
      </c>
      <c r="C2953" s="5" t="s">
        <v>3768</v>
      </c>
      <c r="D2953" s="5">
        <v>2</v>
      </c>
      <c r="E2953" s="6">
        <v>0</v>
      </c>
      <c r="F2953" s="17" t="str">
        <f>VLOOKUP(A2953,'forecast data dump'!$A$1:$H$3450,4,FALSE)</f>
        <v>01-Nov-19 A</v>
      </c>
      <c r="G2953" s="17" t="str">
        <f>VLOOKUP(A2953,'forecast data dump'!$A$1:$H$3450,5,FALSE)</f>
        <v>29-Jan-20 A</v>
      </c>
      <c r="H2953" s="13">
        <f>VLOOKUP(A2953,'forecast data dump'!$A$1:$H$3450,8,FALSE)</f>
        <v>1</v>
      </c>
      <c r="I2953" s="22">
        <f t="shared" si="392"/>
        <v>0</v>
      </c>
      <c r="J2953" s="5"/>
      <c r="K2953" s="5"/>
      <c r="L2953" s="33">
        <f t="shared" si="393"/>
        <v>0</v>
      </c>
      <c r="M2953" s="33">
        <f t="shared" si="394"/>
        <v>0</v>
      </c>
      <c r="N2953" s="22">
        <f t="shared" si="395"/>
        <v>0</v>
      </c>
    </row>
    <row r="2954" spans="1:14" x14ac:dyDescent="0.3">
      <c r="A2954" s="5" t="s">
        <v>227</v>
      </c>
      <c r="B2954" s="5" t="s">
        <v>228</v>
      </c>
      <c r="C2954" s="5" t="s">
        <v>3741</v>
      </c>
      <c r="D2954" s="5">
        <v>2</v>
      </c>
      <c r="E2954" s="6">
        <v>227</v>
      </c>
      <c r="F2954" s="17" t="str">
        <f>VLOOKUP(A2954,'forecast data dump'!$A$1:$H$3450,4,FALSE)</f>
        <v>01-Nov-19 A</v>
      </c>
      <c r="G2954" s="17" t="str">
        <f>VLOOKUP(A2954,'forecast data dump'!$A$1:$H$3450,5,FALSE)</f>
        <v>29-Jan-20 A</v>
      </c>
      <c r="H2954" s="13">
        <f>VLOOKUP(A2954,'forecast data dump'!$A$1:$H$3450,8,FALSE)</f>
        <v>1</v>
      </c>
      <c r="I2954" s="22">
        <f t="shared" si="392"/>
        <v>0</v>
      </c>
      <c r="J2954" s="5"/>
      <c r="K2954" s="5"/>
      <c r="L2954" s="33">
        <f t="shared" si="393"/>
        <v>0</v>
      </c>
      <c r="M2954" s="33">
        <f t="shared" si="394"/>
        <v>0</v>
      </c>
      <c r="N2954" s="22">
        <f t="shared" si="395"/>
        <v>0</v>
      </c>
    </row>
    <row r="2955" spans="1:14" x14ac:dyDescent="0.3">
      <c r="A2955" s="5" t="s">
        <v>227</v>
      </c>
      <c r="B2955" s="5" t="s">
        <v>228</v>
      </c>
      <c r="C2955" s="5" t="s">
        <v>3743</v>
      </c>
      <c r="D2955" s="5">
        <v>2</v>
      </c>
      <c r="E2955" s="6">
        <v>293</v>
      </c>
      <c r="F2955" s="17" t="str">
        <f>VLOOKUP(A2955,'forecast data dump'!$A$1:$H$3450,4,FALSE)</f>
        <v>01-Nov-19 A</v>
      </c>
      <c r="G2955" s="17" t="str">
        <f>VLOOKUP(A2955,'forecast data dump'!$A$1:$H$3450,5,FALSE)</f>
        <v>29-Jan-20 A</v>
      </c>
      <c r="H2955" s="13">
        <f>VLOOKUP(A2955,'forecast data dump'!$A$1:$H$3450,8,FALSE)</f>
        <v>1</v>
      </c>
      <c r="I2955" s="22">
        <f t="shared" si="392"/>
        <v>0</v>
      </c>
      <c r="J2955" s="5"/>
      <c r="K2955" s="5"/>
      <c r="L2955" s="33">
        <f t="shared" si="393"/>
        <v>0</v>
      </c>
      <c r="M2955" s="33">
        <f t="shared" si="394"/>
        <v>0</v>
      </c>
      <c r="N2955" s="22">
        <f t="shared" si="395"/>
        <v>0</v>
      </c>
    </row>
    <row r="2956" spans="1:14" x14ac:dyDescent="0.3">
      <c r="A2956" s="5" t="s">
        <v>229</v>
      </c>
      <c r="B2956" s="5" t="s">
        <v>230</v>
      </c>
      <c r="C2956" s="5" t="s">
        <v>3768</v>
      </c>
      <c r="D2956" s="5">
        <v>5</v>
      </c>
      <c r="E2956" s="6">
        <v>0</v>
      </c>
      <c r="F2956" s="17" t="str">
        <f>VLOOKUP(A2956,'forecast data dump'!$A$1:$H$3450,4,FALSE)</f>
        <v>01-Oct-19 A</v>
      </c>
      <c r="G2956" s="17" t="str">
        <f>VLOOKUP(A2956,'forecast data dump'!$A$1:$H$3450,5,FALSE)</f>
        <v>31-Dec-19 A</v>
      </c>
      <c r="H2956" s="13">
        <f>VLOOKUP(A2956,'forecast data dump'!$A$1:$H$3450,8,FALSE)</f>
        <v>1</v>
      </c>
      <c r="I2956" s="22">
        <f t="shared" si="392"/>
        <v>0</v>
      </c>
      <c r="J2956" s="5"/>
      <c r="K2956" s="5"/>
      <c r="L2956" s="33">
        <f t="shared" si="393"/>
        <v>0</v>
      </c>
      <c r="M2956" s="33">
        <f t="shared" si="394"/>
        <v>0</v>
      </c>
      <c r="N2956" s="22">
        <f t="shared" si="395"/>
        <v>0</v>
      </c>
    </row>
    <row r="2957" spans="1:14" x14ac:dyDescent="0.3">
      <c r="A2957" s="5" t="s">
        <v>229</v>
      </c>
      <c r="B2957" s="5" t="s">
        <v>230</v>
      </c>
      <c r="C2957" s="5" t="s">
        <v>3741</v>
      </c>
      <c r="D2957" s="5">
        <v>5</v>
      </c>
      <c r="E2957" s="6">
        <v>567</v>
      </c>
      <c r="F2957" s="17" t="str">
        <f>VLOOKUP(A2957,'forecast data dump'!$A$1:$H$3450,4,FALSE)</f>
        <v>01-Oct-19 A</v>
      </c>
      <c r="G2957" s="17" t="str">
        <f>VLOOKUP(A2957,'forecast data dump'!$A$1:$H$3450,5,FALSE)</f>
        <v>31-Dec-19 A</v>
      </c>
      <c r="H2957" s="13">
        <f>VLOOKUP(A2957,'forecast data dump'!$A$1:$H$3450,8,FALSE)</f>
        <v>1</v>
      </c>
      <c r="I2957" s="22">
        <f t="shared" si="392"/>
        <v>0</v>
      </c>
      <c r="J2957" s="5"/>
      <c r="K2957" s="5"/>
      <c r="L2957" s="33">
        <f t="shared" si="393"/>
        <v>0</v>
      </c>
      <c r="M2957" s="33">
        <f t="shared" si="394"/>
        <v>0</v>
      </c>
      <c r="N2957" s="22">
        <f t="shared" si="395"/>
        <v>0</v>
      </c>
    </row>
    <row r="2958" spans="1:14" x14ac:dyDescent="0.3">
      <c r="A2958" s="5" t="s">
        <v>229</v>
      </c>
      <c r="B2958" s="5" t="s">
        <v>230</v>
      </c>
      <c r="C2958" s="5" t="s">
        <v>3743</v>
      </c>
      <c r="D2958" s="5">
        <v>5</v>
      </c>
      <c r="E2958" s="6">
        <v>731</v>
      </c>
      <c r="F2958" s="17" t="str">
        <f>VLOOKUP(A2958,'forecast data dump'!$A$1:$H$3450,4,FALSE)</f>
        <v>01-Oct-19 A</v>
      </c>
      <c r="G2958" s="17" t="str">
        <f>VLOOKUP(A2958,'forecast data dump'!$A$1:$H$3450,5,FALSE)</f>
        <v>31-Dec-19 A</v>
      </c>
      <c r="H2958" s="13">
        <f>VLOOKUP(A2958,'forecast data dump'!$A$1:$H$3450,8,FALSE)</f>
        <v>1</v>
      </c>
      <c r="I2958" s="22">
        <f t="shared" si="392"/>
        <v>0</v>
      </c>
      <c r="J2958" s="5"/>
      <c r="K2958" s="5"/>
      <c r="L2958" s="33">
        <f t="shared" si="393"/>
        <v>0</v>
      </c>
      <c r="M2958" s="33">
        <f t="shared" si="394"/>
        <v>0</v>
      </c>
      <c r="N2958" s="22">
        <f t="shared" si="395"/>
        <v>0</v>
      </c>
    </row>
    <row r="2959" spans="1:14" x14ac:dyDescent="0.3">
      <c r="A2959" s="3" t="s">
        <v>7914</v>
      </c>
      <c r="B2959" s="3"/>
      <c r="C2959" s="3"/>
      <c r="D2959" s="3"/>
      <c r="E2959" s="4"/>
      <c r="F2959" s="15"/>
      <c r="G2959" s="15"/>
      <c r="H2959" s="11"/>
      <c r="I2959" s="20"/>
      <c r="J2959" s="3"/>
      <c r="K2959" s="3"/>
      <c r="L2959" s="32"/>
      <c r="M2959" s="32"/>
      <c r="N2959" s="20"/>
    </row>
    <row r="2960" spans="1:14" x14ac:dyDescent="0.3">
      <c r="A2960" s="5" t="s">
        <v>98</v>
      </c>
      <c r="B2960" s="5" t="s">
        <v>99</v>
      </c>
      <c r="C2960" s="5" t="s">
        <v>3768</v>
      </c>
      <c r="D2960" s="5">
        <v>16</v>
      </c>
      <c r="E2960" s="6">
        <v>0</v>
      </c>
      <c r="F2960" s="17" t="str">
        <f>VLOOKUP(A2960,'forecast data dump'!$A$1:$H$3450,4,FALSE)</f>
        <v>08-Mar-21 A</v>
      </c>
      <c r="G2960" s="17" t="str">
        <f>VLOOKUP(A2960,'forecast data dump'!$A$1:$H$3450,5,FALSE)</f>
        <v>29-Mar-21 A</v>
      </c>
      <c r="H2960" s="13">
        <f>VLOOKUP(A2960,'forecast data dump'!$A$1:$H$3450,8,FALSE)</f>
        <v>1</v>
      </c>
      <c r="I2960" s="22">
        <f>D2960*(1-H2960)</f>
        <v>0</v>
      </c>
      <c r="J2960" s="5"/>
      <c r="K2960" s="5"/>
      <c r="L2960" s="33">
        <f>E2960*(1-H2960)</f>
        <v>0</v>
      </c>
      <c r="M2960" s="33">
        <f>IF(J2960="",L2960,(E2960/D2960)*J2960)</f>
        <v>0</v>
      </c>
      <c r="N2960" s="22">
        <f>L2960-M2960</f>
        <v>0</v>
      </c>
    </row>
    <row r="2961" spans="1:14" x14ac:dyDescent="0.3">
      <c r="A2961" s="5" t="s">
        <v>98</v>
      </c>
      <c r="B2961" s="5" t="s">
        <v>99</v>
      </c>
      <c r="C2961" s="5" t="s">
        <v>3741</v>
      </c>
      <c r="D2961" s="5">
        <v>16</v>
      </c>
      <c r="E2961" s="6">
        <v>1826</v>
      </c>
      <c r="F2961" s="17" t="str">
        <f>VLOOKUP(A2961,'forecast data dump'!$A$1:$H$3450,4,FALSE)</f>
        <v>08-Mar-21 A</v>
      </c>
      <c r="G2961" s="17" t="str">
        <f>VLOOKUP(A2961,'forecast data dump'!$A$1:$H$3450,5,FALSE)</f>
        <v>29-Mar-21 A</v>
      </c>
      <c r="H2961" s="13">
        <f>VLOOKUP(A2961,'forecast data dump'!$A$1:$H$3450,8,FALSE)</f>
        <v>1</v>
      </c>
      <c r="I2961" s="22">
        <f>D2961*(1-H2961)</f>
        <v>0</v>
      </c>
      <c r="J2961" s="5"/>
      <c r="K2961" s="5"/>
      <c r="L2961" s="33">
        <f>E2961*(1-H2961)</f>
        <v>0</v>
      </c>
      <c r="M2961" s="33">
        <f>IF(J2961="",L2961,(E2961/D2961)*J2961)</f>
        <v>0</v>
      </c>
      <c r="N2961" s="22">
        <f>L2961-M2961</f>
        <v>0</v>
      </c>
    </row>
    <row r="2962" spans="1:14" x14ac:dyDescent="0.3">
      <c r="A2962" s="5" t="s">
        <v>98</v>
      </c>
      <c r="B2962" s="5" t="s">
        <v>99</v>
      </c>
      <c r="C2962" s="5" t="s">
        <v>3743</v>
      </c>
      <c r="D2962" s="5">
        <v>16</v>
      </c>
      <c r="E2962" s="6">
        <v>2356</v>
      </c>
      <c r="F2962" s="17" t="str">
        <f>VLOOKUP(A2962,'forecast data dump'!$A$1:$H$3450,4,FALSE)</f>
        <v>08-Mar-21 A</v>
      </c>
      <c r="G2962" s="17" t="str">
        <f>VLOOKUP(A2962,'forecast data dump'!$A$1:$H$3450,5,FALSE)</f>
        <v>29-Mar-21 A</v>
      </c>
      <c r="H2962" s="13">
        <f>VLOOKUP(A2962,'forecast data dump'!$A$1:$H$3450,8,FALSE)</f>
        <v>1</v>
      </c>
      <c r="I2962" s="22">
        <f>D2962*(1-H2962)</f>
        <v>0</v>
      </c>
      <c r="J2962" s="5"/>
      <c r="K2962" s="5"/>
      <c r="L2962" s="33">
        <f>E2962*(1-H2962)</f>
        <v>0</v>
      </c>
      <c r="M2962" s="33">
        <f>IF(J2962="",L2962,(E2962/D2962)*J2962)</f>
        <v>0</v>
      </c>
      <c r="N2962" s="22">
        <f>L2962-M2962</f>
        <v>0</v>
      </c>
    </row>
    <row r="2963" spans="1:14" x14ac:dyDescent="0.3">
      <c r="A2963" s="3" t="s">
        <v>7917</v>
      </c>
      <c r="B2963" s="3"/>
      <c r="C2963" s="3"/>
      <c r="D2963" s="3"/>
      <c r="E2963" s="4"/>
      <c r="F2963" s="15"/>
      <c r="G2963" s="15"/>
      <c r="H2963" s="11"/>
      <c r="I2963" s="20"/>
      <c r="J2963" s="3"/>
      <c r="K2963" s="3"/>
      <c r="L2963" s="32"/>
      <c r="M2963" s="32"/>
      <c r="N2963" s="20"/>
    </row>
    <row r="2964" spans="1:14" x14ac:dyDescent="0.3">
      <c r="A2964" s="3" t="s">
        <v>7918</v>
      </c>
      <c r="B2964" s="3"/>
      <c r="C2964" s="3"/>
      <c r="D2964" s="3"/>
      <c r="E2964" s="4"/>
      <c r="F2964" s="15"/>
      <c r="G2964" s="15"/>
      <c r="H2964" s="11"/>
      <c r="I2964" s="20"/>
      <c r="J2964" s="3"/>
      <c r="K2964" s="3"/>
      <c r="L2964" s="32"/>
      <c r="M2964" s="32"/>
      <c r="N2964" s="20"/>
    </row>
    <row r="2965" spans="1:14" x14ac:dyDescent="0.3">
      <c r="A2965" s="5" t="s">
        <v>114</v>
      </c>
      <c r="B2965" s="5" t="s">
        <v>115</v>
      </c>
      <c r="C2965" s="5" t="s">
        <v>3770</v>
      </c>
      <c r="D2965" s="5">
        <v>80</v>
      </c>
      <c r="E2965" s="6">
        <v>0</v>
      </c>
      <c r="F2965" s="17" t="str">
        <f>VLOOKUP(A2965,'forecast data dump'!$A$1:$H$3450,4,FALSE)</f>
        <v>31-Jan-20 A</v>
      </c>
      <c r="G2965" s="17" t="str">
        <f>VLOOKUP(A2965,'forecast data dump'!$A$1:$H$3450,5,FALSE)</f>
        <v>28-Feb-20 A</v>
      </c>
      <c r="H2965" s="13">
        <f>VLOOKUP(A2965,'forecast data dump'!$A$1:$H$3450,8,FALSE)</f>
        <v>1</v>
      </c>
      <c r="I2965" s="22">
        <f t="shared" ref="I2965:I2973" si="396">D2965*(1-H2965)</f>
        <v>0</v>
      </c>
      <c r="J2965" s="5"/>
      <c r="K2965" s="5"/>
      <c r="L2965" s="33">
        <f t="shared" ref="L2965:L2973" si="397">E2965*(1-H2965)</f>
        <v>0</v>
      </c>
      <c r="M2965" s="33">
        <f t="shared" ref="M2965:M2973" si="398">IF(J2965="",L2965,(E2965/D2965)*J2965)</f>
        <v>0</v>
      </c>
      <c r="N2965" s="22">
        <f t="shared" ref="N2965:N2973" si="399">L2965-M2965</f>
        <v>0</v>
      </c>
    </row>
    <row r="2966" spans="1:14" x14ac:dyDescent="0.3">
      <c r="A2966" s="5" t="s">
        <v>114</v>
      </c>
      <c r="B2966" s="5" t="s">
        <v>115</v>
      </c>
      <c r="C2966" s="5" t="s">
        <v>3767</v>
      </c>
      <c r="D2966" s="5">
        <v>80</v>
      </c>
      <c r="E2966" s="6">
        <v>0</v>
      </c>
      <c r="F2966" s="17" t="str">
        <f>VLOOKUP(A2966,'forecast data dump'!$A$1:$H$3450,4,FALSE)</f>
        <v>31-Jan-20 A</v>
      </c>
      <c r="G2966" s="17" t="str">
        <f>VLOOKUP(A2966,'forecast data dump'!$A$1:$H$3450,5,FALSE)</f>
        <v>28-Feb-20 A</v>
      </c>
      <c r="H2966" s="13">
        <f>VLOOKUP(A2966,'forecast data dump'!$A$1:$H$3450,8,FALSE)</f>
        <v>1</v>
      </c>
      <c r="I2966" s="22">
        <f t="shared" si="396"/>
        <v>0</v>
      </c>
      <c r="J2966" s="5"/>
      <c r="K2966" s="5"/>
      <c r="L2966" s="33">
        <f t="shared" si="397"/>
        <v>0</v>
      </c>
      <c r="M2966" s="33">
        <f t="shared" si="398"/>
        <v>0</v>
      </c>
      <c r="N2966" s="22">
        <f t="shared" si="399"/>
        <v>0</v>
      </c>
    </row>
    <row r="2967" spans="1:14" x14ac:dyDescent="0.3">
      <c r="A2967" s="5" t="s">
        <v>114</v>
      </c>
      <c r="B2967" s="5" t="s">
        <v>115</v>
      </c>
      <c r="C2967" s="5" t="s">
        <v>3743</v>
      </c>
      <c r="D2967" s="5">
        <v>80</v>
      </c>
      <c r="E2967" s="6">
        <v>11781</v>
      </c>
      <c r="F2967" s="17" t="str">
        <f>VLOOKUP(A2967,'forecast data dump'!$A$1:$H$3450,4,FALSE)</f>
        <v>31-Jan-20 A</v>
      </c>
      <c r="G2967" s="17" t="str">
        <f>VLOOKUP(A2967,'forecast data dump'!$A$1:$H$3450,5,FALSE)</f>
        <v>28-Feb-20 A</v>
      </c>
      <c r="H2967" s="13">
        <f>VLOOKUP(A2967,'forecast data dump'!$A$1:$H$3450,8,FALSE)</f>
        <v>1</v>
      </c>
      <c r="I2967" s="22">
        <f t="shared" si="396"/>
        <v>0</v>
      </c>
      <c r="J2967" s="5"/>
      <c r="K2967" s="5"/>
      <c r="L2967" s="33">
        <f t="shared" si="397"/>
        <v>0</v>
      </c>
      <c r="M2967" s="33">
        <f t="shared" si="398"/>
        <v>0</v>
      </c>
      <c r="N2967" s="22">
        <f t="shared" si="399"/>
        <v>0</v>
      </c>
    </row>
    <row r="2968" spans="1:14" x14ac:dyDescent="0.3">
      <c r="A2968" s="5" t="s">
        <v>118</v>
      </c>
      <c r="B2968" s="5" t="s">
        <v>119</v>
      </c>
      <c r="C2968" s="5" t="s">
        <v>3770</v>
      </c>
      <c r="D2968" s="5">
        <v>8</v>
      </c>
      <c r="E2968" s="6">
        <v>0</v>
      </c>
      <c r="F2968" s="17" t="str">
        <f>VLOOKUP(A2968,'forecast data dump'!$A$1:$H$3450,4,FALSE)</f>
        <v>31-Jan-20 A</v>
      </c>
      <c r="G2968" s="17" t="str">
        <f>VLOOKUP(A2968,'forecast data dump'!$A$1:$H$3450,5,FALSE)</f>
        <v>28-Feb-20 A</v>
      </c>
      <c r="H2968" s="13">
        <f>VLOOKUP(A2968,'forecast data dump'!$A$1:$H$3450,8,FALSE)</f>
        <v>1</v>
      </c>
      <c r="I2968" s="22">
        <f t="shared" si="396"/>
        <v>0</v>
      </c>
      <c r="J2968" s="5"/>
      <c r="K2968" s="5"/>
      <c r="L2968" s="33">
        <f t="shared" si="397"/>
        <v>0</v>
      </c>
      <c r="M2968" s="33">
        <f t="shared" si="398"/>
        <v>0</v>
      </c>
      <c r="N2968" s="22">
        <f t="shared" si="399"/>
        <v>0</v>
      </c>
    </row>
    <row r="2969" spans="1:14" x14ac:dyDescent="0.3">
      <c r="A2969" s="5" t="s">
        <v>118</v>
      </c>
      <c r="B2969" s="5" t="s">
        <v>119</v>
      </c>
      <c r="C2969" s="5" t="s">
        <v>3741</v>
      </c>
      <c r="D2969" s="5">
        <v>8</v>
      </c>
      <c r="E2969" s="6">
        <v>913</v>
      </c>
      <c r="F2969" s="17" t="str">
        <f>VLOOKUP(A2969,'forecast data dump'!$A$1:$H$3450,4,FALSE)</f>
        <v>31-Jan-20 A</v>
      </c>
      <c r="G2969" s="17" t="str">
        <f>VLOOKUP(A2969,'forecast data dump'!$A$1:$H$3450,5,FALSE)</f>
        <v>28-Feb-20 A</v>
      </c>
      <c r="H2969" s="13">
        <f>VLOOKUP(A2969,'forecast data dump'!$A$1:$H$3450,8,FALSE)</f>
        <v>1</v>
      </c>
      <c r="I2969" s="22">
        <f t="shared" si="396"/>
        <v>0</v>
      </c>
      <c r="J2969" s="5"/>
      <c r="K2969" s="5"/>
      <c r="L2969" s="33">
        <f t="shared" si="397"/>
        <v>0</v>
      </c>
      <c r="M2969" s="33">
        <f t="shared" si="398"/>
        <v>0</v>
      </c>
      <c r="N2969" s="22">
        <f t="shared" si="399"/>
        <v>0</v>
      </c>
    </row>
    <row r="2970" spans="1:14" x14ac:dyDescent="0.3">
      <c r="A2970" s="5" t="s">
        <v>118</v>
      </c>
      <c r="B2970" s="5" t="s">
        <v>119</v>
      </c>
      <c r="C2970" s="5" t="s">
        <v>3743</v>
      </c>
      <c r="D2970" s="5">
        <v>8</v>
      </c>
      <c r="E2970" s="6">
        <v>1178</v>
      </c>
      <c r="F2970" s="17" t="str">
        <f>VLOOKUP(A2970,'forecast data dump'!$A$1:$H$3450,4,FALSE)</f>
        <v>31-Jan-20 A</v>
      </c>
      <c r="G2970" s="17" t="str">
        <f>VLOOKUP(A2970,'forecast data dump'!$A$1:$H$3450,5,FALSE)</f>
        <v>28-Feb-20 A</v>
      </c>
      <c r="H2970" s="13">
        <f>VLOOKUP(A2970,'forecast data dump'!$A$1:$H$3450,8,FALSE)</f>
        <v>1</v>
      </c>
      <c r="I2970" s="22">
        <f t="shared" si="396"/>
        <v>0</v>
      </c>
      <c r="J2970" s="5"/>
      <c r="K2970" s="5"/>
      <c r="L2970" s="33">
        <f t="shared" si="397"/>
        <v>0</v>
      </c>
      <c r="M2970" s="33">
        <f t="shared" si="398"/>
        <v>0</v>
      </c>
      <c r="N2970" s="22">
        <f t="shared" si="399"/>
        <v>0</v>
      </c>
    </row>
    <row r="2971" spans="1:14" x14ac:dyDescent="0.3">
      <c r="A2971" s="5" t="s">
        <v>122</v>
      </c>
      <c r="B2971" s="5" t="s">
        <v>123</v>
      </c>
      <c r="C2971" s="5" t="s">
        <v>3770</v>
      </c>
      <c r="D2971" s="5">
        <v>8</v>
      </c>
      <c r="E2971" s="6">
        <v>0</v>
      </c>
      <c r="F2971" s="17" t="str">
        <f>VLOOKUP(A2971,'forecast data dump'!$A$1:$H$3450,4,FALSE)</f>
        <v>15-Jan-20 A</v>
      </c>
      <c r="G2971" s="17" t="str">
        <f>VLOOKUP(A2971,'forecast data dump'!$A$1:$H$3450,5,FALSE)</f>
        <v>30-Jan-20 A</v>
      </c>
      <c r="H2971" s="13">
        <f>VLOOKUP(A2971,'forecast data dump'!$A$1:$H$3450,8,FALSE)</f>
        <v>1</v>
      </c>
      <c r="I2971" s="22">
        <f t="shared" si="396"/>
        <v>0</v>
      </c>
      <c r="J2971" s="5"/>
      <c r="K2971" s="5"/>
      <c r="L2971" s="33">
        <f t="shared" si="397"/>
        <v>0</v>
      </c>
      <c r="M2971" s="33">
        <f t="shared" si="398"/>
        <v>0</v>
      </c>
      <c r="N2971" s="22">
        <f t="shared" si="399"/>
        <v>0</v>
      </c>
    </row>
    <row r="2972" spans="1:14" x14ac:dyDescent="0.3">
      <c r="A2972" s="5" t="s">
        <v>122</v>
      </c>
      <c r="B2972" s="5" t="s">
        <v>123</v>
      </c>
      <c r="C2972" s="5" t="s">
        <v>3741</v>
      </c>
      <c r="D2972" s="5">
        <v>8</v>
      </c>
      <c r="E2972" s="6">
        <v>913</v>
      </c>
      <c r="F2972" s="17" t="str">
        <f>VLOOKUP(A2972,'forecast data dump'!$A$1:$H$3450,4,FALSE)</f>
        <v>15-Jan-20 A</v>
      </c>
      <c r="G2972" s="17" t="str">
        <f>VLOOKUP(A2972,'forecast data dump'!$A$1:$H$3450,5,FALSE)</f>
        <v>30-Jan-20 A</v>
      </c>
      <c r="H2972" s="13">
        <f>VLOOKUP(A2972,'forecast data dump'!$A$1:$H$3450,8,FALSE)</f>
        <v>1</v>
      </c>
      <c r="I2972" s="22">
        <f t="shared" si="396"/>
        <v>0</v>
      </c>
      <c r="J2972" s="5"/>
      <c r="K2972" s="5"/>
      <c r="L2972" s="33">
        <f t="shared" si="397"/>
        <v>0</v>
      </c>
      <c r="M2972" s="33">
        <f t="shared" si="398"/>
        <v>0</v>
      </c>
      <c r="N2972" s="22">
        <f t="shared" si="399"/>
        <v>0</v>
      </c>
    </row>
    <row r="2973" spans="1:14" x14ac:dyDescent="0.3">
      <c r="A2973" s="5" t="s">
        <v>122</v>
      </c>
      <c r="B2973" s="5" t="s">
        <v>123</v>
      </c>
      <c r="C2973" s="5" t="s">
        <v>3743</v>
      </c>
      <c r="D2973" s="5">
        <v>8</v>
      </c>
      <c r="E2973" s="6">
        <v>1178</v>
      </c>
      <c r="F2973" s="17" t="str">
        <f>VLOOKUP(A2973,'forecast data dump'!$A$1:$H$3450,4,FALSE)</f>
        <v>15-Jan-20 A</v>
      </c>
      <c r="G2973" s="17" t="str">
        <f>VLOOKUP(A2973,'forecast data dump'!$A$1:$H$3450,5,FALSE)</f>
        <v>30-Jan-20 A</v>
      </c>
      <c r="H2973" s="13">
        <f>VLOOKUP(A2973,'forecast data dump'!$A$1:$H$3450,8,FALSE)</f>
        <v>1</v>
      </c>
      <c r="I2973" s="22">
        <f t="shared" si="396"/>
        <v>0</v>
      </c>
      <c r="J2973" s="5"/>
      <c r="K2973" s="5"/>
      <c r="L2973" s="33">
        <f t="shared" si="397"/>
        <v>0</v>
      </c>
      <c r="M2973" s="33">
        <f t="shared" si="398"/>
        <v>0</v>
      </c>
      <c r="N2973" s="22">
        <f t="shared" si="399"/>
        <v>0</v>
      </c>
    </row>
    <row r="2974" spans="1:14" x14ac:dyDescent="0.3">
      <c r="A2974" s="3" t="s">
        <v>7919</v>
      </c>
      <c r="B2974" s="3"/>
      <c r="C2974" s="3"/>
      <c r="D2974" s="3"/>
      <c r="E2974" s="4"/>
      <c r="F2974" s="15"/>
      <c r="G2974" s="15"/>
      <c r="H2974" s="11"/>
      <c r="I2974" s="20"/>
      <c r="J2974" s="3"/>
      <c r="K2974" s="3"/>
      <c r="L2974" s="32"/>
      <c r="M2974" s="32"/>
      <c r="N2974" s="20"/>
    </row>
    <row r="2975" spans="1:14" x14ac:dyDescent="0.3">
      <c r="A2975" s="5" t="s">
        <v>134</v>
      </c>
      <c r="B2975" s="5" t="s">
        <v>135</v>
      </c>
      <c r="C2975" s="5" t="s">
        <v>3770</v>
      </c>
      <c r="D2975" s="5">
        <v>80</v>
      </c>
      <c r="E2975" s="6">
        <v>0</v>
      </c>
      <c r="F2975" s="17" t="str">
        <f>VLOOKUP(A2975,'forecast data dump'!$A$1:$H$3450,4,FALSE)</f>
        <v>31-Jan-20 A</v>
      </c>
      <c r="G2975" s="17" t="str">
        <f>VLOOKUP(A2975,'forecast data dump'!$A$1:$H$3450,5,FALSE)</f>
        <v>25-Mar-20 A</v>
      </c>
      <c r="H2975" s="13">
        <f>VLOOKUP(A2975,'forecast data dump'!$A$1:$H$3450,8,FALSE)</f>
        <v>1</v>
      </c>
      <c r="I2975" s="22">
        <f t="shared" ref="I2975:I2982" si="400">D2975*(1-H2975)</f>
        <v>0</v>
      </c>
      <c r="J2975" s="5"/>
      <c r="K2975" s="5"/>
      <c r="L2975" s="33">
        <f t="shared" ref="L2975:L2982" si="401">E2975*(1-H2975)</f>
        <v>0</v>
      </c>
      <c r="M2975" s="33">
        <f t="shared" ref="M2975:M2982" si="402">IF(J2975="",L2975,(E2975/D2975)*J2975)</f>
        <v>0</v>
      </c>
      <c r="N2975" s="22">
        <f t="shared" ref="N2975:N2982" si="403">L2975-M2975</f>
        <v>0</v>
      </c>
    </row>
    <row r="2976" spans="1:14" x14ac:dyDescent="0.3">
      <c r="A2976" s="5" t="s">
        <v>134</v>
      </c>
      <c r="B2976" s="5" t="s">
        <v>135</v>
      </c>
      <c r="C2976" s="5" t="s">
        <v>3744</v>
      </c>
      <c r="D2976" s="5">
        <v>80</v>
      </c>
      <c r="E2976" s="6">
        <v>11781</v>
      </c>
      <c r="F2976" s="17" t="str">
        <f>VLOOKUP(A2976,'forecast data dump'!$A$1:$H$3450,4,FALSE)</f>
        <v>31-Jan-20 A</v>
      </c>
      <c r="G2976" s="17" t="str">
        <f>VLOOKUP(A2976,'forecast data dump'!$A$1:$H$3450,5,FALSE)</f>
        <v>25-Mar-20 A</v>
      </c>
      <c r="H2976" s="13">
        <f>VLOOKUP(A2976,'forecast data dump'!$A$1:$H$3450,8,FALSE)</f>
        <v>1</v>
      </c>
      <c r="I2976" s="22">
        <f t="shared" si="400"/>
        <v>0</v>
      </c>
      <c r="J2976" s="5"/>
      <c r="K2976" s="5"/>
      <c r="L2976" s="33">
        <f t="shared" si="401"/>
        <v>0</v>
      </c>
      <c r="M2976" s="33">
        <f t="shared" si="402"/>
        <v>0</v>
      </c>
      <c r="N2976" s="22">
        <f t="shared" si="403"/>
        <v>0</v>
      </c>
    </row>
    <row r="2977" spans="1:14" x14ac:dyDescent="0.3">
      <c r="A2977" s="5" t="s">
        <v>134</v>
      </c>
      <c r="B2977" s="5" t="s">
        <v>135</v>
      </c>
      <c r="C2977" s="5" t="s">
        <v>3767</v>
      </c>
      <c r="D2977" s="5">
        <v>160</v>
      </c>
      <c r="E2977" s="6">
        <v>0</v>
      </c>
      <c r="F2977" s="17" t="str">
        <f>VLOOKUP(A2977,'forecast data dump'!$A$1:$H$3450,4,FALSE)</f>
        <v>31-Jan-20 A</v>
      </c>
      <c r="G2977" s="17" t="str">
        <f>VLOOKUP(A2977,'forecast data dump'!$A$1:$H$3450,5,FALSE)</f>
        <v>25-Mar-20 A</v>
      </c>
      <c r="H2977" s="13">
        <f>VLOOKUP(A2977,'forecast data dump'!$A$1:$H$3450,8,FALSE)</f>
        <v>1</v>
      </c>
      <c r="I2977" s="22">
        <f t="shared" si="400"/>
        <v>0</v>
      </c>
      <c r="J2977" s="5"/>
      <c r="K2977" s="5"/>
      <c r="L2977" s="33">
        <f t="shared" si="401"/>
        <v>0</v>
      </c>
      <c r="M2977" s="33">
        <f t="shared" si="402"/>
        <v>0</v>
      </c>
      <c r="N2977" s="22">
        <f t="shared" si="403"/>
        <v>0</v>
      </c>
    </row>
    <row r="2978" spans="1:14" x14ac:dyDescent="0.3">
      <c r="A2978" s="5" t="s">
        <v>138</v>
      </c>
      <c r="B2978" s="5" t="s">
        <v>139</v>
      </c>
      <c r="C2978" s="5" t="s">
        <v>3767</v>
      </c>
      <c r="D2978" s="5">
        <v>160</v>
      </c>
      <c r="E2978" s="6">
        <v>0</v>
      </c>
      <c r="F2978" s="17" t="str">
        <f>VLOOKUP(A2978,'forecast data dump'!$A$1:$H$3450,4,FALSE)</f>
        <v>14-Feb-20 A</v>
      </c>
      <c r="G2978" s="17" t="str">
        <f>VLOOKUP(A2978,'forecast data dump'!$A$1:$H$3450,5,FALSE)</f>
        <v>28-Feb-20 A</v>
      </c>
      <c r="H2978" s="13">
        <f>VLOOKUP(A2978,'forecast data dump'!$A$1:$H$3450,8,FALSE)</f>
        <v>1</v>
      </c>
      <c r="I2978" s="22">
        <f t="shared" si="400"/>
        <v>0</v>
      </c>
      <c r="J2978" s="5"/>
      <c r="K2978" s="5"/>
      <c r="L2978" s="33">
        <f t="shared" si="401"/>
        <v>0</v>
      </c>
      <c r="M2978" s="33">
        <f t="shared" si="402"/>
        <v>0</v>
      </c>
      <c r="N2978" s="22">
        <f t="shared" si="403"/>
        <v>0</v>
      </c>
    </row>
    <row r="2979" spans="1:14" x14ac:dyDescent="0.3">
      <c r="A2979" s="5" t="s">
        <v>138</v>
      </c>
      <c r="B2979" s="5" t="s">
        <v>139</v>
      </c>
      <c r="C2979" s="5" t="s">
        <v>3770</v>
      </c>
      <c r="D2979" s="5">
        <v>160</v>
      </c>
      <c r="E2979" s="6">
        <v>0</v>
      </c>
      <c r="F2979" s="17" t="str">
        <f>VLOOKUP(A2979,'forecast data dump'!$A$1:$H$3450,4,FALSE)</f>
        <v>14-Feb-20 A</v>
      </c>
      <c r="G2979" s="17" t="str">
        <f>VLOOKUP(A2979,'forecast data dump'!$A$1:$H$3450,5,FALSE)</f>
        <v>28-Feb-20 A</v>
      </c>
      <c r="H2979" s="13">
        <f>VLOOKUP(A2979,'forecast data dump'!$A$1:$H$3450,8,FALSE)</f>
        <v>1</v>
      </c>
      <c r="I2979" s="22">
        <f t="shared" si="400"/>
        <v>0</v>
      </c>
      <c r="J2979" s="5"/>
      <c r="K2979" s="5"/>
      <c r="L2979" s="33">
        <f t="shared" si="401"/>
        <v>0</v>
      </c>
      <c r="M2979" s="33">
        <f t="shared" si="402"/>
        <v>0</v>
      </c>
      <c r="N2979" s="22">
        <f t="shared" si="403"/>
        <v>0</v>
      </c>
    </row>
    <row r="2980" spans="1:14" x14ac:dyDescent="0.3">
      <c r="A2980" s="5" t="s">
        <v>138</v>
      </c>
      <c r="B2980" s="5" t="s">
        <v>139</v>
      </c>
      <c r="C2980" s="5" t="s">
        <v>3743</v>
      </c>
      <c r="D2980" s="5">
        <v>40</v>
      </c>
      <c r="E2980" s="6">
        <v>5891</v>
      </c>
      <c r="F2980" s="17" t="str">
        <f>VLOOKUP(A2980,'forecast data dump'!$A$1:$H$3450,4,FALSE)</f>
        <v>14-Feb-20 A</v>
      </c>
      <c r="G2980" s="17" t="str">
        <f>VLOOKUP(A2980,'forecast data dump'!$A$1:$H$3450,5,FALSE)</f>
        <v>28-Feb-20 A</v>
      </c>
      <c r="H2980" s="13">
        <f>VLOOKUP(A2980,'forecast data dump'!$A$1:$H$3450,8,FALSE)</f>
        <v>1</v>
      </c>
      <c r="I2980" s="22">
        <f t="shared" si="400"/>
        <v>0</v>
      </c>
      <c r="J2980" s="5"/>
      <c r="K2980" s="5"/>
      <c r="L2980" s="33">
        <f t="shared" si="401"/>
        <v>0</v>
      </c>
      <c r="M2980" s="33">
        <f t="shared" si="402"/>
        <v>0</v>
      </c>
      <c r="N2980" s="22">
        <f t="shared" si="403"/>
        <v>0</v>
      </c>
    </row>
    <row r="2981" spans="1:14" x14ac:dyDescent="0.3">
      <c r="A2981" s="5" t="s">
        <v>142</v>
      </c>
      <c r="B2981" s="5" t="s">
        <v>143</v>
      </c>
      <c r="C2981" s="5" t="s">
        <v>3767</v>
      </c>
      <c r="D2981" s="5">
        <v>40</v>
      </c>
      <c r="E2981" s="6">
        <v>0</v>
      </c>
      <c r="F2981" s="17" t="str">
        <f>VLOOKUP(A2981,'forecast data dump'!$A$1:$H$3450,4,FALSE)</f>
        <v>01-Apr-20 A</v>
      </c>
      <c r="G2981" s="17" t="str">
        <f>VLOOKUP(A2981,'forecast data dump'!$A$1:$H$3450,5,FALSE)</f>
        <v>07-Apr-20 A</v>
      </c>
      <c r="H2981" s="13">
        <f>VLOOKUP(A2981,'forecast data dump'!$A$1:$H$3450,8,FALSE)</f>
        <v>1</v>
      </c>
      <c r="I2981" s="22">
        <f t="shared" si="400"/>
        <v>0</v>
      </c>
      <c r="J2981" s="5"/>
      <c r="K2981" s="5"/>
      <c r="L2981" s="33">
        <f t="shared" si="401"/>
        <v>0</v>
      </c>
      <c r="M2981" s="33">
        <f t="shared" si="402"/>
        <v>0</v>
      </c>
      <c r="N2981" s="22">
        <f t="shared" si="403"/>
        <v>0</v>
      </c>
    </row>
    <row r="2982" spans="1:14" x14ac:dyDescent="0.3">
      <c r="A2982" s="5" t="s">
        <v>142</v>
      </c>
      <c r="B2982" s="5" t="s">
        <v>143</v>
      </c>
      <c r="C2982" s="5" t="s">
        <v>3741</v>
      </c>
      <c r="D2982" s="5">
        <v>40</v>
      </c>
      <c r="E2982" s="6">
        <v>4565</v>
      </c>
      <c r="F2982" s="17" t="str">
        <f>VLOOKUP(A2982,'forecast data dump'!$A$1:$H$3450,4,FALSE)</f>
        <v>01-Apr-20 A</v>
      </c>
      <c r="G2982" s="17" t="str">
        <f>VLOOKUP(A2982,'forecast data dump'!$A$1:$H$3450,5,FALSE)</f>
        <v>07-Apr-20 A</v>
      </c>
      <c r="H2982" s="13">
        <f>VLOOKUP(A2982,'forecast data dump'!$A$1:$H$3450,8,FALSE)</f>
        <v>1</v>
      </c>
      <c r="I2982" s="22">
        <f t="shared" si="400"/>
        <v>0</v>
      </c>
      <c r="J2982" s="5"/>
      <c r="K2982" s="5"/>
      <c r="L2982" s="33">
        <f t="shared" si="401"/>
        <v>0</v>
      </c>
      <c r="M2982" s="33">
        <f t="shared" si="402"/>
        <v>0</v>
      </c>
      <c r="N2982" s="22">
        <f t="shared" si="403"/>
        <v>0</v>
      </c>
    </row>
    <row r="2983" spans="1:14" x14ac:dyDescent="0.3">
      <c r="A2983" s="3" t="s">
        <v>7920</v>
      </c>
      <c r="B2983" s="3"/>
      <c r="C2983" s="3"/>
      <c r="D2983" s="3"/>
      <c r="E2983" s="4"/>
      <c r="F2983" s="15"/>
      <c r="G2983" s="15"/>
      <c r="H2983" s="11"/>
      <c r="I2983" s="20"/>
      <c r="J2983" s="3"/>
      <c r="K2983" s="3"/>
      <c r="L2983" s="32"/>
      <c r="M2983" s="32"/>
      <c r="N2983" s="20"/>
    </row>
    <row r="2984" spans="1:14" x14ac:dyDescent="0.3">
      <c r="A2984" s="5" t="s">
        <v>75</v>
      </c>
      <c r="B2984" s="5" t="s">
        <v>76</v>
      </c>
      <c r="C2984" s="5" t="s">
        <v>3741</v>
      </c>
      <c r="D2984" s="5">
        <v>32</v>
      </c>
      <c r="E2984" s="6">
        <v>3652</v>
      </c>
      <c r="F2984" s="17" t="str">
        <f>VLOOKUP(A2984,'forecast data dump'!$A$1:$H$3450,4,FALSE)</f>
        <v>08-Jan-20 A</v>
      </c>
      <c r="G2984" s="17" t="str">
        <f>VLOOKUP(A2984,'forecast data dump'!$A$1:$H$3450,5,FALSE)</f>
        <v>27-Jan-20 A</v>
      </c>
      <c r="H2984" s="13">
        <f>VLOOKUP(A2984,'forecast data dump'!$A$1:$H$3450,8,FALSE)</f>
        <v>1</v>
      </c>
      <c r="I2984" s="22">
        <f>D2984*(1-H2984)</f>
        <v>0</v>
      </c>
      <c r="J2984" s="5"/>
      <c r="K2984" s="5"/>
      <c r="L2984" s="33">
        <f>E2984*(1-H2984)</f>
        <v>0</v>
      </c>
      <c r="M2984" s="33">
        <f>IF(J2984="",L2984,(E2984/D2984)*J2984)</f>
        <v>0</v>
      </c>
      <c r="N2984" s="22">
        <f>L2984-M2984</f>
        <v>0</v>
      </c>
    </row>
    <row r="2985" spans="1:14" x14ac:dyDescent="0.3">
      <c r="A2985" s="5" t="s">
        <v>75</v>
      </c>
      <c r="B2985" s="5" t="s">
        <v>76</v>
      </c>
      <c r="C2985" s="5" t="s">
        <v>3770</v>
      </c>
      <c r="D2985" s="5">
        <v>32</v>
      </c>
      <c r="E2985" s="6">
        <v>0</v>
      </c>
      <c r="F2985" s="17" t="str">
        <f>VLOOKUP(A2985,'forecast data dump'!$A$1:$H$3450,4,FALSE)</f>
        <v>08-Jan-20 A</v>
      </c>
      <c r="G2985" s="17" t="str">
        <f>VLOOKUP(A2985,'forecast data dump'!$A$1:$H$3450,5,FALSE)</f>
        <v>27-Jan-20 A</v>
      </c>
      <c r="H2985" s="13">
        <f>VLOOKUP(A2985,'forecast data dump'!$A$1:$H$3450,8,FALSE)</f>
        <v>1</v>
      </c>
      <c r="I2985" s="22">
        <f>D2985*(1-H2985)</f>
        <v>0</v>
      </c>
      <c r="J2985" s="5"/>
      <c r="K2985" s="5"/>
      <c r="L2985" s="33">
        <f>E2985*(1-H2985)</f>
        <v>0</v>
      </c>
      <c r="M2985" s="33">
        <f>IF(J2985="",L2985,(E2985/D2985)*J2985)</f>
        <v>0</v>
      </c>
      <c r="N2985" s="22">
        <f>L2985-M2985</f>
        <v>0</v>
      </c>
    </row>
    <row r="2986" spans="1:14" x14ac:dyDescent="0.3">
      <c r="A2986" s="3" t="s">
        <v>7821</v>
      </c>
      <c r="B2986" s="3"/>
      <c r="C2986" s="3"/>
      <c r="D2986" s="3"/>
      <c r="E2986" s="4"/>
      <c r="F2986" s="15"/>
      <c r="G2986" s="15"/>
      <c r="H2986" s="11"/>
      <c r="I2986" s="20"/>
      <c r="J2986" s="3"/>
      <c r="K2986" s="3"/>
      <c r="L2986" s="32"/>
      <c r="M2986" s="32"/>
      <c r="N2986" s="20"/>
    </row>
    <row r="2987" spans="1:14" x14ac:dyDescent="0.3">
      <c r="A2987" s="5" t="s">
        <v>162</v>
      </c>
      <c r="B2987" s="5" t="s">
        <v>163</v>
      </c>
      <c r="C2987" s="5" t="s">
        <v>3767</v>
      </c>
      <c r="D2987" s="5">
        <v>400</v>
      </c>
      <c r="E2987" s="6">
        <v>0</v>
      </c>
      <c r="F2987" s="17">
        <f>VLOOKUP(A2987,'forecast data dump'!$A$1:$H$3450,4,FALSE)</f>
        <v>44487</v>
      </c>
      <c r="G2987" s="17">
        <f>VLOOKUP(A2987,'forecast data dump'!$A$1:$H$3450,5,FALSE)</f>
        <v>44498</v>
      </c>
      <c r="H2987" s="13">
        <f>VLOOKUP(A2987,'forecast data dump'!$A$1:$H$3450,8,FALSE)</f>
        <v>0</v>
      </c>
      <c r="I2987" s="22">
        <f>D2987*(1-H2987)</f>
        <v>400</v>
      </c>
      <c r="J2987" s="5"/>
      <c r="K2987" s="5"/>
      <c r="L2987" s="33">
        <f>E2987*(1-H2987)</f>
        <v>0</v>
      </c>
      <c r="M2987" s="33">
        <f>IF(J2987="",L2987,(E2987/D2987)*J2987)</f>
        <v>0</v>
      </c>
      <c r="N2987" s="22">
        <f>L2987-M2987</f>
        <v>0</v>
      </c>
    </row>
    <row r="2988" spans="1:14" x14ac:dyDescent="0.3">
      <c r="A2988" s="5" t="s">
        <v>162</v>
      </c>
      <c r="B2988" s="5" t="s">
        <v>163</v>
      </c>
      <c r="C2988" s="5" t="s">
        <v>3741</v>
      </c>
      <c r="D2988" s="5">
        <v>160</v>
      </c>
      <c r="E2988" s="6">
        <v>18807</v>
      </c>
      <c r="F2988" s="17">
        <f>VLOOKUP(A2988,'forecast data dump'!$A$1:$H$3450,4,FALSE)</f>
        <v>44487</v>
      </c>
      <c r="G2988" s="17">
        <f>VLOOKUP(A2988,'forecast data dump'!$A$1:$H$3450,5,FALSE)</f>
        <v>44498</v>
      </c>
      <c r="H2988" s="13">
        <f>VLOOKUP(A2988,'forecast data dump'!$A$1:$H$3450,8,FALSE)</f>
        <v>0</v>
      </c>
      <c r="I2988" s="22">
        <f>D2988*(1-H2988)</f>
        <v>160</v>
      </c>
      <c r="J2988" s="5"/>
      <c r="K2988" s="5"/>
      <c r="L2988" s="33">
        <f>E2988*(1-H2988)</f>
        <v>18807</v>
      </c>
      <c r="M2988" s="33">
        <f>IF(J2988="",L2988,(E2988/D2988)*J2988)</f>
        <v>18807</v>
      </c>
      <c r="N2988" s="22">
        <f>L2988-M2988</f>
        <v>0</v>
      </c>
    </row>
    <row r="2989" spans="1:14" x14ac:dyDescent="0.3">
      <c r="A2989" s="5" t="s">
        <v>162</v>
      </c>
      <c r="B2989" s="5" t="s">
        <v>163</v>
      </c>
      <c r="C2989" s="5" t="s">
        <v>3770</v>
      </c>
      <c r="D2989" s="5">
        <v>48</v>
      </c>
      <c r="E2989" s="6">
        <v>0</v>
      </c>
      <c r="F2989" s="17">
        <f>VLOOKUP(A2989,'forecast data dump'!$A$1:$H$3450,4,FALSE)</f>
        <v>44487</v>
      </c>
      <c r="G2989" s="17">
        <f>VLOOKUP(A2989,'forecast data dump'!$A$1:$H$3450,5,FALSE)</f>
        <v>44498</v>
      </c>
      <c r="H2989" s="13">
        <f>VLOOKUP(A2989,'forecast data dump'!$A$1:$H$3450,8,FALSE)</f>
        <v>0</v>
      </c>
      <c r="I2989" s="22">
        <f>D2989*(1-H2989)</f>
        <v>48</v>
      </c>
      <c r="J2989" s="5"/>
      <c r="K2989" s="5"/>
      <c r="L2989" s="33">
        <f>E2989*(1-H2989)</f>
        <v>0</v>
      </c>
      <c r="M2989" s="33">
        <f>IF(J2989="",L2989,(E2989/D2989)*J2989)</f>
        <v>0</v>
      </c>
      <c r="N2989" s="22">
        <f>L2989-M2989</f>
        <v>0</v>
      </c>
    </row>
    <row r="2990" spans="1:14" x14ac:dyDescent="0.3">
      <c r="A2990" s="3" t="s">
        <v>7927</v>
      </c>
      <c r="B2990" s="3"/>
      <c r="C2990" s="3"/>
      <c r="D2990" s="3"/>
      <c r="E2990" s="4"/>
      <c r="F2990" s="15"/>
      <c r="G2990" s="15"/>
      <c r="H2990" s="11"/>
      <c r="I2990" s="20"/>
      <c r="J2990" s="3"/>
      <c r="K2990" s="3"/>
      <c r="L2990" s="32"/>
      <c r="M2990" s="32"/>
      <c r="N2990" s="20"/>
    </row>
    <row r="2991" spans="1:14" x14ac:dyDescent="0.3">
      <c r="A2991" s="3" t="s">
        <v>7907</v>
      </c>
      <c r="B2991" s="3"/>
      <c r="C2991" s="3"/>
      <c r="D2991" s="3"/>
      <c r="E2991" s="4"/>
      <c r="F2991" s="15"/>
      <c r="G2991" s="15"/>
      <c r="H2991" s="11"/>
      <c r="I2991" s="20"/>
      <c r="J2991" s="3"/>
      <c r="K2991" s="3"/>
      <c r="L2991" s="32"/>
      <c r="M2991" s="32"/>
      <c r="N2991" s="20"/>
    </row>
    <row r="2992" spans="1:14" x14ac:dyDescent="0.3">
      <c r="A2992" s="5" t="s">
        <v>293</v>
      </c>
      <c r="B2992" s="5" t="s">
        <v>294</v>
      </c>
      <c r="C2992" s="5" t="s">
        <v>3740</v>
      </c>
      <c r="D2992" s="5">
        <v>24</v>
      </c>
      <c r="E2992" s="6">
        <v>4131</v>
      </c>
      <c r="F2992" s="17" t="str">
        <f>VLOOKUP(A2992,'forecast data dump'!$A$1:$H$3450,4,FALSE)</f>
        <v>02-Dec-19 A</v>
      </c>
      <c r="G2992" s="17" t="str">
        <f>VLOOKUP(A2992,'forecast data dump'!$A$1:$H$3450,5,FALSE)</f>
        <v>30-Sep-20 A</v>
      </c>
      <c r="H2992" s="13">
        <f>VLOOKUP(A2992,'forecast data dump'!$A$1:$H$3450,8,FALSE)</f>
        <v>1</v>
      </c>
      <c r="I2992" s="22">
        <f t="shared" ref="I2992:I3001" si="404">D2992*(1-H2992)</f>
        <v>0</v>
      </c>
      <c r="J2992" s="5"/>
      <c r="K2992" s="5"/>
      <c r="L2992" s="33">
        <f t="shared" ref="L2992:L3001" si="405">E2992*(1-H2992)</f>
        <v>0</v>
      </c>
      <c r="M2992" s="33">
        <f t="shared" ref="M2992:M3001" si="406">IF(J2992="",L2992,(E2992/D2992)*J2992)</f>
        <v>0</v>
      </c>
      <c r="N2992" s="22">
        <f t="shared" ref="N2992:N3001" si="407">L2992-M2992</f>
        <v>0</v>
      </c>
    </row>
    <row r="2993" spans="1:14" x14ac:dyDescent="0.3">
      <c r="A2993" s="5" t="s">
        <v>293</v>
      </c>
      <c r="B2993" s="5" t="s">
        <v>294</v>
      </c>
      <c r="C2993" s="5" t="s">
        <v>3742</v>
      </c>
      <c r="D2993" s="5">
        <v>60</v>
      </c>
      <c r="E2993" s="6">
        <v>6847</v>
      </c>
      <c r="F2993" s="17" t="str">
        <f>VLOOKUP(A2993,'forecast data dump'!$A$1:$H$3450,4,FALSE)</f>
        <v>02-Dec-19 A</v>
      </c>
      <c r="G2993" s="17" t="str">
        <f>VLOOKUP(A2993,'forecast data dump'!$A$1:$H$3450,5,FALSE)</f>
        <v>30-Sep-20 A</v>
      </c>
      <c r="H2993" s="13">
        <f>VLOOKUP(A2993,'forecast data dump'!$A$1:$H$3450,8,FALSE)</f>
        <v>1</v>
      </c>
      <c r="I2993" s="22">
        <f t="shared" si="404"/>
        <v>0</v>
      </c>
      <c r="J2993" s="5"/>
      <c r="K2993" s="5"/>
      <c r="L2993" s="33">
        <f t="shared" si="405"/>
        <v>0</v>
      </c>
      <c r="M2993" s="33">
        <f t="shared" si="406"/>
        <v>0</v>
      </c>
      <c r="N2993" s="22">
        <f t="shared" si="407"/>
        <v>0</v>
      </c>
    </row>
    <row r="2994" spans="1:14" x14ac:dyDescent="0.3">
      <c r="A2994" s="5" t="s">
        <v>293</v>
      </c>
      <c r="B2994" s="5" t="s">
        <v>294</v>
      </c>
      <c r="C2994" s="5" t="s">
        <v>3745</v>
      </c>
      <c r="D2994" s="5">
        <v>72</v>
      </c>
      <c r="E2994" s="6">
        <v>8217</v>
      </c>
      <c r="F2994" s="17" t="str">
        <f>VLOOKUP(A2994,'forecast data dump'!$A$1:$H$3450,4,FALSE)</f>
        <v>02-Dec-19 A</v>
      </c>
      <c r="G2994" s="17" t="str">
        <f>VLOOKUP(A2994,'forecast data dump'!$A$1:$H$3450,5,FALSE)</f>
        <v>30-Sep-20 A</v>
      </c>
      <c r="H2994" s="13">
        <f>VLOOKUP(A2994,'forecast data dump'!$A$1:$H$3450,8,FALSE)</f>
        <v>1</v>
      </c>
      <c r="I2994" s="22">
        <f t="shared" si="404"/>
        <v>0</v>
      </c>
      <c r="J2994" s="5"/>
      <c r="K2994" s="5"/>
      <c r="L2994" s="33">
        <f t="shared" si="405"/>
        <v>0</v>
      </c>
      <c r="M2994" s="33">
        <f t="shared" si="406"/>
        <v>0</v>
      </c>
      <c r="N2994" s="22">
        <f t="shared" si="407"/>
        <v>0</v>
      </c>
    </row>
    <row r="2995" spans="1:14" x14ac:dyDescent="0.3">
      <c r="A2995" s="5" t="s">
        <v>293</v>
      </c>
      <c r="B2995" s="5" t="s">
        <v>294</v>
      </c>
      <c r="C2995" s="5" t="s">
        <v>3767</v>
      </c>
      <c r="D2995" s="5">
        <v>24</v>
      </c>
      <c r="E2995" s="6">
        <v>0</v>
      </c>
      <c r="F2995" s="17" t="str">
        <f>VLOOKUP(A2995,'forecast data dump'!$A$1:$H$3450,4,FALSE)</f>
        <v>02-Dec-19 A</v>
      </c>
      <c r="G2995" s="17" t="str">
        <f>VLOOKUP(A2995,'forecast data dump'!$A$1:$H$3450,5,FALSE)</f>
        <v>30-Sep-20 A</v>
      </c>
      <c r="H2995" s="13">
        <f>VLOOKUP(A2995,'forecast data dump'!$A$1:$H$3450,8,FALSE)</f>
        <v>1</v>
      </c>
      <c r="I2995" s="22">
        <f t="shared" si="404"/>
        <v>0</v>
      </c>
      <c r="J2995" s="5"/>
      <c r="K2995" s="5"/>
      <c r="L2995" s="33">
        <f t="shared" si="405"/>
        <v>0</v>
      </c>
      <c r="M2995" s="33">
        <f t="shared" si="406"/>
        <v>0</v>
      </c>
      <c r="N2995" s="22">
        <f t="shared" si="407"/>
        <v>0</v>
      </c>
    </row>
    <row r="2996" spans="1:14" x14ac:dyDescent="0.3">
      <c r="A2996" s="5" t="s">
        <v>293</v>
      </c>
      <c r="B2996" s="5" t="s">
        <v>294</v>
      </c>
      <c r="C2996" s="5" t="s">
        <v>3744</v>
      </c>
      <c r="D2996" s="5">
        <v>240</v>
      </c>
      <c r="E2996" s="6">
        <v>35344</v>
      </c>
      <c r="F2996" s="17" t="str">
        <f>VLOOKUP(A2996,'forecast data dump'!$A$1:$H$3450,4,FALSE)</f>
        <v>02-Dec-19 A</v>
      </c>
      <c r="G2996" s="17" t="str">
        <f>VLOOKUP(A2996,'forecast data dump'!$A$1:$H$3450,5,FALSE)</f>
        <v>30-Sep-20 A</v>
      </c>
      <c r="H2996" s="13">
        <f>VLOOKUP(A2996,'forecast data dump'!$A$1:$H$3450,8,FALSE)</f>
        <v>1</v>
      </c>
      <c r="I2996" s="22">
        <f t="shared" si="404"/>
        <v>0</v>
      </c>
      <c r="J2996" s="5"/>
      <c r="K2996" s="5"/>
      <c r="L2996" s="33">
        <f t="shared" si="405"/>
        <v>0</v>
      </c>
      <c r="M2996" s="33">
        <f t="shared" si="406"/>
        <v>0</v>
      </c>
      <c r="N2996" s="22">
        <f t="shared" si="407"/>
        <v>0</v>
      </c>
    </row>
    <row r="2997" spans="1:14" x14ac:dyDescent="0.3">
      <c r="A2997" s="5" t="s">
        <v>295</v>
      </c>
      <c r="B2997" s="5" t="s">
        <v>296</v>
      </c>
      <c r="C2997" s="5" t="s">
        <v>3744</v>
      </c>
      <c r="D2997" s="5">
        <v>248</v>
      </c>
      <c r="E2997" s="6">
        <v>36522</v>
      </c>
      <c r="F2997" s="17" t="str">
        <f>VLOOKUP(A2997,'forecast data dump'!$A$1:$H$3450,4,FALSE)</f>
        <v>13-Apr-20 A</v>
      </c>
      <c r="G2997" s="17" t="str">
        <f>VLOOKUP(A2997,'forecast data dump'!$A$1:$H$3450,5,FALSE)</f>
        <v>28-May-21 A</v>
      </c>
      <c r="H2997" s="13">
        <f>VLOOKUP(A2997,'forecast data dump'!$A$1:$H$3450,8,FALSE)</f>
        <v>1</v>
      </c>
      <c r="I2997" s="22">
        <f t="shared" si="404"/>
        <v>0</v>
      </c>
      <c r="J2997" s="5"/>
      <c r="K2997" s="5"/>
      <c r="L2997" s="33">
        <f t="shared" si="405"/>
        <v>0</v>
      </c>
      <c r="M2997" s="33">
        <f t="shared" si="406"/>
        <v>0</v>
      </c>
      <c r="N2997" s="22">
        <f t="shared" si="407"/>
        <v>0</v>
      </c>
    </row>
    <row r="2998" spans="1:14" x14ac:dyDescent="0.3">
      <c r="A2998" s="5" t="s">
        <v>295</v>
      </c>
      <c r="B2998" s="5" t="s">
        <v>296</v>
      </c>
      <c r="C2998" s="5" t="s">
        <v>3740</v>
      </c>
      <c r="D2998" s="5">
        <v>240</v>
      </c>
      <c r="E2998" s="6">
        <v>41305</v>
      </c>
      <c r="F2998" s="17" t="str">
        <f>VLOOKUP(A2998,'forecast data dump'!$A$1:$H$3450,4,FALSE)</f>
        <v>13-Apr-20 A</v>
      </c>
      <c r="G2998" s="17" t="str">
        <f>VLOOKUP(A2998,'forecast data dump'!$A$1:$H$3450,5,FALSE)</f>
        <v>28-May-21 A</v>
      </c>
      <c r="H2998" s="13">
        <f>VLOOKUP(A2998,'forecast data dump'!$A$1:$H$3450,8,FALSE)</f>
        <v>1</v>
      </c>
      <c r="I2998" s="22">
        <f t="shared" si="404"/>
        <v>0</v>
      </c>
      <c r="J2998" s="5"/>
      <c r="K2998" s="5"/>
      <c r="L2998" s="33">
        <f t="shared" si="405"/>
        <v>0</v>
      </c>
      <c r="M2998" s="33">
        <f t="shared" si="406"/>
        <v>0</v>
      </c>
      <c r="N2998" s="22">
        <f t="shared" si="407"/>
        <v>0</v>
      </c>
    </row>
    <row r="2999" spans="1:14" x14ac:dyDescent="0.3">
      <c r="A2999" s="5" t="s">
        <v>295</v>
      </c>
      <c r="B2999" s="5" t="s">
        <v>296</v>
      </c>
      <c r="C2999" s="5" t="s">
        <v>3742</v>
      </c>
      <c r="D2999" s="5">
        <v>64</v>
      </c>
      <c r="E2999" s="6">
        <v>7304</v>
      </c>
      <c r="F2999" s="17" t="str">
        <f>VLOOKUP(A2999,'forecast data dump'!$A$1:$H$3450,4,FALSE)</f>
        <v>13-Apr-20 A</v>
      </c>
      <c r="G2999" s="17" t="str">
        <f>VLOOKUP(A2999,'forecast data dump'!$A$1:$H$3450,5,FALSE)</f>
        <v>28-May-21 A</v>
      </c>
      <c r="H2999" s="13">
        <f>VLOOKUP(A2999,'forecast data dump'!$A$1:$H$3450,8,FALSE)</f>
        <v>1</v>
      </c>
      <c r="I2999" s="22">
        <f t="shared" si="404"/>
        <v>0</v>
      </c>
      <c r="J2999" s="5"/>
      <c r="K2999" s="5"/>
      <c r="L2999" s="33">
        <f t="shared" si="405"/>
        <v>0</v>
      </c>
      <c r="M2999" s="33">
        <f t="shared" si="406"/>
        <v>0</v>
      </c>
      <c r="N2999" s="22">
        <f t="shared" si="407"/>
        <v>0</v>
      </c>
    </row>
    <row r="3000" spans="1:14" x14ac:dyDescent="0.3">
      <c r="A3000" s="5" t="s">
        <v>295</v>
      </c>
      <c r="B3000" s="5" t="s">
        <v>296</v>
      </c>
      <c r="C3000" s="5" t="s">
        <v>3745</v>
      </c>
      <c r="D3000" s="5">
        <v>64</v>
      </c>
      <c r="E3000" s="6">
        <v>7304</v>
      </c>
      <c r="F3000" s="17" t="str">
        <f>VLOOKUP(A3000,'forecast data dump'!$A$1:$H$3450,4,FALSE)</f>
        <v>13-Apr-20 A</v>
      </c>
      <c r="G3000" s="17" t="str">
        <f>VLOOKUP(A3000,'forecast data dump'!$A$1:$H$3450,5,FALSE)</f>
        <v>28-May-21 A</v>
      </c>
      <c r="H3000" s="13">
        <f>VLOOKUP(A3000,'forecast data dump'!$A$1:$H$3450,8,FALSE)</f>
        <v>1</v>
      </c>
      <c r="I3000" s="22">
        <f t="shared" si="404"/>
        <v>0</v>
      </c>
      <c r="J3000" s="5"/>
      <c r="K3000" s="5"/>
      <c r="L3000" s="33">
        <f t="shared" si="405"/>
        <v>0</v>
      </c>
      <c r="M3000" s="33">
        <f t="shared" si="406"/>
        <v>0</v>
      </c>
      <c r="N3000" s="22">
        <f t="shared" si="407"/>
        <v>0</v>
      </c>
    </row>
    <row r="3001" spans="1:14" x14ac:dyDescent="0.3">
      <c r="A3001" s="5" t="s">
        <v>295</v>
      </c>
      <c r="B3001" s="5" t="s">
        <v>296</v>
      </c>
      <c r="C3001" s="5" t="s">
        <v>3767</v>
      </c>
      <c r="D3001" s="5">
        <v>96</v>
      </c>
      <c r="E3001" s="6">
        <v>0</v>
      </c>
      <c r="F3001" s="17" t="str">
        <f>VLOOKUP(A3001,'forecast data dump'!$A$1:$H$3450,4,FALSE)</f>
        <v>13-Apr-20 A</v>
      </c>
      <c r="G3001" s="17" t="str">
        <f>VLOOKUP(A3001,'forecast data dump'!$A$1:$H$3450,5,FALSE)</f>
        <v>28-May-21 A</v>
      </c>
      <c r="H3001" s="13">
        <f>VLOOKUP(A3001,'forecast data dump'!$A$1:$H$3450,8,FALSE)</f>
        <v>1</v>
      </c>
      <c r="I3001" s="22">
        <f t="shared" si="404"/>
        <v>0</v>
      </c>
      <c r="J3001" s="5"/>
      <c r="K3001" s="5"/>
      <c r="L3001" s="33">
        <f t="shared" si="405"/>
        <v>0</v>
      </c>
      <c r="M3001" s="33">
        <f t="shared" si="406"/>
        <v>0</v>
      </c>
      <c r="N3001" s="22">
        <f t="shared" si="407"/>
        <v>0</v>
      </c>
    </row>
    <row r="3002" spans="1:14" x14ac:dyDescent="0.3">
      <c r="A3002" s="3" t="s">
        <v>7823</v>
      </c>
      <c r="B3002" s="3"/>
      <c r="C3002" s="3"/>
      <c r="D3002" s="3"/>
      <c r="E3002" s="4"/>
      <c r="F3002" s="15"/>
      <c r="G3002" s="15"/>
      <c r="H3002" s="11"/>
      <c r="I3002" s="20"/>
      <c r="J3002" s="3"/>
      <c r="K3002" s="3"/>
      <c r="L3002" s="32"/>
      <c r="M3002" s="32"/>
      <c r="N3002" s="20"/>
    </row>
    <row r="3003" spans="1:14" x14ac:dyDescent="0.3">
      <c r="A3003" s="5" t="s">
        <v>313</v>
      </c>
      <c r="B3003" s="5" t="s">
        <v>314</v>
      </c>
      <c r="C3003" s="5" t="s">
        <v>3744</v>
      </c>
      <c r="D3003" s="5">
        <v>80</v>
      </c>
      <c r="E3003" s="6">
        <v>11781</v>
      </c>
      <c r="F3003" s="17" t="str">
        <f>VLOOKUP(A3003,'forecast data dump'!$A$1:$H$3450,4,FALSE)</f>
        <v>05-May-20 A</v>
      </c>
      <c r="G3003" s="17" t="str">
        <f>VLOOKUP(A3003,'forecast data dump'!$A$1:$H$3450,5,FALSE)</f>
        <v>28-May-20 A</v>
      </c>
      <c r="H3003" s="13">
        <f>VLOOKUP(A3003,'forecast data dump'!$A$1:$H$3450,8,FALSE)</f>
        <v>1</v>
      </c>
      <c r="I3003" s="22">
        <f t="shared" ref="I3003:I3010" si="408">D3003*(1-H3003)</f>
        <v>0</v>
      </c>
      <c r="J3003" s="5"/>
      <c r="K3003" s="5"/>
      <c r="L3003" s="33">
        <f t="shared" ref="L3003:L3010" si="409">E3003*(1-H3003)</f>
        <v>0</v>
      </c>
      <c r="M3003" s="33">
        <f t="shared" ref="M3003:M3010" si="410">IF(J3003="",L3003,(E3003/D3003)*J3003)</f>
        <v>0</v>
      </c>
      <c r="N3003" s="22">
        <f t="shared" ref="N3003:N3010" si="411">L3003-M3003</f>
        <v>0</v>
      </c>
    </row>
    <row r="3004" spans="1:14" x14ac:dyDescent="0.3">
      <c r="A3004" s="5" t="s">
        <v>313</v>
      </c>
      <c r="B3004" s="5" t="s">
        <v>314</v>
      </c>
      <c r="C3004" s="5" t="s">
        <v>3770</v>
      </c>
      <c r="D3004" s="5">
        <v>56</v>
      </c>
      <c r="E3004" s="6">
        <v>0</v>
      </c>
      <c r="F3004" s="17" t="str">
        <f>VLOOKUP(A3004,'forecast data dump'!$A$1:$H$3450,4,FALSE)</f>
        <v>05-May-20 A</v>
      </c>
      <c r="G3004" s="17" t="str">
        <f>VLOOKUP(A3004,'forecast data dump'!$A$1:$H$3450,5,FALSE)</f>
        <v>28-May-20 A</v>
      </c>
      <c r="H3004" s="13">
        <f>VLOOKUP(A3004,'forecast data dump'!$A$1:$H$3450,8,FALSE)</f>
        <v>1</v>
      </c>
      <c r="I3004" s="22">
        <f t="shared" si="408"/>
        <v>0</v>
      </c>
      <c r="J3004" s="5"/>
      <c r="K3004" s="5"/>
      <c r="L3004" s="33">
        <f t="shared" si="409"/>
        <v>0</v>
      </c>
      <c r="M3004" s="33">
        <f t="shared" si="410"/>
        <v>0</v>
      </c>
      <c r="N3004" s="22">
        <f t="shared" si="411"/>
        <v>0</v>
      </c>
    </row>
    <row r="3005" spans="1:14" x14ac:dyDescent="0.3">
      <c r="A3005" s="5" t="s">
        <v>313</v>
      </c>
      <c r="B3005" s="5" t="s">
        <v>314</v>
      </c>
      <c r="C3005" s="5" t="s">
        <v>3742</v>
      </c>
      <c r="D3005" s="5">
        <v>80</v>
      </c>
      <c r="E3005" s="6">
        <v>9130</v>
      </c>
      <c r="F3005" s="17" t="str">
        <f>VLOOKUP(A3005,'forecast data dump'!$A$1:$H$3450,4,FALSE)</f>
        <v>05-May-20 A</v>
      </c>
      <c r="G3005" s="17" t="str">
        <f>VLOOKUP(A3005,'forecast data dump'!$A$1:$H$3450,5,FALSE)</f>
        <v>28-May-20 A</v>
      </c>
      <c r="H3005" s="13">
        <f>VLOOKUP(A3005,'forecast data dump'!$A$1:$H$3450,8,FALSE)</f>
        <v>1</v>
      </c>
      <c r="I3005" s="22">
        <f t="shared" si="408"/>
        <v>0</v>
      </c>
      <c r="J3005" s="5"/>
      <c r="K3005" s="5"/>
      <c r="L3005" s="33">
        <f t="shared" si="409"/>
        <v>0</v>
      </c>
      <c r="M3005" s="33">
        <f t="shared" si="410"/>
        <v>0</v>
      </c>
      <c r="N3005" s="22">
        <f t="shared" si="411"/>
        <v>0</v>
      </c>
    </row>
    <row r="3006" spans="1:14" x14ac:dyDescent="0.3">
      <c r="A3006" s="5" t="s">
        <v>319</v>
      </c>
      <c r="B3006" s="5" t="s">
        <v>320</v>
      </c>
      <c r="C3006" s="5" t="s">
        <v>3744</v>
      </c>
      <c r="D3006" s="5">
        <v>56</v>
      </c>
      <c r="E3006" s="6">
        <v>8494</v>
      </c>
      <c r="F3006" s="17">
        <f>VLOOKUP(A3006,'forecast data dump'!$A$1:$H$3450,4,FALSE)</f>
        <v>44475</v>
      </c>
      <c r="G3006" s="17">
        <f>VLOOKUP(A3006,'forecast data dump'!$A$1:$H$3450,5,FALSE)</f>
        <v>44580</v>
      </c>
      <c r="H3006" s="13">
        <f>VLOOKUP(A3006,'forecast data dump'!$A$1:$H$3450,8,FALSE)</f>
        <v>0</v>
      </c>
      <c r="I3006" s="22">
        <f t="shared" si="408"/>
        <v>56</v>
      </c>
      <c r="J3006" s="5"/>
      <c r="K3006" s="5"/>
      <c r="L3006" s="33">
        <f t="shared" si="409"/>
        <v>8494</v>
      </c>
      <c r="M3006" s="33">
        <f t="shared" si="410"/>
        <v>8494</v>
      </c>
      <c r="N3006" s="22">
        <f t="shared" si="411"/>
        <v>0</v>
      </c>
    </row>
    <row r="3007" spans="1:14" x14ac:dyDescent="0.3">
      <c r="A3007" s="5" t="s">
        <v>319</v>
      </c>
      <c r="B3007" s="5" t="s">
        <v>320</v>
      </c>
      <c r="C3007" s="5" t="s">
        <v>3770</v>
      </c>
      <c r="D3007" s="5">
        <v>56</v>
      </c>
      <c r="E3007" s="6">
        <v>0</v>
      </c>
      <c r="F3007" s="17">
        <f>VLOOKUP(A3007,'forecast data dump'!$A$1:$H$3450,4,FALSE)</f>
        <v>44475</v>
      </c>
      <c r="G3007" s="17">
        <f>VLOOKUP(A3007,'forecast data dump'!$A$1:$H$3450,5,FALSE)</f>
        <v>44580</v>
      </c>
      <c r="H3007" s="13">
        <f>VLOOKUP(A3007,'forecast data dump'!$A$1:$H$3450,8,FALSE)</f>
        <v>0</v>
      </c>
      <c r="I3007" s="22">
        <f t="shared" si="408"/>
        <v>56</v>
      </c>
      <c r="J3007" s="5"/>
      <c r="K3007" s="5"/>
      <c r="L3007" s="33">
        <f t="shared" si="409"/>
        <v>0</v>
      </c>
      <c r="M3007" s="33">
        <f t="shared" si="410"/>
        <v>0</v>
      </c>
      <c r="N3007" s="22">
        <f t="shared" si="411"/>
        <v>0</v>
      </c>
    </row>
    <row r="3008" spans="1:14" x14ac:dyDescent="0.3">
      <c r="A3008" s="5" t="s">
        <v>319</v>
      </c>
      <c r="B3008" s="5" t="s">
        <v>320</v>
      </c>
      <c r="C3008" s="5" t="s">
        <v>3767</v>
      </c>
      <c r="D3008" s="5">
        <v>280</v>
      </c>
      <c r="E3008" s="6">
        <v>0</v>
      </c>
      <c r="F3008" s="17">
        <f>VLOOKUP(A3008,'forecast data dump'!$A$1:$H$3450,4,FALSE)</f>
        <v>44475</v>
      </c>
      <c r="G3008" s="17">
        <f>VLOOKUP(A3008,'forecast data dump'!$A$1:$H$3450,5,FALSE)</f>
        <v>44580</v>
      </c>
      <c r="H3008" s="13">
        <f>VLOOKUP(A3008,'forecast data dump'!$A$1:$H$3450,8,FALSE)</f>
        <v>0</v>
      </c>
      <c r="I3008" s="22">
        <f t="shared" si="408"/>
        <v>280</v>
      </c>
      <c r="J3008" s="5"/>
      <c r="K3008" s="5"/>
      <c r="L3008" s="33">
        <f t="shared" si="409"/>
        <v>0</v>
      </c>
      <c r="M3008" s="33">
        <f t="shared" si="410"/>
        <v>0</v>
      </c>
      <c r="N3008" s="22">
        <f t="shared" si="411"/>
        <v>0</v>
      </c>
    </row>
    <row r="3009" spans="1:14" x14ac:dyDescent="0.3">
      <c r="A3009" s="5" t="s">
        <v>319</v>
      </c>
      <c r="B3009" s="5" t="s">
        <v>320</v>
      </c>
      <c r="C3009" s="5" t="s">
        <v>3742</v>
      </c>
      <c r="D3009" s="5">
        <v>168</v>
      </c>
      <c r="E3009" s="6">
        <v>19748</v>
      </c>
      <c r="F3009" s="17">
        <f>VLOOKUP(A3009,'forecast data dump'!$A$1:$H$3450,4,FALSE)</f>
        <v>44475</v>
      </c>
      <c r="G3009" s="17">
        <f>VLOOKUP(A3009,'forecast data dump'!$A$1:$H$3450,5,FALSE)</f>
        <v>44580</v>
      </c>
      <c r="H3009" s="13">
        <f>VLOOKUP(A3009,'forecast data dump'!$A$1:$H$3450,8,FALSE)</f>
        <v>0</v>
      </c>
      <c r="I3009" s="22">
        <f t="shared" si="408"/>
        <v>168</v>
      </c>
      <c r="J3009" s="5"/>
      <c r="K3009" s="5"/>
      <c r="L3009" s="33">
        <f t="shared" si="409"/>
        <v>19748</v>
      </c>
      <c r="M3009" s="33">
        <f t="shared" si="410"/>
        <v>19748</v>
      </c>
      <c r="N3009" s="22">
        <f t="shared" si="411"/>
        <v>0</v>
      </c>
    </row>
    <row r="3010" spans="1:14" x14ac:dyDescent="0.3">
      <c r="A3010" s="5" t="s">
        <v>319</v>
      </c>
      <c r="B3010" s="5" t="s">
        <v>320</v>
      </c>
      <c r="C3010" s="5" t="s">
        <v>3740</v>
      </c>
      <c r="D3010" s="5">
        <v>323</v>
      </c>
      <c r="E3010" s="6">
        <v>57258</v>
      </c>
      <c r="F3010" s="17">
        <f>VLOOKUP(A3010,'forecast data dump'!$A$1:$H$3450,4,FALSE)</f>
        <v>44475</v>
      </c>
      <c r="G3010" s="17">
        <f>VLOOKUP(A3010,'forecast data dump'!$A$1:$H$3450,5,FALSE)</f>
        <v>44580</v>
      </c>
      <c r="H3010" s="13">
        <f>VLOOKUP(A3010,'forecast data dump'!$A$1:$H$3450,8,FALSE)</f>
        <v>0</v>
      </c>
      <c r="I3010" s="22">
        <f t="shared" si="408"/>
        <v>323</v>
      </c>
      <c r="J3010" s="5"/>
      <c r="K3010" s="5"/>
      <c r="L3010" s="33">
        <f t="shared" si="409"/>
        <v>57258</v>
      </c>
      <c r="M3010" s="33">
        <f t="shared" si="410"/>
        <v>57258</v>
      </c>
      <c r="N3010" s="22">
        <f t="shared" si="411"/>
        <v>0</v>
      </c>
    </row>
    <row r="3011" spans="1:14" x14ac:dyDescent="0.3">
      <c r="A3011" s="3" t="s">
        <v>7928</v>
      </c>
      <c r="B3011" s="3"/>
      <c r="C3011" s="3"/>
      <c r="D3011" s="3"/>
      <c r="E3011" s="4"/>
      <c r="F3011" s="15"/>
      <c r="G3011" s="15"/>
      <c r="H3011" s="11"/>
      <c r="I3011" s="20"/>
      <c r="J3011" s="3"/>
      <c r="K3011" s="3"/>
      <c r="L3011" s="32"/>
      <c r="M3011" s="32"/>
      <c r="N3011" s="20"/>
    </row>
    <row r="3012" spans="1:14" x14ac:dyDescent="0.3">
      <c r="A3012" s="3" t="s">
        <v>7929</v>
      </c>
      <c r="B3012" s="3"/>
      <c r="C3012" s="3"/>
      <c r="D3012" s="3"/>
      <c r="E3012" s="4"/>
      <c r="F3012" s="15"/>
      <c r="G3012" s="15"/>
      <c r="H3012" s="11"/>
      <c r="I3012" s="20"/>
      <c r="J3012" s="3"/>
      <c r="K3012" s="3"/>
      <c r="L3012" s="32"/>
      <c r="M3012" s="32"/>
      <c r="N3012" s="20"/>
    </row>
    <row r="3013" spans="1:14" x14ac:dyDescent="0.3">
      <c r="A3013" s="5" t="s">
        <v>409</v>
      </c>
      <c r="B3013" s="5" t="s">
        <v>410</v>
      </c>
      <c r="C3013" s="5" t="s">
        <v>3744</v>
      </c>
      <c r="D3013" s="5">
        <v>630</v>
      </c>
      <c r="E3013" s="6">
        <v>92378</v>
      </c>
      <c r="F3013" s="17" t="str">
        <f>VLOOKUP(A3013,'forecast data dump'!$A$1:$H$3450,4,FALSE)</f>
        <v>03-Sep-19 A</v>
      </c>
      <c r="G3013" s="17" t="str">
        <f>VLOOKUP(A3013,'forecast data dump'!$A$1:$H$3450,5,FALSE)</f>
        <v>30-Jun-20 A</v>
      </c>
      <c r="H3013" s="13">
        <f>VLOOKUP(A3013,'forecast data dump'!$A$1:$H$3450,8,FALSE)</f>
        <v>1</v>
      </c>
      <c r="I3013" s="22">
        <f t="shared" ref="I3013:I3021" si="412">D3013*(1-H3013)</f>
        <v>0</v>
      </c>
      <c r="J3013" s="5"/>
      <c r="K3013" s="5"/>
      <c r="L3013" s="33">
        <f t="shared" ref="L3013:L3021" si="413">E3013*(1-H3013)</f>
        <v>0</v>
      </c>
      <c r="M3013" s="33">
        <f t="shared" ref="M3013:M3021" si="414">IF(J3013="",L3013,(E3013/D3013)*J3013)</f>
        <v>0</v>
      </c>
      <c r="N3013" s="22">
        <f t="shared" ref="N3013:N3021" si="415">L3013-M3013</f>
        <v>0</v>
      </c>
    </row>
    <row r="3014" spans="1:14" x14ac:dyDescent="0.3">
      <c r="A3014" s="5" t="s">
        <v>409</v>
      </c>
      <c r="B3014" s="5" t="s">
        <v>410</v>
      </c>
      <c r="C3014" s="5" t="s">
        <v>3740</v>
      </c>
      <c r="D3014" s="5">
        <v>210</v>
      </c>
      <c r="E3014" s="6">
        <v>35987</v>
      </c>
      <c r="F3014" s="17" t="str">
        <f>VLOOKUP(A3014,'forecast data dump'!$A$1:$H$3450,4,FALSE)</f>
        <v>03-Sep-19 A</v>
      </c>
      <c r="G3014" s="17" t="str">
        <f>VLOOKUP(A3014,'forecast data dump'!$A$1:$H$3450,5,FALSE)</f>
        <v>30-Jun-20 A</v>
      </c>
      <c r="H3014" s="13">
        <f>VLOOKUP(A3014,'forecast data dump'!$A$1:$H$3450,8,FALSE)</f>
        <v>1</v>
      </c>
      <c r="I3014" s="22">
        <f t="shared" si="412"/>
        <v>0</v>
      </c>
      <c r="J3014" s="5"/>
      <c r="K3014" s="5"/>
      <c r="L3014" s="33">
        <f t="shared" si="413"/>
        <v>0</v>
      </c>
      <c r="M3014" s="33">
        <f t="shared" si="414"/>
        <v>0</v>
      </c>
      <c r="N3014" s="22">
        <f t="shared" si="415"/>
        <v>0</v>
      </c>
    </row>
    <row r="3015" spans="1:14" x14ac:dyDescent="0.3">
      <c r="A3015" s="5" t="s">
        <v>409</v>
      </c>
      <c r="B3015" s="5" t="s">
        <v>410</v>
      </c>
      <c r="C3015" s="5" t="s">
        <v>3770</v>
      </c>
      <c r="D3015" s="5">
        <v>44</v>
      </c>
      <c r="E3015" s="6">
        <v>0</v>
      </c>
      <c r="F3015" s="17" t="str">
        <f>VLOOKUP(A3015,'forecast data dump'!$A$1:$H$3450,4,FALSE)</f>
        <v>03-Sep-19 A</v>
      </c>
      <c r="G3015" s="17" t="str">
        <f>VLOOKUP(A3015,'forecast data dump'!$A$1:$H$3450,5,FALSE)</f>
        <v>30-Jun-20 A</v>
      </c>
      <c r="H3015" s="13">
        <f>VLOOKUP(A3015,'forecast data dump'!$A$1:$H$3450,8,FALSE)</f>
        <v>1</v>
      </c>
      <c r="I3015" s="22">
        <f t="shared" si="412"/>
        <v>0</v>
      </c>
      <c r="J3015" s="5"/>
      <c r="K3015" s="5"/>
      <c r="L3015" s="33">
        <f t="shared" si="413"/>
        <v>0</v>
      </c>
      <c r="M3015" s="33">
        <f t="shared" si="414"/>
        <v>0</v>
      </c>
      <c r="N3015" s="22">
        <f t="shared" si="415"/>
        <v>0</v>
      </c>
    </row>
    <row r="3016" spans="1:14" x14ac:dyDescent="0.3">
      <c r="A3016" s="5" t="s">
        <v>409</v>
      </c>
      <c r="B3016" s="5" t="s">
        <v>410</v>
      </c>
      <c r="C3016" s="5" t="s">
        <v>3767</v>
      </c>
      <c r="D3016" s="5">
        <v>210</v>
      </c>
      <c r="E3016" s="6">
        <v>0</v>
      </c>
      <c r="F3016" s="17" t="str">
        <f>VLOOKUP(A3016,'forecast data dump'!$A$1:$H$3450,4,FALSE)</f>
        <v>03-Sep-19 A</v>
      </c>
      <c r="G3016" s="17" t="str">
        <f>VLOOKUP(A3016,'forecast data dump'!$A$1:$H$3450,5,FALSE)</f>
        <v>30-Jun-20 A</v>
      </c>
      <c r="H3016" s="13">
        <f>VLOOKUP(A3016,'forecast data dump'!$A$1:$H$3450,8,FALSE)</f>
        <v>1</v>
      </c>
      <c r="I3016" s="22">
        <f t="shared" si="412"/>
        <v>0</v>
      </c>
      <c r="J3016" s="5"/>
      <c r="K3016" s="5"/>
      <c r="L3016" s="33">
        <f t="shared" si="413"/>
        <v>0</v>
      </c>
      <c r="M3016" s="33">
        <f t="shared" si="414"/>
        <v>0</v>
      </c>
      <c r="N3016" s="22">
        <f t="shared" si="415"/>
        <v>0</v>
      </c>
    </row>
    <row r="3017" spans="1:14" x14ac:dyDescent="0.3">
      <c r="A3017" s="5" t="s">
        <v>417</v>
      </c>
      <c r="B3017" s="5" t="s">
        <v>418</v>
      </c>
      <c r="C3017" s="5" t="s">
        <v>3770</v>
      </c>
      <c r="D3017" s="5">
        <v>42</v>
      </c>
      <c r="E3017" s="6">
        <v>0</v>
      </c>
      <c r="F3017" s="17" t="str">
        <f>VLOOKUP(A3017,'forecast data dump'!$A$1:$H$3450,4,FALSE)</f>
        <v>01-Aug-19 A</v>
      </c>
      <c r="G3017" s="17" t="str">
        <f>VLOOKUP(A3017,'forecast data dump'!$A$1:$H$3450,5,FALSE)</f>
        <v>30-Aug-19 A</v>
      </c>
      <c r="H3017" s="13">
        <f>VLOOKUP(A3017,'forecast data dump'!$A$1:$H$3450,8,FALSE)</f>
        <v>1</v>
      </c>
      <c r="I3017" s="22">
        <f t="shared" si="412"/>
        <v>0</v>
      </c>
      <c r="J3017" s="5"/>
      <c r="K3017" s="5"/>
      <c r="L3017" s="33">
        <f t="shared" si="413"/>
        <v>0</v>
      </c>
      <c r="M3017" s="33">
        <f t="shared" si="414"/>
        <v>0</v>
      </c>
      <c r="N3017" s="22">
        <f t="shared" si="415"/>
        <v>0</v>
      </c>
    </row>
    <row r="3018" spans="1:14" x14ac:dyDescent="0.3">
      <c r="A3018" s="5" t="s">
        <v>417</v>
      </c>
      <c r="B3018" s="5" t="s">
        <v>418</v>
      </c>
      <c r="C3018" s="5" t="s">
        <v>3744</v>
      </c>
      <c r="D3018" s="5">
        <v>427</v>
      </c>
      <c r="E3018" s="6">
        <v>61051</v>
      </c>
      <c r="F3018" s="17" t="str">
        <f>VLOOKUP(A3018,'forecast data dump'!$A$1:$H$3450,4,FALSE)</f>
        <v>01-Aug-19 A</v>
      </c>
      <c r="G3018" s="17" t="str">
        <f>VLOOKUP(A3018,'forecast data dump'!$A$1:$H$3450,5,FALSE)</f>
        <v>30-Aug-19 A</v>
      </c>
      <c r="H3018" s="13">
        <f>VLOOKUP(A3018,'forecast data dump'!$A$1:$H$3450,8,FALSE)</f>
        <v>1</v>
      </c>
      <c r="I3018" s="22">
        <f t="shared" si="412"/>
        <v>0</v>
      </c>
      <c r="J3018" s="5"/>
      <c r="K3018" s="5"/>
      <c r="L3018" s="33">
        <f t="shared" si="413"/>
        <v>0</v>
      </c>
      <c r="M3018" s="33">
        <f t="shared" si="414"/>
        <v>0</v>
      </c>
      <c r="N3018" s="22">
        <f t="shared" si="415"/>
        <v>0</v>
      </c>
    </row>
    <row r="3019" spans="1:14" x14ac:dyDescent="0.3">
      <c r="A3019" s="5" t="s">
        <v>417</v>
      </c>
      <c r="B3019" s="5" t="s">
        <v>418</v>
      </c>
      <c r="C3019" s="5" t="s">
        <v>3740</v>
      </c>
      <c r="D3019" s="5">
        <v>385</v>
      </c>
      <c r="E3019" s="6">
        <v>64331</v>
      </c>
      <c r="F3019" s="17" t="str">
        <f>VLOOKUP(A3019,'forecast data dump'!$A$1:$H$3450,4,FALSE)</f>
        <v>01-Aug-19 A</v>
      </c>
      <c r="G3019" s="17" t="str">
        <f>VLOOKUP(A3019,'forecast data dump'!$A$1:$H$3450,5,FALSE)</f>
        <v>30-Aug-19 A</v>
      </c>
      <c r="H3019" s="13">
        <f>VLOOKUP(A3019,'forecast data dump'!$A$1:$H$3450,8,FALSE)</f>
        <v>1</v>
      </c>
      <c r="I3019" s="22">
        <f t="shared" si="412"/>
        <v>0</v>
      </c>
      <c r="J3019" s="5"/>
      <c r="K3019" s="5"/>
      <c r="L3019" s="33">
        <f t="shared" si="413"/>
        <v>0</v>
      </c>
      <c r="M3019" s="33">
        <f t="shared" si="414"/>
        <v>0</v>
      </c>
      <c r="N3019" s="22">
        <f t="shared" si="415"/>
        <v>0</v>
      </c>
    </row>
    <row r="3020" spans="1:14" x14ac:dyDescent="0.3">
      <c r="A3020" s="5" t="s">
        <v>417</v>
      </c>
      <c r="B3020" s="5" t="s">
        <v>418</v>
      </c>
      <c r="C3020" s="5" t="s">
        <v>3745</v>
      </c>
      <c r="D3020" s="5">
        <v>259</v>
      </c>
      <c r="E3020" s="6">
        <v>28697</v>
      </c>
      <c r="F3020" s="17" t="str">
        <f>VLOOKUP(A3020,'forecast data dump'!$A$1:$H$3450,4,FALSE)</f>
        <v>01-Aug-19 A</v>
      </c>
      <c r="G3020" s="17" t="str">
        <f>VLOOKUP(A3020,'forecast data dump'!$A$1:$H$3450,5,FALSE)</f>
        <v>30-Aug-19 A</v>
      </c>
      <c r="H3020" s="13">
        <f>VLOOKUP(A3020,'forecast data dump'!$A$1:$H$3450,8,FALSE)</f>
        <v>1</v>
      </c>
      <c r="I3020" s="22">
        <f t="shared" si="412"/>
        <v>0</v>
      </c>
      <c r="J3020" s="5"/>
      <c r="K3020" s="5"/>
      <c r="L3020" s="33">
        <f t="shared" si="413"/>
        <v>0</v>
      </c>
      <c r="M3020" s="33">
        <f t="shared" si="414"/>
        <v>0</v>
      </c>
      <c r="N3020" s="22">
        <f t="shared" si="415"/>
        <v>0</v>
      </c>
    </row>
    <row r="3021" spans="1:14" x14ac:dyDescent="0.3">
      <c r="A3021" s="5" t="s">
        <v>417</v>
      </c>
      <c r="B3021" s="5" t="s">
        <v>418</v>
      </c>
      <c r="C3021" s="5" t="s">
        <v>3742</v>
      </c>
      <c r="D3021" s="5">
        <v>259</v>
      </c>
      <c r="E3021" s="6">
        <v>28697</v>
      </c>
      <c r="F3021" s="17" t="str">
        <f>VLOOKUP(A3021,'forecast data dump'!$A$1:$H$3450,4,FALSE)</f>
        <v>01-Aug-19 A</v>
      </c>
      <c r="G3021" s="17" t="str">
        <f>VLOOKUP(A3021,'forecast data dump'!$A$1:$H$3450,5,FALSE)</f>
        <v>30-Aug-19 A</v>
      </c>
      <c r="H3021" s="13">
        <f>VLOOKUP(A3021,'forecast data dump'!$A$1:$H$3450,8,FALSE)</f>
        <v>1</v>
      </c>
      <c r="I3021" s="22">
        <f t="shared" si="412"/>
        <v>0</v>
      </c>
      <c r="J3021" s="5"/>
      <c r="K3021" s="5"/>
      <c r="L3021" s="33">
        <f t="shared" si="413"/>
        <v>0</v>
      </c>
      <c r="M3021" s="33">
        <f t="shared" si="414"/>
        <v>0</v>
      </c>
      <c r="N3021" s="22">
        <f t="shared" si="415"/>
        <v>0</v>
      </c>
    </row>
    <row r="3022" spans="1:14" x14ac:dyDescent="0.3">
      <c r="A3022" s="3" t="s">
        <v>7824</v>
      </c>
      <c r="B3022" s="3"/>
      <c r="C3022" s="3"/>
      <c r="D3022" s="3"/>
      <c r="E3022" s="4"/>
      <c r="F3022" s="15"/>
      <c r="G3022" s="15"/>
      <c r="H3022" s="11"/>
      <c r="I3022" s="20"/>
      <c r="J3022" s="3"/>
      <c r="K3022" s="3"/>
      <c r="L3022" s="32"/>
      <c r="M3022" s="32"/>
      <c r="N3022" s="20"/>
    </row>
    <row r="3023" spans="1:14" x14ac:dyDescent="0.3">
      <c r="A3023" s="5" t="s">
        <v>421</v>
      </c>
      <c r="B3023" s="5" t="s">
        <v>422</v>
      </c>
      <c r="C3023" s="5" t="s">
        <v>3744</v>
      </c>
      <c r="D3023" s="5">
        <v>300</v>
      </c>
      <c r="E3023" s="6">
        <v>44180</v>
      </c>
      <c r="F3023" s="17" t="str">
        <f>VLOOKUP(A3023,'forecast data dump'!$A$1:$H$3450,4,FALSE)</f>
        <v>02-Mar-20 A</v>
      </c>
      <c r="G3023" s="17" t="str">
        <f>VLOOKUP(A3023,'forecast data dump'!$A$1:$H$3450,5,FALSE)</f>
        <v>30-Apr-20 A</v>
      </c>
      <c r="H3023" s="13">
        <f>VLOOKUP(A3023,'forecast data dump'!$A$1:$H$3450,8,FALSE)</f>
        <v>1</v>
      </c>
      <c r="I3023" s="22">
        <f t="shared" ref="I3023:I3043" si="416">D3023*(1-H3023)</f>
        <v>0</v>
      </c>
      <c r="J3023" s="5"/>
      <c r="K3023" s="5"/>
      <c r="L3023" s="33">
        <f t="shared" ref="L3023:L3043" si="417">E3023*(1-H3023)</f>
        <v>0</v>
      </c>
      <c r="M3023" s="33">
        <f t="shared" ref="M3023:M3043" si="418">IF(J3023="",L3023,(E3023/D3023)*J3023)</f>
        <v>0</v>
      </c>
      <c r="N3023" s="22">
        <f t="shared" ref="N3023:N3043" si="419">L3023-M3023</f>
        <v>0</v>
      </c>
    </row>
    <row r="3024" spans="1:14" x14ac:dyDescent="0.3">
      <c r="A3024" s="5" t="s">
        <v>421</v>
      </c>
      <c r="B3024" s="5" t="s">
        <v>422</v>
      </c>
      <c r="C3024" s="5" t="s">
        <v>3745</v>
      </c>
      <c r="D3024" s="5">
        <v>240</v>
      </c>
      <c r="E3024" s="6">
        <v>27389</v>
      </c>
      <c r="F3024" s="17" t="str">
        <f>VLOOKUP(A3024,'forecast data dump'!$A$1:$H$3450,4,FALSE)</f>
        <v>02-Mar-20 A</v>
      </c>
      <c r="G3024" s="17" t="str">
        <f>VLOOKUP(A3024,'forecast data dump'!$A$1:$H$3450,5,FALSE)</f>
        <v>30-Apr-20 A</v>
      </c>
      <c r="H3024" s="13">
        <f>VLOOKUP(A3024,'forecast data dump'!$A$1:$H$3450,8,FALSE)</f>
        <v>1</v>
      </c>
      <c r="I3024" s="22">
        <f t="shared" si="416"/>
        <v>0</v>
      </c>
      <c r="J3024" s="5"/>
      <c r="K3024" s="5"/>
      <c r="L3024" s="33">
        <f t="shared" si="417"/>
        <v>0</v>
      </c>
      <c r="M3024" s="33">
        <f t="shared" si="418"/>
        <v>0</v>
      </c>
      <c r="N3024" s="22">
        <f t="shared" si="419"/>
        <v>0</v>
      </c>
    </row>
    <row r="3025" spans="1:14" x14ac:dyDescent="0.3">
      <c r="A3025" s="5" t="s">
        <v>421</v>
      </c>
      <c r="B3025" s="5" t="s">
        <v>422</v>
      </c>
      <c r="C3025" s="5" t="s">
        <v>3770</v>
      </c>
      <c r="D3025" s="5">
        <v>30</v>
      </c>
      <c r="E3025" s="6">
        <v>0</v>
      </c>
      <c r="F3025" s="17" t="str">
        <f>VLOOKUP(A3025,'forecast data dump'!$A$1:$H$3450,4,FALSE)</f>
        <v>02-Mar-20 A</v>
      </c>
      <c r="G3025" s="17" t="str">
        <f>VLOOKUP(A3025,'forecast data dump'!$A$1:$H$3450,5,FALSE)</f>
        <v>30-Apr-20 A</v>
      </c>
      <c r="H3025" s="13">
        <f>VLOOKUP(A3025,'forecast data dump'!$A$1:$H$3450,8,FALSE)</f>
        <v>1</v>
      </c>
      <c r="I3025" s="22">
        <f t="shared" si="416"/>
        <v>0</v>
      </c>
      <c r="J3025" s="5"/>
      <c r="K3025" s="5"/>
      <c r="L3025" s="33">
        <f t="shared" si="417"/>
        <v>0</v>
      </c>
      <c r="M3025" s="33">
        <f t="shared" si="418"/>
        <v>0</v>
      </c>
      <c r="N3025" s="22">
        <f t="shared" si="419"/>
        <v>0</v>
      </c>
    </row>
    <row r="3026" spans="1:14" x14ac:dyDescent="0.3">
      <c r="A3026" s="5" t="s">
        <v>423</v>
      </c>
      <c r="B3026" s="5" t="s">
        <v>424</v>
      </c>
      <c r="C3026" s="5" t="s">
        <v>3744</v>
      </c>
      <c r="D3026" s="5">
        <v>44</v>
      </c>
      <c r="E3026" s="6">
        <v>6674</v>
      </c>
      <c r="F3026" s="17" t="str">
        <f>VLOOKUP(A3026,'forecast data dump'!$A$1:$H$3450,4,FALSE)</f>
        <v>08-Mar-21 A</v>
      </c>
      <c r="G3026" s="17">
        <f>VLOOKUP(A3026,'forecast data dump'!$A$1:$H$3450,5,FALSE)</f>
        <v>44411</v>
      </c>
      <c r="H3026" s="13">
        <f>VLOOKUP(A3026,'forecast data dump'!$A$1:$H$3450,8,FALSE)</f>
        <v>0.1</v>
      </c>
      <c r="I3026" s="22">
        <f t="shared" si="416"/>
        <v>39.6</v>
      </c>
      <c r="J3026" s="5"/>
      <c r="K3026" s="5"/>
      <c r="L3026" s="33">
        <f t="shared" si="417"/>
        <v>6006.6</v>
      </c>
      <c r="M3026" s="33">
        <f t="shared" si="418"/>
        <v>6006.6</v>
      </c>
      <c r="N3026" s="22">
        <f t="shared" si="419"/>
        <v>0</v>
      </c>
    </row>
    <row r="3027" spans="1:14" x14ac:dyDescent="0.3">
      <c r="A3027" s="5" t="s">
        <v>423</v>
      </c>
      <c r="B3027" s="5" t="s">
        <v>424</v>
      </c>
      <c r="C3027" s="5" t="s">
        <v>3742</v>
      </c>
      <c r="D3027" s="5">
        <v>264</v>
      </c>
      <c r="E3027" s="6">
        <v>31032</v>
      </c>
      <c r="F3027" s="17" t="str">
        <f>VLOOKUP(A3027,'forecast data dump'!$A$1:$H$3450,4,FALSE)</f>
        <v>08-Mar-21 A</v>
      </c>
      <c r="G3027" s="17">
        <f>VLOOKUP(A3027,'forecast data dump'!$A$1:$H$3450,5,FALSE)</f>
        <v>44411</v>
      </c>
      <c r="H3027" s="13">
        <f>VLOOKUP(A3027,'forecast data dump'!$A$1:$H$3450,8,FALSE)</f>
        <v>0.1</v>
      </c>
      <c r="I3027" s="22">
        <f t="shared" si="416"/>
        <v>237.6</v>
      </c>
      <c r="J3027" s="5"/>
      <c r="K3027" s="5"/>
      <c r="L3027" s="33">
        <f t="shared" si="417"/>
        <v>27928.799999999999</v>
      </c>
      <c r="M3027" s="33">
        <f t="shared" si="418"/>
        <v>27928.799999999999</v>
      </c>
      <c r="N3027" s="22">
        <f t="shared" si="419"/>
        <v>0</v>
      </c>
    </row>
    <row r="3028" spans="1:14" x14ac:dyDescent="0.3">
      <c r="A3028" s="5" t="s">
        <v>423</v>
      </c>
      <c r="B3028" s="5" t="s">
        <v>424</v>
      </c>
      <c r="C3028" s="5" t="s">
        <v>3770</v>
      </c>
      <c r="D3028" s="5">
        <v>44</v>
      </c>
      <c r="E3028" s="6">
        <v>0</v>
      </c>
      <c r="F3028" s="17" t="str">
        <f>VLOOKUP(A3028,'forecast data dump'!$A$1:$H$3450,4,FALSE)</f>
        <v>08-Mar-21 A</v>
      </c>
      <c r="G3028" s="17">
        <f>VLOOKUP(A3028,'forecast data dump'!$A$1:$H$3450,5,FALSE)</f>
        <v>44411</v>
      </c>
      <c r="H3028" s="13">
        <f>VLOOKUP(A3028,'forecast data dump'!$A$1:$H$3450,8,FALSE)</f>
        <v>0.1</v>
      </c>
      <c r="I3028" s="22">
        <f t="shared" si="416"/>
        <v>39.6</v>
      </c>
      <c r="J3028" s="5"/>
      <c r="K3028" s="5"/>
      <c r="L3028" s="33">
        <f t="shared" si="417"/>
        <v>0</v>
      </c>
      <c r="M3028" s="33">
        <f t="shared" si="418"/>
        <v>0</v>
      </c>
      <c r="N3028" s="22">
        <f t="shared" si="419"/>
        <v>0</v>
      </c>
    </row>
    <row r="3029" spans="1:14" x14ac:dyDescent="0.3">
      <c r="A3029" s="5" t="s">
        <v>423</v>
      </c>
      <c r="B3029" s="5" t="s">
        <v>424</v>
      </c>
      <c r="C3029" s="5" t="s">
        <v>3767</v>
      </c>
      <c r="D3029" s="5">
        <v>220</v>
      </c>
      <c r="E3029" s="6">
        <v>0</v>
      </c>
      <c r="F3029" s="17" t="str">
        <f>VLOOKUP(A3029,'forecast data dump'!$A$1:$H$3450,4,FALSE)</f>
        <v>08-Mar-21 A</v>
      </c>
      <c r="G3029" s="17">
        <f>VLOOKUP(A3029,'forecast data dump'!$A$1:$H$3450,5,FALSE)</f>
        <v>44411</v>
      </c>
      <c r="H3029" s="13">
        <f>VLOOKUP(A3029,'forecast data dump'!$A$1:$H$3450,8,FALSE)</f>
        <v>0.1</v>
      </c>
      <c r="I3029" s="22">
        <f t="shared" si="416"/>
        <v>198</v>
      </c>
      <c r="J3029" s="5"/>
      <c r="K3029" s="5"/>
      <c r="L3029" s="33">
        <f t="shared" si="417"/>
        <v>0</v>
      </c>
      <c r="M3029" s="33">
        <f t="shared" si="418"/>
        <v>0</v>
      </c>
      <c r="N3029" s="22">
        <f t="shared" si="419"/>
        <v>0</v>
      </c>
    </row>
    <row r="3030" spans="1:14" x14ac:dyDescent="0.3">
      <c r="A3030" s="5" t="s">
        <v>423</v>
      </c>
      <c r="B3030" s="5" t="s">
        <v>424</v>
      </c>
      <c r="C3030" s="5" t="s">
        <v>3740</v>
      </c>
      <c r="D3030" s="5">
        <v>183</v>
      </c>
      <c r="E3030" s="6">
        <v>32440</v>
      </c>
      <c r="F3030" s="17" t="str">
        <f>VLOOKUP(A3030,'forecast data dump'!$A$1:$H$3450,4,FALSE)</f>
        <v>08-Mar-21 A</v>
      </c>
      <c r="G3030" s="17">
        <f>VLOOKUP(A3030,'forecast data dump'!$A$1:$H$3450,5,FALSE)</f>
        <v>44411</v>
      </c>
      <c r="H3030" s="13">
        <f>VLOOKUP(A3030,'forecast data dump'!$A$1:$H$3450,8,FALSE)</f>
        <v>0.1</v>
      </c>
      <c r="I3030" s="22">
        <f t="shared" si="416"/>
        <v>164.70000000000002</v>
      </c>
      <c r="J3030" s="5"/>
      <c r="K3030" s="5"/>
      <c r="L3030" s="33">
        <f t="shared" si="417"/>
        <v>29196</v>
      </c>
      <c r="M3030" s="33">
        <f t="shared" si="418"/>
        <v>29196</v>
      </c>
      <c r="N3030" s="22">
        <f t="shared" si="419"/>
        <v>0</v>
      </c>
    </row>
    <row r="3031" spans="1:14" x14ac:dyDescent="0.3">
      <c r="A3031" s="5" t="s">
        <v>429</v>
      </c>
      <c r="B3031" s="5" t="s">
        <v>430</v>
      </c>
      <c r="C3031" s="5" t="s">
        <v>3744</v>
      </c>
      <c r="D3031" s="5">
        <v>192</v>
      </c>
      <c r="E3031" s="6">
        <v>28275</v>
      </c>
      <c r="F3031" s="17" t="str">
        <f>VLOOKUP(A3031,'forecast data dump'!$A$1:$H$3450,4,FALSE)</f>
        <v>01-Jul-20 A</v>
      </c>
      <c r="G3031" s="17" t="str">
        <f>VLOOKUP(A3031,'forecast data dump'!$A$1:$H$3450,5,FALSE)</f>
        <v>28-Aug-20 A</v>
      </c>
      <c r="H3031" s="13">
        <f>VLOOKUP(A3031,'forecast data dump'!$A$1:$H$3450,8,FALSE)</f>
        <v>1</v>
      </c>
      <c r="I3031" s="22">
        <f t="shared" si="416"/>
        <v>0</v>
      </c>
      <c r="J3031" s="5"/>
      <c r="K3031" s="5"/>
      <c r="L3031" s="33">
        <f t="shared" si="417"/>
        <v>0</v>
      </c>
      <c r="M3031" s="33">
        <f t="shared" si="418"/>
        <v>0</v>
      </c>
      <c r="N3031" s="22">
        <f t="shared" si="419"/>
        <v>0</v>
      </c>
    </row>
    <row r="3032" spans="1:14" x14ac:dyDescent="0.3">
      <c r="A3032" s="5" t="s">
        <v>429</v>
      </c>
      <c r="B3032" s="5" t="s">
        <v>430</v>
      </c>
      <c r="C3032" s="5" t="s">
        <v>3745</v>
      </c>
      <c r="D3032" s="5">
        <v>144</v>
      </c>
      <c r="E3032" s="6">
        <v>16434</v>
      </c>
      <c r="F3032" s="17" t="str">
        <f>VLOOKUP(A3032,'forecast data dump'!$A$1:$H$3450,4,FALSE)</f>
        <v>01-Jul-20 A</v>
      </c>
      <c r="G3032" s="17" t="str">
        <f>VLOOKUP(A3032,'forecast data dump'!$A$1:$H$3450,5,FALSE)</f>
        <v>28-Aug-20 A</v>
      </c>
      <c r="H3032" s="13">
        <f>VLOOKUP(A3032,'forecast data dump'!$A$1:$H$3450,8,FALSE)</f>
        <v>1</v>
      </c>
      <c r="I3032" s="22">
        <f t="shared" si="416"/>
        <v>0</v>
      </c>
      <c r="J3032" s="5"/>
      <c r="K3032" s="5"/>
      <c r="L3032" s="33">
        <f t="shared" si="417"/>
        <v>0</v>
      </c>
      <c r="M3032" s="33">
        <f t="shared" si="418"/>
        <v>0</v>
      </c>
      <c r="N3032" s="22">
        <f t="shared" si="419"/>
        <v>0</v>
      </c>
    </row>
    <row r="3033" spans="1:14" x14ac:dyDescent="0.3">
      <c r="A3033" s="5" t="s">
        <v>429</v>
      </c>
      <c r="B3033" s="5" t="s">
        <v>430</v>
      </c>
      <c r="C3033" s="5" t="s">
        <v>3770</v>
      </c>
      <c r="D3033" s="5">
        <v>144</v>
      </c>
      <c r="E3033" s="6">
        <v>0</v>
      </c>
      <c r="F3033" s="17" t="str">
        <f>VLOOKUP(A3033,'forecast data dump'!$A$1:$H$3450,4,FALSE)</f>
        <v>01-Jul-20 A</v>
      </c>
      <c r="G3033" s="17" t="str">
        <f>VLOOKUP(A3033,'forecast data dump'!$A$1:$H$3450,5,FALSE)</f>
        <v>28-Aug-20 A</v>
      </c>
      <c r="H3033" s="13">
        <f>VLOOKUP(A3033,'forecast data dump'!$A$1:$H$3450,8,FALSE)</f>
        <v>1</v>
      </c>
      <c r="I3033" s="22">
        <f t="shared" si="416"/>
        <v>0</v>
      </c>
      <c r="J3033" s="5"/>
      <c r="K3033" s="5"/>
      <c r="L3033" s="33">
        <f t="shared" si="417"/>
        <v>0</v>
      </c>
      <c r="M3033" s="33">
        <f t="shared" si="418"/>
        <v>0</v>
      </c>
      <c r="N3033" s="22">
        <f t="shared" si="419"/>
        <v>0</v>
      </c>
    </row>
    <row r="3034" spans="1:14" x14ac:dyDescent="0.3">
      <c r="A3034" s="5" t="s">
        <v>431</v>
      </c>
      <c r="B3034" s="5" t="s">
        <v>432</v>
      </c>
      <c r="C3034" s="5" t="s">
        <v>3744</v>
      </c>
      <c r="D3034" s="5">
        <v>960</v>
      </c>
      <c r="E3034" s="6">
        <v>145959</v>
      </c>
      <c r="F3034" s="17">
        <f>VLOOKUP(A3034,'forecast data dump'!$A$1:$H$3450,4,FALSE)</f>
        <v>44412</v>
      </c>
      <c r="G3034" s="17">
        <f>VLOOKUP(A3034,'forecast data dump'!$A$1:$H$3450,5,FALSE)</f>
        <v>44544</v>
      </c>
      <c r="H3034" s="13">
        <f>VLOOKUP(A3034,'forecast data dump'!$A$1:$H$3450,8,FALSE)</f>
        <v>0</v>
      </c>
      <c r="I3034" s="22">
        <f t="shared" si="416"/>
        <v>960</v>
      </c>
      <c r="J3034" s="5"/>
      <c r="K3034" s="5"/>
      <c r="L3034" s="33">
        <f t="shared" si="417"/>
        <v>145959</v>
      </c>
      <c r="M3034" s="33">
        <f t="shared" si="418"/>
        <v>145959</v>
      </c>
      <c r="N3034" s="22">
        <f t="shared" si="419"/>
        <v>0</v>
      </c>
    </row>
    <row r="3035" spans="1:14" x14ac:dyDescent="0.3">
      <c r="A3035" s="5" t="s">
        <v>431</v>
      </c>
      <c r="B3035" s="5" t="s">
        <v>432</v>
      </c>
      <c r="C3035" s="5" t="s">
        <v>3770</v>
      </c>
      <c r="D3035" s="5">
        <v>440</v>
      </c>
      <c r="E3035" s="6">
        <v>0</v>
      </c>
      <c r="F3035" s="17">
        <f>VLOOKUP(A3035,'forecast data dump'!$A$1:$H$3450,4,FALSE)</f>
        <v>44412</v>
      </c>
      <c r="G3035" s="17">
        <f>VLOOKUP(A3035,'forecast data dump'!$A$1:$H$3450,5,FALSE)</f>
        <v>44544</v>
      </c>
      <c r="H3035" s="13">
        <f>VLOOKUP(A3035,'forecast data dump'!$A$1:$H$3450,8,FALSE)</f>
        <v>0</v>
      </c>
      <c r="I3035" s="22">
        <f t="shared" si="416"/>
        <v>440</v>
      </c>
      <c r="J3035" s="5"/>
      <c r="K3035" s="5"/>
      <c r="L3035" s="33">
        <f t="shared" si="417"/>
        <v>0</v>
      </c>
      <c r="M3035" s="33">
        <f t="shared" si="418"/>
        <v>0</v>
      </c>
      <c r="N3035" s="22">
        <f t="shared" si="419"/>
        <v>0</v>
      </c>
    </row>
    <row r="3036" spans="1:14" x14ac:dyDescent="0.3">
      <c r="A3036" s="5" t="s">
        <v>431</v>
      </c>
      <c r="B3036" s="5" t="s">
        <v>432</v>
      </c>
      <c r="C3036" s="5" t="s">
        <v>3740</v>
      </c>
      <c r="D3036" s="5">
        <v>440</v>
      </c>
      <c r="E3036" s="6">
        <v>78182</v>
      </c>
      <c r="F3036" s="17">
        <f>VLOOKUP(A3036,'forecast data dump'!$A$1:$H$3450,4,FALSE)</f>
        <v>44412</v>
      </c>
      <c r="G3036" s="17">
        <f>VLOOKUP(A3036,'forecast data dump'!$A$1:$H$3450,5,FALSE)</f>
        <v>44544</v>
      </c>
      <c r="H3036" s="13">
        <f>VLOOKUP(A3036,'forecast data dump'!$A$1:$H$3450,8,FALSE)</f>
        <v>0</v>
      </c>
      <c r="I3036" s="22">
        <f t="shared" si="416"/>
        <v>440</v>
      </c>
      <c r="J3036" s="5"/>
      <c r="K3036" s="5"/>
      <c r="L3036" s="33">
        <f t="shared" si="417"/>
        <v>78182</v>
      </c>
      <c r="M3036" s="33">
        <f t="shared" si="418"/>
        <v>78182</v>
      </c>
      <c r="N3036" s="22">
        <f t="shared" si="419"/>
        <v>0</v>
      </c>
    </row>
    <row r="3037" spans="1:14" x14ac:dyDescent="0.3">
      <c r="A3037" s="5" t="s">
        <v>435</v>
      </c>
      <c r="B3037" s="5" t="s">
        <v>436</v>
      </c>
      <c r="C3037" s="5" t="s">
        <v>3744</v>
      </c>
      <c r="D3037" s="5">
        <v>120</v>
      </c>
      <c r="E3037" s="6">
        <v>17977</v>
      </c>
      <c r="F3037" s="17" t="str">
        <f>VLOOKUP(A3037,'forecast data dump'!$A$1:$H$3450,4,FALSE)</f>
        <v>16-Jun-20 A</v>
      </c>
      <c r="G3037" s="17" t="str">
        <f>VLOOKUP(A3037,'forecast data dump'!$A$1:$H$3450,5,FALSE)</f>
        <v>28-May-21 A</v>
      </c>
      <c r="H3037" s="13">
        <f>VLOOKUP(A3037,'forecast data dump'!$A$1:$H$3450,8,FALSE)</f>
        <v>1</v>
      </c>
      <c r="I3037" s="22">
        <f t="shared" si="416"/>
        <v>0</v>
      </c>
      <c r="J3037" s="5"/>
      <c r="K3037" s="5"/>
      <c r="L3037" s="33">
        <f t="shared" si="417"/>
        <v>0</v>
      </c>
      <c r="M3037" s="33">
        <f t="shared" si="418"/>
        <v>0</v>
      </c>
      <c r="N3037" s="22">
        <f t="shared" si="419"/>
        <v>0</v>
      </c>
    </row>
    <row r="3038" spans="1:14" x14ac:dyDescent="0.3">
      <c r="A3038" s="5" t="s">
        <v>435</v>
      </c>
      <c r="B3038" s="5" t="s">
        <v>436</v>
      </c>
      <c r="C3038" s="5" t="s">
        <v>3770</v>
      </c>
      <c r="D3038" s="5">
        <v>44</v>
      </c>
      <c r="E3038" s="6">
        <v>0</v>
      </c>
      <c r="F3038" s="17" t="str">
        <f>VLOOKUP(A3038,'forecast data dump'!$A$1:$H$3450,4,FALSE)</f>
        <v>16-Jun-20 A</v>
      </c>
      <c r="G3038" s="17" t="str">
        <f>VLOOKUP(A3038,'forecast data dump'!$A$1:$H$3450,5,FALSE)</f>
        <v>28-May-21 A</v>
      </c>
      <c r="H3038" s="13">
        <f>VLOOKUP(A3038,'forecast data dump'!$A$1:$H$3450,8,FALSE)</f>
        <v>1</v>
      </c>
      <c r="I3038" s="22">
        <f t="shared" si="416"/>
        <v>0</v>
      </c>
      <c r="J3038" s="5"/>
      <c r="K3038" s="5"/>
      <c r="L3038" s="33">
        <f t="shared" si="417"/>
        <v>0</v>
      </c>
      <c r="M3038" s="33">
        <f t="shared" si="418"/>
        <v>0</v>
      </c>
      <c r="N3038" s="22">
        <f t="shared" si="419"/>
        <v>0</v>
      </c>
    </row>
    <row r="3039" spans="1:14" x14ac:dyDescent="0.3">
      <c r="A3039" s="5" t="s">
        <v>435</v>
      </c>
      <c r="B3039" s="5" t="s">
        <v>436</v>
      </c>
      <c r="C3039" s="5" t="s">
        <v>3767</v>
      </c>
      <c r="D3039" s="5">
        <v>220</v>
      </c>
      <c r="E3039" s="6">
        <v>0</v>
      </c>
      <c r="F3039" s="17" t="str">
        <f>VLOOKUP(A3039,'forecast data dump'!$A$1:$H$3450,4,FALSE)</f>
        <v>16-Jun-20 A</v>
      </c>
      <c r="G3039" s="17" t="str">
        <f>VLOOKUP(A3039,'forecast data dump'!$A$1:$H$3450,5,FALSE)</f>
        <v>28-May-21 A</v>
      </c>
      <c r="H3039" s="13">
        <f>VLOOKUP(A3039,'forecast data dump'!$A$1:$H$3450,8,FALSE)</f>
        <v>1</v>
      </c>
      <c r="I3039" s="22">
        <f t="shared" si="416"/>
        <v>0</v>
      </c>
      <c r="J3039" s="5"/>
      <c r="K3039" s="5"/>
      <c r="L3039" s="33">
        <f t="shared" si="417"/>
        <v>0</v>
      </c>
      <c r="M3039" s="33">
        <f t="shared" si="418"/>
        <v>0</v>
      </c>
      <c r="N3039" s="22">
        <f t="shared" si="419"/>
        <v>0</v>
      </c>
    </row>
    <row r="3040" spans="1:14" x14ac:dyDescent="0.3">
      <c r="A3040" s="5" t="s">
        <v>435</v>
      </c>
      <c r="B3040" s="5" t="s">
        <v>436</v>
      </c>
      <c r="C3040" s="5" t="s">
        <v>3740</v>
      </c>
      <c r="D3040" s="5">
        <v>120</v>
      </c>
      <c r="E3040" s="6">
        <v>21010</v>
      </c>
      <c r="F3040" s="17" t="str">
        <f>VLOOKUP(A3040,'forecast data dump'!$A$1:$H$3450,4,FALSE)</f>
        <v>16-Jun-20 A</v>
      </c>
      <c r="G3040" s="17" t="str">
        <f>VLOOKUP(A3040,'forecast data dump'!$A$1:$H$3450,5,FALSE)</f>
        <v>28-May-21 A</v>
      </c>
      <c r="H3040" s="13">
        <f>VLOOKUP(A3040,'forecast data dump'!$A$1:$H$3450,8,FALSE)</f>
        <v>1</v>
      </c>
      <c r="I3040" s="22">
        <f t="shared" si="416"/>
        <v>0</v>
      </c>
      <c r="J3040" s="5"/>
      <c r="K3040" s="5"/>
      <c r="L3040" s="33">
        <f t="shared" si="417"/>
        <v>0</v>
      </c>
      <c r="M3040" s="33">
        <f t="shared" si="418"/>
        <v>0</v>
      </c>
      <c r="N3040" s="22">
        <f t="shared" si="419"/>
        <v>0</v>
      </c>
    </row>
    <row r="3041" spans="1:14" x14ac:dyDescent="0.3">
      <c r="A3041" s="5" t="s">
        <v>437</v>
      </c>
      <c r="B3041" s="5" t="s">
        <v>438</v>
      </c>
      <c r="C3041" s="5" t="s">
        <v>3744</v>
      </c>
      <c r="D3041" s="5">
        <v>300</v>
      </c>
      <c r="E3041" s="6">
        <v>44180</v>
      </c>
      <c r="F3041" s="17" t="str">
        <f>VLOOKUP(A3041,'forecast data dump'!$A$1:$H$3450,4,FALSE)</f>
        <v>02-Mar-20 A</v>
      </c>
      <c r="G3041" s="17" t="str">
        <f>VLOOKUP(A3041,'forecast data dump'!$A$1:$H$3450,5,FALSE)</f>
        <v>23-Feb-21 A</v>
      </c>
      <c r="H3041" s="13">
        <f>VLOOKUP(A3041,'forecast data dump'!$A$1:$H$3450,8,FALSE)</f>
        <v>1</v>
      </c>
      <c r="I3041" s="22">
        <f t="shared" si="416"/>
        <v>0</v>
      </c>
      <c r="J3041" s="5"/>
      <c r="K3041" s="5"/>
      <c r="L3041" s="33">
        <f t="shared" si="417"/>
        <v>0</v>
      </c>
      <c r="M3041" s="33">
        <f t="shared" si="418"/>
        <v>0</v>
      </c>
      <c r="N3041" s="22">
        <f t="shared" si="419"/>
        <v>0</v>
      </c>
    </row>
    <row r="3042" spans="1:14" x14ac:dyDescent="0.3">
      <c r="A3042" s="5" t="s">
        <v>437</v>
      </c>
      <c r="B3042" s="5" t="s">
        <v>438</v>
      </c>
      <c r="C3042" s="5" t="s">
        <v>3745</v>
      </c>
      <c r="D3042" s="5">
        <v>240</v>
      </c>
      <c r="E3042" s="6">
        <v>27389</v>
      </c>
      <c r="F3042" s="17" t="str">
        <f>VLOOKUP(A3042,'forecast data dump'!$A$1:$H$3450,4,FALSE)</f>
        <v>02-Mar-20 A</v>
      </c>
      <c r="G3042" s="17" t="str">
        <f>VLOOKUP(A3042,'forecast data dump'!$A$1:$H$3450,5,FALSE)</f>
        <v>23-Feb-21 A</v>
      </c>
      <c r="H3042" s="13">
        <f>VLOOKUP(A3042,'forecast data dump'!$A$1:$H$3450,8,FALSE)</f>
        <v>1</v>
      </c>
      <c r="I3042" s="22">
        <f t="shared" si="416"/>
        <v>0</v>
      </c>
      <c r="J3042" s="5"/>
      <c r="K3042" s="5"/>
      <c r="L3042" s="33">
        <f t="shared" si="417"/>
        <v>0</v>
      </c>
      <c r="M3042" s="33">
        <f t="shared" si="418"/>
        <v>0</v>
      </c>
      <c r="N3042" s="22">
        <f t="shared" si="419"/>
        <v>0</v>
      </c>
    </row>
    <row r="3043" spans="1:14" x14ac:dyDescent="0.3">
      <c r="A3043" s="5" t="s">
        <v>437</v>
      </c>
      <c r="B3043" s="5" t="s">
        <v>438</v>
      </c>
      <c r="C3043" s="5" t="s">
        <v>3770</v>
      </c>
      <c r="D3043" s="5">
        <v>30</v>
      </c>
      <c r="E3043" s="6">
        <v>0</v>
      </c>
      <c r="F3043" s="17" t="str">
        <f>VLOOKUP(A3043,'forecast data dump'!$A$1:$H$3450,4,FALSE)</f>
        <v>02-Mar-20 A</v>
      </c>
      <c r="G3043" s="17" t="str">
        <f>VLOOKUP(A3043,'forecast data dump'!$A$1:$H$3450,5,FALSE)</f>
        <v>23-Feb-21 A</v>
      </c>
      <c r="H3043" s="13">
        <f>VLOOKUP(A3043,'forecast data dump'!$A$1:$H$3450,8,FALSE)</f>
        <v>1</v>
      </c>
      <c r="I3043" s="22">
        <f t="shared" si="416"/>
        <v>0</v>
      </c>
      <c r="J3043" s="5"/>
      <c r="K3043" s="5"/>
      <c r="L3043" s="33">
        <f t="shared" si="417"/>
        <v>0</v>
      </c>
      <c r="M3043" s="33">
        <f t="shared" si="418"/>
        <v>0</v>
      </c>
      <c r="N3043" s="22">
        <f t="shared" si="419"/>
        <v>0</v>
      </c>
    </row>
    <row r="3044" spans="1:14" x14ac:dyDescent="0.3">
      <c r="A3044" s="3" t="s">
        <v>7930</v>
      </c>
      <c r="B3044" s="3"/>
      <c r="C3044" s="3"/>
      <c r="D3044" s="3"/>
      <c r="E3044" s="4"/>
      <c r="F3044" s="15"/>
      <c r="G3044" s="15"/>
      <c r="H3044" s="11"/>
      <c r="I3044" s="20"/>
      <c r="J3044" s="3"/>
      <c r="K3044" s="3"/>
      <c r="L3044" s="32"/>
      <c r="M3044" s="32"/>
      <c r="N3044" s="20"/>
    </row>
    <row r="3045" spans="1:14" x14ac:dyDescent="0.3">
      <c r="A3045" s="3" t="s">
        <v>7825</v>
      </c>
      <c r="B3045" s="3"/>
      <c r="C3045" s="3"/>
      <c r="D3045" s="3"/>
      <c r="E3045" s="4"/>
      <c r="F3045" s="15"/>
      <c r="G3045" s="15"/>
      <c r="H3045" s="11"/>
      <c r="I3045" s="20"/>
      <c r="J3045" s="3"/>
      <c r="K3045" s="3"/>
      <c r="L3045" s="32"/>
      <c r="M3045" s="32"/>
      <c r="N3045" s="20"/>
    </row>
    <row r="3046" spans="1:14" x14ac:dyDescent="0.3">
      <c r="A3046" s="5" t="s">
        <v>443</v>
      </c>
      <c r="B3046" s="5" t="s">
        <v>444</v>
      </c>
      <c r="C3046" s="5" t="s">
        <v>3733</v>
      </c>
      <c r="D3046" s="5">
        <v>320</v>
      </c>
      <c r="E3046" s="6">
        <v>45752</v>
      </c>
      <c r="F3046" s="17" t="str">
        <f>VLOOKUP(A3046,'forecast data dump'!$A$1:$H$3450,4,FALSE)</f>
        <v>12-Sep-19 A</v>
      </c>
      <c r="G3046" s="17" t="str">
        <f>VLOOKUP(A3046,'forecast data dump'!$A$1:$H$3450,5,FALSE)</f>
        <v>31-Mar-20 A</v>
      </c>
      <c r="H3046" s="13">
        <f>VLOOKUP(A3046,'forecast data dump'!$A$1:$H$3450,8,FALSE)</f>
        <v>1</v>
      </c>
      <c r="I3046" s="22">
        <f t="shared" ref="I3046:I3054" si="420">D3046*(1-H3046)</f>
        <v>0</v>
      </c>
      <c r="J3046" s="5"/>
      <c r="K3046" s="5"/>
      <c r="L3046" s="33">
        <f t="shared" ref="L3046:L3054" si="421">E3046*(1-H3046)</f>
        <v>0</v>
      </c>
      <c r="M3046" s="33">
        <f t="shared" ref="M3046:M3054" si="422">IF(J3046="",L3046,(E3046/D3046)*J3046)</f>
        <v>0</v>
      </c>
      <c r="N3046" s="22">
        <f t="shared" ref="N3046:N3054" si="423">L3046-M3046</f>
        <v>0</v>
      </c>
    </row>
    <row r="3047" spans="1:14" x14ac:dyDescent="0.3">
      <c r="A3047" s="5" t="s">
        <v>443</v>
      </c>
      <c r="B3047" s="5" t="s">
        <v>444</v>
      </c>
      <c r="C3047" s="5" t="s">
        <v>3770</v>
      </c>
      <c r="D3047" s="5">
        <v>320</v>
      </c>
      <c r="E3047" s="6">
        <v>0</v>
      </c>
      <c r="F3047" s="17" t="str">
        <f>VLOOKUP(A3047,'forecast data dump'!$A$1:$H$3450,4,FALSE)</f>
        <v>12-Sep-19 A</v>
      </c>
      <c r="G3047" s="17" t="str">
        <f>VLOOKUP(A3047,'forecast data dump'!$A$1:$H$3450,5,FALSE)</f>
        <v>31-Mar-20 A</v>
      </c>
      <c r="H3047" s="13">
        <f>VLOOKUP(A3047,'forecast data dump'!$A$1:$H$3450,8,FALSE)</f>
        <v>1</v>
      </c>
      <c r="I3047" s="22">
        <f t="shared" si="420"/>
        <v>0</v>
      </c>
      <c r="J3047" s="5"/>
      <c r="K3047" s="5"/>
      <c r="L3047" s="33">
        <f t="shared" si="421"/>
        <v>0</v>
      </c>
      <c r="M3047" s="33">
        <f t="shared" si="422"/>
        <v>0</v>
      </c>
      <c r="N3047" s="22">
        <f t="shared" si="423"/>
        <v>0</v>
      </c>
    </row>
    <row r="3048" spans="1:14" x14ac:dyDescent="0.3">
      <c r="A3048" s="5" t="s">
        <v>443</v>
      </c>
      <c r="B3048" s="5" t="s">
        <v>444</v>
      </c>
      <c r="C3048" s="5" t="s">
        <v>3741</v>
      </c>
      <c r="D3048" s="5">
        <v>320</v>
      </c>
      <c r="E3048" s="6">
        <v>35455</v>
      </c>
      <c r="F3048" s="17" t="str">
        <f>VLOOKUP(A3048,'forecast data dump'!$A$1:$H$3450,4,FALSE)</f>
        <v>12-Sep-19 A</v>
      </c>
      <c r="G3048" s="17" t="str">
        <f>VLOOKUP(A3048,'forecast data dump'!$A$1:$H$3450,5,FALSE)</f>
        <v>31-Mar-20 A</v>
      </c>
      <c r="H3048" s="13">
        <f>VLOOKUP(A3048,'forecast data dump'!$A$1:$H$3450,8,FALSE)</f>
        <v>1</v>
      </c>
      <c r="I3048" s="22">
        <f t="shared" si="420"/>
        <v>0</v>
      </c>
      <c r="J3048" s="5"/>
      <c r="K3048" s="5"/>
      <c r="L3048" s="33">
        <f t="shared" si="421"/>
        <v>0</v>
      </c>
      <c r="M3048" s="33">
        <f t="shared" si="422"/>
        <v>0</v>
      </c>
      <c r="N3048" s="22">
        <f t="shared" si="423"/>
        <v>0</v>
      </c>
    </row>
    <row r="3049" spans="1:14" x14ac:dyDescent="0.3">
      <c r="A3049" s="5" t="s">
        <v>449</v>
      </c>
      <c r="B3049" s="5" t="s">
        <v>450</v>
      </c>
      <c r="C3049" s="5" t="s">
        <v>3770</v>
      </c>
      <c r="D3049" s="5">
        <v>48</v>
      </c>
      <c r="E3049" s="6">
        <v>0</v>
      </c>
      <c r="F3049" s="17" t="str">
        <f>VLOOKUP(A3049,'forecast data dump'!$A$1:$H$3450,4,FALSE)</f>
        <v>13-Oct-20 A</v>
      </c>
      <c r="G3049" s="17" t="str">
        <f>VLOOKUP(A3049,'forecast data dump'!$A$1:$H$3450,5,FALSE)</f>
        <v>19-Oct-20 A</v>
      </c>
      <c r="H3049" s="13">
        <f>VLOOKUP(A3049,'forecast data dump'!$A$1:$H$3450,8,FALSE)</f>
        <v>1</v>
      </c>
      <c r="I3049" s="22">
        <f t="shared" si="420"/>
        <v>0</v>
      </c>
      <c r="J3049" s="5"/>
      <c r="K3049" s="5"/>
      <c r="L3049" s="33">
        <f t="shared" si="421"/>
        <v>0</v>
      </c>
      <c r="M3049" s="33">
        <f t="shared" si="422"/>
        <v>0</v>
      </c>
      <c r="N3049" s="22">
        <f t="shared" si="423"/>
        <v>0</v>
      </c>
    </row>
    <row r="3050" spans="1:14" x14ac:dyDescent="0.3">
      <c r="A3050" s="5" t="s">
        <v>449</v>
      </c>
      <c r="B3050" s="5" t="s">
        <v>450</v>
      </c>
      <c r="C3050" s="5" t="s">
        <v>3733</v>
      </c>
      <c r="D3050" s="5">
        <v>48</v>
      </c>
      <c r="E3050" s="6">
        <v>7028</v>
      </c>
      <c r="F3050" s="17" t="str">
        <f>VLOOKUP(A3050,'forecast data dump'!$A$1:$H$3450,4,FALSE)</f>
        <v>13-Oct-20 A</v>
      </c>
      <c r="G3050" s="17" t="str">
        <f>VLOOKUP(A3050,'forecast data dump'!$A$1:$H$3450,5,FALSE)</f>
        <v>19-Oct-20 A</v>
      </c>
      <c r="H3050" s="13">
        <f>VLOOKUP(A3050,'forecast data dump'!$A$1:$H$3450,8,FALSE)</f>
        <v>1</v>
      </c>
      <c r="I3050" s="22">
        <f t="shared" si="420"/>
        <v>0</v>
      </c>
      <c r="J3050" s="5"/>
      <c r="K3050" s="5"/>
      <c r="L3050" s="33">
        <f t="shared" si="421"/>
        <v>0</v>
      </c>
      <c r="M3050" s="33">
        <f t="shared" si="422"/>
        <v>0</v>
      </c>
      <c r="N3050" s="22">
        <f t="shared" si="423"/>
        <v>0</v>
      </c>
    </row>
    <row r="3051" spans="1:14" x14ac:dyDescent="0.3">
      <c r="A3051" s="5" t="s">
        <v>451</v>
      </c>
      <c r="B3051" s="5" t="s">
        <v>452</v>
      </c>
      <c r="C3051" s="5" t="s">
        <v>3770</v>
      </c>
      <c r="D3051" s="5">
        <v>24</v>
      </c>
      <c r="E3051" s="6">
        <v>0</v>
      </c>
      <c r="F3051" s="17" t="str">
        <f>VLOOKUP(A3051,'forecast data dump'!$A$1:$H$3450,4,FALSE)</f>
        <v>13-Oct-20 A</v>
      </c>
      <c r="G3051" s="17" t="str">
        <f>VLOOKUP(A3051,'forecast data dump'!$A$1:$H$3450,5,FALSE)</f>
        <v>19-Oct-20 A</v>
      </c>
      <c r="H3051" s="13">
        <f>VLOOKUP(A3051,'forecast data dump'!$A$1:$H$3450,8,FALSE)</f>
        <v>1</v>
      </c>
      <c r="I3051" s="22">
        <f t="shared" si="420"/>
        <v>0</v>
      </c>
      <c r="J3051" s="5"/>
      <c r="K3051" s="5"/>
      <c r="L3051" s="33">
        <f t="shared" si="421"/>
        <v>0</v>
      </c>
      <c r="M3051" s="33">
        <f t="shared" si="422"/>
        <v>0</v>
      </c>
      <c r="N3051" s="22">
        <f t="shared" si="423"/>
        <v>0</v>
      </c>
    </row>
    <row r="3052" spans="1:14" x14ac:dyDescent="0.3">
      <c r="A3052" s="5" t="s">
        <v>451</v>
      </c>
      <c r="B3052" s="5" t="s">
        <v>452</v>
      </c>
      <c r="C3052" s="5" t="s">
        <v>3733</v>
      </c>
      <c r="D3052" s="5">
        <v>24</v>
      </c>
      <c r="E3052" s="6">
        <v>3514</v>
      </c>
      <c r="F3052" s="17" t="str">
        <f>VLOOKUP(A3052,'forecast data dump'!$A$1:$H$3450,4,FALSE)</f>
        <v>13-Oct-20 A</v>
      </c>
      <c r="G3052" s="17" t="str">
        <f>VLOOKUP(A3052,'forecast data dump'!$A$1:$H$3450,5,FALSE)</f>
        <v>19-Oct-20 A</v>
      </c>
      <c r="H3052" s="13">
        <f>VLOOKUP(A3052,'forecast data dump'!$A$1:$H$3450,8,FALSE)</f>
        <v>1</v>
      </c>
      <c r="I3052" s="22">
        <f t="shared" si="420"/>
        <v>0</v>
      </c>
      <c r="J3052" s="5"/>
      <c r="K3052" s="5"/>
      <c r="L3052" s="33">
        <f t="shared" si="421"/>
        <v>0</v>
      </c>
      <c r="M3052" s="33">
        <f t="shared" si="422"/>
        <v>0</v>
      </c>
      <c r="N3052" s="22">
        <f t="shared" si="423"/>
        <v>0</v>
      </c>
    </row>
    <row r="3053" spans="1:14" x14ac:dyDescent="0.3">
      <c r="A3053" s="5" t="s">
        <v>453</v>
      </c>
      <c r="B3053" s="5" t="s">
        <v>454</v>
      </c>
      <c r="C3053" s="5" t="s">
        <v>3770</v>
      </c>
      <c r="D3053" s="5">
        <v>24</v>
      </c>
      <c r="E3053" s="6">
        <v>0</v>
      </c>
      <c r="F3053" s="17" t="str">
        <f>VLOOKUP(A3053,'forecast data dump'!$A$1:$H$3450,4,FALSE)</f>
        <v>13-Jan-21 A</v>
      </c>
      <c r="G3053" s="17">
        <f>VLOOKUP(A3053,'forecast data dump'!$A$1:$H$3450,5,FALSE)</f>
        <v>44439</v>
      </c>
      <c r="H3053" s="13">
        <f>VLOOKUP(A3053,'forecast data dump'!$A$1:$H$3450,8,FALSE)</f>
        <v>0.5</v>
      </c>
      <c r="I3053" s="22">
        <f t="shared" si="420"/>
        <v>12</v>
      </c>
      <c r="J3053" s="5"/>
      <c r="K3053" s="5"/>
      <c r="L3053" s="33">
        <f t="shared" si="421"/>
        <v>0</v>
      </c>
      <c r="M3053" s="33">
        <f t="shared" si="422"/>
        <v>0</v>
      </c>
      <c r="N3053" s="22">
        <f t="shared" si="423"/>
        <v>0</v>
      </c>
    </row>
    <row r="3054" spans="1:14" x14ac:dyDescent="0.3">
      <c r="A3054" s="5" t="s">
        <v>453</v>
      </c>
      <c r="B3054" s="5" t="s">
        <v>454</v>
      </c>
      <c r="C3054" s="5" t="s">
        <v>3733</v>
      </c>
      <c r="D3054" s="5">
        <v>24</v>
      </c>
      <c r="E3054" s="6">
        <v>3533</v>
      </c>
      <c r="F3054" s="17" t="str">
        <f>VLOOKUP(A3054,'forecast data dump'!$A$1:$H$3450,4,FALSE)</f>
        <v>13-Jan-21 A</v>
      </c>
      <c r="G3054" s="17">
        <f>VLOOKUP(A3054,'forecast data dump'!$A$1:$H$3450,5,FALSE)</f>
        <v>44439</v>
      </c>
      <c r="H3054" s="13">
        <f>VLOOKUP(A3054,'forecast data dump'!$A$1:$H$3450,8,FALSE)</f>
        <v>0.5</v>
      </c>
      <c r="I3054" s="22">
        <f t="shared" si="420"/>
        <v>12</v>
      </c>
      <c r="J3054" s="5"/>
      <c r="K3054" s="5"/>
      <c r="L3054" s="33">
        <f t="shared" si="421"/>
        <v>1766.5</v>
      </c>
      <c r="M3054" s="33">
        <f t="shared" si="422"/>
        <v>1766.5</v>
      </c>
      <c r="N3054" s="22">
        <f t="shared" si="423"/>
        <v>0</v>
      </c>
    </row>
    <row r="3055" spans="1:14" x14ac:dyDescent="0.3">
      <c r="A3055" s="3" t="s">
        <v>7826</v>
      </c>
      <c r="B3055" s="3"/>
      <c r="C3055" s="3"/>
      <c r="D3055" s="3"/>
      <c r="E3055" s="4"/>
      <c r="F3055" s="15"/>
      <c r="G3055" s="15"/>
      <c r="H3055" s="11"/>
      <c r="I3055" s="20"/>
      <c r="J3055" s="3"/>
      <c r="K3055" s="3"/>
      <c r="L3055" s="32"/>
      <c r="M3055" s="32"/>
      <c r="N3055" s="20"/>
    </row>
    <row r="3056" spans="1:14" x14ac:dyDescent="0.3">
      <c r="A3056" s="5" t="s">
        <v>475</v>
      </c>
      <c r="B3056" s="5" t="s">
        <v>476</v>
      </c>
      <c r="C3056" s="5" t="s">
        <v>3733</v>
      </c>
      <c r="D3056" s="5">
        <v>800</v>
      </c>
      <c r="E3056" s="6">
        <v>116165</v>
      </c>
      <c r="F3056" s="17" t="str">
        <f>VLOOKUP(A3056,'forecast data dump'!$A$1:$H$3450,4,FALSE)</f>
        <v>12-Sep-19 A</v>
      </c>
      <c r="G3056" s="17" t="str">
        <f>VLOOKUP(A3056,'forecast data dump'!$A$1:$H$3450,5,FALSE)</f>
        <v>31-Mar-20 A</v>
      </c>
      <c r="H3056" s="13">
        <f>VLOOKUP(A3056,'forecast data dump'!$A$1:$H$3450,8,FALSE)</f>
        <v>1</v>
      </c>
      <c r="I3056" s="22">
        <f t="shared" ref="I3056:I3063" si="424">D3056*(1-H3056)</f>
        <v>0</v>
      </c>
      <c r="J3056" s="5"/>
      <c r="K3056" s="5"/>
      <c r="L3056" s="33">
        <f t="shared" ref="L3056:L3063" si="425">E3056*(1-H3056)</f>
        <v>0</v>
      </c>
      <c r="M3056" s="33">
        <f t="shared" ref="M3056:M3063" si="426">IF(J3056="",L3056,(E3056/D3056)*J3056)</f>
        <v>0</v>
      </c>
      <c r="N3056" s="22">
        <f t="shared" ref="N3056:N3063" si="427">L3056-M3056</f>
        <v>0</v>
      </c>
    </row>
    <row r="3057" spans="1:14" x14ac:dyDescent="0.3">
      <c r="A3057" s="5" t="s">
        <v>475</v>
      </c>
      <c r="B3057" s="5" t="s">
        <v>476</v>
      </c>
      <c r="C3057" s="5" t="s">
        <v>3770</v>
      </c>
      <c r="D3057" s="5">
        <v>800</v>
      </c>
      <c r="E3057" s="6">
        <v>0</v>
      </c>
      <c r="F3057" s="17" t="str">
        <f>VLOOKUP(A3057,'forecast data dump'!$A$1:$H$3450,4,FALSE)</f>
        <v>12-Sep-19 A</v>
      </c>
      <c r="G3057" s="17" t="str">
        <f>VLOOKUP(A3057,'forecast data dump'!$A$1:$H$3450,5,FALSE)</f>
        <v>31-Mar-20 A</v>
      </c>
      <c r="H3057" s="13">
        <f>VLOOKUP(A3057,'forecast data dump'!$A$1:$H$3450,8,FALSE)</f>
        <v>1</v>
      </c>
      <c r="I3057" s="22">
        <f t="shared" si="424"/>
        <v>0</v>
      </c>
      <c r="J3057" s="5"/>
      <c r="K3057" s="5"/>
      <c r="L3057" s="33">
        <f t="shared" si="425"/>
        <v>0</v>
      </c>
      <c r="M3057" s="33">
        <f t="shared" si="426"/>
        <v>0</v>
      </c>
      <c r="N3057" s="22">
        <f t="shared" si="427"/>
        <v>0</v>
      </c>
    </row>
    <row r="3058" spans="1:14" x14ac:dyDescent="0.3">
      <c r="A3058" s="5" t="s">
        <v>475</v>
      </c>
      <c r="B3058" s="5" t="s">
        <v>476</v>
      </c>
      <c r="C3058" s="5" t="s">
        <v>3741</v>
      </c>
      <c r="D3058" s="5">
        <v>800</v>
      </c>
      <c r="E3058" s="6">
        <v>90021</v>
      </c>
      <c r="F3058" s="17" t="str">
        <f>VLOOKUP(A3058,'forecast data dump'!$A$1:$H$3450,4,FALSE)</f>
        <v>12-Sep-19 A</v>
      </c>
      <c r="G3058" s="17" t="str">
        <f>VLOOKUP(A3058,'forecast data dump'!$A$1:$H$3450,5,FALSE)</f>
        <v>31-Mar-20 A</v>
      </c>
      <c r="H3058" s="13">
        <f>VLOOKUP(A3058,'forecast data dump'!$A$1:$H$3450,8,FALSE)</f>
        <v>1</v>
      </c>
      <c r="I3058" s="22">
        <f t="shared" si="424"/>
        <v>0</v>
      </c>
      <c r="J3058" s="5"/>
      <c r="K3058" s="5"/>
      <c r="L3058" s="33">
        <f t="shared" si="425"/>
        <v>0</v>
      </c>
      <c r="M3058" s="33">
        <f t="shared" si="426"/>
        <v>0</v>
      </c>
      <c r="N3058" s="22">
        <f t="shared" si="427"/>
        <v>0</v>
      </c>
    </row>
    <row r="3059" spans="1:14" x14ac:dyDescent="0.3">
      <c r="A3059" s="5" t="s">
        <v>489</v>
      </c>
      <c r="B3059" s="5" t="s">
        <v>490</v>
      </c>
      <c r="C3059" s="5" t="s">
        <v>3733</v>
      </c>
      <c r="D3059" s="5">
        <v>48</v>
      </c>
      <c r="E3059" s="6">
        <v>7069</v>
      </c>
      <c r="F3059" s="17" t="str">
        <f>VLOOKUP(A3059,'forecast data dump'!$A$1:$H$3450,4,FALSE)</f>
        <v>22-Mar-21 A</v>
      </c>
      <c r="G3059" s="17">
        <f>VLOOKUP(A3059,'forecast data dump'!$A$1:$H$3450,5,FALSE)</f>
        <v>44432</v>
      </c>
      <c r="H3059" s="13">
        <f>VLOOKUP(A3059,'forecast data dump'!$A$1:$H$3450,8,FALSE)</f>
        <v>0.1</v>
      </c>
      <c r="I3059" s="22">
        <f t="shared" si="424"/>
        <v>43.2</v>
      </c>
      <c r="J3059" s="5"/>
      <c r="K3059" s="5"/>
      <c r="L3059" s="33">
        <f t="shared" si="425"/>
        <v>6362.1</v>
      </c>
      <c r="M3059" s="33">
        <f t="shared" si="426"/>
        <v>6362.1</v>
      </c>
      <c r="N3059" s="22">
        <f t="shared" si="427"/>
        <v>0</v>
      </c>
    </row>
    <row r="3060" spans="1:14" x14ac:dyDescent="0.3">
      <c r="A3060" s="5" t="s">
        <v>489</v>
      </c>
      <c r="B3060" s="5" t="s">
        <v>490</v>
      </c>
      <c r="C3060" s="5" t="s">
        <v>3767</v>
      </c>
      <c r="D3060" s="5">
        <v>1920</v>
      </c>
      <c r="E3060" s="6">
        <v>0</v>
      </c>
      <c r="F3060" s="17" t="str">
        <f>VLOOKUP(A3060,'forecast data dump'!$A$1:$H$3450,4,FALSE)</f>
        <v>22-Mar-21 A</v>
      </c>
      <c r="G3060" s="17">
        <f>VLOOKUP(A3060,'forecast data dump'!$A$1:$H$3450,5,FALSE)</f>
        <v>44432</v>
      </c>
      <c r="H3060" s="13">
        <f>VLOOKUP(A3060,'forecast data dump'!$A$1:$H$3450,8,FALSE)</f>
        <v>0.1</v>
      </c>
      <c r="I3060" s="22">
        <f t="shared" si="424"/>
        <v>1728</v>
      </c>
      <c r="J3060" s="5"/>
      <c r="K3060" s="5"/>
      <c r="L3060" s="33">
        <f t="shared" si="425"/>
        <v>0</v>
      </c>
      <c r="M3060" s="33">
        <f t="shared" si="426"/>
        <v>0</v>
      </c>
      <c r="N3060" s="22">
        <f t="shared" si="427"/>
        <v>0</v>
      </c>
    </row>
    <row r="3061" spans="1:14" x14ac:dyDescent="0.3">
      <c r="A3061" s="5" t="s">
        <v>489</v>
      </c>
      <c r="B3061" s="5" t="s">
        <v>490</v>
      </c>
      <c r="C3061" s="5" t="s">
        <v>3741</v>
      </c>
      <c r="D3061" s="5">
        <v>480</v>
      </c>
      <c r="E3061" s="6">
        <v>54779</v>
      </c>
      <c r="F3061" s="17" t="str">
        <f>VLOOKUP(A3061,'forecast data dump'!$A$1:$H$3450,4,FALSE)</f>
        <v>22-Mar-21 A</v>
      </c>
      <c r="G3061" s="17">
        <f>VLOOKUP(A3061,'forecast data dump'!$A$1:$H$3450,5,FALSE)</f>
        <v>44432</v>
      </c>
      <c r="H3061" s="13">
        <f>VLOOKUP(A3061,'forecast data dump'!$A$1:$H$3450,8,FALSE)</f>
        <v>0.1</v>
      </c>
      <c r="I3061" s="22">
        <f t="shared" si="424"/>
        <v>432</v>
      </c>
      <c r="J3061" s="5"/>
      <c r="K3061" s="5"/>
      <c r="L3061" s="33">
        <f t="shared" si="425"/>
        <v>49301.1</v>
      </c>
      <c r="M3061" s="33">
        <f t="shared" si="426"/>
        <v>49301.1</v>
      </c>
      <c r="N3061" s="22">
        <f t="shared" si="427"/>
        <v>0</v>
      </c>
    </row>
    <row r="3062" spans="1:14" x14ac:dyDescent="0.3">
      <c r="A3062" s="5" t="s">
        <v>491</v>
      </c>
      <c r="B3062" s="5" t="s">
        <v>492</v>
      </c>
      <c r="C3062" s="5" t="s">
        <v>3733</v>
      </c>
      <c r="D3062" s="5">
        <v>24</v>
      </c>
      <c r="E3062" s="6">
        <v>3543</v>
      </c>
      <c r="F3062" s="17" t="str">
        <f>VLOOKUP(A3062,'forecast data dump'!$A$1:$H$3450,4,FALSE)</f>
        <v>15-Mar-21 A</v>
      </c>
      <c r="G3062" s="17">
        <f>VLOOKUP(A3062,'forecast data dump'!$A$1:$H$3450,5,FALSE)</f>
        <v>44483</v>
      </c>
      <c r="H3062" s="13">
        <f>VLOOKUP(A3062,'forecast data dump'!$A$1:$H$3450,8,FALSE)</f>
        <v>0.25</v>
      </c>
      <c r="I3062" s="22">
        <f t="shared" si="424"/>
        <v>18</v>
      </c>
      <c r="J3062" s="5"/>
      <c r="K3062" s="5"/>
      <c r="L3062" s="33">
        <f t="shared" si="425"/>
        <v>2657.25</v>
      </c>
      <c r="M3062" s="33">
        <f t="shared" si="426"/>
        <v>2657.25</v>
      </c>
      <c r="N3062" s="22">
        <f t="shared" si="427"/>
        <v>0</v>
      </c>
    </row>
    <row r="3063" spans="1:14" x14ac:dyDescent="0.3">
      <c r="A3063" s="5" t="s">
        <v>491</v>
      </c>
      <c r="B3063" s="5" t="s">
        <v>492</v>
      </c>
      <c r="C3063" s="5" t="s">
        <v>3767</v>
      </c>
      <c r="D3063" s="5">
        <v>480</v>
      </c>
      <c r="E3063" s="6">
        <v>0</v>
      </c>
      <c r="F3063" s="17" t="str">
        <f>VLOOKUP(A3063,'forecast data dump'!$A$1:$H$3450,4,FALSE)</f>
        <v>15-Mar-21 A</v>
      </c>
      <c r="G3063" s="17">
        <f>VLOOKUP(A3063,'forecast data dump'!$A$1:$H$3450,5,FALSE)</f>
        <v>44483</v>
      </c>
      <c r="H3063" s="13">
        <f>VLOOKUP(A3063,'forecast data dump'!$A$1:$H$3450,8,FALSE)</f>
        <v>0.25</v>
      </c>
      <c r="I3063" s="22">
        <f t="shared" si="424"/>
        <v>360</v>
      </c>
      <c r="J3063" s="5"/>
      <c r="K3063" s="5"/>
      <c r="L3063" s="33">
        <f t="shared" si="425"/>
        <v>0</v>
      </c>
      <c r="M3063" s="33">
        <f t="shared" si="426"/>
        <v>0</v>
      </c>
      <c r="N3063" s="22">
        <f t="shared" si="427"/>
        <v>0</v>
      </c>
    </row>
    <row r="3064" spans="1:14" x14ac:dyDescent="0.3">
      <c r="A3064" s="3" t="s">
        <v>7827</v>
      </c>
      <c r="B3064" s="3"/>
      <c r="C3064" s="3"/>
      <c r="D3064" s="3"/>
      <c r="E3064" s="4"/>
      <c r="F3064" s="15"/>
      <c r="G3064" s="15"/>
      <c r="H3064" s="11"/>
      <c r="I3064" s="20"/>
      <c r="J3064" s="3"/>
      <c r="K3064" s="3"/>
      <c r="L3064" s="32"/>
      <c r="M3064" s="32"/>
      <c r="N3064" s="20"/>
    </row>
    <row r="3065" spans="1:14" x14ac:dyDescent="0.3">
      <c r="A3065" s="5" t="s">
        <v>513</v>
      </c>
      <c r="B3065" s="5" t="s">
        <v>514</v>
      </c>
      <c r="C3065" s="5" t="s">
        <v>3733</v>
      </c>
      <c r="D3065" s="5">
        <v>640</v>
      </c>
      <c r="E3065" s="6">
        <v>92603</v>
      </c>
      <c r="F3065" s="17" t="str">
        <f>VLOOKUP(A3065,'forecast data dump'!$A$1:$H$3450,4,FALSE)</f>
        <v>12-Sep-19 A</v>
      </c>
      <c r="G3065" s="17" t="str">
        <f>VLOOKUP(A3065,'forecast data dump'!$A$1:$H$3450,5,FALSE)</f>
        <v>14-Oct-20 A</v>
      </c>
      <c r="H3065" s="13">
        <f>VLOOKUP(A3065,'forecast data dump'!$A$1:$H$3450,8,FALSE)</f>
        <v>1</v>
      </c>
      <c r="I3065" s="22">
        <f>D3065*(1-H3065)</f>
        <v>0</v>
      </c>
      <c r="J3065" s="5"/>
      <c r="K3065" s="5"/>
      <c r="L3065" s="33">
        <f>E3065*(1-H3065)</f>
        <v>0</v>
      </c>
      <c r="M3065" s="33">
        <f>IF(J3065="",L3065,(E3065/D3065)*J3065)</f>
        <v>0</v>
      </c>
      <c r="N3065" s="22">
        <f>L3065-M3065</f>
        <v>0</v>
      </c>
    </row>
    <row r="3066" spans="1:14" x14ac:dyDescent="0.3">
      <c r="A3066" s="5" t="s">
        <v>513</v>
      </c>
      <c r="B3066" s="5" t="s">
        <v>514</v>
      </c>
      <c r="C3066" s="5" t="s">
        <v>3770</v>
      </c>
      <c r="D3066" s="5">
        <v>640</v>
      </c>
      <c r="E3066" s="6">
        <v>0</v>
      </c>
      <c r="F3066" s="17" t="str">
        <f>VLOOKUP(A3066,'forecast data dump'!$A$1:$H$3450,4,FALSE)</f>
        <v>12-Sep-19 A</v>
      </c>
      <c r="G3066" s="17" t="str">
        <f>VLOOKUP(A3066,'forecast data dump'!$A$1:$H$3450,5,FALSE)</f>
        <v>14-Oct-20 A</v>
      </c>
      <c r="H3066" s="13">
        <f>VLOOKUP(A3066,'forecast data dump'!$A$1:$H$3450,8,FALSE)</f>
        <v>1</v>
      </c>
      <c r="I3066" s="22">
        <f>D3066*(1-H3066)</f>
        <v>0</v>
      </c>
      <c r="J3066" s="5"/>
      <c r="K3066" s="5"/>
      <c r="L3066" s="33">
        <f>E3066*(1-H3066)</f>
        <v>0</v>
      </c>
      <c r="M3066" s="33">
        <f>IF(J3066="",L3066,(E3066/D3066)*J3066)</f>
        <v>0</v>
      </c>
      <c r="N3066" s="22">
        <f>L3066-M3066</f>
        <v>0</v>
      </c>
    </row>
    <row r="3067" spans="1:14" x14ac:dyDescent="0.3">
      <c r="A3067" s="5" t="s">
        <v>513</v>
      </c>
      <c r="B3067" s="5" t="s">
        <v>514</v>
      </c>
      <c r="C3067" s="5" t="s">
        <v>3741</v>
      </c>
      <c r="D3067" s="5">
        <v>212</v>
      </c>
      <c r="E3067" s="6">
        <v>23771</v>
      </c>
      <c r="F3067" s="17" t="str">
        <f>VLOOKUP(A3067,'forecast data dump'!$A$1:$H$3450,4,FALSE)</f>
        <v>12-Sep-19 A</v>
      </c>
      <c r="G3067" s="17" t="str">
        <f>VLOOKUP(A3067,'forecast data dump'!$A$1:$H$3450,5,FALSE)</f>
        <v>14-Oct-20 A</v>
      </c>
      <c r="H3067" s="13">
        <f>VLOOKUP(A3067,'forecast data dump'!$A$1:$H$3450,8,FALSE)</f>
        <v>1</v>
      </c>
      <c r="I3067" s="22">
        <f>D3067*(1-H3067)</f>
        <v>0</v>
      </c>
      <c r="J3067" s="5"/>
      <c r="K3067" s="5"/>
      <c r="L3067" s="33">
        <f>E3067*(1-H3067)</f>
        <v>0</v>
      </c>
      <c r="M3067" s="33">
        <f>IF(J3067="",L3067,(E3067/D3067)*J3067)</f>
        <v>0</v>
      </c>
      <c r="N3067" s="22">
        <f>L3067-M3067</f>
        <v>0</v>
      </c>
    </row>
    <row r="3068" spans="1:14" x14ac:dyDescent="0.3">
      <c r="A3068" s="3" t="s">
        <v>7931</v>
      </c>
      <c r="B3068" s="3"/>
      <c r="C3068" s="3"/>
      <c r="D3068" s="3"/>
      <c r="E3068" s="4"/>
      <c r="F3068" s="15"/>
      <c r="G3068" s="15"/>
      <c r="H3068" s="11"/>
      <c r="I3068" s="20"/>
      <c r="J3068" s="3"/>
      <c r="K3068" s="3"/>
      <c r="L3068" s="32"/>
      <c r="M3068" s="32"/>
      <c r="N3068" s="20"/>
    </row>
    <row r="3069" spans="1:14" x14ac:dyDescent="0.3">
      <c r="A3069" s="3" t="s">
        <v>7932</v>
      </c>
      <c r="B3069" s="3"/>
      <c r="C3069" s="3"/>
      <c r="D3069" s="3"/>
      <c r="E3069" s="4"/>
      <c r="F3069" s="15"/>
      <c r="G3069" s="15"/>
      <c r="H3069" s="11"/>
      <c r="I3069" s="20"/>
      <c r="J3069" s="3"/>
      <c r="K3069" s="3"/>
      <c r="L3069" s="32"/>
      <c r="M3069" s="32"/>
      <c r="N3069" s="20"/>
    </row>
    <row r="3070" spans="1:14" x14ac:dyDescent="0.3">
      <c r="A3070" s="3" t="s">
        <v>7936</v>
      </c>
      <c r="B3070" s="3"/>
      <c r="C3070" s="3"/>
      <c r="D3070" s="3"/>
      <c r="E3070" s="4"/>
      <c r="F3070" s="15"/>
      <c r="G3070" s="15"/>
      <c r="H3070" s="11"/>
      <c r="I3070" s="20"/>
      <c r="J3070" s="3"/>
      <c r="K3070" s="3"/>
      <c r="L3070" s="32"/>
      <c r="M3070" s="32"/>
      <c r="N3070" s="20"/>
    </row>
    <row r="3071" spans="1:14" x14ac:dyDescent="0.3">
      <c r="A3071" s="3" t="s">
        <v>7937</v>
      </c>
      <c r="B3071" s="3"/>
      <c r="C3071" s="3"/>
      <c r="D3071" s="3"/>
      <c r="E3071" s="4"/>
      <c r="F3071" s="15"/>
      <c r="G3071" s="15"/>
      <c r="H3071" s="11"/>
      <c r="I3071" s="20"/>
      <c r="J3071" s="3"/>
      <c r="K3071" s="3"/>
      <c r="L3071" s="32"/>
      <c r="M3071" s="32"/>
      <c r="N3071" s="20"/>
    </row>
    <row r="3072" spans="1:14" x14ac:dyDescent="0.3">
      <c r="A3072" s="5" t="s">
        <v>840</v>
      </c>
      <c r="B3072" s="5" t="s">
        <v>841</v>
      </c>
      <c r="C3072" s="5" t="s">
        <v>3744</v>
      </c>
      <c r="D3072" s="5">
        <v>32</v>
      </c>
      <c r="E3072" s="6">
        <v>4575</v>
      </c>
      <c r="F3072" s="17" t="str">
        <f>VLOOKUP(A3072,'forecast data dump'!$A$1:$H$3450,4,FALSE)</f>
        <v>30-Jul-19 A</v>
      </c>
      <c r="G3072" s="17" t="str">
        <f>VLOOKUP(A3072,'forecast data dump'!$A$1:$H$3450,5,FALSE)</f>
        <v>25-Nov-19 A</v>
      </c>
      <c r="H3072" s="13">
        <f>VLOOKUP(A3072,'forecast data dump'!$A$1:$H$3450,8,FALSE)</f>
        <v>1</v>
      </c>
      <c r="I3072" s="22">
        <f t="shared" ref="I3072:I3087" si="428">D3072*(1-H3072)</f>
        <v>0</v>
      </c>
      <c r="J3072" s="5"/>
      <c r="K3072" s="5"/>
      <c r="L3072" s="33">
        <f t="shared" ref="L3072:L3087" si="429">E3072*(1-H3072)</f>
        <v>0</v>
      </c>
      <c r="M3072" s="33">
        <f t="shared" ref="M3072:M3087" si="430">IF(J3072="",L3072,(E3072/D3072)*J3072)</f>
        <v>0</v>
      </c>
      <c r="N3072" s="22">
        <f t="shared" ref="N3072:N3087" si="431">L3072-M3072</f>
        <v>0</v>
      </c>
    </row>
    <row r="3073" spans="1:14" x14ac:dyDescent="0.3">
      <c r="A3073" s="5" t="s">
        <v>840</v>
      </c>
      <c r="B3073" s="5" t="s">
        <v>841</v>
      </c>
      <c r="C3073" s="5" t="s">
        <v>3732</v>
      </c>
      <c r="D3073" s="5">
        <v>16</v>
      </c>
      <c r="E3073" s="6">
        <v>3199</v>
      </c>
      <c r="F3073" s="17" t="str">
        <f>VLOOKUP(A3073,'forecast data dump'!$A$1:$H$3450,4,FALSE)</f>
        <v>30-Jul-19 A</v>
      </c>
      <c r="G3073" s="17" t="str">
        <f>VLOOKUP(A3073,'forecast data dump'!$A$1:$H$3450,5,FALSE)</f>
        <v>25-Nov-19 A</v>
      </c>
      <c r="H3073" s="13">
        <f>VLOOKUP(A3073,'forecast data dump'!$A$1:$H$3450,8,FALSE)</f>
        <v>1</v>
      </c>
      <c r="I3073" s="22">
        <f t="shared" si="428"/>
        <v>0</v>
      </c>
      <c r="J3073" s="5"/>
      <c r="K3073" s="5"/>
      <c r="L3073" s="33">
        <f t="shared" si="429"/>
        <v>0</v>
      </c>
      <c r="M3073" s="33">
        <f t="shared" si="430"/>
        <v>0</v>
      </c>
      <c r="N3073" s="22">
        <f t="shared" si="431"/>
        <v>0</v>
      </c>
    </row>
    <row r="3074" spans="1:14" x14ac:dyDescent="0.3">
      <c r="A3074" s="5" t="s">
        <v>840</v>
      </c>
      <c r="B3074" s="5" t="s">
        <v>841</v>
      </c>
      <c r="C3074" s="5" t="s">
        <v>3766</v>
      </c>
      <c r="D3074" s="5">
        <v>160</v>
      </c>
      <c r="E3074" s="6">
        <v>0</v>
      </c>
      <c r="F3074" s="17" t="str">
        <f>VLOOKUP(A3074,'forecast data dump'!$A$1:$H$3450,4,FALSE)</f>
        <v>30-Jul-19 A</v>
      </c>
      <c r="G3074" s="17" t="str">
        <f>VLOOKUP(A3074,'forecast data dump'!$A$1:$H$3450,5,FALSE)</f>
        <v>25-Nov-19 A</v>
      </c>
      <c r="H3074" s="13">
        <f>VLOOKUP(A3074,'forecast data dump'!$A$1:$H$3450,8,FALSE)</f>
        <v>1</v>
      </c>
      <c r="I3074" s="22">
        <f t="shared" si="428"/>
        <v>0</v>
      </c>
      <c r="J3074" s="5"/>
      <c r="K3074" s="5"/>
      <c r="L3074" s="33">
        <f t="shared" si="429"/>
        <v>0</v>
      </c>
      <c r="M3074" s="33">
        <f t="shared" si="430"/>
        <v>0</v>
      </c>
      <c r="N3074" s="22">
        <f t="shared" si="431"/>
        <v>0</v>
      </c>
    </row>
    <row r="3075" spans="1:14" x14ac:dyDescent="0.3">
      <c r="A3075" s="5" t="s">
        <v>842</v>
      </c>
      <c r="B3075" s="5" t="s">
        <v>843</v>
      </c>
      <c r="C3075" s="5" t="s">
        <v>3740</v>
      </c>
      <c r="D3075" s="5">
        <v>64</v>
      </c>
      <c r="E3075" s="6">
        <v>10694</v>
      </c>
      <c r="F3075" s="17" t="str">
        <f>VLOOKUP(A3075,'forecast data dump'!$A$1:$H$3450,4,FALSE)</f>
        <v>07-Nov-19 A</v>
      </c>
      <c r="G3075" s="17" t="str">
        <f>VLOOKUP(A3075,'forecast data dump'!$A$1:$H$3450,5,FALSE)</f>
        <v>25-Nov-19 A</v>
      </c>
      <c r="H3075" s="13">
        <f>VLOOKUP(A3075,'forecast data dump'!$A$1:$H$3450,8,FALSE)</f>
        <v>1</v>
      </c>
      <c r="I3075" s="22">
        <f t="shared" si="428"/>
        <v>0</v>
      </c>
      <c r="J3075" s="5"/>
      <c r="K3075" s="5"/>
      <c r="L3075" s="33">
        <f t="shared" si="429"/>
        <v>0</v>
      </c>
      <c r="M3075" s="33">
        <f t="shared" si="430"/>
        <v>0</v>
      </c>
      <c r="N3075" s="22">
        <f t="shared" si="431"/>
        <v>0</v>
      </c>
    </row>
    <row r="3076" spans="1:14" x14ac:dyDescent="0.3">
      <c r="A3076" s="5" t="s">
        <v>842</v>
      </c>
      <c r="B3076" s="5" t="s">
        <v>843</v>
      </c>
      <c r="C3076" s="5" t="s">
        <v>3766</v>
      </c>
      <c r="D3076" s="5">
        <v>320</v>
      </c>
      <c r="E3076" s="6">
        <v>0</v>
      </c>
      <c r="F3076" s="17" t="str">
        <f>VLOOKUP(A3076,'forecast data dump'!$A$1:$H$3450,4,FALSE)</f>
        <v>07-Nov-19 A</v>
      </c>
      <c r="G3076" s="17" t="str">
        <f>VLOOKUP(A3076,'forecast data dump'!$A$1:$H$3450,5,FALSE)</f>
        <v>25-Nov-19 A</v>
      </c>
      <c r="H3076" s="13">
        <f>VLOOKUP(A3076,'forecast data dump'!$A$1:$H$3450,8,FALSE)</f>
        <v>1</v>
      </c>
      <c r="I3076" s="22">
        <f t="shared" si="428"/>
        <v>0</v>
      </c>
      <c r="J3076" s="5"/>
      <c r="K3076" s="5"/>
      <c r="L3076" s="33">
        <f t="shared" si="429"/>
        <v>0</v>
      </c>
      <c r="M3076" s="33">
        <f t="shared" si="430"/>
        <v>0</v>
      </c>
      <c r="N3076" s="22">
        <f t="shared" si="431"/>
        <v>0</v>
      </c>
    </row>
    <row r="3077" spans="1:14" x14ac:dyDescent="0.3">
      <c r="A3077" s="5" t="s">
        <v>842</v>
      </c>
      <c r="B3077" s="5" t="s">
        <v>843</v>
      </c>
      <c r="C3077" s="5" t="s">
        <v>3732</v>
      </c>
      <c r="D3077" s="5">
        <v>32</v>
      </c>
      <c r="E3077" s="6">
        <v>6397</v>
      </c>
      <c r="F3077" s="17" t="str">
        <f>VLOOKUP(A3077,'forecast data dump'!$A$1:$H$3450,4,FALSE)</f>
        <v>07-Nov-19 A</v>
      </c>
      <c r="G3077" s="17" t="str">
        <f>VLOOKUP(A3077,'forecast data dump'!$A$1:$H$3450,5,FALSE)</f>
        <v>25-Nov-19 A</v>
      </c>
      <c r="H3077" s="13">
        <f>VLOOKUP(A3077,'forecast data dump'!$A$1:$H$3450,8,FALSE)</f>
        <v>1</v>
      </c>
      <c r="I3077" s="22">
        <f t="shared" si="428"/>
        <v>0</v>
      </c>
      <c r="J3077" s="5"/>
      <c r="K3077" s="5"/>
      <c r="L3077" s="33">
        <f t="shared" si="429"/>
        <v>0</v>
      </c>
      <c r="M3077" s="33">
        <f t="shared" si="430"/>
        <v>0</v>
      </c>
      <c r="N3077" s="22">
        <f t="shared" si="431"/>
        <v>0</v>
      </c>
    </row>
    <row r="3078" spans="1:14" x14ac:dyDescent="0.3">
      <c r="A3078" s="5" t="s">
        <v>862</v>
      </c>
      <c r="B3078" s="5" t="s">
        <v>863</v>
      </c>
      <c r="C3078" s="5" t="s">
        <v>3744</v>
      </c>
      <c r="D3078" s="5">
        <v>218</v>
      </c>
      <c r="E3078" s="6">
        <v>32104</v>
      </c>
      <c r="F3078" s="17" t="str">
        <f>VLOOKUP(A3078,'forecast data dump'!$A$1:$H$3450,4,FALSE)</f>
        <v>24-Mar-20 A</v>
      </c>
      <c r="G3078" s="17" t="str">
        <f>VLOOKUP(A3078,'forecast data dump'!$A$1:$H$3450,5,FALSE)</f>
        <v>31-Mar-21 A</v>
      </c>
      <c r="H3078" s="13">
        <f>VLOOKUP(A3078,'forecast data dump'!$A$1:$H$3450,8,FALSE)</f>
        <v>1</v>
      </c>
      <c r="I3078" s="22">
        <f t="shared" si="428"/>
        <v>0</v>
      </c>
      <c r="J3078" s="5"/>
      <c r="K3078" s="5"/>
      <c r="L3078" s="33">
        <f t="shared" si="429"/>
        <v>0</v>
      </c>
      <c r="M3078" s="33">
        <f t="shared" si="430"/>
        <v>0</v>
      </c>
      <c r="N3078" s="22">
        <f t="shared" si="431"/>
        <v>0</v>
      </c>
    </row>
    <row r="3079" spans="1:14" x14ac:dyDescent="0.3">
      <c r="A3079" s="5" t="s">
        <v>862</v>
      </c>
      <c r="B3079" s="5" t="s">
        <v>863</v>
      </c>
      <c r="C3079" s="5" t="s">
        <v>3766</v>
      </c>
      <c r="D3079" s="5">
        <v>1698</v>
      </c>
      <c r="E3079" s="6">
        <v>0</v>
      </c>
      <c r="F3079" s="17" t="str">
        <f>VLOOKUP(A3079,'forecast data dump'!$A$1:$H$3450,4,FALSE)</f>
        <v>24-Mar-20 A</v>
      </c>
      <c r="G3079" s="17" t="str">
        <f>VLOOKUP(A3079,'forecast data dump'!$A$1:$H$3450,5,FALSE)</f>
        <v>31-Mar-21 A</v>
      </c>
      <c r="H3079" s="13">
        <f>VLOOKUP(A3079,'forecast data dump'!$A$1:$H$3450,8,FALSE)</f>
        <v>1</v>
      </c>
      <c r="I3079" s="22">
        <f t="shared" si="428"/>
        <v>0</v>
      </c>
      <c r="J3079" s="5"/>
      <c r="K3079" s="5"/>
      <c r="L3079" s="33">
        <f t="shared" si="429"/>
        <v>0</v>
      </c>
      <c r="M3079" s="33">
        <f t="shared" si="430"/>
        <v>0</v>
      </c>
      <c r="N3079" s="22">
        <f t="shared" si="431"/>
        <v>0</v>
      </c>
    </row>
    <row r="3080" spans="1:14" x14ac:dyDescent="0.3">
      <c r="A3080" s="5" t="s">
        <v>862</v>
      </c>
      <c r="B3080" s="5" t="s">
        <v>863</v>
      </c>
      <c r="C3080" s="5" t="s">
        <v>3732</v>
      </c>
      <c r="D3080" s="5">
        <v>170</v>
      </c>
      <c r="E3080" s="6">
        <v>35004</v>
      </c>
      <c r="F3080" s="17" t="str">
        <f>VLOOKUP(A3080,'forecast data dump'!$A$1:$H$3450,4,FALSE)</f>
        <v>24-Mar-20 A</v>
      </c>
      <c r="G3080" s="17" t="str">
        <f>VLOOKUP(A3080,'forecast data dump'!$A$1:$H$3450,5,FALSE)</f>
        <v>31-Mar-21 A</v>
      </c>
      <c r="H3080" s="13">
        <f>VLOOKUP(A3080,'forecast data dump'!$A$1:$H$3450,8,FALSE)</f>
        <v>1</v>
      </c>
      <c r="I3080" s="22">
        <f t="shared" si="428"/>
        <v>0</v>
      </c>
      <c r="J3080" s="5"/>
      <c r="K3080" s="5"/>
      <c r="L3080" s="33">
        <f t="shared" si="429"/>
        <v>0</v>
      </c>
      <c r="M3080" s="33">
        <f t="shared" si="430"/>
        <v>0</v>
      </c>
      <c r="N3080" s="22">
        <f t="shared" si="431"/>
        <v>0</v>
      </c>
    </row>
    <row r="3081" spans="1:14" x14ac:dyDescent="0.3">
      <c r="A3081" s="5" t="s">
        <v>864</v>
      </c>
      <c r="B3081" s="5" t="s">
        <v>865</v>
      </c>
      <c r="C3081" s="5" t="s">
        <v>3740</v>
      </c>
      <c r="D3081" s="5">
        <v>64</v>
      </c>
      <c r="E3081" s="6">
        <v>11015</v>
      </c>
      <c r="F3081" s="17" t="str">
        <f>VLOOKUP(A3081,'forecast data dump'!$A$1:$H$3450,4,FALSE)</f>
        <v>24-Mar-20 A</v>
      </c>
      <c r="G3081" s="17" t="str">
        <f>VLOOKUP(A3081,'forecast data dump'!$A$1:$H$3450,5,FALSE)</f>
        <v>05-Apr-21 A</v>
      </c>
      <c r="H3081" s="13">
        <f>VLOOKUP(A3081,'forecast data dump'!$A$1:$H$3450,8,FALSE)</f>
        <v>1</v>
      </c>
      <c r="I3081" s="22">
        <f t="shared" si="428"/>
        <v>0</v>
      </c>
      <c r="J3081" s="5"/>
      <c r="K3081" s="5"/>
      <c r="L3081" s="33">
        <f t="shared" si="429"/>
        <v>0</v>
      </c>
      <c r="M3081" s="33">
        <f t="shared" si="430"/>
        <v>0</v>
      </c>
      <c r="N3081" s="22">
        <f t="shared" si="431"/>
        <v>0</v>
      </c>
    </row>
    <row r="3082" spans="1:14" x14ac:dyDescent="0.3">
      <c r="A3082" s="5" t="s">
        <v>864</v>
      </c>
      <c r="B3082" s="5" t="s">
        <v>865</v>
      </c>
      <c r="C3082" s="5" t="s">
        <v>3766</v>
      </c>
      <c r="D3082" s="5">
        <v>1088</v>
      </c>
      <c r="E3082" s="6">
        <v>0</v>
      </c>
      <c r="F3082" s="17" t="str">
        <f>VLOOKUP(A3082,'forecast data dump'!$A$1:$H$3450,4,FALSE)</f>
        <v>24-Mar-20 A</v>
      </c>
      <c r="G3082" s="17" t="str">
        <f>VLOOKUP(A3082,'forecast data dump'!$A$1:$H$3450,5,FALSE)</f>
        <v>05-Apr-21 A</v>
      </c>
      <c r="H3082" s="13">
        <f>VLOOKUP(A3082,'forecast data dump'!$A$1:$H$3450,8,FALSE)</f>
        <v>1</v>
      </c>
      <c r="I3082" s="22">
        <f t="shared" si="428"/>
        <v>0</v>
      </c>
      <c r="J3082" s="5"/>
      <c r="K3082" s="5"/>
      <c r="L3082" s="33">
        <f t="shared" si="429"/>
        <v>0</v>
      </c>
      <c r="M3082" s="33">
        <f t="shared" si="430"/>
        <v>0</v>
      </c>
      <c r="N3082" s="22">
        <f t="shared" si="431"/>
        <v>0</v>
      </c>
    </row>
    <row r="3083" spans="1:14" x14ac:dyDescent="0.3">
      <c r="A3083" s="5" t="s">
        <v>864</v>
      </c>
      <c r="B3083" s="5" t="s">
        <v>865</v>
      </c>
      <c r="C3083" s="5" t="s">
        <v>3732</v>
      </c>
      <c r="D3083" s="5">
        <v>186</v>
      </c>
      <c r="E3083" s="6">
        <v>38299</v>
      </c>
      <c r="F3083" s="17" t="str">
        <f>VLOOKUP(A3083,'forecast data dump'!$A$1:$H$3450,4,FALSE)</f>
        <v>24-Mar-20 A</v>
      </c>
      <c r="G3083" s="17" t="str">
        <f>VLOOKUP(A3083,'forecast data dump'!$A$1:$H$3450,5,FALSE)</f>
        <v>05-Apr-21 A</v>
      </c>
      <c r="H3083" s="13">
        <f>VLOOKUP(A3083,'forecast data dump'!$A$1:$H$3450,8,FALSE)</f>
        <v>1</v>
      </c>
      <c r="I3083" s="22">
        <f t="shared" si="428"/>
        <v>0</v>
      </c>
      <c r="J3083" s="5"/>
      <c r="K3083" s="5"/>
      <c r="L3083" s="33">
        <f t="shared" si="429"/>
        <v>0</v>
      </c>
      <c r="M3083" s="33">
        <f t="shared" si="430"/>
        <v>0</v>
      </c>
      <c r="N3083" s="22">
        <f t="shared" si="431"/>
        <v>0</v>
      </c>
    </row>
    <row r="3084" spans="1:14" x14ac:dyDescent="0.3">
      <c r="A3084" s="5" t="s">
        <v>864</v>
      </c>
      <c r="B3084" s="5" t="s">
        <v>865</v>
      </c>
      <c r="C3084" s="5" t="s">
        <v>3744</v>
      </c>
      <c r="D3084" s="5">
        <v>77</v>
      </c>
      <c r="E3084" s="6">
        <v>11339</v>
      </c>
      <c r="F3084" s="17" t="str">
        <f>VLOOKUP(A3084,'forecast data dump'!$A$1:$H$3450,4,FALSE)</f>
        <v>24-Mar-20 A</v>
      </c>
      <c r="G3084" s="17" t="str">
        <f>VLOOKUP(A3084,'forecast data dump'!$A$1:$H$3450,5,FALSE)</f>
        <v>05-Apr-21 A</v>
      </c>
      <c r="H3084" s="13">
        <f>VLOOKUP(A3084,'forecast data dump'!$A$1:$H$3450,8,FALSE)</f>
        <v>1</v>
      </c>
      <c r="I3084" s="22">
        <f t="shared" si="428"/>
        <v>0</v>
      </c>
      <c r="J3084" s="5"/>
      <c r="K3084" s="5"/>
      <c r="L3084" s="33">
        <f t="shared" si="429"/>
        <v>0</v>
      </c>
      <c r="M3084" s="33">
        <f t="shared" si="430"/>
        <v>0</v>
      </c>
      <c r="N3084" s="22">
        <f t="shared" si="431"/>
        <v>0</v>
      </c>
    </row>
    <row r="3085" spans="1:14" x14ac:dyDescent="0.3">
      <c r="A3085" s="5" t="s">
        <v>864</v>
      </c>
      <c r="B3085" s="5" t="s">
        <v>865</v>
      </c>
      <c r="C3085" s="5" t="s">
        <v>3733</v>
      </c>
      <c r="D3085" s="5">
        <v>77</v>
      </c>
      <c r="E3085" s="6">
        <v>11339</v>
      </c>
      <c r="F3085" s="17" t="str">
        <f>VLOOKUP(A3085,'forecast data dump'!$A$1:$H$3450,4,FALSE)</f>
        <v>24-Mar-20 A</v>
      </c>
      <c r="G3085" s="17" t="str">
        <f>VLOOKUP(A3085,'forecast data dump'!$A$1:$H$3450,5,FALSE)</f>
        <v>05-Apr-21 A</v>
      </c>
      <c r="H3085" s="13">
        <f>VLOOKUP(A3085,'forecast data dump'!$A$1:$H$3450,8,FALSE)</f>
        <v>1</v>
      </c>
      <c r="I3085" s="22">
        <f t="shared" si="428"/>
        <v>0</v>
      </c>
      <c r="J3085" s="5"/>
      <c r="K3085" s="5"/>
      <c r="L3085" s="33">
        <f t="shared" si="429"/>
        <v>0</v>
      </c>
      <c r="M3085" s="33">
        <f t="shared" si="430"/>
        <v>0</v>
      </c>
      <c r="N3085" s="22">
        <f t="shared" si="431"/>
        <v>0</v>
      </c>
    </row>
    <row r="3086" spans="1:14" x14ac:dyDescent="0.3">
      <c r="A3086" s="5" t="s">
        <v>864</v>
      </c>
      <c r="B3086" s="5" t="s">
        <v>865</v>
      </c>
      <c r="C3086" s="5" t="s">
        <v>3742</v>
      </c>
      <c r="D3086" s="5">
        <v>77</v>
      </c>
      <c r="E3086" s="6">
        <v>8787</v>
      </c>
      <c r="F3086" s="17" t="str">
        <f>VLOOKUP(A3086,'forecast data dump'!$A$1:$H$3450,4,FALSE)</f>
        <v>24-Mar-20 A</v>
      </c>
      <c r="G3086" s="17" t="str">
        <f>VLOOKUP(A3086,'forecast data dump'!$A$1:$H$3450,5,FALSE)</f>
        <v>05-Apr-21 A</v>
      </c>
      <c r="H3086" s="13">
        <f>VLOOKUP(A3086,'forecast data dump'!$A$1:$H$3450,8,FALSE)</f>
        <v>1</v>
      </c>
      <c r="I3086" s="22">
        <f t="shared" si="428"/>
        <v>0</v>
      </c>
      <c r="J3086" s="5"/>
      <c r="K3086" s="5"/>
      <c r="L3086" s="33">
        <f t="shared" si="429"/>
        <v>0</v>
      </c>
      <c r="M3086" s="33">
        <f t="shared" si="430"/>
        <v>0</v>
      </c>
      <c r="N3086" s="22">
        <f t="shared" si="431"/>
        <v>0</v>
      </c>
    </row>
    <row r="3087" spans="1:14" x14ac:dyDescent="0.3">
      <c r="A3087" s="5" t="s">
        <v>864</v>
      </c>
      <c r="B3087" s="5" t="s">
        <v>865</v>
      </c>
      <c r="C3087" s="5" t="s">
        <v>3741</v>
      </c>
      <c r="D3087" s="5">
        <v>154</v>
      </c>
      <c r="E3087" s="6">
        <v>17575</v>
      </c>
      <c r="F3087" s="17" t="str">
        <f>VLOOKUP(A3087,'forecast data dump'!$A$1:$H$3450,4,FALSE)</f>
        <v>24-Mar-20 A</v>
      </c>
      <c r="G3087" s="17" t="str">
        <f>VLOOKUP(A3087,'forecast data dump'!$A$1:$H$3450,5,FALSE)</f>
        <v>05-Apr-21 A</v>
      </c>
      <c r="H3087" s="13">
        <f>VLOOKUP(A3087,'forecast data dump'!$A$1:$H$3450,8,FALSE)</f>
        <v>1</v>
      </c>
      <c r="I3087" s="22">
        <f t="shared" si="428"/>
        <v>0</v>
      </c>
      <c r="J3087" s="5"/>
      <c r="K3087" s="5"/>
      <c r="L3087" s="33">
        <f t="shared" si="429"/>
        <v>0</v>
      </c>
      <c r="M3087" s="33">
        <f t="shared" si="430"/>
        <v>0</v>
      </c>
      <c r="N3087" s="22">
        <f t="shared" si="431"/>
        <v>0</v>
      </c>
    </row>
    <row r="3088" spans="1:14" x14ac:dyDescent="0.3">
      <c r="A3088" s="3" t="s">
        <v>7832</v>
      </c>
      <c r="B3088" s="3"/>
      <c r="C3088" s="3"/>
      <c r="D3088" s="3"/>
      <c r="E3088" s="4"/>
      <c r="F3088" s="15"/>
      <c r="G3088" s="15"/>
      <c r="H3088" s="11"/>
      <c r="I3088" s="20"/>
      <c r="J3088" s="3"/>
      <c r="K3088" s="3"/>
      <c r="L3088" s="32"/>
      <c r="M3088" s="32"/>
      <c r="N3088" s="20"/>
    </row>
    <row r="3089" spans="1:14" x14ac:dyDescent="0.3">
      <c r="A3089" s="5" t="s">
        <v>906</v>
      </c>
      <c r="B3089" s="5" t="s">
        <v>907</v>
      </c>
      <c r="C3089" s="5" t="s">
        <v>3744</v>
      </c>
      <c r="D3089" s="5">
        <v>462</v>
      </c>
      <c r="E3089" s="6">
        <v>70218</v>
      </c>
      <c r="F3089" s="17" t="str">
        <f>VLOOKUP(A3089,'forecast data dump'!$A$1:$H$3450,4,FALSE)</f>
        <v>23-Feb-21 A</v>
      </c>
      <c r="G3089" s="17">
        <f>VLOOKUP(A3089,'forecast data dump'!$A$1:$H$3450,5,FALSE)</f>
        <v>44596</v>
      </c>
      <c r="H3089" s="13">
        <f>VLOOKUP(A3089,'forecast data dump'!$A$1:$H$3450,8,FALSE)</f>
        <v>0.1</v>
      </c>
      <c r="I3089" s="22">
        <f t="shared" ref="I3089:I3097" si="432">D3089*(1-H3089)</f>
        <v>415.8</v>
      </c>
      <c r="J3089" s="5"/>
      <c r="K3089" s="5"/>
      <c r="L3089" s="33">
        <f t="shared" ref="L3089:L3097" si="433">E3089*(1-H3089)</f>
        <v>63196.200000000004</v>
      </c>
      <c r="M3089" s="33">
        <f t="shared" ref="M3089:M3097" si="434">IF(J3089="",L3089,(E3089/D3089)*J3089)</f>
        <v>63196.200000000004</v>
      </c>
      <c r="N3089" s="22">
        <f t="shared" ref="N3089:N3097" si="435">L3089-M3089</f>
        <v>0</v>
      </c>
    </row>
    <row r="3090" spans="1:14" x14ac:dyDescent="0.3">
      <c r="A3090" s="5" t="s">
        <v>906</v>
      </c>
      <c r="B3090" s="5" t="s">
        <v>907</v>
      </c>
      <c r="C3090" s="5" t="s">
        <v>3742</v>
      </c>
      <c r="D3090" s="5">
        <v>462</v>
      </c>
      <c r="E3090" s="6">
        <v>54415</v>
      </c>
      <c r="F3090" s="17" t="str">
        <f>VLOOKUP(A3090,'forecast data dump'!$A$1:$H$3450,4,FALSE)</f>
        <v>23-Feb-21 A</v>
      </c>
      <c r="G3090" s="17">
        <f>VLOOKUP(A3090,'forecast data dump'!$A$1:$H$3450,5,FALSE)</f>
        <v>44596</v>
      </c>
      <c r="H3090" s="13">
        <f>VLOOKUP(A3090,'forecast data dump'!$A$1:$H$3450,8,FALSE)</f>
        <v>0.1</v>
      </c>
      <c r="I3090" s="22">
        <f t="shared" si="432"/>
        <v>415.8</v>
      </c>
      <c r="J3090" s="5"/>
      <c r="K3090" s="5"/>
      <c r="L3090" s="33">
        <f t="shared" si="433"/>
        <v>48973.5</v>
      </c>
      <c r="M3090" s="33">
        <f t="shared" si="434"/>
        <v>48973.5</v>
      </c>
      <c r="N3090" s="22">
        <f t="shared" si="435"/>
        <v>0</v>
      </c>
    </row>
    <row r="3091" spans="1:14" x14ac:dyDescent="0.3">
      <c r="A3091" s="5" t="s">
        <v>906</v>
      </c>
      <c r="B3091" s="5" t="s">
        <v>907</v>
      </c>
      <c r="C3091" s="5" t="s">
        <v>3766</v>
      </c>
      <c r="D3091" s="5">
        <v>4608</v>
      </c>
      <c r="E3091" s="6">
        <v>0</v>
      </c>
      <c r="F3091" s="17" t="str">
        <f>VLOOKUP(A3091,'forecast data dump'!$A$1:$H$3450,4,FALSE)</f>
        <v>23-Feb-21 A</v>
      </c>
      <c r="G3091" s="17">
        <f>VLOOKUP(A3091,'forecast data dump'!$A$1:$H$3450,5,FALSE)</f>
        <v>44596</v>
      </c>
      <c r="H3091" s="13">
        <f>VLOOKUP(A3091,'forecast data dump'!$A$1:$H$3450,8,FALSE)</f>
        <v>0.1</v>
      </c>
      <c r="I3091" s="22">
        <f t="shared" si="432"/>
        <v>4147.2</v>
      </c>
      <c r="J3091" s="5"/>
      <c r="K3091" s="5"/>
      <c r="L3091" s="33">
        <f t="shared" si="433"/>
        <v>0</v>
      </c>
      <c r="M3091" s="33">
        <f t="shared" si="434"/>
        <v>0</v>
      </c>
      <c r="N3091" s="22">
        <f t="shared" si="435"/>
        <v>0</v>
      </c>
    </row>
    <row r="3092" spans="1:14" x14ac:dyDescent="0.3">
      <c r="A3092" s="5" t="s">
        <v>908</v>
      </c>
      <c r="B3092" s="5" t="s">
        <v>909</v>
      </c>
      <c r="C3092" s="5" t="s">
        <v>3733</v>
      </c>
      <c r="D3092" s="5">
        <v>231</v>
      </c>
      <c r="E3092" s="6">
        <v>35114</v>
      </c>
      <c r="F3092" s="17" t="str">
        <f>VLOOKUP(A3092,'forecast data dump'!$A$1:$H$3450,4,FALSE)</f>
        <v>16-Mar-21 A</v>
      </c>
      <c r="G3092" s="17">
        <f>VLOOKUP(A3092,'forecast data dump'!$A$1:$H$3450,5,FALSE)</f>
        <v>44596</v>
      </c>
      <c r="H3092" s="13">
        <f>VLOOKUP(A3092,'forecast data dump'!$A$1:$H$3450,8,FALSE)</f>
        <v>0.31</v>
      </c>
      <c r="I3092" s="22">
        <f t="shared" si="432"/>
        <v>159.38999999999999</v>
      </c>
      <c r="J3092" s="5"/>
      <c r="K3092" s="5"/>
      <c r="L3092" s="33">
        <f t="shared" si="433"/>
        <v>24228.66</v>
      </c>
      <c r="M3092" s="33">
        <f t="shared" si="434"/>
        <v>24228.66</v>
      </c>
      <c r="N3092" s="22">
        <f t="shared" si="435"/>
        <v>0</v>
      </c>
    </row>
    <row r="3093" spans="1:14" x14ac:dyDescent="0.3">
      <c r="A3093" s="5" t="s">
        <v>908</v>
      </c>
      <c r="B3093" s="5" t="s">
        <v>909</v>
      </c>
      <c r="C3093" s="5" t="s">
        <v>3741</v>
      </c>
      <c r="D3093" s="5">
        <v>462</v>
      </c>
      <c r="E3093" s="6">
        <v>54423</v>
      </c>
      <c r="F3093" s="17" t="str">
        <f>VLOOKUP(A3093,'forecast data dump'!$A$1:$H$3450,4,FALSE)</f>
        <v>16-Mar-21 A</v>
      </c>
      <c r="G3093" s="17">
        <f>VLOOKUP(A3093,'forecast data dump'!$A$1:$H$3450,5,FALSE)</f>
        <v>44596</v>
      </c>
      <c r="H3093" s="13">
        <f>VLOOKUP(A3093,'forecast data dump'!$A$1:$H$3450,8,FALSE)</f>
        <v>0.31</v>
      </c>
      <c r="I3093" s="22">
        <f t="shared" si="432"/>
        <v>318.77999999999997</v>
      </c>
      <c r="J3093" s="5"/>
      <c r="K3093" s="5"/>
      <c r="L3093" s="33">
        <f t="shared" si="433"/>
        <v>37551.869999999995</v>
      </c>
      <c r="M3093" s="33">
        <f t="shared" si="434"/>
        <v>37551.869999999995</v>
      </c>
      <c r="N3093" s="22">
        <f t="shared" si="435"/>
        <v>0</v>
      </c>
    </row>
    <row r="3094" spans="1:14" x14ac:dyDescent="0.3">
      <c r="A3094" s="5" t="s">
        <v>908</v>
      </c>
      <c r="B3094" s="5" t="s">
        <v>909</v>
      </c>
      <c r="C3094" s="5" t="s">
        <v>3766</v>
      </c>
      <c r="D3094" s="5">
        <v>2304</v>
      </c>
      <c r="E3094" s="6">
        <v>0</v>
      </c>
      <c r="F3094" s="17" t="str">
        <f>VLOOKUP(A3094,'forecast data dump'!$A$1:$H$3450,4,FALSE)</f>
        <v>16-Mar-21 A</v>
      </c>
      <c r="G3094" s="17">
        <f>VLOOKUP(A3094,'forecast data dump'!$A$1:$H$3450,5,FALSE)</f>
        <v>44596</v>
      </c>
      <c r="H3094" s="13">
        <f>VLOOKUP(A3094,'forecast data dump'!$A$1:$H$3450,8,FALSE)</f>
        <v>0.31</v>
      </c>
      <c r="I3094" s="22">
        <f t="shared" si="432"/>
        <v>1589.7599999999998</v>
      </c>
      <c r="J3094" s="5"/>
      <c r="K3094" s="5"/>
      <c r="L3094" s="33">
        <f t="shared" si="433"/>
        <v>0</v>
      </c>
      <c r="M3094" s="33">
        <f t="shared" si="434"/>
        <v>0</v>
      </c>
      <c r="N3094" s="22">
        <f t="shared" si="435"/>
        <v>0</v>
      </c>
    </row>
    <row r="3095" spans="1:14" x14ac:dyDescent="0.3">
      <c r="A3095" s="5" t="s">
        <v>908</v>
      </c>
      <c r="B3095" s="5" t="s">
        <v>909</v>
      </c>
      <c r="C3095" s="5" t="s">
        <v>3732</v>
      </c>
      <c r="D3095" s="5">
        <v>462</v>
      </c>
      <c r="E3095" s="6">
        <v>98193</v>
      </c>
      <c r="F3095" s="17" t="str">
        <f>VLOOKUP(A3095,'forecast data dump'!$A$1:$H$3450,4,FALSE)</f>
        <v>16-Mar-21 A</v>
      </c>
      <c r="G3095" s="17">
        <f>VLOOKUP(A3095,'forecast data dump'!$A$1:$H$3450,5,FALSE)</f>
        <v>44596</v>
      </c>
      <c r="H3095" s="13">
        <f>VLOOKUP(A3095,'forecast data dump'!$A$1:$H$3450,8,FALSE)</f>
        <v>0.31</v>
      </c>
      <c r="I3095" s="22">
        <f t="shared" si="432"/>
        <v>318.77999999999997</v>
      </c>
      <c r="J3095" s="5"/>
      <c r="K3095" s="5"/>
      <c r="L3095" s="33">
        <f t="shared" si="433"/>
        <v>67753.17</v>
      </c>
      <c r="M3095" s="33">
        <f t="shared" si="434"/>
        <v>67753.17</v>
      </c>
      <c r="N3095" s="22">
        <f t="shared" si="435"/>
        <v>0</v>
      </c>
    </row>
    <row r="3096" spans="1:14" x14ac:dyDescent="0.3">
      <c r="A3096" s="5" t="s">
        <v>908</v>
      </c>
      <c r="B3096" s="5" t="s">
        <v>909</v>
      </c>
      <c r="C3096" s="5" t="s">
        <v>3744</v>
      </c>
      <c r="D3096" s="5">
        <v>231</v>
      </c>
      <c r="E3096" s="6">
        <v>35114</v>
      </c>
      <c r="F3096" s="17" t="str">
        <f>VLOOKUP(A3096,'forecast data dump'!$A$1:$H$3450,4,FALSE)</f>
        <v>16-Mar-21 A</v>
      </c>
      <c r="G3096" s="17">
        <f>VLOOKUP(A3096,'forecast data dump'!$A$1:$H$3450,5,FALSE)</f>
        <v>44596</v>
      </c>
      <c r="H3096" s="13">
        <f>VLOOKUP(A3096,'forecast data dump'!$A$1:$H$3450,8,FALSE)</f>
        <v>0.31</v>
      </c>
      <c r="I3096" s="22">
        <f t="shared" si="432"/>
        <v>159.38999999999999</v>
      </c>
      <c r="J3096" s="5"/>
      <c r="K3096" s="5"/>
      <c r="L3096" s="33">
        <f t="shared" si="433"/>
        <v>24228.66</v>
      </c>
      <c r="M3096" s="33">
        <f t="shared" si="434"/>
        <v>24228.66</v>
      </c>
      <c r="N3096" s="22">
        <f t="shared" si="435"/>
        <v>0</v>
      </c>
    </row>
    <row r="3097" spans="1:14" x14ac:dyDescent="0.3">
      <c r="A3097" s="5" t="s">
        <v>908</v>
      </c>
      <c r="B3097" s="5" t="s">
        <v>909</v>
      </c>
      <c r="C3097" s="5" t="s">
        <v>3742</v>
      </c>
      <c r="D3097" s="5">
        <v>231</v>
      </c>
      <c r="E3097" s="6">
        <v>27211</v>
      </c>
      <c r="F3097" s="17" t="str">
        <f>VLOOKUP(A3097,'forecast data dump'!$A$1:$H$3450,4,FALSE)</f>
        <v>16-Mar-21 A</v>
      </c>
      <c r="G3097" s="17">
        <f>VLOOKUP(A3097,'forecast data dump'!$A$1:$H$3450,5,FALSE)</f>
        <v>44596</v>
      </c>
      <c r="H3097" s="13">
        <f>VLOOKUP(A3097,'forecast data dump'!$A$1:$H$3450,8,FALSE)</f>
        <v>0.31</v>
      </c>
      <c r="I3097" s="22">
        <f t="shared" si="432"/>
        <v>159.38999999999999</v>
      </c>
      <c r="J3097" s="5"/>
      <c r="K3097" s="5"/>
      <c r="L3097" s="33">
        <f t="shared" si="433"/>
        <v>18775.59</v>
      </c>
      <c r="M3097" s="33">
        <f t="shared" si="434"/>
        <v>18775.59</v>
      </c>
      <c r="N3097" s="22">
        <f t="shared" si="435"/>
        <v>0</v>
      </c>
    </row>
    <row r="3098" spans="1:14" x14ac:dyDescent="0.3">
      <c r="A3098" s="3" t="s">
        <v>7938</v>
      </c>
      <c r="B3098" s="3"/>
      <c r="C3098" s="3"/>
      <c r="D3098" s="3"/>
      <c r="E3098" s="4"/>
      <c r="F3098" s="15"/>
      <c r="G3098" s="15"/>
      <c r="H3098" s="11"/>
      <c r="I3098" s="20"/>
      <c r="J3098" s="3"/>
      <c r="K3098" s="3"/>
      <c r="L3098" s="32"/>
      <c r="M3098" s="32"/>
      <c r="N3098" s="20"/>
    </row>
    <row r="3099" spans="1:14" x14ac:dyDescent="0.3">
      <c r="A3099" s="3" t="s">
        <v>7999</v>
      </c>
      <c r="B3099" s="3"/>
      <c r="C3099" s="3"/>
      <c r="D3099" s="3"/>
      <c r="E3099" s="4"/>
      <c r="F3099" s="15"/>
      <c r="G3099" s="15"/>
      <c r="H3099" s="11"/>
      <c r="I3099" s="20"/>
      <c r="J3099" s="3"/>
      <c r="K3099" s="3"/>
      <c r="L3099" s="32"/>
      <c r="M3099" s="32"/>
      <c r="N3099" s="20"/>
    </row>
    <row r="3100" spans="1:14" x14ac:dyDescent="0.3">
      <c r="A3100" s="5" t="s">
        <v>981</v>
      </c>
      <c r="B3100" s="5" t="s">
        <v>982</v>
      </c>
      <c r="C3100" s="5" t="s">
        <v>3746</v>
      </c>
      <c r="D3100" s="5">
        <v>80</v>
      </c>
      <c r="E3100" s="6">
        <v>10225</v>
      </c>
      <c r="F3100" s="17" t="str">
        <f>VLOOKUP(A3100,'forecast data dump'!$A$1:$H$3450,4,FALSE)</f>
        <v>01-Jul-20 A</v>
      </c>
      <c r="G3100" s="17" t="str">
        <f>VLOOKUP(A3100,'forecast data dump'!$A$1:$H$3450,5,FALSE)</f>
        <v>22-Dec-20 A</v>
      </c>
      <c r="H3100" s="13">
        <f>VLOOKUP(A3100,'forecast data dump'!$A$1:$H$3450,8,FALSE)</f>
        <v>1</v>
      </c>
      <c r="I3100" s="22">
        <f>D3100*(1-H3100)</f>
        <v>0</v>
      </c>
      <c r="J3100" s="5"/>
      <c r="K3100" s="5"/>
      <c r="L3100" s="33">
        <f>E3100*(1-H3100)</f>
        <v>0</v>
      </c>
      <c r="M3100" s="33">
        <f>IF(J3100="",L3100,(E3100/D3100)*J3100)</f>
        <v>0</v>
      </c>
      <c r="N3100" s="22">
        <f>L3100-M3100</f>
        <v>0</v>
      </c>
    </row>
    <row r="3101" spans="1:14" x14ac:dyDescent="0.3">
      <c r="A3101" s="5" t="s">
        <v>981</v>
      </c>
      <c r="B3101" s="5" t="s">
        <v>982</v>
      </c>
      <c r="C3101" s="5" t="s">
        <v>3733</v>
      </c>
      <c r="D3101" s="5">
        <v>40</v>
      </c>
      <c r="E3101" s="6">
        <v>5951</v>
      </c>
      <c r="F3101" s="17" t="str">
        <f>VLOOKUP(A3101,'forecast data dump'!$A$1:$H$3450,4,FALSE)</f>
        <v>01-Jul-20 A</v>
      </c>
      <c r="G3101" s="17" t="str">
        <f>VLOOKUP(A3101,'forecast data dump'!$A$1:$H$3450,5,FALSE)</f>
        <v>22-Dec-20 A</v>
      </c>
      <c r="H3101" s="13">
        <f>VLOOKUP(A3101,'forecast data dump'!$A$1:$H$3450,8,FALSE)</f>
        <v>1</v>
      </c>
      <c r="I3101" s="22">
        <f>D3101*(1-H3101)</f>
        <v>0</v>
      </c>
      <c r="J3101" s="5"/>
      <c r="K3101" s="5"/>
      <c r="L3101" s="33">
        <f>E3101*(1-H3101)</f>
        <v>0</v>
      </c>
      <c r="M3101" s="33">
        <f>IF(J3101="",L3101,(E3101/D3101)*J3101)</f>
        <v>0</v>
      </c>
      <c r="N3101" s="22">
        <f>L3101-M3101</f>
        <v>0</v>
      </c>
    </row>
    <row r="3102" spans="1:14" x14ac:dyDescent="0.3">
      <c r="A3102" s="5" t="s">
        <v>981</v>
      </c>
      <c r="B3102" s="5" t="s">
        <v>982</v>
      </c>
      <c r="C3102" s="5" t="s">
        <v>3740</v>
      </c>
      <c r="D3102" s="5">
        <v>83</v>
      </c>
      <c r="E3102" s="6">
        <v>14432</v>
      </c>
      <c r="F3102" s="17" t="str">
        <f>VLOOKUP(A3102,'forecast data dump'!$A$1:$H$3450,4,FALSE)</f>
        <v>01-Jul-20 A</v>
      </c>
      <c r="G3102" s="17" t="str">
        <f>VLOOKUP(A3102,'forecast data dump'!$A$1:$H$3450,5,FALSE)</f>
        <v>22-Dec-20 A</v>
      </c>
      <c r="H3102" s="13">
        <f>VLOOKUP(A3102,'forecast data dump'!$A$1:$H$3450,8,FALSE)</f>
        <v>1</v>
      </c>
      <c r="I3102" s="22">
        <f>D3102*(1-H3102)</f>
        <v>0</v>
      </c>
      <c r="J3102" s="5"/>
      <c r="K3102" s="5"/>
      <c r="L3102" s="33">
        <f>E3102*(1-H3102)</f>
        <v>0</v>
      </c>
      <c r="M3102" s="33">
        <f>IF(J3102="",L3102,(E3102/D3102)*J3102)</f>
        <v>0</v>
      </c>
      <c r="N3102" s="22">
        <f>L3102-M3102</f>
        <v>0</v>
      </c>
    </row>
    <row r="3103" spans="1:14" x14ac:dyDescent="0.3">
      <c r="A3103" s="5" t="s">
        <v>981</v>
      </c>
      <c r="B3103" s="5" t="s">
        <v>982</v>
      </c>
      <c r="C3103" s="5" t="s">
        <v>3745</v>
      </c>
      <c r="D3103" s="5">
        <v>40</v>
      </c>
      <c r="E3103" s="6">
        <v>4612</v>
      </c>
      <c r="F3103" s="17" t="str">
        <f>VLOOKUP(A3103,'forecast data dump'!$A$1:$H$3450,4,FALSE)</f>
        <v>01-Jul-20 A</v>
      </c>
      <c r="G3103" s="17" t="str">
        <f>VLOOKUP(A3103,'forecast data dump'!$A$1:$H$3450,5,FALSE)</f>
        <v>22-Dec-20 A</v>
      </c>
      <c r="H3103" s="13">
        <f>VLOOKUP(A3103,'forecast data dump'!$A$1:$H$3450,8,FALSE)</f>
        <v>1</v>
      </c>
      <c r="I3103" s="22">
        <f>D3103*(1-H3103)</f>
        <v>0</v>
      </c>
      <c r="J3103" s="5"/>
      <c r="K3103" s="5"/>
      <c r="L3103" s="33">
        <f>E3103*(1-H3103)</f>
        <v>0</v>
      </c>
      <c r="M3103" s="33">
        <f>IF(J3103="",L3103,(E3103/D3103)*J3103)</f>
        <v>0</v>
      </c>
      <c r="N3103" s="22">
        <f>L3103-M3103</f>
        <v>0</v>
      </c>
    </row>
    <row r="3104" spans="1:14" x14ac:dyDescent="0.3">
      <c r="A3104" s="5" t="s">
        <v>981</v>
      </c>
      <c r="B3104" s="5" t="s">
        <v>982</v>
      </c>
      <c r="C3104" s="5" t="s">
        <v>3786</v>
      </c>
      <c r="D3104" s="5">
        <v>650</v>
      </c>
      <c r="E3104" s="6">
        <v>11583</v>
      </c>
      <c r="F3104" s="17" t="str">
        <f>VLOOKUP(A3104,'forecast data dump'!$A$1:$H$3450,4,FALSE)</f>
        <v>01-Jul-20 A</v>
      </c>
      <c r="G3104" s="17" t="str">
        <f>VLOOKUP(A3104,'forecast data dump'!$A$1:$H$3450,5,FALSE)</f>
        <v>22-Dec-20 A</v>
      </c>
      <c r="H3104" s="13">
        <f>VLOOKUP(A3104,'forecast data dump'!$A$1:$H$3450,8,FALSE)</f>
        <v>1</v>
      </c>
      <c r="I3104" s="22">
        <f>D3104*(1-H3104)</f>
        <v>0</v>
      </c>
      <c r="J3104" s="5"/>
      <c r="K3104" s="5"/>
      <c r="L3104" s="33">
        <f>E3104*(1-H3104)</f>
        <v>0</v>
      </c>
      <c r="M3104" s="33">
        <f>IF(J3104="",L3104,(E3104/D3104)*J3104)</f>
        <v>0</v>
      </c>
      <c r="N3104" s="22">
        <f>L3104-M3104</f>
        <v>0</v>
      </c>
    </row>
    <row r="3105" spans="1:14" x14ac:dyDescent="0.3">
      <c r="A3105" s="3" t="s">
        <v>7940</v>
      </c>
      <c r="B3105" s="3"/>
      <c r="C3105" s="3"/>
      <c r="D3105" s="3"/>
      <c r="E3105" s="4"/>
      <c r="F3105" s="15"/>
      <c r="G3105" s="15"/>
      <c r="H3105" s="11"/>
      <c r="I3105" s="20"/>
      <c r="J3105" s="3"/>
      <c r="K3105" s="3"/>
      <c r="L3105" s="32"/>
      <c r="M3105" s="32"/>
      <c r="N3105" s="20"/>
    </row>
    <row r="3106" spans="1:14" x14ac:dyDescent="0.3">
      <c r="A3106" s="3" t="s">
        <v>7941</v>
      </c>
      <c r="B3106" s="3"/>
      <c r="C3106" s="3"/>
      <c r="D3106" s="3"/>
      <c r="E3106" s="4"/>
      <c r="F3106" s="15"/>
      <c r="G3106" s="15"/>
      <c r="H3106" s="11"/>
      <c r="I3106" s="20"/>
      <c r="J3106" s="3"/>
      <c r="K3106" s="3"/>
      <c r="L3106" s="32"/>
      <c r="M3106" s="32"/>
      <c r="N3106" s="20"/>
    </row>
    <row r="3107" spans="1:14" x14ac:dyDescent="0.3">
      <c r="A3107" s="5" t="s">
        <v>1031</v>
      </c>
      <c r="B3107" s="5" t="s">
        <v>1032</v>
      </c>
      <c r="C3107" s="5" t="s">
        <v>3787</v>
      </c>
      <c r="D3107" s="5">
        <v>62</v>
      </c>
      <c r="E3107" s="6">
        <v>0</v>
      </c>
      <c r="F3107" s="17" t="str">
        <f>VLOOKUP(A3107,'forecast data dump'!$A$1:$H$3450,4,FALSE)</f>
        <v>02-Aug-19 A</v>
      </c>
      <c r="G3107" s="17" t="str">
        <f>VLOOKUP(A3107,'forecast data dump'!$A$1:$H$3450,5,FALSE)</f>
        <v>30-Aug-19 A</v>
      </c>
      <c r="H3107" s="13">
        <f>VLOOKUP(A3107,'forecast data dump'!$A$1:$H$3450,8,FALSE)</f>
        <v>1</v>
      </c>
      <c r="I3107" s="22">
        <f t="shared" ref="I3107:I3130" si="436">D3107*(1-H3107)</f>
        <v>0</v>
      </c>
      <c r="J3107" s="5"/>
      <c r="K3107" s="5"/>
      <c r="L3107" s="33">
        <f t="shared" ref="L3107:L3130" si="437">E3107*(1-H3107)</f>
        <v>0</v>
      </c>
      <c r="M3107" s="33">
        <f t="shared" ref="M3107:M3130" si="438">IF(J3107="",L3107,(E3107/D3107)*J3107)</f>
        <v>0</v>
      </c>
      <c r="N3107" s="22">
        <f t="shared" ref="N3107:N3130" si="439">L3107-M3107</f>
        <v>0</v>
      </c>
    </row>
    <row r="3108" spans="1:14" x14ac:dyDescent="0.3">
      <c r="A3108" s="5" t="s">
        <v>1031</v>
      </c>
      <c r="B3108" s="5" t="s">
        <v>1032</v>
      </c>
      <c r="C3108" s="5" t="s">
        <v>3732</v>
      </c>
      <c r="D3108" s="5">
        <v>97</v>
      </c>
      <c r="E3108" s="6">
        <v>19973</v>
      </c>
      <c r="F3108" s="17" t="str">
        <f>VLOOKUP(A3108,'forecast data dump'!$A$1:$H$3450,4,FALSE)</f>
        <v>02-Aug-19 A</v>
      </c>
      <c r="G3108" s="17" t="str">
        <f>VLOOKUP(A3108,'forecast data dump'!$A$1:$H$3450,5,FALSE)</f>
        <v>30-Aug-19 A</v>
      </c>
      <c r="H3108" s="13">
        <f>VLOOKUP(A3108,'forecast data dump'!$A$1:$H$3450,8,FALSE)</f>
        <v>1</v>
      </c>
      <c r="I3108" s="22">
        <f t="shared" si="436"/>
        <v>0</v>
      </c>
      <c r="J3108" s="5"/>
      <c r="K3108" s="5"/>
      <c r="L3108" s="33">
        <f t="shared" si="437"/>
        <v>0</v>
      </c>
      <c r="M3108" s="33">
        <f t="shared" si="438"/>
        <v>0</v>
      </c>
      <c r="N3108" s="22">
        <f t="shared" si="439"/>
        <v>0</v>
      </c>
    </row>
    <row r="3109" spans="1:14" x14ac:dyDescent="0.3">
      <c r="A3109" s="5" t="s">
        <v>1031</v>
      </c>
      <c r="B3109" s="5" t="s">
        <v>1032</v>
      </c>
      <c r="C3109" s="5" t="s">
        <v>3741</v>
      </c>
      <c r="D3109" s="5">
        <v>372</v>
      </c>
      <c r="E3109" s="6">
        <v>42453</v>
      </c>
      <c r="F3109" s="17" t="str">
        <f>VLOOKUP(A3109,'forecast data dump'!$A$1:$H$3450,4,FALSE)</f>
        <v>02-Aug-19 A</v>
      </c>
      <c r="G3109" s="17" t="str">
        <f>VLOOKUP(A3109,'forecast data dump'!$A$1:$H$3450,5,FALSE)</f>
        <v>30-Aug-19 A</v>
      </c>
      <c r="H3109" s="13">
        <f>VLOOKUP(A3109,'forecast data dump'!$A$1:$H$3450,8,FALSE)</f>
        <v>1</v>
      </c>
      <c r="I3109" s="22">
        <f t="shared" si="436"/>
        <v>0</v>
      </c>
      <c r="J3109" s="5"/>
      <c r="K3109" s="5"/>
      <c r="L3109" s="33">
        <f t="shared" si="437"/>
        <v>0</v>
      </c>
      <c r="M3109" s="33">
        <f t="shared" si="438"/>
        <v>0</v>
      </c>
      <c r="N3109" s="22">
        <f t="shared" si="439"/>
        <v>0</v>
      </c>
    </row>
    <row r="3110" spans="1:14" x14ac:dyDescent="0.3">
      <c r="A3110" s="5" t="s">
        <v>1033</v>
      </c>
      <c r="B3110" s="5" t="s">
        <v>1034</v>
      </c>
      <c r="C3110" s="5" t="s">
        <v>3787</v>
      </c>
      <c r="D3110" s="5">
        <v>62</v>
      </c>
      <c r="E3110" s="6">
        <v>0</v>
      </c>
      <c r="F3110" s="17" t="str">
        <f>VLOOKUP(A3110,'forecast data dump'!$A$1:$H$3450,4,FALSE)</f>
        <v>01-Aug-19 A</v>
      </c>
      <c r="G3110" s="17" t="str">
        <f>VLOOKUP(A3110,'forecast data dump'!$A$1:$H$3450,5,FALSE)</f>
        <v>30-Nov-20 A</v>
      </c>
      <c r="H3110" s="13">
        <f>VLOOKUP(A3110,'forecast data dump'!$A$1:$H$3450,8,FALSE)</f>
        <v>1</v>
      </c>
      <c r="I3110" s="22">
        <f t="shared" si="436"/>
        <v>0</v>
      </c>
      <c r="J3110" s="5"/>
      <c r="K3110" s="5"/>
      <c r="L3110" s="33">
        <f t="shared" si="437"/>
        <v>0</v>
      </c>
      <c r="M3110" s="33">
        <f t="shared" si="438"/>
        <v>0</v>
      </c>
      <c r="N3110" s="22">
        <f t="shared" si="439"/>
        <v>0</v>
      </c>
    </row>
    <row r="3111" spans="1:14" x14ac:dyDescent="0.3">
      <c r="A3111" s="5" t="s">
        <v>1033</v>
      </c>
      <c r="B3111" s="5" t="s">
        <v>1034</v>
      </c>
      <c r="C3111" s="5" t="s">
        <v>3732</v>
      </c>
      <c r="D3111" s="5">
        <v>97</v>
      </c>
      <c r="E3111" s="6">
        <v>19973</v>
      </c>
      <c r="F3111" s="17" t="str">
        <f>VLOOKUP(A3111,'forecast data dump'!$A$1:$H$3450,4,FALSE)</f>
        <v>01-Aug-19 A</v>
      </c>
      <c r="G3111" s="17" t="str">
        <f>VLOOKUP(A3111,'forecast data dump'!$A$1:$H$3450,5,FALSE)</f>
        <v>30-Nov-20 A</v>
      </c>
      <c r="H3111" s="13">
        <f>VLOOKUP(A3111,'forecast data dump'!$A$1:$H$3450,8,FALSE)</f>
        <v>1</v>
      </c>
      <c r="I3111" s="22">
        <f t="shared" si="436"/>
        <v>0</v>
      </c>
      <c r="J3111" s="5"/>
      <c r="K3111" s="5"/>
      <c r="L3111" s="33">
        <f t="shared" si="437"/>
        <v>0</v>
      </c>
      <c r="M3111" s="33">
        <f t="shared" si="438"/>
        <v>0</v>
      </c>
      <c r="N3111" s="22">
        <f t="shared" si="439"/>
        <v>0</v>
      </c>
    </row>
    <row r="3112" spans="1:14" x14ac:dyDescent="0.3">
      <c r="A3112" s="5" t="s">
        <v>1033</v>
      </c>
      <c r="B3112" s="5" t="s">
        <v>1034</v>
      </c>
      <c r="C3112" s="5" t="s">
        <v>3741</v>
      </c>
      <c r="D3112" s="5">
        <v>372</v>
      </c>
      <c r="E3112" s="6">
        <v>42453</v>
      </c>
      <c r="F3112" s="17" t="str">
        <f>VLOOKUP(A3112,'forecast data dump'!$A$1:$H$3450,4,FALSE)</f>
        <v>01-Aug-19 A</v>
      </c>
      <c r="G3112" s="17" t="str">
        <f>VLOOKUP(A3112,'forecast data dump'!$A$1:$H$3450,5,FALSE)</f>
        <v>30-Nov-20 A</v>
      </c>
      <c r="H3112" s="13">
        <f>VLOOKUP(A3112,'forecast data dump'!$A$1:$H$3450,8,FALSE)</f>
        <v>1</v>
      </c>
      <c r="I3112" s="22">
        <f t="shared" si="436"/>
        <v>0</v>
      </c>
      <c r="J3112" s="5"/>
      <c r="K3112" s="5"/>
      <c r="L3112" s="33">
        <f t="shared" si="437"/>
        <v>0</v>
      </c>
      <c r="M3112" s="33">
        <f t="shared" si="438"/>
        <v>0</v>
      </c>
      <c r="N3112" s="22">
        <f t="shared" si="439"/>
        <v>0</v>
      </c>
    </row>
    <row r="3113" spans="1:14" x14ac:dyDescent="0.3">
      <c r="A3113" s="5" t="s">
        <v>1035</v>
      </c>
      <c r="B3113" s="5" t="s">
        <v>1036</v>
      </c>
      <c r="C3113" s="5" t="s">
        <v>3741</v>
      </c>
      <c r="D3113" s="5">
        <v>248</v>
      </c>
      <c r="E3113" s="6">
        <v>28302</v>
      </c>
      <c r="F3113" s="17" t="str">
        <f>VLOOKUP(A3113,'forecast data dump'!$A$1:$H$3450,4,FALSE)</f>
        <v>04-Nov-19 A</v>
      </c>
      <c r="G3113" s="17" t="str">
        <f>VLOOKUP(A3113,'forecast data dump'!$A$1:$H$3450,5,FALSE)</f>
        <v>30-Dec-20 A</v>
      </c>
      <c r="H3113" s="13">
        <f>VLOOKUP(A3113,'forecast data dump'!$A$1:$H$3450,8,FALSE)</f>
        <v>1</v>
      </c>
      <c r="I3113" s="22">
        <f t="shared" si="436"/>
        <v>0</v>
      </c>
      <c r="J3113" s="5"/>
      <c r="K3113" s="5"/>
      <c r="L3113" s="33">
        <f t="shared" si="437"/>
        <v>0</v>
      </c>
      <c r="M3113" s="33">
        <f t="shared" si="438"/>
        <v>0</v>
      </c>
      <c r="N3113" s="22">
        <f t="shared" si="439"/>
        <v>0</v>
      </c>
    </row>
    <row r="3114" spans="1:14" x14ac:dyDescent="0.3">
      <c r="A3114" s="5" t="s">
        <v>1035</v>
      </c>
      <c r="B3114" s="5" t="s">
        <v>1036</v>
      </c>
      <c r="C3114" s="5" t="s">
        <v>3787</v>
      </c>
      <c r="D3114" s="5">
        <v>62</v>
      </c>
      <c r="E3114" s="6">
        <v>0</v>
      </c>
      <c r="F3114" s="17" t="str">
        <f>VLOOKUP(A3114,'forecast data dump'!$A$1:$H$3450,4,FALSE)</f>
        <v>04-Nov-19 A</v>
      </c>
      <c r="G3114" s="17" t="str">
        <f>VLOOKUP(A3114,'forecast data dump'!$A$1:$H$3450,5,FALSE)</f>
        <v>30-Dec-20 A</v>
      </c>
      <c r="H3114" s="13">
        <f>VLOOKUP(A3114,'forecast data dump'!$A$1:$H$3450,8,FALSE)</f>
        <v>1</v>
      </c>
      <c r="I3114" s="22">
        <f t="shared" si="436"/>
        <v>0</v>
      </c>
      <c r="J3114" s="5"/>
      <c r="K3114" s="5"/>
      <c r="L3114" s="33">
        <f t="shared" si="437"/>
        <v>0</v>
      </c>
      <c r="M3114" s="33">
        <f t="shared" si="438"/>
        <v>0</v>
      </c>
      <c r="N3114" s="22">
        <f t="shared" si="439"/>
        <v>0</v>
      </c>
    </row>
    <row r="3115" spans="1:14" x14ac:dyDescent="0.3">
      <c r="A3115" s="5" t="s">
        <v>1035</v>
      </c>
      <c r="B3115" s="5" t="s">
        <v>1036</v>
      </c>
      <c r="C3115" s="5" t="s">
        <v>3732</v>
      </c>
      <c r="D3115" s="5">
        <v>97</v>
      </c>
      <c r="E3115" s="6">
        <v>19973</v>
      </c>
      <c r="F3115" s="17" t="str">
        <f>VLOOKUP(A3115,'forecast data dump'!$A$1:$H$3450,4,FALSE)</f>
        <v>04-Nov-19 A</v>
      </c>
      <c r="G3115" s="17" t="str">
        <f>VLOOKUP(A3115,'forecast data dump'!$A$1:$H$3450,5,FALSE)</f>
        <v>30-Dec-20 A</v>
      </c>
      <c r="H3115" s="13">
        <f>VLOOKUP(A3115,'forecast data dump'!$A$1:$H$3450,8,FALSE)</f>
        <v>1</v>
      </c>
      <c r="I3115" s="22">
        <f t="shared" si="436"/>
        <v>0</v>
      </c>
      <c r="J3115" s="5"/>
      <c r="K3115" s="5"/>
      <c r="L3115" s="33">
        <f t="shared" si="437"/>
        <v>0</v>
      </c>
      <c r="M3115" s="33">
        <f t="shared" si="438"/>
        <v>0</v>
      </c>
      <c r="N3115" s="22">
        <f t="shared" si="439"/>
        <v>0</v>
      </c>
    </row>
    <row r="3116" spans="1:14" x14ac:dyDescent="0.3">
      <c r="A3116" s="5" t="s">
        <v>1037</v>
      </c>
      <c r="B3116" s="5" t="s">
        <v>1038</v>
      </c>
      <c r="C3116" s="5" t="s">
        <v>3787</v>
      </c>
      <c r="D3116" s="5">
        <v>62</v>
      </c>
      <c r="E3116" s="6">
        <v>0</v>
      </c>
      <c r="F3116" s="17" t="str">
        <f>VLOOKUP(A3116,'forecast data dump'!$A$1:$H$3450,4,FALSE)</f>
        <v>25-Nov-19 A</v>
      </c>
      <c r="G3116" s="17" t="str">
        <f>VLOOKUP(A3116,'forecast data dump'!$A$1:$H$3450,5,FALSE)</f>
        <v>30-Dec-20 A</v>
      </c>
      <c r="H3116" s="13">
        <f>VLOOKUP(A3116,'forecast data dump'!$A$1:$H$3450,8,FALSE)</f>
        <v>1</v>
      </c>
      <c r="I3116" s="22">
        <f t="shared" si="436"/>
        <v>0</v>
      </c>
      <c r="J3116" s="5"/>
      <c r="K3116" s="5"/>
      <c r="L3116" s="33">
        <f t="shared" si="437"/>
        <v>0</v>
      </c>
      <c r="M3116" s="33">
        <f t="shared" si="438"/>
        <v>0</v>
      </c>
      <c r="N3116" s="22">
        <f t="shared" si="439"/>
        <v>0</v>
      </c>
    </row>
    <row r="3117" spans="1:14" x14ac:dyDescent="0.3">
      <c r="A3117" s="5" t="s">
        <v>1037</v>
      </c>
      <c r="B3117" s="5" t="s">
        <v>1038</v>
      </c>
      <c r="C3117" s="5" t="s">
        <v>3732</v>
      </c>
      <c r="D3117" s="5">
        <v>97</v>
      </c>
      <c r="E3117" s="6">
        <v>19973</v>
      </c>
      <c r="F3117" s="17" t="str">
        <f>VLOOKUP(A3117,'forecast data dump'!$A$1:$H$3450,4,FALSE)</f>
        <v>25-Nov-19 A</v>
      </c>
      <c r="G3117" s="17" t="str">
        <f>VLOOKUP(A3117,'forecast data dump'!$A$1:$H$3450,5,FALSE)</f>
        <v>30-Dec-20 A</v>
      </c>
      <c r="H3117" s="13">
        <f>VLOOKUP(A3117,'forecast data dump'!$A$1:$H$3450,8,FALSE)</f>
        <v>1</v>
      </c>
      <c r="I3117" s="22">
        <f t="shared" si="436"/>
        <v>0</v>
      </c>
      <c r="J3117" s="5"/>
      <c r="K3117" s="5"/>
      <c r="L3117" s="33">
        <f t="shared" si="437"/>
        <v>0</v>
      </c>
      <c r="M3117" s="33">
        <f t="shared" si="438"/>
        <v>0</v>
      </c>
      <c r="N3117" s="22">
        <f t="shared" si="439"/>
        <v>0</v>
      </c>
    </row>
    <row r="3118" spans="1:14" x14ac:dyDescent="0.3">
      <c r="A3118" s="5" t="s">
        <v>1039</v>
      </c>
      <c r="B3118" s="5" t="s">
        <v>1040</v>
      </c>
      <c r="C3118" s="5" t="s">
        <v>3788</v>
      </c>
      <c r="D3118" s="5">
        <v>8</v>
      </c>
      <c r="E3118" s="6">
        <v>0</v>
      </c>
      <c r="F3118" s="17" t="str">
        <f>VLOOKUP(A3118,'forecast data dump'!$A$1:$H$3450,4,FALSE)</f>
        <v>13-Nov-19 A</v>
      </c>
      <c r="G3118" s="17" t="str">
        <f>VLOOKUP(A3118,'forecast data dump'!$A$1:$H$3450,5,FALSE)</f>
        <v>18-Nov-19 A</v>
      </c>
      <c r="H3118" s="13">
        <f>VLOOKUP(A3118,'forecast data dump'!$A$1:$H$3450,8,FALSE)</f>
        <v>1</v>
      </c>
      <c r="I3118" s="22">
        <f t="shared" si="436"/>
        <v>0</v>
      </c>
      <c r="J3118" s="5"/>
      <c r="K3118" s="5"/>
      <c r="L3118" s="33">
        <f t="shared" si="437"/>
        <v>0</v>
      </c>
      <c r="M3118" s="33">
        <f t="shared" si="438"/>
        <v>0</v>
      </c>
      <c r="N3118" s="22">
        <f t="shared" si="439"/>
        <v>0</v>
      </c>
    </row>
    <row r="3119" spans="1:14" x14ac:dyDescent="0.3">
      <c r="A3119" s="5" t="s">
        <v>1039</v>
      </c>
      <c r="B3119" s="5" t="s">
        <v>1040</v>
      </c>
      <c r="C3119" s="5" t="s">
        <v>3749</v>
      </c>
      <c r="D3119" s="5">
        <v>4</v>
      </c>
      <c r="E3119" s="6">
        <v>506</v>
      </c>
      <c r="F3119" s="17" t="str">
        <f>VLOOKUP(A3119,'forecast data dump'!$A$1:$H$3450,4,FALSE)</f>
        <v>13-Nov-19 A</v>
      </c>
      <c r="G3119" s="17" t="str">
        <f>VLOOKUP(A3119,'forecast data dump'!$A$1:$H$3450,5,FALSE)</f>
        <v>18-Nov-19 A</v>
      </c>
      <c r="H3119" s="13">
        <f>VLOOKUP(A3119,'forecast data dump'!$A$1:$H$3450,8,FALSE)</f>
        <v>1</v>
      </c>
      <c r="I3119" s="22">
        <f t="shared" si="436"/>
        <v>0</v>
      </c>
      <c r="J3119" s="5"/>
      <c r="K3119" s="5"/>
      <c r="L3119" s="33">
        <f t="shared" si="437"/>
        <v>0</v>
      </c>
      <c r="M3119" s="33">
        <f t="shared" si="438"/>
        <v>0</v>
      </c>
      <c r="N3119" s="22">
        <f t="shared" si="439"/>
        <v>0</v>
      </c>
    </row>
    <row r="3120" spans="1:14" x14ac:dyDescent="0.3">
      <c r="A3120" s="5" t="s">
        <v>1039</v>
      </c>
      <c r="B3120" s="5" t="s">
        <v>1040</v>
      </c>
      <c r="C3120" s="5" t="s">
        <v>3732</v>
      </c>
      <c r="D3120" s="5">
        <v>4</v>
      </c>
      <c r="E3120" s="6">
        <v>824</v>
      </c>
      <c r="F3120" s="17" t="str">
        <f>VLOOKUP(A3120,'forecast data dump'!$A$1:$H$3450,4,FALSE)</f>
        <v>13-Nov-19 A</v>
      </c>
      <c r="G3120" s="17" t="str">
        <f>VLOOKUP(A3120,'forecast data dump'!$A$1:$H$3450,5,FALSE)</f>
        <v>18-Nov-19 A</v>
      </c>
      <c r="H3120" s="13">
        <f>VLOOKUP(A3120,'forecast data dump'!$A$1:$H$3450,8,FALSE)</f>
        <v>1</v>
      </c>
      <c r="I3120" s="22">
        <f t="shared" si="436"/>
        <v>0</v>
      </c>
      <c r="J3120" s="5"/>
      <c r="K3120" s="5"/>
      <c r="L3120" s="33">
        <f t="shared" si="437"/>
        <v>0</v>
      </c>
      <c r="M3120" s="33">
        <f t="shared" si="438"/>
        <v>0</v>
      </c>
      <c r="N3120" s="22">
        <f t="shared" si="439"/>
        <v>0</v>
      </c>
    </row>
    <row r="3121" spans="1:14" x14ac:dyDescent="0.3">
      <c r="A3121" s="5" t="s">
        <v>1041</v>
      </c>
      <c r="B3121" s="5" t="s">
        <v>1042</v>
      </c>
      <c r="C3121" s="5" t="s">
        <v>3746</v>
      </c>
      <c r="D3121" s="5">
        <v>13</v>
      </c>
      <c r="E3121" s="6">
        <v>1597</v>
      </c>
      <c r="F3121" s="17" t="str">
        <f>VLOOKUP(A3121,'forecast data dump'!$A$1:$H$3450,4,FALSE)</f>
        <v>01-Jul-19 A</v>
      </c>
      <c r="G3121" s="17" t="str">
        <f>VLOOKUP(A3121,'forecast data dump'!$A$1:$H$3450,5,FALSE)</f>
        <v>15-Jul-19 A</v>
      </c>
      <c r="H3121" s="13">
        <f>VLOOKUP(A3121,'forecast data dump'!$A$1:$H$3450,8,FALSE)</f>
        <v>1</v>
      </c>
      <c r="I3121" s="22">
        <f t="shared" si="436"/>
        <v>0</v>
      </c>
      <c r="J3121" s="5"/>
      <c r="K3121" s="5"/>
      <c r="L3121" s="33">
        <f t="shared" si="437"/>
        <v>0</v>
      </c>
      <c r="M3121" s="33">
        <f t="shared" si="438"/>
        <v>0</v>
      </c>
      <c r="N3121" s="22">
        <f t="shared" si="439"/>
        <v>0</v>
      </c>
    </row>
    <row r="3122" spans="1:14" x14ac:dyDescent="0.3">
      <c r="A3122" s="5" t="s">
        <v>1041</v>
      </c>
      <c r="B3122" s="5" t="s">
        <v>1042</v>
      </c>
      <c r="C3122" s="5" t="s">
        <v>3733</v>
      </c>
      <c r="D3122" s="5">
        <v>6</v>
      </c>
      <c r="E3122" s="6">
        <v>858</v>
      </c>
      <c r="F3122" s="17" t="str">
        <f>VLOOKUP(A3122,'forecast data dump'!$A$1:$H$3450,4,FALSE)</f>
        <v>01-Jul-19 A</v>
      </c>
      <c r="G3122" s="17" t="str">
        <f>VLOOKUP(A3122,'forecast data dump'!$A$1:$H$3450,5,FALSE)</f>
        <v>15-Jul-19 A</v>
      </c>
      <c r="H3122" s="13">
        <f>VLOOKUP(A3122,'forecast data dump'!$A$1:$H$3450,8,FALSE)</f>
        <v>1</v>
      </c>
      <c r="I3122" s="22">
        <f t="shared" si="436"/>
        <v>0</v>
      </c>
      <c r="J3122" s="5"/>
      <c r="K3122" s="5"/>
      <c r="L3122" s="33">
        <f t="shared" si="437"/>
        <v>0</v>
      </c>
      <c r="M3122" s="33">
        <f t="shared" si="438"/>
        <v>0</v>
      </c>
      <c r="N3122" s="22">
        <f t="shared" si="439"/>
        <v>0</v>
      </c>
    </row>
    <row r="3123" spans="1:14" x14ac:dyDescent="0.3">
      <c r="A3123" s="5" t="s">
        <v>1041</v>
      </c>
      <c r="B3123" s="5" t="s">
        <v>1042</v>
      </c>
      <c r="C3123" s="5" t="s">
        <v>3732</v>
      </c>
      <c r="D3123" s="5">
        <v>57</v>
      </c>
      <c r="E3123" s="6">
        <v>11395</v>
      </c>
      <c r="F3123" s="17" t="str">
        <f>VLOOKUP(A3123,'forecast data dump'!$A$1:$H$3450,4,FALSE)</f>
        <v>01-Jul-19 A</v>
      </c>
      <c r="G3123" s="17" t="str">
        <f>VLOOKUP(A3123,'forecast data dump'!$A$1:$H$3450,5,FALSE)</f>
        <v>15-Jul-19 A</v>
      </c>
      <c r="H3123" s="13">
        <f>VLOOKUP(A3123,'forecast data dump'!$A$1:$H$3450,8,FALSE)</f>
        <v>1</v>
      </c>
      <c r="I3123" s="22">
        <f t="shared" si="436"/>
        <v>0</v>
      </c>
      <c r="J3123" s="5"/>
      <c r="K3123" s="5"/>
      <c r="L3123" s="33">
        <f t="shared" si="437"/>
        <v>0</v>
      </c>
      <c r="M3123" s="33">
        <f t="shared" si="438"/>
        <v>0</v>
      </c>
      <c r="N3123" s="22">
        <f t="shared" si="439"/>
        <v>0</v>
      </c>
    </row>
    <row r="3124" spans="1:14" x14ac:dyDescent="0.3">
      <c r="A3124" s="5" t="s">
        <v>1041</v>
      </c>
      <c r="B3124" s="5" t="s">
        <v>1042</v>
      </c>
      <c r="C3124" s="5" t="s">
        <v>3740</v>
      </c>
      <c r="D3124" s="5">
        <v>13</v>
      </c>
      <c r="E3124" s="6">
        <v>2172</v>
      </c>
      <c r="F3124" s="17" t="str">
        <f>VLOOKUP(A3124,'forecast data dump'!$A$1:$H$3450,4,FALSE)</f>
        <v>01-Jul-19 A</v>
      </c>
      <c r="G3124" s="17" t="str">
        <f>VLOOKUP(A3124,'forecast data dump'!$A$1:$H$3450,5,FALSE)</f>
        <v>15-Jul-19 A</v>
      </c>
      <c r="H3124" s="13">
        <f>VLOOKUP(A3124,'forecast data dump'!$A$1:$H$3450,8,FALSE)</f>
        <v>1</v>
      </c>
      <c r="I3124" s="22">
        <f t="shared" si="436"/>
        <v>0</v>
      </c>
      <c r="J3124" s="5"/>
      <c r="K3124" s="5"/>
      <c r="L3124" s="33">
        <f t="shared" si="437"/>
        <v>0</v>
      </c>
      <c r="M3124" s="33">
        <f t="shared" si="438"/>
        <v>0</v>
      </c>
      <c r="N3124" s="22">
        <f t="shared" si="439"/>
        <v>0</v>
      </c>
    </row>
    <row r="3125" spans="1:14" x14ac:dyDescent="0.3">
      <c r="A3125" s="5" t="s">
        <v>1041</v>
      </c>
      <c r="B3125" s="5" t="s">
        <v>1042</v>
      </c>
      <c r="C3125" s="5" t="s">
        <v>3786</v>
      </c>
      <c r="D3125" s="5">
        <v>125</v>
      </c>
      <c r="E3125" s="6">
        <v>2117</v>
      </c>
      <c r="F3125" s="17" t="str">
        <f>VLOOKUP(A3125,'forecast data dump'!$A$1:$H$3450,4,FALSE)</f>
        <v>01-Jul-19 A</v>
      </c>
      <c r="G3125" s="17" t="str">
        <f>VLOOKUP(A3125,'forecast data dump'!$A$1:$H$3450,5,FALSE)</f>
        <v>15-Jul-19 A</v>
      </c>
      <c r="H3125" s="13">
        <f>VLOOKUP(A3125,'forecast data dump'!$A$1:$H$3450,8,FALSE)</f>
        <v>1</v>
      </c>
      <c r="I3125" s="22">
        <f t="shared" si="436"/>
        <v>0</v>
      </c>
      <c r="J3125" s="5"/>
      <c r="K3125" s="5"/>
      <c r="L3125" s="33">
        <f t="shared" si="437"/>
        <v>0</v>
      </c>
      <c r="M3125" s="33">
        <f t="shared" si="438"/>
        <v>0</v>
      </c>
      <c r="N3125" s="22">
        <f t="shared" si="439"/>
        <v>0</v>
      </c>
    </row>
    <row r="3126" spans="1:14" x14ac:dyDescent="0.3">
      <c r="A3126" s="5" t="s">
        <v>1041</v>
      </c>
      <c r="B3126" s="5" t="s">
        <v>1042</v>
      </c>
      <c r="C3126" s="5" t="s">
        <v>3745</v>
      </c>
      <c r="D3126" s="5">
        <v>6</v>
      </c>
      <c r="E3126" s="6">
        <v>665</v>
      </c>
      <c r="F3126" s="17" t="str">
        <f>VLOOKUP(A3126,'forecast data dump'!$A$1:$H$3450,4,FALSE)</f>
        <v>01-Jul-19 A</v>
      </c>
      <c r="G3126" s="17" t="str">
        <f>VLOOKUP(A3126,'forecast data dump'!$A$1:$H$3450,5,FALSE)</f>
        <v>15-Jul-19 A</v>
      </c>
      <c r="H3126" s="13">
        <f>VLOOKUP(A3126,'forecast data dump'!$A$1:$H$3450,8,FALSE)</f>
        <v>1</v>
      </c>
      <c r="I3126" s="22">
        <f t="shared" si="436"/>
        <v>0</v>
      </c>
      <c r="J3126" s="5"/>
      <c r="K3126" s="5"/>
      <c r="L3126" s="33">
        <f t="shared" si="437"/>
        <v>0</v>
      </c>
      <c r="M3126" s="33">
        <f t="shared" si="438"/>
        <v>0</v>
      </c>
      <c r="N3126" s="22">
        <f t="shared" si="439"/>
        <v>0</v>
      </c>
    </row>
    <row r="3127" spans="1:14" x14ac:dyDescent="0.3">
      <c r="A3127" s="5" t="s">
        <v>1045</v>
      </c>
      <c r="B3127" s="5" t="s">
        <v>1046</v>
      </c>
      <c r="C3127" s="5" t="s">
        <v>3752</v>
      </c>
      <c r="D3127" s="5">
        <v>1</v>
      </c>
      <c r="E3127" s="6">
        <v>121</v>
      </c>
      <c r="F3127" s="17" t="str">
        <f>VLOOKUP(A3127,'forecast data dump'!$A$1:$H$3450,4,FALSE)</f>
        <v>03-Jun-19 A</v>
      </c>
      <c r="G3127" s="17" t="str">
        <f>VLOOKUP(A3127,'forecast data dump'!$A$1:$H$3450,5,FALSE)</f>
        <v>25-Nov-19 A</v>
      </c>
      <c r="H3127" s="13">
        <f>VLOOKUP(A3127,'forecast data dump'!$A$1:$H$3450,8,FALSE)</f>
        <v>1</v>
      </c>
      <c r="I3127" s="22">
        <f t="shared" si="436"/>
        <v>0</v>
      </c>
      <c r="J3127" s="5"/>
      <c r="K3127" s="5"/>
      <c r="L3127" s="33">
        <f t="shared" si="437"/>
        <v>0</v>
      </c>
      <c r="M3127" s="33">
        <f t="shared" si="438"/>
        <v>0</v>
      </c>
      <c r="N3127" s="22">
        <f t="shared" si="439"/>
        <v>0</v>
      </c>
    </row>
    <row r="3128" spans="1:14" x14ac:dyDescent="0.3">
      <c r="A3128" s="5" t="s">
        <v>1045</v>
      </c>
      <c r="B3128" s="5" t="s">
        <v>1046</v>
      </c>
      <c r="C3128" s="5" t="s">
        <v>3787</v>
      </c>
      <c r="D3128" s="5">
        <v>1</v>
      </c>
      <c r="E3128" s="6">
        <v>0</v>
      </c>
      <c r="F3128" s="17" t="str">
        <f>VLOOKUP(A3128,'forecast data dump'!$A$1:$H$3450,4,FALSE)</f>
        <v>03-Jun-19 A</v>
      </c>
      <c r="G3128" s="17" t="str">
        <f>VLOOKUP(A3128,'forecast data dump'!$A$1:$H$3450,5,FALSE)</f>
        <v>25-Nov-19 A</v>
      </c>
      <c r="H3128" s="13">
        <f>VLOOKUP(A3128,'forecast data dump'!$A$1:$H$3450,8,FALSE)</f>
        <v>1</v>
      </c>
      <c r="I3128" s="22">
        <f t="shared" si="436"/>
        <v>0</v>
      </c>
      <c r="J3128" s="5"/>
      <c r="K3128" s="5"/>
      <c r="L3128" s="33">
        <f t="shared" si="437"/>
        <v>0</v>
      </c>
      <c r="M3128" s="33">
        <f t="shared" si="438"/>
        <v>0</v>
      </c>
      <c r="N3128" s="22">
        <f t="shared" si="439"/>
        <v>0</v>
      </c>
    </row>
    <row r="3129" spans="1:14" x14ac:dyDescent="0.3">
      <c r="A3129" s="5" t="s">
        <v>1045</v>
      </c>
      <c r="B3129" s="5" t="s">
        <v>1046</v>
      </c>
      <c r="C3129" s="5" t="s">
        <v>3789</v>
      </c>
      <c r="D3129" s="5">
        <v>1</v>
      </c>
      <c r="E3129" s="6">
        <v>0</v>
      </c>
      <c r="F3129" s="17" t="str">
        <f>VLOOKUP(A3129,'forecast data dump'!$A$1:$H$3450,4,FALSE)</f>
        <v>03-Jun-19 A</v>
      </c>
      <c r="G3129" s="17" t="str">
        <f>VLOOKUP(A3129,'forecast data dump'!$A$1:$H$3450,5,FALSE)</f>
        <v>25-Nov-19 A</v>
      </c>
      <c r="H3129" s="13">
        <f>VLOOKUP(A3129,'forecast data dump'!$A$1:$H$3450,8,FALSE)</f>
        <v>1</v>
      </c>
      <c r="I3129" s="22">
        <f t="shared" si="436"/>
        <v>0</v>
      </c>
      <c r="J3129" s="5"/>
      <c r="K3129" s="5"/>
      <c r="L3129" s="33">
        <f t="shared" si="437"/>
        <v>0</v>
      </c>
      <c r="M3129" s="33">
        <f t="shared" si="438"/>
        <v>0</v>
      </c>
      <c r="N3129" s="22">
        <f t="shared" si="439"/>
        <v>0</v>
      </c>
    </row>
    <row r="3130" spans="1:14" x14ac:dyDescent="0.3">
      <c r="A3130" s="5" t="s">
        <v>1045</v>
      </c>
      <c r="B3130" s="5" t="s">
        <v>1046</v>
      </c>
      <c r="C3130" s="5" t="s">
        <v>3741</v>
      </c>
      <c r="D3130" s="5">
        <v>1</v>
      </c>
      <c r="E3130" s="6">
        <v>111</v>
      </c>
      <c r="F3130" s="17" t="str">
        <f>VLOOKUP(A3130,'forecast data dump'!$A$1:$H$3450,4,FALSE)</f>
        <v>03-Jun-19 A</v>
      </c>
      <c r="G3130" s="17" t="str">
        <f>VLOOKUP(A3130,'forecast data dump'!$A$1:$H$3450,5,FALSE)</f>
        <v>25-Nov-19 A</v>
      </c>
      <c r="H3130" s="13">
        <f>VLOOKUP(A3130,'forecast data dump'!$A$1:$H$3450,8,FALSE)</f>
        <v>1</v>
      </c>
      <c r="I3130" s="22">
        <f t="shared" si="436"/>
        <v>0</v>
      </c>
      <c r="J3130" s="5"/>
      <c r="K3130" s="5"/>
      <c r="L3130" s="33">
        <f t="shared" si="437"/>
        <v>0</v>
      </c>
      <c r="M3130" s="33">
        <f t="shared" si="438"/>
        <v>0</v>
      </c>
      <c r="N3130" s="22">
        <f t="shared" si="439"/>
        <v>0</v>
      </c>
    </row>
    <row r="3131" spans="1:14" x14ac:dyDescent="0.3">
      <c r="A3131" s="3" t="s">
        <v>7942</v>
      </c>
      <c r="B3131" s="3"/>
      <c r="C3131" s="3"/>
      <c r="D3131" s="3"/>
      <c r="E3131" s="4"/>
      <c r="F3131" s="15"/>
      <c r="G3131" s="15"/>
      <c r="H3131" s="11"/>
      <c r="I3131" s="20"/>
      <c r="J3131" s="3"/>
      <c r="K3131" s="3"/>
      <c r="L3131" s="32"/>
      <c r="M3131" s="32"/>
      <c r="N3131" s="20"/>
    </row>
    <row r="3132" spans="1:14" x14ac:dyDescent="0.3">
      <c r="A3132" s="5" t="s">
        <v>1049</v>
      </c>
      <c r="B3132" s="5" t="s">
        <v>1050</v>
      </c>
      <c r="C3132" s="5" t="s">
        <v>3741</v>
      </c>
      <c r="D3132" s="5">
        <v>40</v>
      </c>
      <c r="E3132" s="6">
        <v>4565</v>
      </c>
      <c r="F3132" s="17" t="str">
        <f>VLOOKUP(A3132,'forecast data dump'!$A$1:$H$3450,4,FALSE)</f>
        <v>03-Jun-20 A</v>
      </c>
      <c r="G3132" s="17" t="str">
        <f>VLOOKUP(A3132,'forecast data dump'!$A$1:$H$3450,5,FALSE)</f>
        <v>05-Jun-20 A</v>
      </c>
      <c r="H3132" s="13">
        <f>VLOOKUP(A3132,'forecast data dump'!$A$1:$H$3450,8,FALSE)</f>
        <v>1</v>
      </c>
      <c r="I3132" s="22">
        <f t="shared" ref="I3132:I3150" si="440">D3132*(1-H3132)</f>
        <v>0</v>
      </c>
      <c r="J3132" s="5"/>
      <c r="K3132" s="5"/>
      <c r="L3132" s="33">
        <f t="shared" ref="L3132:L3150" si="441">E3132*(1-H3132)</f>
        <v>0</v>
      </c>
      <c r="M3132" s="33">
        <f t="shared" ref="M3132:M3150" si="442">IF(J3132="",L3132,(E3132/D3132)*J3132)</f>
        <v>0</v>
      </c>
      <c r="N3132" s="22">
        <f t="shared" ref="N3132:N3150" si="443">L3132-M3132</f>
        <v>0</v>
      </c>
    </row>
    <row r="3133" spans="1:14" x14ac:dyDescent="0.3">
      <c r="A3133" s="5" t="s">
        <v>1049</v>
      </c>
      <c r="B3133" s="5" t="s">
        <v>1050</v>
      </c>
      <c r="C3133" s="5" t="s">
        <v>3752</v>
      </c>
      <c r="D3133" s="5">
        <v>40</v>
      </c>
      <c r="E3133" s="6">
        <v>5003</v>
      </c>
      <c r="F3133" s="17" t="str">
        <f>VLOOKUP(A3133,'forecast data dump'!$A$1:$H$3450,4,FALSE)</f>
        <v>03-Jun-20 A</v>
      </c>
      <c r="G3133" s="17" t="str">
        <f>VLOOKUP(A3133,'forecast data dump'!$A$1:$H$3450,5,FALSE)</f>
        <v>05-Jun-20 A</v>
      </c>
      <c r="H3133" s="13">
        <f>VLOOKUP(A3133,'forecast data dump'!$A$1:$H$3450,8,FALSE)</f>
        <v>1</v>
      </c>
      <c r="I3133" s="22">
        <f t="shared" si="440"/>
        <v>0</v>
      </c>
      <c r="J3133" s="5"/>
      <c r="K3133" s="5"/>
      <c r="L3133" s="33">
        <f t="shared" si="441"/>
        <v>0</v>
      </c>
      <c r="M3133" s="33">
        <f t="shared" si="442"/>
        <v>0</v>
      </c>
      <c r="N3133" s="22">
        <f t="shared" si="443"/>
        <v>0</v>
      </c>
    </row>
    <row r="3134" spans="1:14" x14ac:dyDescent="0.3">
      <c r="A3134" s="5" t="s">
        <v>1049</v>
      </c>
      <c r="B3134" s="5" t="s">
        <v>1050</v>
      </c>
      <c r="C3134" s="5" t="s">
        <v>3789</v>
      </c>
      <c r="D3134" s="5">
        <v>40</v>
      </c>
      <c r="E3134" s="6">
        <v>0</v>
      </c>
      <c r="F3134" s="17" t="str">
        <f>VLOOKUP(A3134,'forecast data dump'!$A$1:$H$3450,4,FALSE)</f>
        <v>03-Jun-20 A</v>
      </c>
      <c r="G3134" s="17" t="str">
        <f>VLOOKUP(A3134,'forecast data dump'!$A$1:$H$3450,5,FALSE)</f>
        <v>05-Jun-20 A</v>
      </c>
      <c r="H3134" s="13">
        <f>VLOOKUP(A3134,'forecast data dump'!$A$1:$H$3450,8,FALSE)</f>
        <v>1</v>
      </c>
      <c r="I3134" s="22">
        <f t="shared" si="440"/>
        <v>0</v>
      </c>
      <c r="J3134" s="5"/>
      <c r="K3134" s="5"/>
      <c r="L3134" s="33">
        <f t="shared" si="441"/>
        <v>0</v>
      </c>
      <c r="M3134" s="33">
        <f t="shared" si="442"/>
        <v>0</v>
      </c>
      <c r="N3134" s="22">
        <f t="shared" si="443"/>
        <v>0</v>
      </c>
    </row>
    <row r="3135" spans="1:14" x14ac:dyDescent="0.3">
      <c r="A3135" s="5" t="s">
        <v>1049</v>
      </c>
      <c r="B3135" s="5" t="s">
        <v>1050</v>
      </c>
      <c r="C3135" s="5" t="s">
        <v>3787</v>
      </c>
      <c r="D3135" s="5">
        <v>40</v>
      </c>
      <c r="E3135" s="6">
        <v>0</v>
      </c>
      <c r="F3135" s="17" t="str">
        <f>VLOOKUP(A3135,'forecast data dump'!$A$1:$H$3450,4,FALSE)</f>
        <v>03-Jun-20 A</v>
      </c>
      <c r="G3135" s="17" t="str">
        <f>VLOOKUP(A3135,'forecast data dump'!$A$1:$H$3450,5,FALSE)</f>
        <v>05-Jun-20 A</v>
      </c>
      <c r="H3135" s="13">
        <f>VLOOKUP(A3135,'forecast data dump'!$A$1:$H$3450,8,FALSE)</f>
        <v>1</v>
      </c>
      <c r="I3135" s="22">
        <f t="shared" si="440"/>
        <v>0</v>
      </c>
      <c r="J3135" s="5"/>
      <c r="K3135" s="5"/>
      <c r="L3135" s="33">
        <f t="shared" si="441"/>
        <v>0</v>
      </c>
      <c r="M3135" s="33">
        <f t="shared" si="442"/>
        <v>0</v>
      </c>
      <c r="N3135" s="22">
        <f t="shared" si="443"/>
        <v>0</v>
      </c>
    </row>
    <row r="3136" spans="1:14" x14ac:dyDescent="0.3">
      <c r="A3136" s="5" t="s">
        <v>1065</v>
      </c>
      <c r="B3136" s="5" t="s">
        <v>1066</v>
      </c>
      <c r="C3136" s="5" t="s">
        <v>3741</v>
      </c>
      <c r="D3136" s="5">
        <v>320</v>
      </c>
      <c r="E3136" s="6">
        <v>37615</v>
      </c>
      <c r="F3136" s="17" t="str">
        <f>VLOOKUP(A3136,'forecast data dump'!$A$1:$H$3450,4,FALSE)</f>
        <v>10-Aug-20 A</v>
      </c>
      <c r="G3136" s="17" t="str">
        <f>VLOOKUP(A3136,'forecast data dump'!$A$1:$H$3450,5,FALSE)</f>
        <v>24-Aug-20 A</v>
      </c>
      <c r="H3136" s="13">
        <f>VLOOKUP(A3136,'forecast data dump'!$A$1:$H$3450,8,FALSE)</f>
        <v>1</v>
      </c>
      <c r="I3136" s="22">
        <f t="shared" si="440"/>
        <v>0</v>
      </c>
      <c r="J3136" s="5"/>
      <c r="K3136" s="5"/>
      <c r="L3136" s="33">
        <f t="shared" si="441"/>
        <v>0</v>
      </c>
      <c r="M3136" s="33">
        <f t="shared" si="442"/>
        <v>0</v>
      </c>
      <c r="N3136" s="22">
        <f t="shared" si="443"/>
        <v>0</v>
      </c>
    </row>
    <row r="3137" spans="1:14" x14ac:dyDescent="0.3">
      <c r="A3137" s="5" t="s">
        <v>1065</v>
      </c>
      <c r="B3137" s="5" t="s">
        <v>1066</v>
      </c>
      <c r="C3137" s="5" t="s">
        <v>3787</v>
      </c>
      <c r="D3137" s="5">
        <v>160</v>
      </c>
      <c r="E3137" s="6">
        <v>0</v>
      </c>
      <c r="F3137" s="17" t="str">
        <f>VLOOKUP(A3137,'forecast data dump'!$A$1:$H$3450,4,FALSE)</f>
        <v>10-Aug-20 A</v>
      </c>
      <c r="G3137" s="17" t="str">
        <f>VLOOKUP(A3137,'forecast data dump'!$A$1:$H$3450,5,FALSE)</f>
        <v>24-Aug-20 A</v>
      </c>
      <c r="H3137" s="13">
        <f>VLOOKUP(A3137,'forecast data dump'!$A$1:$H$3450,8,FALSE)</f>
        <v>1</v>
      </c>
      <c r="I3137" s="22">
        <f t="shared" si="440"/>
        <v>0</v>
      </c>
      <c r="J3137" s="5"/>
      <c r="K3137" s="5"/>
      <c r="L3137" s="33">
        <f t="shared" si="441"/>
        <v>0</v>
      </c>
      <c r="M3137" s="33">
        <f t="shared" si="442"/>
        <v>0</v>
      </c>
      <c r="N3137" s="22">
        <f t="shared" si="443"/>
        <v>0</v>
      </c>
    </row>
    <row r="3138" spans="1:14" x14ac:dyDescent="0.3">
      <c r="A3138" s="5" t="s">
        <v>1065</v>
      </c>
      <c r="B3138" s="5" t="s">
        <v>1066</v>
      </c>
      <c r="C3138" s="5" t="s">
        <v>3789</v>
      </c>
      <c r="D3138" s="5">
        <v>160</v>
      </c>
      <c r="E3138" s="6">
        <v>0</v>
      </c>
      <c r="F3138" s="17" t="str">
        <f>VLOOKUP(A3138,'forecast data dump'!$A$1:$H$3450,4,FALSE)</f>
        <v>10-Aug-20 A</v>
      </c>
      <c r="G3138" s="17" t="str">
        <f>VLOOKUP(A3138,'forecast data dump'!$A$1:$H$3450,5,FALSE)</f>
        <v>24-Aug-20 A</v>
      </c>
      <c r="H3138" s="13">
        <f>VLOOKUP(A3138,'forecast data dump'!$A$1:$H$3450,8,FALSE)</f>
        <v>1</v>
      </c>
      <c r="I3138" s="22">
        <f t="shared" si="440"/>
        <v>0</v>
      </c>
      <c r="J3138" s="5"/>
      <c r="K3138" s="5"/>
      <c r="L3138" s="33">
        <f t="shared" si="441"/>
        <v>0</v>
      </c>
      <c r="M3138" s="33">
        <f t="shared" si="442"/>
        <v>0</v>
      </c>
      <c r="N3138" s="22">
        <f t="shared" si="443"/>
        <v>0</v>
      </c>
    </row>
    <row r="3139" spans="1:14" x14ac:dyDescent="0.3">
      <c r="A3139" s="5" t="s">
        <v>1065</v>
      </c>
      <c r="B3139" s="5" t="s">
        <v>1066</v>
      </c>
      <c r="C3139" s="5" t="s">
        <v>3752</v>
      </c>
      <c r="D3139" s="5">
        <v>160</v>
      </c>
      <c r="E3139" s="6">
        <v>20612</v>
      </c>
      <c r="F3139" s="17" t="str">
        <f>VLOOKUP(A3139,'forecast data dump'!$A$1:$H$3450,4,FALSE)</f>
        <v>10-Aug-20 A</v>
      </c>
      <c r="G3139" s="17" t="str">
        <f>VLOOKUP(A3139,'forecast data dump'!$A$1:$H$3450,5,FALSE)</f>
        <v>24-Aug-20 A</v>
      </c>
      <c r="H3139" s="13">
        <f>VLOOKUP(A3139,'forecast data dump'!$A$1:$H$3450,8,FALSE)</f>
        <v>1</v>
      </c>
      <c r="I3139" s="22">
        <f t="shared" si="440"/>
        <v>0</v>
      </c>
      <c r="J3139" s="5"/>
      <c r="K3139" s="5"/>
      <c r="L3139" s="33">
        <f t="shared" si="441"/>
        <v>0</v>
      </c>
      <c r="M3139" s="33">
        <f t="shared" si="442"/>
        <v>0</v>
      </c>
      <c r="N3139" s="22">
        <f t="shared" si="443"/>
        <v>0</v>
      </c>
    </row>
    <row r="3140" spans="1:14" x14ac:dyDescent="0.3">
      <c r="A3140" s="5" t="s">
        <v>1067</v>
      </c>
      <c r="B3140" s="5" t="s">
        <v>1068</v>
      </c>
      <c r="C3140" s="5" t="s">
        <v>3741</v>
      </c>
      <c r="D3140" s="5">
        <v>1318</v>
      </c>
      <c r="E3140" s="6">
        <v>154925</v>
      </c>
      <c r="F3140" s="17" t="str">
        <f>VLOOKUP(A3140,'forecast data dump'!$A$1:$H$3450,4,FALSE)</f>
        <v>17-Aug-20 A</v>
      </c>
      <c r="G3140" s="17" t="str">
        <f>VLOOKUP(A3140,'forecast data dump'!$A$1:$H$3450,5,FALSE)</f>
        <v>30-Mar-21 A</v>
      </c>
      <c r="H3140" s="13">
        <f>VLOOKUP(A3140,'forecast data dump'!$A$1:$H$3450,8,FALSE)</f>
        <v>1</v>
      </c>
      <c r="I3140" s="22">
        <f t="shared" si="440"/>
        <v>0</v>
      </c>
      <c r="J3140" s="5"/>
      <c r="K3140" s="5"/>
      <c r="L3140" s="33">
        <f t="shared" si="441"/>
        <v>0</v>
      </c>
      <c r="M3140" s="33">
        <f t="shared" si="442"/>
        <v>0</v>
      </c>
      <c r="N3140" s="22">
        <f t="shared" si="443"/>
        <v>0</v>
      </c>
    </row>
    <row r="3141" spans="1:14" x14ac:dyDescent="0.3">
      <c r="A3141" s="5" t="s">
        <v>1067</v>
      </c>
      <c r="B3141" s="5" t="s">
        <v>1068</v>
      </c>
      <c r="C3141" s="5" t="s">
        <v>3787</v>
      </c>
      <c r="D3141" s="5">
        <v>260</v>
      </c>
      <c r="E3141" s="6">
        <v>0</v>
      </c>
      <c r="F3141" s="17" t="str">
        <f>VLOOKUP(A3141,'forecast data dump'!$A$1:$H$3450,4,FALSE)</f>
        <v>17-Aug-20 A</v>
      </c>
      <c r="G3141" s="17" t="str">
        <f>VLOOKUP(A3141,'forecast data dump'!$A$1:$H$3450,5,FALSE)</f>
        <v>30-Mar-21 A</v>
      </c>
      <c r="H3141" s="13">
        <f>VLOOKUP(A3141,'forecast data dump'!$A$1:$H$3450,8,FALSE)</f>
        <v>1</v>
      </c>
      <c r="I3141" s="22">
        <f t="shared" si="440"/>
        <v>0</v>
      </c>
      <c r="J3141" s="5"/>
      <c r="K3141" s="5"/>
      <c r="L3141" s="33">
        <f t="shared" si="441"/>
        <v>0</v>
      </c>
      <c r="M3141" s="33">
        <f t="shared" si="442"/>
        <v>0</v>
      </c>
      <c r="N3141" s="22">
        <f t="shared" si="443"/>
        <v>0</v>
      </c>
    </row>
    <row r="3142" spans="1:14" x14ac:dyDescent="0.3">
      <c r="A3142" s="5" t="s">
        <v>1067</v>
      </c>
      <c r="B3142" s="5" t="s">
        <v>1068</v>
      </c>
      <c r="C3142" s="5" t="s">
        <v>3732</v>
      </c>
      <c r="D3142" s="5">
        <v>209</v>
      </c>
      <c r="E3142" s="6">
        <v>44326</v>
      </c>
      <c r="F3142" s="17" t="str">
        <f>VLOOKUP(A3142,'forecast data dump'!$A$1:$H$3450,4,FALSE)</f>
        <v>17-Aug-20 A</v>
      </c>
      <c r="G3142" s="17" t="str">
        <f>VLOOKUP(A3142,'forecast data dump'!$A$1:$H$3450,5,FALSE)</f>
        <v>30-Mar-21 A</v>
      </c>
      <c r="H3142" s="13">
        <f>VLOOKUP(A3142,'forecast data dump'!$A$1:$H$3450,8,FALSE)</f>
        <v>1</v>
      </c>
      <c r="I3142" s="22">
        <f t="shared" si="440"/>
        <v>0</v>
      </c>
      <c r="J3142" s="5"/>
      <c r="K3142" s="5"/>
      <c r="L3142" s="33">
        <f t="shared" si="441"/>
        <v>0</v>
      </c>
      <c r="M3142" s="33">
        <f t="shared" si="442"/>
        <v>0</v>
      </c>
      <c r="N3142" s="22">
        <f t="shared" si="443"/>
        <v>0</v>
      </c>
    </row>
    <row r="3143" spans="1:14" x14ac:dyDescent="0.3">
      <c r="A3143" s="5" t="s">
        <v>1069</v>
      </c>
      <c r="B3143" s="5" t="s">
        <v>1070</v>
      </c>
      <c r="C3143" s="5" t="s">
        <v>3741</v>
      </c>
      <c r="D3143" s="5">
        <v>1318</v>
      </c>
      <c r="E3143" s="6">
        <v>154925</v>
      </c>
      <c r="F3143" s="17" t="str">
        <f>VLOOKUP(A3143,'forecast data dump'!$A$1:$H$3450,4,FALSE)</f>
        <v>15-Dec-20 A</v>
      </c>
      <c r="G3143" s="17" t="str">
        <f>VLOOKUP(A3143,'forecast data dump'!$A$1:$H$3450,5,FALSE)</f>
        <v>30-Mar-21 A</v>
      </c>
      <c r="H3143" s="13">
        <f>VLOOKUP(A3143,'forecast data dump'!$A$1:$H$3450,8,FALSE)</f>
        <v>1</v>
      </c>
      <c r="I3143" s="22">
        <f t="shared" si="440"/>
        <v>0</v>
      </c>
      <c r="J3143" s="5"/>
      <c r="K3143" s="5"/>
      <c r="L3143" s="33">
        <f t="shared" si="441"/>
        <v>0</v>
      </c>
      <c r="M3143" s="33">
        <f t="shared" si="442"/>
        <v>0</v>
      </c>
      <c r="N3143" s="22">
        <f t="shared" si="443"/>
        <v>0</v>
      </c>
    </row>
    <row r="3144" spans="1:14" x14ac:dyDescent="0.3">
      <c r="A3144" s="5" t="s">
        <v>1069</v>
      </c>
      <c r="B3144" s="5" t="s">
        <v>1070</v>
      </c>
      <c r="C3144" s="5" t="s">
        <v>3787</v>
      </c>
      <c r="D3144" s="5">
        <v>260</v>
      </c>
      <c r="E3144" s="6">
        <v>0</v>
      </c>
      <c r="F3144" s="17" t="str">
        <f>VLOOKUP(A3144,'forecast data dump'!$A$1:$H$3450,4,FALSE)</f>
        <v>15-Dec-20 A</v>
      </c>
      <c r="G3144" s="17" t="str">
        <f>VLOOKUP(A3144,'forecast data dump'!$A$1:$H$3450,5,FALSE)</f>
        <v>30-Mar-21 A</v>
      </c>
      <c r="H3144" s="13">
        <f>VLOOKUP(A3144,'forecast data dump'!$A$1:$H$3450,8,FALSE)</f>
        <v>1</v>
      </c>
      <c r="I3144" s="22">
        <f t="shared" si="440"/>
        <v>0</v>
      </c>
      <c r="J3144" s="5"/>
      <c r="K3144" s="5"/>
      <c r="L3144" s="33">
        <f t="shared" si="441"/>
        <v>0</v>
      </c>
      <c r="M3144" s="33">
        <f t="shared" si="442"/>
        <v>0</v>
      </c>
      <c r="N3144" s="22">
        <f t="shared" si="443"/>
        <v>0</v>
      </c>
    </row>
    <row r="3145" spans="1:14" x14ac:dyDescent="0.3">
      <c r="A3145" s="5" t="s">
        <v>1069</v>
      </c>
      <c r="B3145" s="5" t="s">
        <v>1070</v>
      </c>
      <c r="C3145" s="5" t="s">
        <v>3732</v>
      </c>
      <c r="D3145" s="5">
        <v>209</v>
      </c>
      <c r="E3145" s="6">
        <v>44326</v>
      </c>
      <c r="F3145" s="17" t="str">
        <f>VLOOKUP(A3145,'forecast data dump'!$A$1:$H$3450,4,FALSE)</f>
        <v>15-Dec-20 A</v>
      </c>
      <c r="G3145" s="17" t="str">
        <f>VLOOKUP(A3145,'forecast data dump'!$A$1:$H$3450,5,FALSE)</f>
        <v>30-Mar-21 A</v>
      </c>
      <c r="H3145" s="13">
        <f>VLOOKUP(A3145,'forecast data dump'!$A$1:$H$3450,8,FALSE)</f>
        <v>1</v>
      </c>
      <c r="I3145" s="22">
        <f t="shared" si="440"/>
        <v>0</v>
      </c>
      <c r="J3145" s="5"/>
      <c r="K3145" s="5"/>
      <c r="L3145" s="33">
        <f t="shared" si="441"/>
        <v>0</v>
      </c>
      <c r="M3145" s="33">
        <f t="shared" si="442"/>
        <v>0</v>
      </c>
      <c r="N3145" s="22">
        <f t="shared" si="443"/>
        <v>0</v>
      </c>
    </row>
    <row r="3146" spans="1:14" x14ac:dyDescent="0.3">
      <c r="A3146" s="5" t="s">
        <v>1071</v>
      </c>
      <c r="B3146" s="5" t="s">
        <v>1072</v>
      </c>
      <c r="C3146" s="5" t="s">
        <v>3741</v>
      </c>
      <c r="D3146" s="5">
        <v>1318</v>
      </c>
      <c r="E3146" s="6">
        <v>154925</v>
      </c>
      <c r="F3146" s="17" t="str">
        <f>VLOOKUP(A3146,'forecast data dump'!$A$1:$H$3450,4,FALSE)</f>
        <v>15-Dec-20 A</v>
      </c>
      <c r="G3146" s="17" t="str">
        <f>VLOOKUP(A3146,'forecast data dump'!$A$1:$H$3450,5,FALSE)</f>
        <v>30-Mar-21 A</v>
      </c>
      <c r="H3146" s="13">
        <f>VLOOKUP(A3146,'forecast data dump'!$A$1:$H$3450,8,FALSE)</f>
        <v>1</v>
      </c>
      <c r="I3146" s="22">
        <f t="shared" si="440"/>
        <v>0</v>
      </c>
      <c r="J3146" s="5"/>
      <c r="K3146" s="5"/>
      <c r="L3146" s="33">
        <f t="shared" si="441"/>
        <v>0</v>
      </c>
      <c r="M3146" s="33">
        <f t="shared" si="442"/>
        <v>0</v>
      </c>
      <c r="N3146" s="22">
        <f t="shared" si="443"/>
        <v>0</v>
      </c>
    </row>
    <row r="3147" spans="1:14" x14ac:dyDescent="0.3">
      <c r="A3147" s="5" t="s">
        <v>1071</v>
      </c>
      <c r="B3147" s="5" t="s">
        <v>1072</v>
      </c>
      <c r="C3147" s="5" t="s">
        <v>3787</v>
      </c>
      <c r="D3147" s="5">
        <v>260</v>
      </c>
      <c r="E3147" s="6">
        <v>0</v>
      </c>
      <c r="F3147" s="17" t="str">
        <f>VLOOKUP(A3147,'forecast data dump'!$A$1:$H$3450,4,FALSE)</f>
        <v>15-Dec-20 A</v>
      </c>
      <c r="G3147" s="17" t="str">
        <f>VLOOKUP(A3147,'forecast data dump'!$A$1:$H$3450,5,FALSE)</f>
        <v>30-Mar-21 A</v>
      </c>
      <c r="H3147" s="13">
        <f>VLOOKUP(A3147,'forecast data dump'!$A$1:$H$3450,8,FALSE)</f>
        <v>1</v>
      </c>
      <c r="I3147" s="22">
        <f t="shared" si="440"/>
        <v>0</v>
      </c>
      <c r="J3147" s="5"/>
      <c r="K3147" s="5"/>
      <c r="L3147" s="33">
        <f t="shared" si="441"/>
        <v>0</v>
      </c>
      <c r="M3147" s="33">
        <f t="shared" si="442"/>
        <v>0</v>
      </c>
      <c r="N3147" s="22">
        <f t="shared" si="443"/>
        <v>0</v>
      </c>
    </row>
    <row r="3148" spans="1:14" x14ac:dyDescent="0.3">
      <c r="A3148" s="5" t="s">
        <v>1071</v>
      </c>
      <c r="B3148" s="5" t="s">
        <v>1072</v>
      </c>
      <c r="C3148" s="5" t="s">
        <v>3732</v>
      </c>
      <c r="D3148" s="5">
        <v>209</v>
      </c>
      <c r="E3148" s="6">
        <v>44326</v>
      </c>
      <c r="F3148" s="17" t="str">
        <f>VLOOKUP(A3148,'forecast data dump'!$A$1:$H$3450,4,FALSE)</f>
        <v>15-Dec-20 A</v>
      </c>
      <c r="G3148" s="17" t="str">
        <f>VLOOKUP(A3148,'forecast data dump'!$A$1:$H$3450,5,FALSE)</f>
        <v>30-Mar-21 A</v>
      </c>
      <c r="H3148" s="13">
        <f>VLOOKUP(A3148,'forecast data dump'!$A$1:$H$3450,8,FALSE)</f>
        <v>1</v>
      </c>
      <c r="I3148" s="22">
        <f t="shared" si="440"/>
        <v>0</v>
      </c>
      <c r="J3148" s="5"/>
      <c r="K3148" s="5"/>
      <c r="L3148" s="33">
        <f t="shared" si="441"/>
        <v>0</v>
      </c>
      <c r="M3148" s="33">
        <f t="shared" si="442"/>
        <v>0</v>
      </c>
      <c r="N3148" s="22">
        <f t="shared" si="443"/>
        <v>0</v>
      </c>
    </row>
    <row r="3149" spans="1:14" x14ac:dyDescent="0.3">
      <c r="A3149" s="5" t="s">
        <v>1073</v>
      </c>
      <c r="B3149" s="5" t="s">
        <v>1074</v>
      </c>
      <c r="C3149" s="5" t="s">
        <v>3787</v>
      </c>
      <c r="D3149" s="5">
        <v>260</v>
      </c>
      <c r="E3149" s="6">
        <v>0</v>
      </c>
      <c r="F3149" s="17" t="str">
        <f>VLOOKUP(A3149,'forecast data dump'!$A$1:$H$3450,4,FALSE)</f>
        <v>15-Dec-20 A</v>
      </c>
      <c r="G3149" s="17" t="str">
        <f>VLOOKUP(A3149,'forecast data dump'!$A$1:$H$3450,5,FALSE)</f>
        <v>30-Mar-21 A</v>
      </c>
      <c r="H3149" s="13">
        <f>VLOOKUP(A3149,'forecast data dump'!$A$1:$H$3450,8,FALSE)</f>
        <v>1</v>
      </c>
      <c r="I3149" s="22">
        <f t="shared" si="440"/>
        <v>0</v>
      </c>
      <c r="J3149" s="5"/>
      <c r="K3149" s="5"/>
      <c r="L3149" s="33">
        <f t="shared" si="441"/>
        <v>0</v>
      </c>
      <c r="M3149" s="33">
        <f t="shared" si="442"/>
        <v>0</v>
      </c>
      <c r="N3149" s="22">
        <f t="shared" si="443"/>
        <v>0</v>
      </c>
    </row>
    <row r="3150" spans="1:14" x14ac:dyDescent="0.3">
      <c r="A3150" s="5" t="s">
        <v>1073</v>
      </c>
      <c r="B3150" s="5" t="s">
        <v>1074</v>
      </c>
      <c r="C3150" s="5" t="s">
        <v>3732</v>
      </c>
      <c r="D3150" s="5">
        <v>209</v>
      </c>
      <c r="E3150" s="6">
        <v>44326</v>
      </c>
      <c r="F3150" s="17" t="str">
        <f>VLOOKUP(A3150,'forecast data dump'!$A$1:$H$3450,4,FALSE)</f>
        <v>15-Dec-20 A</v>
      </c>
      <c r="G3150" s="17" t="str">
        <f>VLOOKUP(A3150,'forecast data dump'!$A$1:$H$3450,5,FALSE)</f>
        <v>30-Mar-21 A</v>
      </c>
      <c r="H3150" s="13">
        <f>VLOOKUP(A3150,'forecast data dump'!$A$1:$H$3450,8,FALSE)</f>
        <v>1</v>
      </c>
      <c r="I3150" s="22">
        <f t="shared" si="440"/>
        <v>0</v>
      </c>
      <c r="J3150" s="5"/>
      <c r="K3150" s="5"/>
      <c r="L3150" s="33">
        <f t="shared" si="441"/>
        <v>0</v>
      </c>
      <c r="M3150" s="33">
        <f t="shared" si="442"/>
        <v>0</v>
      </c>
      <c r="N3150" s="22">
        <f t="shared" si="443"/>
        <v>0</v>
      </c>
    </row>
    <row r="3151" spans="1:14" x14ac:dyDescent="0.3">
      <c r="A3151" s="3" t="s">
        <v>7943</v>
      </c>
      <c r="B3151" s="3"/>
      <c r="C3151" s="3"/>
      <c r="D3151" s="3"/>
      <c r="E3151" s="4"/>
      <c r="F3151" s="15"/>
      <c r="G3151" s="15"/>
      <c r="H3151" s="11"/>
      <c r="I3151" s="20"/>
      <c r="J3151" s="3"/>
      <c r="K3151" s="3"/>
      <c r="L3151" s="32"/>
      <c r="M3151" s="32"/>
      <c r="N3151" s="20"/>
    </row>
    <row r="3152" spans="1:14" x14ac:dyDescent="0.3">
      <c r="A3152" s="3" t="s">
        <v>8000</v>
      </c>
      <c r="B3152" s="3"/>
      <c r="C3152" s="3"/>
      <c r="D3152" s="3"/>
      <c r="E3152" s="4"/>
      <c r="F3152" s="15"/>
      <c r="G3152" s="15"/>
      <c r="H3152" s="11"/>
      <c r="I3152" s="20"/>
      <c r="J3152" s="3"/>
      <c r="K3152" s="3"/>
      <c r="L3152" s="32"/>
      <c r="M3152" s="32"/>
      <c r="N3152" s="20"/>
    </row>
    <row r="3153" spans="1:14" x14ac:dyDescent="0.3">
      <c r="A3153" s="5" t="s">
        <v>1595</v>
      </c>
      <c r="B3153" s="5" t="s">
        <v>1596</v>
      </c>
      <c r="C3153" s="5" t="s">
        <v>3790</v>
      </c>
      <c r="D3153" s="5">
        <v>80</v>
      </c>
      <c r="E3153" s="6">
        <v>0</v>
      </c>
      <c r="F3153" s="17" t="str">
        <f>VLOOKUP(A3153,'forecast data dump'!$A$1:$H$3450,4,FALSE)</f>
        <v>01-Jul-19 A</v>
      </c>
      <c r="G3153" s="17" t="str">
        <f>VLOOKUP(A3153,'forecast data dump'!$A$1:$H$3450,5,FALSE)</f>
        <v>30-Sep-19 A</v>
      </c>
      <c r="H3153" s="13">
        <f>VLOOKUP(A3153,'forecast data dump'!$A$1:$H$3450,8,FALSE)</f>
        <v>1</v>
      </c>
      <c r="I3153" s="22">
        <f t="shared" ref="I3153:I3191" si="444">D3153*(1-H3153)</f>
        <v>0</v>
      </c>
      <c r="J3153" s="5"/>
      <c r="K3153" s="5"/>
      <c r="L3153" s="33">
        <f t="shared" ref="L3153:L3191" si="445">E3153*(1-H3153)</f>
        <v>0</v>
      </c>
      <c r="M3153" s="33">
        <f t="shared" ref="M3153:M3191" si="446">IF(J3153="",L3153,(E3153/D3153)*J3153)</f>
        <v>0</v>
      </c>
      <c r="N3153" s="22">
        <f t="shared" ref="N3153:N3191" si="447">L3153-M3153</f>
        <v>0</v>
      </c>
    </row>
    <row r="3154" spans="1:14" x14ac:dyDescent="0.3">
      <c r="A3154" s="5" t="s">
        <v>1595</v>
      </c>
      <c r="B3154" s="5" t="s">
        <v>1596</v>
      </c>
      <c r="C3154" s="5" t="s">
        <v>3791</v>
      </c>
      <c r="D3154" s="5">
        <v>10</v>
      </c>
      <c r="E3154" s="6">
        <v>0</v>
      </c>
      <c r="F3154" s="17" t="str">
        <f>VLOOKUP(A3154,'forecast data dump'!$A$1:$H$3450,4,FALSE)</f>
        <v>01-Jul-19 A</v>
      </c>
      <c r="G3154" s="17" t="str">
        <f>VLOOKUP(A3154,'forecast data dump'!$A$1:$H$3450,5,FALSE)</f>
        <v>30-Sep-19 A</v>
      </c>
      <c r="H3154" s="13">
        <f>VLOOKUP(A3154,'forecast data dump'!$A$1:$H$3450,8,FALSE)</f>
        <v>1</v>
      </c>
      <c r="I3154" s="22">
        <f t="shared" si="444"/>
        <v>0</v>
      </c>
      <c r="J3154" s="5"/>
      <c r="K3154" s="5"/>
      <c r="L3154" s="33">
        <f t="shared" si="445"/>
        <v>0</v>
      </c>
      <c r="M3154" s="33">
        <f t="shared" si="446"/>
        <v>0</v>
      </c>
      <c r="N3154" s="22">
        <f t="shared" si="447"/>
        <v>0</v>
      </c>
    </row>
    <row r="3155" spans="1:14" x14ac:dyDescent="0.3">
      <c r="A3155" s="5" t="s">
        <v>1595</v>
      </c>
      <c r="B3155" s="5" t="s">
        <v>1596</v>
      </c>
      <c r="C3155" s="5" t="s">
        <v>3744</v>
      </c>
      <c r="D3155" s="5">
        <v>67</v>
      </c>
      <c r="E3155" s="6">
        <v>9867</v>
      </c>
      <c r="F3155" s="17" t="str">
        <f>VLOOKUP(A3155,'forecast data dump'!$A$1:$H$3450,4,FALSE)</f>
        <v>01-Jul-19 A</v>
      </c>
      <c r="G3155" s="17" t="str">
        <f>VLOOKUP(A3155,'forecast data dump'!$A$1:$H$3450,5,FALSE)</f>
        <v>30-Sep-19 A</v>
      </c>
      <c r="H3155" s="13">
        <f>VLOOKUP(A3155,'forecast data dump'!$A$1:$H$3450,8,FALSE)</f>
        <v>1</v>
      </c>
      <c r="I3155" s="22">
        <f t="shared" si="444"/>
        <v>0</v>
      </c>
      <c r="J3155" s="5"/>
      <c r="K3155" s="5"/>
      <c r="L3155" s="33">
        <f t="shared" si="445"/>
        <v>0</v>
      </c>
      <c r="M3155" s="33">
        <f t="shared" si="446"/>
        <v>0</v>
      </c>
      <c r="N3155" s="22">
        <f t="shared" si="447"/>
        <v>0</v>
      </c>
    </row>
    <row r="3156" spans="1:14" x14ac:dyDescent="0.3">
      <c r="A3156" s="5" t="s">
        <v>1597</v>
      </c>
      <c r="B3156" s="5" t="s">
        <v>1598</v>
      </c>
      <c r="C3156" s="5" t="s">
        <v>3744</v>
      </c>
      <c r="D3156" s="5">
        <v>67</v>
      </c>
      <c r="E3156" s="6">
        <v>9867</v>
      </c>
      <c r="F3156" s="17" t="str">
        <f>VLOOKUP(A3156,'forecast data dump'!$A$1:$H$3450,4,FALSE)</f>
        <v>01-Jul-19 A</v>
      </c>
      <c r="G3156" s="17" t="str">
        <f>VLOOKUP(A3156,'forecast data dump'!$A$1:$H$3450,5,FALSE)</f>
        <v>31-Dec-19 A</v>
      </c>
      <c r="H3156" s="13">
        <f>VLOOKUP(A3156,'forecast data dump'!$A$1:$H$3450,8,FALSE)</f>
        <v>1</v>
      </c>
      <c r="I3156" s="22">
        <f t="shared" si="444"/>
        <v>0</v>
      </c>
      <c r="J3156" s="5"/>
      <c r="K3156" s="5"/>
      <c r="L3156" s="33">
        <f t="shared" si="445"/>
        <v>0</v>
      </c>
      <c r="M3156" s="33">
        <f t="shared" si="446"/>
        <v>0</v>
      </c>
      <c r="N3156" s="22">
        <f t="shared" si="447"/>
        <v>0</v>
      </c>
    </row>
    <row r="3157" spans="1:14" x14ac:dyDescent="0.3">
      <c r="A3157" s="5" t="s">
        <v>1597</v>
      </c>
      <c r="B3157" s="5" t="s">
        <v>1598</v>
      </c>
      <c r="C3157" s="5" t="s">
        <v>3791</v>
      </c>
      <c r="D3157" s="5">
        <v>10</v>
      </c>
      <c r="E3157" s="6">
        <v>0</v>
      </c>
      <c r="F3157" s="17" t="str">
        <f>VLOOKUP(A3157,'forecast data dump'!$A$1:$H$3450,4,FALSE)</f>
        <v>01-Jul-19 A</v>
      </c>
      <c r="G3157" s="17" t="str">
        <f>VLOOKUP(A3157,'forecast data dump'!$A$1:$H$3450,5,FALSE)</f>
        <v>31-Dec-19 A</v>
      </c>
      <c r="H3157" s="13">
        <f>VLOOKUP(A3157,'forecast data dump'!$A$1:$H$3450,8,FALSE)</f>
        <v>1</v>
      </c>
      <c r="I3157" s="22">
        <f t="shared" si="444"/>
        <v>0</v>
      </c>
      <c r="J3157" s="5"/>
      <c r="K3157" s="5"/>
      <c r="L3157" s="33">
        <f t="shared" si="445"/>
        <v>0</v>
      </c>
      <c r="M3157" s="33">
        <f t="shared" si="446"/>
        <v>0</v>
      </c>
      <c r="N3157" s="22">
        <f t="shared" si="447"/>
        <v>0</v>
      </c>
    </row>
    <row r="3158" spans="1:14" x14ac:dyDescent="0.3">
      <c r="A3158" s="5" t="s">
        <v>1597</v>
      </c>
      <c r="B3158" s="5" t="s">
        <v>1598</v>
      </c>
      <c r="C3158" s="5" t="s">
        <v>3790</v>
      </c>
      <c r="D3158" s="5">
        <v>80</v>
      </c>
      <c r="E3158" s="6">
        <v>0</v>
      </c>
      <c r="F3158" s="17" t="str">
        <f>VLOOKUP(A3158,'forecast data dump'!$A$1:$H$3450,4,FALSE)</f>
        <v>01-Jul-19 A</v>
      </c>
      <c r="G3158" s="17" t="str">
        <f>VLOOKUP(A3158,'forecast data dump'!$A$1:$H$3450,5,FALSE)</f>
        <v>31-Dec-19 A</v>
      </c>
      <c r="H3158" s="13">
        <f>VLOOKUP(A3158,'forecast data dump'!$A$1:$H$3450,8,FALSE)</f>
        <v>1</v>
      </c>
      <c r="I3158" s="22">
        <f t="shared" si="444"/>
        <v>0</v>
      </c>
      <c r="J3158" s="5"/>
      <c r="K3158" s="5"/>
      <c r="L3158" s="33">
        <f t="shared" si="445"/>
        <v>0</v>
      </c>
      <c r="M3158" s="33">
        <f t="shared" si="446"/>
        <v>0</v>
      </c>
      <c r="N3158" s="22">
        <f t="shared" si="447"/>
        <v>0</v>
      </c>
    </row>
    <row r="3159" spans="1:14" x14ac:dyDescent="0.3">
      <c r="A3159" s="5" t="s">
        <v>1599</v>
      </c>
      <c r="B3159" s="5" t="s">
        <v>1600</v>
      </c>
      <c r="C3159" s="5" t="s">
        <v>3744</v>
      </c>
      <c r="D3159" s="5">
        <v>67</v>
      </c>
      <c r="E3159" s="6">
        <v>9867</v>
      </c>
      <c r="F3159" s="17" t="str">
        <f>VLOOKUP(A3159,'forecast data dump'!$A$1:$H$3450,4,FALSE)</f>
        <v>01-Aug-19 A</v>
      </c>
      <c r="G3159" s="17" t="str">
        <f>VLOOKUP(A3159,'forecast data dump'!$A$1:$H$3450,5,FALSE)</f>
        <v>31-Dec-19 A</v>
      </c>
      <c r="H3159" s="13">
        <f>VLOOKUP(A3159,'forecast data dump'!$A$1:$H$3450,8,FALSE)</f>
        <v>1</v>
      </c>
      <c r="I3159" s="22">
        <f t="shared" si="444"/>
        <v>0</v>
      </c>
      <c r="J3159" s="5"/>
      <c r="K3159" s="5"/>
      <c r="L3159" s="33">
        <f t="shared" si="445"/>
        <v>0</v>
      </c>
      <c r="M3159" s="33">
        <f t="shared" si="446"/>
        <v>0</v>
      </c>
      <c r="N3159" s="22">
        <f t="shared" si="447"/>
        <v>0</v>
      </c>
    </row>
    <row r="3160" spans="1:14" x14ac:dyDescent="0.3">
      <c r="A3160" s="5" t="s">
        <v>1599</v>
      </c>
      <c r="B3160" s="5" t="s">
        <v>1600</v>
      </c>
      <c r="C3160" s="5" t="s">
        <v>3791</v>
      </c>
      <c r="D3160" s="5">
        <v>10</v>
      </c>
      <c r="E3160" s="6">
        <v>0</v>
      </c>
      <c r="F3160" s="17" t="str">
        <f>VLOOKUP(A3160,'forecast data dump'!$A$1:$H$3450,4,FALSE)</f>
        <v>01-Aug-19 A</v>
      </c>
      <c r="G3160" s="17" t="str">
        <f>VLOOKUP(A3160,'forecast data dump'!$A$1:$H$3450,5,FALSE)</f>
        <v>31-Dec-19 A</v>
      </c>
      <c r="H3160" s="13">
        <f>VLOOKUP(A3160,'forecast data dump'!$A$1:$H$3450,8,FALSE)</f>
        <v>1</v>
      </c>
      <c r="I3160" s="22">
        <f t="shared" si="444"/>
        <v>0</v>
      </c>
      <c r="J3160" s="5"/>
      <c r="K3160" s="5"/>
      <c r="L3160" s="33">
        <f t="shared" si="445"/>
        <v>0</v>
      </c>
      <c r="M3160" s="33">
        <f t="shared" si="446"/>
        <v>0</v>
      </c>
      <c r="N3160" s="22">
        <f t="shared" si="447"/>
        <v>0</v>
      </c>
    </row>
    <row r="3161" spans="1:14" x14ac:dyDescent="0.3">
      <c r="A3161" s="5" t="s">
        <v>1599</v>
      </c>
      <c r="B3161" s="5" t="s">
        <v>1600</v>
      </c>
      <c r="C3161" s="5" t="s">
        <v>3790</v>
      </c>
      <c r="D3161" s="5">
        <v>80</v>
      </c>
      <c r="E3161" s="6">
        <v>0</v>
      </c>
      <c r="F3161" s="17" t="str">
        <f>VLOOKUP(A3161,'forecast data dump'!$A$1:$H$3450,4,FALSE)</f>
        <v>01-Aug-19 A</v>
      </c>
      <c r="G3161" s="17" t="str">
        <f>VLOOKUP(A3161,'forecast data dump'!$A$1:$H$3450,5,FALSE)</f>
        <v>31-Dec-19 A</v>
      </c>
      <c r="H3161" s="13">
        <f>VLOOKUP(A3161,'forecast data dump'!$A$1:$H$3450,8,FALSE)</f>
        <v>1</v>
      </c>
      <c r="I3161" s="22">
        <f t="shared" si="444"/>
        <v>0</v>
      </c>
      <c r="J3161" s="5"/>
      <c r="K3161" s="5"/>
      <c r="L3161" s="33">
        <f t="shared" si="445"/>
        <v>0</v>
      </c>
      <c r="M3161" s="33">
        <f t="shared" si="446"/>
        <v>0</v>
      </c>
      <c r="N3161" s="22">
        <f t="shared" si="447"/>
        <v>0</v>
      </c>
    </row>
    <row r="3162" spans="1:14" x14ac:dyDescent="0.3">
      <c r="A3162" s="5" t="s">
        <v>1601</v>
      </c>
      <c r="B3162" s="5" t="s">
        <v>1602</v>
      </c>
      <c r="C3162" s="5" t="s">
        <v>3790</v>
      </c>
      <c r="D3162" s="5">
        <v>80</v>
      </c>
      <c r="E3162" s="6">
        <v>0</v>
      </c>
      <c r="F3162" s="17" t="str">
        <f>VLOOKUP(A3162,'forecast data dump'!$A$1:$H$3450,4,FALSE)</f>
        <v>02-Jan-20 A</v>
      </c>
      <c r="G3162" s="17" t="str">
        <f>VLOOKUP(A3162,'forecast data dump'!$A$1:$H$3450,5,FALSE)</f>
        <v>30-Jan-20 A</v>
      </c>
      <c r="H3162" s="13">
        <f>VLOOKUP(A3162,'forecast data dump'!$A$1:$H$3450,8,FALSE)</f>
        <v>1</v>
      </c>
      <c r="I3162" s="22">
        <f t="shared" si="444"/>
        <v>0</v>
      </c>
      <c r="J3162" s="5"/>
      <c r="K3162" s="5"/>
      <c r="L3162" s="33">
        <f t="shared" si="445"/>
        <v>0</v>
      </c>
      <c r="M3162" s="33">
        <f t="shared" si="446"/>
        <v>0</v>
      </c>
      <c r="N3162" s="22">
        <f t="shared" si="447"/>
        <v>0</v>
      </c>
    </row>
    <row r="3163" spans="1:14" x14ac:dyDescent="0.3">
      <c r="A3163" s="5" t="s">
        <v>1601</v>
      </c>
      <c r="B3163" s="5" t="s">
        <v>1602</v>
      </c>
      <c r="C3163" s="5" t="s">
        <v>3791</v>
      </c>
      <c r="D3163" s="5">
        <v>10</v>
      </c>
      <c r="E3163" s="6">
        <v>0</v>
      </c>
      <c r="F3163" s="17" t="str">
        <f>VLOOKUP(A3163,'forecast data dump'!$A$1:$H$3450,4,FALSE)</f>
        <v>02-Jan-20 A</v>
      </c>
      <c r="G3163" s="17" t="str">
        <f>VLOOKUP(A3163,'forecast data dump'!$A$1:$H$3450,5,FALSE)</f>
        <v>30-Jan-20 A</v>
      </c>
      <c r="H3163" s="13">
        <f>VLOOKUP(A3163,'forecast data dump'!$A$1:$H$3450,8,FALSE)</f>
        <v>1</v>
      </c>
      <c r="I3163" s="22">
        <f t="shared" si="444"/>
        <v>0</v>
      </c>
      <c r="J3163" s="5"/>
      <c r="K3163" s="5"/>
      <c r="L3163" s="33">
        <f t="shared" si="445"/>
        <v>0</v>
      </c>
      <c r="M3163" s="33">
        <f t="shared" si="446"/>
        <v>0</v>
      </c>
      <c r="N3163" s="22">
        <f t="shared" si="447"/>
        <v>0</v>
      </c>
    </row>
    <row r="3164" spans="1:14" x14ac:dyDescent="0.3">
      <c r="A3164" s="5" t="s">
        <v>1601</v>
      </c>
      <c r="B3164" s="5" t="s">
        <v>1602</v>
      </c>
      <c r="C3164" s="5" t="s">
        <v>3744</v>
      </c>
      <c r="D3164" s="5">
        <v>67</v>
      </c>
      <c r="E3164" s="6">
        <v>9867</v>
      </c>
      <c r="F3164" s="17" t="str">
        <f>VLOOKUP(A3164,'forecast data dump'!$A$1:$H$3450,4,FALSE)</f>
        <v>02-Jan-20 A</v>
      </c>
      <c r="G3164" s="17" t="str">
        <f>VLOOKUP(A3164,'forecast data dump'!$A$1:$H$3450,5,FALSE)</f>
        <v>30-Jan-20 A</v>
      </c>
      <c r="H3164" s="13">
        <f>VLOOKUP(A3164,'forecast data dump'!$A$1:$H$3450,8,FALSE)</f>
        <v>1</v>
      </c>
      <c r="I3164" s="22">
        <f t="shared" si="444"/>
        <v>0</v>
      </c>
      <c r="J3164" s="5"/>
      <c r="K3164" s="5"/>
      <c r="L3164" s="33">
        <f t="shared" si="445"/>
        <v>0</v>
      </c>
      <c r="M3164" s="33">
        <f t="shared" si="446"/>
        <v>0</v>
      </c>
      <c r="N3164" s="22">
        <f t="shared" si="447"/>
        <v>0</v>
      </c>
    </row>
    <row r="3165" spans="1:14" x14ac:dyDescent="0.3">
      <c r="A3165" s="5" t="s">
        <v>1603</v>
      </c>
      <c r="B3165" s="5" t="s">
        <v>1604</v>
      </c>
      <c r="C3165" s="5" t="s">
        <v>3790</v>
      </c>
      <c r="D3165" s="5">
        <v>80</v>
      </c>
      <c r="E3165" s="6">
        <v>0</v>
      </c>
      <c r="F3165" s="17" t="str">
        <f>VLOOKUP(A3165,'forecast data dump'!$A$1:$H$3450,4,FALSE)</f>
        <v>03-Feb-20 A</v>
      </c>
      <c r="G3165" s="17" t="str">
        <f>VLOOKUP(A3165,'forecast data dump'!$A$1:$H$3450,5,FALSE)</f>
        <v>28-Feb-20 A</v>
      </c>
      <c r="H3165" s="13">
        <f>VLOOKUP(A3165,'forecast data dump'!$A$1:$H$3450,8,FALSE)</f>
        <v>1</v>
      </c>
      <c r="I3165" s="22">
        <f t="shared" si="444"/>
        <v>0</v>
      </c>
      <c r="J3165" s="5"/>
      <c r="K3165" s="5"/>
      <c r="L3165" s="33">
        <f t="shared" si="445"/>
        <v>0</v>
      </c>
      <c r="M3165" s="33">
        <f t="shared" si="446"/>
        <v>0</v>
      </c>
      <c r="N3165" s="22">
        <f t="shared" si="447"/>
        <v>0</v>
      </c>
    </row>
    <row r="3166" spans="1:14" x14ac:dyDescent="0.3">
      <c r="A3166" s="5" t="s">
        <v>1603</v>
      </c>
      <c r="B3166" s="5" t="s">
        <v>1604</v>
      </c>
      <c r="C3166" s="5" t="s">
        <v>3791</v>
      </c>
      <c r="D3166" s="5">
        <v>10</v>
      </c>
      <c r="E3166" s="6">
        <v>0</v>
      </c>
      <c r="F3166" s="17" t="str">
        <f>VLOOKUP(A3166,'forecast data dump'!$A$1:$H$3450,4,FALSE)</f>
        <v>03-Feb-20 A</v>
      </c>
      <c r="G3166" s="17" t="str">
        <f>VLOOKUP(A3166,'forecast data dump'!$A$1:$H$3450,5,FALSE)</f>
        <v>28-Feb-20 A</v>
      </c>
      <c r="H3166" s="13">
        <f>VLOOKUP(A3166,'forecast data dump'!$A$1:$H$3450,8,FALSE)</f>
        <v>1</v>
      </c>
      <c r="I3166" s="22">
        <f t="shared" si="444"/>
        <v>0</v>
      </c>
      <c r="J3166" s="5"/>
      <c r="K3166" s="5"/>
      <c r="L3166" s="33">
        <f t="shared" si="445"/>
        <v>0</v>
      </c>
      <c r="M3166" s="33">
        <f t="shared" si="446"/>
        <v>0</v>
      </c>
      <c r="N3166" s="22">
        <f t="shared" si="447"/>
        <v>0</v>
      </c>
    </row>
    <row r="3167" spans="1:14" x14ac:dyDescent="0.3">
      <c r="A3167" s="5" t="s">
        <v>1603</v>
      </c>
      <c r="B3167" s="5" t="s">
        <v>1604</v>
      </c>
      <c r="C3167" s="5" t="s">
        <v>3744</v>
      </c>
      <c r="D3167" s="5">
        <v>67</v>
      </c>
      <c r="E3167" s="6">
        <v>9867</v>
      </c>
      <c r="F3167" s="17" t="str">
        <f>VLOOKUP(A3167,'forecast data dump'!$A$1:$H$3450,4,FALSE)</f>
        <v>03-Feb-20 A</v>
      </c>
      <c r="G3167" s="17" t="str">
        <f>VLOOKUP(A3167,'forecast data dump'!$A$1:$H$3450,5,FALSE)</f>
        <v>28-Feb-20 A</v>
      </c>
      <c r="H3167" s="13">
        <f>VLOOKUP(A3167,'forecast data dump'!$A$1:$H$3450,8,FALSE)</f>
        <v>1</v>
      </c>
      <c r="I3167" s="22">
        <f t="shared" si="444"/>
        <v>0</v>
      </c>
      <c r="J3167" s="5"/>
      <c r="K3167" s="5"/>
      <c r="L3167" s="33">
        <f t="shared" si="445"/>
        <v>0</v>
      </c>
      <c r="M3167" s="33">
        <f t="shared" si="446"/>
        <v>0</v>
      </c>
      <c r="N3167" s="22">
        <f t="shared" si="447"/>
        <v>0</v>
      </c>
    </row>
    <row r="3168" spans="1:14" x14ac:dyDescent="0.3">
      <c r="A3168" s="5" t="s">
        <v>1605</v>
      </c>
      <c r="B3168" s="5" t="s">
        <v>1606</v>
      </c>
      <c r="C3168" s="5" t="s">
        <v>3790</v>
      </c>
      <c r="D3168" s="5">
        <v>80</v>
      </c>
      <c r="E3168" s="6">
        <v>0</v>
      </c>
      <c r="F3168" s="17" t="str">
        <f>VLOOKUP(A3168,'forecast data dump'!$A$1:$H$3450,4,FALSE)</f>
        <v>03-Feb-20 A</v>
      </c>
      <c r="G3168" s="17" t="str">
        <f>VLOOKUP(A3168,'forecast data dump'!$A$1:$H$3450,5,FALSE)</f>
        <v>28-Feb-20 A</v>
      </c>
      <c r="H3168" s="13">
        <f>VLOOKUP(A3168,'forecast data dump'!$A$1:$H$3450,8,FALSE)</f>
        <v>1</v>
      </c>
      <c r="I3168" s="22">
        <f t="shared" si="444"/>
        <v>0</v>
      </c>
      <c r="J3168" s="5"/>
      <c r="K3168" s="5"/>
      <c r="L3168" s="33">
        <f t="shared" si="445"/>
        <v>0</v>
      </c>
      <c r="M3168" s="33">
        <f t="shared" si="446"/>
        <v>0</v>
      </c>
      <c r="N3168" s="22">
        <f t="shared" si="447"/>
        <v>0</v>
      </c>
    </row>
    <row r="3169" spans="1:14" x14ac:dyDescent="0.3">
      <c r="A3169" s="5" t="s">
        <v>1605</v>
      </c>
      <c r="B3169" s="5" t="s">
        <v>1606</v>
      </c>
      <c r="C3169" s="5" t="s">
        <v>3791</v>
      </c>
      <c r="D3169" s="5">
        <v>10</v>
      </c>
      <c r="E3169" s="6">
        <v>0</v>
      </c>
      <c r="F3169" s="17" t="str">
        <f>VLOOKUP(A3169,'forecast data dump'!$A$1:$H$3450,4,FALSE)</f>
        <v>03-Feb-20 A</v>
      </c>
      <c r="G3169" s="17" t="str">
        <f>VLOOKUP(A3169,'forecast data dump'!$A$1:$H$3450,5,FALSE)</f>
        <v>28-Feb-20 A</v>
      </c>
      <c r="H3169" s="13">
        <f>VLOOKUP(A3169,'forecast data dump'!$A$1:$H$3450,8,FALSE)</f>
        <v>1</v>
      </c>
      <c r="I3169" s="22">
        <f t="shared" si="444"/>
        <v>0</v>
      </c>
      <c r="J3169" s="5"/>
      <c r="K3169" s="5"/>
      <c r="L3169" s="33">
        <f t="shared" si="445"/>
        <v>0</v>
      </c>
      <c r="M3169" s="33">
        <f t="shared" si="446"/>
        <v>0</v>
      </c>
      <c r="N3169" s="22">
        <f t="shared" si="447"/>
        <v>0</v>
      </c>
    </row>
    <row r="3170" spans="1:14" x14ac:dyDescent="0.3">
      <c r="A3170" s="5" t="s">
        <v>1605</v>
      </c>
      <c r="B3170" s="5" t="s">
        <v>1606</v>
      </c>
      <c r="C3170" s="5" t="s">
        <v>3744</v>
      </c>
      <c r="D3170" s="5">
        <v>67</v>
      </c>
      <c r="E3170" s="6">
        <v>9867</v>
      </c>
      <c r="F3170" s="17" t="str">
        <f>VLOOKUP(A3170,'forecast data dump'!$A$1:$H$3450,4,FALSE)</f>
        <v>03-Feb-20 A</v>
      </c>
      <c r="G3170" s="17" t="str">
        <f>VLOOKUP(A3170,'forecast data dump'!$A$1:$H$3450,5,FALSE)</f>
        <v>28-Feb-20 A</v>
      </c>
      <c r="H3170" s="13">
        <f>VLOOKUP(A3170,'forecast data dump'!$A$1:$H$3450,8,FALSE)</f>
        <v>1</v>
      </c>
      <c r="I3170" s="22">
        <f t="shared" si="444"/>
        <v>0</v>
      </c>
      <c r="J3170" s="5"/>
      <c r="K3170" s="5"/>
      <c r="L3170" s="33">
        <f t="shared" si="445"/>
        <v>0</v>
      </c>
      <c r="M3170" s="33">
        <f t="shared" si="446"/>
        <v>0</v>
      </c>
      <c r="N3170" s="22">
        <f t="shared" si="447"/>
        <v>0</v>
      </c>
    </row>
    <row r="3171" spans="1:14" x14ac:dyDescent="0.3">
      <c r="A3171" s="5" t="s">
        <v>1607</v>
      </c>
      <c r="B3171" s="5" t="s">
        <v>1608</v>
      </c>
      <c r="C3171" s="5" t="s">
        <v>3791</v>
      </c>
      <c r="D3171" s="5">
        <v>10</v>
      </c>
      <c r="E3171" s="6">
        <v>0</v>
      </c>
      <c r="F3171" s="17" t="str">
        <f>VLOOKUP(A3171,'forecast data dump'!$A$1:$H$3450,4,FALSE)</f>
        <v>03-Jun-19 A</v>
      </c>
      <c r="G3171" s="17" t="str">
        <f>VLOOKUP(A3171,'forecast data dump'!$A$1:$H$3450,5,FALSE)</f>
        <v>31-Jul-19 A</v>
      </c>
      <c r="H3171" s="13">
        <f>VLOOKUP(A3171,'forecast data dump'!$A$1:$H$3450,8,FALSE)</f>
        <v>1</v>
      </c>
      <c r="I3171" s="22">
        <f t="shared" si="444"/>
        <v>0</v>
      </c>
      <c r="J3171" s="5"/>
      <c r="K3171" s="5"/>
      <c r="L3171" s="33">
        <f t="shared" si="445"/>
        <v>0</v>
      </c>
      <c r="M3171" s="33">
        <f t="shared" si="446"/>
        <v>0</v>
      </c>
      <c r="N3171" s="22">
        <f t="shared" si="447"/>
        <v>0</v>
      </c>
    </row>
    <row r="3172" spans="1:14" x14ac:dyDescent="0.3">
      <c r="A3172" s="5" t="s">
        <v>1607</v>
      </c>
      <c r="B3172" s="5" t="s">
        <v>1608</v>
      </c>
      <c r="C3172" s="5" t="s">
        <v>3790</v>
      </c>
      <c r="D3172" s="5">
        <v>80</v>
      </c>
      <c r="E3172" s="6">
        <v>0</v>
      </c>
      <c r="F3172" s="17" t="str">
        <f>VLOOKUP(A3172,'forecast data dump'!$A$1:$H$3450,4,FALSE)</f>
        <v>03-Jun-19 A</v>
      </c>
      <c r="G3172" s="17" t="str">
        <f>VLOOKUP(A3172,'forecast data dump'!$A$1:$H$3450,5,FALSE)</f>
        <v>31-Jul-19 A</v>
      </c>
      <c r="H3172" s="13">
        <f>VLOOKUP(A3172,'forecast data dump'!$A$1:$H$3450,8,FALSE)</f>
        <v>1</v>
      </c>
      <c r="I3172" s="22">
        <f t="shared" si="444"/>
        <v>0</v>
      </c>
      <c r="J3172" s="5"/>
      <c r="K3172" s="5"/>
      <c r="L3172" s="33">
        <f t="shared" si="445"/>
        <v>0</v>
      </c>
      <c r="M3172" s="33">
        <f t="shared" si="446"/>
        <v>0</v>
      </c>
      <c r="N3172" s="22">
        <f t="shared" si="447"/>
        <v>0</v>
      </c>
    </row>
    <row r="3173" spans="1:14" x14ac:dyDescent="0.3">
      <c r="A3173" s="5" t="s">
        <v>1607</v>
      </c>
      <c r="B3173" s="5" t="s">
        <v>1608</v>
      </c>
      <c r="C3173" s="5" t="s">
        <v>3744</v>
      </c>
      <c r="D3173" s="5">
        <v>67</v>
      </c>
      <c r="E3173" s="6">
        <v>9579</v>
      </c>
      <c r="F3173" s="17" t="str">
        <f>VLOOKUP(A3173,'forecast data dump'!$A$1:$H$3450,4,FALSE)</f>
        <v>03-Jun-19 A</v>
      </c>
      <c r="G3173" s="17" t="str">
        <f>VLOOKUP(A3173,'forecast data dump'!$A$1:$H$3450,5,FALSE)</f>
        <v>31-Jul-19 A</v>
      </c>
      <c r="H3173" s="13">
        <f>VLOOKUP(A3173,'forecast data dump'!$A$1:$H$3450,8,FALSE)</f>
        <v>1</v>
      </c>
      <c r="I3173" s="22">
        <f t="shared" si="444"/>
        <v>0</v>
      </c>
      <c r="J3173" s="5"/>
      <c r="K3173" s="5"/>
      <c r="L3173" s="33">
        <f t="shared" si="445"/>
        <v>0</v>
      </c>
      <c r="M3173" s="33">
        <f t="shared" si="446"/>
        <v>0</v>
      </c>
      <c r="N3173" s="22">
        <f t="shared" si="447"/>
        <v>0</v>
      </c>
    </row>
    <row r="3174" spans="1:14" x14ac:dyDescent="0.3">
      <c r="A3174" s="5" t="s">
        <v>1609</v>
      </c>
      <c r="B3174" s="5" t="s">
        <v>1610</v>
      </c>
      <c r="C3174" s="5" t="s">
        <v>3790</v>
      </c>
      <c r="D3174" s="5">
        <v>70</v>
      </c>
      <c r="E3174" s="6">
        <v>0</v>
      </c>
      <c r="F3174" s="17" t="str">
        <f>VLOOKUP(A3174,'forecast data dump'!$A$1:$H$3450,4,FALSE)</f>
        <v>01-Jul-19 A</v>
      </c>
      <c r="G3174" s="17" t="str">
        <f>VLOOKUP(A3174,'forecast data dump'!$A$1:$H$3450,5,FALSE)</f>
        <v>31-Jul-19 A</v>
      </c>
      <c r="H3174" s="13">
        <f>VLOOKUP(A3174,'forecast data dump'!$A$1:$H$3450,8,FALSE)</f>
        <v>1</v>
      </c>
      <c r="I3174" s="22">
        <f t="shared" si="444"/>
        <v>0</v>
      </c>
      <c r="J3174" s="5"/>
      <c r="K3174" s="5"/>
      <c r="L3174" s="33">
        <f t="shared" si="445"/>
        <v>0</v>
      </c>
      <c r="M3174" s="33">
        <f t="shared" si="446"/>
        <v>0</v>
      </c>
      <c r="N3174" s="22">
        <f t="shared" si="447"/>
        <v>0</v>
      </c>
    </row>
    <row r="3175" spans="1:14" x14ac:dyDescent="0.3">
      <c r="A3175" s="5" t="s">
        <v>1609</v>
      </c>
      <c r="B3175" s="5" t="s">
        <v>1610</v>
      </c>
      <c r="C3175" s="5" t="s">
        <v>3791</v>
      </c>
      <c r="D3175" s="5">
        <v>9</v>
      </c>
      <c r="E3175" s="6">
        <v>0</v>
      </c>
      <c r="F3175" s="17" t="str">
        <f>VLOOKUP(A3175,'forecast data dump'!$A$1:$H$3450,4,FALSE)</f>
        <v>01-Jul-19 A</v>
      </c>
      <c r="G3175" s="17" t="str">
        <f>VLOOKUP(A3175,'forecast data dump'!$A$1:$H$3450,5,FALSE)</f>
        <v>31-Jul-19 A</v>
      </c>
      <c r="H3175" s="13">
        <f>VLOOKUP(A3175,'forecast data dump'!$A$1:$H$3450,8,FALSE)</f>
        <v>1</v>
      </c>
      <c r="I3175" s="22">
        <f t="shared" si="444"/>
        <v>0</v>
      </c>
      <c r="J3175" s="5"/>
      <c r="K3175" s="5"/>
      <c r="L3175" s="33">
        <f t="shared" si="445"/>
        <v>0</v>
      </c>
      <c r="M3175" s="33">
        <f t="shared" si="446"/>
        <v>0</v>
      </c>
      <c r="N3175" s="22">
        <f t="shared" si="447"/>
        <v>0</v>
      </c>
    </row>
    <row r="3176" spans="1:14" x14ac:dyDescent="0.3">
      <c r="A3176" s="5" t="s">
        <v>1609</v>
      </c>
      <c r="B3176" s="5" t="s">
        <v>1610</v>
      </c>
      <c r="C3176" s="5" t="s">
        <v>3744</v>
      </c>
      <c r="D3176" s="5">
        <v>58</v>
      </c>
      <c r="E3176" s="6">
        <v>8293</v>
      </c>
      <c r="F3176" s="17" t="str">
        <f>VLOOKUP(A3176,'forecast data dump'!$A$1:$H$3450,4,FALSE)</f>
        <v>01-Jul-19 A</v>
      </c>
      <c r="G3176" s="17" t="str">
        <f>VLOOKUP(A3176,'forecast data dump'!$A$1:$H$3450,5,FALSE)</f>
        <v>31-Jul-19 A</v>
      </c>
      <c r="H3176" s="13">
        <f>VLOOKUP(A3176,'forecast data dump'!$A$1:$H$3450,8,FALSE)</f>
        <v>1</v>
      </c>
      <c r="I3176" s="22">
        <f t="shared" si="444"/>
        <v>0</v>
      </c>
      <c r="J3176" s="5"/>
      <c r="K3176" s="5"/>
      <c r="L3176" s="33">
        <f t="shared" si="445"/>
        <v>0</v>
      </c>
      <c r="M3176" s="33">
        <f t="shared" si="446"/>
        <v>0</v>
      </c>
      <c r="N3176" s="22">
        <f t="shared" si="447"/>
        <v>0</v>
      </c>
    </row>
    <row r="3177" spans="1:14" x14ac:dyDescent="0.3">
      <c r="A3177" s="5" t="s">
        <v>1611</v>
      </c>
      <c r="B3177" s="5" t="s">
        <v>1612</v>
      </c>
      <c r="C3177" s="5" t="s">
        <v>3790</v>
      </c>
      <c r="D3177" s="5">
        <v>80</v>
      </c>
      <c r="E3177" s="6">
        <v>0</v>
      </c>
      <c r="F3177" s="17" t="str">
        <f>VLOOKUP(A3177,'forecast data dump'!$A$1:$H$3450,4,FALSE)</f>
        <v>03-Feb-20 A</v>
      </c>
      <c r="G3177" s="17" t="str">
        <f>VLOOKUP(A3177,'forecast data dump'!$A$1:$H$3450,5,FALSE)</f>
        <v>28-Feb-20 A</v>
      </c>
      <c r="H3177" s="13">
        <f>VLOOKUP(A3177,'forecast data dump'!$A$1:$H$3450,8,FALSE)</f>
        <v>1</v>
      </c>
      <c r="I3177" s="22">
        <f t="shared" si="444"/>
        <v>0</v>
      </c>
      <c r="J3177" s="5"/>
      <c r="K3177" s="5"/>
      <c r="L3177" s="33">
        <f t="shared" si="445"/>
        <v>0</v>
      </c>
      <c r="M3177" s="33">
        <f t="shared" si="446"/>
        <v>0</v>
      </c>
      <c r="N3177" s="22">
        <f t="shared" si="447"/>
        <v>0</v>
      </c>
    </row>
    <row r="3178" spans="1:14" x14ac:dyDescent="0.3">
      <c r="A3178" s="5" t="s">
        <v>1611</v>
      </c>
      <c r="B3178" s="5" t="s">
        <v>1612</v>
      </c>
      <c r="C3178" s="5" t="s">
        <v>3791</v>
      </c>
      <c r="D3178" s="5">
        <v>10</v>
      </c>
      <c r="E3178" s="6">
        <v>0</v>
      </c>
      <c r="F3178" s="17" t="str">
        <f>VLOOKUP(A3178,'forecast data dump'!$A$1:$H$3450,4,FALSE)</f>
        <v>03-Feb-20 A</v>
      </c>
      <c r="G3178" s="17" t="str">
        <f>VLOOKUP(A3178,'forecast data dump'!$A$1:$H$3450,5,FALSE)</f>
        <v>28-Feb-20 A</v>
      </c>
      <c r="H3178" s="13">
        <f>VLOOKUP(A3178,'forecast data dump'!$A$1:$H$3450,8,FALSE)</f>
        <v>1</v>
      </c>
      <c r="I3178" s="22">
        <f t="shared" si="444"/>
        <v>0</v>
      </c>
      <c r="J3178" s="5"/>
      <c r="K3178" s="5"/>
      <c r="L3178" s="33">
        <f t="shared" si="445"/>
        <v>0</v>
      </c>
      <c r="M3178" s="33">
        <f t="shared" si="446"/>
        <v>0</v>
      </c>
      <c r="N3178" s="22">
        <f t="shared" si="447"/>
        <v>0</v>
      </c>
    </row>
    <row r="3179" spans="1:14" x14ac:dyDescent="0.3">
      <c r="A3179" s="5" t="s">
        <v>1611</v>
      </c>
      <c r="B3179" s="5" t="s">
        <v>1612</v>
      </c>
      <c r="C3179" s="5" t="s">
        <v>3744</v>
      </c>
      <c r="D3179" s="5">
        <v>67</v>
      </c>
      <c r="E3179" s="6">
        <v>9867</v>
      </c>
      <c r="F3179" s="17" t="str">
        <f>VLOOKUP(A3179,'forecast data dump'!$A$1:$H$3450,4,FALSE)</f>
        <v>03-Feb-20 A</v>
      </c>
      <c r="G3179" s="17" t="str">
        <f>VLOOKUP(A3179,'forecast data dump'!$A$1:$H$3450,5,FALSE)</f>
        <v>28-Feb-20 A</v>
      </c>
      <c r="H3179" s="13">
        <f>VLOOKUP(A3179,'forecast data dump'!$A$1:$H$3450,8,FALSE)</f>
        <v>1</v>
      </c>
      <c r="I3179" s="22">
        <f t="shared" si="444"/>
        <v>0</v>
      </c>
      <c r="J3179" s="5"/>
      <c r="K3179" s="5"/>
      <c r="L3179" s="33">
        <f t="shared" si="445"/>
        <v>0</v>
      </c>
      <c r="M3179" s="33">
        <f t="shared" si="446"/>
        <v>0</v>
      </c>
      <c r="N3179" s="22">
        <f t="shared" si="447"/>
        <v>0</v>
      </c>
    </row>
    <row r="3180" spans="1:14" x14ac:dyDescent="0.3">
      <c r="A3180" s="5" t="s">
        <v>1613</v>
      </c>
      <c r="B3180" s="5" t="s">
        <v>1614</v>
      </c>
      <c r="C3180" s="5" t="s">
        <v>3790</v>
      </c>
      <c r="D3180" s="5">
        <v>50</v>
      </c>
      <c r="E3180" s="6">
        <v>0</v>
      </c>
      <c r="F3180" s="17" t="str">
        <f>VLOOKUP(A3180,'forecast data dump'!$A$1:$H$3450,4,FALSE)</f>
        <v>03-Feb-20 A</v>
      </c>
      <c r="G3180" s="17" t="str">
        <f>VLOOKUP(A3180,'forecast data dump'!$A$1:$H$3450,5,FALSE)</f>
        <v>28-Feb-20 A</v>
      </c>
      <c r="H3180" s="13">
        <f>VLOOKUP(A3180,'forecast data dump'!$A$1:$H$3450,8,FALSE)</f>
        <v>1</v>
      </c>
      <c r="I3180" s="22">
        <f t="shared" si="444"/>
        <v>0</v>
      </c>
      <c r="J3180" s="5"/>
      <c r="K3180" s="5"/>
      <c r="L3180" s="33">
        <f t="shared" si="445"/>
        <v>0</v>
      </c>
      <c r="M3180" s="33">
        <f t="shared" si="446"/>
        <v>0</v>
      </c>
      <c r="N3180" s="22">
        <f t="shared" si="447"/>
        <v>0</v>
      </c>
    </row>
    <row r="3181" spans="1:14" x14ac:dyDescent="0.3">
      <c r="A3181" s="5" t="s">
        <v>1613</v>
      </c>
      <c r="B3181" s="5" t="s">
        <v>1614</v>
      </c>
      <c r="C3181" s="5" t="s">
        <v>3791</v>
      </c>
      <c r="D3181" s="5">
        <v>6</v>
      </c>
      <c r="E3181" s="6">
        <v>0</v>
      </c>
      <c r="F3181" s="17" t="str">
        <f>VLOOKUP(A3181,'forecast data dump'!$A$1:$H$3450,4,FALSE)</f>
        <v>03-Feb-20 A</v>
      </c>
      <c r="G3181" s="17" t="str">
        <f>VLOOKUP(A3181,'forecast data dump'!$A$1:$H$3450,5,FALSE)</f>
        <v>28-Feb-20 A</v>
      </c>
      <c r="H3181" s="13">
        <f>VLOOKUP(A3181,'forecast data dump'!$A$1:$H$3450,8,FALSE)</f>
        <v>1</v>
      </c>
      <c r="I3181" s="22">
        <f t="shared" si="444"/>
        <v>0</v>
      </c>
      <c r="J3181" s="5"/>
      <c r="K3181" s="5"/>
      <c r="L3181" s="33">
        <f t="shared" si="445"/>
        <v>0</v>
      </c>
      <c r="M3181" s="33">
        <f t="shared" si="446"/>
        <v>0</v>
      </c>
      <c r="N3181" s="22">
        <f t="shared" si="447"/>
        <v>0</v>
      </c>
    </row>
    <row r="3182" spans="1:14" x14ac:dyDescent="0.3">
      <c r="A3182" s="5" t="s">
        <v>1613</v>
      </c>
      <c r="B3182" s="5" t="s">
        <v>1614</v>
      </c>
      <c r="C3182" s="5" t="s">
        <v>3744</v>
      </c>
      <c r="D3182" s="5">
        <v>42</v>
      </c>
      <c r="E3182" s="6">
        <v>6185</v>
      </c>
      <c r="F3182" s="17" t="str">
        <f>VLOOKUP(A3182,'forecast data dump'!$A$1:$H$3450,4,FALSE)</f>
        <v>03-Feb-20 A</v>
      </c>
      <c r="G3182" s="17" t="str">
        <f>VLOOKUP(A3182,'forecast data dump'!$A$1:$H$3450,5,FALSE)</f>
        <v>28-Feb-20 A</v>
      </c>
      <c r="H3182" s="13">
        <f>VLOOKUP(A3182,'forecast data dump'!$A$1:$H$3450,8,FALSE)</f>
        <v>1</v>
      </c>
      <c r="I3182" s="22">
        <f t="shared" si="444"/>
        <v>0</v>
      </c>
      <c r="J3182" s="5"/>
      <c r="K3182" s="5"/>
      <c r="L3182" s="33">
        <f t="shared" si="445"/>
        <v>0</v>
      </c>
      <c r="M3182" s="33">
        <f t="shared" si="446"/>
        <v>0</v>
      </c>
      <c r="N3182" s="22">
        <f t="shared" si="447"/>
        <v>0</v>
      </c>
    </row>
    <row r="3183" spans="1:14" x14ac:dyDescent="0.3">
      <c r="A3183" s="5" t="s">
        <v>1615</v>
      </c>
      <c r="B3183" s="5" t="s">
        <v>1616</v>
      </c>
      <c r="C3183" s="5" t="s">
        <v>3790</v>
      </c>
      <c r="D3183" s="5">
        <v>80</v>
      </c>
      <c r="E3183" s="6">
        <v>0</v>
      </c>
      <c r="F3183" s="17" t="str">
        <f>VLOOKUP(A3183,'forecast data dump'!$A$1:$H$3450,4,FALSE)</f>
        <v>01-Jul-19 A</v>
      </c>
      <c r="G3183" s="17" t="str">
        <f>VLOOKUP(A3183,'forecast data dump'!$A$1:$H$3450,5,FALSE)</f>
        <v>15-Jul-19 A</v>
      </c>
      <c r="H3183" s="13">
        <f>VLOOKUP(A3183,'forecast data dump'!$A$1:$H$3450,8,FALSE)</f>
        <v>1</v>
      </c>
      <c r="I3183" s="22">
        <f t="shared" si="444"/>
        <v>0</v>
      </c>
      <c r="J3183" s="5"/>
      <c r="K3183" s="5"/>
      <c r="L3183" s="33">
        <f t="shared" si="445"/>
        <v>0</v>
      </c>
      <c r="M3183" s="33">
        <f t="shared" si="446"/>
        <v>0</v>
      </c>
      <c r="N3183" s="22">
        <f t="shared" si="447"/>
        <v>0</v>
      </c>
    </row>
    <row r="3184" spans="1:14" x14ac:dyDescent="0.3">
      <c r="A3184" s="5" t="s">
        <v>1615</v>
      </c>
      <c r="B3184" s="5" t="s">
        <v>1616</v>
      </c>
      <c r="C3184" s="5" t="s">
        <v>3744</v>
      </c>
      <c r="D3184" s="5">
        <v>67</v>
      </c>
      <c r="E3184" s="6">
        <v>9579</v>
      </c>
      <c r="F3184" s="17" t="str">
        <f>VLOOKUP(A3184,'forecast data dump'!$A$1:$H$3450,4,FALSE)</f>
        <v>01-Jul-19 A</v>
      </c>
      <c r="G3184" s="17" t="str">
        <f>VLOOKUP(A3184,'forecast data dump'!$A$1:$H$3450,5,FALSE)</f>
        <v>15-Jul-19 A</v>
      </c>
      <c r="H3184" s="13">
        <f>VLOOKUP(A3184,'forecast data dump'!$A$1:$H$3450,8,FALSE)</f>
        <v>1</v>
      </c>
      <c r="I3184" s="22">
        <f t="shared" si="444"/>
        <v>0</v>
      </c>
      <c r="J3184" s="5"/>
      <c r="K3184" s="5"/>
      <c r="L3184" s="33">
        <f t="shared" si="445"/>
        <v>0</v>
      </c>
      <c r="M3184" s="33">
        <f t="shared" si="446"/>
        <v>0</v>
      </c>
      <c r="N3184" s="22">
        <f t="shared" si="447"/>
        <v>0</v>
      </c>
    </row>
    <row r="3185" spans="1:14" x14ac:dyDescent="0.3">
      <c r="A3185" s="5" t="s">
        <v>1615</v>
      </c>
      <c r="B3185" s="5" t="s">
        <v>1616</v>
      </c>
      <c r="C3185" s="5" t="s">
        <v>3791</v>
      </c>
      <c r="D3185" s="5">
        <v>10</v>
      </c>
      <c r="E3185" s="6">
        <v>0</v>
      </c>
      <c r="F3185" s="17" t="str">
        <f>VLOOKUP(A3185,'forecast data dump'!$A$1:$H$3450,4,FALSE)</f>
        <v>01-Jul-19 A</v>
      </c>
      <c r="G3185" s="17" t="str">
        <f>VLOOKUP(A3185,'forecast data dump'!$A$1:$H$3450,5,FALSE)</f>
        <v>15-Jul-19 A</v>
      </c>
      <c r="H3185" s="13">
        <f>VLOOKUP(A3185,'forecast data dump'!$A$1:$H$3450,8,FALSE)</f>
        <v>1</v>
      </c>
      <c r="I3185" s="22">
        <f t="shared" si="444"/>
        <v>0</v>
      </c>
      <c r="J3185" s="5"/>
      <c r="K3185" s="5"/>
      <c r="L3185" s="33">
        <f t="shared" si="445"/>
        <v>0</v>
      </c>
      <c r="M3185" s="33">
        <f t="shared" si="446"/>
        <v>0</v>
      </c>
      <c r="N3185" s="22">
        <f t="shared" si="447"/>
        <v>0</v>
      </c>
    </row>
    <row r="3186" spans="1:14" x14ac:dyDescent="0.3">
      <c r="A3186" s="5" t="s">
        <v>1617</v>
      </c>
      <c r="B3186" s="5" t="s">
        <v>1618</v>
      </c>
      <c r="C3186" s="5" t="s">
        <v>3790</v>
      </c>
      <c r="D3186" s="5">
        <v>80</v>
      </c>
      <c r="E3186" s="6">
        <v>0</v>
      </c>
      <c r="F3186" s="17" t="str">
        <f>VLOOKUP(A3186,'forecast data dump'!$A$1:$H$3450,4,FALSE)</f>
        <v>03-Feb-20 A</v>
      </c>
      <c r="G3186" s="17" t="str">
        <f>VLOOKUP(A3186,'forecast data dump'!$A$1:$H$3450,5,FALSE)</f>
        <v>28-Feb-20 A</v>
      </c>
      <c r="H3186" s="13">
        <f>VLOOKUP(A3186,'forecast data dump'!$A$1:$H$3450,8,FALSE)</f>
        <v>1</v>
      </c>
      <c r="I3186" s="22">
        <f t="shared" si="444"/>
        <v>0</v>
      </c>
      <c r="J3186" s="5"/>
      <c r="K3186" s="5"/>
      <c r="L3186" s="33">
        <f t="shared" si="445"/>
        <v>0</v>
      </c>
      <c r="M3186" s="33">
        <f t="shared" si="446"/>
        <v>0</v>
      </c>
      <c r="N3186" s="22">
        <f t="shared" si="447"/>
        <v>0</v>
      </c>
    </row>
    <row r="3187" spans="1:14" x14ac:dyDescent="0.3">
      <c r="A3187" s="5" t="s">
        <v>1617</v>
      </c>
      <c r="B3187" s="5" t="s">
        <v>1618</v>
      </c>
      <c r="C3187" s="5" t="s">
        <v>3791</v>
      </c>
      <c r="D3187" s="5">
        <v>10</v>
      </c>
      <c r="E3187" s="6">
        <v>0</v>
      </c>
      <c r="F3187" s="17" t="str">
        <f>VLOOKUP(A3187,'forecast data dump'!$A$1:$H$3450,4,FALSE)</f>
        <v>03-Feb-20 A</v>
      </c>
      <c r="G3187" s="17" t="str">
        <f>VLOOKUP(A3187,'forecast data dump'!$A$1:$H$3450,5,FALSE)</f>
        <v>28-Feb-20 A</v>
      </c>
      <c r="H3187" s="13">
        <f>VLOOKUP(A3187,'forecast data dump'!$A$1:$H$3450,8,FALSE)</f>
        <v>1</v>
      </c>
      <c r="I3187" s="22">
        <f t="shared" si="444"/>
        <v>0</v>
      </c>
      <c r="J3187" s="5"/>
      <c r="K3187" s="5"/>
      <c r="L3187" s="33">
        <f t="shared" si="445"/>
        <v>0</v>
      </c>
      <c r="M3187" s="33">
        <f t="shared" si="446"/>
        <v>0</v>
      </c>
      <c r="N3187" s="22">
        <f t="shared" si="447"/>
        <v>0</v>
      </c>
    </row>
    <row r="3188" spans="1:14" x14ac:dyDescent="0.3">
      <c r="A3188" s="5" t="s">
        <v>1617</v>
      </c>
      <c r="B3188" s="5" t="s">
        <v>1618</v>
      </c>
      <c r="C3188" s="5" t="s">
        <v>3744</v>
      </c>
      <c r="D3188" s="5">
        <v>67</v>
      </c>
      <c r="E3188" s="6">
        <v>9867</v>
      </c>
      <c r="F3188" s="17" t="str">
        <f>VLOOKUP(A3188,'forecast data dump'!$A$1:$H$3450,4,FALSE)</f>
        <v>03-Feb-20 A</v>
      </c>
      <c r="G3188" s="17" t="str">
        <f>VLOOKUP(A3188,'forecast data dump'!$A$1:$H$3450,5,FALSE)</f>
        <v>28-Feb-20 A</v>
      </c>
      <c r="H3188" s="13">
        <f>VLOOKUP(A3188,'forecast data dump'!$A$1:$H$3450,8,FALSE)</f>
        <v>1</v>
      </c>
      <c r="I3188" s="22">
        <f t="shared" si="444"/>
        <v>0</v>
      </c>
      <c r="J3188" s="5"/>
      <c r="K3188" s="5"/>
      <c r="L3188" s="33">
        <f t="shared" si="445"/>
        <v>0</v>
      </c>
      <c r="M3188" s="33">
        <f t="shared" si="446"/>
        <v>0</v>
      </c>
      <c r="N3188" s="22">
        <f t="shared" si="447"/>
        <v>0</v>
      </c>
    </row>
    <row r="3189" spans="1:14" x14ac:dyDescent="0.3">
      <c r="A3189" s="5" t="s">
        <v>1619</v>
      </c>
      <c r="B3189" s="5" t="s">
        <v>1620</v>
      </c>
      <c r="C3189" s="5" t="s">
        <v>3790</v>
      </c>
      <c r="D3189" s="5">
        <v>80</v>
      </c>
      <c r="E3189" s="6">
        <v>0</v>
      </c>
      <c r="F3189" s="17" t="str">
        <f>VLOOKUP(A3189,'forecast data dump'!$A$1:$H$3450,4,FALSE)</f>
        <v>03-Feb-20 A</v>
      </c>
      <c r="G3189" s="17" t="str">
        <f>VLOOKUP(A3189,'forecast data dump'!$A$1:$H$3450,5,FALSE)</f>
        <v>28-Feb-20 A</v>
      </c>
      <c r="H3189" s="13">
        <f>VLOOKUP(A3189,'forecast data dump'!$A$1:$H$3450,8,FALSE)</f>
        <v>1</v>
      </c>
      <c r="I3189" s="22">
        <f t="shared" si="444"/>
        <v>0</v>
      </c>
      <c r="J3189" s="5"/>
      <c r="K3189" s="5"/>
      <c r="L3189" s="33">
        <f t="shared" si="445"/>
        <v>0</v>
      </c>
      <c r="M3189" s="33">
        <f t="shared" si="446"/>
        <v>0</v>
      </c>
      <c r="N3189" s="22">
        <f t="shared" si="447"/>
        <v>0</v>
      </c>
    </row>
    <row r="3190" spans="1:14" x14ac:dyDescent="0.3">
      <c r="A3190" s="5" t="s">
        <v>1619</v>
      </c>
      <c r="B3190" s="5" t="s">
        <v>1620</v>
      </c>
      <c r="C3190" s="5" t="s">
        <v>3791</v>
      </c>
      <c r="D3190" s="5">
        <v>10</v>
      </c>
      <c r="E3190" s="6">
        <v>0</v>
      </c>
      <c r="F3190" s="17" t="str">
        <f>VLOOKUP(A3190,'forecast data dump'!$A$1:$H$3450,4,FALSE)</f>
        <v>03-Feb-20 A</v>
      </c>
      <c r="G3190" s="17" t="str">
        <f>VLOOKUP(A3190,'forecast data dump'!$A$1:$H$3450,5,FALSE)</f>
        <v>28-Feb-20 A</v>
      </c>
      <c r="H3190" s="13">
        <f>VLOOKUP(A3190,'forecast data dump'!$A$1:$H$3450,8,FALSE)</f>
        <v>1</v>
      </c>
      <c r="I3190" s="22">
        <f t="shared" si="444"/>
        <v>0</v>
      </c>
      <c r="J3190" s="5"/>
      <c r="K3190" s="5"/>
      <c r="L3190" s="33">
        <f t="shared" si="445"/>
        <v>0</v>
      </c>
      <c r="M3190" s="33">
        <f t="shared" si="446"/>
        <v>0</v>
      </c>
      <c r="N3190" s="22">
        <f t="shared" si="447"/>
        <v>0</v>
      </c>
    </row>
    <row r="3191" spans="1:14" x14ac:dyDescent="0.3">
      <c r="A3191" s="5" t="s">
        <v>1619</v>
      </c>
      <c r="B3191" s="5" t="s">
        <v>1620</v>
      </c>
      <c r="C3191" s="5" t="s">
        <v>3744</v>
      </c>
      <c r="D3191" s="5">
        <v>67</v>
      </c>
      <c r="E3191" s="6">
        <v>9867</v>
      </c>
      <c r="F3191" s="17" t="str">
        <f>VLOOKUP(A3191,'forecast data dump'!$A$1:$H$3450,4,FALSE)</f>
        <v>03-Feb-20 A</v>
      </c>
      <c r="G3191" s="17" t="str">
        <f>VLOOKUP(A3191,'forecast data dump'!$A$1:$H$3450,5,FALSE)</f>
        <v>28-Feb-20 A</v>
      </c>
      <c r="H3191" s="13">
        <f>VLOOKUP(A3191,'forecast data dump'!$A$1:$H$3450,8,FALSE)</f>
        <v>1</v>
      </c>
      <c r="I3191" s="22">
        <f t="shared" si="444"/>
        <v>0</v>
      </c>
      <c r="J3191" s="5"/>
      <c r="K3191" s="5"/>
      <c r="L3191" s="33">
        <f t="shared" si="445"/>
        <v>0</v>
      </c>
      <c r="M3191" s="33">
        <f t="shared" si="446"/>
        <v>0</v>
      </c>
      <c r="N3191" s="22">
        <f t="shared" si="447"/>
        <v>0</v>
      </c>
    </row>
    <row r="3192" spans="1:14" x14ac:dyDescent="0.3">
      <c r="A3192" s="3" t="s">
        <v>7944</v>
      </c>
      <c r="B3192" s="3"/>
      <c r="C3192" s="3"/>
      <c r="D3192" s="3"/>
      <c r="E3192" s="4"/>
      <c r="F3192" s="15"/>
      <c r="G3192" s="15"/>
      <c r="H3192" s="11"/>
      <c r="I3192" s="20"/>
      <c r="J3192" s="3"/>
      <c r="K3192" s="3"/>
      <c r="L3192" s="32"/>
      <c r="M3192" s="32"/>
      <c r="N3192" s="20"/>
    </row>
    <row r="3193" spans="1:14" x14ac:dyDescent="0.3">
      <c r="A3193" s="3" t="s">
        <v>7945</v>
      </c>
      <c r="B3193" s="3"/>
      <c r="C3193" s="3"/>
      <c r="D3193" s="3"/>
      <c r="E3193" s="4"/>
      <c r="F3193" s="15"/>
      <c r="G3193" s="15"/>
      <c r="H3193" s="11"/>
      <c r="I3193" s="20"/>
      <c r="J3193" s="3"/>
      <c r="K3193" s="3"/>
      <c r="L3193" s="32"/>
      <c r="M3193" s="32"/>
      <c r="N3193" s="20"/>
    </row>
    <row r="3194" spans="1:14" x14ac:dyDescent="0.3">
      <c r="A3194" s="5" t="s">
        <v>1359</v>
      </c>
      <c r="B3194" s="5" t="s">
        <v>1360</v>
      </c>
      <c r="C3194" s="5" t="s">
        <v>3746</v>
      </c>
      <c r="D3194" s="5">
        <v>53</v>
      </c>
      <c r="E3194" s="6">
        <v>6705</v>
      </c>
      <c r="F3194" s="17" t="str">
        <f>VLOOKUP(A3194,'forecast data dump'!$A$1:$H$3450,4,FALSE)</f>
        <v>15-Jan-20 A</v>
      </c>
      <c r="G3194" s="17" t="str">
        <f>VLOOKUP(A3194,'forecast data dump'!$A$1:$H$3450,5,FALSE)</f>
        <v>30-Nov-20 A</v>
      </c>
      <c r="H3194" s="13">
        <f>VLOOKUP(A3194,'forecast data dump'!$A$1:$H$3450,8,FALSE)</f>
        <v>1</v>
      </c>
      <c r="I3194" s="22">
        <f t="shared" ref="I3194:I3208" si="448">D3194*(1-H3194)</f>
        <v>0</v>
      </c>
      <c r="J3194" s="5"/>
      <c r="K3194" s="5"/>
      <c r="L3194" s="33">
        <f t="shared" ref="L3194:L3208" si="449">E3194*(1-H3194)</f>
        <v>0</v>
      </c>
      <c r="M3194" s="33">
        <f t="shared" ref="M3194:M3208" si="450">IF(J3194="",L3194,(E3194/D3194)*J3194)</f>
        <v>0</v>
      </c>
      <c r="N3194" s="22">
        <f t="shared" ref="N3194:N3208" si="451">L3194-M3194</f>
        <v>0</v>
      </c>
    </row>
    <row r="3195" spans="1:14" x14ac:dyDescent="0.3">
      <c r="A3195" s="5" t="s">
        <v>1359</v>
      </c>
      <c r="B3195" s="5" t="s">
        <v>1360</v>
      </c>
      <c r="C3195" s="5" t="s">
        <v>3742</v>
      </c>
      <c r="D3195" s="5">
        <v>28</v>
      </c>
      <c r="E3195" s="6">
        <v>3195</v>
      </c>
      <c r="F3195" s="17" t="str">
        <f>VLOOKUP(A3195,'forecast data dump'!$A$1:$H$3450,4,FALSE)</f>
        <v>15-Jan-20 A</v>
      </c>
      <c r="G3195" s="17" t="str">
        <f>VLOOKUP(A3195,'forecast data dump'!$A$1:$H$3450,5,FALSE)</f>
        <v>30-Nov-20 A</v>
      </c>
      <c r="H3195" s="13">
        <f>VLOOKUP(A3195,'forecast data dump'!$A$1:$H$3450,8,FALSE)</f>
        <v>1</v>
      </c>
      <c r="I3195" s="22">
        <f t="shared" si="448"/>
        <v>0</v>
      </c>
      <c r="J3195" s="5"/>
      <c r="K3195" s="5"/>
      <c r="L3195" s="33">
        <f t="shared" si="449"/>
        <v>0</v>
      </c>
      <c r="M3195" s="33">
        <f t="shared" si="450"/>
        <v>0</v>
      </c>
      <c r="N3195" s="22">
        <f t="shared" si="451"/>
        <v>0</v>
      </c>
    </row>
    <row r="3196" spans="1:14" x14ac:dyDescent="0.3">
      <c r="A3196" s="5" t="s">
        <v>1359</v>
      </c>
      <c r="B3196" s="5" t="s">
        <v>1360</v>
      </c>
      <c r="C3196" s="5" t="s">
        <v>3766</v>
      </c>
      <c r="D3196" s="5">
        <v>60</v>
      </c>
      <c r="E3196" s="6">
        <v>0</v>
      </c>
      <c r="F3196" s="17" t="str">
        <f>VLOOKUP(A3196,'forecast data dump'!$A$1:$H$3450,4,FALSE)</f>
        <v>15-Jan-20 A</v>
      </c>
      <c r="G3196" s="17" t="str">
        <f>VLOOKUP(A3196,'forecast data dump'!$A$1:$H$3450,5,FALSE)</f>
        <v>30-Nov-20 A</v>
      </c>
      <c r="H3196" s="13">
        <f>VLOOKUP(A3196,'forecast data dump'!$A$1:$H$3450,8,FALSE)</f>
        <v>1</v>
      </c>
      <c r="I3196" s="22">
        <f t="shared" si="448"/>
        <v>0</v>
      </c>
      <c r="J3196" s="5"/>
      <c r="K3196" s="5"/>
      <c r="L3196" s="33">
        <f t="shared" si="449"/>
        <v>0</v>
      </c>
      <c r="M3196" s="33">
        <f t="shared" si="450"/>
        <v>0</v>
      </c>
      <c r="N3196" s="22">
        <f t="shared" si="451"/>
        <v>0</v>
      </c>
    </row>
    <row r="3197" spans="1:14" x14ac:dyDescent="0.3">
      <c r="A3197" s="5" t="s">
        <v>1359</v>
      </c>
      <c r="B3197" s="5" t="s">
        <v>1360</v>
      </c>
      <c r="C3197" s="5" t="s">
        <v>3792</v>
      </c>
      <c r="D3197" s="5">
        <v>20</v>
      </c>
      <c r="E3197" s="6">
        <v>0</v>
      </c>
      <c r="F3197" s="17" t="str">
        <f>VLOOKUP(A3197,'forecast data dump'!$A$1:$H$3450,4,FALSE)</f>
        <v>15-Jan-20 A</v>
      </c>
      <c r="G3197" s="17" t="str">
        <f>VLOOKUP(A3197,'forecast data dump'!$A$1:$H$3450,5,FALSE)</f>
        <v>30-Nov-20 A</v>
      </c>
      <c r="H3197" s="13">
        <f>VLOOKUP(A3197,'forecast data dump'!$A$1:$H$3450,8,FALSE)</f>
        <v>1</v>
      </c>
      <c r="I3197" s="22">
        <f t="shared" si="448"/>
        <v>0</v>
      </c>
      <c r="J3197" s="5"/>
      <c r="K3197" s="5"/>
      <c r="L3197" s="33">
        <f t="shared" si="449"/>
        <v>0</v>
      </c>
      <c r="M3197" s="33">
        <f t="shared" si="450"/>
        <v>0</v>
      </c>
      <c r="N3197" s="22">
        <f t="shared" si="451"/>
        <v>0</v>
      </c>
    </row>
    <row r="3198" spans="1:14" x14ac:dyDescent="0.3">
      <c r="A3198" s="5" t="s">
        <v>1359</v>
      </c>
      <c r="B3198" s="5" t="s">
        <v>1360</v>
      </c>
      <c r="C3198" s="5" t="s">
        <v>3740</v>
      </c>
      <c r="D3198" s="5">
        <v>14</v>
      </c>
      <c r="E3198" s="6">
        <v>2409</v>
      </c>
      <c r="F3198" s="17" t="str">
        <f>VLOOKUP(A3198,'forecast data dump'!$A$1:$H$3450,4,FALSE)</f>
        <v>15-Jan-20 A</v>
      </c>
      <c r="G3198" s="17" t="str">
        <f>VLOOKUP(A3198,'forecast data dump'!$A$1:$H$3450,5,FALSE)</f>
        <v>30-Nov-20 A</v>
      </c>
      <c r="H3198" s="13">
        <f>VLOOKUP(A3198,'forecast data dump'!$A$1:$H$3450,8,FALSE)</f>
        <v>1</v>
      </c>
      <c r="I3198" s="22">
        <f t="shared" si="448"/>
        <v>0</v>
      </c>
      <c r="J3198" s="5"/>
      <c r="K3198" s="5"/>
      <c r="L3198" s="33">
        <f t="shared" si="449"/>
        <v>0</v>
      </c>
      <c r="M3198" s="33">
        <f t="shared" si="450"/>
        <v>0</v>
      </c>
      <c r="N3198" s="22">
        <f t="shared" si="451"/>
        <v>0</v>
      </c>
    </row>
    <row r="3199" spans="1:14" x14ac:dyDescent="0.3">
      <c r="A3199" s="5" t="s">
        <v>1361</v>
      </c>
      <c r="B3199" s="5" t="s">
        <v>1362</v>
      </c>
      <c r="C3199" s="5" t="s">
        <v>3746</v>
      </c>
      <c r="D3199" s="5">
        <v>45</v>
      </c>
      <c r="E3199" s="6">
        <v>5693</v>
      </c>
      <c r="F3199" s="17" t="str">
        <f>VLOOKUP(A3199,'forecast data dump'!$A$1:$H$3450,4,FALSE)</f>
        <v>19-Feb-20 A</v>
      </c>
      <c r="G3199" s="17" t="str">
        <f>VLOOKUP(A3199,'forecast data dump'!$A$1:$H$3450,5,FALSE)</f>
        <v>16-Mar-20 A</v>
      </c>
      <c r="H3199" s="13">
        <f>VLOOKUP(A3199,'forecast data dump'!$A$1:$H$3450,8,FALSE)</f>
        <v>1</v>
      </c>
      <c r="I3199" s="22">
        <f t="shared" si="448"/>
        <v>0</v>
      </c>
      <c r="J3199" s="5"/>
      <c r="K3199" s="5"/>
      <c r="L3199" s="33">
        <f t="shared" si="449"/>
        <v>0</v>
      </c>
      <c r="M3199" s="33">
        <f t="shared" si="450"/>
        <v>0</v>
      </c>
      <c r="N3199" s="22">
        <f t="shared" si="451"/>
        <v>0</v>
      </c>
    </row>
    <row r="3200" spans="1:14" x14ac:dyDescent="0.3">
      <c r="A3200" s="5" t="s">
        <v>1361</v>
      </c>
      <c r="B3200" s="5" t="s">
        <v>1362</v>
      </c>
      <c r="C3200" s="5" t="s">
        <v>3742</v>
      </c>
      <c r="D3200" s="5">
        <v>32</v>
      </c>
      <c r="E3200" s="6">
        <v>3652</v>
      </c>
      <c r="F3200" s="17" t="str">
        <f>VLOOKUP(A3200,'forecast data dump'!$A$1:$H$3450,4,FALSE)</f>
        <v>19-Feb-20 A</v>
      </c>
      <c r="G3200" s="17" t="str">
        <f>VLOOKUP(A3200,'forecast data dump'!$A$1:$H$3450,5,FALSE)</f>
        <v>16-Mar-20 A</v>
      </c>
      <c r="H3200" s="13">
        <f>VLOOKUP(A3200,'forecast data dump'!$A$1:$H$3450,8,FALSE)</f>
        <v>1</v>
      </c>
      <c r="I3200" s="22">
        <f t="shared" si="448"/>
        <v>0</v>
      </c>
      <c r="J3200" s="5"/>
      <c r="K3200" s="5"/>
      <c r="L3200" s="33">
        <f t="shared" si="449"/>
        <v>0</v>
      </c>
      <c r="M3200" s="33">
        <f t="shared" si="450"/>
        <v>0</v>
      </c>
      <c r="N3200" s="22">
        <f t="shared" si="451"/>
        <v>0</v>
      </c>
    </row>
    <row r="3201" spans="1:14" x14ac:dyDescent="0.3">
      <c r="A3201" s="5" t="s">
        <v>1361</v>
      </c>
      <c r="B3201" s="5" t="s">
        <v>1362</v>
      </c>
      <c r="C3201" s="5" t="s">
        <v>3792</v>
      </c>
      <c r="D3201" s="5">
        <v>20</v>
      </c>
      <c r="E3201" s="6">
        <v>0</v>
      </c>
      <c r="F3201" s="17" t="str">
        <f>VLOOKUP(A3201,'forecast data dump'!$A$1:$H$3450,4,FALSE)</f>
        <v>19-Feb-20 A</v>
      </c>
      <c r="G3201" s="17" t="str">
        <f>VLOOKUP(A3201,'forecast data dump'!$A$1:$H$3450,5,FALSE)</f>
        <v>16-Mar-20 A</v>
      </c>
      <c r="H3201" s="13">
        <f>VLOOKUP(A3201,'forecast data dump'!$A$1:$H$3450,8,FALSE)</f>
        <v>1</v>
      </c>
      <c r="I3201" s="22">
        <f t="shared" si="448"/>
        <v>0</v>
      </c>
      <c r="J3201" s="5"/>
      <c r="K3201" s="5"/>
      <c r="L3201" s="33">
        <f t="shared" si="449"/>
        <v>0</v>
      </c>
      <c r="M3201" s="33">
        <f t="shared" si="450"/>
        <v>0</v>
      </c>
      <c r="N3201" s="22">
        <f t="shared" si="451"/>
        <v>0</v>
      </c>
    </row>
    <row r="3202" spans="1:14" x14ac:dyDescent="0.3">
      <c r="A3202" s="5" t="s">
        <v>1361</v>
      </c>
      <c r="B3202" s="5" t="s">
        <v>1362</v>
      </c>
      <c r="C3202" s="5" t="s">
        <v>3766</v>
      </c>
      <c r="D3202" s="5">
        <v>60</v>
      </c>
      <c r="E3202" s="6">
        <v>0</v>
      </c>
      <c r="F3202" s="17" t="str">
        <f>VLOOKUP(A3202,'forecast data dump'!$A$1:$H$3450,4,FALSE)</f>
        <v>19-Feb-20 A</v>
      </c>
      <c r="G3202" s="17" t="str">
        <f>VLOOKUP(A3202,'forecast data dump'!$A$1:$H$3450,5,FALSE)</f>
        <v>16-Mar-20 A</v>
      </c>
      <c r="H3202" s="13">
        <f>VLOOKUP(A3202,'forecast data dump'!$A$1:$H$3450,8,FALSE)</f>
        <v>1</v>
      </c>
      <c r="I3202" s="22">
        <f t="shared" si="448"/>
        <v>0</v>
      </c>
      <c r="J3202" s="5"/>
      <c r="K3202" s="5"/>
      <c r="L3202" s="33">
        <f t="shared" si="449"/>
        <v>0</v>
      </c>
      <c r="M3202" s="33">
        <f t="shared" si="450"/>
        <v>0</v>
      </c>
      <c r="N3202" s="22">
        <f t="shared" si="451"/>
        <v>0</v>
      </c>
    </row>
    <row r="3203" spans="1:14" x14ac:dyDescent="0.3">
      <c r="A3203" s="5" t="s">
        <v>1361</v>
      </c>
      <c r="B3203" s="5" t="s">
        <v>1362</v>
      </c>
      <c r="C3203" s="5" t="s">
        <v>3740</v>
      </c>
      <c r="D3203" s="5">
        <v>24</v>
      </c>
      <c r="E3203" s="6">
        <v>4131</v>
      </c>
      <c r="F3203" s="17" t="str">
        <f>VLOOKUP(A3203,'forecast data dump'!$A$1:$H$3450,4,FALSE)</f>
        <v>19-Feb-20 A</v>
      </c>
      <c r="G3203" s="17" t="str">
        <f>VLOOKUP(A3203,'forecast data dump'!$A$1:$H$3450,5,FALSE)</f>
        <v>16-Mar-20 A</v>
      </c>
      <c r="H3203" s="13">
        <f>VLOOKUP(A3203,'forecast data dump'!$A$1:$H$3450,8,FALSE)</f>
        <v>1</v>
      </c>
      <c r="I3203" s="22">
        <f t="shared" si="448"/>
        <v>0</v>
      </c>
      <c r="J3203" s="5"/>
      <c r="K3203" s="5"/>
      <c r="L3203" s="33">
        <f t="shared" si="449"/>
        <v>0</v>
      </c>
      <c r="M3203" s="33">
        <f t="shared" si="450"/>
        <v>0</v>
      </c>
      <c r="N3203" s="22">
        <f t="shared" si="451"/>
        <v>0</v>
      </c>
    </row>
    <row r="3204" spans="1:14" x14ac:dyDescent="0.3">
      <c r="A3204" s="5" t="s">
        <v>1363</v>
      </c>
      <c r="B3204" s="5" t="s">
        <v>1364</v>
      </c>
      <c r="C3204" s="5" t="s">
        <v>3746</v>
      </c>
      <c r="D3204" s="5">
        <v>60</v>
      </c>
      <c r="E3204" s="6">
        <v>7591</v>
      </c>
      <c r="F3204" s="17" t="str">
        <f>VLOOKUP(A3204,'forecast data dump'!$A$1:$H$3450,4,FALSE)</f>
        <v>01-Oct-19 A</v>
      </c>
      <c r="G3204" s="17" t="str">
        <f>VLOOKUP(A3204,'forecast data dump'!$A$1:$H$3450,5,FALSE)</f>
        <v>25-Nov-19 A</v>
      </c>
      <c r="H3204" s="13">
        <f>VLOOKUP(A3204,'forecast data dump'!$A$1:$H$3450,8,FALSE)</f>
        <v>1</v>
      </c>
      <c r="I3204" s="22">
        <f t="shared" si="448"/>
        <v>0</v>
      </c>
      <c r="J3204" s="5"/>
      <c r="K3204" s="5"/>
      <c r="L3204" s="33">
        <f t="shared" si="449"/>
        <v>0</v>
      </c>
      <c r="M3204" s="33">
        <f t="shared" si="450"/>
        <v>0</v>
      </c>
      <c r="N3204" s="22">
        <f t="shared" si="451"/>
        <v>0</v>
      </c>
    </row>
    <row r="3205" spans="1:14" x14ac:dyDescent="0.3">
      <c r="A3205" s="5" t="s">
        <v>1363</v>
      </c>
      <c r="B3205" s="5" t="s">
        <v>1364</v>
      </c>
      <c r="C3205" s="5" t="s">
        <v>3742</v>
      </c>
      <c r="D3205" s="5">
        <v>24</v>
      </c>
      <c r="E3205" s="6">
        <v>2739</v>
      </c>
      <c r="F3205" s="17" t="str">
        <f>VLOOKUP(A3205,'forecast data dump'!$A$1:$H$3450,4,FALSE)</f>
        <v>01-Oct-19 A</v>
      </c>
      <c r="G3205" s="17" t="str">
        <f>VLOOKUP(A3205,'forecast data dump'!$A$1:$H$3450,5,FALSE)</f>
        <v>25-Nov-19 A</v>
      </c>
      <c r="H3205" s="13">
        <f>VLOOKUP(A3205,'forecast data dump'!$A$1:$H$3450,8,FALSE)</f>
        <v>1</v>
      </c>
      <c r="I3205" s="22">
        <f t="shared" si="448"/>
        <v>0</v>
      </c>
      <c r="J3205" s="5"/>
      <c r="K3205" s="5"/>
      <c r="L3205" s="33">
        <f t="shared" si="449"/>
        <v>0</v>
      </c>
      <c r="M3205" s="33">
        <f t="shared" si="450"/>
        <v>0</v>
      </c>
      <c r="N3205" s="22">
        <f t="shared" si="451"/>
        <v>0</v>
      </c>
    </row>
    <row r="3206" spans="1:14" x14ac:dyDescent="0.3">
      <c r="A3206" s="5" t="s">
        <v>1363</v>
      </c>
      <c r="B3206" s="5" t="s">
        <v>1364</v>
      </c>
      <c r="C3206" s="5" t="s">
        <v>3792</v>
      </c>
      <c r="D3206" s="5">
        <v>20</v>
      </c>
      <c r="E3206" s="6">
        <v>0</v>
      </c>
      <c r="F3206" s="17" t="str">
        <f>VLOOKUP(A3206,'forecast data dump'!$A$1:$H$3450,4,FALSE)</f>
        <v>01-Oct-19 A</v>
      </c>
      <c r="G3206" s="17" t="str">
        <f>VLOOKUP(A3206,'forecast data dump'!$A$1:$H$3450,5,FALSE)</f>
        <v>25-Nov-19 A</v>
      </c>
      <c r="H3206" s="13">
        <f>VLOOKUP(A3206,'forecast data dump'!$A$1:$H$3450,8,FALSE)</f>
        <v>1</v>
      </c>
      <c r="I3206" s="22">
        <f t="shared" si="448"/>
        <v>0</v>
      </c>
      <c r="J3206" s="5"/>
      <c r="K3206" s="5"/>
      <c r="L3206" s="33">
        <f t="shared" si="449"/>
        <v>0</v>
      </c>
      <c r="M3206" s="33">
        <f t="shared" si="450"/>
        <v>0</v>
      </c>
      <c r="N3206" s="22">
        <f t="shared" si="451"/>
        <v>0</v>
      </c>
    </row>
    <row r="3207" spans="1:14" x14ac:dyDescent="0.3">
      <c r="A3207" s="5" t="s">
        <v>1363</v>
      </c>
      <c r="B3207" s="5" t="s">
        <v>1364</v>
      </c>
      <c r="C3207" s="5" t="s">
        <v>3766</v>
      </c>
      <c r="D3207" s="5">
        <v>60</v>
      </c>
      <c r="E3207" s="6">
        <v>0</v>
      </c>
      <c r="F3207" s="17" t="str">
        <f>VLOOKUP(A3207,'forecast data dump'!$A$1:$H$3450,4,FALSE)</f>
        <v>01-Oct-19 A</v>
      </c>
      <c r="G3207" s="17" t="str">
        <f>VLOOKUP(A3207,'forecast data dump'!$A$1:$H$3450,5,FALSE)</f>
        <v>25-Nov-19 A</v>
      </c>
      <c r="H3207" s="13">
        <f>VLOOKUP(A3207,'forecast data dump'!$A$1:$H$3450,8,FALSE)</f>
        <v>1</v>
      </c>
      <c r="I3207" s="22">
        <f t="shared" si="448"/>
        <v>0</v>
      </c>
      <c r="J3207" s="5"/>
      <c r="K3207" s="5"/>
      <c r="L3207" s="33">
        <f t="shared" si="449"/>
        <v>0</v>
      </c>
      <c r="M3207" s="33">
        <f t="shared" si="450"/>
        <v>0</v>
      </c>
      <c r="N3207" s="22">
        <f t="shared" si="451"/>
        <v>0</v>
      </c>
    </row>
    <row r="3208" spans="1:14" x14ac:dyDescent="0.3">
      <c r="A3208" s="5" t="s">
        <v>1363</v>
      </c>
      <c r="B3208" s="5" t="s">
        <v>1364</v>
      </c>
      <c r="C3208" s="5" t="s">
        <v>3740</v>
      </c>
      <c r="D3208" s="5">
        <v>45</v>
      </c>
      <c r="E3208" s="6">
        <v>7745</v>
      </c>
      <c r="F3208" s="17" t="str">
        <f>VLOOKUP(A3208,'forecast data dump'!$A$1:$H$3450,4,FALSE)</f>
        <v>01-Oct-19 A</v>
      </c>
      <c r="G3208" s="17" t="str">
        <f>VLOOKUP(A3208,'forecast data dump'!$A$1:$H$3450,5,FALSE)</f>
        <v>25-Nov-19 A</v>
      </c>
      <c r="H3208" s="13">
        <f>VLOOKUP(A3208,'forecast data dump'!$A$1:$H$3450,8,FALSE)</f>
        <v>1</v>
      </c>
      <c r="I3208" s="22">
        <f t="shared" si="448"/>
        <v>0</v>
      </c>
      <c r="J3208" s="5"/>
      <c r="K3208" s="5"/>
      <c r="L3208" s="33">
        <f t="shared" si="449"/>
        <v>0</v>
      </c>
      <c r="M3208" s="33">
        <f t="shared" si="450"/>
        <v>0</v>
      </c>
      <c r="N3208" s="22">
        <f t="shared" si="451"/>
        <v>0</v>
      </c>
    </row>
    <row r="3209" spans="1:14" x14ac:dyDescent="0.3">
      <c r="A3209" s="3" t="s">
        <v>7834</v>
      </c>
      <c r="B3209" s="3"/>
      <c r="C3209" s="3"/>
      <c r="D3209" s="3"/>
      <c r="E3209" s="4"/>
      <c r="F3209" s="15"/>
      <c r="G3209" s="15"/>
      <c r="H3209" s="11"/>
      <c r="I3209" s="20"/>
      <c r="J3209" s="3"/>
      <c r="K3209" s="3"/>
      <c r="L3209" s="32"/>
      <c r="M3209" s="32"/>
      <c r="N3209" s="20"/>
    </row>
    <row r="3210" spans="1:14" x14ac:dyDescent="0.3">
      <c r="A3210" s="5" t="s">
        <v>1537</v>
      </c>
      <c r="B3210" s="5" t="s">
        <v>1538</v>
      </c>
      <c r="C3210" s="5" t="s">
        <v>3746</v>
      </c>
      <c r="D3210" s="5">
        <v>321</v>
      </c>
      <c r="E3210" s="6">
        <v>41744</v>
      </c>
      <c r="F3210" s="17" t="str">
        <f>VLOOKUP(A3210,'forecast data dump'!$A$1:$H$3450,4,FALSE)</f>
        <v>01-Dec-20 A</v>
      </c>
      <c r="G3210" s="17">
        <f>VLOOKUP(A3210,'forecast data dump'!$A$1:$H$3450,5,FALSE)</f>
        <v>44397</v>
      </c>
      <c r="H3210" s="13">
        <f>VLOOKUP(A3210,'forecast data dump'!$A$1:$H$3450,8,FALSE)</f>
        <v>0.6</v>
      </c>
      <c r="I3210" s="22">
        <f>D3210*(1-H3210)</f>
        <v>128.4</v>
      </c>
      <c r="J3210" s="5"/>
      <c r="K3210" s="5"/>
      <c r="L3210" s="33">
        <f>E3210*(1-H3210)</f>
        <v>16697.600000000002</v>
      </c>
      <c r="M3210" s="33">
        <f>IF(J3210="",L3210,(E3210/D3210)*J3210)</f>
        <v>16697.600000000002</v>
      </c>
      <c r="N3210" s="22">
        <f>L3210-M3210</f>
        <v>0</v>
      </c>
    </row>
    <row r="3211" spans="1:14" x14ac:dyDescent="0.3">
      <c r="A3211" s="5" t="s">
        <v>1537</v>
      </c>
      <c r="B3211" s="5" t="s">
        <v>1538</v>
      </c>
      <c r="C3211" s="5" t="s">
        <v>3740</v>
      </c>
      <c r="D3211" s="5">
        <v>80</v>
      </c>
      <c r="E3211" s="6">
        <v>14153</v>
      </c>
      <c r="F3211" s="17" t="str">
        <f>VLOOKUP(A3211,'forecast data dump'!$A$1:$H$3450,4,FALSE)</f>
        <v>01-Dec-20 A</v>
      </c>
      <c r="G3211" s="17">
        <f>VLOOKUP(A3211,'forecast data dump'!$A$1:$H$3450,5,FALSE)</f>
        <v>44397</v>
      </c>
      <c r="H3211" s="13">
        <f>VLOOKUP(A3211,'forecast data dump'!$A$1:$H$3450,8,FALSE)</f>
        <v>0.6</v>
      </c>
      <c r="I3211" s="22">
        <f>D3211*(1-H3211)</f>
        <v>32</v>
      </c>
      <c r="J3211" s="5"/>
      <c r="K3211" s="5"/>
      <c r="L3211" s="33">
        <f>E3211*(1-H3211)</f>
        <v>5661.2000000000007</v>
      </c>
      <c r="M3211" s="33">
        <f>IF(J3211="",L3211,(E3211/D3211)*J3211)</f>
        <v>5661.2000000000007</v>
      </c>
      <c r="N3211" s="22">
        <f>L3211-M3211</f>
        <v>0</v>
      </c>
    </row>
    <row r="3212" spans="1:14" x14ac:dyDescent="0.3">
      <c r="A3212" s="5" t="s">
        <v>1537</v>
      </c>
      <c r="B3212" s="5" t="s">
        <v>1538</v>
      </c>
      <c r="C3212" s="5" t="s">
        <v>3742</v>
      </c>
      <c r="D3212" s="5">
        <v>80</v>
      </c>
      <c r="E3212" s="6">
        <v>9385</v>
      </c>
      <c r="F3212" s="17" t="str">
        <f>VLOOKUP(A3212,'forecast data dump'!$A$1:$H$3450,4,FALSE)</f>
        <v>01-Dec-20 A</v>
      </c>
      <c r="G3212" s="17">
        <f>VLOOKUP(A3212,'forecast data dump'!$A$1:$H$3450,5,FALSE)</f>
        <v>44397</v>
      </c>
      <c r="H3212" s="13">
        <f>VLOOKUP(A3212,'forecast data dump'!$A$1:$H$3450,8,FALSE)</f>
        <v>0.6</v>
      </c>
      <c r="I3212" s="22">
        <f>D3212*(1-H3212)</f>
        <v>32</v>
      </c>
      <c r="J3212" s="5"/>
      <c r="K3212" s="5"/>
      <c r="L3212" s="33">
        <f>E3212*(1-H3212)</f>
        <v>3754</v>
      </c>
      <c r="M3212" s="33">
        <f>IF(J3212="",L3212,(E3212/D3212)*J3212)</f>
        <v>3754</v>
      </c>
      <c r="N3212" s="22">
        <f>L3212-M3212</f>
        <v>0</v>
      </c>
    </row>
    <row r="3213" spans="1:14" x14ac:dyDescent="0.3">
      <c r="A3213" s="5" t="s">
        <v>1537</v>
      </c>
      <c r="B3213" s="5" t="s">
        <v>1538</v>
      </c>
      <c r="C3213" s="5" t="s">
        <v>3791</v>
      </c>
      <c r="D3213" s="5">
        <v>176</v>
      </c>
      <c r="E3213" s="6">
        <v>0</v>
      </c>
      <c r="F3213" s="17" t="str">
        <f>VLOOKUP(A3213,'forecast data dump'!$A$1:$H$3450,4,FALSE)</f>
        <v>01-Dec-20 A</v>
      </c>
      <c r="G3213" s="17">
        <f>VLOOKUP(A3213,'forecast data dump'!$A$1:$H$3450,5,FALSE)</f>
        <v>44397</v>
      </c>
      <c r="H3213" s="13">
        <f>VLOOKUP(A3213,'forecast data dump'!$A$1:$H$3450,8,FALSE)</f>
        <v>0.6</v>
      </c>
      <c r="I3213" s="22">
        <f>D3213*(1-H3213)</f>
        <v>70.400000000000006</v>
      </c>
      <c r="J3213" s="5"/>
      <c r="K3213" s="5"/>
      <c r="L3213" s="33">
        <f>E3213*(1-H3213)</f>
        <v>0</v>
      </c>
      <c r="M3213" s="33">
        <f>IF(J3213="",L3213,(E3213/D3213)*J3213)</f>
        <v>0</v>
      </c>
      <c r="N3213" s="22">
        <f>L3213-M3213</f>
        <v>0</v>
      </c>
    </row>
    <row r="3214" spans="1:14" x14ac:dyDescent="0.3">
      <c r="A3214" s="5" t="s">
        <v>1537</v>
      </c>
      <c r="B3214" s="5" t="s">
        <v>1538</v>
      </c>
      <c r="C3214" s="5" t="s">
        <v>3790</v>
      </c>
      <c r="D3214" s="5">
        <v>176</v>
      </c>
      <c r="E3214" s="6">
        <v>0</v>
      </c>
      <c r="F3214" s="17" t="str">
        <f>VLOOKUP(A3214,'forecast data dump'!$A$1:$H$3450,4,FALSE)</f>
        <v>01-Dec-20 A</v>
      </c>
      <c r="G3214" s="17">
        <f>VLOOKUP(A3214,'forecast data dump'!$A$1:$H$3450,5,FALSE)</f>
        <v>44397</v>
      </c>
      <c r="H3214" s="13">
        <f>VLOOKUP(A3214,'forecast data dump'!$A$1:$H$3450,8,FALSE)</f>
        <v>0.6</v>
      </c>
      <c r="I3214" s="22">
        <f>D3214*(1-H3214)</f>
        <v>70.400000000000006</v>
      </c>
      <c r="J3214" s="5"/>
      <c r="K3214" s="5"/>
      <c r="L3214" s="33">
        <f>E3214*(1-H3214)</f>
        <v>0</v>
      </c>
      <c r="M3214" s="33">
        <f>IF(J3214="",L3214,(E3214/D3214)*J3214)</f>
        <v>0</v>
      </c>
      <c r="N3214" s="22">
        <f>L3214-M3214</f>
        <v>0</v>
      </c>
    </row>
    <row r="3215" spans="1:14" x14ac:dyDescent="0.3">
      <c r="A3215" s="3" t="s">
        <v>7946</v>
      </c>
      <c r="B3215" s="3"/>
      <c r="C3215" s="3"/>
      <c r="D3215" s="3"/>
      <c r="E3215" s="4"/>
      <c r="F3215" s="15"/>
      <c r="G3215" s="15"/>
      <c r="H3215" s="11"/>
      <c r="I3215" s="20"/>
      <c r="J3215" s="3"/>
      <c r="K3215" s="3"/>
      <c r="L3215" s="32"/>
      <c r="M3215" s="32"/>
      <c r="N3215" s="20"/>
    </row>
    <row r="3216" spans="1:14" x14ac:dyDescent="0.3">
      <c r="A3216" s="5" t="s">
        <v>1477</v>
      </c>
      <c r="B3216" s="5" t="s">
        <v>1478</v>
      </c>
      <c r="C3216" s="5" t="s">
        <v>3766</v>
      </c>
      <c r="D3216" s="5">
        <v>40</v>
      </c>
      <c r="E3216" s="6">
        <v>0</v>
      </c>
      <c r="F3216" s="17" t="str">
        <f>VLOOKUP(A3216,'forecast data dump'!$A$1:$H$3450,4,FALSE)</f>
        <v>15-Aug-19 A</v>
      </c>
      <c r="G3216" s="17" t="str">
        <f>VLOOKUP(A3216,'forecast data dump'!$A$1:$H$3450,5,FALSE)</f>
        <v>30-Sep-19 A</v>
      </c>
      <c r="H3216" s="13">
        <f>VLOOKUP(A3216,'forecast data dump'!$A$1:$H$3450,8,FALSE)</f>
        <v>1</v>
      </c>
      <c r="I3216" s="22">
        <f t="shared" ref="I3216:I3224" si="452">D3216*(1-H3216)</f>
        <v>0</v>
      </c>
      <c r="J3216" s="5"/>
      <c r="K3216" s="5"/>
      <c r="L3216" s="33">
        <f t="shared" ref="L3216:L3224" si="453">E3216*(1-H3216)</f>
        <v>0</v>
      </c>
      <c r="M3216" s="33">
        <f t="shared" ref="M3216:M3224" si="454">IF(J3216="",L3216,(E3216/D3216)*J3216)</f>
        <v>0</v>
      </c>
      <c r="N3216" s="22">
        <f t="shared" ref="N3216:N3224" si="455">L3216-M3216</f>
        <v>0</v>
      </c>
    </row>
    <row r="3217" spans="1:14" x14ac:dyDescent="0.3">
      <c r="A3217" s="5" t="s">
        <v>1477</v>
      </c>
      <c r="B3217" s="5" t="s">
        <v>1478</v>
      </c>
      <c r="C3217" s="5" t="s">
        <v>3792</v>
      </c>
      <c r="D3217" s="5">
        <v>40</v>
      </c>
      <c r="E3217" s="6">
        <v>0</v>
      </c>
      <c r="F3217" s="17" t="str">
        <f>VLOOKUP(A3217,'forecast data dump'!$A$1:$H$3450,4,FALSE)</f>
        <v>15-Aug-19 A</v>
      </c>
      <c r="G3217" s="17" t="str">
        <f>VLOOKUP(A3217,'forecast data dump'!$A$1:$H$3450,5,FALSE)</f>
        <v>30-Sep-19 A</v>
      </c>
      <c r="H3217" s="13">
        <f>VLOOKUP(A3217,'forecast data dump'!$A$1:$H$3450,8,FALSE)</f>
        <v>1</v>
      </c>
      <c r="I3217" s="22">
        <f t="shared" si="452"/>
        <v>0</v>
      </c>
      <c r="J3217" s="5"/>
      <c r="K3217" s="5"/>
      <c r="L3217" s="33">
        <f t="shared" si="453"/>
        <v>0</v>
      </c>
      <c r="M3217" s="33">
        <f t="shared" si="454"/>
        <v>0</v>
      </c>
      <c r="N3217" s="22">
        <f t="shared" si="455"/>
        <v>0</v>
      </c>
    </row>
    <row r="3218" spans="1:14" x14ac:dyDescent="0.3">
      <c r="A3218" s="5" t="s">
        <v>1477</v>
      </c>
      <c r="B3218" s="5" t="s">
        <v>1478</v>
      </c>
      <c r="C3218" s="5" t="s">
        <v>3746</v>
      </c>
      <c r="D3218" s="5">
        <v>24</v>
      </c>
      <c r="E3218" s="6">
        <v>2948</v>
      </c>
      <c r="F3218" s="17" t="str">
        <f>VLOOKUP(A3218,'forecast data dump'!$A$1:$H$3450,4,FALSE)</f>
        <v>15-Aug-19 A</v>
      </c>
      <c r="G3218" s="17" t="str">
        <f>VLOOKUP(A3218,'forecast data dump'!$A$1:$H$3450,5,FALSE)</f>
        <v>30-Sep-19 A</v>
      </c>
      <c r="H3218" s="13">
        <f>VLOOKUP(A3218,'forecast data dump'!$A$1:$H$3450,8,FALSE)</f>
        <v>1</v>
      </c>
      <c r="I3218" s="22">
        <f t="shared" si="452"/>
        <v>0</v>
      </c>
      <c r="J3218" s="5"/>
      <c r="K3218" s="5"/>
      <c r="L3218" s="33">
        <f t="shared" si="453"/>
        <v>0</v>
      </c>
      <c r="M3218" s="33">
        <f t="shared" si="454"/>
        <v>0</v>
      </c>
      <c r="N3218" s="22">
        <f t="shared" si="455"/>
        <v>0</v>
      </c>
    </row>
    <row r="3219" spans="1:14" x14ac:dyDescent="0.3">
      <c r="A3219" s="5" t="s">
        <v>1477</v>
      </c>
      <c r="B3219" s="5" t="s">
        <v>1478</v>
      </c>
      <c r="C3219" s="5" t="s">
        <v>3740</v>
      </c>
      <c r="D3219" s="5">
        <v>40</v>
      </c>
      <c r="E3219" s="6">
        <v>6684</v>
      </c>
      <c r="F3219" s="17" t="str">
        <f>VLOOKUP(A3219,'forecast data dump'!$A$1:$H$3450,4,FALSE)</f>
        <v>15-Aug-19 A</v>
      </c>
      <c r="G3219" s="17" t="str">
        <f>VLOOKUP(A3219,'forecast data dump'!$A$1:$H$3450,5,FALSE)</f>
        <v>30-Sep-19 A</v>
      </c>
      <c r="H3219" s="13">
        <f>VLOOKUP(A3219,'forecast data dump'!$A$1:$H$3450,8,FALSE)</f>
        <v>1</v>
      </c>
      <c r="I3219" s="22">
        <f t="shared" si="452"/>
        <v>0</v>
      </c>
      <c r="J3219" s="5"/>
      <c r="K3219" s="5"/>
      <c r="L3219" s="33">
        <f t="shared" si="453"/>
        <v>0</v>
      </c>
      <c r="M3219" s="33">
        <f t="shared" si="454"/>
        <v>0</v>
      </c>
      <c r="N3219" s="22">
        <f t="shared" si="455"/>
        <v>0</v>
      </c>
    </row>
    <row r="3220" spans="1:14" x14ac:dyDescent="0.3">
      <c r="A3220" s="5" t="s">
        <v>1477</v>
      </c>
      <c r="B3220" s="5" t="s">
        <v>1478</v>
      </c>
      <c r="C3220" s="5" t="s">
        <v>3742</v>
      </c>
      <c r="D3220" s="5">
        <v>24</v>
      </c>
      <c r="E3220" s="6">
        <v>2659</v>
      </c>
      <c r="F3220" s="17" t="str">
        <f>VLOOKUP(A3220,'forecast data dump'!$A$1:$H$3450,4,FALSE)</f>
        <v>15-Aug-19 A</v>
      </c>
      <c r="G3220" s="17" t="str">
        <f>VLOOKUP(A3220,'forecast data dump'!$A$1:$H$3450,5,FALSE)</f>
        <v>30-Sep-19 A</v>
      </c>
      <c r="H3220" s="13">
        <f>VLOOKUP(A3220,'forecast data dump'!$A$1:$H$3450,8,FALSE)</f>
        <v>1</v>
      </c>
      <c r="I3220" s="22">
        <f t="shared" si="452"/>
        <v>0</v>
      </c>
      <c r="J3220" s="5"/>
      <c r="K3220" s="5"/>
      <c r="L3220" s="33">
        <f t="shared" si="453"/>
        <v>0</v>
      </c>
      <c r="M3220" s="33">
        <f t="shared" si="454"/>
        <v>0</v>
      </c>
      <c r="N3220" s="22">
        <f t="shared" si="455"/>
        <v>0</v>
      </c>
    </row>
    <row r="3221" spans="1:14" x14ac:dyDescent="0.3">
      <c r="A3221" s="5" t="s">
        <v>1479</v>
      </c>
      <c r="B3221" s="5" t="s">
        <v>1480</v>
      </c>
      <c r="C3221" s="5" t="s">
        <v>3766</v>
      </c>
      <c r="D3221" s="5">
        <v>20</v>
      </c>
      <c r="E3221" s="6">
        <v>0</v>
      </c>
      <c r="F3221" s="17" t="str">
        <f>VLOOKUP(A3221,'forecast data dump'!$A$1:$H$3450,4,FALSE)</f>
        <v>01-Oct-19 A</v>
      </c>
      <c r="G3221" s="17" t="str">
        <f>VLOOKUP(A3221,'forecast data dump'!$A$1:$H$3450,5,FALSE)</f>
        <v>29-Jan-20 A</v>
      </c>
      <c r="H3221" s="13">
        <f>VLOOKUP(A3221,'forecast data dump'!$A$1:$H$3450,8,FALSE)</f>
        <v>1</v>
      </c>
      <c r="I3221" s="22">
        <f t="shared" si="452"/>
        <v>0</v>
      </c>
      <c r="J3221" s="5"/>
      <c r="K3221" s="5"/>
      <c r="L3221" s="33">
        <f t="shared" si="453"/>
        <v>0</v>
      </c>
      <c r="M3221" s="33">
        <f t="shared" si="454"/>
        <v>0</v>
      </c>
      <c r="N3221" s="22">
        <f t="shared" si="455"/>
        <v>0</v>
      </c>
    </row>
    <row r="3222" spans="1:14" x14ac:dyDescent="0.3">
      <c r="A3222" s="5" t="s">
        <v>1479</v>
      </c>
      <c r="B3222" s="5" t="s">
        <v>1480</v>
      </c>
      <c r="C3222" s="5" t="s">
        <v>3746</v>
      </c>
      <c r="D3222" s="5">
        <v>52</v>
      </c>
      <c r="E3222" s="6">
        <v>6571</v>
      </c>
      <c r="F3222" s="17" t="str">
        <f>VLOOKUP(A3222,'forecast data dump'!$A$1:$H$3450,4,FALSE)</f>
        <v>01-Oct-19 A</v>
      </c>
      <c r="G3222" s="17" t="str">
        <f>VLOOKUP(A3222,'forecast data dump'!$A$1:$H$3450,5,FALSE)</f>
        <v>29-Jan-20 A</v>
      </c>
      <c r="H3222" s="13">
        <f>VLOOKUP(A3222,'forecast data dump'!$A$1:$H$3450,8,FALSE)</f>
        <v>1</v>
      </c>
      <c r="I3222" s="22">
        <f t="shared" si="452"/>
        <v>0</v>
      </c>
      <c r="J3222" s="5"/>
      <c r="K3222" s="5"/>
      <c r="L3222" s="33">
        <f t="shared" si="453"/>
        <v>0</v>
      </c>
      <c r="M3222" s="33">
        <f t="shared" si="454"/>
        <v>0</v>
      </c>
      <c r="N3222" s="22">
        <f t="shared" si="455"/>
        <v>0</v>
      </c>
    </row>
    <row r="3223" spans="1:14" x14ac:dyDescent="0.3">
      <c r="A3223" s="5" t="s">
        <v>1479</v>
      </c>
      <c r="B3223" s="5" t="s">
        <v>1480</v>
      </c>
      <c r="C3223" s="5" t="s">
        <v>3742</v>
      </c>
      <c r="D3223" s="5">
        <v>103</v>
      </c>
      <c r="E3223" s="6">
        <v>11741</v>
      </c>
      <c r="F3223" s="17" t="str">
        <f>VLOOKUP(A3223,'forecast data dump'!$A$1:$H$3450,4,FALSE)</f>
        <v>01-Oct-19 A</v>
      </c>
      <c r="G3223" s="17" t="str">
        <f>VLOOKUP(A3223,'forecast data dump'!$A$1:$H$3450,5,FALSE)</f>
        <v>29-Jan-20 A</v>
      </c>
      <c r="H3223" s="13">
        <f>VLOOKUP(A3223,'forecast data dump'!$A$1:$H$3450,8,FALSE)</f>
        <v>1</v>
      </c>
      <c r="I3223" s="22">
        <f t="shared" si="452"/>
        <v>0</v>
      </c>
      <c r="J3223" s="5"/>
      <c r="K3223" s="5"/>
      <c r="L3223" s="33">
        <f t="shared" si="453"/>
        <v>0</v>
      </c>
      <c r="M3223" s="33">
        <f t="shared" si="454"/>
        <v>0</v>
      </c>
      <c r="N3223" s="22">
        <f t="shared" si="455"/>
        <v>0</v>
      </c>
    </row>
    <row r="3224" spans="1:14" x14ac:dyDescent="0.3">
      <c r="A3224" s="5" t="s">
        <v>1479</v>
      </c>
      <c r="B3224" s="5" t="s">
        <v>1480</v>
      </c>
      <c r="C3224" s="5" t="s">
        <v>3792</v>
      </c>
      <c r="D3224" s="5">
        <v>20</v>
      </c>
      <c r="E3224" s="6">
        <v>0</v>
      </c>
      <c r="F3224" s="17" t="str">
        <f>VLOOKUP(A3224,'forecast data dump'!$A$1:$H$3450,4,FALSE)</f>
        <v>01-Oct-19 A</v>
      </c>
      <c r="G3224" s="17" t="str">
        <f>VLOOKUP(A3224,'forecast data dump'!$A$1:$H$3450,5,FALSE)</f>
        <v>29-Jan-20 A</v>
      </c>
      <c r="H3224" s="13">
        <f>VLOOKUP(A3224,'forecast data dump'!$A$1:$H$3450,8,FALSE)</f>
        <v>1</v>
      </c>
      <c r="I3224" s="22">
        <f t="shared" si="452"/>
        <v>0</v>
      </c>
      <c r="J3224" s="5"/>
      <c r="K3224" s="5"/>
      <c r="L3224" s="33">
        <f t="shared" si="453"/>
        <v>0</v>
      </c>
      <c r="M3224" s="33">
        <f t="shared" si="454"/>
        <v>0</v>
      </c>
      <c r="N3224" s="22">
        <f t="shared" si="455"/>
        <v>0</v>
      </c>
    </row>
    <row r="3225" spans="1:14" x14ac:dyDescent="0.3">
      <c r="A3225" s="3" t="s">
        <v>7835</v>
      </c>
      <c r="B3225" s="3"/>
      <c r="C3225" s="3"/>
      <c r="D3225" s="3"/>
      <c r="E3225" s="4"/>
      <c r="F3225" s="15"/>
      <c r="G3225" s="15"/>
      <c r="H3225" s="11"/>
      <c r="I3225" s="20"/>
      <c r="J3225" s="3"/>
      <c r="K3225" s="3"/>
      <c r="L3225" s="32"/>
      <c r="M3225" s="32"/>
      <c r="N3225" s="20"/>
    </row>
    <row r="3226" spans="1:14" x14ac:dyDescent="0.3">
      <c r="A3226" s="5" t="s">
        <v>1443</v>
      </c>
      <c r="B3226" s="5" t="s">
        <v>1444</v>
      </c>
      <c r="C3226" s="5" t="s">
        <v>3746</v>
      </c>
      <c r="D3226" s="5">
        <v>161</v>
      </c>
      <c r="E3226" s="6">
        <v>20979</v>
      </c>
      <c r="F3226" s="17" t="str">
        <f>VLOOKUP(A3226,'forecast data dump'!$A$1:$H$3450,4,FALSE)</f>
        <v>28-Sep-20 A</v>
      </c>
      <c r="G3226" s="17" t="str">
        <f>VLOOKUP(A3226,'forecast data dump'!$A$1:$H$3450,5,FALSE)</f>
        <v>30-Mar-21 A</v>
      </c>
      <c r="H3226" s="13">
        <f>VLOOKUP(A3226,'forecast data dump'!$A$1:$H$3450,8,FALSE)</f>
        <v>1</v>
      </c>
      <c r="I3226" s="22">
        <f t="shared" ref="I3226:I3245" si="456">D3226*(1-H3226)</f>
        <v>0</v>
      </c>
      <c r="J3226" s="5"/>
      <c r="K3226" s="5"/>
      <c r="L3226" s="33">
        <f t="shared" ref="L3226:L3245" si="457">E3226*(1-H3226)</f>
        <v>0</v>
      </c>
      <c r="M3226" s="33">
        <f t="shared" ref="M3226:M3245" si="458">IF(J3226="",L3226,(E3226/D3226)*J3226)</f>
        <v>0</v>
      </c>
      <c r="N3226" s="22">
        <f t="shared" ref="N3226:N3245" si="459">L3226-M3226</f>
        <v>0</v>
      </c>
    </row>
    <row r="3227" spans="1:14" x14ac:dyDescent="0.3">
      <c r="A3227" s="5" t="s">
        <v>1443</v>
      </c>
      <c r="B3227" s="5" t="s">
        <v>1444</v>
      </c>
      <c r="C3227" s="5" t="s">
        <v>3740</v>
      </c>
      <c r="D3227" s="5">
        <v>40</v>
      </c>
      <c r="E3227" s="6">
        <v>7091</v>
      </c>
      <c r="F3227" s="17" t="str">
        <f>VLOOKUP(A3227,'forecast data dump'!$A$1:$H$3450,4,FALSE)</f>
        <v>28-Sep-20 A</v>
      </c>
      <c r="G3227" s="17" t="str">
        <f>VLOOKUP(A3227,'forecast data dump'!$A$1:$H$3450,5,FALSE)</f>
        <v>30-Mar-21 A</v>
      </c>
      <c r="H3227" s="13">
        <f>VLOOKUP(A3227,'forecast data dump'!$A$1:$H$3450,8,FALSE)</f>
        <v>1</v>
      </c>
      <c r="I3227" s="22">
        <f t="shared" si="456"/>
        <v>0</v>
      </c>
      <c r="J3227" s="5"/>
      <c r="K3227" s="5"/>
      <c r="L3227" s="33">
        <f t="shared" si="457"/>
        <v>0</v>
      </c>
      <c r="M3227" s="33">
        <f t="shared" si="458"/>
        <v>0</v>
      </c>
      <c r="N3227" s="22">
        <f t="shared" si="459"/>
        <v>0</v>
      </c>
    </row>
    <row r="3228" spans="1:14" x14ac:dyDescent="0.3">
      <c r="A3228" s="5" t="s">
        <v>1443</v>
      </c>
      <c r="B3228" s="5" t="s">
        <v>1444</v>
      </c>
      <c r="C3228" s="5" t="s">
        <v>3742</v>
      </c>
      <c r="D3228" s="5">
        <v>80</v>
      </c>
      <c r="E3228" s="6">
        <v>9404</v>
      </c>
      <c r="F3228" s="17" t="str">
        <f>VLOOKUP(A3228,'forecast data dump'!$A$1:$H$3450,4,FALSE)</f>
        <v>28-Sep-20 A</v>
      </c>
      <c r="G3228" s="17" t="str">
        <f>VLOOKUP(A3228,'forecast data dump'!$A$1:$H$3450,5,FALSE)</f>
        <v>30-Mar-21 A</v>
      </c>
      <c r="H3228" s="13">
        <f>VLOOKUP(A3228,'forecast data dump'!$A$1:$H$3450,8,FALSE)</f>
        <v>1</v>
      </c>
      <c r="I3228" s="22">
        <f t="shared" si="456"/>
        <v>0</v>
      </c>
      <c r="J3228" s="5"/>
      <c r="K3228" s="5"/>
      <c r="L3228" s="33">
        <f t="shared" si="457"/>
        <v>0</v>
      </c>
      <c r="M3228" s="33">
        <f t="shared" si="458"/>
        <v>0</v>
      </c>
      <c r="N3228" s="22">
        <f t="shared" si="459"/>
        <v>0</v>
      </c>
    </row>
    <row r="3229" spans="1:14" x14ac:dyDescent="0.3">
      <c r="A3229" s="5" t="s">
        <v>1443</v>
      </c>
      <c r="B3229" s="5" t="s">
        <v>1444</v>
      </c>
      <c r="C3229" s="5" t="s">
        <v>3791</v>
      </c>
      <c r="D3229" s="5">
        <v>80</v>
      </c>
      <c r="E3229" s="6">
        <v>0</v>
      </c>
      <c r="F3229" s="17" t="str">
        <f>VLOOKUP(A3229,'forecast data dump'!$A$1:$H$3450,4,FALSE)</f>
        <v>28-Sep-20 A</v>
      </c>
      <c r="G3229" s="17" t="str">
        <f>VLOOKUP(A3229,'forecast data dump'!$A$1:$H$3450,5,FALSE)</f>
        <v>30-Mar-21 A</v>
      </c>
      <c r="H3229" s="13">
        <f>VLOOKUP(A3229,'forecast data dump'!$A$1:$H$3450,8,FALSE)</f>
        <v>1</v>
      </c>
      <c r="I3229" s="22">
        <f t="shared" si="456"/>
        <v>0</v>
      </c>
      <c r="J3229" s="5"/>
      <c r="K3229" s="5"/>
      <c r="L3229" s="33">
        <f t="shared" si="457"/>
        <v>0</v>
      </c>
      <c r="M3229" s="33">
        <f t="shared" si="458"/>
        <v>0</v>
      </c>
      <c r="N3229" s="22">
        <f t="shared" si="459"/>
        <v>0</v>
      </c>
    </row>
    <row r="3230" spans="1:14" x14ac:dyDescent="0.3">
      <c r="A3230" s="5" t="s">
        <v>1443</v>
      </c>
      <c r="B3230" s="5" t="s">
        <v>1444</v>
      </c>
      <c r="C3230" s="5" t="s">
        <v>3790</v>
      </c>
      <c r="D3230" s="5">
        <v>192</v>
      </c>
      <c r="E3230" s="6">
        <v>0</v>
      </c>
      <c r="F3230" s="17" t="str">
        <f>VLOOKUP(A3230,'forecast data dump'!$A$1:$H$3450,4,FALSE)</f>
        <v>28-Sep-20 A</v>
      </c>
      <c r="G3230" s="17" t="str">
        <f>VLOOKUP(A3230,'forecast data dump'!$A$1:$H$3450,5,FALSE)</f>
        <v>30-Mar-21 A</v>
      </c>
      <c r="H3230" s="13">
        <f>VLOOKUP(A3230,'forecast data dump'!$A$1:$H$3450,8,FALSE)</f>
        <v>1</v>
      </c>
      <c r="I3230" s="22">
        <f t="shared" si="456"/>
        <v>0</v>
      </c>
      <c r="J3230" s="5"/>
      <c r="K3230" s="5"/>
      <c r="L3230" s="33">
        <f t="shared" si="457"/>
        <v>0</v>
      </c>
      <c r="M3230" s="33">
        <f t="shared" si="458"/>
        <v>0</v>
      </c>
      <c r="N3230" s="22">
        <f t="shared" si="459"/>
        <v>0</v>
      </c>
    </row>
    <row r="3231" spans="1:14" x14ac:dyDescent="0.3">
      <c r="A3231" s="5" t="s">
        <v>1445</v>
      </c>
      <c r="B3231" s="5" t="s">
        <v>1446</v>
      </c>
      <c r="C3231" s="5" t="s">
        <v>3746</v>
      </c>
      <c r="D3231" s="5">
        <v>151</v>
      </c>
      <c r="E3231" s="6">
        <v>19561</v>
      </c>
      <c r="F3231" s="17" t="str">
        <f>VLOOKUP(A3231,'forecast data dump'!$A$1:$H$3450,4,FALSE)</f>
        <v>20-Nov-20 A</v>
      </c>
      <c r="G3231" s="17" t="str">
        <f>VLOOKUP(A3231,'forecast data dump'!$A$1:$H$3450,5,FALSE)</f>
        <v>31-Dec-20 A</v>
      </c>
      <c r="H3231" s="13">
        <f>VLOOKUP(A3231,'forecast data dump'!$A$1:$H$3450,8,FALSE)</f>
        <v>1</v>
      </c>
      <c r="I3231" s="22">
        <f t="shared" si="456"/>
        <v>0</v>
      </c>
      <c r="J3231" s="5"/>
      <c r="K3231" s="5"/>
      <c r="L3231" s="33">
        <f t="shared" si="457"/>
        <v>0</v>
      </c>
      <c r="M3231" s="33">
        <f t="shared" si="458"/>
        <v>0</v>
      </c>
      <c r="N3231" s="22">
        <f t="shared" si="459"/>
        <v>0</v>
      </c>
    </row>
    <row r="3232" spans="1:14" x14ac:dyDescent="0.3">
      <c r="A3232" s="5" t="s">
        <v>1445</v>
      </c>
      <c r="B3232" s="5" t="s">
        <v>1446</v>
      </c>
      <c r="C3232" s="5" t="s">
        <v>3740</v>
      </c>
      <c r="D3232" s="5">
        <v>60</v>
      </c>
      <c r="E3232" s="6">
        <v>10574</v>
      </c>
      <c r="F3232" s="17" t="str">
        <f>VLOOKUP(A3232,'forecast data dump'!$A$1:$H$3450,4,FALSE)</f>
        <v>20-Nov-20 A</v>
      </c>
      <c r="G3232" s="17" t="str">
        <f>VLOOKUP(A3232,'forecast data dump'!$A$1:$H$3450,5,FALSE)</f>
        <v>31-Dec-20 A</v>
      </c>
      <c r="H3232" s="13">
        <f>VLOOKUP(A3232,'forecast data dump'!$A$1:$H$3450,8,FALSE)</f>
        <v>1</v>
      </c>
      <c r="I3232" s="22">
        <f t="shared" si="456"/>
        <v>0</v>
      </c>
      <c r="J3232" s="5"/>
      <c r="K3232" s="5"/>
      <c r="L3232" s="33">
        <f t="shared" si="457"/>
        <v>0</v>
      </c>
      <c r="M3232" s="33">
        <f t="shared" si="458"/>
        <v>0</v>
      </c>
      <c r="N3232" s="22">
        <f t="shared" si="459"/>
        <v>0</v>
      </c>
    </row>
    <row r="3233" spans="1:14" x14ac:dyDescent="0.3">
      <c r="A3233" s="5" t="s">
        <v>1445</v>
      </c>
      <c r="B3233" s="5" t="s">
        <v>1446</v>
      </c>
      <c r="C3233" s="5" t="s">
        <v>3742</v>
      </c>
      <c r="D3233" s="5">
        <v>240</v>
      </c>
      <c r="E3233" s="6">
        <v>28047</v>
      </c>
      <c r="F3233" s="17" t="str">
        <f>VLOOKUP(A3233,'forecast data dump'!$A$1:$H$3450,4,FALSE)</f>
        <v>20-Nov-20 A</v>
      </c>
      <c r="G3233" s="17" t="str">
        <f>VLOOKUP(A3233,'forecast data dump'!$A$1:$H$3450,5,FALSE)</f>
        <v>31-Dec-20 A</v>
      </c>
      <c r="H3233" s="13">
        <f>VLOOKUP(A3233,'forecast data dump'!$A$1:$H$3450,8,FALSE)</f>
        <v>1</v>
      </c>
      <c r="I3233" s="22">
        <f t="shared" si="456"/>
        <v>0</v>
      </c>
      <c r="J3233" s="5"/>
      <c r="K3233" s="5"/>
      <c r="L3233" s="33">
        <f t="shared" si="457"/>
        <v>0</v>
      </c>
      <c r="M3233" s="33">
        <f t="shared" si="458"/>
        <v>0</v>
      </c>
      <c r="N3233" s="22">
        <f t="shared" si="459"/>
        <v>0</v>
      </c>
    </row>
    <row r="3234" spans="1:14" x14ac:dyDescent="0.3">
      <c r="A3234" s="5" t="s">
        <v>1445</v>
      </c>
      <c r="B3234" s="5" t="s">
        <v>1446</v>
      </c>
      <c r="C3234" s="5" t="s">
        <v>3791</v>
      </c>
      <c r="D3234" s="5">
        <v>60</v>
      </c>
      <c r="E3234" s="6">
        <v>0</v>
      </c>
      <c r="F3234" s="17" t="str">
        <f>VLOOKUP(A3234,'forecast data dump'!$A$1:$H$3450,4,FALSE)</f>
        <v>20-Nov-20 A</v>
      </c>
      <c r="G3234" s="17" t="str">
        <f>VLOOKUP(A3234,'forecast data dump'!$A$1:$H$3450,5,FALSE)</f>
        <v>31-Dec-20 A</v>
      </c>
      <c r="H3234" s="13">
        <f>VLOOKUP(A3234,'forecast data dump'!$A$1:$H$3450,8,FALSE)</f>
        <v>1</v>
      </c>
      <c r="I3234" s="22">
        <f t="shared" si="456"/>
        <v>0</v>
      </c>
      <c r="J3234" s="5"/>
      <c r="K3234" s="5"/>
      <c r="L3234" s="33">
        <f t="shared" si="457"/>
        <v>0</v>
      </c>
      <c r="M3234" s="33">
        <f t="shared" si="458"/>
        <v>0</v>
      </c>
      <c r="N3234" s="22">
        <f t="shared" si="459"/>
        <v>0</v>
      </c>
    </row>
    <row r="3235" spans="1:14" x14ac:dyDescent="0.3">
      <c r="A3235" s="5" t="s">
        <v>1445</v>
      </c>
      <c r="B3235" s="5" t="s">
        <v>1446</v>
      </c>
      <c r="C3235" s="5" t="s">
        <v>3793</v>
      </c>
      <c r="D3235" s="5">
        <v>160</v>
      </c>
      <c r="E3235" s="6">
        <v>0</v>
      </c>
      <c r="F3235" s="17" t="str">
        <f>VLOOKUP(A3235,'forecast data dump'!$A$1:$H$3450,4,FALSE)</f>
        <v>20-Nov-20 A</v>
      </c>
      <c r="G3235" s="17" t="str">
        <f>VLOOKUP(A3235,'forecast data dump'!$A$1:$H$3450,5,FALSE)</f>
        <v>31-Dec-20 A</v>
      </c>
      <c r="H3235" s="13">
        <f>VLOOKUP(A3235,'forecast data dump'!$A$1:$H$3450,8,FALSE)</f>
        <v>1</v>
      </c>
      <c r="I3235" s="22">
        <f t="shared" si="456"/>
        <v>0</v>
      </c>
      <c r="J3235" s="5"/>
      <c r="K3235" s="5"/>
      <c r="L3235" s="33">
        <f t="shared" si="457"/>
        <v>0</v>
      </c>
      <c r="M3235" s="33">
        <f t="shared" si="458"/>
        <v>0</v>
      </c>
      <c r="N3235" s="22">
        <f t="shared" si="459"/>
        <v>0</v>
      </c>
    </row>
    <row r="3236" spans="1:14" x14ac:dyDescent="0.3">
      <c r="A3236" s="5" t="s">
        <v>1447</v>
      </c>
      <c r="B3236" s="5" t="s">
        <v>1448</v>
      </c>
      <c r="C3236" s="5" t="s">
        <v>3746</v>
      </c>
      <c r="D3236" s="5">
        <v>211</v>
      </c>
      <c r="E3236" s="6">
        <v>27494</v>
      </c>
      <c r="F3236" s="17" t="str">
        <f>VLOOKUP(A3236,'forecast data dump'!$A$1:$H$3450,4,FALSE)</f>
        <v>15-Oct-20 A</v>
      </c>
      <c r="G3236" s="17" t="str">
        <f>VLOOKUP(A3236,'forecast data dump'!$A$1:$H$3450,5,FALSE)</f>
        <v>01-Dec-20 A</v>
      </c>
      <c r="H3236" s="13">
        <f>VLOOKUP(A3236,'forecast data dump'!$A$1:$H$3450,8,FALSE)</f>
        <v>1</v>
      </c>
      <c r="I3236" s="22">
        <f t="shared" si="456"/>
        <v>0</v>
      </c>
      <c r="J3236" s="5"/>
      <c r="K3236" s="5"/>
      <c r="L3236" s="33">
        <f t="shared" si="457"/>
        <v>0</v>
      </c>
      <c r="M3236" s="33">
        <f t="shared" si="458"/>
        <v>0</v>
      </c>
      <c r="N3236" s="22">
        <f t="shared" si="459"/>
        <v>0</v>
      </c>
    </row>
    <row r="3237" spans="1:14" x14ac:dyDescent="0.3">
      <c r="A3237" s="5" t="s">
        <v>1447</v>
      </c>
      <c r="B3237" s="5" t="s">
        <v>1448</v>
      </c>
      <c r="C3237" s="5" t="s">
        <v>3740</v>
      </c>
      <c r="D3237" s="5">
        <v>60</v>
      </c>
      <c r="E3237" s="6">
        <v>10636</v>
      </c>
      <c r="F3237" s="17" t="str">
        <f>VLOOKUP(A3237,'forecast data dump'!$A$1:$H$3450,4,FALSE)</f>
        <v>15-Oct-20 A</v>
      </c>
      <c r="G3237" s="17" t="str">
        <f>VLOOKUP(A3237,'forecast data dump'!$A$1:$H$3450,5,FALSE)</f>
        <v>01-Dec-20 A</v>
      </c>
      <c r="H3237" s="13">
        <f>VLOOKUP(A3237,'forecast data dump'!$A$1:$H$3450,8,FALSE)</f>
        <v>1</v>
      </c>
      <c r="I3237" s="22">
        <f t="shared" si="456"/>
        <v>0</v>
      </c>
      <c r="J3237" s="5"/>
      <c r="K3237" s="5"/>
      <c r="L3237" s="33">
        <f t="shared" si="457"/>
        <v>0</v>
      </c>
      <c r="M3237" s="33">
        <f t="shared" si="458"/>
        <v>0</v>
      </c>
      <c r="N3237" s="22">
        <f t="shared" si="459"/>
        <v>0</v>
      </c>
    </row>
    <row r="3238" spans="1:14" x14ac:dyDescent="0.3">
      <c r="A3238" s="5" t="s">
        <v>1447</v>
      </c>
      <c r="B3238" s="5" t="s">
        <v>1448</v>
      </c>
      <c r="C3238" s="5" t="s">
        <v>3742</v>
      </c>
      <c r="D3238" s="5">
        <v>240</v>
      </c>
      <c r="E3238" s="6">
        <v>28211</v>
      </c>
      <c r="F3238" s="17" t="str">
        <f>VLOOKUP(A3238,'forecast data dump'!$A$1:$H$3450,4,FALSE)</f>
        <v>15-Oct-20 A</v>
      </c>
      <c r="G3238" s="17" t="str">
        <f>VLOOKUP(A3238,'forecast data dump'!$A$1:$H$3450,5,FALSE)</f>
        <v>01-Dec-20 A</v>
      </c>
      <c r="H3238" s="13">
        <f>VLOOKUP(A3238,'forecast data dump'!$A$1:$H$3450,8,FALSE)</f>
        <v>1</v>
      </c>
      <c r="I3238" s="22">
        <f t="shared" si="456"/>
        <v>0</v>
      </c>
      <c r="J3238" s="5"/>
      <c r="K3238" s="5"/>
      <c r="L3238" s="33">
        <f t="shared" si="457"/>
        <v>0</v>
      </c>
      <c r="M3238" s="33">
        <f t="shared" si="458"/>
        <v>0</v>
      </c>
      <c r="N3238" s="22">
        <f t="shared" si="459"/>
        <v>0</v>
      </c>
    </row>
    <row r="3239" spans="1:14" x14ac:dyDescent="0.3">
      <c r="A3239" s="5" t="s">
        <v>1447</v>
      </c>
      <c r="B3239" s="5" t="s">
        <v>1448</v>
      </c>
      <c r="C3239" s="5" t="s">
        <v>3794</v>
      </c>
      <c r="D3239" s="5">
        <v>60</v>
      </c>
      <c r="E3239" s="6">
        <v>0</v>
      </c>
      <c r="F3239" s="17" t="str">
        <f>VLOOKUP(A3239,'forecast data dump'!$A$1:$H$3450,4,FALSE)</f>
        <v>15-Oct-20 A</v>
      </c>
      <c r="G3239" s="17" t="str">
        <f>VLOOKUP(A3239,'forecast data dump'!$A$1:$H$3450,5,FALSE)</f>
        <v>01-Dec-20 A</v>
      </c>
      <c r="H3239" s="13">
        <f>VLOOKUP(A3239,'forecast data dump'!$A$1:$H$3450,8,FALSE)</f>
        <v>1</v>
      </c>
      <c r="I3239" s="22">
        <f t="shared" si="456"/>
        <v>0</v>
      </c>
      <c r="J3239" s="5"/>
      <c r="K3239" s="5"/>
      <c r="L3239" s="33">
        <f t="shared" si="457"/>
        <v>0</v>
      </c>
      <c r="M3239" s="33">
        <f t="shared" si="458"/>
        <v>0</v>
      </c>
      <c r="N3239" s="22">
        <f t="shared" si="459"/>
        <v>0</v>
      </c>
    </row>
    <row r="3240" spans="1:14" x14ac:dyDescent="0.3">
      <c r="A3240" s="5" t="s">
        <v>1447</v>
      </c>
      <c r="B3240" s="5" t="s">
        <v>1448</v>
      </c>
      <c r="C3240" s="5" t="s">
        <v>3790</v>
      </c>
      <c r="D3240" s="5">
        <v>160</v>
      </c>
      <c r="E3240" s="6">
        <v>0</v>
      </c>
      <c r="F3240" s="17" t="str">
        <f>VLOOKUP(A3240,'forecast data dump'!$A$1:$H$3450,4,FALSE)</f>
        <v>15-Oct-20 A</v>
      </c>
      <c r="G3240" s="17" t="str">
        <f>VLOOKUP(A3240,'forecast data dump'!$A$1:$H$3450,5,FALSE)</f>
        <v>01-Dec-20 A</v>
      </c>
      <c r="H3240" s="13">
        <f>VLOOKUP(A3240,'forecast data dump'!$A$1:$H$3450,8,FALSE)</f>
        <v>1</v>
      </c>
      <c r="I3240" s="22">
        <f t="shared" si="456"/>
        <v>0</v>
      </c>
      <c r="J3240" s="5"/>
      <c r="K3240" s="5"/>
      <c r="L3240" s="33">
        <f t="shared" si="457"/>
        <v>0</v>
      </c>
      <c r="M3240" s="33">
        <f t="shared" si="458"/>
        <v>0</v>
      </c>
      <c r="N3240" s="22">
        <f t="shared" si="459"/>
        <v>0</v>
      </c>
    </row>
    <row r="3241" spans="1:14" x14ac:dyDescent="0.3">
      <c r="A3241" s="5" t="s">
        <v>1449</v>
      </c>
      <c r="B3241" s="5" t="s">
        <v>1450</v>
      </c>
      <c r="C3241" s="5" t="s">
        <v>3746</v>
      </c>
      <c r="D3241" s="5">
        <v>99</v>
      </c>
      <c r="E3241" s="6">
        <v>12524</v>
      </c>
      <c r="F3241" s="17" t="str">
        <f>VLOOKUP(A3241,'forecast data dump'!$A$1:$H$3450,4,FALSE)</f>
        <v>15-Oct-20 A</v>
      </c>
      <c r="G3241" s="17" t="str">
        <f>VLOOKUP(A3241,'forecast data dump'!$A$1:$H$3450,5,FALSE)</f>
        <v>16-Nov-20 A</v>
      </c>
      <c r="H3241" s="13">
        <f>VLOOKUP(A3241,'forecast data dump'!$A$1:$H$3450,8,FALSE)</f>
        <v>1</v>
      </c>
      <c r="I3241" s="22">
        <f t="shared" si="456"/>
        <v>0</v>
      </c>
      <c r="J3241" s="5"/>
      <c r="K3241" s="5"/>
      <c r="L3241" s="33">
        <f t="shared" si="457"/>
        <v>0</v>
      </c>
      <c r="M3241" s="33">
        <f t="shared" si="458"/>
        <v>0</v>
      </c>
      <c r="N3241" s="22">
        <f t="shared" si="459"/>
        <v>0</v>
      </c>
    </row>
    <row r="3242" spans="1:14" x14ac:dyDescent="0.3">
      <c r="A3242" s="5" t="s">
        <v>1449</v>
      </c>
      <c r="B3242" s="5" t="s">
        <v>1450</v>
      </c>
      <c r="C3242" s="5" t="s">
        <v>3740</v>
      </c>
      <c r="D3242" s="5">
        <v>8</v>
      </c>
      <c r="E3242" s="6">
        <v>1377</v>
      </c>
      <c r="F3242" s="17" t="str">
        <f>VLOOKUP(A3242,'forecast data dump'!$A$1:$H$3450,4,FALSE)</f>
        <v>15-Oct-20 A</v>
      </c>
      <c r="G3242" s="17" t="str">
        <f>VLOOKUP(A3242,'forecast data dump'!$A$1:$H$3450,5,FALSE)</f>
        <v>16-Nov-20 A</v>
      </c>
      <c r="H3242" s="13">
        <f>VLOOKUP(A3242,'forecast data dump'!$A$1:$H$3450,8,FALSE)</f>
        <v>1</v>
      </c>
      <c r="I3242" s="22">
        <f t="shared" si="456"/>
        <v>0</v>
      </c>
      <c r="J3242" s="5"/>
      <c r="K3242" s="5"/>
      <c r="L3242" s="33">
        <f t="shared" si="457"/>
        <v>0</v>
      </c>
      <c r="M3242" s="33">
        <f t="shared" si="458"/>
        <v>0</v>
      </c>
      <c r="N3242" s="22">
        <f t="shared" si="459"/>
        <v>0</v>
      </c>
    </row>
    <row r="3243" spans="1:14" x14ac:dyDescent="0.3">
      <c r="A3243" s="5" t="s">
        <v>1449</v>
      </c>
      <c r="B3243" s="5" t="s">
        <v>1450</v>
      </c>
      <c r="C3243" s="5" t="s">
        <v>3742</v>
      </c>
      <c r="D3243" s="5">
        <v>8</v>
      </c>
      <c r="E3243" s="6">
        <v>913</v>
      </c>
      <c r="F3243" s="17" t="str">
        <f>VLOOKUP(A3243,'forecast data dump'!$A$1:$H$3450,4,FALSE)</f>
        <v>15-Oct-20 A</v>
      </c>
      <c r="G3243" s="17" t="str">
        <f>VLOOKUP(A3243,'forecast data dump'!$A$1:$H$3450,5,FALSE)</f>
        <v>16-Nov-20 A</v>
      </c>
      <c r="H3243" s="13">
        <f>VLOOKUP(A3243,'forecast data dump'!$A$1:$H$3450,8,FALSE)</f>
        <v>1</v>
      </c>
      <c r="I3243" s="22">
        <f t="shared" si="456"/>
        <v>0</v>
      </c>
      <c r="J3243" s="5"/>
      <c r="K3243" s="5"/>
      <c r="L3243" s="33">
        <f t="shared" si="457"/>
        <v>0</v>
      </c>
      <c r="M3243" s="33">
        <f t="shared" si="458"/>
        <v>0</v>
      </c>
      <c r="N3243" s="22">
        <f t="shared" si="459"/>
        <v>0</v>
      </c>
    </row>
    <row r="3244" spans="1:14" x14ac:dyDescent="0.3">
      <c r="A3244" s="5" t="s">
        <v>1449</v>
      </c>
      <c r="B3244" s="5" t="s">
        <v>1450</v>
      </c>
      <c r="C3244" s="5" t="s">
        <v>3791</v>
      </c>
      <c r="D3244" s="5">
        <v>8</v>
      </c>
      <c r="E3244" s="6">
        <v>0</v>
      </c>
      <c r="F3244" s="17" t="str">
        <f>VLOOKUP(A3244,'forecast data dump'!$A$1:$H$3450,4,FALSE)</f>
        <v>15-Oct-20 A</v>
      </c>
      <c r="G3244" s="17" t="str">
        <f>VLOOKUP(A3244,'forecast data dump'!$A$1:$H$3450,5,FALSE)</f>
        <v>16-Nov-20 A</v>
      </c>
      <c r="H3244" s="13">
        <f>VLOOKUP(A3244,'forecast data dump'!$A$1:$H$3450,8,FALSE)</f>
        <v>1</v>
      </c>
      <c r="I3244" s="22">
        <f t="shared" si="456"/>
        <v>0</v>
      </c>
      <c r="J3244" s="5"/>
      <c r="K3244" s="5"/>
      <c r="L3244" s="33">
        <f t="shared" si="457"/>
        <v>0</v>
      </c>
      <c r="M3244" s="33">
        <f t="shared" si="458"/>
        <v>0</v>
      </c>
      <c r="N3244" s="22">
        <f t="shared" si="459"/>
        <v>0</v>
      </c>
    </row>
    <row r="3245" spans="1:14" x14ac:dyDescent="0.3">
      <c r="A3245" s="5" t="s">
        <v>1449</v>
      </c>
      <c r="B3245" s="5" t="s">
        <v>1450</v>
      </c>
      <c r="C3245" s="5" t="s">
        <v>3790</v>
      </c>
      <c r="D3245" s="5">
        <v>40</v>
      </c>
      <c r="E3245" s="6">
        <v>0</v>
      </c>
      <c r="F3245" s="17" t="str">
        <f>VLOOKUP(A3245,'forecast data dump'!$A$1:$H$3450,4,FALSE)</f>
        <v>15-Oct-20 A</v>
      </c>
      <c r="G3245" s="17" t="str">
        <f>VLOOKUP(A3245,'forecast data dump'!$A$1:$H$3450,5,FALSE)</f>
        <v>16-Nov-20 A</v>
      </c>
      <c r="H3245" s="13">
        <f>VLOOKUP(A3245,'forecast data dump'!$A$1:$H$3450,8,FALSE)</f>
        <v>1</v>
      </c>
      <c r="I3245" s="22">
        <f t="shared" si="456"/>
        <v>0</v>
      </c>
      <c r="J3245" s="5"/>
      <c r="K3245" s="5"/>
      <c r="L3245" s="33">
        <f t="shared" si="457"/>
        <v>0</v>
      </c>
      <c r="M3245" s="33">
        <f t="shared" si="458"/>
        <v>0</v>
      </c>
      <c r="N3245" s="22">
        <f t="shared" si="459"/>
        <v>0</v>
      </c>
    </row>
    <row r="3246" spans="1:14" x14ac:dyDescent="0.3">
      <c r="A3246" s="3" t="s">
        <v>7949</v>
      </c>
      <c r="B3246" s="3"/>
      <c r="C3246" s="3"/>
      <c r="D3246" s="3"/>
      <c r="E3246" s="4"/>
      <c r="F3246" s="15"/>
      <c r="G3246" s="15"/>
      <c r="H3246" s="11"/>
      <c r="I3246" s="20"/>
      <c r="J3246" s="3"/>
      <c r="K3246" s="3"/>
      <c r="L3246" s="32"/>
      <c r="M3246" s="32"/>
      <c r="N3246" s="20"/>
    </row>
    <row r="3247" spans="1:14" x14ac:dyDescent="0.3">
      <c r="A3247" s="3" t="s">
        <v>7950</v>
      </c>
      <c r="B3247" s="3"/>
      <c r="C3247" s="3"/>
      <c r="D3247" s="3"/>
      <c r="E3247" s="4"/>
      <c r="F3247" s="15"/>
      <c r="G3247" s="15"/>
      <c r="H3247" s="11"/>
      <c r="I3247" s="20"/>
      <c r="J3247" s="3"/>
      <c r="K3247" s="3"/>
      <c r="L3247" s="32"/>
      <c r="M3247" s="32"/>
      <c r="N3247" s="20"/>
    </row>
    <row r="3248" spans="1:14" x14ac:dyDescent="0.3">
      <c r="A3248" s="3" t="s">
        <v>7951</v>
      </c>
      <c r="B3248" s="3"/>
      <c r="C3248" s="3"/>
      <c r="D3248" s="3"/>
      <c r="E3248" s="4"/>
      <c r="F3248" s="15"/>
      <c r="G3248" s="15"/>
      <c r="H3248" s="11"/>
      <c r="I3248" s="20"/>
      <c r="J3248" s="3"/>
      <c r="K3248" s="3"/>
      <c r="L3248" s="32"/>
      <c r="M3248" s="32"/>
      <c r="N3248" s="20"/>
    </row>
    <row r="3249" spans="1:14" x14ac:dyDescent="0.3">
      <c r="A3249" s="5" t="s">
        <v>1175</v>
      </c>
      <c r="B3249" s="5" t="s">
        <v>1176</v>
      </c>
      <c r="C3249" s="5" t="s">
        <v>3746</v>
      </c>
      <c r="D3249" s="5">
        <v>640</v>
      </c>
      <c r="E3249" s="6">
        <v>78765</v>
      </c>
      <c r="F3249" s="17" t="str">
        <f>VLOOKUP(A3249,'forecast data dump'!$A$1:$H$3450,4,FALSE)</f>
        <v>03-Jun-19 A</v>
      </c>
      <c r="G3249" s="17" t="str">
        <f>VLOOKUP(A3249,'forecast data dump'!$A$1:$H$3450,5,FALSE)</f>
        <v>15-Mar-21 A</v>
      </c>
      <c r="H3249" s="13">
        <f>VLOOKUP(A3249,'forecast data dump'!$A$1:$H$3450,8,FALSE)</f>
        <v>1</v>
      </c>
      <c r="I3249" s="22">
        <f t="shared" ref="I3249:I3254" si="460">D3249*(1-H3249)</f>
        <v>0</v>
      </c>
      <c r="J3249" s="5"/>
      <c r="K3249" s="5"/>
      <c r="L3249" s="33">
        <f t="shared" ref="L3249:L3254" si="461">E3249*(1-H3249)</f>
        <v>0</v>
      </c>
      <c r="M3249" s="33">
        <f t="shared" ref="M3249:M3254" si="462">IF(J3249="",L3249,(E3249/D3249)*J3249)</f>
        <v>0</v>
      </c>
      <c r="N3249" s="22">
        <f t="shared" ref="N3249:N3254" si="463">L3249-M3249</f>
        <v>0</v>
      </c>
    </row>
    <row r="3250" spans="1:14" x14ac:dyDescent="0.3">
      <c r="A3250" s="5" t="s">
        <v>1175</v>
      </c>
      <c r="B3250" s="5" t="s">
        <v>1176</v>
      </c>
      <c r="C3250" s="5" t="s">
        <v>3740</v>
      </c>
      <c r="D3250" s="5">
        <v>96</v>
      </c>
      <c r="E3250" s="6">
        <v>16073</v>
      </c>
      <c r="F3250" s="17" t="str">
        <f>VLOOKUP(A3250,'forecast data dump'!$A$1:$H$3450,4,FALSE)</f>
        <v>03-Jun-19 A</v>
      </c>
      <c r="G3250" s="17" t="str">
        <f>VLOOKUP(A3250,'forecast data dump'!$A$1:$H$3450,5,FALSE)</f>
        <v>15-Mar-21 A</v>
      </c>
      <c r="H3250" s="13">
        <f>VLOOKUP(A3250,'forecast data dump'!$A$1:$H$3450,8,FALSE)</f>
        <v>1</v>
      </c>
      <c r="I3250" s="22">
        <f t="shared" si="460"/>
        <v>0</v>
      </c>
      <c r="J3250" s="5"/>
      <c r="K3250" s="5"/>
      <c r="L3250" s="33">
        <f t="shared" si="461"/>
        <v>0</v>
      </c>
      <c r="M3250" s="33">
        <f t="shared" si="462"/>
        <v>0</v>
      </c>
      <c r="N3250" s="22">
        <f t="shared" si="463"/>
        <v>0</v>
      </c>
    </row>
    <row r="3251" spans="1:14" x14ac:dyDescent="0.3">
      <c r="A3251" s="5" t="s">
        <v>1175</v>
      </c>
      <c r="B3251" s="5" t="s">
        <v>1176</v>
      </c>
      <c r="C3251" s="5" t="s">
        <v>3766</v>
      </c>
      <c r="D3251" s="5">
        <v>72</v>
      </c>
      <c r="E3251" s="6">
        <v>0</v>
      </c>
      <c r="F3251" s="17" t="str">
        <f>VLOOKUP(A3251,'forecast data dump'!$A$1:$H$3450,4,FALSE)</f>
        <v>03-Jun-19 A</v>
      </c>
      <c r="G3251" s="17" t="str">
        <f>VLOOKUP(A3251,'forecast data dump'!$A$1:$H$3450,5,FALSE)</f>
        <v>15-Mar-21 A</v>
      </c>
      <c r="H3251" s="13">
        <f>VLOOKUP(A3251,'forecast data dump'!$A$1:$H$3450,8,FALSE)</f>
        <v>1</v>
      </c>
      <c r="I3251" s="22">
        <f t="shared" si="460"/>
        <v>0</v>
      </c>
      <c r="J3251" s="5"/>
      <c r="K3251" s="5"/>
      <c r="L3251" s="33">
        <f t="shared" si="461"/>
        <v>0</v>
      </c>
      <c r="M3251" s="33">
        <f t="shared" si="462"/>
        <v>0</v>
      </c>
      <c r="N3251" s="22">
        <f t="shared" si="463"/>
        <v>0</v>
      </c>
    </row>
    <row r="3252" spans="1:14" x14ac:dyDescent="0.3">
      <c r="A3252" s="5" t="s">
        <v>1177</v>
      </c>
      <c r="B3252" s="5" t="s">
        <v>1178</v>
      </c>
      <c r="C3252" s="5" t="s">
        <v>3740</v>
      </c>
      <c r="D3252" s="5">
        <v>16</v>
      </c>
      <c r="E3252" s="6">
        <v>2754</v>
      </c>
      <c r="F3252" s="17" t="str">
        <f>VLOOKUP(A3252,'forecast data dump'!$A$1:$H$3450,4,FALSE)</f>
        <v>15-Jan-20 A</v>
      </c>
      <c r="G3252" s="17" t="str">
        <f>VLOOKUP(A3252,'forecast data dump'!$A$1:$H$3450,5,FALSE)</f>
        <v>29-Jan-20 A</v>
      </c>
      <c r="H3252" s="13">
        <f>VLOOKUP(A3252,'forecast data dump'!$A$1:$H$3450,8,FALSE)</f>
        <v>1</v>
      </c>
      <c r="I3252" s="22">
        <f t="shared" si="460"/>
        <v>0</v>
      </c>
      <c r="J3252" s="5"/>
      <c r="K3252" s="5"/>
      <c r="L3252" s="33">
        <f t="shared" si="461"/>
        <v>0</v>
      </c>
      <c r="M3252" s="33">
        <f t="shared" si="462"/>
        <v>0</v>
      </c>
      <c r="N3252" s="22">
        <f t="shared" si="463"/>
        <v>0</v>
      </c>
    </row>
    <row r="3253" spans="1:14" x14ac:dyDescent="0.3">
      <c r="A3253" s="5" t="s">
        <v>1177</v>
      </c>
      <c r="B3253" s="5" t="s">
        <v>1178</v>
      </c>
      <c r="C3253" s="5" t="s">
        <v>3742</v>
      </c>
      <c r="D3253" s="5">
        <v>40</v>
      </c>
      <c r="E3253" s="6">
        <v>4565</v>
      </c>
      <c r="F3253" s="17" t="str">
        <f>VLOOKUP(A3253,'forecast data dump'!$A$1:$H$3450,4,FALSE)</f>
        <v>15-Jan-20 A</v>
      </c>
      <c r="G3253" s="17" t="str">
        <f>VLOOKUP(A3253,'forecast data dump'!$A$1:$H$3450,5,FALSE)</f>
        <v>29-Jan-20 A</v>
      </c>
      <c r="H3253" s="13">
        <f>VLOOKUP(A3253,'forecast data dump'!$A$1:$H$3450,8,FALSE)</f>
        <v>1</v>
      </c>
      <c r="I3253" s="22">
        <f t="shared" si="460"/>
        <v>0</v>
      </c>
      <c r="J3253" s="5"/>
      <c r="K3253" s="5"/>
      <c r="L3253" s="33">
        <f t="shared" si="461"/>
        <v>0</v>
      </c>
      <c r="M3253" s="33">
        <f t="shared" si="462"/>
        <v>0</v>
      </c>
      <c r="N3253" s="22">
        <f t="shared" si="463"/>
        <v>0</v>
      </c>
    </row>
    <row r="3254" spans="1:14" x14ac:dyDescent="0.3">
      <c r="A3254" s="5" t="s">
        <v>1177</v>
      </c>
      <c r="B3254" s="5" t="s">
        <v>1178</v>
      </c>
      <c r="C3254" s="5" t="s">
        <v>3766</v>
      </c>
      <c r="D3254" s="5">
        <v>40</v>
      </c>
      <c r="E3254" s="6">
        <v>0</v>
      </c>
      <c r="F3254" s="17" t="str">
        <f>VLOOKUP(A3254,'forecast data dump'!$A$1:$H$3450,4,FALSE)</f>
        <v>15-Jan-20 A</v>
      </c>
      <c r="G3254" s="17" t="str">
        <f>VLOOKUP(A3254,'forecast data dump'!$A$1:$H$3450,5,FALSE)</f>
        <v>29-Jan-20 A</v>
      </c>
      <c r="H3254" s="13">
        <f>VLOOKUP(A3254,'forecast data dump'!$A$1:$H$3450,8,FALSE)</f>
        <v>1</v>
      </c>
      <c r="I3254" s="22">
        <f t="shared" si="460"/>
        <v>0</v>
      </c>
      <c r="J3254" s="5"/>
      <c r="K3254" s="5"/>
      <c r="L3254" s="33">
        <f t="shared" si="461"/>
        <v>0</v>
      </c>
      <c r="M3254" s="33">
        <f t="shared" si="462"/>
        <v>0</v>
      </c>
      <c r="N3254" s="22">
        <f t="shared" si="463"/>
        <v>0</v>
      </c>
    </row>
    <row r="3255" spans="1:14" x14ac:dyDescent="0.3">
      <c r="A3255" s="3" t="s">
        <v>7837</v>
      </c>
      <c r="B3255" s="3"/>
      <c r="C3255" s="3"/>
      <c r="D3255" s="3"/>
      <c r="E3255" s="4"/>
      <c r="F3255" s="15"/>
      <c r="G3255" s="15"/>
      <c r="H3255" s="11"/>
      <c r="I3255" s="20"/>
      <c r="J3255" s="3"/>
      <c r="K3255" s="3"/>
      <c r="L3255" s="32"/>
      <c r="M3255" s="32"/>
      <c r="N3255" s="20"/>
    </row>
    <row r="3256" spans="1:14" x14ac:dyDescent="0.3">
      <c r="A3256" s="5" t="s">
        <v>1193</v>
      </c>
      <c r="B3256" s="5" t="s">
        <v>1194</v>
      </c>
      <c r="C3256" s="5" t="s">
        <v>3740</v>
      </c>
      <c r="D3256" s="5">
        <v>64</v>
      </c>
      <c r="E3256" s="6">
        <v>11345</v>
      </c>
      <c r="F3256" s="17">
        <f>VLOOKUP(A3256,'forecast data dump'!$A$1:$H$3450,4,FALSE)</f>
        <v>44502</v>
      </c>
      <c r="G3256" s="17">
        <f>VLOOKUP(A3256,'forecast data dump'!$A$1:$H$3450,5,FALSE)</f>
        <v>44579</v>
      </c>
      <c r="H3256" s="13">
        <f>VLOOKUP(A3256,'forecast data dump'!$A$1:$H$3450,8,FALSE)</f>
        <v>0</v>
      </c>
      <c r="I3256" s="22">
        <f t="shared" ref="I3256:I3261" si="464">D3256*(1-H3256)</f>
        <v>64</v>
      </c>
      <c r="J3256" s="5"/>
      <c r="K3256" s="5"/>
      <c r="L3256" s="33">
        <f t="shared" ref="L3256:L3261" si="465">E3256*(1-H3256)</f>
        <v>11345</v>
      </c>
      <c r="M3256" s="33">
        <f t="shared" ref="M3256:M3261" si="466">IF(J3256="",L3256,(E3256/D3256)*J3256)</f>
        <v>11345</v>
      </c>
      <c r="N3256" s="22">
        <f t="shared" ref="N3256:N3261" si="467">L3256-M3256</f>
        <v>0</v>
      </c>
    </row>
    <row r="3257" spans="1:14" x14ac:dyDescent="0.3">
      <c r="A3257" s="5" t="s">
        <v>1193</v>
      </c>
      <c r="B3257" s="5" t="s">
        <v>1194</v>
      </c>
      <c r="C3257" s="5" t="s">
        <v>3766</v>
      </c>
      <c r="D3257" s="5">
        <v>240</v>
      </c>
      <c r="E3257" s="6">
        <v>0</v>
      </c>
      <c r="F3257" s="17">
        <f>VLOOKUP(A3257,'forecast data dump'!$A$1:$H$3450,4,FALSE)</f>
        <v>44502</v>
      </c>
      <c r="G3257" s="17">
        <f>VLOOKUP(A3257,'forecast data dump'!$A$1:$H$3450,5,FALSE)</f>
        <v>44579</v>
      </c>
      <c r="H3257" s="13">
        <f>VLOOKUP(A3257,'forecast data dump'!$A$1:$H$3450,8,FALSE)</f>
        <v>0</v>
      </c>
      <c r="I3257" s="22">
        <f t="shared" si="464"/>
        <v>240</v>
      </c>
      <c r="J3257" s="5"/>
      <c r="K3257" s="5"/>
      <c r="L3257" s="33">
        <f t="shared" si="465"/>
        <v>0</v>
      </c>
      <c r="M3257" s="33">
        <f t="shared" si="466"/>
        <v>0</v>
      </c>
      <c r="N3257" s="22">
        <f t="shared" si="467"/>
        <v>0</v>
      </c>
    </row>
    <row r="3258" spans="1:14" x14ac:dyDescent="0.3">
      <c r="A3258" s="5" t="s">
        <v>1193</v>
      </c>
      <c r="B3258" s="5" t="s">
        <v>1194</v>
      </c>
      <c r="C3258" s="5" t="s">
        <v>3746</v>
      </c>
      <c r="D3258" s="5">
        <v>960</v>
      </c>
      <c r="E3258" s="6">
        <v>125093</v>
      </c>
      <c r="F3258" s="17">
        <f>VLOOKUP(A3258,'forecast data dump'!$A$1:$H$3450,4,FALSE)</f>
        <v>44502</v>
      </c>
      <c r="G3258" s="17">
        <f>VLOOKUP(A3258,'forecast data dump'!$A$1:$H$3450,5,FALSE)</f>
        <v>44579</v>
      </c>
      <c r="H3258" s="13">
        <f>VLOOKUP(A3258,'forecast data dump'!$A$1:$H$3450,8,FALSE)</f>
        <v>0</v>
      </c>
      <c r="I3258" s="22">
        <f t="shared" si="464"/>
        <v>960</v>
      </c>
      <c r="J3258" s="5"/>
      <c r="K3258" s="5"/>
      <c r="L3258" s="33">
        <f t="shared" si="465"/>
        <v>125093</v>
      </c>
      <c r="M3258" s="33">
        <f t="shared" si="466"/>
        <v>125093</v>
      </c>
      <c r="N3258" s="22">
        <f t="shared" si="467"/>
        <v>0</v>
      </c>
    </row>
    <row r="3259" spans="1:14" x14ac:dyDescent="0.3">
      <c r="A3259" s="5" t="s">
        <v>1215</v>
      </c>
      <c r="B3259" s="5" t="s">
        <v>1216</v>
      </c>
      <c r="C3259" s="5" t="s">
        <v>3733</v>
      </c>
      <c r="D3259" s="5">
        <v>880</v>
      </c>
      <c r="E3259" s="6">
        <v>130060</v>
      </c>
      <c r="F3259" s="17" t="str">
        <f>VLOOKUP(A3259,'forecast data dump'!$A$1:$H$3450,4,FALSE)</f>
        <v>16-Nov-20 A</v>
      </c>
      <c r="G3259" s="17">
        <f>VLOOKUP(A3259,'forecast data dump'!$A$1:$H$3450,5,FALSE)</f>
        <v>44530</v>
      </c>
      <c r="H3259" s="13">
        <f>VLOOKUP(A3259,'forecast data dump'!$A$1:$H$3450,8,FALSE)</f>
        <v>0.9</v>
      </c>
      <c r="I3259" s="22">
        <f t="shared" si="464"/>
        <v>87.999999999999986</v>
      </c>
      <c r="J3259" s="5"/>
      <c r="K3259" s="5"/>
      <c r="L3259" s="33">
        <f t="shared" si="465"/>
        <v>13005.999999999996</v>
      </c>
      <c r="M3259" s="33">
        <f t="shared" si="466"/>
        <v>13005.999999999996</v>
      </c>
      <c r="N3259" s="22">
        <f t="shared" si="467"/>
        <v>0</v>
      </c>
    </row>
    <row r="3260" spans="1:14" x14ac:dyDescent="0.3">
      <c r="A3260" s="5" t="s">
        <v>1215</v>
      </c>
      <c r="B3260" s="5" t="s">
        <v>1216</v>
      </c>
      <c r="C3260" s="5" t="s">
        <v>3740</v>
      </c>
      <c r="D3260" s="5">
        <v>880</v>
      </c>
      <c r="E3260" s="6">
        <v>151998</v>
      </c>
      <c r="F3260" s="17" t="str">
        <f>VLOOKUP(A3260,'forecast data dump'!$A$1:$H$3450,4,FALSE)</f>
        <v>16-Nov-20 A</v>
      </c>
      <c r="G3260" s="17">
        <f>VLOOKUP(A3260,'forecast data dump'!$A$1:$H$3450,5,FALSE)</f>
        <v>44530</v>
      </c>
      <c r="H3260" s="13">
        <f>VLOOKUP(A3260,'forecast data dump'!$A$1:$H$3450,8,FALSE)</f>
        <v>0.9</v>
      </c>
      <c r="I3260" s="22">
        <f t="shared" si="464"/>
        <v>87.999999999999986</v>
      </c>
      <c r="J3260" s="5"/>
      <c r="K3260" s="5"/>
      <c r="L3260" s="33">
        <f t="shared" si="465"/>
        <v>15199.799999999997</v>
      </c>
      <c r="M3260" s="33">
        <f t="shared" si="466"/>
        <v>15199.799999999997</v>
      </c>
      <c r="N3260" s="22">
        <f t="shared" si="467"/>
        <v>0</v>
      </c>
    </row>
    <row r="3261" spans="1:14" x14ac:dyDescent="0.3">
      <c r="A3261" s="5" t="s">
        <v>1215</v>
      </c>
      <c r="B3261" s="5" t="s">
        <v>1216</v>
      </c>
      <c r="C3261" s="5" t="s">
        <v>3766</v>
      </c>
      <c r="D3261" s="5">
        <v>1760</v>
      </c>
      <c r="E3261" s="6">
        <v>0</v>
      </c>
      <c r="F3261" s="17" t="str">
        <f>VLOOKUP(A3261,'forecast data dump'!$A$1:$H$3450,4,FALSE)</f>
        <v>16-Nov-20 A</v>
      </c>
      <c r="G3261" s="17">
        <f>VLOOKUP(A3261,'forecast data dump'!$A$1:$H$3450,5,FALSE)</f>
        <v>44530</v>
      </c>
      <c r="H3261" s="13">
        <f>VLOOKUP(A3261,'forecast data dump'!$A$1:$H$3450,8,FALSE)</f>
        <v>0.9</v>
      </c>
      <c r="I3261" s="22">
        <f t="shared" si="464"/>
        <v>175.99999999999997</v>
      </c>
      <c r="J3261" s="5"/>
      <c r="K3261" s="5"/>
      <c r="L3261" s="33">
        <f t="shared" si="465"/>
        <v>0</v>
      </c>
      <c r="M3261" s="33">
        <f t="shared" si="466"/>
        <v>0</v>
      </c>
      <c r="N3261" s="22">
        <f t="shared" si="467"/>
        <v>0</v>
      </c>
    </row>
    <row r="3262" spans="1:14" x14ac:dyDescent="0.3">
      <c r="A3262" s="3" t="s">
        <v>7952</v>
      </c>
      <c r="B3262" s="3"/>
      <c r="C3262" s="3"/>
      <c r="D3262" s="3"/>
      <c r="E3262" s="4"/>
      <c r="F3262" s="15"/>
      <c r="G3262" s="15"/>
      <c r="H3262" s="11"/>
      <c r="I3262" s="20"/>
      <c r="J3262" s="3"/>
      <c r="K3262" s="3"/>
      <c r="L3262" s="32"/>
      <c r="M3262" s="32"/>
      <c r="N3262" s="20"/>
    </row>
    <row r="3263" spans="1:14" x14ac:dyDescent="0.3">
      <c r="A3263" s="3" t="s">
        <v>7953</v>
      </c>
      <c r="B3263" s="3"/>
      <c r="C3263" s="3"/>
      <c r="D3263" s="3"/>
      <c r="E3263" s="4"/>
      <c r="F3263" s="15"/>
      <c r="G3263" s="15"/>
      <c r="H3263" s="11"/>
      <c r="I3263" s="20"/>
      <c r="J3263" s="3"/>
      <c r="K3263" s="3"/>
      <c r="L3263" s="32"/>
      <c r="M3263" s="32"/>
      <c r="N3263" s="20"/>
    </row>
    <row r="3264" spans="1:14" x14ac:dyDescent="0.3">
      <c r="A3264" s="5" t="s">
        <v>1243</v>
      </c>
      <c r="B3264" s="5" t="s">
        <v>1244</v>
      </c>
      <c r="C3264" s="5" t="s">
        <v>3753</v>
      </c>
      <c r="D3264" s="5">
        <v>32</v>
      </c>
      <c r="E3264" s="6">
        <v>0</v>
      </c>
      <c r="F3264" s="17" t="str">
        <f>VLOOKUP(A3264,'forecast data dump'!$A$1:$H$3450,4,FALSE)</f>
        <v>23-Feb-21 A</v>
      </c>
      <c r="G3264" s="17" t="str">
        <f>VLOOKUP(A3264,'forecast data dump'!$A$1:$H$3450,5,FALSE)</f>
        <v>26-Feb-21 A</v>
      </c>
      <c r="H3264" s="13">
        <f>VLOOKUP(A3264,'forecast data dump'!$A$1:$H$3450,8,FALSE)</f>
        <v>1</v>
      </c>
      <c r="I3264" s="22">
        <f>D3264*(1-H3264)</f>
        <v>0</v>
      </c>
      <c r="J3264" s="5"/>
      <c r="K3264" s="5"/>
      <c r="L3264" s="33">
        <f>E3264*(1-H3264)</f>
        <v>0</v>
      </c>
      <c r="M3264" s="33">
        <f>IF(J3264="",L3264,(E3264/D3264)*J3264)</f>
        <v>0</v>
      </c>
      <c r="N3264" s="22">
        <f>L3264-M3264</f>
        <v>0</v>
      </c>
    </row>
    <row r="3265" spans="1:14" x14ac:dyDescent="0.3">
      <c r="A3265" s="5" t="s">
        <v>1243</v>
      </c>
      <c r="B3265" s="5" t="s">
        <v>1244</v>
      </c>
      <c r="C3265" s="5" t="s">
        <v>3740</v>
      </c>
      <c r="D3265" s="5">
        <v>32</v>
      </c>
      <c r="E3265" s="6">
        <v>5507</v>
      </c>
      <c r="F3265" s="17" t="str">
        <f>VLOOKUP(A3265,'forecast data dump'!$A$1:$H$3450,4,FALSE)</f>
        <v>23-Feb-21 A</v>
      </c>
      <c r="G3265" s="17" t="str">
        <f>VLOOKUP(A3265,'forecast data dump'!$A$1:$H$3450,5,FALSE)</f>
        <v>26-Feb-21 A</v>
      </c>
      <c r="H3265" s="13">
        <f>VLOOKUP(A3265,'forecast data dump'!$A$1:$H$3450,8,FALSE)</f>
        <v>1</v>
      </c>
      <c r="I3265" s="22">
        <f>D3265*(1-H3265)</f>
        <v>0</v>
      </c>
      <c r="J3265" s="5"/>
      <c r="K3265" s="5"/>
      <c r="L3265" s="33">
        <f>E3265*(1-H3265)</f>
        <v>0</v>
      </c>
      <c r="M3265" s="33">
        <f>IF(J3265="",L3265,(E3265/D3265)*J3265)</f>
        <v>0</v>
      </c>
      <c r="N3265" s="22">
        <f>L3265-M3265</f>
        <v>0</v>
      </c>
    </row>
    <row r="3266" spans="1:14" x14ac:dyDescent="0.3">
      <c r="A3266" s="3" t="s">
        <v>7838</v>
      </c>
      <c r="B3266" s="3"/>
      <c r="C3266" s="3"/>
      <c r="D3266" s="3"/>
      <c r="E3266" s="4"/>
      <c r="F3266" s="15"/>
      <c r="G3266" s="15"/>
      <c r="H3266" s="11"/>
      <c r="I3266" s="20"/>
      <c r="J3266" s="3"/>
      <c r="K3266" s="3"/>
      <c r="L3266" s="32"/>
      <c r="M3266" s="32"/>
      <c r="N3266" s="20"/>
    </row>
    <row r="3267" spans="1:14" x14ac:dyDescent="0.3">
      <c r="A3267" s="5" t="s">
        <v>1273</v>
      </c>
      <c r="B3267" s="5" t="s">
        <v>1274</v>
      </c>
      <c r="C3267" s="5" t="s">
        <v>3753</v>
      </c>
      <c r="D3267" s="5">
        <v>32</v>
      </c>
      <c r="E3267" s="6">
        <v>0</v>
      </c>
      <c r="F3267" s="17">
        <f>VLOOKUP(A3267,'forecast data dump'!$A$1:$H$3450,4,FALSE)</f>
        <v>44438</v>
      </c>
      <c r="G3267" s="17">
        <f>VLOOKUP(A3267,'forecast data dump'!$A$1:$H$3450,5,FALSE)</f>
        <v>44441</v>
      </c>
      <c r="H3267" s="13">
        <f>VLOOKUP(A3267,'forecast data dump'!$A$1:$H$3450,8,FALSE)</f>
        <v>0</v>
      </c>
      <c r="I3267" s="22">
        <f>D3267*(1-H3267)</f>
        <v>32</v>
      </c>
      <c r="J3267" s="5"/>
      <c r="K3267" s="5"/>
      <c r="L3267" s="33">
        <f>E3267*(1-H3267)</f>
        <v>0</v>
      </c>
      <c r="M3267" s="33">
        <f>IF(J3267="",L3267,(E3267/D3267)*J3267)</f>
        <v>0</v>
      </c>
      <c r="N3267" s="22">
        <f>L3267-M3267</f>
        <v>0</v>
      </c>
    </row>
    <row r="3268" spans="1:14" x14ac:dyDescent="0.3">
      <c r="A3268" s="5" t="s">
        <v>1273</v>
      </c>
      <c r="B3268" s="5" t="s">
        <v>1274</v>
      </c>
      <c r="C3268" s="5" t="s">
        <v>3740</v>
      </c>
      <c r="D3268" s="5">
        <v>32</v>
      </c>
      <c r="E3268" s="6">
        <v>5673</v>
      </c>
      <c r="F3268" s="17">
        <f>VLOOKUP(A3268,'forecast data dump'!$A$1:$H$3450,4,FALSE)</f>
        <v>44438</v>
      </c>
      <c r="G3268" s="17">
        <f>VLOOKUP(A3268,'forecast data dump'!$A$1:$H$3450,5,FALSE)</f>
        <v>44441</v>
      </c>
      <c r="H3268" s="13">
        <f>VLOOKUP(A3268,'forecast data dump'!$A$1:$H$3450,8,FALSE)</f>
        <v>0</v>
      </c>
      <c r="I3268" s="22">
        <f>D3268*(1-H3268)</f>
        <v>32</v>
      </c>
      <c r="J3268" s="5"/>
      <c r="K3268" s="5"/>
      <c r="L3268" s="33">
        <f>E3268*(1-H3268)</f>
        <v>5673</v>
      </c>
      <c r="M3268" s="33">
        <f>IF(J3268="",L3268,(E3268/D3268)*J3268)</f>
        <v>5673</v>
      </c>
      <c r="N3268" s="22">
        <f>L3268-M3268</f>
        <v>0</v>
      </c>
    </row>
    <row r="3269" spans="1:14" x14ac:dyDescent="0.3">
      <c r="A3269" s="3" t="s">
        <v>7839</v>
      </c>
      <c r="B3269" s="3"/>
      <c r="C3269" s="3"/>
      <c r="D3269" s="3"/>
      <c r="E3269" s="4"/>
      <c r="F3269" s="15"/>
      <c r="G3269" s="15"/>
      <c r="H3269" s="11"/>
      <c r="I3269" s="20"/>
      <c r="J3269" s="3"/>
      <c r="K3269" s="3"/>
      <c r="L3269" s="32"/>
      <c r="M3269" s="32"/>
      <c r="N3269" s="20"/>
    </row>
    <row r="3270" spans="1:14" x14ac:dyDescent="0.3">
      <c r="A3270" s="5" t="s">
        <v>1253</v>
      </c>
      <c r="B3270" s="5" t="s">
        <v>1254</v>
      </c>
      <c r="C3270" s="5" t="s">
        <v>3753</v>
      </c>
      <c r="D3270" s="5">
        <v>32</v>
      </c>
      <c r="E3270" s="6">
        <v>0</v>
      </c>
      <c r="F3270" s="17">
        <f>VLOOKUP(A3270,'forecast data dump'!$A$1:$H$3450,4,FALSE)</f>
        <v>44483</v>
      </c>
      <c r="G3270" s="17">
        <f>VLOOKUP(A3270,'forecast data dump'!$A$1:$H$3450,5,FALSE)</f>
        <v>44496</v>
      </c>
      <c r="H3270" s="13">
        <f>VLOOKUP(A3270,'forecast data dump'!$A$1:$H$3450,8,FALSE)</f>
        <v>0</v>
      </c>
      <c r="I3270" s="22">
        <f>D3270*(1-H3270)</f>
        <v>32</v>
      </c>
      <c r="J3270" s="5"/>
      <c r="K3270" s="5"/>
      <c r="L3270" s="33">
        <f>E3270*(1-H3270)</f>
        <v>0</v>
      </c>
      <c r="M3270" s="33">
        <f>IF(J3270="",L3270,(E3270/D3270)*J3270)</f>
        <v>0</v>
      </c>
      <c r="N3270" s="22">
        <f>L3270-M3270</f>
        <v>0</v>
      </c>
    </row>
    <row r="3271" spans="1:14" x14ac:dyDescent="0.3">
      <c r="A3271" s="5" t="s">
        <v>1253</v>
      </c>
      <c r="B3271" s="5" t="s">
        <v>1254</v>
      </c>
      <c r="C3271" s="5" t="s">
        <v>3740</v>
      </c>
      <c r="D3271" s="5">
        <v>32</v>
      </c>
      <c r="E3271" s="6">
        <v>5673</v>
      </c>
      <c r="F3271" s="17">
        <f>VLOOKUP(A3271,'forecast data dump'!$A$1:$H$3450,4,FALSE)</f>
        <v>44483</v>
      </c>
      <c r="G3271" s="17">
        <f>VLOOKUP(A3271,'forecast data dump'!$A$1:$H$3450,5,FALSE)</f>
        <v>44496</v>
      </c>
      <c r="H3271" s="13">
        <f>VLOOKUP(A3271,'forecast data dump'!$A$1:$H$3450,8,FALSE)</f>
        <v>0</v>
      </c>
      <c r="I3271" s="22">
        <f>D3271*(1-H3271)</f>
        <v>32</v>
      </c>
      <c r="J3271" s="5"/>
      <c r="K3271" s="5"/>
      <c r="L3271" s="33">
        <f>E3271*(1-H3271)</f>
        <v>5673</v>
      </c>
      <c r="M3271" s="33">
        <f>IF(J3271="",L3271,(E3271/D3271)*J3271)</f>
        <v>5673</v>
      </c>
      <c r="N3271" s="22">
        <f>L3271-M3271</f>
        <v>0</v>
      </c>
    </row>
    <row r="3272" spans="1:14" x14ac:dyDescent="0.3">
      <c r="A3272" s="3" t="s">
        <v>7954</v>
      </c>
      <c r="B3272" s="3"/>
      <c r="C3272" s="3"/>
      <c r="D3272" s="3"/>
      <c r="E3272" s="4"/>
      <c r="F3272" s="15"/>
      <c r="G3272" s="15"/>
      <c r="H3272" s="11"/>
      <c r="I3272" s="20"/>
      <c r="J3272" s="3"/>
      <c r="K3272" s="3"/>
      <c r="L3272" s="32"/>
      <c r="M3272" s="32"/>
      <c r="N3272" s="20"/>
    </row>
    <row r="3273" spans="1:14" x14ac:dyDescent="0.3">
      <c r="A3273" s="3" t="s">
        <v>7905</v>
      </c>
      <c r="B3273" s="3"/>
      <c r="C3273" s="3"/>
      <c r="D3273" s="3"/>
      <c r="E3273" s="4"/>
      <c r="F3273" s="15"/>
      <c r="G3273" s="15"/>
      <c r="H3273" s="11"/>
      <c r="I3273" s="20"/>
      <c r="J3273" s="3"/>
      <c r="K3273" s="3"/>
      <c r="L3273" s="32"/>
      <c r="M3273" s="32"/>
      <c r="N3273" s="20"/>
    </row>
    <row r="3274" spans="1:14" x14ac:dyDescent="0.3">
      <c r="A3274" s="5" t="s">
        <v>1288</v>
      </c>
      <c r="B3274" s="5" t="s">
        <v>1289</v>
      </c>
      <c r="C3274" s="5" t="s">
        <v>3740</v>
      </c>
      <c r="D3274" s="5">
        <v>80</v>
      </c>
      <c r="E3274" s="6">
        <v>13768</v>
      </c>
      <c r="F3274" s="17" t="str">
        <f>VLOOKUP(A3274,'forecast data dump'!$A$1:$H$3450,4,FALSE)</f>
        <v>17-Dec-19 A</v>
      </c>
      <c r="G3274" s="17">
        <f>VLOOKUP(A3274,'forecast data dump'!$A$1:$H$3450,5,FALSE)</f>
        <v>44407</v>
      </c>
      <c r="H3274" s="13">
        <f>VLOOKUP(A3274,'forecast data dump'!$A$1:$H$3450,8,FALSE)</f>
        <v>0.95</v>
      </c>
      <c r="I3274" s="22">
        <f t="shared" ref="I3274:I3283" si="468">D3274*(1-H3274)</f>
        <v>4.0000000000000036</v>
      </c>
      <c r="J3274" s="5"/>
      <c r="K3274" s="5"/>
      <c r="L3274" s="33">
        <f t="shared" ref="L3274:L3283" si="469">E3274*(1-H3274)</f>
        <v>688.40000000000066</v>
      </c>
      <c r="M3274" s="33">
        <f t="shared" ref="M3274:M3283" si="470">IF(J3274="",L3274,(E3274/D3274)*J3274)</f>
        <v>688.40000000000066</v>
      </c>
      <c r="N3274" s="22">
        <f t="shared" ref="N3274:N3283" si="471">L3274-M3274</f>
        <v>0</v>
      </c>
    </row>
    <row r="3275" spans="1:14" x14ac:dyDescent="0.3">
      <c r="A3275" s="5" t="s">
        <v>1288</v>
      </c>
      <c r="B3275" s="5" t="s">
        <v>1289</v>
      </c>
      <c r="C3275" s="5" t="s">
        <v>3767</v>
      </c>
      <c r="D3275" s="5">
        <v>240</v>
      </c>
      <c r="E3275" s="6">
        <v>0</v>
      </c>
      <c r="F3275" s="17" t="str">
        <f>VLOOKUP(A3275,'forecast data dump'!$A$1:$H$3450,4,FALSE)</f>
        <v>17-Dec-19 A</v>
      </c>
      <c r="G3275" s="17">
        <f>VLOOKUP(A3275,'forecast data dump'!$A$1:$H$3450,5,FALSE)</f>
        <v>44407</v>
      </c>
      <c r="H3275" s="13">
        <f>VLOOKUP(A3275,'forecast data dump'!$A$1:$H$3450,8,FALSE)</f>
        <v>0.95</v>
      </c>
      <c r="I3275" s="22">
        <f t="shared" si="468"/>
        <v>12.000000000000011</v>
      </c>
      <c r="J3275" s="5"/>
      <c r="K3275" s="5"/>
      <c r="L3275" s="33">
        <f t="shared" si="469"/>
        <v>0</v>
      </c>
      <c r="M3275" s="33">
        <f t="shared" si="470"/>
        <v>0</v>
      </c>
      <c r="N3275" s="22">
        <f t="shared" si="471"/>
        <v>0</v>
      </c>
    </row>
    <row r="3276" spans="1:14" x14ac:dyDescent="0.3">
      <c r="A3276" s="5" t="s">
        <v>1288</v>
      </c>
      <c r="B3276" s="5" t="s">
        <v>1289</v>
      </c>
      <c r="C3276" s="5" t="s">
        <v>3746</v>
      </c>
      <c r="D3276" s="5">
        <v>240</v>
      </c>
      <c r="E3276" s="6">
        <v>30362</v>
      </c>
      <c r="F3276" s="17" t="str">
        <f>VLOOKUP(A3276,'forecast data dump'!$A$1:$H$3450,4,FALSE)</f>
        <v>17-Dec-19 A</v>
      </c>
      <c r="G3276" s="17">
        <f>VLOOKUP(A3276,'forecast data dump'!$A$1:$H$3450,5,FALSE)</f>
        <v>44407</v>
      </c>
      <c r="H3276" s="13">
        <f>VLOOKUP(A3276,'forecast data dump'!$A$1:$H$3450,8,FALSE)</f>
        <v>0.95</v>
      </c>
      <c r="I3276" s="22">
        <f t="shared" si="468"/>
        <v>12.000000000000011</v>
      </c>
      <c r="J3276" s="5"/>
      <c r="K3276" s="5"/>
      <c r="L3276" s="33">
        <f t="shared" si="469"/>
        <v>1518.1000000000013</v>
      </c>
      <c r="M3276" s="33">
        <f t="shared" si="470"/>
        <v>1518.1000000000013</v>
      </c>
      <c r="N3276" s="22">
        <f t="shared" si="471"/>
        <v>0</v>
      </c>
    </row>
    <row r="3277" spans="1:14" x14ac:dyDescent="0.3">
      <c r="A3277" s="5" t="s">
        <v>1290</v>
      </c>
      <c r="B3277" s="5" t="s">
        <v>1291</v>
      </c>
      <c r="C3277" s="5" t="s">
        <v>3740</v>
      </c>
      <c r="D3277" s="5">
        <v>80</v>
      </c>
      <c r="E3277" s="6">
        <v>13768</v>
      </c>
      <c r="F3277" s="17" t="str">
        <f>VLOOKUP(A3277,'forecast data dump'!$A$1:$H$3450,4,FALSE)</f>
        <v>03-Nov-20 A</v>
      </c>
      <c r="G3277" s="17">
        <f>VLOOKUP(A3277,'forecast data dump'!$A$1:$H$3450,5,FALSE)</f>
        <v>44438</v>
      </c>
      <c r="H3277" s="13">
        <f>VLOOKUP(A3277,'forecast data dump'!$A$1:$H$3450,8,FALSE)</f>
        <v>0.6</v>
      </c>
      <c r="I3277" s="22">
        <f t="shared" si="468"/>
        <v>32</v>
      </c>
      <c r="J3277" s="5"/>
      <c r="K3277" s="5"/>
      <c r="L3277" s="33">
        <f t="shared" si="469"/>
        <v>5507.2000000000007</v>
      </c>
      <c r="M3277" s="33">
        <f t="shared" si="470"/>
        <v>5507.2000000000007</v>
      </c>
      <c r="N3277" s="22">
        <f t="shared" si="471"/>
        <v>0</v>
      </c>
    </row>
    <row r="3278" spans="1:14" x14ac:dyDescent="0.3">
      <c r="A3278" s="5" t="s">
        <v>1290</v>
      </c>
      <c r="B3278" s="5" t="s">
        <v>1291</v>
      </c>
      <c r="C3278" s="5" t="s">
        <v>3770</v>
      </c>
      <c r="D3278" s="5">
        <v>100</v>
      </c>
      <c r="E3278" s="6">
        <v>0</v>
      </c>
      <c r="F3278" s="17" t="str">
        <f>VLOOKUP(A3278,'forecast data dump'!$A$1:$H$3450,4,FALSE)</f>
        <v>03-Nov-20 A</v>
      </c>
      <c r="G3278" s="17">
        <f>VLOOKUP(A3278,'forecast data dump'!$A$1:$H$3450,5,FALSE)</f>
        <v>44438</v>
      </c>
      <c r="H3278" s="13">
        <f>VLOOKUP(A3278,'forecast data dump'!$A$1:$H$3450,8,FALSE)</f>
        <v>0.6</v>
      </c>
      <c r="I3278" s="22">
        <f t="shared" si="468"/>
        <v>40</v>
      </c>
      <c r="J3278" s="5"/>
      <c r="K3278" s="5"/>
      <c r="L3278" s="33">
        <f t="shared" si="469"/>
        <v>0</v>
      </c>
      <c r="M3278" s="33">
        <f t="shared" si="470"/>
        <v>0</v>
      </c>
      <c r="N3278" s="22">
        <f t="shared" si="471"/>
        <v>0</v>
      </c>
    </row>
    <row r="3279" spans="1:14" x14ac:dyDescent="0.3">
      <c r="A3279" s="5" t="s">
        <v>1290</v>
      </c>
      <c r="B3279" s="5" t="s">
        <v>1291</v>
      </c>
      <c r="C3279" s="5" t="s">
        <v>3767</v>
      </c>
      <c r="D3279" s="5">
        <v>200</v>
      </c>
      <c r="E3279" s="6">
        <v>0</v>
      </c>
      <c r="F3279" s="17" t="str">
        <f>VLOOKUP(A3279,'forecast data dump'!$A$1:$H$3450,4,FALSE)</f>
        <v>03-Nov-20 A</v>
      </c>
      <c r="G3279" s="17">
        <f>VLOOKUP(A3279,'forecast data dump'!$A$1:$H$3450,5,FALSE)</f>
        <v>44438</v>
      </c>
      <c r="H3279" s="13">
        <f>VLOOKUP(A3279,'forecast data dump'!$A$1:$H$3450,8,FALSE)</f>
        <v>0.6</v>
      </c>
      <c r="I3279" s="22">
        <f t="shared" si="468"/>
        <v>80</v>
      </c>
      <c r="J3279" s="5"/>
      <c r="K3279" s="5"/>
      <c r="L3279" s="33">
        <f t="shared" si="469"/>
        <v>0</v>
      </c>
      <c r="M3279" s="33">
        <f t="shared" si="470"/>
        <v>0</v>
      </c>
      <c r="N3279" s="22">
        <f t="shared" si="471"/>
        <v>0</v>
      </c>
    </row>
    <row r="3280" spans="1:14" x14ac:dyDescent="0.3">
      <c r="A3280" s="5" t="s">
        <v>1290</v>
      </c>
      <c r="B3280" s="5" t="s">
        <v>1291</v>
      </c>
      <c r="C3280" s="5" t="s">
        <v>3746</v>
      </c>
      <c r="D3280" s="5">
        <v>80</v>
      </c>
      <c r="E3280" s="6">
        <v>10121</v>
      </c>
      <c r="F3280" s="17" t="str">
        <f>VLOOKUP(A3280,'forecast data dump'!$A$1:$H$3450,4,FALSE)</f>
        <v>03-Nov-20 A</v>
      </c>
      <c r="G3280" s="17">
        <f>VLOOKUP(A3280,'forecast data dump'!$A$1:$H$3450,5,FALSE)</f>
        <v>44438</v>
      </c>
      <c r="H3280" s="13">
        <f>VLOOKUP(A3280,'forecast data dump'!$A$1:$H$3450,8,FALSE)</f>
        <v>0.6</v>
      </c>
      <c r="I3280" s="22">
        <f t="shared" si="468"/>
        <v>32</v>
      </c>
      <c r="J3280" s="5"/>
      <c r="K3280" s="5"/>
      <c r="L3280" s="33">
        <f t="shared" si="469"/>
        <v>4048.4</v>
      </c>
      <c r="M3280" s="33">
        <f t="shared" si="470"/>
        <v>4048.4</v>
      </c>
      <c r="N3280" s="22">
        <f t="shared" si="471"/>
        <v>0</v>
      </c>
    </row>
    <row r="3281" spans="1:14" x14ac:dyDescent="0.3">
      <c r="A3281" s="5" t="s">
        <v>1292</v>
      </c>
      <c r="B3281" s="5" t="s">
        <v>1293</v>
      </c>
      <c r="C3281" s="5" t="s">
        <v>3740</v>
      </c>
      <c r="D3281" s="5">
        <v>64</v>
      </c>
      <c r="E3281" s="6">
        <v>11015</v>
      </c>
      <c r="F3281" s="17">
        <f>VLOOKUP(A3281,'forecast data dump'!$A$1:$H$3450,4,FALSE)</f>
        <v>44379</v>
      </c>
      <c r="G3281" s="17">
        <f>VLOOKUP(A3281,'forecast data dump'!$A$1:$H$3450,5,FALSE)</f>
        <v>44407</v>
      </c>
      <c r="H3281" s="13">
        <f>VLOOKUP(A3281,'forecast data dump'!$A$1:$H$3450,8,FALSE)</f>
        <v>0</v>
      </c>
      <c r="I3281" s="22">
        <f t="shared" si="468"/>
        <v>64</v>
      </c>
      <c r="J3281" s="5"/>
      <c r="K3281" s="5"/>
      <c r="L3281" s="33">
        <f t="shared" si="469"/>
        <v>11015</v>
      </c>
      <c r="M3281" s="33">
        <f t="shared" si="470"/>
        <v>11015</v>
      </c>
      <c r="N3281" s="22">
        <f t="shared" si="471"/>
        <v>0</v>
      </c>
    </row>
    <row r="3282" spans="1:14" x14ac:dyDescent="0.3">
      <c r="A3282" s="5" t="s">
        <v>1292</v>
      </c>
      <c r="B3282" s="5" t="s">
        <v>1293</v>
      </c>
      <c r="C3282" s="5" t="s">
        <v>3770</v>
      </c>
      <c r="D3282" s="5">
        <v>60</v>
      </c>
      <c r="E3282" s="6">
        <v>0</v>
      </c>
      <c r="F3282" s="17">
        <f>VLOOKUP(A3282,'forecast data dump'!$A$1:$H$3450,4,FALSE)</f>
        <v>44379</v>
      </c>
      <c r="G3282" s="17">
        <f>VLOOKUP(A3282,'forecast data dump'!$A$1:$H$3450,5,FALSE)</f>
        <v>44407</v>
      </c>
      <c r="H3282" s="13">
        <f>VLOOKUP(A3282,'forecast data dump'!$A$1:$H$3450,8,FALSE)</f>
        <v>0</v>
      </c>
      <c r="I3282" s="22">
        <f t="shared" si="468"/>
        <v>60</v>
      </c>
      <c r="J3282" s="5"/>
      <c r="K3282" s="5"/>
      <c r="L3282" s="33">
        <f t="shared" si="469"/>
        <v>0</v>
      </c>
      <c r="M3282" s="33">
        <f t="shared" si="470"/>
        <v>0</v>
      </c>
      <c r="N3282" s="22">
        <f t="shared" si="471"/>
        <v>0</v>
      </c>
    </row>
    <row r="3283" spans="1:14" x14ac:dyDescent="0.3">
      <c r="A3283" s="5" t="s">
        <v>1292</v>
      </c>
      <c r="B3283" s="5" t="s">
        <v>1293</v>
      </c>
      <c r="C3283" s="5" t="s">
        <v>3746</v>
      </c>
      <c r="D3283" s="5">
        <v>80</v>
      </c>
      <c r="E3283" s="6">
        <v>10121</v>
      </c>
      <c r="F3283" s="17">
        <f>VLOOKUP(A3283,'forecast data dump'!$A$1:$H$3450,4,FALSE)</f>
        <v>44379</v>
      </c>
      <c r="G3283" s="17">
        <f>VLOOKUP(A3283,'forecast data dump'!$A$1:$H$3450,5,FALSE)</f>
        <v>44407</v>
      </c>
      <c r="H3283" s="13">
        <f>VLOOKUP(A3283,'forecast data dump'!$A$1:$H$3450,8,FALSE)</f>
        <v>0</v>
      </c>
      <c r="I3283" s="22">
        <f t="shared" si="468"/>
        <v>80</v>
      </c>
      <c r="J3283" s="5"/>
      <c r="K3283" s="5"/>
      <c r="L3283" s="33">
        <f t="shared" si="469"/>
        <v>10121</v>
      </c>
      <c r="M3283" s="33">
        <f t="shared" si="470"/>
        <v>10121</v>
      </c>
      <c r="N3283" s="22">
        <f t="shared" si="471"/>
        <v>0</v>
      </c>
    </row>
    <row r="3284" spans="1:14" x14ac:dyDescent="0.3">
      <c r="A3284" s="3" t="s">
        <v>7840</v>
      </c>
      <c r="B3284" s="3"/>
      <c r="C3284" s="3"/>
      <c r="D3284" s="3"/>
      <c r="E3284" s="4"/>
      <c r="F3284" s="15"/>
      <c r="G3284" s="15"/>
      <c r="H3284" s="11"/>
      <c r="I3284" s="20"/>
      <c r="J3284" s="3"/>
      <c r="K3284" s="3"/>
      <c r="L3284" s="32"/>
      <c r="M3284" s="32"/>
      <c r="N3284" s="20"/>
    </row>
    <row r="3285" spans="1:14" x14ac:dyDescent="0.3">
      <c r="A3285" s="5" t="s">
        <v>1275</v>
      </c>
      <c r="B3285" s="5" t="s">
        <v>1276</v>
      </c>
      <c r="C3285" s="5" t="s">
        <v>3740</v>
      </c>
      <c r="D3285" s="5">
        <v>36</v>
      </c>
      <c r="E3285" s="6">
        <v>6196</v>
      </c>
      <c r="F3285" s="17" t="str">
        <f>VLOOKUP(A3285,'forecast data dump'!$A$1:$H$3450,4,FALSE)</f>
        <v>02-Apr-21 A</v>
      </c>
      <c r="G3285" s="17" t="str">
        <f>VLOOKUP(A3285,'forecast data dump'!$A$1:$H$3450,5,FALSE)</f>
        <v>08-Apr-21 A</v>
      </c>
      <c r="H3285" s="13">
        <f>VLOOKUP(A3285,'forecast data dump'!$A$1:$H$3450,8,FALSE)</f>
        <v>1</v>
      </c>
      <c r="I3285" s="22">
        <f t="shared" ref="I3285:I3295" si="472">D3285*(1-H3285)</f>
        <v>0</v>
      </c>
      <c r="J3285" s="5"/>
      <c r="K3285" s="5"/>
      <c r="L3285" s="33">
        <f t="shared" ref="L3285:L3295" si="473">E3285*(1-H3285)</f>
        <v>0</v>
      </c>
      <c r="M3285" s="33">
        <f t="shared" ref="M3285:M3295" si="474">IF(J3285="",L3285,(E3285/D3285)*J3285)</f>
        <v>0</v>
      </c>
      <c r="N3285" s="22">
        <f t="shared" ref="N3285:N3295" si="475">L3285-M3285</f>
        <v>0</v>
      </c>
    </row>
    <row r="3286" spans="1:14" x14ac:dyDescent="0.3">
      <c r="A3286" s="5" t="s">
        <v>1275</v>
      </c>
      <c r="B3286" s="5" t="s">
        <v>1276</v>
      </c>
      <c r="C3286" s="5" t="s">
        <v>3770</v>
      </c>
      <c r="D3286" s="5">
        <v>36</v>
      </c>
      <c r="E3286" s="6">
        <v>0</v>
      </c>
      <c r="F3286" s="17" t="str">
        <f>VLOOKUP(A3286,'forecast data dump'!$A$1:$H$3450,4,FALSE)</f>
        <v>02-Apr-21 A</v>
      </c>
      <c r="G3286" s="17" t="str">
        <f>VLOOKUP(A3286,'forecast data dump'!$A$1:$H$3450,5,FALSE)</f>
        <v>08-Apr-21 A</v>
      </c>
      <c r="H3286" s="13">
        <f>VLOOKUP(A3286,'forecast data dump'!$A$1:$H$3450,8,FALSE)</f>
        <v>1</v>
      </c>
      <c r="I3286" s="22">
        <f t="shared" si="472"/>
        <v>0</v>
      </c>
      <c r="J3286" s="5"/>
      <c r="K3286" s="5"/>
      <c r="L3286" s="33">
        <f t="shared" si="473"/>
        <v>0</v>
      </c>
      <c r="M3286" s="33">
        <f t="shared" si="474"/>
        <v>0</v>
      </c>
      <c r="N3286" s="22">
        <f t="shared" si="475"/>
        <v>0</v>
      </c>
    </row>
    <row r="3287" spans="1:14" x14ac:dyDescent="0.3">
      <c r="A3287" s="5" t="s">
        <v>1277</v>
      </c>
      <c r="B3287" s="5" t="s">
        <v>1278</v>
      </c>
      <c r="C3287" s="5" t="s">
        <v>3770</v>
      </c>
      <c r="D3287" s="5">
        <v>64</v>
      </c>
      <c r="E3287" s="6">
        <v>0</v>
      </c>
      <c r="F3287" s="17">
        <f>VLOOKUP(A3287,'forecast data dump'!$A$1:$H$3450,4,FALSE)</f>
        <v>44410</v>
      </c>
      <c r="G3287" s="17">
        <f>VLOOKUP(A3287,'forecast data dump'!$A$1:$H$3450,5,FALSE)</f>
        <v>44495</v>
      </c>
      <c r="H3287" s="13">
        <f>VLOOKUP(A3287,'forecast data dump'!$A$1:$H$3450,8,FALSE)</f>
        <v>0</v>
      </c>
      <c r="I3287" s="22">
        <f t="shared" si="472"/>
        <v>64</v>
      </c>
      <c r="J3287" s="5"/>
      <c r="K3287" s="5"/>
      <c r="L3287" s="33">
        <f t="shared" si="473"/>
        <v>0</v>
      </c>
      <c r="M3287" s="33">
        <f t="shared" si="474"/>
        <v>0</v>
      </c>
      <c r="N3287" s="22">
        <f t="shared" si="475"/>
        <v>0</v>
      </c>
    </row>
    <row r="3288" spans="1:14" x14ac:dyDescent="0.3">
      <c r="A3288" s="5" t="s">
        <v>1277</v>
      </c>
      <c r="B3288" s="5" t="s">
        <v>1278</v>
      </c>
      <c r="C3288" s="5" t="s">
        <v>3740</v>
      </c>
      <c r="D3288" s="5">
        <v>64</v>
      </c>
      <c r="E3288" s="6">
        <v>11015</v>
      </c>
      <c r="F3288" s="17">
        <f>VLOOKUP(A3288,'forecast data dump'!$A$1:$H$3450,4,FALSE)</f>
        <v>44410</v>
      </c>
      <c r="G3288" s="17">
        <f>VLOOKUP(A3288,'forecast data dump'!$A$1:$H$3450,5,FALSE)</f>
        <v>44495</v>
      </c>
      <c r="H3288" s="13">
        <f>VLOOKUP(A3288,'forecast data dump'!$A$1:$H$3450,8,FALSE)</f>
        <v>0</v>
      </c>
      <c r="I3288" s="22">
        <f t="shared" si="472"/>
        <v>64</v>
      </c>
      <c r="J3288" s="5"/>
      <c r="K3288" s="5"/>
      <c r="L3288" s="33">
        <f t="shared" si="473"/>
        <v>11015</v>
      </c>
      <c r="M3288" s="33">
        <f t="shared" si="474"/>
        <v>11015</v>
      </c>
      <c r="N3288" s="22">
        <f t="shared" si="475"/>
        <v>0</v>
      </c>
    </row>
    <row r="3289" spans="1:14" x14ac:dyDescent="0.3">
      <c r="A3289" s="5" t="s">
        <v>1277</v>
      </c>
      <c r="B3289" s="5" t="s">
        <v>1278</v>
      </c>
      <c r="C3289" s="5" t="s">
        <v>3746</v>
      </c>
      <c r="D3289" s="5">
        <v>406</v>
      </c>
      <c r="E3289" s="6">
        <v>51363</v>
      </c>
      <c r="F3289" s="17">
        <f>VLOOKUP(A3289,'forecast data dump'!$A$1:$H$3450,4,FALSE)</f>
        <v>44410</v>
      </c>
      <c r="G3289" s="17">
        <f>VLOOKUP(A3289,'forecast data dump'!$A$1:$H$3450,5,FALSE)</f>
        <v>44495</v>
      </c>
      <c r="H3289" s="13">
        <f>VLOOKUP(A3289,'forecast data dump'!$A$1:$H$3450,8,FALSE)</f>
        <v>0</v>
      </c>
      <c r="I3289" s="22">
        <f t="shared" si="472"/>
        <v>406</v>
      </c>
      <c r="J3289" s="5"/>
      <c r="K3289" s="5"/>
      <c r="L3289" s="33">
        <f t="shared" si="473"/>
        <v>51363</v>
      </c>
      <c r="M3289" s="33">
        <f t="shared" si="474"/>
        <v>51363</v>
      </c>
      <c r="N3289" s="22">
        <f t="shared" si="475"/>
        <v>0</v>
      </c>
    </row>
    <row r="3290" spans="1:14" x14ac:dyDescent="0.3">
      <c r="A3290" s="5" t="s">
        <v>1279</v>
      </c>
      <c r="B3290" s="5" t="s">
        <v>1280</v>
      </c>
      <c r="C3290" s="5" t="s">
        <v>3746</v>
      </c>
      <c r="D3290" s="5">
        <v>80</v>
      </c>
      <c r="E3290" s="6">
        <v>10424</v>
      </c>
      <c r="F3290" s="17">
        <f>VLOOKUP(A3290,'forecast data dump'!$A$1:$H$3450,4,FALSE)</f>
        <v>44496</v>
      </c>
      <c r="G3290" s="17">
        <f>VLOOKUP(A3290,'forecast data dump'!$A$1:$H$3450,5,FALSE)</f>
        <v>44533</v>
      </c>
      <c r="H3290" s="13">
        <f>VLOOKUP(A3290,'forecast data dump'!$A$1:$H$3450,8,FALSE)</f>
        <v>0</v>
      </c>
      <c r="I3290" s="22">
        <f t="shared" si="472"/>
        <v>80</v>
      </c>
      <c r="J3290" s="5"/>
      <c r="K3290" s="5"/>
      <c r="L3290" s="33">
        <f t="shared" si="473"/>
        <v>10424</v>
      </c>
      <c r="M3290" s="33">
        <f t="shared" si="474"/>
        <v>10424</v>
      </c>
      <c r="N3290" s="22">
        <f t="shared" si="475"/>
        <v>0</v>
      </c>
    </row>
    <row r="3291" spans="1:14" x14ac:dyDescent="0.3">
      <c r="A3291" s="5" t="s">
        <v>1279</v>
      </c>
      <c r="B3291" s="5" t="s">
        <v>1280</v>
      </c>
      <c r="C3291" s="5" t="s">
        <v>3742</v>
      </c>
      <c r="D3291" s="5">
        <v>320</v>
      </c>
      <c r="E3291" s="6">
        <v>37615</v>
      </c>
      <c r="F3291" s="17">
        <f>VLOOKUP(A3291,'forecast data dump'!$A$1:$H$3450,4,FALSE)</f>
        <v>44496</v>
      </c>
      <c r="G3291" s="17">
        <f>VLOOKUP(A3291,'forecast data dump'!$A$1:$H$3450,5,FALSE)</f>
        <v>44533</v>
      </c>
      <c r="H3291" s="13">
        <f>VLOOKUP(A3291,'forecast data dump'!$A$1:$H$3450,8,FALSE)</f>
        <v>0</v>
      </c>
      <c r="I3291" s="22">
        <f t="shared" si="472"/>
        <v>320</v>
      </c>
      <c r="J3291" s="5"/>
      <c r="K3291" s="5"/>
      <c r="L3291" s="33">
        <f t="shared" si="473"/>
        <v>37615</v>
      </c>
      <c r="M3291" s="33">
        <f t="shared" si="474"/>
        <v>37615</v>
      </c>
      <c r="N3291" s="22">
        <f t="shared" si="475"/>
        <v>0</v>
      </c>
    </row>
    <row r="3292" spans="1:14" x14ac:dyDescent="0.3">
      <c r="A3292" s="5" t="s">
        <v>1279</v>
      </c>
      <c r="B3292" s="5" t="s">
        <v>1280</v>
      </c>
      <c r="C3292" s="5" t="s">
        <v>3767</v>
      </c>
      <c r="D3292" s="5">
        <v>160</v>
      </c>
      <c r="E3292" s="6">
        <v>0</v>
      </c>
      <c r="F3292" s="17">
        <f>VLOOKUP(A3292,'forecast data dump'!$A$1:$H$3450,4,FALSE)</f>
        <v>44496</v>
      </c>
      <c r="G3292" s="17">
        <f>VLOOKUP(A3292,'forecast data dump'!$A$1:$H$3450,5,FALSE)</f>
        <v>44533</v>
      </c>
      <c r="H3292" s="13">
        <f>VLOOKUP(A3292,'forecast data dump'!$A$1:$H$3450,8,FALSE)</f>
        <v>0</v>
      </c>
      <c r="I3292" s="22">
        <f t="shared" si="472"/>
        <v>160</v>
      </c>
      <c r="J3292" s="5"/>
      <c r="K3292" s="5"/>
      <c r="L3292" s="33">
        <f t="shared" si="473"/>
        <v>0</v>
      </c>
      <c r="M3292" s="33">
        <f t="shared" si="474"/>
        <v>0</v>
      </c>
      <c r="N3292" s="22">
        <f t="shared" si="475"/>
        <v>0</v>
      </c>
    </row>
    <row r="3293" spans="1:14" x14ac:dyDescent="0.3">
      <c r="A3293" s="5" t="s">
        <v>1281</v>
      </c>
      <c r="B3293" s="5" t="s">
        <v>1282</v>
      </c>
      <c r="C3293" s="5" t="s">
        <v>3740</v>
      </c>
      <c r="D3293" s="5">
        <v>72</v>
      </c>
      <c r="E3293" s="6">
        <v>12763</v>
      </c>
      <c r="F3293" s="17">
        <f>VLOOKUP(A3293,'forecast data dump'!$A$1:$H$3450,4,FALSE)</f>
        <v>44536</v>
      </c>
      <c r="G3293" s="17">
        <f>VLOOKUP(A3293,'forecast data dump'!$A$1:$H$3450,5,FALSE)</f>
        <v>44580</v>
      </c>
      <c r="H3293" s="13">
        <f>VLOOKUP(A3293,'forecast data dump'!$A$1:$H$3450,8,FALSE)</f>
        <v>0</v>
      </c>
      <c r="I3293" s="22">
        <f t="shared" si="472"/>
        <v>72</v>
      </c>
      <c r="J3293" s="5"/>
      <c r="K3293" s="5"/>
      <c r="L3293" s="33">
        <f t="shared" si="473"/>
        <v>12763</v>
      </c>
      <c r="M3293" s="33">
        <f t="shared" si="474"/>
        <v>12763</v>
      </c>
      <c r="N3293" s="22">
        <f t="shared" si="475"/>
        <v>0</v>
      </c>
    </row>
    <row r="3294" spans="1:14" x14ac:dyDescent="0.3">
      <c r="A3294" s="5" t="s">
        <v>1281</v>
      </c>
      <c r="B3294" s="5" t="s">
        <v>1282</v>
      </c>
      <c r="C3294" s="5" t="s">
        <v>3753</v>
      </c>
      <c r="D3294" s="5">
        <v>108</v>
      </c>
      <c r="E3294" s="6">
        <v>0</v>
      </c>
      <c r="F3294" s="17">
        <f>VLOOKUP(A3294,'forecast data dump'!$A$1:$H$3450,4,FALSE)</f>
        <v>44536</v>
      </c>
      <c r="G3294" s="17">
        <f>VLOOKUP(A3294,'forecast data dump'!$A$1:$H$3450,5,FALSE)</f>
        <v>44580</v>
      </c>
      <c r="H3294" s="13">
        <f>VLOOKUP(A3294,'forecast data dump'!$A$1:$H$3450,8,FALSE)</f>
        <v>0</v>
      </c>
      <c r="I3294" s="22">
        <f t="shared" si="472"/>
        <v>108</v>
      </c>
      <c r="J3294" s="5"/>
      <c r="K3294" s="5"/>
      <c r="L3294" s="33">
        <f t="shared" si="473"/>
        <v>0</v>
      </c>
      <c r="M3294" s="33">
        <f t="shared" si="474"/>
        <v>0</v>
      </c>
      <c r="N3294" s="22">
        <f t="shared" si="475"/>
        <v>0</v>
      </c>
    </row>
    <row r="3295" spans="1:14" x14ac:dyDescent="0.3">
      <c r="A3295" s="5" t="s">
        <v>1281</v>
      </c>
      <c r="B3295" s="5" t="s">
        <v>1282</v>
      </c>
      <c r="C3295" s="5" t="s">
        <v>3746</v>
      </c>
      <c r="D3295" s="5">
        <v>108</v>
      </c>
      <c r="E3295" s="6">
        <v>14073</v>
      </c>
      <c r="F3295" s="17">
        <f>VLOOKUP(A3295,'forecast data dump'!$A$1:$H$3450,4,FALSE)</f>
        <v>44536</v>
      </c>
      <c r="G3295" s="17">
        <f>VLOOKUP(A3295,'forecast data dump'!$A$1:$H$3450,5,FALSE)</f>
        <v>44580</v>
      </c>
      <c r="H3295" s="13">
        <f>VLOOKUP(A3295,'forecast data dump'!$A$1:$H$3450,8,FALSE)</f>
        <v>0</v>
      </c>
      <c r="I3295" s="22">
        <f t="shared" si="472"/>
        <v>108</v>
      </c>
      <c r="J3295" s="5"/>
      <c r="K3295" s="5"/>
      <c r="L3295" s="33">
        <f t="shared" si="473"/>
        <v>14073</v>
      </c>
      <c r="M3295" s="33">
        <f t="shared" si="474"/>
        <v>14073</v>
      </c>
      <c r="N3295" s="22">
        <f t="shared" si="475"/>
        <v>0</v>
      </c>
    </row>
    <row r="3296" spans="1:14" x14ac:dyDescent="0.3">
      <c r="A3296" s="3" t="s">
        <v>7955</v>
      </c>
      <c r="B3296" s="3"/>
      <c r="C3296" s="3"/>
      <c r="D3296" s="3"/>
      <c r="E3296" s="4"/>
      <c r="F3296" s="15"/>
      <c r="G3296" s="15"/>
      <c r="H3296" s="11"/>
      <c r="I3296" s="20"/>
      <c r="J3296" s="3"/>
      <c r="K3296" s="3"/>
      <c r="L3296" s="32"/>
      <c r="M3296" s="32"/>
      <c r="N3296" s="20"/>
    </row>
    <row r="3297" spans="1:14" x14ac:dyDescent="0.3">
      <c r="A3297" s="3" t="s">
        <v>7906</v>
      </c>
      <c r="B3297" s="3"/>
      <c r="C3297" s="3"/>
      <c r="D3297" s="3"/>
      <c r="E3297" s="4"/>
      <c r="F3297" s="15"/>
      <c r="G3297" s="15"/>
      <c r="H3297" s="11"/>
      <c r="I3297" s="20"/>
      <c r="J3297" s="3"/>
      <c r="K3297" s="3"/>
      <c r="L3297" s="32"/>
      <c r="M3297" s="32"/>
      <c r="N3297" s="20"/>
    </row>
    <row r="3298" spans="1:14" x14ac:dyDescent="0.3">
      <c r="A3298" s="5" t="s">
        <v>1145</v>
      </c>
      <c r="B3298" s="5" t="s">
        <v>1146</v>
      </c>
      <c r="C3298" s="5" t="s">
        <v>3740</v>
      </c>
      <c r="D3298" s="5">
        <v>24</v>
      </c>
      <c r="E3298" s="6">
        <v>4123</v>
      </c>
      <c r="F3298" s="17" t="str">
        <f>VLOOKUP(A3298,'forecast data dump'!$A$1:$H$3450,4,FALSE)</f>
        <v>19-Dec-19 A</v>
      </c>
      <c r="G3298" s="17" t="str">
        <f>VLOOKUP(A3298,'forecast data dump'!$A$1:$H$3450,5,FALSE)</f>
        <v>28-Feb-20 A</v>
      </c>
      <c r="H3298" s="13">
        <f>VLOOKUP(A3298,'forecast data dump'!$A$1:$H$3450,8,FALSE)</f>
        <v>1</v>
      </c>
      <c r="I3298" s="22">
        <f t="shared" ref="I3298:I3308" si="476">D3298*(1-H3298)</f>
        <v>0</v>
      </c>
      <c r="J3298" s="5"/>
      <c r="K3298" s="5"/>
      <c r="L3298" s="33">
        <f t="shared" ref="L3298:L3308" si="477">E3298*(1-H3298)</f>
        <v>0</v>
      </c>
      <c r="M3298" s="33">
        <f t="shared" ref="M3298:M3308" si="478">IF(J3298="",L3298,(E3298/D3298)*J3298)</f>
        <v>0</v>
      </c>
      <c r="N3298" s="22">
        <f t="shared" ref="N3298:N3308" si="479">L3298-M3298</f>
        <v>0</v>
      </c>
    </row>
    <row r="3299" spans="1:14" x14ac:dyDescent="0.3">
      <c r="A3299" s="5" t="s">
        <v>1145</v>
      </c>
      <c r="B3299" s="5" t="s">
        <v>1146</v>
      </c>
      <c r="C3299" s="5" t="s">
        <v>3795</v>
      </c>
      <c r="D3299" s="5">
        <v>120</v>
      </c>
      <c r="E3299" s="6">
        <v>0</v>
      </c>
      <c r="F3299" s="17" t="str">
        <f>VLOOKUP(A3299,'forecast data dump'!$A$1:$H$3450,4,FALSE)</f>
        <v>19-Dec-19 A</v>
      </c>
      <c r="G3299" s="17" t="str">
        <f>VLOOKUP(A3299,'forecast data dump'!$A$1:$H$3450,5,FALSE)</f>
        <v>28-Feb-20 A</v>
      </c>
      <c r="H3299" s="13">
        <f>VLOOKUP(A3299,'forecast data dump'!$A$1:$H$3450,8,FALSE)</f>
        <v>1</v>
      </c>
      <c r="I3299" s="22">
        <f t="shared" si="476"/>
        <v>0</v>
      </c>
      <c r="J3299" s="5"/>
      <c r="K3299" s="5"/>
      <c r="L3299" s="33">
        <f t="shared" si="477"/>
        <v>0</v>
      </c>
      <c r="M3299" s="33">
        <f t="shared" si="478"/>
        <v>0</v>
      </c>
      <c r="N3299" s="22">
        <f t="shared" si="479"/>
        <v>0</v>
      </c>
    </row>
    <row r="3300" spans="1:14" x14ac:dyDescent="0.3">
      <c r="A3300" s="5" t="s">
        <v>1145</v>
      </c>
      <c r="B3300" s="5" t="s">
        <v>1146</v>
      </c>
      <c r="C3300" s="5" t="s">
        <v>3753</v>
      </c>
      <c r="D3300" s="5">
        <v>36</v>
      </c>
      <c r="E3300" s="6">
        <v>0</v>
      </c>
      <c r="F3300" s="17" t="str">
        <f>VLOOKUP(A3300,'forecast data dump'!$A$1:$H$3450,4,FALSE)</f>
        <v>19-Dec-19 A</v>
      </c>
      <c r="G3300" s="17" t="str">
        <f>VLOOKUP(A3300,'forecast data dump'!$A$1:$H$3450,5,FALSE)</f>
        <v>28-Feb-20 A</v>
      </c>
      <c r="H3300" s="13">
        <f>VLOOKUP(A3300,'forecast data dump'!$A$1:$H$3450,8,FALSE)</f>
        <v>1</v>
      </c>
      <c r="I3300" s="22">
        <f t="shared" si="476"/>
        <v>0</v>
      </c>
      <c r="J3300" s="5"/>
      <c r="K3300" s="5"/>
      <c r="L3300" s="33">
        <f t="shared" si="477"/>
        <v>0</v>
      </c>
      <c r="M3300" s="33">
        <f t="shared" si="478"/>
        <v>0</v>
      </c>
      <c r="N3300" s="22">
        <f t="shared" si="479"/>
        <v>0</v>
      </c>
    </row>
    <row r="3301" spans="1:14" x14ac:dyDescent="0.3">
      <c r="A3301" s="5" t="s">
        <v>1147</v>
      </c>
      <c r="B3301" s="5" t="s">
        <v>1148</v>
      </c>
      <c r="C3301" s="5" t="s">
        <v>3740</v>
      </c>
      <c r="D3301" s="5">
        <v>16</v>
      </c>
      <c r="E3301" s="6">
        <v>2754</v>
      </c>
      <c r="F3301" s="17" t="str">
        <f>VLOOKUP(A3301,'forecast data dump'!$A$1:$H$3450,4,FALSE)</f>
        <v>24-Feb-20 A</v>
      </c>
      <c r="G3301" s="17">
        <f>VLOOKUP(A3301,'forecast data dump'!$A$1:$H$3450,5,FALSE)</f>
        <v>44407</v>
      </c>
      <c r="H3301" s="13">
        <f>VLOOKUP(A3301,'forecast data dump'!$A$1:$H$3450,8,FALSE)</f>
        <v>0.95</v>
      </c>
      <c r="I3301" s="22">
        <f t="shared" si="476"/>
        <v>0.80000000000000071</v>
      </c>
      <c r="J3301" s="5"/>
      <c r="K3301" s="5"/>
      <c r="L3301" s="33">
        <f t="shared" si="477"/>
        <v>137.70000000000013</v>
      </c>
      <c r="M3301" s="33">
        <f t="shared" si="478"/>
        <v>137.70000000000013</v>
      </c>
      <c r="N3301" s="22">
        <f t="shared" si="479"/>
        <v>0</v>
      </c>
    </row>
    <row r="3302" spans="1:14" x14ac:dyDescent="0.3">
      <c r="A3302" s="5" t="s">
        <v>1147</v>
      </c>
      <c r="B3302" s="5" t="s">
        <v>1148</v>
      </c>
      <c r="C3302" s="5" t="s">
        <v>3795</v>
      </c>
      <c r="D3302" s="5">
        <v>80</v>
      </c>
      <c r="E3302" s="6">
        <v>0</v>
      </c>
      <c r="F3302" s="17" t="str">
        <f>VLOOKUP(A3302,'forecast data dump'!$A$1:$H$3450,4,FALSE)</f>
        <v>24-Feb-20 A</v>
      </c>
      <c r="G3302" s="17">
        <f>VLOOKUP(A3302,'forecast data dump'!$A$1:$H$3450,5,FALSE)</f>
        <v>44407</v>
      </c>
      <c r="H3302" s="13">
        <f>VLOOKUP(A3302,'forecast data dump'!$A$1:$H$3450,8,FALSE)</f>
        <v>0.95</v>
      </c>
      <c r="I3302" s="22">
        <f t="shared" si="476"/>
        <v>4.0000000000000036</v>
      </c>
      <c r="J3302" s="5"/>
      <c r="K3302" s="5"/>
      <c r="L3302" s="33">
        <f t="shared" si="477"/>
        <v>0</v>
      </c>
      <c r="M3302" s="33">
        <f t="shared" si="478"/>
        <v>0</v>
      </c>
      <c r="N3302" s="22">
        <f t="shared" si="479"/>
        <v>0</v>
      </c>
    </row>
    <row r="3303" spans="1:14" x14ac:dyDescent="0.3">
      <c r="A3303" s="5" t="s">
        <v>1147</v>
      </c>
      <c r="B3303" s="5" t="s">
        <v>1148</v>
      </c>
      <c r="C3303" s="5" t="s">
        <v>3753</v>
      </c>
      <c r="D3303" s="5">
        <v>40</v>
      </c>
      <c r="E3303" s="6">
        <v>0</v>
      </c>
      <c r="F3303" s="17" t="str">
        <f>VLOOKUP(A3303,'forecast data dump'!$A$1:$H$3450,4,FALSE)</f>
        <v>24-Feb-20 A</v>
      </c>
      <c r="G3303" s="17">
        <f>VLOOKUP(A3303,'forecast data dump'!$A$1:$H$3450,5,FALSE)</f>
        <v>44407</v>
      </c>
      <c r="H3303" s="13">
        <f>VLOOKUP(A3303,'forecast data dump'!$A$1:$H$3450,8,FALSE)</f>
        <v>0.95</v>
      </c>
      <c r="I3303" s="22">
        <f t="shared" si="476"/>
        <v>2.0000000000000018</v>
      </c>
      <c r="J3303" s="5"/>
      <c r="K3303" s="5"/>
      <c r="L3303" s="33">
        <f t="shared" si="477"/>
        <v>0</v>
      </c>
      <c r="M3303" s="33">
        <f t="shared" si="478"/>
        <v>0</v>
      </c>
      <c r="N3303" s="22">
        <f t="shared" si="479"/>
        <v>0</v>
      </c>
    </row>
    <row r="3304" spans="1:14" x14ac:dyDescent="0.3">
      <c r="A3304" s="5" t="s">
        <v>1149</v>
      </c>
      <c r="B3304" s="5" t="s">
        <v>1150</v>
      </c>
      <c r="C3304" s="5" t="s">
        <v>3740</v>
      </c>
      <c r="D3304" s="5">
        <v>12</v>
      </c>
      <c r="E3304" s="6">
        <v>2065</v>
      </c>
      <c r="F3304" s="17">
        <f>VLOOKUP(A3304,'forecast data dump'!$A$1:$H$3450,4,FALSE)</f>
        <v>44410</v>
      </c>
      <c r="G3304" s="17">
        <f>VLOOKUP(A3304,'forecast data dump'!$A$1:$H$3450,5,FALSE)</f>
        <v>44421</v>
      </c>
      <c r="H3304" s="13">
        <f>VLOOKUP(A3304,'forecast data dump'!$A$1:$H$3450,8,FALSE)</f>
        <v>0</v>
      </c>
      <c r="I3304" s="22">
        <f t="shared" si="476"/>
        <v>12</v>
      </c>
      <c r="J3304" s="5"/>
      <c r="K3304" s="5"/>
      <c r="L3304" s="33">
        <f t="shared" si="477"/>
        <v>2065</v>
      </c>
      <c r="M3304" s="33">
        <f t="shared" si="478"/>
        <v>2065</v>
      </c>
      <c r="N3304" s="22">
        <f t="shared" si="479"/>
        <v>0</v>
      </c>
    </row>
    <row r="3305" spans="1:14" x14ac:dyDescent="0.3">
      <c r="A3305" s="5" t="s">
        <v>1149</v>
      </c>
      <c r="B3305" s="5" t="s">
        <v>1150</v>
      </c>
      <c r="C3305" s="5" t="s">
        <v>3753</v>
      </c>
      <c r="D3305" s="5">
        <v>30</v>
      </c>
      <c r="E3305" s="6">
        <v>0</v>
      </c>
      <c r="F3305" s="17">
        <f>VLOOKUP(A3305,'forecast data dump'!$A$1:$H$3450,4,FALSE)</f>
        <v>44410</v>
      </c>
      <c r="G3305" s="17">
        <f>VLOOKUP(A3305,'forecast data dump'!$A$1:$H$3450,5,FALSE)</f>
        <v>44421</v>
      </c>
      <c r="H3305" s="13">
        <f>VLOOKUP(A3305,'forecast data dump'!$A$1:$H$3450,8,FALSE)</f>
        <v>0</v>
      </c>
      <c r="I3305" s="22">
        <f t="shared" si="476"/>
        <v>30</v>
      </c>
      <c r="J3305" s="5"/>
      <c r="K3305" s="5"/>
      <c r="L3305" s="33">
        <f t="shared" si="477"/>
        <v>0</v>
      </c>
      <c r="M3305" s="33">
        <f t="shared" si="478"/>
        <v>0</v>
      </c>
      <c r="N3305" s="22">
        <f t="shared" si="479"/>
        <v>0</v>
      </c>
    </row>
    <row r="3306" spans="1:14" x14ac:dyDescent="0.3">
      <c r="A3306" s="5" t="s">
        <v>1157</v>
      </c>
      <c r="B3306" s="5" t="s">
        <v>1158</v>
      </c>
      <c r="C3306" s="5" t="s">
        <v>3746</v>
      </c>
      <c r="D3306" s="5">
        <v>326</v>
      </c>
      <c r="E3306" s="6">
        <v>40041</v>
      </c>
      <c r="F3306" s="17" t="str">
        <f>VLOOKUP(A3306,'forecast data dump'!$A$1:$H$3450,4,FALSE)</f>
        <v>03-Jun-19 A</v>
      </c>
      <c r="G3306" s="17" t="str">
        <f>VLOOKUP(A3306,'forecast data dump'!$A$1:$H$3450,5,FALSE)</f>
        <v>31-Dec-19 A</v>
      </c>
      <c r="H3306" s="13">
        <f>VLOOKUP(A3306,'forecast data dump'!$A$1:$H$3450,8,FALSE)</f>
        <v>1</v>
      </c>
      <c r="I3306" s="22">
        <f t="shared" si="476"/>
        <v>0</v>
      </c>
      <c r="J3306" s="5"/>
      <c r="K3306" s="5"/>
      <c r="L3306" s="33">
        <f t="shared" si="477"/>
        <v>0</v>
      </c>
      <c r="M3306" s="33">
        <f t="shared" si="478"/>
        <v>0</v>
      </c>
      <c r="N3306" s="22">
        <f t="shared" si="479"/>
        <v>0</v>
      </c>
    </row>
    <row r="3307" spans="1:14" x14ac:dyDescent="0.3">
      <c r="A3307" s="5" t="s">
        <v>1157</v>
      </c>
      <c r="B3307" s="5" t="s">
        <v>1158</v>
      </c>
      <c r="C3307" s="5" t="s">
        <v>3740</v>
      </c>
      <c r="D3307" s="5">
        <v>19</v>
      </c>
      <c r="E3307" s="6">
        <v>3175</v>
      </c>
      <c r="F3307" s="17" t="str">
        <f>VLOOKUP(A3307,'forecast data dump'!$A$1:$H$3450,4,FALSE)</f>
        <v>03-Jun-19 A</v>
      </c>
      <c r="G3307" s="17" t="str">
        <f>VLOOKUP(A3307,'forecast data dump'!$A$1:$H$3450,5,FALSE)</f>
        <v>31-Dec-19 A</v>
      </c>
      <c r="H3307" s="13">
        <f>VLOOKUP(A3307,'forecast data dump'!$A$1:$H$3450,8,FALSE)</f>
        <v>1</v>
      </c>
      <c r="I3307" s="22">
        <f t="shared" si="476"/>
        <v>0</v>
      </c>
      <c r="J3307" s="5"/>
      <c r="K3307" s="5"/>
      <c r="L3307" s="33">
        <f t="shared" si="477"/>
        <v>0</v>
      </c>
      <c r="M3307" s="33">
        <f t="shared" si="478"/>
        <v>0</v>
      </c>
      <c r="N3307" s="22">
        <f t="shared" si="479"/>
        <v>0</v>
      </c>
    </row>
    <row r="3308" spans="1:14" x14ac:dyDescent="0.3">
      <c r="A3308" s="5" t="s">
        <v>1157</v>
      </c>
      <c r="B3308" s="5" t="s">
        <v>1158</v>
      </c>
      <c r="C3308" s="5" t="s">
        <v>3753</v>
      </c>
      <c r="D3308" s="5">
        <v>19</v>
      </c>
      <c r="E3308" s="6">
        <v>0</v>
      </c>
      <c r="F3308" s="17" t="str">
        <f>VLOOKUP(A3308,'forecast data dump'!$A$1:$H$3450,4,FALSE)</f>
        <v>03-Jun-19 A</v>
      </c>
      <c r="G3308" s="17" t="str">
        <f>VLOOKUP(A3308,'forecast data dump'!$A$1:$H$3450,5,FALSE)</f>
        <v>31-Dec-19 A</v>
      </c>
      <c r="H3308" s="13">
        <f>VLOOKUP(A3308,'forecast data dump'!$A$1:$H$3450,8,FALSE)</f>
        <v>1</v>
      </c>
      <c r="I3308" s="22">
        <f t="shared" si="476"/>
        <v>0</v>
      </c>
      <c r="J3308" s="5"/>
      <c r="K3308" s="5"/>
      <c r="L3308" s="33">
        <f t="shared" si="477"/>
        <v>0</v>
      </c>
      <c r="M3308" s="33">
        <f t="shared" si="478"/>
        <v>0</v>
      </c>
      <c r="N3308" s="22">
        <f t="shared" si="479"/>
        <v>0</v>
      </c>
    </row>
    <row r="3309" spans="1:14" x14ac:dyDescent="0.3">
      <c r="A3309" s="3" t="s">
        <v>7841</v>
      </c>
      <c r="B3309" s="3"/>
      <c r="C3309" s="3"/>
      <c r="D3309" s="3"/>
      <c r="E3309" s="4"/>
      <c r="F3309" s="15"/>
      <c r="G3309" s="15"/>
      <c r="H3309" s="11"/>
      <c r="I3309" s="20"/>
      <c r="J3309" s="3"/>
      <c r="K3309" s="3"/>
      <c r="L3309" s="32"/>
      <c r="M3309" s="32"/>
      <c r="N3309" s="20"/>
    </row>
    <row r="3310" spans="1:14" x14ac:dyDescent="0.3">
      <c r="A3310" s="5" t="s">
        <v>1160</v>
      </c>
      <c r="B3310" s="5" t="s">
        <v>1161</v>
      </c>
      <c r="C3310" s="5" t="s">
        <v>3746</v>
      </c>
      <c r="D3310" s="5">
        <v>40</v>
      </c>
      <c r="E3310" s="6">
        <v>5060</v>
      </c>
      <c r="F3310" s="17" t="str">
        <f>VLOOKUP(A3310,'forecast data dump'!$A$1:$H$3450,4,FALSE)</f>
        <v>01-Apr-21 A</v>
      </c>
      <c r="G3310" s="17" t="str">
        <f>VLOOKUP(A3310,'forecast data dump'!$A$1:$H$3450,5,FALSE)</f>
        <v>07-Apr-21 A</v>
      </c>
      <c r="H3310" s="13">
        <f>VLOOKUP(A3310,'forecast data dump'!$A$1:$H$3450,8,FALSE)</f>
        <v>1</v>
      </c>
      <c r="I3310" s="22">
        <f t="shared" ref="I3310:I3319" si="480">D3310*(1-H3310)</f>
        <v>0</v>
      </c>
      <c r="J3310" s="5"/>
      <c r="K3310" s="5"/>
      <c r="L3310" s="33">
        <f t="shared" ref="L3310:L3319" si="481">E3310*(1-H3310)</f>
        <v>0</v>
      </c>
      <c r="M3310" s="33">
        <f t="shared" ref="M3310:M3319" si="482">IF(J3310="",L3310,(E3310/D3310)*J3310)</f>
        <v>0</v>
      </c>
      <c r="N3310" s="22">
        <f t="shared" ref="N3310:N3319" si="483">L3310-M3310</f>
        <v>0</v>
      </c>
    </row>
    <row r="3311" spans="1:14" x14ac:dyDescent="0.3">
      <c r="A3311" s="5" t="s">
        <v>1160</v>
      </c>
      <c r="B3311" s="5" t="s">
        <v>1161</v>
      </c>
      <c r="C3311" s="5" t="s">
        <v>3740</v>
      </c>
      <c r="D3311" s="5">
        <v>80</v>
      </c>
      <c r="E3311" s="6">
        <v>13768</v>
      </c>
      <c r="F3311" s="17" t="str">
        <f>VLOOKUP(A3311,'forecast data dump'!$A$1:$H$3450,4,FALSE)</f>
        <v>01-Apr-21 A</v>
      </c>
      <c r="G3311" s="17" t="str">
        <f>VLOOKUP(A3311,'forecast data dump'!$A$1:$H$3450,5,FALSE)</f>
        <v>07-Apr-21 A</v>
      </c>
      <c r="H3311" s="13">
        <f>VLOOKUP(A3311,'forecast data dump'!$A$1:$H$3450,8,FALSE)</f>
        <v>1</v>
      </c>
      <c r="I3311" s="22">
        <f t="shared" si="480"/>
        <v>0</v>
      </c>
      <c r="J3311" s="5"/>
      <c r="K3311" s="5"/>
      <c r="L3311" s="33">
        <f t="shared" si="481"/>
        <v>0</v>
      </c>
      <c r="M3311" s="33">
        <f t="shared" si="482"/>
        <v>0</v>
      </c>
      <c r="N3311" s="22">
        <f t="shared" si="483"/>
        <v>0</v>
      </c>
    </row>
    <row r="3312" spans="1:14" x14ac:dyDescent="0.3">
      <c r="A3312" s="5" t="s">
        <v>1160</v>
      </c>
      <c r="B3312" s="5" t="s">
        <v>1161</v>
      </c>
      <c r="C3312" s="5" t="s">
        <v>3753</v>
      </c>
      <c r="D3312" s="5">
        <v>40</v>
      </c>
      <c r="E3312" s="6">
        <v>0</v>
      </c>
      <c r="F3312" s="17" t="str">
        <f>VLOOKUP(A3312,'forecast data dump'!$A$1:$H$3450,4,FALSE)</f>
        <v>01-Apr-21 A</v>
      </c>
      <c r="G3312" s="17" t="str">
        <f>VLOOKUP(A3312,'forecast data dump'!$A$1:$H$3450,5,FALSE)</f>
        <v>07-Apr-21 A</v>
      </c>
      <c r="H3312" s="13">
        <f>VLOOKUP(A3312,'forecast data dump'!$A$1:$H$3450,8,FALSE)</f>
        <v>1</v>
      </c>
      <c r="I3312" s="22">
        <f t="shared" si="480"/>
        <v>0</v>
      </c>
      <c r="J3312" s="5"/>
      <c r="K3312" s="5"/>
      <c r="L3312" s="33">
        <f t="shared" si="481"/>
        <v>0</v>
      </c>
      <c r="M3312" s="33">
        <f t="shared" si="482"/>
        <v>0</v>
      </c>
      <c r="N3312" s="22">
        <f t="shared" si="483"/>
        <v>0</v>
      </c>
    </row>
    <row r="3313" spans="1:14" x14ac:dyDescent="0.3">
      <c r="A3313" s="5" t="s">
        <v>1162</v>
      </c>
      <c r="B3313" s="5" t="s">
        <v>1163</v>
      </c>
      <c r="C3313" s="5" t="s">
        <v>3740</v>
      </c>
      <c r="D3313" s="5">
        <v>64</v>
      </c>
      <c r="E3313" s="6">
        <v>11015</v>
      </c>
      <c r="F3313" s="17" t="str">
        <f>VLOOKUP(A3313,'forecast data dump'!$A$1:$H$3450,4,FALSE)</f>
        <v>15-Mar-21 A</v>
      </c>
      <c r="G3313" s="17">
        <f>VLOOKUP(A3313,'forecast data dump'!$A$1:$H$3450,5,FALSE)</f>
        <v>44424</v>
      </c>
      <c r="H3313" s="13">
        <f>VLOOKUP(A3313,'forecast data dump'!$A$1:$H$3450,8,FALSE)</f>
        <v>0.6</v>
      </c>
      <c r="I3313" s="22">
        <f t="shared" si="480"/>
        <v>25.6</v>
      </c>
      <c r="J3313" s="5"/>
      <c r="K3313" s="5"/>
      <c r="L3313" s="33">
        <f t="shared" si="481"/>
        <v>4406</v>
      </c>
      <c r="M3313" s="33">
        <f t="shared" si="482"/>
        <v>4406</v>
      </c>
      <c r="N3313" s="22">
        <f t="shared" si="483"/>
        <v>0</v>
      </c>
    </row>
    <row r="3314" spans="1:14" x14ac:dyDescent="0.3">
      <c r="A3314" s="5" t="s">
        <v>1162</v>
      </c>
      <c r="B3314" s="5" t="s">
        <v>1163</v>
      </c>
      <c r="C3314" s="5" t="s">
        <v>3753</v>
      </c>
      <c r="D3314" s="5">
        <v>64</v>
      </c>
      <c r="E3314" s="6">
        <v>0</v>
      </c>
      <c r="F3314" s="17" t="str">
        <f>VLOOKUP(A3314,'forecast data dump'!$A$1:$H$3450,4,FALSE)</f>
        <v>15-Mar-21 A</v>
      </c>
      <c r="G3314" s="17">
        <f>VLOOKUP(A3314,'forecast data dump'!$A$1:$H$3450,5,FALSE)</f>
        <v>44424</v>
      </c>
      <c r="H3314" s="13">
        <f>VLOOKUP(A3314,'forecast data dump'!$A$1:$H$3450,8,FALSE)</f>
        <v>0.6</v>
      </c>
      <c r="I3314" s="22">
        <f t="shared" si="480"/>
        <v>25.6</v>
      </c>
      <c r="J3314" s="5"/>
      <c r="K3314" s="5"/>
      <c r="L3314" s="33">
        <f t="shared" si="481"/>
        <v>0</v>
      </c>
      <c r="M3314" s="33">
        <f t="shared" si="482"/>
        <v>0</v>
      </c>
      <c r="N3314" s="22">
        <f t="shared" si="483"/>
        <v>0</v>
      </c>
    </row>
    <row r="3315" spans="1:14" x14ac:dyDescent="0.3">
      <c r="A3315" s="5" t="s">
        <v>1162</v>
      </c>
      <c r="B3315" s="5" t="s">
        <v>1163</v>
      </c>
      <c r="C3315" s="5" t="s">
        <v>3746</v>
      </c>
      <c r="D3315" s="5">
        <v>560</v>
      </c>
      <c r="E3315" s="6">
        <v>70845</v>
      </c>
      <c r="F3315" s="17" t="str">
        <f>VLOOKUP(A3315,'forecast data dump'!$A$1:$H$3450,4,FALSE)</f>
        <v>15-Mar-21 A</v>
      </c>
      <c r="G3315" s="17">
        <f>VLOOKUP(A3315,'forecast data dump'!$A$1:$H$3450,5,FALSE)</f>
        <v>44424</v>
      </c>
      <c r="H3315" s="13">
        <f>VLOOKUP(A3315,'forecast data dump'!$A$1:$H$3450,8,FALSE)</f>
        <v>0.6</v>
      </c>
      <c r="I3315" s="22">
        <f t="shared" si="480"/>
        <v>224</v>
      </c>
      <c r="J3315" s="5"/>
      <c r="K3315" s="5"/>
      <c r="L3315" s="33">
        <f t="shared" si="481"/>
        <v>28338</v>
      </c>
      <c r="M3315" s="33">
        <f t="shared" si="482"/>
        <v>28338</v>
      </c>
      <c r="N3315" s="22">
        <f t="shared" si="483"/>
        <v>0</v>
      </c>
    </row>
    <row r="3316" spans="1:14" x14ac:dyDescent="0.3">
      <c r="A3316" s="5" t="s">
        <v>1166</v>
      </c>
      <c r="B3316" s="5" t="s">
        <v>1167</v>
      </c>
      <c r="C3316" s="5" t="s">
        <v>3740</v>
      </c>
      <c r="D3316" s="5">
        <v>128</v>
      </c>
      <c r="E3316" s="6">
        <v>22690</v>
      </c>
      <c r="F3316" s="17">
        <f>VLOOKUP(A3316,'forecast data dump'!$A$1:$H$3450,4,FALSE)</f>
        <v>44543</v>
      </c>
      <c r="G3316" s="17">
        <f>VLOOKUP(A3316,'forecast data dump'!$A$1:$H$3450,5,FALSE)</f>
        <v>44572</v>
      </c>
      <c r="H3316" s="13">
        <f>VLOOKUP(A3316,'forecast data dump'!$A$1:$H$3450,8,FALSE)</f>
        <v>0</v>
      </c>
      <c r="I3316" s="22">
        <f t="shared" si="480"/>
        <v>128</v>
      </c>
      <c r="J3316" s="5"/>
      <c r="K3316" s="5"/>
      <c r="L3316" s="33">
        <f t="shared" si="481"/>
        <v>22690</v>
      </c>
      <c r="M3316" s="33">
        <f t="shared" si="482"/>
        <v>22690</v>
      </c>
      <c r="N3316" s="22">
        <f t="shared" si="483"/>
        <v>0</v>
      </c>
    </row>
    <row r="3317" spans="1:14" x14ac:dyDescent="0.3">
      <c r="A3317" s="5" t="s">
        <v>1166</v>
      </c>
      <c r="B3317" s="5" t="s">
        <v>1167</v>
      </c>
      <c r="C3317" s="5" t="s">
        <v>3753</v>
      </c>
      <c r="D3317" s="5">
        <v>192</v>
      </c>
      <c r="E3317" s="6">
        <v>0</v>
      </c>
      <c r="F3317" s="17">
        <f>VLOOKUP(A3317,'forecast data dump'!$A$1:$H$3450,4,FALSE)</f>
        <v>44543</v>
      </c>
      <c r="G3317" s="17">
        <f>VLOOKUP(A3317,'forecast data dump'!$A$1:$H$3450,5,FALSE)</f>
        <v>44572</v>
      </c>
      <c r="H3317" s="13">
        <f>VLOOKUP(A3317,'forecast data dump'!$A$1:$H$3450,8,FALSE)</f>
        <v>0</v>
      </c>
      <c r="I3317" s="22">
        <f t="shared" si="480"/>
        <v>192</v>
      </c>
      <c r="J3317" s="5"/>
      <c r="K3317" s="5"/>
      <c r="L3317" s="33">
        <f t="shared" si="481"/>
        <v>0</v>
      </c>
      <c r="M3317" s="33">
        <f t="shared" si="482"/>
        <v>0</v>
      </c>
      <c r="N3317" s="22">
        <f t="shared" si="483"/>
        <v>0</v>
      </c>
    </row>
    <row r="3318" spans="1:14" x14ac:dyDescent="0.3">
      <c r="A3318" s="5" t="s">
        <v>1166</v>
      </c>
      <c r="B3318" s="5" t="s">
        <v>1167</v>
      </c>
      <c r="C3318" s="5" t="s">
        <v>3746</v>
      </c>
      <c r="D3318" s="5">
        <v>320</v>
      </c>
      <c r="E3318" s="6">
        <v>41698</v>
      </c>
      <c r="F3318" s="17">
        <f>VLOOKUP(A3318,'forecast data dump'!$A$1:$H$3450,4,FALSE)</f>
        <v>44543</v>
      </c>
      <c r="G3318" s="17">
        <f>VLOOKUP(A3318,'forecast data dump'!$A$1:$H$3450,5,FALSE)</f>
        <v>44572</v>
      </c>
      <c r="H3318" s="13">
        <f>VLOOKUP(A3318,'forecast data dump'!$A$1:$H$3450,8,FALSE)</f>
        <v>0</v>
      </c>
      <c r="I3318" s="22">
        <f t="shared" si="480"/>
        <v>320</v>
      </c>
      <c r="J3318" s="5"/>
      <c r="K3318" s="5"/>
      <c r="L3318" s="33">
        <f t="shared" si="481"/>
        <v>41698</v>
      </c>
      <c r="M3318" s="33">
        <f t="shared" si="482"/>
        <v>41698</v>
      </c>
      <c r="N3318" s="22">
        <f t="shared" si="483"/>
        <v>0</v>
      </c>
    </row>
    <row r="3319" spans="1:14" x14ac:dyDescent="0.3">
      <c r="A3319" s="5" t="s">
        <v>1170</v>
      </c>
      <c r="B3319" s="5" t="s">
        <v>1171</v>
      </c>
      <c r="C3319" s="5" t="s">
        <v>3746</v>
      </c>
      <c r="D3319" s="5">
        <v>144</v>
      </c>
      <c r="E3319" s="6">
        <v>18764</v>
      </c>
      <c r="F3319" s="17">
        <f>VLOOKUP(A3319,'forecast data dump'!$A$1:$H$3450,4,FALSE)</f>
        <v>44573</v>
      </c>
      <c r="G3319" s="17">
        <f>VLOOKUP(A3319,'forecast data dump'!$A$1:$H$3450,5,FALSE)</f>
        <v>44596</v>
      </c>
      <c r="H3319" s="13">
        <f>VLOOKUP(A3319,'forecast data dump'!$A$1:$H$3450,8,FALSE)</f>
        <v>0</v>
      </c>
      <c r="I3319" s="22">
        <f t="shared" si="480"/>
        <v>144</v>
      </c>
      <c r="J3319" s="5"/>
      <c r="K3319" s="5"/>
      <c r="L3319" s="33">
        <f t="shared" si="481"/>
        <v>18764</v>
      </c>
      <c r="M3319" s="33">
        <f t="shared" si="482"/>
        <v>18764</v>
      </c>
      <c r="N3319" s="22">
        <f t="shared" si="483"/>
        <v>0</v>
      </c>
    </row>
    <row r="3320" spans="1:14" x14ac:dyDescent="0.3">
      <c r="A3320" s="3" t="s">
        <v>7842</v>
      </c>
      <c r="B3320" s="3"/>
      <c r="C3320" s="3"/>
      <c r="D3320" s="3"/>
      <c r="E3320" s="4"/>
      <c r="F3320" s="15"/>
      <c r="G3320" s="15"/>
      <c r="H3320" s="11"/>
      <c r="I3320" s="20"/>
      <c r="J3320" s="3"/>
      <c r="K3320" s="3"/>
      <c r="L3320" s="32"/>
      <c r="M3320" s="32"/>
      <c r="N3320" s="20"/>
    </row>
    <row r="3321" spans="1:14" x14ac:dyDescent="0.3">
      <c r="A3321" s="5" t="s">
        <v>1120</v>
      </c>
      <c r="B3321" s="5" t="s">
        <v>1121</v>
      </c>
      <c r="C3321" s="5" t="s">
        <v>3749</v>
      </c>
      <c r="D3321" s="5">
        <v>16</v>
      </c>
      <c r="E3321" s="6">
        <v>2085</v>
      </c>
      <c r="F3321" s="17">
        <f>VLOOKUP(A3321,'forecast data dump'!$A$1:$H$3450,4,FALSE)</f>
        <v>44540</v>
      </c>
      <c r="G3321" s="17">
        <f>VLOOKUP(A3321,'forecast data dump'!$A$1:$H$3450,5,FALSE)</f>
        <v>44579</v>
      </c>
      <c r="H3321" s="13">
        <f>VLOOKUP(A3321,'forecast data dump'!$A$1:$H$3450,8,FALSE)</f>
        <v>0</v>
      </c>
      <c r="I3321" s="22">
        <f t="shared" ref="I3321:I3332" si="484">D3321*(1-H3321)</f>
        <v>16</v>
      </c>
      <c r="J3321" s="5"/>
      <c r="K3321" s="5"/>
      <c r="L3321" s="33">
        <f t="shared" ref="L3321:L3332" si="485">E3321*(1-H3321)</f>
        <v>2085</v>
      </c>
      <c r="M3321" s="33">
        <f t="shared" ref="M3321:M3332" si="486">IF(J3321="",L3321,(E3321/D3321)*J3321)</f>
        <v>2085</v>
      </c>
      <c r="N3321" s="22">
        <f t="shared" ref="N3321:N3332" si="487">L3321-M3321</f>
        <v>0</v>
      </c>
    </row>
    <row r="3322" spans="1:14" x14ac:dyDescent="0.3">
      <c r="A3322" s="5" t="s">
        <v>1120</v>
      </c>
      <c r="B3322" s="5" t="s">
        <v>1121</v>
      </c>
      <c r="C3322" s="5" t="s">
        <v>3740</v>
      </c>
      <c r="D3322" s="5">
        <v>48</v>
      </c>
      <c r="E3322" s="6">
        <v>8509</v>
      </c>
      <c r="F3322" s="17">
        <f>VLOOKUP(A3322,'forecast data dump'!$A$1:$H$3450,4,FALSE)</f>
        <v>44540</v>
      </c>
      <c r="G3322" s="17">
        <f>VLOOKUP(A3322,'forecast data dump'!$A$1:$H$3450,5,FALSE)</f>
        <v>44579</v>
      </c>
      <c r="H3322" s="13">
        <f>VLOOKUP(A3322,'forecast data dump'!$A$1:$H$3450,8,FALSE)</f>
        <v>0</v>
      </c>
      <c r="I3322" s="22">
        <f t="shared" si="484"/>
        <v>48</v>
      </c>
      <c r="J3322" s="5"/>
      <c r="K3322" s="5"/>
      <c r="L3322" s="33">
        <f t="shared" si="485"/>
        <v>8509</v>
      </c>
      <c r="M3322" s="33">
        <f t="shared" si="486"/>
        <v>8509</v>
      </c>
      <c r="N3322" s="22">
        <f t="shared" si="487"/>
        <v>0</v>
      </c>
    </row>
    <row r="3323" spans="1:14" x14ac:dyDescent="0.3">
      <c r="A3323" s="5" t="s">
        <v>1120</v>
      </c>
      <c r="B3323" s="5" t="s">
        <v>1121</v>
      </c>
      <c r="C3323" s="5" t="s">
        <v>3766</v>
      </c>
      <c r="D3323" s="5">
        <v>48</v>
      </c>
      <c r="E3323" s="6">
        <v>0</v>
      </c>
      <c r="F3323" s="17">
        <f>VLOOKUP(A3323,'forecast data dump'!$A$1:$H$3450,4,FALSE)</f>
        <v>44540</v>
      </c>
      <c r="G3323" s="17">
        <f>VLOOKUP(A3323,'forecast data dump'!$A$1:$H$3450,5,FALSE)</f>
        <v>44579</v>
      </c>
      <c r="H3323" s="13">
        <f>VLOOKUP(A3323,'forecast data dump'!$A$1:$H$3450,8,FALSE)</f>
        <v>0</v>
      </c>
      <c r="I3323" s="22">
        <f t="shared" si="484"/>
        <v>48</v>
      </c>
      <c r="J3323" s="5"/>
      <c r="K3323" s="5"/>
      <c r="L3323" s="33">
        <f t="shared" si="485"/>
        <v>0</v>
      </c>
      <c r="M3323" s="33">
        <f t="shared" si="486"/>
        <v>0</v>
      </c>
      <c r="N3323" s="22">
        <f t="shared" si="487"/>
        <v>0</v>
      </c>
    </row>
    <row r="3324" spans="1:14" x14ac:dyDescent="0.3">
      <c r="A3324" s="5" t="s">
        <v>1124</v>
      </c>
      <c r="B3324" s="5" t="s">
        <v>1125</v>
      </c>
      <c r="C3324" s="5" t="s">
        <v>3740</v>
      </c>
      <c r="D3324" s="5">
        <v>80</v>
      </c>
      <c r="E3324" s="6">
        <v>14182</v>
      </c>
      <c r="F3324" s="17">
        <f>VLOOKUP(A3324,'forecast data dump'!$A$1:$H$3450,4,FALSE)</f>
        <v>44580</v>
      </c>
      <c r="G3324" s="17">
        <f>VLOOKUP(A3324,'forecast data dump'!$A$1:$H$3450,5,FALSE)</f>
        <v>44586</v>
      </c>
      <c r="H3324" s="13">
        <f>VLOOKUP(A3324,'forecast data dump'!$A$1:$H$3450,8,FALSE)</f>
        <v>0</v>
      </c>
      <c r="I3324" s="22">
        <f t="shared" si="484"/>
        <v>80</v>
      </c>
      <c r="J3324" s="5"/>
      <c r="K3324" s="5"/>
      <c r="L3324" s="33">
        <f t="shared" si="485"/>
        <v>14182</v>
      </c>
      <c r="M3324" s="33">
        <f t="shared" si="486"/>
        <v>14182</v>
      </c>
      <c r="N3324" s="22">
        <f t="shared" si="487"/>
        <v>0</v>
      </c>
    </row>
    <row r="3325" spans="1:14" x14ac:dyDescent="0.3">
      <c r="A3325" s="5" t="s">
        <v>1124</v>
      </c>
      <c r="B3325" s="5" t="s">
        <v>1125</v>
      </c>
      <c r="C3325" s="5" t="s">
        <v>3766</v>
      </c>
      <c r="D3325" s="5">
        <v>80</v>
      </c>
      <c r="E3325" s="6">
        <v>0</v>
      </c>
      <c r="F3325" s="17">
        <f>VLOOKUP(A3325,'forecast data dump'!$A$1:$H$3450,4,FALSE)</f>
        <v>44580</v>
      </c>
      <c r="G3325" s="17">
        <f>VLOOKUP(A3325,'forecast data dump'!$A$1:$H$3450,5,FALSE)</f>
        <v>44586</v>
      </c>
      <c r="H3325" s="13">
        <f>VLOOKUP(A3325,'forecast data dump'!$A$1:$H$3450,8,FALSE)</f>
        <v>0</v>
      </c>
      <c r="I3325" s="22">
        <f t="shared" si="484"/>
        <v>80</v>
      </c>
      <c r="J3325" s="5"/>
      <c r="K3325" s="5"/>
      <c r="L3325" s="33">
        <f t="shared" si="485"/>
        <v>0</v>
      </c>
      <c r="M3325" s="33">
        <f t="shared" si="486"/>
        <v>0</v>
      </c>
      <c r="N3325" s="22">
        <f t="shared" si="487"/>
        <v>0</v>
      </c>
    </row>
    <row r="3326" spans="1:14" x14ac:dyDescent="0.3">
      <c r="A3326" s="5" t="s">
        <v>1128</v>
      </c>
      <c r="B3326" s="5" t="s">
        <v>1129</v>
      </c>
      <c r="C3326" s="5" t="s">
        <v>3746</v>
      </c>
      <c r="D3326" s="5">
        <v>72</v>
      </c>
      <c r="E3326" s="6">
        <v>8978</v>
      </c>
      <c r="F3326" s="17" t="str">
        <f>VLOOKUP(A3326,'forecast data dump'!$A$1:$H$3450,4,FALSE)</f>
        <v>09-Jul-19 A</v>
      </c>
      <c r="G3326" s="17" t="str">
        <f>VLOOKUP(A3326,'forecast data dump'!$A$1:$H$3450,5,FALSE)</f>
        <v>25-Feb-21 A</v>
      </c>
      <c r="H3326" s="13">
        <f>VLOOKUP(A3326,'forecast data dump'!$A$1:$H$3450,8,FALSE)</f>
        <v>1</v>
      </c>
      <c r="I3326" s="22">
        <f t="shared" si="484"/>
        <v>0</v>
      </c>
      <c r="J3326" s="5"/>
      <c r="K3326" s="5"/>
      <c r="L3326" s="33">
        <f t="shared" si="485"/>
        <v>0</v>
      </c>
      <c r="M3326" s="33">
        <f t="shared" si="486"/>
        <v>0</v>
      </c>
      <c r="N3326" s="22">
        <f t="shared" si="487"/>
        <v>0</v>
      </c>
    </row>
    <row r="3327" spans="1:14" x14ac:dyDescent="0.3">
      <c r="A3327" s="5" t="s">
        <v>1128</v>
      </c>
      <c r="B3327" s="5" t="s">
        <v>1129</v>
      </c>
      <c r="C3327" s="5" t="s">
        <v>3740</v>
      </c>
      <c r="D3327" s="5">
        <v>72</v>
      </c>
      <c r="E3327" s="6">
        <v>12214</v>
      </c>
      <c r="F3327" s="17" t="str">
        <f>VLOOKUP(A3327,'forecast data dump'!$A$1:$H$3450,4,FALSE)</f>
        <v>09-Jul-19 A</v>
      </c>
      <c r="G3327" s="17" t="str">
        <f>VLOOKUP(A3327,'forecast data dump'!$A$1:$H$3450,5,FALSE)</f>
        <v>25-Feb-21 A</v>
      </c>
      <c r="H3327" s="13">
        <f>VLOOKUP(A3327,'forecast data dump'!$A$1:$H$3450,8,FALSE)</f>
        <v>1</v>
      </c>
      <c r="I3327" s="22">
        <f t="shared" si="484"/>
        <v>0</v>
      </c>
      <c r="J3327" s="5"/>
      <c r="K3327" s="5"/>
      <c r="L3327" s="33">
        <f t="shared" si="485"/>
        <v>0</v>
      </c>
      <c r="M3327" s="33">
        <f t="shared" si="486"/>
        <v>0</v>
      </c>
      <c r="N3327" s="22">
        <f t="shared" si="487"/>
        <v>0</v>
      </c>
    </row>
    <row r="3328" spans="1:14" x14ac:dyDescent="0.3">
      <c r="A3328" s="5" t="s">
        <v>1128</v>
      </c>
      <c r="B3328" s="5" t="s">
        <v>1129</v>
      </c>
      <c r="C3328" s="5" t="s">
        <v>3766</v>
      </c>
      <c r="D3328" s="5">
        <v>72</v>
      </c>
      <c r="E3328" s="6">
        <v>0</v>
      </c>
      <c r="F3328" s="17" t="str">
        <f>VLOOKUP(A3328,'forecast data dump'!$A$1:$H$3450,4,FALSE)</f>
        <v>09-Jul-19 A</v>
      </c>
      <c r="G3328" s="17" t="str">
        <f>VLOOKUP(A3328,'forecast data dump'!$A$1:$H$3450,5,FALSE)</f>
        <v>25-Feb-21 A</v>
      </c>
      <c r="H3328" s="13">
        <f>VLOOKUP(A3328,'forecast data dump'!$A$1:$H$3450,8,FALSE)</f>
        <v>1</v>
      </c>
      <c r="I3328" s="22">
        <f t="shared" si="484"/>
        <v>0</v>
      </c>
      <c r="J3328" s="5"/>
      <c r="K3328" s="5"/>
      <c r="L3328" s="33">
        <f t="shared" si="485"/>
        <v>0</v>
      </c>
      <c r="M3328" s="33">
        <f t="shared" si="486"/>
        <v>0</v>
      </c>
      <c r="N3328" s="22">
        <f t="shared" si="487"/>
        <v>0</v>
      </c>
    </row>
    <row r="3329" spans="1:14" x14ac:dyDescent="0.3">
      <c r="A3329" s="5" t="s">
        <v>1130</v>
      </c>
      <c r="B3329" s="5" t="s">
        <v>1131</v>
      </c>
      <c r="C3329" s="5" t="s">
        <v>3740</v>
      </c>
      <c r="D3329" s="5">
        <v>8</v>
      </c>
      <c r="E3329" s="6">
        <v>1377</v>
      </c>
      <c r="F3329" s="17" t="str">
        <f>VLOOKUP(A3329,'forecast data dump'!$A$1:$H$3450,4,FALSE)</f>
        <v>25-Feb-21 A</v>
      </c>
      <c r="G3329" s="17" t="str">
        <f>VLOOKUP(A3329,'forecast data dump'!$A$1:$H$3450,5,FALSE)</f>
        <v>26-Feb-21 A</v>
      </c>
      <c r="H3329" s="13">
        <f>VLOOKUP(A3329,'forecast data dump'!$A$1:$H$3450,8,FALSE)</f>
        <v>1</v>
      </c>
      <c r="I3329" s="22">
        <f t="shared" si="484"/>
        <v>0</v>
      </c>
      <c r="J3329" s="5"/>
      <c r="K3329" s="5"/>
      <c r="L3329" s="33">
        <f t="shared" si="485"/>
        <v>0</v>
      </c>
      <c r="M3329" s="33">
        <f t="shared" si="486"/>
        <v>0</v>
      </c>
      <c r="N3329" s="22">
        <f t="shared" si="487"/>
        <v>0</v>
      </c>
    </row>
    <row r="3330" spans="1:14" x14ac:dyDescent="0.3">
      <c r="A3330" s="5" t="s">
        <v>1130</v>
      </c>
      <c r="B3330" s="5" t="s">
        <v>1131</v>
      </c>
      <c r="C3330" s="5" t="s">
        <v>3750</v>
      </c>
      <c r="D3330" s="5">
        <v>8</v>
      </c>
      <c r="E3330" s="6">
        <v>0</v>
      </c>
      <c r="F3330" s="17" t="str">
        <f>VLOOKUP(A3330,'forecast data dump'!$A$1:$H$3450,4,FALSE)</f>
        <v>25-Feb-21 A</v>
      </c>
      <c r="G3330" s="17" t="str">
        <f>VLOOKUP(A3330,'forecast data dump'!$A$1:$H$3450,5,FALSE)</f>
        <v>26-Feb-21 A</v>
      </c>
      <c r="H3330" s="13">
        <f>VLOOKUP(A3330,'forecast data dump'!$A$1:$H$3450,8,FALSE)</f>
        <v>1</v>
      </c>
      <c r="I3330" s="22">
        <f t="shared" si="484"/>
        <v>0</v>
      </c>
      <c r="J3330" s="5"/>
      <c r="K3330" s="5"/>
      <c r="L3330" s="33">
        <f t="shared" si="485"/>
        <v>0</v>
      </c>
      <c r="M3330" s="33">
        <f t="shared" si="486"/>
        <v>0</v>
      </c>
      <c r="N3330" s="22">
        <f t="shared" si="487"/>
        <v>0</v>
      </c>
    </row>
    <row r="3331" spans="1:14" x14ac:dyDescent="0.3">
      <c r="A3331" s="5" t="s">
        <v>1130</v>
      </c>
      <c r="B3331" s="5" t="s">
        <v>1131</v>
      </c>
      <c r="C3331" s="5" t="s">
        <v>3732</v>
      </c>
      <c r="D3331" s="5">
        <v>4</v>
      </c>
      <c r="E3331" s="6">
        <v>824</v>
      </c>
      <c r="F3331" s="17" t="str">
        <f>VLOOKUP(A3331,'forecast data dump'!$A$1:$H$3450,4,FALSE)</f>
        <v>25-Feb-21 A</v>
      </c>
      <c r="G3331" s="17" t="str">
        <f>VLOOKUP(A3331,'forecast data dump'!$A$1:$H$3450,5,FALSE)</f>
        <v>26-Feb-21 A</v>
      </c>
      <c r="H3331" s="13">
        <f>VLOOKUP(A3331,'forecast data dump'!$A$1:$H$3450,8,FALSE)</f>
        <v>1</v>
      </c>
      <c r="I3331" s="22">
        <f t="shared" si="484"/>
        <v>0</v>
      </c>
      <c r="J3331" s="5"/>
      <c r="K3331" s="5"/>
      <c r="L3331" s="33">
        <f t="shared" si="485"/>
        <v>0</v>
      </c>
      <c r="M3331" s="33">
        <f t="shared" si="486"/>
        <v>0</v>
      </c>
      <c r="N3331" s="22">
        <f t="shared" si="487"/>
        <v>0</v>
      </c>
    </row>
    <row r="3332" spans="1:14" x14ac:dyDescent="0.3">
      <c r="A3332" s="5" t="s">
        <v>1130</v>
      </c>
      <c r="B3332" s="5" t="s">
        <v>1131</v>
      </c>
      <c r="C3332" s="5" t="s">
        <v>3746</v>
      </c>
      <c r="D3332" s="5">
        <v>8</v>
      </c>
      <c r="E3332" s="6">
        <v>1012</v>
      </c>
      <c r="F3332" s="17" t="str">
        <f>VLOOKUP(A3332,'forecast data dump'!$A$1:$H$3450,4,FALSE)</f>
        <v>25-Feb-21 A</v>
      </c>
      <c r="G3332" s="17" t="str">
        <f>VLOOKUP(A3332,'forecast data dump'!$A$1:$H$3450,5,FALSE)</f>
        <v>26-Feb-21 A</v>
      </c>
      <c r="H3332" s="13">
        <f>VLOOKUP(A3332,'forecast data dump'!$A$1:$H$3450,8,FALSE)</f>
        <v>1</v>
      </c>
      <c r="I3332" s="22">
        <f t="shared" si="484"/>
        <v>0</v>
      </c>
      <c r="J3332" s="5"/>
      <c r="K3332" s="5"/>
      <c r="L3332" s="33">
        <f t="shared" si="485"/>
        <v>0</v>
      </c>
      <c r="M3332" s="33">
        <f t="shared" si="486"/>
        <v>0</v>
      </c>
      <c r="N3332" s="22">
        <f t="shared" si="487"/>
        <v>0</v>
      </c>
    </row>
    <row r="3333" spans="1:14" x14ac:dyDescent="0.3">
      <c r="A3333" s="7" t="s">
        <v>3727</v>
      </c>
      <c r="B3333" s="7"/>
      <c r="C3333" s="7"/>
      <c r="D3333" s="7"/>
      <c r="E3333" s="8"/>
      <c r="F3333" s="16"/>
      <c r="G3333" s="16"/>
      <c r="H3333" s="12"/>
      <c r="I3333" s="21"/>
      <c r="J3333" s="7"/>
      <c r="K3333" s="7"/>
      <c r="L3333" s="31"/>
      <c r="M3333" s="31"/>
      <c r="N3333" s="21"/>
    </row>
    <row r="3334" spans="1:14" x14ac:dyDescent="0.3">
      <c r="A3334" s="3" t="s">
        <v>3814</v>
      </c>
      <c r="B3334" s="3"/>
      <c r="C3334" s="3"/>
      <c r="D3334" s="3"/>
      <c r="E3334" s="4"/>
      <c r="F3334" s="15"/>
      <c r="G3334" s="15"/>
      <c r="H3334" s="11"/>
      <c r="I3334" s="20"/>
      <c r="J3334" s="3"/>
      <c r="K3334" s="3"/>
      <c r="L3334" s="32"/>
      <c r="M3334" s="32"/>
      <c r="N3334" s="20"/>
    </row>
    <row r="3335" spans="1:14" x14ac:dyDescent="0.3">
      <c r="A3335" s="3" t="s">
        <v>7909</v>
      </c>
      <c r="B3335" s="3"/>
      <c r="C3335" s="3"/>
      <c r="D3335" s="3"/>
      <c r="E3335" s="4"/>
      <c r="F3335" s="15"/>
      <c r="G3335" s="15"/>
      <c r="H3335" s="11"/>
      <c r="I3335" s="20"/>
      <c r="J3335" s="3"/>
      <c r="K3335" s="3"/>
      <c r="L3335" s="32"/>
      <c r="M3335" s="32"/>
      <c r="N3335" s="20"/>
    </row>
    <row r="3336" spans="1:14" x14ac:dyDescent="0.3">
      <c r="A3336" s="3" t="s">
        <v>7910</v>
      </c>
      <c r="B3336" s="3"/>
      <c r="C3336" s="3"/>
      <c r="D3336" s="3"/>
      <c r="E3336" s="4"/>
      <c r="F3336" s="15"/>
      <c r="G3336" s="15"/>
      <c r="H3336" s="11"/>
      <c r="I3336" s="20"/>
      <c r="J3336" s="3"/>
      <c r="K3336" s="3"/>
      <c r="L3336" s="32"/>
      <c r="M3336" s="32"/>
      <c r="N3336" s="20"/>
    </row>
    <row r="3337" spans="1:14" x14ac:dyDescent="0.3">
      <c r="A3337" s="5" t="s">
        <v>26</v>
      </c>
      <c r="B3337" s="5" t="s">
        <v>23</v>
      </c>
      <c r="C3337" s="5" t="s">
        <v>3739</v>
      </c>
      <c r="D3337" s="5">
        <v>22509</v>
      </c>
      <c r="E3337" s="6">
        <v>24834</v>
      </c>
      <c r="F3337" s="17" t="str">
        <f>VLOOKUP(A3337,'forecast data dump'!$A$1:$H$3450,4,FALSE)</f>
        <v>01-Oct-18 A</v>
      </c>
      <c r="G3337" s="17" t="str">
        <f>VLOOKUP(A3337,'forecast data dump'!$A$1:$H$3450,5,FALSE)</f>
        <v>31-May-19 A</v>
      </c>
      <c r="H3337" s="13">
        <f>VLOOKUP(A3337,'forecast data dump'!$A$1:$H$3450,8,FALSE)</f>
        <v>1</v>
      </c>
      <c r="I3337" s="22">
        <f>D3337*(1-H3337)</f>
        <v>0</v>
      </c>
      <c r="J3337" s="5"/>
      <c r="K3337" s="5"/>
      <c r="L3337" s="33">
        <f>E3337*(1-H3337)</f>
        <v>0</v>
      </c>
      <c r="M3337" s="33">
        <f>IF(J3337="",L3337,(E3337/D3337)*J3337)</f>
        <v>0</v>
      </c>
      <c r="N3337" s="22">
        <f>L3337-M3337</f>
        <v>0</v>
      </c>
    </row>
    <row r="3338" spans="1:14" x14ac:dyDescent="0.3">
      <c r="A3338" s="3" t="s">
        <v>7819</v>
      </c>
      <c r="B3338" s="3"/>
      <c r="C3338" s="3"/>
      <c r="D3338" s="3"/>
      <c r="E3338" s="4"/>
      <c r="F3338" s="15"/>
      <c r="G3338" s="15"/>
      <c r="H3338" s="11"/>
      <c r="I3338" s="20"/>
      <c r="J3338" s="3"/>
      <c r="K3338" s="3"/>
      <c r="L3338" s="32"/>
      <c r="M3338" s="32"/>
      <c r="N3338" s="20"/>
    </row>
    <row r="3339" spans="1:14" x14ac:dyDescent="0.3">
      <c r="A3339" s="5" t="s">
        <v>33</v>
      </c>
      <c r="B3339" s="5" t="s">
        <v>34</v>
      </c>
      <c r="C3339" s="5" t="s">
        <v>3756</v>
      </c>
      <c r="D3339" s="5">
        <v>1559</v>
      </c>
      <c r="E3339" s="6">
        <v>245877</v>
      </c>
      <c r="F3339" s="17" t="str">
        <f>VLOOKUP(A3339,'forecast data dump'!$A$1:$H$3450,4,FALSE)</f>
        <v>01-Oct-19 A</v>
      </c>
      <c r="G3339" s="17" t="str">
        <f>VLOOKUP(A3339,'forecast data dump'!$A$1:$H$3450,5,FALSE)</f>
        <v>30-Sep-20 A</v>
      </c>
      <c r="H3339" s="13">
        <f>VLOOKUP(A3339,'forecast data dump'!$A$1:$H$3450,8,FALSE)</f>
        <v>1</v>
      </c>
      <c r="I3339" s="22">
        <f>D3339*(1-H3339)</f>
        <v>0</v>
      </c>
      <c r="J3339" s="5"/>
      <c r="K3339" s="5"/>
      <c r="L3339" s="33">
        <f>E3339*(1-H3339)</f>
        <v>0</v>
      </c>
      <c r="M3339" s="33">
        <f>IF(J3339="",L3339,(E3339/D3339)*J3339)</f>
        <v>0</v>
      </c>
      <c r="N3339" s="22">
        <f>L3339-M3339</f>
        <v>0</v>
      </c>
    </row>
    <row r="3340" spans="1:14" x14ac:dyDescent="0.3">
      <c r="A3340" s="5" t="s">
        <v>35</v>
      </c>
      <c r="B3340" s="5" t="s">
        <v>36</v>
      </c>
      <c r="C3340" s="5" t="s">
        <v>3756</v>
      </c>
      <c r="D3340" s="5">
        <v>1050</v>
      </c>
      <c r="E3340" s="6">
        <v>170568</v>
      </c>
      <c r="F3340" s="17" t="str">
        <f>VLOOKUP(A3340,'forecast data dump'!$A$1:$H$3450,4,FALSE)</f>
        <v>01-Oct-20 A</v>
      </c>
      <c r="G3340" s="17" t="str">
        <f>VLOOKUP(A3340,'forecast data dump'!$A$1:$H$3450,5,FALSE)</f>
        <v>30-Sep-21*</v>
      </c>
      <c r="H3340" s="13">
        <f>VLOOKUP(A3340,'forecast data dump'!$A$1:$H$3450,8,FALSE)</f>
        <v>0.74399999999999999</v>
      </c>
      <c r="I3340" s="22">
        <f>D3340*(1-H3340)</f>
        <v>268.8</v>
      </c>
      <c r="J3340" s="5"/>
      <c r="K3340" s="5"/>
      <c r="L3340" s="33">
        <f>E3340*(1-H3340)</f>
        <v>43665.408000000003</v>
      </c>
      <c r="M3340" s="33">
        <f>IF(J3340="",L3340,(E3340/D3340)*J3340)</f>
        <v>43665.408000000003</v>
      </c>
      <c r="N3340" s="22">
        <f>L3340-M3340</f>
        <v>0</v>
      </c>
    </row>
    <row r="3341" spans="1:14" x14ac:dyDescent="0.3">
      <c r="A3341" s="5" t="s">
        <v>37</v>
      </c>
      <c r="B3341" s="5" t="s">
        <v>38</v>
      </c>
      <c r="C3341" s="5" t="s">
        <v>3756</v>
      </c>
      <c r="D3341" s="5">
        <v>68</v>
      </c>
      <c r="E3341" s="6">
        <v>11361</v>
      </c>
      <c r="F3341" s="17" t="str">
        <f>VLOOKUP(A3341,'forecast data dump'!$A$1:$H$3450,4,FALSE)</f>
        <v>01-Oct-21*</v>
      </c>
      <c r="G3341" s="17">
        <f>VLOOKUP(A3341,'forecast data dump'!$A$1:$H$3450,5,FALSE)</f>
        <v>44566</v>
      </c>
      <c r="H3341" s="13">
        <f>VLOOKUP(A3341,'forecast data dump'!$A$1:$H$3450,8,FALSE)</f>
        <v>0</v>
      </c>
      <c r="I3341" s="22">
        <f>D3341*(1-H3341)</f>
        <v>68</v>
      </c>
      <c r="J3341" s="5"/>
      <c r="K3341" s="5"/>
      <c r="L3341" s="33">
        <f>E3341*(1-H3341)</f>
        <v>11361</v>
      </c>
      <c r="M3341" s="33">
        <f>IF(J3341="",L3341,(E3341/D3341)*J3341)</f>
        <v>11361</v>
      </c>
      <c r="N3341" s="22">
        <f>L3341-M3341</f>
        <v>0</v>
      </c>
    </row>
    <row r="3342" spans="1:14" x14ac:dyDescent="0.3">
      <c r="A3342" s="5" t="s">
        <v>57</v>
      </c>
      <c r="B3342" s="5" t="s">
        <v>58</v>
      </c>
      <c r="C3342" s="5" t="s">
        <v>3756</v>
      </c>
      <c r="D3342" s="5">
        <v>285</v>
      </c>
      <c r="E3342" s="6">
        <v>43639</v>
      </c>
      <c r="F3342" s="17" t="str">
        <f>VLOOKUP(A3342,'forecast data dump'!$A$1:$H$3450,4,FALSE)</f>
        <v>03-Jun-19 A</v>
      </c>
      <c r="G3342" s="17" t="str">
        <f>VLOOKUP(A3342,'forecast data dump'!$A$1:$H$3450,5,FALSE)</f>
        <v>30-Sep-19 A</v>
      </c>
      <c r="H3342" s="13">
        <f>VLOOKUP(A3342,'forecast data dump'!$A$1:$H$3450,8,FALSE)</f>
        <v>1</v>
      </c>
      <c r="I3342" s="22">
        <f>D3342*(1-H3342)</f>
        <v>0</v>
      </c>
      <c r="J3342" s="5"/>
      <c r="K3342" s="5"/>
      <c r="L3342" s="33">
        <f>E3342*(1-H3342)</f>
        <v>0</v>
      </c>
      <c r="M3342" s="33">
        <f>IF(J3342="",L3342,(E3342/D3342)*J3342)</f>
        <v>0</v>
      </c>
      <c r="N3342" s="22">
        <f>L3342-M3342</f>
        <v>0</v>
      </c>
    </row>
    <row r="3343" spans="1:14" x14ac:dyDescent="0.3">
      <c r="A3343" s="3" t="s">
        <v>7820</v>
      </c>
      <c r="B3343" s="3"/>
      <c r="C3343" s="3"/>
      <c r="D3343" s="3"/>
      <c r="E3343" s="4"/>
      <c r="F3343" s="15"/>
      <c r="G3343" s="15"/>
      <c r="H3343" s="11"/>
      <c r="I3343" s="20"/>
      <c r="J3343" s="3"/>
      <c r="K3343" s="3"/>
      <c r="L3343" s="32"/>
      <c r="M3343" s="32"/>
      <c r="N3343" s="20"/>
    </row>
    <row r="3344" spans="1:14" x14ac:dyDescent="0.3">
      <c r="A3344" s="5" t="s">
        <v>27</v>
      </c>
      <c r="B3344" s="5" t="s">
        <v>28</v>
      </c>
      <c r="C3344" s="5" t="s">
        <v>3796</v>
      </c>
      <c r="D3344" s="5">
        <v>20000</v>
      </c>
      <c r="E3344" s="6">
        <v>27080</v>
      </c>
      <c r="F3344" s="17" t="str">
        <f>VLOOKUP(A3344,'forecast data dump'!$A$1:$H$3450,4,FALSE)</f>
        <v>01-Oct-19 A</v>
      </c>
      <c r="G3344" s="17" t="str">
        <f>VLOOKUP(A3344,'forecast data dump'!$A$1:$H$3450,5,FALSE)</f>
        <v>30-Sep-20 A</v>
      </c>
      <c r="H3344" s="13">
        <f>VLOOKUP(A3344,'forecast data dump'!$A$1:$H$3450,8,FALSE)</f>
        <v>1</v>
      </c>
      <c r="I3344" s="22">
        <f>D3344*(1-H3344)</f>
        <v>0</v>
      </c>
      <c r="J3344" s="5"/>
      <c r="K3344" s="5"/>
      <c r="L3344" s="33">
        <f>E3344*(1-H3344)</f>
        <v>0</v>
      </c>
      <c r="M3344" s="33">
        <f>IF(J3344="",L3344,(E3344/D3344)*J3344)</f>
        <v>0</v>
      </c>
      <c r="N3344" s="22">
        <f>L3344-M3344</f>
        <v>0</v>
      </c>
    </row>
    <row r="3345" spans="1:14" x14ac:dyDescent="0.3">
      <c r="A3345" s="5" t="s">
        <v>29</v>
      </c>
      <c r="B3345" s="5" t="s">
        <v>30</v>
      </c>
      <c r="C3345" s="5" t="s">
        <v>3796</v>
      </c>
      <c r="D3345" s="5">
        <v>5000</v>
      </c>
      <c r="E3345" s="6">
        <v>6905</v>
      </c>
      <c r="F3345" s="17" t="str">
        <f>VLOOKUP(A3345,'forecast data dump'!$A$1:$H$3450,4,FALSE)</f>
        <v>01-Oct-20 A</v>
      </c>
      <c r="G3345" s="17">
        <f>VLOOKUP(A3345,'forecast data dump'!$A$1:$H$3450,5,FALSE)</f>
        <v>44469</v>
      </c>
      <c r="H3345" s="13">
        <f>VLOOKUP(A3345,'forecast data dump'!$A$1:$H$3450,8,FALSE)</f>
        <v>0.74399999999999999</v>
      </c>
      <c r="I3345" s="22">
        <f>D3345*(1-H3345)</f>
        <v>1280</v>
      </c>
      <c r="J3345" s="5"/>
      <c r="K3345" s="5"/>
      <c r="L3345" s="33">
        <f>E3345*(1-H3345)</f>
        <v>1767.68</v>
      </c>
      <c r="M3345" s="33">
        <f>IF(J3345="",L3345,(E3345/D3345)*J3345)</f>
        <v>1767.68</v>
      </c>
      <c r="N3345" s="22">
        <f>L3345-M3345</f>
        <v>0</v>
      </c>
    </row>
    <row r="3346" spans="1:14" x14ac:dyDescent="0.3">
      <c r="A3346" s="3" t="s">
        <v>7911</v>
      </c>
      <c r="B3346" s="3"/>
      <c r="C3346" s="3"/>
      <c r="D3346" s="3"/>
      <c r="E3346" s="4"/>
      <c r="F3346" s="15"/>
      <c r="G3346" s="15"/>
      <c r="H3346" s="11"/>
      <c r="I3346" s="20"/>
      <c r="J3346" s="3"/>
      <c r="K3346" s="3"/>
      <c r="L3346" s="32"/>
      <c r="M3346" s="32"/>
      <c r="N3346" s="20"/>
    </row>
    <row r="3347" spans="1:14" x14ac:dyDescent="0.3">
      <c r="A3347" s="3" t="s">
        <v>7912</v>
      </c>
      <c r="B3347" s="3"/>
      <c r="C3347" s="3"/>
      <c r="D3347" s="3"/>
      <c r="E3347" s="4"/>
      <c r="F3347" s="15"/>
      <c r="G3347" s="15"/>
      <c r="H3347" s="11"/>
      <c r="I3347" s="20"/>
      <c r="J3347" s="3"/>
      <c r="K3347" s="3"/>
      <c r="L3347" s="32"/>
      <c r="M3347" s="32"/>
      <c r="N3347" s="20"/>
    </row>
    <row r="3348" spans="1:14" x14ac:dyDescent="0.3">
      <c r="A3348" s="3" t="s">
        <v>7913</v>
      </c>
      <c r="B3348" s="3"/>
      <c r="C3348" s="3"/>
      <c r="D3348" s="3"/>
      <c r="E3348" s="4"/>
      <c r="F3348" s="15"/>
      <c r="G3348" s="15"/>
      <c r="H3348" s="11"/>
      <c r="I3348" s="20"/>
      <c r="J3348" s="3"/>
      <c r="K3348" s="3"/>
      <c r="L3348" s="32"/>
      <c r="M3348" s="32"/>
      <c r="N3348" s="20"/>
    </row>
    <row r="3349" spans="1:14" x14ac:dyDescent="0.3">
      <c r="A3349" s="5" t="s">
        <v>186</v>
      </c>
      <c r="B3349" s="5" t="s">
        <v>187</v>
      </c>
      <c r="C3349" s="5" t="s">
        <v>3797</v>
      </c>
      <c r="D3349" s="5">
        <v>13000</v>
      </c>
      <c r="E3349" s="6">
        <v>15089</v>
      </c>
      <c r="F3349" s="17" t="str">
        <f>VLOOKUP(A3349,'forecast data dump'!$A$1:$H$3450,4,FALSE)</f>
        <v>01-Apr-20 A</v>
      </c>
      <c r="G3349" s="17" t="str">
        <f>VLOOKUP(A3349,'forecast data dump'!$A$1:$H$3450,5,FALSE)</f>
        <v>28-May-21 A</v>
      </c>
      <c r="H3349" s="13">
        <f>VLOOKUP(A3349,'forecast data dump'!$A$1:$H$3450,8,FALSE)</f>
        <v>1</v>
      </c>
      <c r="I3349" s="22">
        <f>D3349*(1-H3349)</f>
        <v>0</v>
      </c>
      <c r="J3349" s="5"/>
      <c r="K3349" s="5"/>
      <c r="L3349" s="33">
        <f>E3349*(1-H3349)</f>
        <v>0</v>
      </c>
      <c r="M3349" s="33">
        <f>IF(J3349="",L3349,(E3349/D3349)*J3349)</f>
        <v>0</v>
      </c>
      <c r="N3349" s="22">
        <f>L3349-M3349</f>
        <v>0</v>
      </c>
    </row>
    <row r="3350" spans="1:14" x14ac:dyDescent="0.3">
      <c r="A3350" s="3" t="s">
        <v>7914</v>
      </c>
      <c r="B3350" s="3"/>
      <c r="C3350" s="3"/>
      <c r="D3350" s="3"/>
      <c r="E3350" s="4"/>
      <c r="F3350" s="15"/>
      <c r="G3350" s="15"/>
      <c r="H3350" s="11"/>
      <c r="I3350" s="20"/>
      <c r="J3350" s="3"/>
      <c r="K3350" s="3"/>
      <c r="L3350" s="32"/>
      <c r="M3350" s="32"/>
      <c r="N3350" s="20"/>
    </row>
    <row r="3351" spans="1:14" x14ac:dyDescent="0.3">
      <c r="A3351" s="5" t="s">
        <v>106</v>
      </c>
      <c r="B3351" s="5" t="s">
        <v>107</v>
      </c>
      <c r="C3351" s="5" t="s">
        <v>3797</v>
      </c>
      <c r="D3351" s="5">
        <v>6000</v>
      </c>
      <c r="E3351" s="6">
        <v>6828</v>
      </c>
      <c r="F3351" s="17" t="str">
        <f>VLOOKUP(A3351,'forecast data dump'!$A$1:$H$3450,4,FALSE)</f>
        <v>30-Mar-21 A</v>
      </c>
      <c r="G3351" s="17" t="str">
        <f>VLOOKUP(A3351,'forecast data dump'!$A$1:$H$3450,5,FALSE)</f>
        <v>31-Mar-21 A</v>
      </c>
      <c r="H3351" s="13">
        <f>VLOOKUP(A3351,'forecast data dump'!$A$1:$H$3450,8,FALSE)</f>
        <v>1</v>
      </c>
      <c r="I3351" s="22">
        <f>D3351*(1-H3351)</f>
        <v>0</v>
      </c>
      <c r="J3351" s="5"/>
      <c r="K3351" s="5"/>
      <c r="L3351" s="33">
        <f>E3351*(1-H3351)</f>
        <v>0</v>
      </c>
      <c r="M3351" s="33">
        <f>IF(J3351="",L3351,(E3351/D3351)*J3351)</f>
        <v>0</v>
      </c>
      <c r="N3351" s="22">
        <f>L3351-M3351</f>
        <v>0</v>
      </c>
    </row>
    <row r="3352" spans="1:14" x14ac:dyDescent="0.3">
      <c r="A3352" s="5" t="s">
        <v>112</v>
      </c>
      <c r="B3352" s="5" t="s">
        <v>113</v>
      </c>
      <c r="C3352" s="5" t="s">
        <v>3762</v>
      </c>
      <c r="D3352" s="5">
        <v>80000</v>
      </c>
      <c r="E3352" s="6">
        <v>92855</v>
      </c>
      <c r="F3352" s="17" t="str">
        <f>VLOOKUP(A3352,'forecast data dump'!$A$1:$H$3450,4,FALSE)</f>
        <v>01-Dec-20 A</v>
      </c>
      <c r="G3352" s="17" t="str">
        <f>VLOOKUP(A3352,'forecast data dump'!$A$1:$H$3450,5,FALSE)</f>
        <v>30-Apr-21 A</v>
      </c>
      <c r="H3352" s="13">
        <f>VLOOKUP(A3352,'forecast data dump'!$A$1:$H$3450,8,FALSE)</f>
        <v>1</v>
      </c>
      <c r="I3352" s="22">
        <f>D3352*(1-H3352)</f>
        <v>0</v>
      </c>
      <c r="J3352" s="5"/>
      <c r="K3352" s="5"/>
      <c r="L3352" s="33">
        <f>E3352*(1-H3352)</f>
        <v>0</v>
      </c>
      <c r="M3352" s="33">
        <f>IF(J3352="",L3352,(E3352/D3352)*J3352)</f>
        <v>0</v>
      </c>
      <c r="N3352" s="22">
        <f>L3352-M3352</f>
        <v>0</v>
      </c>
    </row>
    <row r="3353" spans="1:14" x14ac:dyDescent="0.3">
      <c r="A3353" s="3" t="s">
        <v>7995</v>
      </c>
      <c r="B3353" s="3"/>
      <c r="C3353" s="3"/>
      <c r="D3353" s="3"/>
      <c r="E3353" s="4"/>
      <c r="F3353" s="15"/>
      <c r="G3353" s="15"/>
      <c r="H3353" s="11"/>
      <c r="I3353" s="20"/>
      <c r="J3353" s="3"/>
      <c r="K3353" s="3"/>
      <c r="L3353" s="32"/>
      <c r="M3353" s="32"/>
      <c r="N3353" s="20"/>
    </row>
    <row r="3354" spans="1:14" x14ac:dyDescent="0.3">
      <c r="A3354" s="5" t="s">
        <v>94</v>
      </c>
      <c r="B3354" s="5" t="s">
        <v>95</v>
      </c>
      <c r="C3354" s="5" t="s">
        <v>3797</v>
      </c>
      <c r="D3354" s="5">
        <v>39080</v>
      </c>
      <c r="E3354" s="6">
        <v>44470</v>
      </c>
      <c r="F3354" s="17" t="str">
        <f>VLOOKUP(A3354,'forecast data dump'!$A$1:$H$3450,4,FALSE)</f>
        <v>14-May-20 A</v>
      </c>
      <c r="G3354" s="17" t="str">
        <f>VLOOKUP(A3354,'forecast data dump'!$A$1:$H$3450,5,FALSE)</f>
        <v>20-May-20 A</v>
      </c>
      <c r="H3354" s="13">
        <f>VLOOKUP(A3354,'forecast data dump'!$A$1:$H$3450,8,FALSE)</f>
        <v>1</v>
      </c>
      <c r="I3354" s="22">
        <f>D3354*(1-H3354)</f>
        <v>0</v>
      </c>
      <c r="J3354" s="5"/>
      <c r="K3354" s="5"/>
      <c r="L3354" s="33">
        <f>E3354*(1-H3354)</f>
        <v>0</v>
      </c>
      <c r="M3354" s="33">
        <f>IF(J3354="",L3354,(E3354/D3354)*J3354)</f>
        <v>0</v>
      </c>
      <c r="N3354" s="22">
        <f>L3354-M3354</f>
        <v>0</v>
      </c>
    </row>
    <row r="3355" spans="1:14" x14ac:dyDescent="0.3">
      <c r="A3355" s="5" t="s">
        <v>96</v>
      </c>
      <c r="B3355" s="5" t="s">
        <v>97</v>
      </c>
      <c r="C3355" s="5" t="s">
        <v>3797</v>
      </c>
      <c r="D3355" s="5">
        <v>133200</v>
      </c>
      <c r="E3355" s="6">
        <v>154002</v>
      </c>
      <c r="F3355" s="17" t="str">
        <f>VLOOKUP(A3355,'forecast data dump'!$A$1:$H$3450,4,FALSE)</f>
        <v>21-May-20 A</v>
      </c>
      <c r="G3355" s="17" t="str">
        <f>VLOOKUP(A3355,'forecast data dump'!$A$1:$H$3450,5,FALSE)</f>
        <v>17-Apr-21 A</v>
      </c>
      <c r="H3355" s="13">
        <f>VLOOKUP(A3355,'forecast data dump'!$A$1:$H$3450,8,FALSE)</f>
        <v>1</v>
      </c>
      <c r="I3355" s="22">
        <f>D3355*(1-H3355)</f>
        <v>0</v>
      </c>
      <c r="J3355" s="5"/>
      <c r="K3355" s="5"/>
      <c r="L3355" s="33">
        <f>E3355*(1-H3355)</f>
        <v>0</v>
      </c>
      <c r="M3355" s="33">
        <f>IF(J3355="",L3355,(E3355/D3355)*J3355)</f>
        <v>0</v>
      </c>
      <c r="N3355" s="22">
        <f>L3355-M3355</f>
        <v>0</v>
      </c>
    </row>
    <row r="3356" spans="1:14" x14ac:dyDescent="0.3">
      <c r="A3356" s="3" t="s">
        <v>7920</v>
      </c>
      <c r="B3356" s="3"/>
      <c r="C3356" s="3"/>
      <c r="D3356" s="3"/>
      <c r="E3356" s="4"/>
      <c r="F3356" s="15"/>
      <c r="G3356" s="15"/>
      <c r="H3356" s="11"/>
      <c r="I3356" s="20"/>
      <c r="J3356" s="3"/>
      <c r="K3356" s="3"/>
      <c r="L3356" s="32"/>
      <c r="M3356" s="32"/>
      <c r="N3356" s="20"/>
    </row>
    <row r="3357" spans="1:14" x14ac:dyDescent="0.3">
      <c r="A3357" s="5" t="s">
        <v>81</v>
      </c>
      <c r="B3357" s="5" t="s">
        <v>82</v>
      </c>
      <c r="C3357" s="5" t="s">
        <v>3797</v>
      </c>
      <c r="D3357" s="5">
        <v>107922</v>
      </c>
      <c r="E3357" s="6">
        <v>125263</v>
      </c>
      <c r="F3357" s="17" t="str">
        <f>VLOOKUP(A3357,'forecast data dump'!$A$1:$H$3450,4,FALSE)</f>
        <v>22-Sep-20 A</v>
      </c>
      <c r="G3357" s="17" t="str">
        <f>VLOOKUP(A3357,'forecast data dump'!$A$1:$H$3450,5,FALSE)</f>
        <v>30-Oct-20 A</v>
      </c>
      <c r="H3357" s="13">
        <f>VLOOKUP(A3357,'forecast data dump'!$A$1:$H$3450,8,FALSE)</f>
        <v>1</v>
      </c>
      <c r="I3357" s="22">
        <f>D3357*(1-H3357)</f>
        <v>0</v>
      </c>
      <c r="J3357" s="5"/>
      <c r="K3357" s="5"/>
      <c r="L3357" s="33">
        <f>E3357*(1-H3357)</f>
        <v>0</v>
      </c>
      <c r="M3357" s="33">
        <f>IF(J3357="",L3357,(E3357/D3357)*J3357)</f>
        <v>0</v>
      </c>
      <c r="N3357" s="22">
        <f>L3357-M3357</f>
        <v>0</v>
      </c>
    </row>
    <row r="3358" spans="1:14" x14ac:dyDescent="0.3">
      <c r="A3358" s="5" t="s">
        <v>83</v>
      </c>
      <c r="B3358" s="5" t="s">
        <v>84</v>
      </c>
      <c r="C3358" s="5" t="s">
        <v>3797</v>
      </c>
      <c r="D3358" s="5">
        <v>600</v>
      </c>
      <c r="E3358" s="6">
        <v>683</v>
      </c>
      <c r="F3358" s="17" t="str">
        <f>VLOOKUP(A3358,'forecast data dump'!$A$1:$H$3450,4,FALSE)</f>
        <v>08-Jan-20 A</v>
      </c>
      <c r="G3358" s="17" t="str">
        <f>VLOOKUP(A3358,'forecast data dump'!$A$1:$H$3450,5,FALSE)</f>
        <v>20-Jan-20 A</v>
      </c>
      <c r="H3358" s="13">
        <f>VLOOKUP(A3358,'forecast data dump'!$A$1:$H$3450,8,FALSE)</f>
        <v>1</v>
      </c>
      <c r="I3358" s="22">
        <f>D3358*(1-H3358)</f>
        <v>0</v>
      </c>
      <c r="J3358" s="5"/>
      <c r="K3358" s="5"/>
      <c r="L3358" s="33">
        <f>E3358*(1-H3358)</f>
        <v>0</v>
      </c>
      <c r="M3358" s="33">
        <f>IF(J3358="",L3358,(E3358/D3358)*J3358)</f>
        <v>0</v>
      </c>
      <c r="N3358" s="22">
        <f>L3358-M3358</f>
        <v>0</v>
      </c>
    </row>
    <row r="3359" spans="1:14" x14ac:dyDescent="0.3">
      <c r="A3359" s="5" t="s">
        <v>85</v>
      </c>
      <c r="B3359" s="5" t="s">
        <v>86</v>
      </c>
      <c r="C3359" s="5" t="s">
        <v>3797</v>
      </c>
      <c r="D3359" s="5">
        <v>10550</v>
      </c>
      <c r="E3359" s="6">
        <v>12245</v>
      </c>
      <c r="F3359" s="17" t="str">
        <f>VLOOKUP(A3359,'forecast data dump'!$A$1:$H$3450,4,FALSE)</f>
        <v>06-Oct-20 A</v>
      </c>
      <c r="G3359" s="17" t="str">
        <f>VLOOKUP(A3359,'forecast data dump'!$A$1:$H$3450,5,FALSE)</f>
        <v>13-Oct-20 A</v>
      </c>
      <c r="H3359" s="13">
        <f>VLOOKUP(A3359,'forecast data dump'!$A$1:$H$3450,8,FALSE)</f>
        <v>1</v>
      </c>
      <c r="I3359" s="22">
        <f>D3359*(1-H3359)</f>
        <v>0</v>
      </c>
      <c r="J3359" s="5"/>
      <c r="K3359" s="5"/>
      <c r="L3359" s="33">
        <f>E3359*(1-H3359)</f>
        <v>0</v>
      </c>
      <c r="M3359" s="33">
        <f>IF(J3359="",L3359,(E3359/D3359)*J3359)</f>
        <v>0</v>
      </c>
      <c r="N3359" s="22">
        <f>L3359-M3359</f>
        <v>0</v>
      </c>
    </row>
    <row r="3360" spans="1:14" x14ac:dyDescent="0.3">
      <c r="A3360" s="3" t="s">
        <v>7821</v>
      </c>
      <c r="B3360" s="3"/>
      <c r="C3360" s="3"/>
      <c r="D3360" s="3"/>
      <c r="E3360" s="4"/>
      <c r="F3360" s="15"/>
      <c r="G3360" s="15"/>
      <c r="H3360" s="11"/>
      <c r="I3360" s="20"/>
      <c r="J3360" s="3"/>
      <c r="K3360" s="3"/>
      <c r="L3360" s="32"/>
      <c r="M3360" s="32"/>
      <c r="N3360" s="20"/>
    </row>
    <row r="3361" spans="1:14" x14ac:dyDescent="0.3">
      <c r="A3361" s="5" t="s">
        <v>166</v>
      </c>
      <c r="B3361" s="5" t="s">
        <v>167</v>
      </c>
      <c r="C3361" s="5" t="s">
        <v>3797</v>
      </c>
      <c r="D3361" s="5">
        <v>1102</v>
      </c>
      <c r="E3361" s="6">
        <v>1279</v>
      </c>
      <c r="F3361" s="17" t="str">
        <f>VLOOKUP(A3361,'forecast data dump'!$A$1:$H$3450,4,FALSE)</f>
        <v>17-May-21 A</v>
      </c>
      <c r="G3361" s="17">
        <f>VLOOKUP(A3361,'forecast data dump'!$A$1:$H$3450,5,FALSE)</f>
        <v>44448</v>
      </c>
      <c r="H3361" s="13">
        <f>VLOOKUP(A3361,'forecast data dump'!$A$1:$H$3450,8,FALSE)</f>
        <v>0.5</v>
      </c>
      <c r="I3361" s="22">
        <f>D3361*(1-H3361)</f>
        <v>551</v>
      </c>
      <c r="J3361" s="5"/>
      <c r="K3361" s="5"/>
      <c r="L3361" s="33">
        <f>E3361*(1-H3361)</f>
        <v>639.5</v>
      </c>
      <c r="M3361" s="33">
        <f>IF(J3361="",L3361,(E3361/D3361)*J3361)</f>
        <v>639.5</v>
      </c>
      <c r="N3361" s="22">
        <f>L3361-M3361</f>
        <v>0</v>
      </c>
    </row>
    <row r="3362" spans="1:14" x14ac:dyDescent="0.3">
      <c r="A3362" s="5" t="s">
        <v>170</v>
      </c>
      <c r="B3362" s="5" t="s">
        <v>171</v>
      </c>
      <c r="C3362" s="5" t="s">
        <v>3762</v>
      </c>
      <c r="D3362" s="5">
        <v>20000</v>
      </c>
      <c r="E3362" s="6">
        <v>23254</v>
      </c>
      <c r="F3362" s="17" t="str">
        <f>VLOOKUP(A3362,'forecast data dump'!$A$1:$H$3450,4,FALSE)</f>
        <v>01-Jun-21 A</v>
      </c>
      <c r="G3362" s="17">
        <f>VLOOKUP(A3362,'forecast data dump'!$A$1:$H$3450,5,FALSE)</f>
        <v>44459</v>
      </c>
      <c r="H3362" s="13">
        <f>VLOOKUP(A3362,'forecast data dump'!$A$1:$H$3450,8,FALSE)</f>
        <v>0.33</v>
      </c>
      <c r="I3362" s="22">
        <f>D3362*(1-H3362)</f>
        <v>13399.999999999998</v>
      </c>
      <c r="J3362" s="5"/>
      <c r="K3362" s="5"/>
      <c r="L3362" s="33">
        <f>E3362*(1-H3362)</f>
        <v>15580.179999999998</v>
      </c>
      <c r="M3362" s="33">
        <f>IF(J3362="",L3362,(E3362/D3362)*J3362)</f>
        <v>15580.179999999998</v>
      </c>
      <c r="N3362" s="22">
        <f>L3362-M3362</f>
        <v>0</v>
      </c>
    </row>
    <row r="3363" spans="1:14" x14ac:dyDescent="0.3">
      <c r="A3363" s="5" t="s">
        <v>172</v>
      </c>
      <c r="B3363" s="5" t="s">
        <v>173</v>
      </c>
      <c r="C3363" s="5" t="s">
        <v>3798</v>
      </c>
      <c r="D3363" s="5">
        <v>1500</v>
      </c>
      <c r="E3363" s="6">
        <v>156234</v>
      </c>
      <c r="F3363" s="17" t="str">
        <f>VLOOKUP(A3363,'forecast data dump'!$A$1:$H$3450,4,FALSE)</f>
        <v>01-Feb-21 A</v>
      </c>
      <c r="G3363" s="17">
        <f>VLOOKUP(A3363,'forecast data dump'!$A$1:$H$3450,5,FALSE)</f>
        <v>44581</v>
      </c>
      <c r="H3363" s="13">
        <f>VLOOKUP(A3363,'forecast data dump'!$A$1:$H$3450,8,FALSE)</f>
        <v>0.43619999999999998</v>
      </c>
      <c r="I3363" s="22">
        <f>D3363*(1-H3363)</f>
        <v>845.70000000000016</v>
      </c>
      <c r="J3363" s="5"/>
      <c r="K3363" s="5"/>
      <c r="L3363" s="33">
        <f>E3363*(1-H3363)</f>
        <v>88084.729200000016</v>
      </c>
      <c r="M3363" s="33">
        <f>IF(J3363="",L3363,(E3363/D3363)*J3363)</f>
        <v>88084.729200000016</v>
      </c>
      <c r="N3363" s="22">
        <f>L3363-M3363</f>
        <v>0</v>
      </c>
    </row>
    <row r="3364" spans="1:14" x14ac:dyDescent="0.3">
      <c r="A3364" s="3" t="s">
        <v>7921</v>
      </c>
      <c r="B3364" s="3"/>
      <c r="C3364" s="3"/>
      <c r="D3364" s="3"/>
      <c r="E3364" s="4"/>
      <c r="F3364" s="15"/>
      <c r="G3364" s="15"/>
      <c r="H3364" s="11"/>
      <c r="I3364" s="20"/>
      <c r="J3364" s="3"/>
      <c r="K3364" s="3"/>
      <c r="L3364" s="32"/>
      <c r="M3364" s="32"/>
      <c r="N3364" s="20"/>
    </row>
    <row r="3365" spans="1:14" x14ac:dyDescent="0.3">
      <c r="A3365" s="3" t="s">
        <v>7822</v>
      </c>
      <c r="B3365" s="3"/>
      <c r="C3365" s="3"/>
      <c r="D3365" s="3"/>
      <c r="E3365" s="4"/>
      <c r="F3365" s="15"/>
      <c r="G3365" s="15"/>
      <c r="H3365" s="11"/>
      <c r="I3365" s="20"/>
      <c r="J3365" s="3"/>
      <c r="K3365" s="3"/>
      <c r="L3365" s="32"/>
      <c r="M3365" s="32"/>
      <c r="N3365" s="20"/>
    </row>
    <row r="3366" spans="1:14" x14ac:dyDescent="0.3">
      <c r="A3366" s="5" t="s">
        <v>247</v>
      </c>
      <c r="B3366" s="5" t="s">
        <v>248</v>
      </c>
      <c r="C3366" s="5" t="s">
        <v>3799</v>
      </c>
      <c r="D3366" s="5">
        <v>960</v>
      </c>
      <c r="E3366" s="6">
        <v>63130</v>
      </c>
      <c r="F3366" s="17" t="str">
        <f>VLOOKUP(A3366,'forecast data dump'!$A$1:$H$3450,4,FALSE)</f>
        <v>11-Jan-21 A</v>
      </c>
      <c r="G3366" s="17">
        <f>VLOOKUP(A3366,'forecast data dump'!$A$1:$H$3450,5,FALSE)</f>
        <v>44442</v>
      </c>
      <c r="H3366" s="13">
        <f>VLOOKUP(A3366,'forecast data dump'!$A$1:$H$3450,8,FALSE)</f>
        <v>0.85</v>
      </c>
      <c r="I3366" s="22">
        <f t="shared" ref="I3366:I3371" si="488">D3366*(1-H3366)</f>
        <v>144.00000000000003</v>
      </c>
      <c r="J3366" s="5"/>
      <c r="K3366" s="5"/>
      <c r="L3366" s="33">
        <f t="shared" ref="L3366:L3371" si="489">E3366*(1-H3366)</f>
        <v>9469.5000000000018</v>
      </c>
      <c r="M3366" s="33">
        <f t="shared" ref="M3366:M3371" si="490">IF(J3366="",L3366,(E3366/D3366)*J3366)</f>
        <v>9469.5000000000018</v>
      </c>
      <c r="N3366" s="22">
        <f t="shared" ref="N3366:N3371" si="491">L3366-M3366</f>
        <v>0</v>
      </c>
    </row>
    <row r="3367" spans="1:14" x14ac:dyDescent="0.3">
      <c r="A3367" s="5" t="s">
        <v>249</v>
      </c>
      <c r="B3367" s="5" t="s">
        <v>250</v>
      </c>
      <c r="C3367" s="5" t="s">
        <v>3799</v>
      </c>
      <c r="D3367" s="5">
        <v>960</v>
      </c>
      <c r="E3367" s="6">
        <v>63173</v>
      </c>
      <c r="F3367" s="17" t="str">
        <f>VLOOKUP(A3367,'forecast data dump'!$A$1:$H$3450,4,FALSE)</f>
        <v>11-Jan-21 A</v>
      </c>
      <c r="G3367" s="17">
        <f>VLOOKUP(A3367,'forecast data dump'!$A$1:$H$3450,5,FALSE)</f>
        <v>44459</v>
      </c>
      <c r="H3367" s="13">
        <f>VLOOKUP(A3367,'forecast data dump'!$A$1:$H$3450,8,FALSE)</f>
        <v>0.85</v>
      </c>
      <c r="I3367" s="22">
        <f t="shared" si="488"/>
        <v>144.00000000000003</v>
      </c>
      <c r="J3367" s="5"/>
      <c r="K3367" s="5"/>
      <c r="L3367" s="33">
        <f t="shared" si="489"/>
        <v>9475.9500000000007</v>
      </c>
      <c r="M3367" s="33">
        <f t="shared" si="490"/>
        <v>9475.9500000000007</v>
      </c>
      <c r="N3367" s="22">
        <f t="shared" si="491"/>
        <v>0</v>
      </c>
    </row>
    <row r="3368" spans="1:14" x14ac:dyDescent="0.3">
      <c r="A3368" s="5" t="s">
        <v>251</v>
      </c>
      <c r="B3368" s="5" t="s">
        <v>252</v>
      </c>
      <c r="C3368" s="5" t="s">
        <v>3797</v>
      </c>
      <c r="D3368" s="5">
        <v>14601</v>
      </c>
      <c r="E3368" s="6">
        <v>16615</v>
      </c>
      <c r="F3368" s="17" t="str">
        <f>VLOOKUP(A3368,'forecast data dump'!$A$1:$H$3450,4,FALSE)</f>
        <v>17-Mar-20 A</v>
      </c>
      <c r="G3368" s="17" t="str">
        <f>VLOOKUP(A3368,'forecast data dump'!$A$1:$H$3450,5,FALSE)</f>
        <v>27-May-20 A</v>
      </c>
      <c r="H3368" s="13">
        <f>VLOOKUP(A3368,'forecast data dump'!$A$1:$H$3450,8,FALSE)</f>
        <v>1</v>
      </c>
      <c r="I3368" s="22">
        <f t="shared" si="488"/>
        <v>0</v>
      </c>
      <c r="J3368" s="5"/>
      <c r="K3368" s="5"/>
      <c r="L3368" s="33">
        <f t="shared" si="489"/>
        <v>0</v>
      </c>
      <c r="M3368" s="33">
        <f t="shared" si="490"/>
        <v>0</v>
      </c>
      <c r="N3368" s="22">
        <f t="shared" si="491"/>
        <v>0</v>
      </c>
    </row>
    <row r="3369" spans="1:14" x14ac:dyDescent="0.3">
      <c r="A3369" s="5" t="s">
        <v>253</v>
      </c>
      <c r="B3369" s="5" t="s">
        <v>254</v>
      </c>
      <c r="C3369" s="5" t="s">
        <v>3797</v>
      </c>
      <c r="D3369" s="5">
        <v>8216</v>
      </c>
      <c r="E3369" s="6">
        <v>9349</v>
      </c>
      <c r="F3369" s="17" t="str">
        <f>VLOOKUP(A3369,'forecast data dump'!$A$1:$H$3450,4,FALSE)</f>
        <v>25-Mar-20 A</v>
      </c>
      <c r="G3369" s="17" t="str">
        <f>VLOOKUP(A3369,'forecast data dump'!$A$1:$H$3450,5,FALSE)</f>
        <v>31-Mar-20 A</v>
      </c>
      <c r="H3369" s="13">
        <f>VLOOKUP(A3369,'forecast data dump'!$A$1:$H$3450,8,FALSE)</f>
        <v>1</v>
      </c>
      <c r="I3369" s="22">
        <f t="shared" si="488"/>
        <v>0</v>
      </c>
      <c r="J3369" s="5"/>
      <c r="K3369" s="5"/>
      <c r="L3369" s="33">
        <f t="shared" si="489"/>
        <v>0</v>
      </c>
      <c r="M3369" s="33">
        <f t="shared" si="490"/>
        <v>0</v>
      </c>
      <c r="N3369" s="22">
        <f t="shared" si="491"/>
        <v>0</v>
      </c>
    </row>
    <row r="3370" spans="1:14" x14ac:dyDescent="0.3">
      <c r="A3370" s="5" t="s">
        <v>255</v>
      </c>
      <c r="B3370" s="5" t="s">
        <v>256</v>
      </c>
      <c r="C3370" s="5" t="s">
        <v>3797</v>
      </c>
      <c r="D3370" s="5">
        <v>44039</v>
      </c>
      <c r="E3370" s="6">
        <v>50113</v>
      </c>
      <c r="F3370" s="17" t="str">
        <f>VLOOKUP(A3370,'forecast data dump'!$A$1:$H$3450,4,FALSE)</f>
        <v>22-Mar-21 A</v>
      </c>
      <c r="G3370" s="17" t="str">
        <f>VLOOKUP(A3370,'forecast data dump'!$A$1:$H$3450,5,FALSE)</f>
        <v>29-Mar-21 A</v>
      </c>
      <c r="H3370" s="13">
        <f>VLOOKUP(A3370,'forecast data dump'!$A$1:$H$3450,8,FALSE)</f>
        <v>1</v>
      </c>
      <c r="I3370" s="22">
        <f t="shared" si="488"/>
        <v>0</v>
      </c>
      <c r="J3370" s="5"/>
      <c r="K3370" s="5"/>
      <c r="L3370" s="33">
        <f t="shared" si="489"/>
        <v>0</v>
      </c>
      <c r="M3370" s="33">
        <f t="shared" si="490"/>
        <v>0</v>
      </c>
      <c r="N3370" s="22">
        <f t="shared" si="491"/>
        <v>0</v>
      </c>
    </row>
    <row r="3371" spans="1:14" x14ac:dyDescent="0.3">
      <c r="A3371" s="5" t="s">
        <v>257</v>
      </c>
      <c r="B3371" s="5" t="s">
        <v>258</v>
      </c>
      <c r="C3371" s="5" t="s">
        <v>3797</v>
      </c>
      <c r="D3371" s="5">
        <v>9797</v>
      </c>
      <c r="E3371" s="6">
        <v>11148</v>
      </c>
      <c r="F3371" s="17" t="str">
        <f>VLOOKUP(A3371,'forecast data dump'!$A$1:$H$3450,4,FALSE)</f>
        <v>24-Mar-20 A</v>
      </c>
      <c r="G3371" s="17" t="str">
        <f>VLOOKUP(A3371,'forecast data dump'!$A$1:$H$3450,5,FALSE)</f>
        <v>31-Mar-20 A</v>
      </c>
      <c r="H3371" s="13">
        <f>VLOOKUP(A3371,'forecast data dump'!$A$1:$H$3450,8,FALSE)</f>
        <v>1</v>
      </c>
      <c r="I3371" s="22">
        <f t="shared" si="488"/>
        <v>0</v>
      </c>
      <c r="J3371" s="5"/>
      <c r="K3371" s="5"/>
      <c r="L3371" s="33">
        <f t="shared" si="489"/>
        <v>0</v>
      </c>
      <c r="M3371" s="33">
        <f t="shared" si="490"/>
        <v>0</v>
      </c>
      <c r="N3371" s="22">
        <f t="shared" si="491"/>
        <v>0</v>
      </c>
    </row>
    <row r="3372" spans="1:14" x14ac:dyDescent="0.3">
      <c r="A3372" s="3" t="s">
        <v>7923</v>
      </c>
      <c r="B3372" s="3"/>
      <c r="C3372" s="3"/>
      <c r="D3372" s="3"/>
      <c r="E3372" s="4"/>
      <c r="F3372" s="15"/>
      <c r="G3372" s="15"/>
      <c r="H3372" s="11"/>
      <c r="I3372" s="20"/>
      <c r="J3372" s="3"/>
      <c r="K3372" s="3"/>
      <c r="L3372" s="32"/>
      <c r="M3372" s="32"/>
      <c r="N3372" s="20"/>
    </row>
    <row r="3373" spans="1:14" x14ac:dyDescent="0.3">
      <c r="A3373" s="3" t="s">
        <v>7903</v>
      </c>
      <c r="B3373" s="3"/>
      <c r="C3373" s="3"/>
      <c r="D3373" s="3"/>
      <c r="E3373" s="4"/>
      <c r="F3373" s="15"/>
      <c r="G3373" s="15"/>
      <c r="H3373" s="11"/>
      <c r="I3373" s="20"/>
      <c r="J3373" s="3"/>
      <c r="K3373" s="3"/>
      <c r="L3373" s="32"/>
      <c r="M3373" s="32"/>
      <c r="N3373" s="20"/>
    </row>
    <row r="3374" spans="1:14" x14ac:dyDescent="0.3">
      <c r="A3374" s="5" t="s">
        <v>273</v>
      </c>
      <c r="B3374" s="5" t="s">
        <v>274</v>
      </c>
      <c r="C3374" s="5" t="s">
        <v>3797</v>
      </c>
      <c r="D3374" s="5">
        <v>14601</v>
      </c>
      <c r="E3374" s="6">
        <v>16615</v>
      </c>
      <c r="F3374" s="17" t="str">
        <f>VLOOKUP(A3374,'forecast data dump'!$A$1:$H$3450,4,FALSE)</f>
        <v>18-Mar-20 A</v>
      </c>
      <c r="G3374" s="17" t="str">
        <f>VLOOKUP(A3374,'forecast data dump'!$A$1:$H$3450,5,FALSE)</f>
        <v>27-May-20 A</v>
      </c>
      <c r="H3374" s="13">
        <f>VLOOKUP(A3374,'forecast data dump'!$A$1:$H$3450,8,FALSE)</f>
        <v>1</v>
      </c>
      <c r="I3374" s="22">
        <f>D3374*(1-H3374)</f>
        <v>0</v>
      </c>
      <c r="J3374" s="5"/>
      <c r="K3374" s="5"/>
      <c r="L3374" s="33">
        <f>E3374*(1-H3374)</f>
        <v>0</v>
      </c>
      <c r="M3374" s="33">
        <f>IF(J3374="",L3374,(E3374/D3374)*J3374)</f>
        <v>0</v>
      </c>
      <c r="N3374" s="22">
        <f>L3374-M3374</f>
        <v>0</v>
      </c>
    </row>
    <row r="3375" spans="1:14" x14ac:dyDescent="0.3">
      <c r="A3375" s="5" t="s">
        <v>275</v>
      </c>
      <c r="B3375" s="5" t="s">
        <v>276</v>
      </c>
      <c r="C3375" s="5" t="s">
        <v>3797</v>
      </c>
      <c r="D3375" s="5">
        <v>9184</v>
      </c>
      <c r="E3375" s="6">
        <v>10451</v>
      </c>
      <c r="F3375" s="17" t="str">
        <f>VLOOKUP(A3375,'forecast data dump'!$A$1:$H$3450,4,FALSE)</f>
        <v>17-Mar-20 A</v>
      </c>
      <c r="G3375" s="17" t="str">
        <f>VLOOKUP(A3375,'forecast data dump'!$A$1:$H$3450,5,FALSE)</f>
        <v>31-Mar-20 A</v>
      </c>
      <c r="H3375" s="13">
        <f>VLOOKUP(A3375,'forecast data dump'!$A$1:$H$3450,8,FALSE)</f>
        <v>1</v>
      </c>
      <c r="I3375" s="22">
        <f>D3375*(1-H3375)</f>
        <v>0</v>
      </c>
      <c r="J3375" s="5"/>
      <c r="K3375" s="5"/>
      <c r="L3375" s="33">
        <f>E3375*(1-H3375)</f>
        <v>0</v>
      </c>
      <c r="M3375" s="33">
        <f>IF(J3375="",L3375,(E3375/D3375)*J3375)</f>
        <v>0</v>
      </c>
      <c r="N3375" s="22">
        <f>L3375-M3375</f>
        <v>0</v>
      </c>
    </row>
    <row r="3376" spans="1:14" x14ac:dyDescent="0.3">
      <c r="A3376" s="5" t="s">
        <v>277</v>
      </c>
      <c r="B3376" s="5" t="s">
        <v>278</v>
      </c>
      <c r="C3376" s="5" t="s">
        <v>3797</v>
      </c>
      <c r="D3376" s="5">
        <v>52990</v>
      </c>
      <c r="E3376" s="6">
        <v>60299</v>
      </c>
      <c r="F3376" s="17" t="str">
        <f>VLOOKUP(A3376,'forecast data dump'!$A$1:$H$3450,4,FALSE)</f>
        <v>27-Aug-20 A</v>
      </c>
      <c r="G3376" s="17" t="str">
        <f>VLOOKUP(A3376,'forecast data dump'!$A$1:$H$3450,5,FALSE)</f>
        <v>29-Oct-20 A</v>
      </c>
      <c r="H3376" s="13">
        <f>VLOOKUP(A3376,'forecast data dump'!$A$1:$H$3450,8,FALSE)</f>
        <v>1</v>
      </c>
      <c r="I3376" s="22">
        <f>D3376*(1-H3376)</f>
        <v>0</v>
      </c>
      <c r="J3376" s="5"/>
      <c r="K3376" s="5"/>
      <c r="L3376" s="33">
        <f>E3376*(1-H3376)</f>
        <v>0</v>
      </c>
      <c r="M3376" s="33">
        <f>IF(J3376="",L3376,(E3376/D3376)*J3376)</f>
        <v>0</v>
      </c>
      <c r="N3376" s="22">
        <f>L3376-M3376</f>
        <v>0</v>
      </c>
    </row>
    <row r="3377" spans="1:14" x14ac:dyDescent="0.3">
      <c r="A3377" s="5" t="s">
        <v>279</v>
      </c>
      <c r="B3377" s="5" t="s">
        <v>280</v>
      </c>
      <c r="C3377" s="5" t="s">
        <v>3797</v>
      </c>
      <c r="D3377" s="5">
        <v>9797</v>
      </c>
      <c r="E3377" s="6">
        <v>11148</v>
      </c>
      <c r="F3377" s="17" t="str">
        <f>VLOOKUP(A3377,'forecast data dump'!$A$1:$H$3450,4,FALSE)</f>
        <v>24-Mar-20 A</v>
      </c>
      <c r="G3377" s="17" t="str">
        <f>VLOOKUP(A3377,'forecast data dump'!$A$1:$H$3450,5,FALSE)</f>
        <v>31-Mar-20 A</v>
      </c>
      <c r="H3377" s="13">
        <f>VLOOKUP(A3377,'forecast data dump'!$A$1:$H$3450,8,FALSE)</f>
        <v>1</v>
      </c>
      <c r="I3377" s="22">
        <f>D3377*(1-H3377)</f>
        <v>0</v>
      </c>
      <c r="J3377" s="5"/>
      <c r="K3377" s="5"/>
      <c r="L3377" s="33">
        <f>E3377*(1-H3377)</f>
        <v>0</v>
      </c>
      <c r="M3377" s="33">
        <f>IF(J3377="",L3377,(E3377/D3377)*J3377)</f>
        <v>0</v>
      </c>
      <c r="N3377" s="22">
        <f>L3377-M3377</f>
        <v>0</v>
      </c>
    </row>
    <row r="3378" spans="1:14" x14ac:dyDescent="0.3">
      <c r="A3378" s="3" t="s">
        <v>7925</v>
      </c>
      <c r="B3378" s="3"/>
      <c r="C3378" s="3"/>
      <c r="D3378" s="3"/>
      <c r="E3378" s="4"/>
      <c r="F3378" s="15"/>
      <c r="G3378" s="15"/>
      <c r="H3378" s="11"/>
      <c r="I3378" s="20"/>
      <c r="J3378" s="3"/>
      <c r="K3378" s="3"/>
      <c r="L3378" s="32"/>
      <c r="M3378" s="32"/>
      <c r="N3378" s="20"/>
    </row>
    <row r="3379" spans="1:14" x14ac:dyDescent="0.3">
      <c r="A3379" s="3" t="s">
        <v>7904</v>
      </c>
      <c r="B3379" s="3"/>
      <c r="C3379" s="3"/>
      <c r="D3379" s="3"/>
      <c r="E3379" s="4"/>
      <c r="F3379" s="15"/>
      <c r="G3379" s="15"/>
      <c r="H3379" s="11"/>
      <c r="I3379" s="20"/>
      <c r="J3379" s="3"/>
      <c r="K3379" s="3"/>
      <c r="L3379" s="32"/>
      <c r="M3379" s="32"/>
      <c r="N3379" s="20"/>
    </row>
    <row r="3380" spans="1:14" x14ac:dyDescent="0.3">
      <c r="A3380" s="5" t="s">
        <v>369</v>
      </c>
      <c r="B3380" s="5" t="s">
        <v>370</v>
      </c>
      <c r="C3380" s="5" t="s">
        <v>3797</v>
      </c>
      <c r="D3380" s="5">
        <v>16819</v>
      </c>
      <c r="E3380" s="6">
        <v>19139</v>
      </c>
      <c r="F3380" s="17" t="str">
        <f>VLOOKUP(A3380,'forecast data dump'!$A$1:$H$3450,4,FALSE)</f>
        <v>18-Mar-20 A</v>
      </c>
      <c r="G3380" s="17" t="str">
        <f>VLOOKUP(A3380,'forecast data dump'!$A$1:$H$3450,5,FALSE)</f>
        <v>30-Apr-20 A</v>
      </c>
      <c r="H3380" s="13">
        <f>VLOOKUP(A3380,'forecast data dump'!$A$1:$H$3450,8,FALSE)</f>
        <v>1</v>
      </c>
      <c r="I3380" s="22">
        <f>D3380*(1-H3380)</f>
        <v>0</v>
      </c>
      <c r="J3380" s="5"/>
      <c r="K3380" s="5"/>
      <c r="L3380" s="33">
        <f>E3380*(1-H3380)</f>
        <v>0</v>
      </c>
      <c r="M3380" s="33">
        <f>IF(J3380="",L3380,(E3380/D3380)*J3380)</f>
        <v>0</v>
      </c>
      <c r="N3380" s="22">
        <f>L3380-M3380</f>
        <v>0</v>
      </c>
    </row>
    <row r="3381" spans="1:14" x14ac:dyDescent="0.3">
      <c r="A3381" s="5" t="s">
        <v>375</v>
      </c>
      <c r="B3381" s="5" t="s">
        <v>376</v>
      </c>
      <c r="C3381" s="5" t="s">
        <v>3797</v>
      </c>
      <c r="D3381" s="5">
        <v>10762</v>
      </c>
      <c r="E3381" s="6">
        <v>12246</v>
      </c>
      <c r="F3381" s="17" t="str">
        <f>VLOOKUP(A3381,'forecast data dump'!$A$1:$H$3450,4,FALSE)</f>
        <v>17-Mar-20 A</v>
      </c>
      <c r="G3381" s="17" t="str">
        <f>VLOOKUP(A3381,'forecast data dump'!$A$1:$H$3450,5,FALSE)</f>
        <v>31-Mar-20 A</v>
      </c>
      <c r="H3381" s="13">
        <f>VLOOKUP(A3381,'forecast data dump'!$A$1:$H$3450,8,FALSE)</f>
        <v>1</v>
      </c>
      <c r="I3381" s="22">
        <f>D3381*(1-H3381)</f>
        <v>0</v>
      </c>
      <c r="J3381" s="5"/>
      <c r="K3381" s="5"/>
      <c r="L3381" s="33">
        <f>E3381*(1-H3381)</f>
        <v>0</v>
      </c>
      <c r="M3381" s="33">
        <f>IF(J3381="",L3381,(E3381/D3381)*J3381)</f>
        <v>0</v>
      </c>
      <c r="N3381" s="22">
        <f>L3381-M3381</f>
        <v>0</v>
      </c>
    </row>
    <row r="3382" spans="1:14" x14ac:dyDescent="0.3">
      <c r="A3382" s="5" t="s">
        <v>377</v>
      </c>
      <c r="B3382" s="5" t="s">
        <v>378</v>
      </c>
      <c r="C3382" s="5" t="s">
        <v>3797</v>
      </c>
      <c r="D3382" s="5">
        <v>71770</v>
      </c>
      <c r="E3382" s="6">
        <v>81669</v>
      </c>
      <c r="F3382" s="17" t="str">
        <f>VLOOKUP(A3382,'forecast data dump'!$A$1:$H$3450,4,FALSE)</f>
        <v>16-Jun-20 A</v>
      </c>
      <c r="G3382" s="17" t="str">
        <f>VLOOKUP(A3382,'forecast data dump'!$A$1:$H$3450,5,FALSE)</f>
        <v>22-Jul-20 A</v>
      </c>
      <c r="H3382" s="13">
        <f>VLOOKUP(A3382,'forecast data dump'!$A$1:$H$3450,8,FALSE)</f>
        <v>1</v>
      </c>
      <c r="I3382" s="22">
        <f>D3382*(1-H3382)</f>
        <v>0</v>
      </c>
      <c r="J3382" s="5"/>
      <c r="K3382" s="5"/>
      <c r="L3382" s="33">
        <f>E3382*(1-H3382)</f>
        <v>0</v>
      </c>
      <c r="M3382" s="33">
        <f>IF(J3382="",L3382,(E3382/D3382)*J3382)</f>
        <v>0</v>
      </c>
      <c r="N3382" s="22">
        <f>L3382-M3382</f>
        <v>0</v>
      </c>
    </row>
    <row r="3383" spans="1:14" x14ac:dyDescent="0.3">
      <c r="A3383" s="5" t="s">
        <v>379</v>
      </c>
      <c r="B3383" s="5" t="s">
        <v>380</v>
      </c>
      <c r="C3383" s="5" t="s">
        <v>3797</v>
      </c>
      <c r="D3383" s="5">
        <v>10288</v>
      </c>
      <c r="E3383" s="6">
        <v>11707</v>
      </c>
      <c r="F3383" s="17" t="str">
        <f>VLOOKUP(A3383,'forecast data dump'!$A$1:$H$3450,4,FALSE)</f>
        <v>24-Mar-20 A</v>
      </c>
      <c r="G3383" s="17" t="str">
        <f>VLOOKUP(A3383,'forecast data dump'!$A$1:$H$3450,5,FALSE)</f>
        <v>31-Mar-20 A</v>
      </c>
      <c r="H3383" s="13">
        <f>VLOOKUP(A3383,'forecast data dump'!$A$1:$H$3450,8,FALSE)</f>
        <v>1</v>
      </c>
      <c r="I3383" s="22">
        <f>D3383*(1-H3383)</f>
        <v>0</v>
      </c>
      <c r="J3383" s="5"/>
      <c r="K3383" s="5"/>
      <c r="L3383" s="33">
        <f>E3383*(1-H3383)</f>
        <v>0</v>
      </c>
      <c r="M3383" s="33">
        <f>IF(J3383="",L3383,(E3383/D3383)*J3383)</f>
        <v>0</v>
      </c>
      <c r="N3383" s="22">
        <f>L3383-M3383</f>
        <v>0</v>
      </c>
    </row>
    <row r="3384" spans="1:14" x14ac:dyDescent="0.3">
      <c r="A3384" s="3" t="s">
        <v>7927</v>
      </c>
      <c r="B3384" s="3"/>
      <c r="C3384" s="3"/>
      <c r="D3384" s="3"/>
      <c r="E3384" s="4"/>
      <c r="F3384" s="15"/>
      <c r="G3384" s="15"/>
      <c r="H3384" s="11"/>
      <c r="I3384" s="20"/>
      <c r="J3384" s="3"/>
      <c r="K3384" s="3"/>
      <c r="L3384" s="32"/>
      <c r="M3384" s="32"/>
      <c r="N3384" s="20"/>
    </row>
    <row r="3385" spans="1:14" x14ac:dyDescent="0.3">
      <c r="A3385" s="3" t="s">
        <v>7908</v>
      </c>
      <c r="B3385" s="3"/>
      <c r="C3385" s="3"/>
      <c r="D3385" s="3"/>
      <c r="E3385" s="4"/>
      <c r="F3385" s="15"/>
      <c r="G3385" s="15"/>
      <c r="H3385" s="11"/>
      <c r="I3385" s="20"/>
      <c r="J3385" s="3"/>
      <c r="K3385" s="3"/>
      <c r="L3385" s="32"/>
      <c r="M3385" s="32"/>
      <c r="N3385" s="20"/>
    </row>
    <row r="3386" spans="1:14" x14ac:dyDescent="0.3">
      <c r="A3386" s="5" t="s">
        <v>337</v>
      </c>
      <c r="B3386" s="5" t="s">
        <v>338</v>
      </c>
      <c r="C3386" s="5" t="s">
        <v>3762</v>
      </c>
      <c r="D3386" s="5">
        <v>3000</v>
      </c>
      <c r="E3386" s="6">
        <v>3414</v>
      </c>
      <c r="F3386" s="17" t="str">
        <f>VLOOKUP(A3386,'forecast data dump'!$A$1:$H$3450,4,FALSE)</f>
        <v>03-Aug-20 A</v>
      </c>
      <c r="G3386" s="17" t="str">
        <f>VLOOKUP(A3386,'forecast data dump'!$A$1:$H$3450,5,FALSE)</f>
        <v>30-Sep-20 A</v>
      </c>
      <c r="H3386" s="13">
        <f>VLOOKUP(A3386,'forecast data dump'!$A$1:$H$3450,8,FALSE)</f>
        <v>1</v>
      </c>
      <c r="I3386" s="22">
        <f>D3386*(1-H3386)</f>
        <v>0</v>
      </c>
      <c r="J3386" s="5"/>
      <c r="K3386" s="5"/>
      <c r="L3386" s="33">
        <f>E3386*(1-H3386)</f>
        <v>0</v>
      </c>
      <c r="M3386" s="33">
        <f>IF(J3386="",L3386,(E3386/D3386)*J3386)</f>
        <v>0</v>
      </c>
      <c r="N3386" s="22">
        <f>L3386-M3386</f>
        <v>0</v>
      </c>
    </row>
    <row r="3387" spans="1:14" x14ac:dyDescent="0.3">
      <c r="A3387" s="5" t="s">
        <v>347</v>
      </c>
      <c r="B3387" s="5" t="s">
        <v>348</v>
      </c>
      <c r="C3387" s="5" t="s">
        <v>3762</v>
      </c>
      <c r="D3387" s="5">
        <v>233000</v>
      </c>
      <c r="E3387" s="6">
        <v>265137</v>
      </c>
      <c r="F3387" s="17" t="str">
        <f>VLOOKUP(A3387,'forecast data dump'!$A$1:$H$3450,4,FALSE)</f>
        <v>30-Dec-19 A</v>
      </c>
      <c r="G3387" s="17" t="str">
        <f>VLOOKUP(A3387,'forecast data dump'!$A$1:$H$3450,5,FALSE)</f>
        <v>06-Jul-20 A</v>
      </c>
      <c r="H3387" s="13">
        <f>VLOOKUP(A3387,'forecast data dump'!$A$1:$H$3450,8,FALSE)</f>
        <v>1</v>
      </c>
      <c r="I3387" s="22">
        <f>D3387*(1-H3387)</f>
        <v>0</v>
      </c>
      <c r="J3387" s="5"/>
      <c r="K3387" s="5"/>
      <c r="L3387" s="33">
        <f>E3387*(1-H3387)</f>
        <v>0</v>
      </c>
      <c r="M3387" s="33">
        <f>IF(J3387="",L3387,(E3387/D3387)*J3387)</f>
        <v>0</v>
      </c>
      <c r="N3387" s="22">
        <f>L3387-M3387</f>
        <v>0</v>
      </c>
    </row>
    <row r="3388" spans="1:14" x14ac:dyDescent="0.3">
      <c r="A3388" s="3" t="s">
        <v>7823</v>
      </c>
      <c r="B3388" s="3"/>
      <c r="C3388" s="3"/>
      <c r="D3388" s="3"/>
      <c r="E3388" s="4"/>
      <c r="F3388" s="15"/>
      <c r="G3388" s="15"/>
      <c r="H3388" s="11"/>
      <c r="I3388" s="20"/>
      <c r="J3388" s="3"/>
      <c r="K3388" s="3"/>
      <c r="L3388" s="32"/>
      <c r="M3388" s="32"/>
      <c r="N3388" s="20"/>
    </row>
    <row r="3389" spans="1:14" x14ac:dyDescent="0.3">
      <c r="A3389" s="5" t="s">
        <v>311</v>
      </c>
      <c r="B3389" s="5" t="s">
        <v>312</v>
      </c>
      <c r="C3389" s="5" t="s">
        <v>3762</v>
      </c>
      <c r="D3389" s="5">
        <v>60155</v>
      </c>
      <c r="E3389" s="6">
        <v>69821</v>
      </c>
      <c r="F3389" s="17" t="str">
        <f>VLOOKUP(A3389,'forecast data dump'!$A$1:$H$3450,4,FALSE)</f>
        <v>15-Mar-21 A</v>
      </c>
      <c r="G3389" s="17">
        <f>VLOOKUP(A3389,'forecast data dump'!$A$1:$H$3450,5,FALSE)</f>
        <v>44407</v>
      </c>
      <c r="H3389" s="13">
        <f>VLOOKUP(A3389,'forecast data dump'!$A$1:$H$3450,8,FALSE)</f>
        <v>0.17799999999999999</v>
      </c>
      <c r="I3389" s="22">
        <f t="shared" ref="I3389:I3396" si="492">D3389*(1-H3389)</f>
        <v>49447.41</v>
      </c>
      <c r="J3389" s="5"/>
      <c r="K3389" s="5"/>
      <c r="L3389" s="33">
        <f t="shared" ref="L3389:L3396" si="493">E3389*(1-H3389)</f>
        <v>57392.862000000001</v>
      </c>
      <c r="M3389" s="33">
        <f t="shared" ref="M3389:M3396" si="494">IF(J3389="",L3389,(E3389/D3389)*J3389)</f>
        <v>57392.862000000001</v>
      </c>
      <c r="N3389" s="22">
        <f t="shared" ref="N3389:N3396" si="495">L3389-M3389</f>
        <v>0</v>
      </c>
    </row>
    <row r="3390" spans="1:14" x14ac:dyDescent="0.3">
      <c r="A3390" s="5" t="s">
        <v>321</v>
      </c>
      <c r="B3390" s="5" t="s">
        <v>322</v>
      </c>
      <c r="C3390" s="5" t="s">
        <v>3762</v>
      </c>
      <c r="D3390" s="5">
        <v>29663</v>
      </c>
      <c r="E3390" s="6">
        <v>34429</v>
      </c>
      <c r="F3390" s="17" t="str">
        <f>VLOOKUP(A3390,'forecast data dump'!$A$1:$H$3450,4,FALSE)</f>
        <v>15-Mar-21 A</v>
      </c>
      <c r="G3390" s="17">
        <f>VLOOKUP(A3390,'forecast data dump'!$A$1:$H$3450,5,FALSE)</f>
        <v>44407</v>
      </c>
      <c r="H3390" s="13">
        <f>VLOOKUP(A3390,'forecast data dump'!$A$1:$H$3450,8,FALSE)</f>
        <v>0.33200000000000002</v>
      </c>
      <c r="I3390" s="22">
        <f t="shared" si="492"/>
        <v>19814.883999999998</v>
      </c>
      <c r="J3390" s="5"/>
      <c r="K3390" s="5"/>
      <c r="L3390" s="33">
        <f t="shared" si="493"/>
        <v>22998.571999999996</v>
      </c>
      <c r="M3390" s="33">
        <f t="shared" si="494"/>
        <v>22998.571999999996</v>
      </c>
      <c r="N3390" s="22">
        <f t="shared" si="495"/>
        <v>0</v>
      </c>
    </row>
    <row r="3391" spans="1:14" x14ac:dyDescent="0.3">
      <c r="A3391" s="5" t="s">
        <v>323</v>
      </c>
      <c r="B3391" s="5" t="s">
        <v>324</v>
      </c>
      <c r="C3391" s="5" t="s">
        <v>3762</v>
      </c>
      <c r="D3391" s="5">
        <v>190056</v>
      </c>
      <c r="E3391" s="6">
        <v>220595</v>
      </c>
      <c r="F3391" s="17" t="str">
        <f>VLOOKUP(A3391,'forecast data dump'!$A$1:$H$3450,4,FALSE)</f>
        <v>25-Jan-21 A</v>
      </c>
      <c r="G3391" s="17">
        <f>VLOOKUP(A3391,'forecast data dump'!$A$1:$H$3450,5,FALSE)</f>
        <v>44407</v>
      </c>
      <c r="H3391" s="13">
        <f>VLOOKUP(A3391,'forecast data dump'!$A$1:$H$3450,8,FALSE)</f>
        <v>0.80200000000000005</v>
      </c>
      <c r="I3391" s="22">
        <f t="shared" si="492"/>
        <v>37631.087999999989</v>
      </c>
      <c r="J3391" s="5"/>
      <c r="K3391" s="5"/>
      <c r="L3391" s="33">
        <f t="shared" si="493"/>
        <v>43677.80999999999</v>
      </c>
      <c r="M3391" s="33">
        <f t="shared" si="494"/>
        <v>43677.80999999999</v>
      </c>
      <c r="N3391" s="22">
        <f t="shared" si="495"/>
        <v>0</v>
      </c>
    </row>
    <row r="3392" spans="1:14" x14ac:dyDescent="0.3">
      <c r="A3392" s="5" t="s">
        <v>325</v>
      </c>
      <c r="B3392" s="5" t="s">
        <v>326</v>
      </c>
      <c r="C3392" s="5" t="s">
        <v>3762</v>
      </c>
      <c r="D3392" s="5">
        <v>150983</v>
      </c>
      <c r="E3392" s="6">
        <v>175244</v>
      </c>
      <c r="F3392" s="17">
        <f>VLOOKUP(A3392,'forecast data dump'!$A$1:$H$3450,4,FALSE)</f>
        <v>44468</v>
      </c>
      <c r="G3392" s="17">
        <f>VLOOKUP(A3392,'forecast data dump'!$A$1:$H$3450,5,FALSE)</f>
        <v>44474</v>
      </c>
      <c r="H3392" s="13">
        <f>VLOOKUP(A3392,'forecast data dump'!$A$1:$H$3450,8,FALSE)</f>
        <v>0</v>
      </c>
      <c r="I3392" s="22">
        <f t="shared" si="492"/>
        <v>150983</v>
      </c>
      <c r="J3392" s="5"/>
      <c r="K3392" s="5"/>
      <c r="L3392" s="33">
        <f t="shared" si="493"/>
        <v>175244</v>
      </c>
      <c r="M3392" s="33">
        <f t="shared" si="494"/>
        <v>175244</v>
      </c>
      <c r="N3392" s="22">
        <f t="shared" si="495"/>
        <v>0</v>
      </c>
    </row>
    <row r="3393" spans="1:14" x14ac:dyDescent="0.3">
      <c r="A3393" s="5" t="s">
        <v>327</v>
      </c>
      <c r="B3393" s="5" t="s">
        <v>328</v>
      </c>
      <c r="C3393" s="5" t="s">
        <v>3762</v>
      </c>
      <c r="D3393" s="5">
        <v>266694</v>
      </c>
      <c r="E3393" s="6">
        <v>309548</v>
      </c>
      <c r="F3393" s="17" t="str">
        <f>VLOOKUP(A3393,'forecast data dump'!$A$1:$H$3450,4,FALSE)</f>
        <v>02-Nov-20 A</v>
      </c>
      <c r="G3393" s="17">
        <f>VLOOKUP(A3393,'forecast data dump'!$A$1:$H$3450,5,FALSE)</f>
        <v>44407</v>
      </c>
      <c r="H3393" s="13">
        <f>VLOOKUP(A3393,'forecast data dump'!$A$1:$H$3450,8,FALSE)</f>
        <v>0.85</v>
      </c>
      <c r="I3393" s="22">
        <f t="shared" si="492"/>
        <v>40004.100000000006</v>
      </c>
      <c r="J3393" s="5"/>
      <c r="K3393" s="5"/>
      <c r="L3393" s="33">
        <f t="shared" si="493"/>
        <v>46432.200000000004</v>
      </c>
      <c r="M3393" s="33">
        <f t="shared" si="494"/>
        <v>46432.200000000004</v>
      </c>
      <c r="N3393" s="22">
        <f t="shared" si="495"/>
        <v>0</v>
      </c>
    </row>
    <row r="3394" spans="1:14" x14ac:dyDescent="0.3">
      <c r="A3394" s="5" t="s">
        <v>331</v>
      </c>
      <c r="B3394" s="5" t="s">
        <v>332</v>
      </c>
      <c r="C3394" s="5" t="s">
        <v>3762</v>
      </c>
      <c r="D3394" s="5">
        <v>150000</v>
      </c>
      <c r="E3394" s="6">
        <v>174103</v>
      </c>
      <c r="F3394" s="17" t="str">
        <f>VLOOKUP(A3394,'forecast data dump'!$A$1:$H$3450,4,FALSE)</f>
        <v>15-Feb-21 A</v>
      </c>
      <c r="G3394" s="17">
        <f>VLOOKUP(A3394,'forecast data dump'!$A$1:$H$3450,5,FALSE)</f>
        <v>44407</v>
      </c>
      <c r="H3394" s="13">
        <f>VLOOKUP(A3394,'forecast data dump'!$A$1:$H$3450,8,FALSE)</f>
        <v>0.33200000000000002</v>
      </c>
      <c r="I3394" s="22">
        <f t="shared" si="492"/>
        <v>100199.99999999999</v>
      </c>
      <c r="J3394" s="5"/>
      <c r="K3394" s="5"/>
      <c r="L3394" s="33">
        <f t="shared" si="493"/>
        <v>116300.80399999999</v>
      </c>
      <c r="M3394" s="33">
        <f t="shared" si="494"/>
        <v>116300.80399999999</v>
      </c>
      <c r="N3394" s="22">
        <f t="shared" si="495"/>
        <v>0</v>
      </c>
    </row>
    <row r="3395" spans="1:14" x14ac:dyDescent="0.3">
      <c r="A3395" s="5" t="s">
        <v>333</v>
      </c>
      <c r="B3395" s="5" t="s">
        <v>334</v>
      </c>
      <c r="C3395" s="5" t="s">
        <v>3800</v>
      </c>
      <c r="D3395" s="5">
        <v>1500</v>
      </c>
      <c r="E3395" s="6">
        <v>119731</v>
      </c>
      <c r="F3395" s="17" t="str">
        <f>VLOOKUP(A3395,'forecast data dump'!$A$1:$H$3450,4,FALSE)</f>
        <v>01-Feb-21 A</v>
      </c>
      <c r="G3395" s="17">
        <f>VLOOKUP(A3395,'forecast data dump'!$A$1:$H$3450,5,FALSE)</f>
        <v>44559</v>
      </c>
      <c r="H3395" s="13">
        <f>VLOOKUP(A3395,'forecast data dump'!$A$1:$H$3450,8,FALSE)</f>
        <v>0.4652</v>
      </c>
      <c r="I3395" s="22">
        <f t="shared" si="492"/>
        <v>802.19999999999993</v>
      </c>
      <c r="J3395" s="5"/>
      <c r="K3395" s="5"/>
      <c r="L3395" s="33">
        <f t="shared" si="493"/>
        <v>64032.138799999993</v>
      </c>
      <c r="M3395" s="33">
        <f t="shared" si="494"/>
        <v>64032.138799999993</v>
      </c>
      <c r="N3395" s="22">
        <f t="shared" si="495"/>
        <v>0</v>
      </c>
    </row>
    <row r="3396" spans="1:14" x14ac:dyDescent="0.3">
      <c r="A3396" s="5" t="s">
        <v>335</v>
      </c>
      <c r="B3396" s="5" t="s">
        <v>336</v>
      </c>
      <c r="C3396" s="5" t="s">
        <v>3801</v>
      </c>
      <c r="D3396" s="5">
        <v>0</v>
      </c>
      <c r="E3396" s="6">
        <v>0</v>
      </c>
      <c r="F3396" s="17" t="str">
        <f>VLOOKUP(A3396,'forecast data dump'!$A$1:$H$3450,4,FALSE)</f>
        <v>01-Feb-21 A</v>
      </c>
      <c r="G3396" s="17">
        <f>VLOOKUP(A3396,'forecast data dump'!$A$1:$H$3450,5,FALSE)</f>
        <v>44559</v>
      </c>
      <c r="H3396" s="13">
        <f>VLOOKUP(A3396,'forecast data dump'!$A$1:$H$3450,8,FALSE)</f>
        <v>0.4652</v>
      </c>
      <c r="I3396" s="22">
        <f t="shared" si="492"/>
        <v>0</v>
      </c>
      <c r="J3396" s="5"/>
      <c r="K3396" s="5"/>
      <c r="L3396" s="33">
        <f t="shared" si="493"/>
        <v>0</v>
      </c>
      <c r="M3396" s="33">
        <f t="shared" si="494"/>
        <v>0</v>
      </c>
      <c r="N3396" s="22">
        <f t="shared" si="495"/>
        <v>0</v>
      </c>
    </row>
    <row r="3397" spans="1:14" x14ac:dyDescent="0.3">
      <c r="A3397" s="3" t="s">
        <v>7928</v>
      </c>
      <c r="B3397" s="3"/>
      <c r="C3397" s="3"/>
      <c r="D3397" s="3"/>
      <c r="E3397" s="4"/>
      <c r="F3397" s="15"/>
      <c r="G3397" s="15"/>
      <c r="H3397" s="11"/>
      <c r="I3397" s="20"/>
      <c r="J3397" s="3"/>
      <c r="K3397" s="3"/>
      <c r="L3397" s="32"/>
      <c r="M3397" s="32"/>
      <c r="N3397" s="20"/>
    </row>
    <row r="3398" spans="1:14" x14ac:dyDescent="0.3">
      <c r="A3398" s="3" t="s">
        <v>7824</v>
      </c>
      <c r="B3398" s="3"/>
      <c r="C3398" s="3"/>
      <c r="D3398" s="3"/>
      <c r="E3398" s="4"/>
      <c r="F3398" s="15"/>
      <c r="G3398" s="15"/>
      <c r="H3398" s="11"/>
      <c r="I3398" s="20"/>
      <c r="J3398" s="3"/>
      <c r="K3398" s="3"/>
      <c r="L3398" s="32"/>
      <c r="M3398" s="32"/>
      <c r="N3398" s="20"/>
    </row>
    <row r="3399" spans="1:14" x14ac:dyDescent="0.3">
      <c r="A3399" s="5" t="s">
        <v>427</v>
      </c>
      <c r="B3399" s="5" t="s">
        <v>428</v>
      </c>
      <c r="C3399" s="5" t="s">
        <v>3762</v>
      </c>
      <c r="D3399" s="5">
        <v>130362</v>
      </c>
      <c r="E3399" s="6">
        <v>151309</v>
      </c>
      <c r="F3399" s="17" t="str">
        <f>VLOOKUP(A3399,'forecast data dump'!$A$1:$H$3450,4,FALSE)</f>
        <v>02-Dec-20 A</v>
      </c>
      <c r="G3399" s="17">
        <f>VLOOKUP(A3399,'forecast data dump'!$A$1:$H$3450,5,FALSE)</f>
        <v>44406</v>
      </c>
      <c r="H3399" s="13">
        <f>VLOOKUP(A3399,'forecast data dump'!$A$1:$H$3450,8,FALSE)</f>
        <v>0.8</v>
      </c>
      <c r="I3399" s="22">
        <f>D3399*(1-H3399)</f>
        <v>26072.399999999994</v>
      </c>
      <c r="J3399" s="5"/>
      <c r="K3399" s="5"/>
      <c r="L3399" s="33">
        <f>E3399*(1-H3399)</f>
        <v>30261.799999999992</v>
      </c>
      <c r="M3399" s="33">
        <f>IF(J3399="",L3399,(E3399/D3399)*J3399)</f>
        <v>30261.799999999992</v>
      </c>
      <c r="N3399" s="22">
        <f>L3399-M3399</f>
        <v>0</v>
      </c>
    </row>
    <row r="3400" spans="1:14" x14ac:dyDescent="0.3">
      <c r="A3400" s="5" t="s">
        <v>433</v>
      </c>
      <c r="B3400" s="5" t="s">
        <v>434</v>
      </c>
      <c r="C3400" s="5" t="s">
        <v>3762</v>
      </c>
      <c r="D3400" s="5">
        <v>210883</v>
      </c>
      <c r="E3400" s="6">
        <v>244769</v>
      </c>
      <c r="F3400" s="17" t="str">
        <f>VLOOKUP(A3400,'forecast data dump'!$A$1:$H$3450,4,FALSE)</f>
        <v>01-Jun-21 A</v>
      </c>
      <c r="G3400" s="17" t="str">
        <f>VLOOKUP(A3400,'forecast data dump'!$A$1:$H$3450,5,FALSE)</f>
        <v>14-Jun-21 A</v>
      </c>
      <c r="H3400" s="13">
        <f>VLOOKUP(A3400,'forecast data dump'!$A$1:$H$3450,8,FALSE)</f>
        <v>1</v>
      </c>
      <c r="I3400" s="22">
        <f>D3400*(1-H3400)</f>
        <v>0</v>
      </c>
      <c r="J3400" s="5"/>
      <c r="K3400" s="5"/>
      <c r="L3400" s="33">
        <f>E3400*(1-H3400)</f>
        <v>0</v>
      </c>
      <c r="M3400" s="33">
        <f>IF(J3400="",L3400,(E3400/D3400)*J3400)</f>
        <v>0</v>
      </c>
      <c r="N3400" s="22">
        <f>L3400-M3400</f>
        <v>0</v>
      </c>
    </row>
    <row r="3401" spans="1:14" x14ac:dyDescent="0.3">
      <c r="A3401" s="5" t="s">
        <v>439</v>
      </c>
      <c r="B3401" s="5" t="s">
        <v>440</v>
      </c>
      <c r="C3401" s="5" t="s">
        <v>3762</v>
      </c>
      <c r="D3401" s="5">
        <v>80745</v>
      </c>
      <c r="E3401" s="6">
        <v>93719</v>
      </c>
      <c r="F3401" s="17">
        <f>VLOOKUP(A3401,'forecast data dump'!$A$1:$H$3450,4,FALSE)</f>
        <v>44489</v>
      </c>
      <c r="G3401" s="17">
        <f>VLOOKUP(A3401,'forecast data dump'!$A$1:$H$3450,5,FALSE)</f>
        <v>44495</v>
      </c>
      <c r="H3401" s="13">
        <f>VLOOKUP(A3401,'forecast data dump'!$A$1:$H$3450,8,FALSE)</f>
        <v>0</v>
      </c>
      <c r="I3401" s="22">
        <f>D3401*(1-H3401)</f>
        <v>80745</v>
      </c>
      <c r="J3401" s="5"/>
      <c r="K3401" s="5"/>
      <c r="L3401" s="33">
        <f>E3401*(1-H3401)</f>
        <v>93719</v>
      </c>
      <c r="M3401" s="33">
        <f>IF(J3401="",L3401,(E3401/D3401)*J3401)</f>
        <v>93719</v>
      </c>
      <c r="N3401" s="22">
        <f>L3401-M3401</f>
        <v>0</v>
      </c>
    </row>
    <row r="3402" spans="1:14" x14ac:dyDescent="0.3">
      <c r="A3402" s="5" t="s">
        <v>441</v>
      </c>
      <c r="B3402" s="5" t="s">
        <v>442</v>
      </c>
      <c r="C3402" s="5" t="s">
        <v>3801</v>
      </c>
      <c r="D3402" s="5">
        <v>368</v>
      </c>
      <c r="E3402" s="6">
        <v>48327</v>
      </c>
      <c r="F3402" s="17" t="str">
        <f>VLOOKUP(A3402,'forecast data dump'!$A$1:$H$3450,4,FALSE)</f>
        <v>01-Feb-21 A</v>
      </c>
      <c r="G3402" s="17">
        <f>VLOOKUP(A3402,'forecast data dump'!$A$1:$H$3450,5,FALSE)</f>
        <v>44560</v>
      </c>
      <c r="H3402" s="13">
        <f>VLOOKUP(A3402,'forecast data dump'!$A$1:$H$3450,8,FALSE)</f>
        <v>0.45</v>
      </c>
      <c r="I3402" s="22">
        <f>D3402*(1-H3402)</f>
        <v>202.4</v>
      </c>
      <c r="J3402" s="5"/>
      <c r="K3402" s="5"/>
      <c r="L3402" s="33">
        <f>E3402*(1-H3402)</f>
        <v>26579.850000000002</v>
      </c>
      <c r="M3402" s="33">
        <f>IF(J3402="",L3402,(E3402/D3402)*J3402)</f>
        <v>26579.850000000002</v>
      </c>
      <c r="N3402" s="22">
        <f>L3402-M3402</f>
        <v>0</v>
      </c>
    </row>
    <row r="3403" spans="1:14" x14ac:dyDescent="0.3">
      <c r="A3403" s="3" t="s">
        <v>7930</v>
      </c>
      <c r="B3403" s="3"/>
      <c r="C3403" s="3"/>
      <c r="D3403" s="3"/>
      <c r="E3403" s="4"/>
      <c r="F3403" s="15"/>
      <c r="G3403" s="15"/>
      <c r="H3403" s="11"/>
      <c r="I3403" s="20"/>
      <c r="J3403" s="3"/>
      <c r="K3403" s="3"/>
      <c r="L3403" s="32"/>
      <c r="M3403" s="32"/>
      <c r="N3403" s="20"/>
    </row>
    <row r="3404" spans="1:14" x14ac:dyDescent="0.3">
      <c r="A3404" s="3" t="s">
        <v>7825</v>
      </c>
      <c r="B3404" s="3"/>
      <c r="C3404" s="3"/>
      <c r="D3404" s="3"/>
      <c r="E3404" s="4"/>
      <c r="F3404" s="15"/>
      <c r="G3404" s="15"/>
      <c r="H3404" s="11"/>
      <c r="I3404" s="20"/>
      <c r="J3404" s="3"/>
      <c r="K3404" s="3"/>
      <c r="L3404" s="32"/>
      <c r="M3404" s="32"/>
      <c r="N3404" s="20"/>
    </row>
    <row r="3405" spans="1:14" x14ac:dyDescent="0.3">
      <c r="A3405" s="5" t="s">
        <v>463</v>
      </c>
      <c r="B3405" s="5" t="s">
        <v>464</v>
      </c>
      <c r="C3405" s="5" t="s">
        <v>3762</v>
      </c>
      <c r="D3405" s="5">
        <v>145840</v>
      </c>
      <c r="E3405" s="6">
        <v>165955</v>
      </c>
      <c r="F3405" s="17" t="str">
        <f>VLOOKUP(A3405,'forecast data dump'!$A$1:$H$3450,4,FALSE)</f>
        <v>06-Oct-20 A</v>
      </c>
      <c r="G3405" s="17">
        <f>VLOOKUP(A3405,'forecast data dump'!$A$1:$H$3450,5,FALSE)</f>
        <v>44424</v>
      </c>
      <c r="H3405" s="13">
        <f>VLOOKUP(A3405,'forecast data dump'!$A$1:$H$3450,8,FALSE)</f>
        <v>0.5</v>
      </c>
      <c r="I3405" s="22">
        <f>D3405*(1-H3405)</f>
        <v>72920</v>
      </c>
      <c r="J3405" s="5"/>
      <c r="K3405" s="5"/>
      <c r="L3405" s="33">
        <f>E3405*(1-H3405)</f>
        <v>82977.5</v>
      </c>
      <c r="M3405" s="33">
        <f>IF(J3405="",L3405,(E3405/D3405)*J3405)</f>
        <v>82977.5</v>
      </c>
      <c r="N3405" s="22">
        <f>L3405-M3405</f>
        <v>0</v>
      </c>
    </row>
    <row r="3406" spans="1:14" x14ac:dyDescent="0.3">
      <c r="A3406" s="5" t="s">
        <v>465</v>
      </c>
      <c r="B3406" s="5" t="s">
        <v>466</v>
      </c>
      <c r="C3406" s="5" t="s">
        <v>3762</v>
      </c>
      <c r="D3406" s="5">
        <v>58800</v>
      </c>
      <c r="E3406" s="6">
        <v>66910</v>
      </c>
      <c r="F3406" s="17" t="str">
        <f>VLOOKUP(A3406,'forecast data dump'!$A$1:$H$3450,4,FALSE)</f>
        <v>13-Oct-20 A</v>
      </c>
      <c r="G3406" s="17">
        <f>VLOOKUP(A3406,'forecast data dump'!$A$1:$H$3450,5,FALSE)</f>
        <v>44420</v>
      </c>
      <c r="H3406" s="13">
        <f>VLOOKUP(A3406,'forecast data dump'!$A$1:$H$3450,8,FALSE)</f>
        <v>0.5</v>
      </c>
      <c r="I3406" s="22">
        <f>D3406*(1-H3406)</f>
        <v>29400</v>
      </c>
      <c r="J3406" s="5"/>
      <c r="K3406" s="5"/>
      <c r="L3406" s="33">
        <f>E3406*(1-H3406)</f>
        <v>33455</v>
      </c>
      <c r="M3406" s="33">
        <f>IF(J3406="",L3406,(E3406/D3406)*J3406)</f>
        <v>33455</v>
      </c>
      <c r="N3406" s="22">
        <f>L3406-M3406</f>
        <v>0</v>
      </c>
    </row>
    <row r="3407" spans="1:14" x14ac:dyDescent="0.3">
      <c r="A3407" s="5" t="s">
        <v>467</v>
      </c>
      <c r="B3407" s="5" t="s">
        <v>468</v>
      </c>
      <c r="C3407" s="5" t="s">
        <v>3762</v>
      </c>
      <c r="D3407" s="5">
        <v>15000</v>
      </c>
      <c r="E3407" s="6">
        <v>17060</v>
      </c>
      <c r="F3407" s="17" t="str">
        <f>VLOOKUP(A3407,'forecast data dump'!$A$1:$H$3450,4,FALSE)</f>
        <v>13-Jan-21 A</v>
      </c>
      <c r="G3407" s="17">
        <f>VLOOKUP(A3407,'forecast data dump'!$A$1:$H$3450,5,FALSE)</f>
        <v>44439</v>
      </c>
      <c r="H3407" s="13">
        <f>VLOOKUP(A3407,'forecast data dump'!$A$1:$H$3450,8,FALSE)</f>
        <v>0.5</v>
      </c>
      <c r="I3407" s="22">
        <f>D3407*(1-H3407)</f>
        <v>7500</v>
      </c>
      <c r="J3407" s="5"/>
      <c r="K3407" s="5"/>
      <c r="L3407" s="33">
        <f>E3407*(1-H3407)</f>
        <v>8530</v>
      </c>
      <c r="M3407" s="33">
        <f>IF(J3407="",L3407,(E3407/D3407)*J3407)</f>
        <v>8530</v>
      </c>
      <c r="N3407" s="22">
        <f>L3407-M3407</f>
        <v>0</v>
      </c>
    </row>
    <row r="3408" spans="1:14" x14ac:dyDescent="0.3">
      <c r="A3408" s="5" t="s">
        <v>469</v>
      </c>
      <c r="B3408" s="5" t="s">
        <v>470</v>
      </c>
      <c r="C3408" s="5" t="s">
        <v>3762</v>
      </c>
      <c r="D3408" s="5">
        <v>2000</v>
      </c>
      <c r="E3408" s="6">
        <v>2276</v>
      </c>
      <c r="F3408" s="17">
        <f>VLOOKUP(A3408,'forecast data dump'!$A$1:$H$3450,4,FALSE)</f>
        <v>44428</v>
      </c>
      <c r="G3408" s="17">
        <f>VLOOKUP(A3408,'forecast data dump'!$A$1:$H$3450,5,FALSE)</f>
        <v>44439</v>
      </c>
      <c r="H3408" s="13">
        <f>VLOOKUP(A3408,'forecast data dump'!$A$1:$H$3450,8,FALSE)</f>
        <v>0</v>
      </c>
      <c r="I3408" s="22">
        <f>D3408*(1-H3408)</f>
        <v>2000</v>
      </c>
      <c r="J3408" s="5"/>
      <c r="K3408" s="5"/>
      <c r="L3408" s="33">
        <f>E3408*(1-H3408)</f>
        <v>2276</v>
      </c>
      <c r="M3408" s="33">
        <f>IF(J3408="",L3408,(E3408/D3408)*J3408)</f>
        <v>2276</v>
      </c>
      <c r="N3408" s="22">
        <f>L3408-M3408</f>
        <v>0</v>
      </c>
    </row>
    <row r="3409" spans="1:14" x14ac:dyDescent="0.3">
      <c r="A3409" s="5" t="s">
        <v>473</v>
      </c>
      <c r="B3409" s="5" t="s">
        <v>474</v>
      </c>
      <c r="C3409" s="5" t="s">
        <v>3762</v>
      </c>
      <c r="D3409" s="5">
        <v>200000</v>
      </c>
      <c r="E3409" s="6">
        <v>232137</v>
      </c>
      <c r="F3409" s="17" t="str">
        <f>VLOOKUP(A3409,'forecast data dump'!$A$1:$H$3450,4,FALSE)</f>
        <v>04-Jan-21 A</v>
      </c>
      <c r="G3409" s="17">
        <f>VLOOKUP(A3409,'forecast data dump'!$A$1:$H$3450,5,FALSE)</f>
        <v>44410</v>
      </c>
      <c r="H3409" s="13">
        <f>VLOOKUP(A3409,'forecast data dump'!$A$1:$H$3450,8,FALSE)</f>
        <v>0.5</v>
      </c>
      <c r="I3409" s="22">
        <f>D3409*(1-H3409)</f>
        <v>100000</v>
      </c>
      <c r="J3409" s="5"/>
      <c r="K3409" s="5"/>
      <c r="L3409" s="33">
        <f>E3409*(1-H3409)</f>
        <v>116068.5</v>
      </c>
      <c r="M3409" s="33">
        <f>IF(J3409="",L3409,(E3409/D3409)*J3409)</f>
        <v>116068.5</v>
      </c>
      <c r="N3409" s="22">
        <f>L3409-M3409</f>
        <v>0</v>
      </c>
    </row>
    <row r="3410" spans="1:14" x14ac:dyDescent="0.3">
      <c r="A3410" s="3" t="s">
        <v>7826</v>
      </c>
      <c r="B3410" s="3"/>
      <c r="C3410" s="3"/>
      <c r="D3410" s="3"/>
      <c r="E3410" s="4"/>
      <c r="F3410" s="15"/>
      <c r="G3410" s="15"/>
      <c r="H3410" s="11"/>
      <c r="I3410" s="20"/>
      <c r="J3410" s="3"/>
      <c r="K3410" s="3"/>
      <c r="L3410" s="32"/>
      <c r="M3410" s="32"/>
      <c r="N3410" s="20"/>
    </row>
    <row r="3411" spans="1:14" x14ac:dyDescent="0.3">
      <c r="A3411" s="5" t="s">
        <v>497</v>
      </c>
      <c r="B3411" s="5" t="s">
        <v>498</v>
      </c>
      <c r="C3411" s="5" t="s">
        <v>3762</v>
      </c>
      <c r="D3411" s="5">
        <v>6831</v>
      </c>
      <c r="E3411" s="6">
        <v>7773</v>
      </c>
      <c r="F3411" s="17" t="str">
        <f>VLOOKUP(A3411,'forecast data dump'!$A$1:$H$3450,4,FALSE)</f>
        <v>13-Apr-20 A</v>
      </c>
      <c r="G3411" s="17" t="str">
        <f>VLOOKUP(A3411,'forecast data dump'!$A$1:$H$3450,5,FALSE)</f>
        <v>30-Jun-20 A</v>
      </c>
      <c r="H3411" s="13">
        <f>VLOOKUP(A3411,'forecast data dump'!$A$1:$H$3450,8,FALSE)</f>
        <v>1</v>
      </c>
      <c r="I3411" s="22">
        <f t="shared" ref="I3411:I3416" si="496">D3411*(1-H3411)</f>
        <v>0</v>
      </c>
      <c r="J3411" s="5"/>
      <c r="K3411" s="5"/>
      <c r="L3411" s="33">
        <f t="shared" ref="L3411:L3416" si="497">E3411*(1-H3411)</f>
        <v>0</v>
      </c>
      <c r="M3411" s="33">
        <f t="shared" ref="M3411:M3416" si="498">IF(J3411="",L3411,(E3411/D3411)*J3411)</f>
        <v>0</v>
      </c>
      <c r="N3411" s="22">
        <f t="shared" ref="N3411:N3416" si="499">L3411-M3411</f>
        <v>0</v>
      </c>
    </row>
    <row r="3412" spans="1:14" x14ac:dyDescent="0.3">
      <c r="A3412" s="5" t="s">
        <v>499</v>
      </c>
      <c r="B3412" s="5" t="s">
        <v>500</v>
      </c>
      <c r="C3412" s="5" t="s">
        <v>3762</v>
      </c>
      <c r="D3412" s="5">
        <v>33035</v>
      </c>
      <c r="E3412" s="6">
        <v>37591</v>
      </c>
      <c r="F3412" s="17" t="str">
        <f>VLOOKUP(A3412,'forecast data dump'!$A$1:$H$3450,4,FALSE)</f>
        <v>12-Jan-21 A</v>
      </c>
      <c r="G3412" s="17">
        <f>VLOOKUP(A3412,'forecast data dump'!$A$1:$H$3450,5,FALSE)</f>
        <v>44406</v>
      </c>
      <c r="H3412" s="13">
        <f>VLOOKUP(A3412,'forecast data dump'!$A$1:$H$3450,8,FALSE)</f>
        <v>0.7</v>
      </c>
      <c r="I3412" s="22">
        <f t="shared" si="496"/>
        <v>9910.5000000000018</v>
      </c>
      <c r="J3412" s="5"/>
      <c r="K3412" s="5"/>
      <c r="L3412" s="33">
        <f t="shared" si="497"/>
        <v>11277.300000000001</v>
      </c>
      <c r="M3412" s="33">
        <f t="shared" si="498"/>
        <v>11277.300000000001</v>
      </c>
      <c r="N3412" s="22">
        <f t="shared" si="499"/>
        <v>0</v>
      </c>
    </row>
    <row r="3413" spans="1:14" x14ac:dyDescent="0.3">
      <c r="A3413" s="5" t="s">
        <v>501</v>
      </c>
      <c r="B3413" s="5" t="s">
        <v>502</v>
      </c>
      <c r="C3413" s="5" t="s">
        <v>3762</v>
      </c>
      <c r="D3413" s="5">
        <v>7727</v>
      </c>
      <c r="E3413" s="6">
        <v>8793</v>
      </c>
      <c r="F3413" s="17" t="str">
        <f>VLOOKUP(A3413,'forecast data dump'!$A$1:$H$3450,4,FALSE)</f>
        <v>13-Apr-20 A</v>
      </c>
      <c r="G3413" s="17" t="str">
        <f>VLOOKUP(A3413,'forecast data dump'!$A$1:$H$3450,5,FALSE)</f>
        <v>30-Mar-21 A</v>
      </c>
      <c r="H3413" s="13">
        <f>VLOOKUP(A3413,'forecast data dump'!$A$1:$H$3450,8,FALSE)</f>
        <v>1</v>
      </c>
      <c r="I3413" s="22">
        <f t="shared" si="496"/>
        <v>0</v>
      </c>
      <c r="J3413" s="5"/>
      <c r="K3413" s="5"/>
      <c r="L3413" s="33">
        <f t="shared" si="497"/>
        <v>0</v>
      </c>
      <c r="M3413" s="33">
        <f t="shared" si="498"/>
        <v>0</v>
      </c>
      <c r="N3413" s="22">
        <f t="shared" si="499"/>
        <v>0</v>
      </c>
    </row>
    <row r="3414" spans="1:14" x14ac:dyDescent="0.3">
      <c r="A3414" s="5" t="s">
        <v>503</v>
      </c>
      <c r="B3414" s="5" t="s">
        <v>504</v>
      </c>
      <c r="C3414" s="5" t="s">
        <v>3762</v>
      </c>
      <c r="D3414" s="5">
        <v>11164</v>
      </c>
      <c r="E3414" s="6">
        <v>12704</v>
      </c>
      <c r="F3414" s="17" t="str">
        <f>VLOOKUP(A3414,'forecast data dump'!$A$1:$H$3450,4,FALSE)</f>
        <v>13-Apr-20 A</v>
      </c>
      <c r="G3414" s="17" t="str">
        <f>VLOOKUP(A3414,'forecast data dump'!$A$1:$H$3450,5,FALSE)</f>
        <v>30-Oct-20 A</v>
      </c>
      <c r="H3414" s="13">
        <f>VLOOKUP(A3414,'forecast data dump'!$A$1:$H$3450,8,FALSE)</f>
        <v>1</v>
      </c>
      <c r="I3414" s="22">
        <f t="shared" si="496"/>
        <v>0</v>
      </c>
      <c r="J3414" s="5"/>
      <c r="K3414" s="5"/>
      <c r="L3414" s="33">
        <f t="shared" si="497"/>
        <v>0</v>
      </c>
      <c r="M3414" s="33">
        <f t="shared" si="498"/>
        <v>0</v>
      </c>
      <c r="N3414" s="22">
        <f t="shared" si="499"/>
        <v>0</v>
      </c>
    </row>
    <row r="3415" spans="1:14" x14ac:dyDescent="0.3">
      <c r="A3415" s="5" t="s">
        <v>505</v>
      </c>
      <c r="B3415" s="5" t="s">
        <v>506</v>
      </c>
      <c r="C3415" s="5" t="s">
        <v>3762</v>
      </c>
      <c r="D3415" s="5">
        <v>18401</v>
      </c>
      <c r="E3415" s="6">
        <v>20975</v>
      </c>
      <c r="F3415" s="17">
        <f>VLOOKUP(A3415,'forecast data dump'!$A$1:$H$3450,4,FALSE)</f>
        <v>44433</v>
      </c>
      <c r="G3415" s="17">
        <f>VLOOKUP(A3415,'forecast data dump'!$A$1:$H$3450,5,FALSE)</f>
        <v>44483</v>
      </c>
      <c r="H3415" s="13">
        <f>VLOOKUP(A3415,'forecast data dump'!$A$1:$H$3450,8,FALSE)</f>
        <v>0</v>
      </c>
      <c r="I3415" s="22">
        <f t="shared" si="496"/>
        <v>18401</v>
      </c>
      <c r="J3415" s="5"/>
      <c r="K3415" s="5"/>
      <c r="L3415" s="33">
        <f t="shared" si="497"/>
        <v>20975</v>
      </c>
      <c r="M3415" s="33">
        <f t="shared" si="498"/>
        <v>20975</v>
      </c>
      <c r="N3415" s="22">
        <f t="shared" si="499"/>
        <v>0</v>
      </c>
    </row>
    <row r="3416" spans="1:14" x14ac:dyDescent="0.3">
      <c r="A3416" s="5" t="s">
        <v>507</v>
      </c>
      <c r="B3416" s="5" t="s">
        <v>508</v>
      </c>
      <c r="C3416" s="5" t="s">
        <v>3762</v>
      </c>
      <c r="D3416" s="5">
        <v>34086</v>
      </c>
      <c r="E3416" s="6">
        <v>39563</v>
      </c>
      <c r="F3416" s="17" t="str">
        <f>VLOOKUP(A3416,'forecast data dump'!$A$1:$H$3450,4,FALSE)</f>
        <v>08-Mar-21 A</v>
      </c>
      <c r="G3416" s="17">
        <f>VLOOKUP(A3416,'forecast data dump'!$A$1:$H$3450,5,FALSE)</f>
        <v>44439</v>
      </c>
      <c r="H3416" s="13">
        <f>VLOOKUP(A3416,'forecast data dump'!$A$1:$H$3450,8,FALSE)</f>
        <v>0.7</v>
      </c>
      <c r="I3416" s="22">
        <f t="shared" si="496"/>
        <v>10225.800000000001</v>
      </c>
      <c r="J3416" s="5"/>
      <c r="K3416" s="5"/>
      <c r="L3416" s="33">
        <f t="shared" si="497"/>
        <v>11868.900000000001</v>
      </c>
      <c r="M3416" s="33">
        <f t="shared" si="498"/>
        <v>11868.900000000001</v>
      </c>
      <c r="N3416" s="22">
        <f t="shared" si="499"/>
        <v>0</v>
      </c>
    </row>
    <row r="3417" spans="1:14" x14ac:dyDescent="0.3">
      <c r="A3417" s="3" t="s">
        <v>7827</v>
      </c>
      <c r="B3417" s="3"/>
      <c r="C3417" s="3"/>
      <c r="D3417" s="3"/>
      <c r="E3417" s="4"/>
      <c r="F3417" s="15"/>
      <c r="G3417" s="15"/>
      <c r="H3417" s="11"/>
      <c r="I3417" s="20"/>
      <c r="J3417" s="3"/>
      <c r="K3417" s="3"/>
      <c r="L3417" s="32"/>
      <c r="M3417" s="32"/>
      <c r="N3417" s="20"/>
    </row>
    <row r="3418" spans="1:14" x14ac:dyDescent="0.3">
      <c r="A3418" s="5" t="s">
        <v>537</v>
      </c>
      <c r="B3418" s="5" t="s">
        <v>538</v>
      </c>
      <c r="C3418" s="5" t="s">
        <v>3762</v>
      </c>
      <c r="D3418" s="5">
        <v>44339</v>
      </c>
      <c r="E3418" s="6">
        <v>50454</v>
      </c>
      <c r="F3418" s="17" t="str">
        <f>VLOOKUP(A3418,'forecast data dump'!$A$1:$H$3450,4,FALSE)</f>
        <v>15-Feb-21 A</v>
      </c>
      <c r="G3418" s="17" t="str">
        <f>VLOOKUP(A3418,'forecast data dump'!$A$1:$H$3450,5,FALSE)</f>
        <v>31-May-21 A</v>
      </c>
      <c r="H3418" s="13">
        <f>VLOOKUP(A3418,'forecast data dump'!$A$1:$H$3450,8,FALSE)</f>
        <v>1</v>
      </c>
      <c r="I3418" s="22">
        <f>D3418*(1-H3418)</f>
        <v>0</v>
      </c>
      <c r="J3418" s="5"/>
      <c r="K3418" s="5"/>
      <c r="L3418" s="33">
        <f>E3418*(1-H3418)</f>
        <v>0</v>
      </c>
      <c r="M3418" s="33">
        <f>IF(J3418="",L3418,(E3418/D3418)*J3418)</f>
        <v>0</v>
      </c>
      <c r="N3418" s="22">
        <f>L3418-M3418</f>
        <v>0</v>
      </c>
    </row>
    <row r="3419" spans="1:14" x14ac:dyDescent="0.3">
      <c r="A3419" s="5" t="s">
        <v>539</v>
      </c>
      <c r="B3419" s="5" t="s">
        <v>540</v>
      </c>
      <c r="C3419" s="5" t="s">
        <v>3762</v>
      </c>
      <c r="D3419" s="5">
        <v>11667</v>
      </c>
      <c r="E3419" s="6">
        <v>13542</v>
      </c>
      <c r="F3419" s="17">
        <f>VLOOKUP(A3419,'forecast data dump'!$A$1:$H$3450,4,FALSE)</f>
        <v>44454</v>
      </c>
      <c r="G3419" s="17">
        <f>VLOOKUP(A3419,'forecast data dump'!$A$1:$H$3450,5,FALSE)</f>
        <v>44482</v>
      </c>
      <c r="H3419" s="13">
        <f>VLOOKUP(A3419,'forecast data dump'!$A$1:$H$3450,8,FALSE)</f>
        <v>0</v>
      </c>
      <c r="I3419" s="22">
        <f>D3419*(1-H3419)</f>
        <v>11667</v>
      </c>
      <c r="J3419" s="5"/>
      <c r="K3419" s="5"/>
      <c r="L3419" s="33">
        <f>E3419*(1-H3419)</f>
        <v>13542</v>
      </c>
      <c r="M3419" s="33">
        <f>IF(J3419="",L3419,(E3419/D3419)*J3419)</f>
        <v>13542</v>
      </c>
      <c r="N3419" s="22">
        <f>L3419-M3419</f>
        <v>0</v>
      </c>
    </row>
    <row r="3420" spans="1:14" x14ac:dyDescent="0.3">
      <c r="A3420" s="5" t="s">
        <v>541</v>
      </c>
      <c r="B3420" s="5" t="s">
        <v>542</v>
      </c>
      <c r="C3420" s="5" t="s">
        <v>3762</v>
      </c>
      <c r="D3420" s="5">
        <v>10493</v>
      </c>
      <c r="E3420" s="6">
        <v>12179</v>
      </c>
      <c r="F3420" s="17">
        <f>VLOOKUP(A3420,'forecast data dump'!$A$1:$H$3450,4,FALSE)</f>
        <v>44483</v>
      </c>
      <c r="G3420" s="17">
        <f>VLOOKUP(A3420,'forecast data dump'!$A$1:$H$3450,5,FALSE)</f>
        <v>44489</v>
      </c>
      <c r="H3420" s="13">
        <f>VLOOKUP(A3420,'forecast data dump'!$A$1:$H$3450,8,FALSE)</f>
        <v>0</v>
      </c>
      <c r="I3420" s="22">
        <f>D3420*(1-H3420)</f>
        <v>10493</v>
      </c>
      <c r="J3420" s="5"/>
      <c r="K3420" s="5"/>
      <c r="L3420" s="33">
        <f>E3420*(1-H3420)</f>
        <v>12179</v>
      </c>
      <c r="M3420" s="33">
        <f>IF(J3420="",L3420,(E3420/D3420)*J3420)</f>
        <v>12179</v>
      </c>
      <c r="N3420" s="22">
        <f>L3420-M3420</f>
        <v>0</v>
      </c>
    </row>
    <row r="3421" spans="1:14" x14ac:dyDescent="0.3">
      <c r="A3421" s="3" t="s">
        <v>7931</v>
      </c>
      <c r="B3421" s="3"/>
      <c r="C3421" s="3"/>
      <c r="D3421" s="3"/>
      <c r="E3421" s="4"/>
      <c r="F3421" s="15"/>
      <c r="G3421" s="15"/>
      <c r="H3421" s="11"/>
      <c r="I3421" s="20"/>
      <c r="J3421" s="3"/>
      <c r="K3421" s="3"/>
      <c r="L3421" s="32"/>
      <c r="M3421" s="32"/>
      <c r="N3421" s="20"/>
    </row>
    <row r="3422" spans="1:14" x14ac:dyDescent="0.3">
      <c r="A3422" s="5" t="s">
        <v>557</v>
      </c>
      <c r="B3422" s="5" t="s">
        <v>556</v>
      </c>
      <c r="C3422" s="5" t="s">
        <v>3739</v>
      </c>
      <c r="D3422" s="5">
        <v>73248</v>
      </c>
      <c r="E3422" s="6">
        <v>80812</v>
      </c>
      <c r="F3422" s="17" t="str">
        <f>VLOOKUP(A3422,'forecast data dump'!$A$1:$H$3450,4,FALSE)</f>
        <v>01-Oct-18 A</v>
      </c>
      <c r="G3422" s="17" t="str">
        <f>VLOOKUP(A3422,'forecast data dump'!$A$1:$H$3450,5,FALSE)</f>
        <v>31-May-19 A</v>
      </c>
      <c r="H3422" s="13">
        <f>VLOOKUP(A3422,'forecast data dump'!$A$1:$H$3450,8,FALSE)</f>
        <v>1</v>
      </c>
      <c r="I3422" s="22">
        <f>D3422*(1-H3422)</f>
        <v>0</v>
      </c>
      <c r="J3422" s="5"/>
      <c r="K3422" s="5"/>
      <c r="L3422" s="33">
        <f>E3422*(1-H3422)</f>
        <v>0</v>
      </c>
      <c r="M3422" s="33">
        <f>IF(J3422="",L3422,(E3422/D3422)*J3422)</f>
        <v>0</v>
      </c>
      <c r="N3422" s="22">
        <f>L3422-M3422</f>
        <v>0</v>
      </c>
    </row>
    <row r="3423" spans="1:14" x14ac:dyDescent="0.3">
      <c r="A3423" s="3" t="s">
        <v>8001</v>
      </c>
      <c r="B3423" s="3"/>
      <c r="C3423" s="3"/>
      <c r="D3423" s="3"/>
      <c r="E3423" s="4"/>
      <c r="F3423" s="15"/>
      <c r="G3423" s="15"/>
      <c r="H3423" s="11"/>
      <c r="I3423" s="20"/>
      <c r="J3423" s="3"/>
      <c r="K3423" s="3"/>
      <c r="L3423" s="32"/>
      <c r="M3423" s="32"/>
      <c r="N3423" s="20"/>
    </row>
    <row r="3424" spans="1:14" x14ac:dyDescent="0.3">
      <c r="A3424" s="3" t="s">
        <v>8002</v>
      </c>
      <c r="B3424" s="3"/>
      <c r="C3424" s="3"/>
      <c r="D3424" s="3"/>
      <c r="E3424" s="4"/>
      <c r="F3424" s="15"/>
      <c r="G3424" s="15"/>
      <c r="H3424" s="11"/>
      <c r="I3424" s="20"/>
      <c r="J3424" s="3"/>
      <c r="K3424" s="3"/>
      <c r="L3424" s="32"/>
      <c r="M3424" s="32"/>
      <c r="N3424" s="20"/>
    </row>
    <row r="3425" spans="1:14" x14ac:dyDescent="0.3">
      <c r="A3425" s="3" t="s">
        <v>7828</v>
      </c>
      <c r="B3425" s="3"/>
      <c r="C3425" s="3"/>
      <c r="D3425" s="3"/>
      <c r="E3425" s="4"/>
      <c r="F3425" s="15"/>
      <c r="G3425" s="15"/>
      <c r="H3425" s="11"/>
      <c r="I3425" s="20"/>
      <c r="J3425" s="3"/>
      <c r="K3425" s="3"/>
      <c r="L3425" s="32"/>
      <c r="M3425" s="32"/>
      <c r="N3425" s="20"/>
    </row>
    <row r="3426" spans="1:14" x14ac:dyDescent="0.3">
      <c r="A3426" s="5" t="s">
        <v>768</v>
      </c>
      <c r="B3426" s="5" t="s">
        <v>769</v>
      </c>
      <c r="C3426" s="5" t="s">
        <v>3802</v>
      </c>
      <c r="D3426" s="5">
        <v>10</v>
      </c>
      <c r="E3426" s="6">
        <v>1083</v>
      </c>
      <c r="F3426" s="17" t="str">
        <f>VLOOKUP(A3426,'forecast data dump'!$A$1:$H$3450,4,FALSE)</f>
        <v>12-Sep-19 A</v>
      </c>
      <c r="G3426" s="17" t="str">
        <f>VLOOKUP(A3426,'forecast data dump'!$A$1:$H$3450,5,FALSE)</f>
        <v>29-Nov-19 A</v>
      </c>
      <c r="H3426" s="13">
        <f>VLOOKUP(A3426,'forecast data dump'!$A$1:$H$3450,8,FALSE)</f>
        <v>1</v>
      </c>
      <c r="I3426" s="22">
        <f t="shared" ref="I3426:I3463" si="500">D3426*(1-H3426)</f>
        <v>0</v>
      </c>
      <c r="J3426" s="5"/>
      <c r="K3426" s="5"/>
      <c r="L3426" s="33">
        <f t="shared" ref="L3426:L3463" si="501">E3426*(1-H3426)</f>
        <v>0</v>
      </c>
      <c r="M3426" s="33">
        <f t="shared" ref="M3426:M3463" si="502">IF(J3426="",L3426,(E3426/D3426)*J3426)</f>
        <v>0</v>
      </c>
      <c r="N3426" s="22">
        <f t="shared" ref="N3426:N3463" si="503">L3426-M3426</f>
        <v>0</v>
      </c>
    </row>
    <row r="3427" spans="1:14" x14ac:dyDescent="0.3">
      <c r="A3427" s="5" t="s">
        <v>770</v>
      </c>
      <c r="B3427" s="5" t="s">
        <v>771</v>
      </c>
      <c r="C3427" s="5" t="s">
        <v>3803</v>
      </c>
      <c r="D3427" s="5">
        <v>8</v>
      </c>
      <c r="E3427" s="6">
        <v>414</v>
      </c>
      <c r="F3427" s="17" t="str">
        <f>VLOOKUP(A3427,'forecast data dump'!$A$1:$H$3450,4,FALSE)</f>
        <v>19-Mar-20 A</v>
      </c>
      <c r="G3427" s="17" t="str">
        <f>VLOOKUP(A3427,'forecast data dump'!$A$1:$H$3450,5,FALSE)</f>
        <v>24-Mar-20 A</v>
      </c>
      <c r="H3427" s="13">
        <f>VLOOKUP(A3427,'forecast data dump'!$A$1:$H$3450,8,FALSE)</f>
        <v>1</v>
      </c>
      <c r="I3427" s="22">
        <f t="shared" si="500"/>
        <v>0</v>
      </c>
      <c r="J3427" s="5"/>
      <c r="K3427" s="5"/>
      <c r="L3427" s="33">
        <f t="shared" si="501"/>
        <v>0</v>
      </c>
      <c r="M3427" s="33">
        <f t="shared" si="502"/>
        <v>0</v>
      </c>
      <c r="N3427" s="22">
        <f t="shared" si="503"/>
        <v>0</v>
      </c>
    </row>
    <row r="3428" spans="1:14" x14ac:dyDescent="0.3">
      <c r="A3428" s="5" t="s">
        <v>770</v>
      </c>
      <c r="B3428" s="5" t="s">
        <v>771</v>
      </c>
      <c r="C3428" s="5" t="s">
        <v>3802</v>
      </c>
      <c r="D3428" s="5">
        <v>8</v>
      </c>
      <c r="E3428" s="6">
        <v>903</v>
      </c>
      <c r="F3428" s="17" t="str">
        <f>VLOOKUP(A3428,'forecast data dump'!$A$1:$H$3450,4,FALSE)</f>
        <v>19-Mar-20 A</v>
      </c>
      <c r="G3428" s="17" t="str">
        <f>VLOOKUP(A3428,'forecast data dump'!$A$1:$H$3450,5,FALSE)</f>
        <v>24-Mar-20 A</v>
      </c>
      <c r="H3428" s="13">
        <f>VLOOKUP(A3428,'forecast data dump'!$A$1:$H$3450,8,FALSE)</f>
        <v>1</v>
      </c>
      <c r="I3428" s="22">
        <f t="shared" si="500"/>
        <v>0</v>
      </c>
      <c r="J3428" s="5"/>
      <c r="K3428" s="5"/>
      <c r="L3428" s="33">
        <f t="shared" si="501"/>
        <v>0</v>
      </c>
      <c r="M3428" s="33">
        <f t="shared" si="502"/>
        <v>0</v>
      </c>
      <c r="N3428" s="22">
        <f t="shared" si="503"/>
        <v>0</v>
      </c>
    </row>
    <row r="3429" spans="1:14" x14ac:dyDescent="0.3">
      <c r="A3429" s="5" t="s">
        <v>772</v>
      </c>
      <c r="B3429" s="5" t="s">
        <v>773</v>
      </c>
      <c r="C3429" s="5" t="s">
        <v>3803</v>
      </c>
      <c r="D3429" s="5">
        <v>29</v>
      </c>
      <c r="E3429" s="6">
        <v>1473</v>
      </c>
      <c r="F3429" s="17" t="str">
        <f>VLOOKUP(A3429,'forecast data dump'!$A$1:$H$3450,4,FALSE)</f>
        <v>05-Jun-19 A</v>
      </c>
      <c r="G3429" s="17" t="str">
        <f>VLOOKUP(A3429,'forecast data dump'!$A$1:$H$3450,5,FALSE)</f>
        <v>25-Nov-19 A</v>
      </c>
      <c r="H3429" s="13">
        <f>VLOOKUP(A3429,'forecast data dump'!$A$1:$H$3450,8,FALSE)</f>
        <v>1</v>
      </c>
      <c r="I3429" s="22">
        <f t="shared" si="500"/>
        <v>0</v>
      </c>
      <c r="J3429" s="5"/>
      <c r="K3429" s="5"/>
      <c r="L3429" s="33">
        <f t="shared" si="501"/>
        <v>0</v>
      </c>
      <c r="M3429" s="33">
        <f t="shared" si="502"/>
        <v>0</v>
      </c>
      <c r="N3429" s="22">
        <f t="shared" si="503"/>
        <v>0</v>
      </c>
    </row>
    <row r="3430" spans="1:14" x14ac:dyDescent="0.3">
      <c r="A3430" s="5" t="s">
        <v>772</v>
      </c>
      <c r="B3430" s="5" t="s">
        <v>773</v>
      </c>
      <c r="C3430" s="5" t="s">
        <v>3802</v>
      </c>
      <c r="D3430" s="5">
        <v>50</v>
      </c>
      <c r="E3430" s="6">
        <v>5543</v>
      </c>
      <c r="F3430" s="17" t="str">
        <f>VLOOKUP(A3430,'forecast data dump'!$A$1:$H$3450,4,FALSE)</f>
        <v>05-Jun-19 A</v>
      </c>
      <c r="G3430" s="17" t="str">
        <f>VLOOKUP(A3430,'forecast data dump'!$A$1:$H$3450,5,FALSE)</f>
        <v>25-Nov-19 A</v>
      </c>
      <c r="H3430" s="13">
        <f>VLOOKUP(A3430,'forecast data dump'!$A$1:$H$3450,8,FALSE)</f>
        <v>1</v>
      </c>
      <c r="I3430" s="22">
        <f t="shared" si="500"/>
        <v>0</v>
      </c>
      <c r="J3430" s="5"/>
      <c r="K3430" s="5"/>
      <c r="L3430" s="33">
        <f t="shared" si="501"/>
        <v>0</v>
      </c>
      <c r="M3430" s="33">
        <f t="shared" si="502"/>
        <v>0</v>
      </c>
      <c r="N3430" s="22">
        <f t="shared" si="503"/>
        <v>0</v>
      </c>
    </row>
    <row r="3431" spans="1:14" x14ac:dyDescent="0.3">
      <c r="A3431" s="5" t="s">
        <v>774</v>
      </c>
      <c r="B3431" s="5" t="s">
        <v>775</v>
      </c>
      <c r="C3431" s="5" t="s">
        <v>3803</v>
      </c>
      <c r="D3431" s="5">
        <v>0</v>
      </c>
      <c r="E3431" s="6">
        <v>0</v>
      </c>
      <c r="F3431" s="17" t="str">
        <f>VLOOKUP(A3431,'forecast data dump'!$A$1:$H$3450,4,FALSE)</f>
        <v>21-Jun-19 A</v>
      </c>
      <c r="G3431" s="17">
        <f>VLOOKUP(A3431,'forecast data dump'!$A$1:$H$3450,5,FALSE)</f>
        <v>44410</v>
      </c>
      <c r="H3431" s="13">
        <f>VLOOKUP(A3431,'forecast data dump'!$A$1:$H$3450,8,FALSE)</f>
        <v>0.96</v>
      </c>
      <c r="I3431" s="22">
        <f t="shared" si="500"/>
        <v>0</v>
      </c>
      <c r="J3431" s="5"/>
      <c r="K3431" s="5"/>
      <c r="L3431" s="33">
        <f t="shared" si="501"/>
        <v>0</v>
      </c>
      <c r="M3431" s="33">
        <f t="shared" si="502"/>
        <v>0</v>
      </c>
      <c r="N3431" s="22">
        <f t="shared" si="503"/>
        <v>0</v>
      </c>
    </row>
    <row r="3432" spans="1:14" x14ac:dyDescent="0.3">
      <c r="A3432" s="5" t="s">
        <v>774</v>
      </c>
      <c r="B3432" s="5" t="s">
        <v>775</v>
      </c>
      <c r="C3432" s="5" t="s">
        <v>3804</v>
      </c>
      <c r="D3432" s="5">
        <v>9360</v>
      </c>
      <c r="E3432" s="6">
        <v>163757</v>
      </c>
      <c r="F3432" s="17" t="str">
        <f>VLOOKUP(A3432,'forecast data dump'!$A$1:$H$3450,4,FALSE)</f>
        <v>21-Jun-19 A</v>
      </c>
      <c r="G3432" s="17">
        <f>VLOOKUP(A3432,'forecast data dump'!$A$1:$H$3450,5,FALSE)</f>
        <v>44410</v>
      </c>
      <c r="H3432" s="13">
        <f>VLOOKUP(A3432,'forecast data dump'!$A$1:$H$3450,8,FALSE)</f>
        <v>0.96</v>
      </c>
      <c r="I3432" s="22">
        <f t="shared" si="500"/>
        <v>374.40000000000032</v>
      </c>
      <c r="J3432" s="5"/>
      <c r="K3432" s="5"/>
      <c r="L3432" s="33">
        <f t="shared" si="501"/>
        <v>6550.2800000000061</v>
      </c>
      <c r="M3432" s="33">
        <f t="shared" si="502"/>
        <v>6550.2800000000061</v>
      </c>
      <c r="N3432" s="22">
        <f t="shared" si="503"/>
        <v>0</v>
      </c>
    </row>
    <row r="3433" spans="1:14" x14ac:dyDescent="0.3">
      <c r="A3433" s="5" t="s">
        <v>774</v>
      </c>
      <c r="B3433" s="5" t="s">
        <v>775</v>
      </c>
      <c r="C3433" s="5" t="s">
        <v>3802</v>
      </c>
      <c r="D3433" s="5">
        <v>0</v>
      </c>
      <c r="E3433" s="6">
        <v>0</v>
      </c>
      <c r="F3433" s="17" t="str">
        <f>VLOOKUP(A3433,'forecast data dump'!$A$1:$H$3450,4,FALSE)</f>
        <v>21-Jun-19 A</v>
      </c>
      <c r="G3433" s="17">
        <f>VLOOKUP(A3433,'forecast data dump'!$A$1:$H$3450,5,FALSE)</f>
        <v>44410</v>
      </c>
      <c r="H3433" s="13">
        <f>VLOOKUP(A3433,'forecast data dump'!$A$1:$H$3450,8,FALSE)</f>
        <v>0.96</v>
      </c>
      <c r="I3433" s="22">
        <f t="shared" si="500"/>
        <v>0</v>
      </c>
      <c r="J3433" s="5"/>
      <c r="K3433" s="5"/>
      <c r="L3433" s="33">
        <f t="shared" si="501"/>
        <v>0</v>
      </c>
      <c r="M3433" s="33">
        <f t="shared" si="502"/>
        <v>0</v>
      </c>
      <c r="N3433" s="22">
        <f t="shared" si="503"/>
        <v>0</v>
      </c>
    </row>
    <row r="3434" spans="1:14" x14ac:dyDescent="0.3">
      <c r="A3434" s="5" t="s">
        <v>776</v>
      </c>
      <c r="B3434" s="5" t="s">
        <v>777</v>
      </c>
      <c r="C3434" s="5" t="s">
        <v>3803</v>
      </c>
      <c r="D3434" s="5">
        <v>10</v>
      </c>
      <c r="E3434" s="6">
        <v>496</v>
      </c>
      <c r="F3434" s="17" t="str">
        <f>VLOOKUP(A3434,'forecast data dump'!$A$1:$H$3450,4,FALSE)</f>
        <v>03-Aug-20 A</v>
      </c>
      <c r="G3434" s="17" t="str">
        <f>VLOOKUP(A3434,'forecast data dump'!$A$1:$H$3450,5,FALSE)</f>
        <v>07-Aug-20 A</v>
      </c>
      <c r="H3434" s="13">
        <f>VLOOKUP(A3434,'forecast data dump'!$A$1:$H$3450,8,FALSE)</f>
        <v>1</v>
      </c>
      <c r="I3434" s="22">
        <f t="shared" si="500"/>
        <v>0</v>
      </c>
      <c r="J3434" s="5"/>
      <c r="K3434" s="5"/>
      <c r="L3434" s="33">
        <f t="shared" si="501"/>
        <v>0</v>
      </c>
      <c r="M3434" s="33">
        <f t="shared" si="502"/>
        <v>0</v>
      </c>
      <c r="N3434" s="22">
        <f t="shared" si="503"/>
        <v>0</v>
      </c>
    </row>
    <row r="3435" spans="1:14" x14ac:dyDescent="0.3">
      <c r="A3435" s="5" t="s">
        <v>776</v>
      </c>
      <c r="B3435" s="5" t="s">
        <v>777</v>
      </c>
      <c r="C3435" s="5" t="s">
        <v>3802</v>
      </c>
      <c r="D3435" s="5">
        <v>10</v>
      </c>
      <c r="E3435" s="6">
        <v>1083</v>
      </c>
      <c r="F3435" s="17" t="str">
        <f>VLOOKUP(A3435,'forecast data dump'!$A$1:$H$3450,4,FALSE)</f>
        <v>03-Aug-20 A</v>
      </c>
      <c r="G3435" s="17" t="str">
        <f>VLOOKUP(A3435,'forecast data dump'!$A$1:$H$3450,5,FALSE)</f>
        <v>07-Aug-20 A</v>
      </c>
      <c r="H3435" s="13">
        <f>VLOOKUP(A3435,'forecast data dump'!$A$1:$H$3450,8,FALSE)</f>
        <v>1</v>
      </c>
      <c r="I3435" s="22">
        <f t="shared" si="500"/>
        <v>0</v>
      </c>
      <c r="J3435" s="5"/>
      <c r="K3435" s="5"/>
      <c r="L3435" s="33">
        <f t="shared" si="501"/>
        <v>0</v>
      </c>
      <c r="M3435" s="33">
        <f t="shared" si="502"/>
        <v>0</v>
      </c>
      <c r="N3435" s="22">
        <f t="shared" si="503"/>
        <v>0</v>
      </c>
    </row>
    <row r="3436" spans="1:14" x14ac:dyDescent="0.3">
      <c r="A3436" s="5" t="s">
        <v>778</v>
      </c>
      <c r="B3436" s="5" t="s">
        <v>779</v>
      </c>
      <c r="C3436" s="5" t="s">
        <v>3805</v>
      </c>
      <c r="D3436" s="5">
        <v>475410</v>
      </c>
      <c r="E3436" s="6">
        <v>540981</v>
      </c>
      <c r="F3436" s="17" t="str">
        <f>VLOOKUP(A3436,'forecast data dump'!$A$1:$H$3450,4,FALSE)</f>
        <v>01-Nov-19 A</v>
      </c>
      <c r="G3436" s="17" t="str">
        <f>VLOOKUP(A3436,'forecast data dump'!$A$1:$H$3450,5,FALSE)</f>
        <v>29-Nov-19 A</v>
      </c>
      <c r="H3436" s="13">
        <f>VLOOKUP(A3436,'forecast data dump'!$A$1:$H$3450,8,FALSE)</f>
        <v>1</v>
      </c>
      <c r="I3436" s="22">
        <f t="shared" si="500"/>
        <v>0</v>
      </c>
      <c r="J3436" s="5"/>
      <c r="K3436" s="5"/>
      <c r="L3436" s="33">
        <f t="shared" si="501"/>
        <v>0</v>
      </c>
      <c r="M3436" s="33">
        <f t="shared" si="502"/>
        <v>0</v>
      </c>
      <c r="N3436" s="22">
        <f t="shared" si="503"/>
        <v>0</v>
      </c>
    </row>
    <row r="3437" spans="1:14" x14ac:dyDescent="0.3">
      <c r="A3437" s="5" t="s">
        <v>780</v>
      </c>
      <c r="B3437" s="5" t="s">
        <v>781</v>
      </c>
      <c r="C3437" s="5" t="s">
        <v>3805</v>
      </c>
      <c r="D3437" s="5">
        <v>90653</v>
      </c>
      <c r="E3437" s="6">
        <v>104592</v>
      </c>
      <c r="F3437" s="17" t="str">
        <f>VLOOKUP(A3437,'forecast data dump'!$A$1:$H$3450,4,FALSE)</f>
        <v>03-Aug-20 A</v>
      </c>
      <c r="G3437" s="17">
        <f>VLOOKUP(A3437,'forecast data dump'!$A$1:$H$3450,5,FALSE)</f>
        <v>44396</v>
      </c>
      <c r="H3437" s="13">
        <f>VLOOKUP(A3437,'forecast data dump'!$A$1:$H$3450,8,FALSE)</f>
        <v>0.55000000000000004</v>
      </c>
      <c r="I3437" s="22">
        <f t="shared" si="500"/>
        <v>40793.85</v>
      </c>
      <c r="J3437" s="5"/>
      <c r="K3437" s="5"/>
      <c r="L3437" s="33">
        <f t="shared" si="501"/>
        <v>47066.399999999994</v>
      </c>
      <c r="M3437" s="33">
        <f t="shared" si="502"/>
        <v>47066.399999999994</v>
      </c>
      <c r="N3437" s="22">
        <f t="shared" si="503"/>
        <v>0</v>
      </c>
    </row>
    <row r="3438" spans="1:14" x14ac:dyDescent="0.3">
      <c r="A3438" s="5" t="s">
        <v>782</v>
      </c>
      <c r="B3438" s="5" t="s">
        <v>783</v>
      </c>
      <c r="C3438" s="5" t="s">
        <v>3805</v>
      </c>
      <c r="D3438" s="5">
        <v>2530</v>
      </c>
      <c r="E3438" s="6">
        <v>2840</v>
      </c>
      <c r="F3438" s="17" t="str">
        <f>VLOOKUP(A3438,'forecast data dump'!$A$1:$H$3450,4,FALSE)</f>
        <v>05-Jun-19 A</v>
      </c>
      <c r="G3438" s="17" t="str">
        <f>VLOOKUP(A3438,'forecast data dump'!$A$1:$H$3450,5,FALSE)</f>
        <v>25-Nov-19 A</v>
      </c>
      <c r="H3438" s="13">
        <f>VLOOKUP(A3438,'forecast data dump'!$A$1:$H$3450,8,FALSE)</f>
        <v>1</v>
      </c>
      <c r="I3438" s="22">
        <f t="shared" si="500"/>
        <v>0</v>
      </c>
      <c r="J3438" s="5"/>
      <c r="K3438" s="5"/>
      <c r="L3438" s="33">
        <f t="shared" si="501"/>
        <v>0</v>
      </c>
      <c r="M3438" s="33">
        <f t="shared" si="502"/>
        <v>0</v>
      </c>
      <c r="N3438" s="22">
        <f t="shared" si="503"/>
        <v>0</v>
      </c>
    </row>
    <row r="3439" spans="1:14" x14ac:dyDescent="0.3">
      <c r="A3439" s="5" t="s">
        <v>784</v>
      </c>
      <c r="B3439" s="5" t="s">
        <v>785</v>
      </c>
      <c r="C3439" s="5" t="s">
        <v>3805</v>
      </c>
      <c r="D3439" s="5">
        <v>26230</v>
      </c>
      <c r="E3439" s="6">
        <v>30218</v>
      </c>
      <c r="F3439" s="17" t="str">
        <f>VLOOKUP(A3439,'forecast data dump'!$A$1:$H$3450,4,FALSE)</f>
        <v>03-Aug-20 A</v>
      </c>
      <c r="G3439" s="17">
        <f>VLOOKUP(A3439,'forecast data dump'!$A$1:$H$3450,5,FALSE)</f>
        <v>44396</v>
      </c>
      <c r="H3439" s="13">
        <f>VLOOKUP(A3439,'forecast data dump'!$A$1:$H$3450,8,FALSE)</f>
        <v>0.75</v>
      </c>
      <c r="I3439" s="22">
        <f t="shared" si="500"/>
        <v>6557.5</v>
      </c>
      <c r="J3439" s="5"/>
      <c r="K3439" s="5"/>
      <c r="L3439" s="33">
        <f t="shared" si="501"/>
        <v>7554.5</v>
      </c>
      <c r="M3439" s="33">
        <f t="shared" si="502"/>
        <v>7554.5</v>
      </c>
      <c r="N3439" s="22">
        <f t="shared" si="503"/>
        <v>0</v>
      </c>
    </row>
    <row r="3440" spans="1:14" x14ac:dyDescent="0.3">
      <c r="A3440" s="5" t="s">
        <v>786</v>
      </c>
      <c r="B3440" s="5" t="s">
        <v>787</v>
      </c>
      <c r="C3440" s="5" t="s">
        <v>3805</v>
      </c>
      <c r="D3440" s="5">
        <v>475410</v>
      </c>
      <c r="E3440" s="6">
        <v>540981</v>
      </c>
      <c r="F3440" s="17" t="str">
        <f>VLOOKUP(A3440,'forecast data dump'!$A$1:$H$3450,4,FALSE)</f>
        <v>15-Jun-20 A</v>
      </c>
      <c r="G3440" s="17" t="str">
        <f>VLOOKUP(A3440,'forecast data dump'!$A$1:$H$3450,5,FALSE)</f>
        <v>26-Jun-20 A</v>
      </c>
      <c r="H3440" s="13">
        <f>VLOOKUP(A3440,'forecast data dump'!$A$1:$H$3450,8,FALSE)</f>
        <v>1</v>
      </c>
      <c r="I3440" s="22">
        <f t="shared" si="500"/>
        <v>0</v>
      </c>
      <c r="J3440" s="5"/>
      <c r="K3440" s="5"/>
      <c r="L3440" s="33">
        <f t="shared" si="501"/>
        <v>0</v>
      </c>
      <c r="M3440" s="33">
        <f t="shared" si="502"/>
        <v>0</v>
      </c>
      <c r="N3440" s="22">
        <f t="shared" si="503"/>
        <v>0</v>
      </c>
    </row>
    <row r="3441" spans="1:14" x14ac:dyDescent="0.3">
      <c r="A3441" s="5" t="s">
        <v>788</v>
      </c>
      <c r="B3441" s="5" t="s">
        <v>789</v>
      </c>
      <c r="C3441" s="5" t="s">
        <v>3761</v>
      </c>
      <c r="D3441" s="5">
        <v>34272</v>
      </c>
      <c r="E3441" s="6">
        <v>38234</v>
      </c>
      <c r="F3441" s="17" t="str">
        <f>VLOOKUP(A3441,'forecast data dump'!$A$1:$H$3450,4,FALSE)</f>
        <v>01-Feb-21 A</v>
      </c>
      <c r="G3441" s="17" t="str">
        <f>VLOOKUP(A3441,'forecast data dump'!$A$1:$H$3450,5,FALSE)</f>
        <v>25-Feb-21 A</v>
      </c>
      <c r="H3441" s="13">
        <f>VLOOKUP(A3441,'forecast data dump'!$A$1:$H$3450,8,FALSE)</f>
        <v>1</v>
      </c>
      <c r="I3441" s="22">
        <f t="shared" si="500"/>
        <v>0</v>
      </c>
      <c r="J3441" s="5"/>
      <c r="K3441" s="5"/>
      <c r="L3441" s="33">
        <f t="shared" si="501"/>
        <v>0</v>
      </c>
      <c r="M3441" s="33">
        <f t="shared" si="502"/>
        <v>0</v>
      </c>
      <c r="N3441" s="22">
        <f t="shared" si="503"/>
        <v>0</v>
      </c>
    </row>
    <row r="3442" spans="1:14" x14ac:dyDescent="0.3">
      <c r="A3442" s="5" t="s">
        <v>790</v>
      </c>
      <c r="B3442" s="5" t="s">
        <v>791</v>
      </c>
      <c r="C3442" s="5" t="s">
        <v>3761</v>
      </c>
      <c r="D3442" s="5">
        <v>36624</v>
      </c>
      <c r="E3442" s="6">
        <v>40406</v>
      </c>
      <c r="F3442" s="17" t="str">
        <f>VLOOKUP(A3442,'forecast data dump'!$A$1:$H$3450,4,FALSE)</f>
        <v>03-Jun-19 A</v>
      </c>
      <c r="G3442" s="17" t="str">
        <f>VLOOKUP(A3442,'forecast data dump'!$A$1:$H$3450,5,FALSE)</f>
        <v>18-Jun-19 A</v>
      </c>
      <c r="H3442" s="13">
        <f>VLOOKUP(A3442,'forecast data dump'!$A$1:$H$3450,8,FALSE)</f>
        <v>1</v>
      </c>
      <c r="I3442" s="22">
        <f t="shared" si="500"/>
        <v>0</v>
      </c>
      <c r="J3442" s="5"/>
      <c r="K3442" s="5"/>
      <c r="L3442" s="33">
        <f t="shared" si="501"/>
        <v>0</v>
      </c>
      <c r="M3442" s="33">
        <f t="shared" si="502"/>
        <v>0</v>
      </c>
      <c r="N3442" s="22">
        <f t="shared" si="503"/>
        <v>0</v>
      </c>
    </row>
    <row r="3443" spans="1:14" x14ac:dyDescent="0.3">
      <c r="A3443" s="5" t="s">
        <v>792</v>
      </c>
      <c r="B3443" s="5" t="s">
        <v>793</v>
      </c>
      <c r="C3443" s="5" t="s">
        <v>3761</v>
      </c>
      <c r="D3443" s="5">
        <v>36624</v>
      </c>
      <c r="E3443" s="6">
        <v>40406</v>
      </c>
      <c r="F3443" s="17" t="str">
        <f>VLOOKUP(A3443,'forecast data dump'!$A$1:$H$3450,4,FALSE)</f>
        <v>19-Jun-19 A</v>
      </c>
      <c r="G3443" s="17" t="str">
        <f>VLOOKUP(A3443,'forecast data dump'!$A$1:$H$3450,5,FALSE)</f>
        <v>28-Jun-19 A</v>
      </c>
      <c r="H3443" s="13">
        <f>VLOOKUP(A3443,'forecast data dump'!$A$1:$H$3450,8,FALSE)</f>
        <v>1</v>
      </c>
      <c r="I3443" s="22">
        <f t="shared" si="500"/>
        <v>0</v>
      </c>
      <c r="J3443" s="5"/>
      <c r="K3443" s="5"/>
      <c r="L3443" s="33">
        <f t="shared" si="501"/>
        <v>0</v>
      </c>
      <c r="M3443" s="33">
        <f t="shared" si="502"/>
        <v>0</v>
      </c>
      <c r="N3443" s="22">
        <f t="shared" si="503"/>
        <v>0</v>
      </c>
    </row>
    <row r="3444" spans="1:14" x14ac:dyDescent="0.3">
      <c r="A3444" s="5" t="s">
        <v>794</v>
      </c>
      <c r="B3444" s="5" t="s">
        <v>795</v>
      </c>
      <c r="C3444" s="5" t="s">
        <v>3761</v>
      </c>
      <c r="D3444" s="5">
        <v>36624</v>
      </c>
      <c r="E3444" s="6">
        <v>40406</v>
      </c>
      <c r="F3444" s="17" t="str">
        <f>VLOOKUP(A3444,'forecast data dump'!$A$1:$H$3450,4,FALSE)</f>
        <v>01-Aug-19 A</v>
      </c>
      <c r="G3444" s="17" t="str">
        <f>VLOOKUP(A3444,'forecast data dump'!$A$1:$H$3450,5,FALSE)</f>
        <v>20-Aug-19 A</v>
      </c>
      <c r="H3444" s="13">
        <f>VLOOKUP(A3444,'forecast data dump'!$A$1:$H$3450,8,FALSE)</f>
        <v>1</v>
      </c>
      <c r="I3444" s="22">
        <f t="shared" si="500"/>
        <v>0</v>
      </c>
      <c r="J3444" s="5"/>
      <c r="K3444" s="5"/>
      <c r="L3444" s="33">
        <f t="shared" si="501"/>
        <v>0</v>
      </c>
      <c r="M3444" s="33">
        <f t="shared" si="502"/>
        <v>0</v>
      </c>
      <c r="N3444" s="22">
        <f t="shared" si="503"/>
        <v>0</v>
      </c>
    </row>
    <row r="3445" spans="1:14" x14ac:dyDescent="0.3">
      <c r="A3445" s="5" t="s">
        <v>796</v>
      </c>
      <c r="B3445" s="5" t="s">
        <v>797</v>
      </c>
      <c r="C3445" s="5" t="s">
        <v>3761</v>
      </c>
      <c r="D3445" s="5">
        <v>36624</v>
      </c>
      <c r="E3445" s="6">
        <v>40406</v>
      </c>
      <c r="F3445" s="17" t="str">
        <f>VLOOKUP(A3445,'forecast data dump'!$A$1:$H$3450,4,FALSE)</f>
        <v>03-Sep-19 A</v>
      </c>
      <c r="G3445" s="17" t="str">
        <f>VLOOKUP(A3445,'forecast data dump'!$A$1:$H$3450,5,FALSE)</f>
        <v>30-Sep-19 A</v>
      </c>
      <c r="H3445" s="13">
        <f>VLOOKUP(A3445,'forecast data dump'!$A$1:$H$3450,8,FALSE)</f>
        <v>1</v>
      </c>
      <c r="I3445" s="22">
        <f t="shared" si="500"/>
        <v>0</v>
      </c>
      <c r="J3445" s="5"/>
      <c r="K3445" s="5"/>
      <c r="L3445" s="33">
        <f t="shared" si="501"/>
        <v>0</v>
      </c>
      <c r="M3445" s="33">
        <f t="shared" si="502"/>
        <v>0</v>
      </c>
      <c r="N3445" s="22">
        <f t="shared" si="503"/>
        <v>0</v>
      </c>
    </row>
    <row r="3446" spans="1:14" x14ac:dyDescent="0.3">
      <c r="A3446" s="5" t="s">
        <v>798</v>
      </c>
      <c r="B3446" s="5" t="s">
        <v>799</v>
      </c>
      <c r="C3446" s="5" t="s">
        <v>3761</v>
      </c>
      <c r="D3446" s="5">
        <v>36624</v>
      </c>
      <c r="E3446" s="6">
        <v>40858</v>
      </c>
      <c r="F3446" s="17" t="str">
        <f>VLOOKUP(A3446,'forecast data dump'!$A$1:$H$3450,4,FALSE)</f>
        <v>01-Oct-19 A</v>
      </c>
      <c r="G3446" s="17" t="str">
        <f>VLOOKUP(A3446,'forecast data dump'!$A$1:$H$3450,5,FALSE)</f>
        <v>30-Oct-19 A</v>
      </c>
      <c r="H3446" s="13">
        <f>VLOOKUP(A3446,'forecast data dump'!$A$1:$H$3450,8,FALSE)</f>
        <v>1</v>
      </c>
      <c r="I3446" s="22">
        <f t="shared" si="500"/>
        <v>0</v>
      </c>
      <c r="J3446" s="5"/>
      <c r="K3446" s="5"/>
      <c r="L3446" s="33">
        <f t="shared" si="501"/>
        <v>0</v>
      </c>
      <c r="M3446" s="33">
        <f t="shared" si="502"/>
        <v>0</v>
      </c>
      <c r="N3446" s="22">
        <f t="shared" si="503"/>
        <v>0</v>
      </c>
    </row>
    <row r="3447" spans="1:14" x14ac:dyDescent="0.3">
      <c r="A3447" s="5" t="s">
        <v>800</v>
      </c>
      <c r="B3447" s="5" t="s">
        <v>801</v>
      </c>
      <c r="C3447" s="5" t="s">
        <v>3761</v>
      </c>
      <c r="D3447" s="5">
        <v>36624</v>
      </c>
      <c r="E3447" s="6">
        <v>40858</v>
      </c>
      <c r="F3447" s="17" t="str">
        <f>VLOOKUP(A3447,'forecast data dump'!$A$1:$H$3450,4,FALSE)</f>
        <v>08-Nov-19 A</v>
      </c>
      <c r="G3447" s="17" t="str">
        <f>VLOOKUP(A3447,'forecast data dump'!$A$1:$H$3450,5,FALSE)</f>
        <v>25-Nov-19 A</v>
      </c>
      <c r="H3447" s="13">
        <f>VLOOKUP(A3447,'forecast data dump'!$A$1:$H$3450,8,FALSE)</f>
        <v>1</v>
      </c>
      <c r="I3447" s="22">
        <f t="shared" si="500"/>
        <v>0</v>
      </c>
      <c r="J3447" s="5"/>
      <c r="K3447" s="5"/>
      <c r="L3447" s="33">
        <f t="shared" si="501"/>
        <v>0</v>
      </c>
      <c r="M3447" s="33">
        <f t="shared" si="502"/>
        <v>0</v>
      </c>
      <c r="N3447" s="22">
        <f t="shared" si="503"/>
        <v>0</v>
      </c>
    </row>
    <row r="3448" spans="1:14" x14ac:dyDescent="0.3">
      <c r="A3448" s="5" t="s">
        <v>802</v>
      </c>
      <c r="B3448" s="5" t="s">
        <v>803</v>
      </c>
      <c r="C3448" s="5" t="s">
        <v>3761</v>
      </c>
      <c r="D3448" s="5">
        <v>36624</v>
      </c>
      <c r="E3448" s="6">
        <v>40858</v>
      </c>
      <c r="F3448" s="17" t="str">
        <f>VLOOKUP(A3448,'forecast data dump'!$A$1:$H$3450,4,FALSE)</f>
        <v>03-Dec-19 A</v>
      </c>
      <c r="G3448" s="17" t="str">
        <f>VLOOKUP(A3448,'forecast data dump'!$A$1:$H$3450,5,FALSE)</f>
        <v>18-Dec-19 A</v>
      </c>
      <c r="H3448" s="13">
        <f>VLOOKUP(A3448,'forecast data dump'!$A$1:$H$3450,8,FALSE)</f>
        <v>1</v>
      </c>
      <c r="I3448" s="22">
        <f t="shared" si="500"/>
        <v>0</v>
      </c>
      <c r="J3448" s="5"/>
      <c r="K3448" s="5"/>
      <c r="L3448" s="33">
        <f t="shared" si="501"/>
        <v>0</v>
      </c>
      <c r="M3448" s="33">
        <f t="shared" si="502"/>
        <v>0</v>
      </c>
      <c r="N3448" s="22">
        <f t="shared" si="503"/>
        <v>0</v>
      </c>
    </row>
    <row r="3449" spans="1:14" x14ac:dyDescent="0.3">
      <c r="A3449" s="5" t="s">
        <v>804</v>
      </c>
      <c r="B3449" s="5" t="s">
        <v>805</v>
      </c>
      <c r="C3449" s="5" t="s">
        <v>3761</v>
      </c>
      <c r="D3449" s="5">
        <v>36624</v>
      </c>
      <c r="E3449" s="6">
        <v>40858</v>
      </c>
      <c r="F3449" s="17" t="str">
        <f>VLOOKUP(A3449,'forecast data dump'!$A$1:$H$3450,4,FALSE)</f>
        <v>02-Jan-20 A</v>
      </c>
      <c r="G3449" s="17" t="str">
        <f>VLOOKUP(A3449,'forecast data dump'!$A$1:$H$3450,5,FALSE)</f>
        <v>31-Jan-20 A</v>
      </c>
      <c r="H3449" s="13">
        <f>VLOOKUP(A3449,'forecast data dump'!$A$1:$H$3450,8,FALSE)</f>
        <v>1</v>
      </c>
      <c r="I3449" s="22">
        <f t="shared" si="500"/>
        <v>0</v>
      </c>
      <c r="J3449" s="5"/>
      <c r="K3449" s="5"/>
      <c r="L3449" s="33">
        <f t="shared" si="501"/>
        <v>0</v>
      </c>
      <c r="M3449" s="33">
        <f t="shared" si="502"/>
        <v>0</v>
      </c>
      <c r="N3449" s="22">
        <f t="shared" si="503"/>
        <v>0</v>
      </c>
    </row>
    <row r="3450" spans="1:14" x14ac:dyDescent="0.3">
      <c r="A3450" s="5" t="s">
        <v>806</v>
      </c>
      <c r="B3450" s="5" t="s">
        <v>807</v>
      </c>
      <c r="C3450" s="5" t="s">
        <v>3761</v>
      </c>
      <c r="D3450" s="5">
        <v>36624</v>
      </c>
      <c r="E3450" s="6">
        <v>40858</v>
      </c>
      <c r="F3450" s="17" t="str">
        <f>VLOOKUP(A3450,'forecast data dump'!$A$1:$H$3450,4,FALSE)</f>
        <v>03-Feb-20 A</v>
      </c>
      <c r="G3450" s="17" t="str">
        <f>VLOOKUP(A3450,'forecast data dump'!$A$1:$H$3450,5,FALSE)</f>
        <v>28-Feb-20 A</v>
      </c>
      <c r="H3450" s="13">
        <f>VLOOKUP(A3450,'forecast data dump'!$A$1:$H$3450,8,FALSE)</f>
        <v>1</v>
      </c>
      <c r="I3450" s="22">
        <f t="shared" si="500"/>
        <v>0</v>
      </c>
      <c r="J3450" s="5"/>
      <c r="K3450" s="5"/>
      <c r="L3450" s="33">
        <f t="shared" si="501"/>
        <v>0</v>
      </c>
      <c r="M3450" s="33">
        <f t="shared" si="502"/>
        <v>0</v>
      </c>
      <c r="N3450" s="22">
        <f t="shared" si="503"/>
        <v>0</v>
      </c>
    </row>
    <row r="3451" spans="1:14" x14ac:dyDescent="0.3">
      <c r="A3451" s="5" t="s">
        <v>808</v>
      </c>
      <c r="B3451" s="5" t="s">
        <v>809</v>
      </c>
      <c r="C3451" s="5" t="s">
        <v>3761</v>
      </c>
      <c r="D3451" s="5">
        <v>36624</v>
      </c>
      <c r="E3451" s="6">
        <v>40858</v>
      </c>
      <c r="F3451" s="17" t="str">
        <f>VLOOKUP(A3451,'forecast data dump'!$A$1:$H$3450,4,FALSE)</f>
        <v>02-Mar-20 A</v>
      </c>
      <c r="G3451" s="17" t="str">
        <f>VLOOKUP(A3451,'forecast data dump'!$A$1:$H$3450,5,FALSE)</f>
        <v>26-Mar-20 A</v>
      </c>
      <c r="H3451" s="13">
        <f>VLOOKUP(A3451,'forecast data dump'!$A$1:$H$3450,8,FALSE)</f>
        <v>1</v>
      </c>
      <c r="I3451" s="22">
        <f t="shared" si="500"/>
        <v>0</v>
      </c>
      <c r="J3451" s="5"/>
      <c r="K3451" s="5"/>
      <c r="L3451" s="33">
        <f t="shared" si="501"/>
        <v>0</v>
      </c>
      <c r="M3451" s="33">
        <f t="shared" si="502"/>
        <v>0</v>
      </c>
      <c r="N3451" s="22">
        <f t="shared" si="503"/>
        <v>0</v>
      </c>
    </row>
    <row r="3452" spans="1:14" x14ac:dyDescent="0.3">
      <c r="A3452" s="5" t="s">
        <v>810</v>
      </c>
      <c r="B3452" s="5" t="s">
        <v>811</v>
      </c>
      <c r="C3452" s="5" t="s">
        <v>3761</v>
      </c>
      <c r="D3452" s="5">
        <v>36624</v>
      </c>
      <c r="E3452" s="6">
        <v>40858</v>
      </c>
      <c r="F3452" s="17" t="str">
        <f>VLOOKUP(A3452,'forecast data dump'!$A$1:$H$3450,4,FALSE)</f>
        <v>01-May-20 A</v>
      </c>
      <c r="G3452" s="17" t="str">
        <f>VLOOKUP(A3452,'forecast data dump'!$A$1:$H$3450,5,FALSE)</f>
        <v>12-May-20 A</v>
      </c>
      <c r="H3452" s="13">
        <f>VLOOKUP(A3452,'forecast data dump'!$A$1:$H$3450,8,FALSE)</f>
        <v>1</v>
      </c>
      <c r="I3452" s="22">
        <f t="shared" si="500"/>
        <v>0</v>
      </c>
      <c r="J3452" s="5"/>
      <c r="K3452" s="5"/>
      <c r="L3452" s="33">
        <f t="shared" si="501"/>
        <v>0</v>
      </c>
      <c r="M3452" s="33">
        <f t="shared" si="502"/>
        <v>0</v>
      </c>
      <c r="N3452" s="22">
        <f t="shared" si="503"/>
        <v>0</v>
      </c>
    </row>
    <row r="3453" spans="1:14" x14ac:dyDescent="0.3">
      <c r="A3453" s="5" t="s">
        <v>812</v>
      </c>
      <c r="B3453" s="5" t="s">
        <v>813</v>
      </c>
      <c r="C3453" s="5" t="s">
        <v>3761</v>
      </c>
      <c r="D3453" s="5">
        <v>36624</v>
      </c>
      <c r="E3453" s="6">
        <v>40858</v>
      </c>
      <c r="F3453" s="17" t="str">
        <f>VLOOKUP(A3453,'forecast data dump'!$A$1:$H$3450,4,FALSE)</f>
        <v>13-May-20 A</v>
      </c>
      <c r="G3453" s="17" t="str">
        <f>VLOOKUP(A3453,'forecast data dump'!$A$1:$H$3450,5,FALSE)</f>
        <v>27-May-20 A</v>
      </c>
      <c r="H3453" s="13">
        <f>VLOOKUP(A3453,'forecast data dump'!$A$1:$H$3450,8,FALSE)</f>
        <v>1</v>
      </c>
      <c r="I3453" s="22">
        <f t="shared" si="500"/>
        <v>0</v>
      </c>
      <c r="J3453" s="5"/>
      <c r="K3453" s="5"/>
      <c r="L3453" s="33">
        <f t="shared" si="501"/>
        <v>0</v>
      </c>
      <c r="M3453" s="33">
        <f t="shared" si="502"/>
        <v>0</v>
      </c>
      <c r="N3453" s="22">
        <f t="shared" si="503"/>
        <v>0</v>
      </c>
    </row>
    <row r="3454" spans="1:14" x14ac:dyDescent="0.3">
      <c r="A3454" s="5" t="s">
        <v>814</v>
      </c>
      <c r="B3454" s="5" t="s">
        <v>815</v>
      </c>
      <c r="C3454" s="5" t="s">
        <v>3761</v>
      </c>
      <c r="D3454" s="5">
        <v>36624</v>
      </c>
      <c r="E3454" s="6">
        <v>40858</v>
      </c>
      <c r="F3454" s="17" t="str">
        <f>VLOOKUP(A3454,'forecast data dump'!$A$1:$H$3450,4,FALSE)</f>
        <v>01-Jun-20 A</v>
      </c>
      <c r="G3454" s="17" t="str">
        <f>VLOOKUP(A3454,'forecast data dump'!$A$1:$H$3450,5,FALSE)</f>
        <v>26-Jun-20 A</v>
      </c>
      <c r="H3454" s="13">
        <f>VLOOKUP(A3454,'forecast data dump'!$A$1:$H$3450,8,FALSE)</f>
        <v>1</v>
      </c>
      <c r="I3454" s="22">
        <f t="shared" si="500"/>
        <v>0</v>
      </c>
      <c r="J3454" s="5"/>
      <c r="K3454" s="5"/>
      <c r="L3454" s="33">
        <f t="shared" si="501"/>
        <v>0</v>
      </c>
      <c r="M3454" s="33">
        <f t="shared" si="502"/>
        <v>0</v>
      </c>
      <c r="N3454" s="22">
        <f t="shared" si="503"/>
        <v>0</v>
      </c>
    </row>
    <row r="3455" spans="1:14" x14ac:dyDescent="0.3">
      <c r="A3455" s="5" t="s">
        <v>816</v>
      </c>
      <c r="B3455" s="5" t="s">
        <v>817</v>
      </c>
      <c r="C3455" s="5" t="s">
        <v>3761</v>
      </c>
      <c r="D3455" s="5">
        <v>36624</v>
      </c>
      <c r="E3455" s="6">
        <v>40858</v>
      </c>
      <c r="F3455" s="17" t="str">
        <f>VLOOKUP(A3455,'forecast data dump'!$A$1:$H$3450,4,FALSE)</f>
        <v>01-Jul-20 A</v>
      </c>
      <c r="G3455" s="17" t="str">
        <f>VLOOKUP(A3455,'forecast data dump'!$A$1:$H$3450,5,FALSE)</f>
        <v>30-Jul-20 A</v>
      </c>
      <c r="H3455" s="13">
        <f>VLOOKUP(A3455,'forecast data dump'!$A$1:$H$3450,8,FALSE)</f>
        <v>1</v>
      </c>
      <c r="I3455" s="22">
        <f t="shared" si="500"/>
        <v>0</v>
      </c>
      <c r="J3455" s="5"/>
      <c r="K3455" s="5"/>
      <c r="L3455" s="33">
        <f t="shared" si="501"/>
        <v>0</v>
      </c>
      <c r="M3455" s="33">
        <f t="shared" si="502"/>
        <v>0</v>
      </c>
      <c r="N3455" s="22">
        <f t="shared" si="503"/>
        <v>0</v>
      </c>
    </row>
    <row r="3456" spans="1:14" x14ac:dyDescent="0.3">
      <c r="A3456" s="5" t="s">
        <v>818</v>
      </c>
      <c r="B3456" s="5" t="s">
        <v>819</v>
      </c>
      <c r="C3456" s="5" t="s">
        <v>3761</v>
      </c>
      <c r="D3456" s="5">
        <v>36624</v>
      </c>
      <c r="E3456" s="6">
        <v>40858</v>
      </c>
      <c r="F3456" s="17" t="str">
        <f>VLOOKUP(A3456,'forecast data dump'!$A$1:$H$3450,4,FALSE)</f>
        <v>03-Aug-20 A</v>
      </c>
      <c r="G3456" s="17" t="str">
        <f>VLOOKUP(A3456,'forecast data dump'!$A$1:$H$3450,5,FALSE)</f>
        <v>31-Aug-20 A</v>
      </c>
      <c r="H3456" s="13">
        <f>VLOOKUP(A3456,'forecast data dump'!$A$1:$H$3450,8,FALSE)</f>
        <v>1</v>
      </c>
      <c r="I3456" s="22">
        <f t="shared" si="500"/>
        <v>0</v>
      </c>
      <c r="J3456" s="5"/>
      <c r="K3456" s="5"/>
      <c r="L3456" s="33">
        <f t="shared" si="501"/>
        <v>0</v>
      </c>
      <c r="M3456" s="33">
        <f t="shared" si="502"/>
        <v>0</v>
      </c>
      <c r="N3456" s="22">
        <f t="shared" si="503"/>
        <v>0</v>
      </c>
    </row>
    <row r="3457" spans="1:14" x14ac:dyDescent="0.3">
      <c r="A3457" s="5" t="s">
        <v>820</v>
      </c>
      <c r="B3457" s="5" t="s">
        <v>821</v>
      </c>
      <c r="C3457" s="5" t="s">
        <v>3761</v>
      </c>
      <c r="D3457" s="5">
        <v>36624</v>
      </c>
      <c r="E3457" s="6">
        <v>40858</v>
      </c>
      <c r="F3457" s="17" t="str">
        <f>VLOOKUP(A3457,'forecast data dump'!$A$1:$H$3450,4,FALSE)</f>
        <v>01-Sep-20 A</v>
      </c>
      <c r="G3457" s="17" t="str">
        <f>VLOOKUP(A3457,'forecast data dump'!$A$1:$H$3450,5,FALSE)</f>
        <v>30-Sep-20 A</v>
      </c>
      <c r="H3457" s="13">
        <f>VLOOKUP(A3457,'forecast data dump'!$A$1:$H$3450,8,FALSE)</f>
        <v>1</v>
      </c>
      <c r="I3457" s="22">
        <f t="shared" si="500"/>
        <v>0</v>
      </c>
      <c r="J3457" s="5"/>
      <c r="K3457" s="5"/>
      <c r="L3457" s="33">
        <f t="shared" si="501"/>
        <v>0</v>
      </c>
      <c r="M3457" s="33">
        <f t="shared" si="502"/>
        <v>0</v>
      </c>
      <c r="N3457" s="22">
        <f t="shared" si="503"/>
        <v>0</v>
      </c>
    </row>
    <row r="3458" spans="1:14" x14ac:dyDescent="0.3">
      <c r="A3458" s="5" t="s">
        <v>822</v>
      </c>
      <c r="B3458" s="5" t="s">
        <v>823</v>
      </c>
      <c r="C3458" s="5" t="s">
        <v>3761</v>
      </c>
      <c r="D3458" s="5">
        <v>36624</v>
      </c>
      <c r="E3458" s="6">
        <v>40858</v>
      </c>
      <c r="F3458" s="17" t="str">
        <f>VLOOKUP(A3458,'forecast data dump'!$A$1:$H$3450,4,FALSE)</f>
        <v>01-Oct-20 A</v>
      </c>
      <c r="G3458" s="17" t="str">
        <f>VLOOKUP(A3458,'forecast data dump'!$A$1:$H$3450,5,FALSE)</f>
        <v>30-Oct-20 A</v>
      </c>
      <c r="H3458" s="13">
        <f>VLOOKUP(A3458,'forecast data dump'!$A$1:$H$3450,8,FALSE)</f>
        <v>1</v>
      </c>
      <c r="I3458" s="22">
        <f t="shared" si="500"/>
        <v>0</v>
      </c>
      <c r="J3458" s="5"/>
      <c r="K3458" s="5"/>
      <c r="L3458" s="33">
        <f t="shared" si="501"/>
        <v>0</v>
      </c>
      <c r="M3458" s="33">
        <f t="shared" si="502"/>
        <v>0</v>
      </c>
      <c r="N3458" s="22">
        <f t="shared" si="503"/>
        <v>0</v>
      </c>
    </row>
    <row r="3459" spans="1:14" x14ac:dyDescent="0.3">
      <c r="A3459" s="5" t="s">
        <v>824</v>
      </c>
      <c r="B3459" s="5" t="s">
        <v>825</v>
      </c>
      <c r="C3459" s="5" t="s">
        <v>3761</v>
      </c>
      <c r="D3459" s="5">
        <v>36624</v>
      </c>
      <c r="E3459" s="6">
        <v>40858</v>
      </c>
      <c r="F3459" s="17" t="str">
        <f>VLOOKUP(A3459,'forecast data dump'!$A$1:$H$3450,4,FALSE)</f>
        <v>02-Nov-20 A</v>
      </c>
      <c r="G3459" s="17" t="str">
        <f>VLOOKUP(A3459,'forecast data dump'!$A$1:$H$3450,5,FALSE)</f>
        <v>27-Nov-20 A</v>
      </c>
      <c r="H3459" s="13">
        <f>VLOOKUP(A3459,'forecast data dump'!$A$1:$H$3450,8,FALSE)</f>
        <v>1</v>
      </c>
      <c r="I3459" s="22">
        <f t="shared" si="500"/>
        <v>0</v>
      </c>
      <c r="J3459" s="5"/>
      <c r="K3459" s="5"/>
      <c r="L3459" s="33">
        <f t="shared" si="501"/>
        <v>0</v>
      </c>
      <c r="M3459" s="33">
        <f t="shared" si="502"/>
        <v>0</v>
      </c>
      <c r="N3459" s="22">
        <f t="shared" si="503"/>
        <v>0</v>
      </c>
    </row>
    <row r="3460" spans="1:14" x14ac:dyDescent="0.3">
      <c r="A3460" s="5" t="s">
        <v>826</v>
      </c>
      <c r="B3460" s="5" t="s">
        <v>827</v>
      </c>
      <c r="C3460" s="5" t="s">
        <v>3761</v>
      </c>
      <c r="D3460" s="5">
        <v>36624</v>
      </c>
      <c r="E3460" s="6">
        <v>40858</v>
      </c>
      <c r="F3460" s="17" t="str">
        <f>VLOOKUP(A3460,'forecast data dump'!$A$1:$H$3450,4,FALSE)</f>
        <v>04-Jan-21 A</v>
      </c>
      <c r="G3460" s="17" t="str">
        <f>VLOOKUP(A3460,'forecast data dump'!$A$1:$H$3450,5,FALSE)</f>
        <v>18-Jan-21 A</v>
      </c>
      <c r="H3460" s="13">
        <f>VLOOKUP(A3460,'forecast data dump'!$A$1:$H$3450,8,FALSE)</f>
        <v>1</v>
      </c>
      <c r="I3460" s="22">
        <f t="shared" si="500"/>
        <v>0</v>
      </c>
      <c r="J3460" s="5"/>
      <c r="K3460" s="5"/>
      <c r="L3460" s="33">
        <f t="shared" si="501"/>
        <v>0</v>
      </c>
      <c r="M3460" s="33">
        <f t="shared" si="502"/>
        <v>0</v>
      </c>
      <c r="N3460" s="22">
        <f t="shared" si="503"/>
        <v>0</v>
      </c>
    </row>
    <row r="3461" spans="1:14" x14ac:dyDescent="0.3">
      <c r="A3461" s="5" t="s">
        <v>828</v>
      </c>
      <c r="B3461" s="5" t="s">
        <v>829</v>
      </c>
      <c r="C3461" s="5" t="s">
        <v>3761</v>
      </c>
      <c r="D3461" s="5">
        <v>36624</v>
      </c>
      <c r="E3461" s="6">
        <v>40858</v>
      </c>
      <c r="F3461" s="17" t="str">
        <f>VLOOKUP(A3461,'forecast data dump'!$A$1:$H$3450,4,FALSE)</f>
        <v>19-Jan-21 A</v>
      </c>
      <c r="G3461" s="17" t="str">
        <f>VLOOKUP(A3461,'forecast data dump'!$A$1:$H$3450,5,FALSE)</f>
        <v>28-Jan-21 A</v>
      </c>
      <c r="H3461" s="13">
        <f>VLOOKUP(A3461,'forecast data dump'!$A$1:$H$3450,8,FALSE)</f>
        <v>1</v>
      </c>
      <c r="I3461" s="22">
        <f t="shared" si="500"/>
        <v>0</v>
      </c>
      <c r="J3461" s="5"/>
      <c r="K3461" s="5"/>
      <c r="L3461" s="33">
        <f t="shared" si="501"/>
        <v>0</v>
      </c>
      <c r="M3461" s="33">
        <f t="shared" si="502"/>
        <v>0</v>
      </c>
      <c r="N3461" s="22">
        <f t="shared" si="503"/>
        <v>0</v>
      </c>
    </row>
    <row r="3462" spans="1:14" x14ac:dyDescent="0.3">
      <c r="A3462" s="5" t="s">
        <v>830</v>
      </c>
      <c r="B3462" s="5" t="s">
        <v>831</v>
      </c>
      <c r="C3462" s="5" t="s">
        <v>3762</v>
      </c>
      <c r="D3462" s="5">
        <v>52800</v>
      </c>
      <c r="E3462" s="6">
        <v>60868</v>
      </c>
      <c r="F3462" s="17" t="str">
        <f>VLOOKUP(A3462,'forecast data dump'!$A$1:$H$3450,4,FALSE)</f>
        <v>01-May-20 A</v>
      </c>
      <c r="G3462" s="17">
        <f>VLOOKUP(A3462,'forecast data dump'!$A$1:$H$3450,5,FALSE)</f>
        <v>44530</v>
      </c>
      <c r="H3462" s="13">
        <f>VLOOKUP(A3462,'forecast data dump'!$A$1:$H$3450,8,FALSE)</f>
        <v>0.65</v>
      </c>
      <c r="I3462" s="22">
        <f t="shared" si="500"/>
        <v>18480</v>
      </c>
      <c r="J3462" s="5"/>
      <c r="K3462" s="5"/>
      <c r="L3462" s="33">
        <f t="shared" si="501"/>
        <v>21303.8</v>
      </c>
      <c r="M3462" s="33">
        <f t="shared" si="502"/>
        <v>21303.8</v>
      </c>
      <c r="N3462" s="22">
        <f t="shared" si="503"/>
        <v>0</v>
      </c>
    </row>
    <row r="3463" spans="1:14" x14ac:dyDescent="0.3">
      <c r="A3463" s="5" t="s">
        <v>832</v>
      </c>
      <c r="B3463" s="5" t="s">
        <v>833</v>
      </c>
      <c r="C3463" s="5" t="s">
        <v>3762</v>
      </c>
      <c r="D3463" s="5">
        <v>460000</v>
      </c>
      <c r="E3463" s="6">
        <v>533915</v>
      </c>
      <c r="F3463" s="17" t="str">
        <f>VLOOKUP(A3463,'forecast data dump'!$A$1:$H$3450,4,FALSE)</f>
        <v>01-Dec-20 A</v>
      </c>
      <c r="G3463" s="17">
        <f>VLOOKUP(A3463,'forecast data dump'!$A$1:$H$3450,5,FALSE)</f>
        <v>44466</v>
      </c>
      <c r="H3463" s="13">
        <f>VLOOKUP(A3463,'forecast data dump'!$A$1:$H$3450,8,FALSE)</f>
        <v>0.7</v>
      </c>
      <c r="I3463" s="22">
        <f t="shared" si="500"/>
        <v>138000.00000000003</v>
      </c>
      <c r="J3463" s="5"/>
      <c r="K3463" s="5"/>
      <c r="L3463" s="33">
        <f t="shared" si="501"/>
        <v>160174.50000000003</v>
      </c>
      <c r="M3463" s="33">
        <f t="shared" si="502"/>
        <v>160174.50000000003</v>
      </c>
      <c r="N3463" s="22">
        <f t="shared" si="503"/>
        <v>0</v>
      </c>
    </row>
    <row r="3464" spans="1:14" x14ac:dyDescent="0.3">
      <c r="A3464" s="3" t="s">
        <v>7829</v>
      </c>
      <c r="B3464" s="3"/>
      <c r="C3464" s="3"/>
      <c r="D3464" s="3"/>
      <c r="E3464" s="4"/>
      <c r="F3464" s="15"/>
      <c r="G3464" s="15"/>
      <c r="H3464" s="11"/>
      <c r="I3464" s="20"/>
      <c r="J3464" s="3"/>
      <c r="K3464" s="3"/>
      <c r="L3464" s="32"/>
      <c r="M3464" s="32"/>
      <c r="N3464" s="20"/>
    </row>
    <row r="3465" spans="1:14" x14ac:dyDescent="0.3">
      <c r="A3465" s="5" t="s">
        <v>664</v>
      </c>
      <c r="B3465" s="5" t="s">
        <v>665</v>
      </c>
      <c r="C3465" s="5" t="s">
        <v>3803</v>
      </c>
      <c r="D3465" s="5">
        <v>50</v>
      </c>
      <c r="E3465" s="6">
        <v>2585</v>
      </c>
      <c r="F3465" s="17" t="str">
        <f>VLOOKUP(A3465,'forecast data dump'!$A$1:$H$3450,4,FALSE)</f>
        <v>13-Oct-20 A</v>
      </c>
      <c r="G3465" s="17" t="str">
        <f>VLOOKUP(A3465,'forecast data dump'!$A$1:$H$3450,5,FALSE)</f>
        <v>20-Oct-20 A</v>
      </c>
      <c r="H3465" s="13">
        <f>VLOOKUP(A3465,'forecast data dump'!$A$1:$H$3450,8,FALSE)</f>
        <v>1</v>
      </c>
      <c r="I3465" s="22">
        <f t="shared" ref="I3465:I3528" si="504">D3465*(1-H3465)</f>
        <v>0</v>
      </c>
      <c r="J3465" s="5"/>
      <c r="K3465" s="5"/>
      <c r="L3465" s="33">
        <f t="shared" ref="L3465:L3528" si="505">E3465*(1-H3465)</f>
        <v>0</v>
      </c>
      <c r="M3465" s="33">
        <f t="shared" ref="M3465:M3528" si="506">IF(J3465="",L3465,(E3465/D3465)*J3465)</f>
        <v>0</v>
      </c>
      <c r="N3465" s="22">
        <f t="shared" ref="N3465:N3528" si="507">L3465-M3465</f>
        <v>0</v>
      </c>
    </row>
    <row r="3466" spans="1:14" x14ac:dyDescent="0.3">
      <c r="A3466" s="5" t="s">
        <v>664</v>
      </c>
      <c r="B3466" s="5" t="s">
        <v>665</v>
      </c>
      <c r="C3466" s="5" t="s">
        <v>3804</v>
      </c>
      <c r="D3466" s="5">
        <v>75</v>
      </c>
      <c r="E3466" s="6">
        <v>1298</v>
      </c>
      <c r="F3466" s="17" t="str">
        <f>VLOOKUP(A3466,'forecast data dump'!$A$1:$H$3450,4,FALSE)</f>
        <v>13-Oct-20 A</v>
      </c>
      <c r="G3466" s="17" t="str">
        <f>VLOOKUP(A3466,'forecast data dump'!$A$1:$H$3450,5,FALSE)</f>
        <v>20-Oct-20 A</v>
      </c>
      <c r="H3466" s="13">
        <f>VLOOKUP(A3466,'forecast data dump'!$A$1:$H$3450,8,FALSE)</f>
        <v>1</v>
      </c>
      <c r="I3466" s="22">
        <f t="shared" si="504"/>
        <v>0</v>
      </c>
      <c r="J3466" s="5"/>
      <c r="K3466" s="5"/>
      <c r="L3466" s="33">
        <f t="shared" si="505"/>
        <v>0</v>
      </c>
      <c r="M3466" s="33">
        <f t="shared" si="506"/>
        <v>0</v>
      </c>
      <c r="N3466" s="22">
        <f t="shared" si="507"/>
        <v>0</v>
      </c>
    </row>
    <row r="3467" spans="1:14" x14ac:dyDescent="0.3">
      <c r="A3467" s="5" t="s">
        <v>664</v>
      </c>
      <c r="B3467" s="5" t="s">
        <v>665</v>
      </c>
      <c r="C3467" s="5" t="s">
        <v>3802</v>
      </c>
      <c r="D3467" s="5">
        <v>10</v>
      </c>
      <c r="E3467" s="6">
        <v>1128</v>
      </c>
      <c r="F3467" s="17" t="str">
        <f>VLOOKUP(A3467,'forecast data dump'!$A$1:$H$3450,4,FALSE)</f>
        <v>13-Oct-20 A</v>
      </c>
      <c r="G3467" s="17" t="str">
        <f>VLOOKUP(A3467,'forecast data dump'!$A$1:$H$3450,5,FALSE)</f>
        <v>20-Oct-20 A</v>
      </c>
      <c r="H3467" s="13">
        <f>VLOOKUP(A3467,'forecast data dump'!$A$1:$H$3450,8,FALSE)</f>
        <v>1</v>
      </c>
      <c r="I3467" s="22">
        <f t="shared" si="504"/>
        <v>0</v>
      </c>
      <c r="J3467" s="5"/>
      <c r="K3467" s="5"/>
      <c r="L3467" s="33">
        <f t="shared" si="505"/>
        <v>0</v>
      </c>
      <c r="M3467" s="33">
        <f t="shared" si="506"/>
        <v>0</v>
      </c>
      <c r="N3467" s="22">
        <f t="shared" si="507"/>
        <v>0</v>
      </c>
    </row>
    <row r="3468" spans="1:14" x14ac:dyDescent="0.3">
      <c r="A3468" s="5" t="s">
        <v>666</v>
      </c>
      <c r="B3468" s="5" t="s">
        <v>667</v>
      </c>
      <c r="C3468" s="5" t="s">
        <v>3803</v>
      </c>
      <c r="D3468" s="5">
        <v>50</v>
      </c>
      <c r="E3468" s="6">
        <v>2585</v>
      </c>
      <c r="F3468" s="17" t="str">
        <f>VLOOKUP(A3468,'forecast data dump'!$A$1:$H$3450,4,FALSE)</f>
        <v>21-Oct-20 A</v>
      </c>
      <c r="G3468" s="17" t="str">
        <f>VLOOKUP(A3468,'forecast data dump'!$A$1:$H$3450,5,FALSE)</f>
        <v>28-Oct-20 A</v>
      </c>
      <c r="H3468" s="13">
        <f>VLOOKUP(A3468,'forecast data dump'!$A$1:$H$3450,8,FALSE)</f>
        <v>1</v>
      </c>
      <c r="I3468" s="22">
        <f t="shared" si="504"/>
        <v>0</v>
      </c>
      <c r="J3468" s="5"/>
      <c r="K3468" s="5"/>
      <c r="L3468" s="33">
        <f t="shared" si="505"/>
        <v>0</v>
      </c>
      <c r="M3468" s="33">
        <f t="shared" si="506"/>
        <v>0</v>
      </c>
      <c r="N3468" s="22">
        <f t="shared" si="507"/>
        <v>0</v>
      </c>
    </row>
    <row r="3469" spans="1:14" x14ac:dyDescent="0.3">
      <c r="A3469" s="5" t="s">
        <v>666</v>
      </c>
      <c r="B3469" s="5" t="s">
        <v>667</v>
      </c>
      <c r="C3469" s="5" t="s">
        <v>3804</v>
      </c>
      <c r="D3469" s="5">
        <v>75</v>
      </c>
      <c r="E3469" s="6">
        <v>1298</v>
      </c>
      <c r="F3469" s="17" t="str">
        <f>VLOOKUP(A3469,'forecast data dump'!$A$1:$H$3450,4,FALSE)</f>
        <v>21-Oct-20 A</v>
      </c>
      <c r="G3469" s="17" t="str">
        <f>VLOOKUP(A3469,'forecast data dump'!$A$1:$H$3450,5,FALSE)</f>
        <v>28-Oct-20 A</v>
      </c>
      <c r="H3469" s="13">
        <f>VLOOKUP(A3469,'forecast data dump'!$A$1:$H$3450,8,FALSE)</f>
        <v>1</v>
      </c>
      <c r="I3469" s="22">
        <f t="shared" si="504"/>
        <v>0</v>
      </c>
      <c r="J3469" s="5"/>
      <c r="K3469" s="5"/>
      <c r="L3469" s="33">
        <f t="shared" si="505"/>
        <v>0</v>
      </c>
      <c r="M3469" s="33">
        <f t="shared" si="506"/>
        <v>0</v>
      </c>
      <c r="N3469" s="22">
        <f t="shared" si="507"/>
        <v>0</v>
      </c>
    </row>
    <row r="3470" spans="1:14" x14ac:dyDescent="0.3">
      <c r="A3470" s="5" t="s">
        <v>666</v>
      </c>
      <c r="B3470" s="5" t="s">
        <v>667</v>
      </c>
      <c r="C3470" s="5" t="s">
        <v>3802</v>
      </c>
      <c r="D3470" s="5">
        <v>10</v>
      </c>
      <c r="E3470" s="6">
        <v>1128</v>
      </c>
      <c r="F3470" s="17" t="str">
        <f>VLOOKUP(A3470,'forecast data dump'!$A$1:$H$3450,4,FALSE)</f>
        <v>21-Oct-20 A</v>
      </c>
      <c r="G3470" s="17" t="str">
        <f>VLOOKUP(A3470,'forecast data dump'!$A$1:$H$3450,5,FALSE)</f>
        <v>28-Oct-20 A</v>
      </c>
      <c r="H3470" s="13">
        <f>VLOOKUP(A3470,'forecast data dump'!$A$1:$H$3450,8,FALSE)</f>
        <v>1</v>
      </c>
      <c r="I3470" s="22">
        <f t="shared" si="504"/>
        <v>0</v>
      </c>
      <c r="J3470" s="5"/>
      <c r="K3470" s="5"/>
      <c r="L3470" s="33">
        <f t="shared" si="505"/>
        <v>0</v>
      </c>
      <c r="M3470" s="33">
        <f t="shared" si="506"/>
        <v>0</v>
      </c>
      <c r="N3470" s="22">
        <f t="shared" si="507"/>
        <v>0</v>
      </c>
    </row>
    <row r="3471" spans="1:14" x14ac:dyDescent="0.3">
      <c r="A3471" s="5" t="s">
        <v>668</v>
      </c>
      <c r="B3471" s="5" t="s">
        <v>669</v>
      </c>
      <c r="C3471" s="5" t="s">
        <v>3803</v>
      </c>
      <c r="D3471" s="5">
        <v>50</v>
      </c>
      <c r="E3471" s="6">
        <v>2585</v>
      </c>
      <c r="F3471" s="17" t="str">
        <f>VLOOKUP(A3471,'forecast data dump'!$A$1:$H$3450,4,FALSE)</f>
        <v>22-Oct-20 A</v>
      </c>
      <c r="G3471" s="17" t="str">
        <f>VLOOKUP(A3471,'forecast data dump'!$A$1:$H$3450,5,FALSE)</f>
        <v>30-Oct-20 A</v>
      </c>
      <c r="H3471" s="13">
        <f>VLOOKUP(A3471,'forecast data dump'!$A$1:$H$3450,8,FALSE)</f>
        <v>1</v>
      </c>
      <c r="I3471" s="22">
        <f t="shared" si="504"/>
        <v>0</v>
      </c>
      <c r="J3471" s="5"/>
      <c r="K3471" s="5"/>
      <c r="L3471" s="33">
        <f t="shared" si="505"/>
        <v>0</v>
      </c>
      <c r="M3471" s="33">
        <f t="shared" si="506"/>
        <v>0</v>
      </c>
      <c r="N3471" s="22">
        <f t="shared" si="507"/>
        <v>0</v>
      </c>
    </row>
    <row r="3472" spans="1:14" x14ac:dyDescent="0.3">
      <c r="A3472" s="5" t="s">
        <v>668</v>
      </c>
      <c r="B3472" s="5" t="s">
        <v>669</v>
      </c>
      <c r="C3472" s="5" t="s">
        <v>3804</v>
      </c>
      <c r="D3472" s="5">
        <v>75</v>
      </c>
      <c r="E3472" s="6">
        <v>1298</v>
      </c>
      <c r="F3472" s="17" t="str">
        <f>VLOOKUP(A3472,'forecast data dump'!$A$1:$H$3450,4,FALSE)</f>
        <v>22-Oct-20 A</v>
      </c>
      <c r="G3472" s="17" t="str">
        <f>VLOOKUP(A3472,'forecast data dump'!$A$1:$H$3450,5,FALSE)</f>
        <v>30-Oct-20 A</v>
      </c>
      <c r="H3472" s="13">
        <f>VLOOKUP(A3472,'forecast data dump'!$A$1:$H$3450,8,FALSE)</f>
        <v>1</v>
      </c>
      <c r="I3472" s="22">
        <f t="shared" si="504"/>
        <v>0</v>
      </c>
      <c r="J3472" s="5"/>
      <c r="K3472" s="5"/>
      <c r="L3472" s="33">
        <f t="shared" si="505"/>
        <v>0</v>
      </c>
      <c r="M3472" s="33">
        <f t="shared" si="506"/>
        <v>0</v>
      </c>
      <c r="N3472" s="22">
        <f t="shared" si="507"/>
        <v>0</v>
      </c>
    </row>
    <row r="3473" spans="1:14" x14ac:dyDescent="0.3">
      <c r="A3473" s="5" t="s">
        <v>668</v>
      </c>
      <c r="B3473" s="5" t="s">
        <v>669</v>
      </c>
      <c r="C3473" s="5" t="s">
        <v>3802</v>
      </c>
      <c r="D3473" s="5">
        <v>10</v>
      </c>
      <c r="E3473" s="6">
        <v>1128</v>
      </c>
      <c r="F3473" s="17" t="str">
        <f>VLOOKUP(A3473,'forecast data dump'!$A$1:$H$3450,4,FALSE)</f>
        <v>22-Oct-20 A</v>
      </c>
      <c r="G3473" s="17" t="str">
        <f>VLOOKUP(A3473,'forecast data dump'!$A$1:$H$3450,5,FALSE)</f>
        <v>30-Oct-20 A</v>
      </c>
      <c r="H3473" s="13">
        <f>VLOOKUP(A3473,'forecast data dump'!$A$1:$H$3450,8,FALSE)</f>
        <v>1</v>
      </c>
      <c r="I3473" s="22">
        <f t="shared" si="504"/>
        <v>0</v>
      </c>
      <c r="J3473" s="5"/>
      <c r="K3473" s="5"/>
      <c r="L3473" s="33">
        <f t="shared" si="505"/>
        <v>0</v>
      </c>
      <c r="M3473" s="33">
        <f t="shared" si="506"/>
        <v>0</v>
      </c>
      <c r="N3473" s="22">
        <f t="shared" si="507"/>
        <v>0</v>
      </c>
    </row>
    <row r="3474" spans="1:14" x14ac:dyDescent="0.3">
      <c r="A3474" s="5" t="s">
        <v>670</v>
      </c>
      <c r="B3474" s="5" t="s">
        <v>671</v>
      </c>
      <c r="C3474" s="5" t="s">
        <v>3803</v>
      </c>
      <c r="D3474" s="5">
        <v>50</v>
      </c>
      <c r="E3474" s="6">
        <v>2585</v>
      </c>
      <c r="F3474" s="17" t="str">
        <f>VLOOKUP(A3474,'forecast data dump'!$A$1:$H$3450,4,FALSE)</f>
        <v>21-Oct-20 A</v>
      </c>
      <c r="G3474" s="17" t="str">
        <f>VLOOKUP(A3474,'forecast data dump'!$A$1:$H$3450,5,FALSE)</f>
        <v>16-Nov-20 A</v>
      </c>
      <c r="H3474" s="13">
        <f>VLOOKUP(A3474,'forecast data dump'!$A$1:$H$3450,8,FALSE)</f>
        <v>1</v>
      </c>
      <c r="I3474" s="22">
        <f t="shared" si="504"/>
        <v>0</v>
      </c>
      <c r="J3474" s="5"/>
      <c r="K3474" s="5"/>
      <c r="L3474" s="33">
        <f t="shared" si="505"/>
        <v>0</v>
      </c>
      <c r="M3474" s="33">
        <f t="shared" si="506"/>
        <v>0</v>
      </c>
      <c r="N3474" s="22">
        <f t="shared" si="507"/>
        <v>0</v>
      </c>
    </row>
    <row r="3475" spans="1:14" x14ac:dyDescent="0.3">
      <c r="A3475" s="5" t="s">
        <v>670</v>
      </c>
      <c r="B3475" s="5" t="s">
        <v>671</v>
      </c>
      <c r="C3475" s="5" t="s">
        <v>3804</v>
      </c>
      <c r="D3475" s="5">
        <v>75</v>
      </c>
      <c r="E3475" s="6">
        <v>1298</v>
      </c>
      <c r="F3475" s="17" t="str">
        <f>VLOOKUP(A3475,'forecast data dump'!$A$1:$H$3450,4,FALSE)</f>
        <v>21-Oct-20 A</v>
      </c>
      <c r="G3475" s="17" t="str">
        <f>VLOOKUP(A3475,'forecast data dump'!$A$1:$H$3450,5,FALSE)</f>
        <v>16-Nov-20 A</v>
      </c>
      <c r="H3475" s="13">
        <f>VLOOKUP(A3475,'forecast data dump'!$A$1:$H$3450,8,FALSE)</f>
        <v>1</v>
      </c>
      <c r="I3475" s="22">
        <f t="shared" si="504"/>
        <v>0</v>
      </c>
      <c r="J3475" s="5"/>
      <c r="K3475" s="5"/>
      <c r="L3475" s="33">
        <f t="shared" si="505"/>
        <v>0</v>
      </c>
      <c r="M3475" s="33">
        <f t="shared" si="506"/>
        <v>0</v>
      </c>
      <c r="N3475" s="22">
        <f t="shared" si="507"/>
        <v>0</v>
      </c>
    </row>
    <row r="3476" spans="1:14" x14ac:dyDescent="0.3">
      <c r="A3476" s="5" t="s">
        <v>670</v>
      </c>
      <c r="B3476" s="5" t="s">
        <v>671</v>
      </c>
      <c r="C3476" s="5" t="s">
        <v>3802</v>
      </c>
      <c r="D3476" s="5">
        <v>10</v>
      </c>
      <c r="E3476" s="6">
        <v>1128</v>
      </c>
      <c r="F3476" s="17" t="str">
        <f>VLOOKUP(A3476,'forecast data dump'!$A$1:$H$3450,4,FALSE)</f>
        <v>21-Oct-20 A</v>
      </c>
      <c r="G3476" s="17" t="str">
        <f>VLOOKUP(A3476,'forecast data dump'!$A$1:$H$3450,5,FALSE)</f>
        <v>16-Nov-20 A</v>
      </c>
      <c r="H3476" s="13">
        <f>VLOOKUP(A3476,'forecast data dump'!$A$1:$H$3450,8,FALSE)</f>
        <v>1</v>
      </c>
      <c r="I3476" s="22">
        <f t="shared" si="504"/>
        <v>0</v>
      </c>
      <c r="J3476" s="5"/>
      <c r="K3476" s="5"/>
      <c r="L3476" s="33">
        <f t="shared" si="505"/>
        <v>0</v>
      </c>
      <c r="M3476" s="33">
        <f t="shared" si="506"/>
        <v>0</v>
      </c>
      <c r="N3476" s="22">
        <f t="shared" si="507"/>
        <v>0</v>
      </c>
    </row>
    <row r="3477" spans="1:14" x14ac:dyDescent="0.3">
      <c r="A3477" s="5" t="s">
        <v>672</v>
      </c>
      <c r="B3477" s="5" t="s">
        <v>673</v>
      </c>
      <c r="C3477" s="5" t="s">
        <v>3803</v>
      </c>
      <c r="D3477" s="5">
        <v>50</v>
      </c>
      <c r="E3477" s="6">
        <v>2585</v>
      </c>
      <c r="F3477" s="17" t="str">
        <f>VLOOKUP(A3477,'forecast data dump'!$A$1:$H$3450,4,FALSE)</f>
        <v>17-Nov-20 A</v>
      </c>
      <c r="G3477" s="17" t="str">
        <f>VLOOKUP(A3477,'forecast data dump'!$A$1:$H$3450,5,FALSE)</f>
        <v>24-Nov-20 A</v>
      </c>
      <c r="H3477" s="13">
        <f>VLOOKUP(A3477,'forecast data dump'!$A$1:$H$3450,8,FALSE)</f>
        <v>1</v>
      </c>
      <c r="I3477" s="22">
        <f t="shared" si="504"/>
        <v>0</v>
      </c>
      <c r="J3477" s="5"/>
      <c r="K3477" s="5"/>
      <c r="L3477" s="33">
        <f t="shared" si="505"/>
        <v>0</v>
      </c>
      <c r="M3477" s="33">
        <f t="shared" si="506"/>
        <v>0</v>
      </c>
      <c r="N3477" s="22">
        <f t="shared" si="507"/>
        <v>0</v>
      </c>
    </row>
    <row r="3478" spans="1:14" x14ac:dyDescent="0.3">
      <c r="A3478" s="5" t="s">
        <v>672</v>
      </c>
      <c r="B3478" s="5" t="s">
        <v>673</v>
      </c>
      <c r="C3478" s="5" t="s">
        <v>3804</v>
      </c>
      <c r="D3478" s="5">
        <v>75</v>
      </c>
      <c r="E3478" s="6">
        <v>1298</v>
      </c>
      <c r="F3478" s="17" t="str">
        <f>VLOOKUP(A3478,'forecast data dump'!$A$1:$H$3450,4,FALSE)</f>
        <v>17-Nov-20 A</v>
      </c>
      <c r="G3478" s="17" t="str">
        <f>VLOOKUP(A3478,'forecast data dump'!$A$1:$H$3450,5,FALSE)</f>
        <v>24-Nov-20 A</v>
      </c>
      <c r="H3478" s="13">
        <f>VLOOKUP(A3478,'forecast data dump'!$A$1:$H$3450,8,FALSE)</f>
        <v>1</v>
      </c>
      <c r="I3478" s="22">
        <f t="shared" si="504"/>
        <v>0</v>
      </c>
      <c r="J3478" s="5"/>
      <c r="K3478" s="5"/>
      <c r="L3478" s="33">
        <f t="shared" si="505"/>
        <v>0</v>
      </c>
      <c r="M3478" s="33">
        <f t="shared" si="506"/>
        <v>0</v>
      </c>
      <c r="N3478" s="22">
        <f t="shared" si="507"/>
        <v>0</v>
      </c>
    </row>
    <row r="3479" spans="1:14" x14ac:dyDescent="0.3">
      <c r="A3479" s="5" t="s">
        <v>672</v>
      </c>
      <c r="B3479" s="5" t="s">
        <v>673</v>
      </c>
      <c r="C3479" s="5" t="s">
        <v>3802</v>
      </c>
      <c r="D3479" s="5">
        <v>10</v>
      </c>
      <c r="E3479" s="6">
        <v>1128</v>
      </c>
      <c r="F3479" s="17" t="str">
        <f>VLOOKUP(A3479,'forecast data dump'!$A$1:$H$3450,4,FALSE)</f>
        <v>17-Nov-20 A</v>
      </c>
      <c r="G3479" s="17" t="str">
        <f>VLOOKUP(A3479,'forecast data dump'!$A$1:$H$3450,5,FALSE)</f>
        <v>24-Nov-20 A</v>
      </c>
      <c r="H3479" s="13">
        <f>VLOOKUP(A3479,'forecast data dump'!$A$1:$H$3450,8,FALSE)</f>
        <v>1</v>
      </c>
      <c r="I3479" s="22">
        <f t="shared" si="504"/>
        <v>0</v>
      </c>
      <c r="J3479" s="5"/>
      <c r="K3479" s="5"/>
      <c r="L3479" s="33">
        <f t="shared" si="505"/>
        <v>0</v>
      </c>
      <c r="M3479" s="33">
        <f t="shared" si="506"/>
        <v>0</v>
      </c>
      <c r="N3479" s="22">
        <f t="shared" si="507"/>
        <v>0</v>
      </c>
    </row>
    <row r="3480" spans="1:14" x14ac:dyDescent="0.3">
      <c r="A3480" s="5" t="s">
        <v>674</v>
      </c>
      <c r="B3480" s="5" t="s">
        <v>675</v>
      </c>
      <c r="C3480" s="5" t="s">
        <v>3803</v>
      </c>
      <c r="D3480" s="5">
        <v>50</v>
      </c>
      <c r="E3480" s="6">
        <v>2585</v>
      </c>
      <c r="F3480" s="17" t="str">
        <f>VLOOKUP(A3480,'forecast data dump'!$A$1:$H$3450,4,FALSE)</f>
        <v>25-Nov-20 A</v>
      </c>
      <c r="G3480" s="17" t="str">
        <f>VLOOKUP(A3480,'forecast data dump'!$A$1:$H$3450,5,FALSE)</f>
        <v>08-Dec-20 A</v>
      </c>
      <c r="H3480" s="13">
        <f>VLOOKUP(A3480,'forecast data dump'!$A$1:$H$3450,8,FALSE)</f>
        <v>1</v>
      </c>
      <c r="I3480" s="22">
        <f t="shared" si="504"/>
        <v>0</v>
      </c>
      <c r="J3480" s="5"/>
      <c r="K3480" s="5"/>
      <c r="L3480" s="33">
        <f t="shared" si="505"/>
        <v>0</v>
      </c>
      <c r="M3480" s="33">
        <f t="shared" si="506"/>
        <v>0</v>
      </c>
      <c r="N3480" s="22">
        <f t="shared" si="507"/>
        <v>0</v>
      </c>
    </row>
    <row r="3481" spans="1:14" x14ac:dyDescent="0.3">
      <c r="A3481" s="5" t="s">
        <v>674</v>
      </c>
      <c r="B3481" s="5" t="s">
        <v>675</v>
      </c>
      <c r="C3481" s="5" t="s">
        <v>3804</v>
      </c>
      <c r="D3481" s="5">
        <v>75</v>
      </c>
      <c r="E3481" s="6">
        <v>1298</v>
      </c>
      <c r="F3481" s="17" t="str">
        <f>VLOOKUP(A3481,'forecast data dump'!$A$1:$H$3450,4,FALSE)</f>
        <v>25-Nov-20 A</v>
      </c>
      <c r="G3481" s="17" t="str">
        <f>VLOOKUP(A3481,'forecast data dump'!$A$1:$H$3450,5,FALSE)</f>
        <v>08-Dec-20 A</v>
      </c>
      <c r="H3481" s="13">
        <f>VLOOKUP(A3481,'forecast data dump'!$A$1:$H$3450,8,FALSE)</f>
        <v>1</v>
      </c>
      <c r="I3481" s="22">
        <f t="shared" si="504"/>
        <v>0</v>
      </c>
      <c r="J3481" s="5"/>
      <c r="K3481" s="5"/>
      <c r="L3481" s="33">
        <f t="shared" si="505"/>
        <v>0</v>
      </c>
      <c r="M3481" s="33">
        <f t="shared" si="506"/>
        <v>0</v>
      </c>
      <c r="N3481" s="22">
        <f t="shared" si="507"/>
        <v>0</v>
      </c>
    </row>
    <row r="3482" spans="1:14" x14ac:dyDescent="0.3">
      <c r="A3482" s="5" t="s">
        <v>674</v>
      </c>
      <c r="B3482" s="5" t="s">
        <v>675</v>
      </c>
      <c r="C3482" s="5" t="s">
        <v>3802</v>
      </c>
      <c r="D3482" s="5">
        <v>10</v>
      </c>
      <c r="E3482" s="6">
        <v>1128</v>
      </c>
      <c r="F3482" s="17" t="str">
        <f>VLOOKUP(A3482,'forecast data dump'!$A$1:$H$3450,4,FALSE)</f>
        <v>25-Nov-20 A</v>
      </c>
      <c r="G3482" s="17" t="str">
        <f>VLOOKUP(A3482,'forecast data dump'!$A$1:$H$3450,5,FALSE)</f>
        <v>08-Dec-20 A</v>
      </c>
      <c r="H3482" s="13">
        <f>VLOOKUP(A3482,'forecast data dump'!$A$1:$H$3450,8,FALSE)</f>
        <v>1</v>
      </c>
      <c r="I3482" s="22">
        <f t="shared" si="504"/>
        <v>0</v>
      </c>
      <c r="J3482" s="5"/>
      <c r="K3482" s="5"/>
      <c r="L3482" s="33">
        <f t="shared" si="505"/>
        <v>0</v>
      </c>
      <c r="M3482" s="33">
        <f t="shared" si="506"/>
        <v>0</v>
      </c>
      <c r="N3482" s="22">
        <f t="shared" si="507"/>
        <v>0</v>
      </c>
    </row>
    <row r="3483" spans="1:14" x14ac:dyDescent="0.3">
      <c r="A3483" s="5" t="s">
        <v>676</v>
      </c>
      <c r="B3483" s="5" t="s">
        <v>677</v>
      </c>
      <c r="C3483" s="5" t="s">
        <v>3803</v>
      </c>
      <c r="D3483" s="5">
        <v>50</v>
      </c>
      <c r="E3483" s="6">
        <v>2585</v>
      </c>
      <c r="F3483" s="17" t="str">
        <f>VLOOKUP(A3483,'forecast data dump'!$A$1:$H$3450,4,FALSE)</f>
        <v>09-Dec-20 A</v>
      </c>
      <c r="G3483" s="17" t="str">
        <f>VLOOKUP(A3483,'forecast data dump'!$A$1:$H$3450,5,FALSE)</f>
        <v>16-Dec-20 A</v>
      </c>
      <c r="H3483" s="13">
        <f>VLOOKUP(A3483,'forecast data dump'!$A$1:$H$3450,8,FALSE)</f>
        <v>1</v>
      </c>
      <c r="I3483" s="22">
        <f t="shared" si="504"/>
        <v>0</v>
      </c>
      <c r="J3483" s="5"/>
      <c r="K3483" s="5"/>
      <c r="L3483" s="33">
        <f t="shared" si="505"/>
        <v>0</v>
      </c>
      <c r="M3483" s="33">
        <f t="shared" si="506"/>
        <v>0</v>
      </c>
      <c r="N3483" s="22">
        <f t="shared" si="507"/>
        <v>0</v>
      </c>
    </row>
    <row r="3484" spans="1:14" x14ac:dyDescent="0.3">
      <c r="A3484" s="5" t="s">
        <v>676</v>
      </c>
      <c r="B3484" s="5" t="s">
        <v>677</v>
      </c>
      <c r="C3484" s="5" t="s">
        <v>3804</v>
      </c>
      <c r="D3484" s="5">
        <v>75</v>
      </c>
      <c r="E3484" s="6">
        <v>1298</v>
      </c>
      <c r="F3484" s="17" t="str">
        <f>VLOOKUP(A3484,'forecast data dump'!$A$1:$H$3450,4,FALSE)</f>
        <v>09-Dec-20 A</v>
      </c>
      <c r="G3484" s="17" t="str">
        <f>VLOOKUP(A3484,'forecast data dump'!$A$1:$H$3450,5,FALSE)</f>
        <v>16-Dec-20 A</v>
      </c>
      <c r="H3484" s="13">
        <f>VLOOKUP(A3484,'forecast data dump'!$A$1:$H$3450,8,FALSE)</f>
        <v>1</v>
      </c>
      <c r="I3484" s="22">
        <f t="shared" si="504"/>
        <v>0</v>
      </c>
      <c r="J3484" s="5"/>
      <c r="K3484" s="5"/>
      <c r="L3484" s="33">
        <f t="shared" si="505"/>
        <v>0</v>
      </c>
      <c r="M3484" s="33">
        <f t="shared" si="506"/>
        <v>0</v>
      </c>
      <c r="N3484" s="22">
        <f t="shared" si="507"/>
        <v>0</v>
      </c>
    </row>
    <row r="3485" spans="1:14" x14ac:dyDescent="0.3">
      <c r="A3485" s="5" t="s">
        <v>676</v>
      </c>
      <c r="B3485" s="5" t="s">
        <v>677</v>
      </c>
      <c r="C3485" s="5" t="s">
        <v>3802</v>
      </c>
      <c r="D3485" s="5">
        <v>10</v>
      </c>
      <c r="E3485" s="6">
        <v>1128</v>
      </c>
      <c r="F3485" s="17" t="str">
        <f>VLOOKUP(A3485,'forecast data dump'!$A$1:$H$3450,4,FALSE)</f>
        <v>09-Dec-20 A</v>
      </c>
      <c r="G3485" s="17" t="str">
        <f>VLOOKUP(A3485,'forecast data dump'!$A$1:$H$3450,5,FALSE)</f>
        <v>16-Dec-20 A</v>
      </c>
      <c r="H3485" s="13">
        <f>VLOOKUP(A3485,'forecast data dump'!$A$1:$H$3450,8,FALSE)</f>
        <v>1</v>
      </c>
      <c r="I3485" s="22">
        <f t="shared" si="504"/>
        <v>0</v>
      </c>
      <c r="J3485" s="5"/>
      <c r="K3485" s="5"/>
      <c r="L3485" s="33">
        <f t="shared" si="505"/>
        <v>0</v>
      </c>
      <c r="M3485" s="33">
        <f t="shared" si="506"/>
        <v>0</v>
      </c>
      <c r="N3485" s="22">
        <f t="shared" si="507"/>
        <v>0</v>
      </c>
    </row>
    <row r="3486" spans="1:14" x14ac:dyDescent="0.3">
      <c r="A3486" s="5" t="s">
        <v>678</v>
      </c>
      <c r="B3486" s="5" t="s">
        <v>679</v>
      </c>
      <c r="C3486" s="5" t="s">
        <v>3803</v>
      </c>
      <c r="D3486" s="5">
        <v>50</v>
      </c>
      <c r="E3486" s="6">
        <v>2585</v>
      </c>
      <c r="F3486" s="17" t="str">
        <f>VLOOKUP(A3486,'forecast data dump'!$A$1:$H$3450,4,FALSE)</f>
        <v>17-Dec-20 A</v>
      </c>
      <c r="G3486" s="17" t="str">
        <f>VLOOKUP(A3486,'forecast data dump'!$A$1:$H$3450,5,FALSE)</f>
        <v>11-Jan-21 A</v>
      </c>
      <c r="H3486" s="13">
        <f>VLOOKUP(A3486,'forecast data dump'!$A$1:$H$3450,8,FALSE)</f>
        <v>1</v>
      </c>
      <c r="I3486" s="22">
        <f t="shared" si="504"/>
        <v>0</v>
      </c>
      <c r="J3486" s="5"/>
      <c r="K3486" s="5"/>
      <c r="L3486" s="33">
        <f t="shared" si="505"/>
        <v>0</v>
      </c>
      <c r="M3486" s="33">
        <f t="shared" si="506"/>
        <v>0</v>
      </c>
      <c r="N3486" s="22">
        <f t="shared" si="507"/>
        <v>0</v>
      </c>
    </row>
    <row r="3487" spans="1:14" x14ac:dyDescent="0.3">
      <c r="A3487" s="5" t="s">
        <v>678</v>
      </c>
      <c r="B3487" s="5" t="s">
        <v>679</v>
      </c>
      <c r="C3487" s="5" t="s">
        <v>3804</v>
      </c>
      <c r="D3487" s="5">
        <v>75</v>
      </c>
      <c r="E3487" s="6">
        <v>1298</v>
      </c>
      <c r="F3487" s="17" t="str">
        <f>VLOOKUP(A3487,'forecast data dump'!$A$1:$H$3450,4,FALSE)</f>
        <v>17-Dec-20 A</v>
      </c>
      <c r="G3487" s="17" t="str">
        <f>VLOOKUP(A3487,'forecast data dump'!$A$1:$H$3450,5,FALSE)</f>
        <v>11-Jan-21 A</v>
      </c>
      <c r="H3487" s="13">
        <f>VLOOKUP(A3487,'forecast data dump'!$A$1:$H$3450,8,FALSE)</f>
        <v>1</v>
      </c>
      <c r="I3487" s="22">
        <f t="shared" si="504"/>
        <v>0</v>
      </c>
      <c r="J3487" s="5"/>
      <c r="K3487" s="5"/>
      <c r="L3487" s="33">
        <f t="shared" si="505"/>
        <v>0</v>
      </c>
      <c r="M3487" s="33">
        <f t="shared" si="506"/>
        <v>0</v>
      </c>
      <c r="N3487" s="22">
        <f t="shared" si="507"/>
        <v>0</v>
      </c>
    </row>
    <row r="3488" spans="1:14" x14ac:dyDescent="0.3">
      <c r="A3488" s="5" t="s">
        <v>678</v>
      </c>
      <c r="B3488" s="5" t="s">
        <v>679</v>
      </c>
      <c r="C3488" s="5" t="s">
        <v>3802</v>
      </c>
      <c r="D3488" s="5">
        <v>10</v>
      </c>
      <c r="E3488" s="6">
        <v>1128</v>
      </c>
      <c r="F3488" s="17" t="str">
        <f>VLOOKUP(A3488,'forecast data dump'!$A$1:$H$3450,4,FALSE)</f>
        <v>17-Dec-20 A</v>
      </c>
      <c r="G3488" s="17" t="str">
        <f>VLOOKUP(A3488,'forecast data dump'!$A$1:$H$3450,5,FALSE)</f>
        <v>11-Jan-21 A</v>
      </c>
      <c r="H3488" s="13">
        <f>VLOOKUP(A3488,'forecast data dump'!$A$1:$H$3450,8,FALSE)</f>
        <v>1</v>
      </c>
      <c r="I3488" s="22">
        <f t="shared" si="504"/>
        <v>0</v>
      </c>
      <c r="J3488" s="5"/>
      <c r="K3488" s="5"/>
      <c r="L3488" s="33">
        <f t="shared" si="505"/>
        <v>0</v>
      </c>
      <c r="M3488" s="33">
        <f t="shared" si="506"/>
        <v>0</v>
      </c>
      <c r="N3488" s="22">
        <f t="shared" si="507"/>
        <v>0</v>
      </c>
    </row>
    <row r="3489" spans="1:14" x14ac:dyDescent="0.3">
      <c r="A3489" s="5" t="s">
        <v>680</v>
      </c>
      <c r="B3489" s="5" t="s">
        <v>681</v>
      </c>
      <c r="C3489" s="5" t="s">
        <v>3803</v>
      </c>
      <c r="D3489" s="5">
        <v>50</v>
      </c>
      <c r="E3489" s="6">
        <v>2585</v>
      </c>
      <c r="F3489" s="17" t="str">
        <f>VLOOKUP(A3489,'forecast data dump'!$A$1:$H$3450,4,FALSE)</f>
        <v>12-Jan-21 A</v>
      </c>
      <c r="G3489" s="17" t="str">
        <f>VLOOKUP(A3489,'forecast data dump'!$A$1:$H$3450,5,FALSE)</f>
        <v>20-Jan-21 A</v>
      </c>
      <c r="H3489" s="13">
        <f>VLOOKUP(A3489,'forecast data dump'!$A$1:$H$3450,8,FALSE)</f>
        <v>1</v>
      </c>
      <c r="I3489" s="22">
        <f t="shared" si="504"/>
        <v>0</v>
      </c>
      <c r="J3489" s="5"/>
      <c r="K3489" s="5"/>
      <c r="L3489" s="33">
        <f t="shared" si="505"/>
        <v>0</v>
      </c>
      <c r="M3489" s="33">
        <f t="shared" si="506"/>
        <v>0</v>
      </c>
      <c r="N3489" s="22">
        <f t="shared" si="507"/>
        <v>0</v>
      </c>
    </row>
    <row r="3490" spans="1:14" x14ac:dyDescent="0.3">
      <c r="A3490" s="5" t="s">
        <v>680</v>
      </c>
      <c r="B3490" s="5" t="s">
        <v>681</v>
      </c>
      <c r="C3490" s="5" t="s">
        <v>3804</v>
      </c>
      <c r="D3490" s="5">
        <v>75</v>
      </c>
      <c r="E3490" s="6">
        <v>1298</v>
      </c>
      <c r="F3490" s="17" t="str">
        <f>VLOOKUP(A3490,'forecast data dump'!$A$1:$H$3450,4,FALSE)</f>
        <v>12-Jan-21 A</v>
      </c>
      <c r="G3490" s="17" t="str">
        <f>VLOOKUP(A3490,'forecast data dump'!$A$1:$H$3450,5,FALSE)</f>
        <v>20-Jan-21 A</v>
      </c>
      <c r="H3490" s="13">
        <f>VLOOKUP(A3490,'forecast data dump'!$A$1:$H$3450,8,FALSE)</f>
        <v>1</v>
      </c>
      <c r="I3490" s="22">
        <f t="shared" si="504"/>
        <v>0</v>
      </c>
      <c r="J3490" s="5"/>
      <c r="K3490" s="5"/>
      <c r="L3490" s="33">
        <f t="shared" si="505"/>
        <v>0</v>
      </c>
      <c r="M3490" s="33">
        <f t="shared" si="506"/>
        <v>0</v>
      </c>
      <c r="N3490" s="22">
        <f t="shared" si="507"/>
        <v>0</v>
      </c>
    </row>
    <row r="3491" spans="1:14" x14ac:dyDescent="0.3">
      <c r="A3491" s="5" t="s">
        <v>680</v>
      </c>
      <c r="B3491" s="5" t="s">
        <v>681</v>
      </c>
      <c r="C3491" s="5" t="s">
        <v>3802</v>
      </c>
      <c r="D3491" s="5">
        <v>10</v>
      </c>
      <c r="E3491" s="6">
        <v>1128</v>
      </c>
      <c r="F3491" s="17" t="str">
        <f>VLOOKUP(A3491,'forecast data dump'!$A$1:$H$3450,4,FALSE)</f>
        <v>12-Jan-21 A</v>
      </c>
      <c r="G3491" s="17" t="str">
        <f>VLOOKUP(A3491,'forecast data dump'!$A$1:$H$3450,5,FALSE)</f>
        <v>20-Jan-21 A</v>
      </c>
      <c r="H3491" s="13">
        <f>VLOOKUP(A3491,'forecast data dump'!$A$1:$H$3450,8,FALSE)</f>
        <v>1</v>
      </c>
      <c r="I3491" s="22">
        <f t="shared" si="504"/>
        <v>0</v>
      </c>
      <c r="J3491" s="5"/>
      <c r="K3491" s="5"/>
      <c r="L3491" s="33">
        <f t="shared" si="505"/>
        <v>0</v>
      </c>
      <c r="M3491" s="33">
        <f t="shared" si="506"/>
        <v>0</v>
      </c>
      <c r="N3491" s="22">
        <f t="shared" si="507"/>
        <v>0</v>
      </c>
    </row>
    <row r="3492" spans="1:14" x14ac:dyDescent="0.3">
      <c r="A3492" s="5" t="s">
        <v>682</v>
      </c>
      <c r="B3492" s="5" t="s">
        <v>683</v>
      </c>
      <c r="C3492" s="5" t="s">
        <v>3803</v>
      </c>
      <c r="D3492" s="5">
        <v>50</v>
      </c>
      <c r="E3492" s="6">
        <v>2585</v>
      </c>
      <c r="F3492" s="17" t="str">
        <f>VLOOKUP(A3492,'forecast data dump'!$A$1:$H$3450,4,FALSE)</f>
        <v>21-Jan-21 A</v>
      </c>
      <c r="G3492" s="17" t="str">
        <f>VLOOKUP(A3492,'forecast data dump'!$A$1:$H$3450,5,FALSE)</f>
        <v>08-Feb-21 A</v>
      </c>
      <c r="H3492" s="13">
        <f>VLOOKUP(A3492,'forecast data dump'!$A$1:$H$3450,8,FALSE)</f>
        <v>1</v>
      </c>
      <c r="I3492" s="22">
        <f t="shared" si="504"/>
        <v>0</v>
      </c>
      <c r="J3492" s="5"/>
      <c r="K3492" s="5"/>
      <c r="L3492" s="33">
        <f t="shared" si="505"/>
        <v>0</v>
      </c>
      <c r="M3492" s="33">
        <f t="shared" si="506"/>
        <v>0</v>
      </c>
      <c r="N3492" s="22">
        <f t="shared" si="507"/>
        <v>0</v>
      </c>
    </row>
    <row r="3493" spans="1:14" x14ac:dyDescent="0.3">
      <c r="A3493" s="5" t="s">
        <v>682</v>
      </c>
      <c r="B3493" s="5" t="s">
        <v>683</v>
      </c>
      <c r="C3493" s="5" t="s">
        <v>3804</v>
      </c>
      <c r="D3493" s="5">
        <v>75</v>
      </c>
      <c r="E3493" s="6">
        <v>1298</v>
      </c>
      <c r="F3493" s="17" t="str">
        <f>VLOOKUP(A3493,'forecast data dump'!$A$1:$H$3450,4,FALSE)</f>
        <v>21-Jan-21 A</v>
      </c>
      <c r="G3493" s="17" t="str">
        <f>VLOOKUP(A3493,'forecast data dump'!$A$1:$H$3450,5,FALSE)</f>
        <v>08-Feb-21 A</v>
      </c>
      <c r="H3493" s="13">
        <f>VLOOKUP(A3493,'forecast data dump'!$A$1:$H$3450,8,FALSE)</f>
        <v>1</v>
      </c>
      <c r="I3493" s="22">
        <f t="shared" si="504"/>
        <v>0</v>
      </c>
      <c r="J3493" s="5"/>
      <c r="K3493" s="5"/>
      <c r="L3493" s="33">
        <f t="shared" si="505"/>
        <v>0</v>
      </c>
      <c r="M3493" s="33">
        <f t="shared" si="506"/>
        <v>0</v>
      </c>
      <c r="N3493" s="22">
        <f t="shared" si="507"/>
        <v>0</v>
      </c>
    </row>
    <row r="3494" spans="1:14" x14ac:dyDescent="0.3">
      <c r="A3494" s="5" t="s">
        <v>682</v>
      </c>
      <c r="B3494" s="5" t="s">
        <v>683</v>
      </c>
      <c r="C3494" s="5" t="s">
        <v>3802</v>
      </c>
      <c r="D3494" s="5">
        <v>10</v>
      </c>
      <c r="E3494" s="6">
        <v>1128</v>
      </c>
      <c r="F3494" s="17" t="str">
        <f>VLOOKUP(A3494,'forecast data dump'!$A$1:$H$3450,4,FALSE)</f>
        <v>21-Jan-21 A</v>
      </c>
      <c r="G3494" s="17" t="str">
        <f>VLOOKUP(A3494,'forecast data dump'!$A$1:$H$3450,5,FALSE)</f>
        <v>08-Feb-21 A</v>
      </c>
      <c r="H3494" s="13">
        <f>VLOOKUP(A3494,'forecast data dump'!$A$1:$H$3450,8,FALSE)</f>
        <v>1</v>
      </c>
      <c r="I3494" s="22">
        <f t="shared" si="504"/>
        <v>0</v>
      </c>
      <c r="J3494" s="5"/>
      <c r="K3494" s="5"/>
      <c r="L3494" s="33">
        <f t="shared" si="505"/>
        <v>0</v>
      </c>
      <c r="M3494" s="33">
        <f t="shared" si="506"/>
        <v>0</v>
      </c>
      <c r="N3494" s="22">
        <f t="shared" si="507"/>
        <v>0</v>
      </c>
    </row>
    <row r="3495" spans="1:14" x14ac:dyDescent="0.3">
      <c r="A3495" s="5" t="s">
        <v>684</v>
      </c>
      <c r="B3495" s="5" t="s">
        <v>685</v>
      </c>
      <c r="C3495" s="5" t="s">
        <v>3803</v>
      </c>
      <c r="D3495" s="5">
        <v>50</v>
      </c>
      <c r="E3495" s="6">
        <v>2585</v>
      </c>
      <c r="F3495" s="17" t="str">
        <f>VLOOKUP(A3495,'forecast data dump'!$A$1:$H$3450,4,FALSE)</f>
        <v>09-Feb-21 A</v>
      </c>
      <c r="G3495" s="17" t="str">
        <f>VLOOKUP(A3495,'forecast data dump'!$A$1:$H$3450,5,FALSE)</f>
        <v>17-Feb-21 A</v>
      </c>
      <c r="H3495" s="13">
        <f>VLOOKUP(A3495,'forecast data dump'!$A$1:$H$3450,8,FALSE)</f>
        <v>1</v>
      </c>
      <c r="I3495" s="22">
        <f t="shared" si="504"/>
        <v>0</v>
      </c>
      <c r="J3495" s="5"/>
      <c r="K3495" s="5"/>
      <c r="L3495" s="33">
        <f t="shared" si="505"/>
        <v>0</v>
      </c>
      <c r="M3495" s="33">
        <f t="shared" si="506"/>
        <v>0</v>
      </c>
      <c r="N3495" s="22">
        <f t="shared" si="507"/>
        <v>0</v>
      </c>
    </row>
    <row r="3496" spans="1:14" x14ac:dyDescent="0.3">
      <c r="A3496" s="5" t="s">
        <v>684</v>
      </c>
      <c r="B3496" s="5" t="s">
        <v>685</v>
      </c>
      <c r="C3496" s="5" t="s">
        <v>3804</v>
      </c>
      <c r="D3496" s="5">
        <v>75</v>
      </c>
      <c r="E3496" s="6">
        <v>1298</v>
      </c>
      <c r="F3496" s="17" t="str">
        <f>VLOOKUP(A3496,'forecast data dump'!$A$1:$H$3450,4,FALSE)</f>
        <v>09-Feb-21 A</v>
      </c>
      <c r="G3496" s="17" t="str">
        <f>VLOOKUP(A3496,'forecast data dump'!$A$1:$H$3450,5,FALSE)</f>
        <v>17-Feb-21 A</v>
      </c>
      <c r="H3496" s="13">
        <f>VLOOKUP(A3496,'forecast data dump'!$A$1:$H$3450,8,FALSE)</f>
        <v>1</v>
      </c>
      <c r="I3496" s="22">
        <f t="shared" si="504"/>
        <v>0</v>
      </c>
      <c r="J3496" s="5"/>
      <c r="K3496" s="5"/>
      <c r="L3496" s="33">
        <f t="shared" si="505"/>
        <v>0</v>
      </c>
      <c r="M3496" s="33">
        <f t="shared" si="506"/>
        <v>0</v>
      </c>
      <c r="N3496" s="22">
        <f t="shared" si="507"/>
        <v>0</v>
      </c>
    </row>
    <row r="3497" spans="1:14" x14ac:dyDescent="0.3">
      <c r="A3497" s="5" t="s">
        <v>684</v>
      </c>
      <c r="B3497" s="5" t="s">
        <v>685</v>
      </c>
      <c r="C3497" s="5" t="s">
        <v>3802</v>
      </c>
      <c r="D3497" s="5">
        <v>10</v>
      </c>
      <c r="E3497" s="6">
        <v>1128</v>
      </c>
      <c r="F3497" s="17" t="str">
        <f>VLOOKUP(A3497,'forecast data dump'!$A$1:$H$3450,4,FALSE)</f>
        <v>09-Feb-21 A</v>
      </c>
      <c r="G3497" s="17" t="str">
        <f>VLOOKUP(A3497,'forecast data dump'!$A$1:$H$3450,5,FALSE)</f>
        <v>17-Feb-21 A</v>
      </c>
      <c r="H3497" s="13">
        <f>VLOOKUP(A3497,'forecast data dump'!$A$1:$H$3450,8,FALSE)</f>
        <v>1</v>
      </c>
      <c r="I3497" s="22">
        <f t="shared" si="504"/>
        <v>0</v>
      </c>
      <c r="J3497" s="5"/>
      <c r="K3497" s="5"/>
      <c r="L3497" s="33">
        <f t="shared" si="505"/>
        <v>0</v>
      </c>
      <c r="M3497" s="33">
        <f t="shared" si="506"/>
        <v>0</v>
      </c>
      <c r="N3497" s="22">
        <f t="shared" si="507"/>
        <v>0</v>
      </c>
    </row>
    <row r="3498" spans="1:14" x14ac:dyDescent="0.3">
      <c r="A3498" s="5" t="s">
        <v>686</v>
      </c>
      <c r="B3498" s="5" t="s">
        <v>687</v>
      </c>
      <c r="C3498" s="5" t="s">
        <v>3803</v>
      </c>
      <c r="D3498" s="5">
        <v>50</v>
      </c>
      <c r="E3498" s="6">
        <v>2585</v>
      </c>
      <c r="F3498" s="17" t="str">
        <f>VLOOKUP(A3498,'forecast data dump'!$A$1:$H$3450,4,FALSE)</f>
        <v>18-Feb-21 A</v>
      </c>
      <c r="G3498" s="17" t="str">
        <f>VLOOKUP(A3498,'forecast data dump'!$A$1:$H$3450,5,FALSE)</f>
        <v>22-Feb-21 A</v>
      </c>
      <c r="H3498" s="13">
        <f>VLOOKUP(A3498,'forecast data dump'!$A$1:$H$3450,8,FALSE)</f>
        <v>1</v>
      </c>
      <c r="I3498" s="22">
        <f t="shared" si="504"/>
        <v>0</v>
      </c>
      <c r="J3498" s="5"/>
      <c r="K3498" s="5"/>
      <c r="L3498" s="33">
        <f t="shared" si="505"/>
        <v>0</v>
      </c>
      <c r="M3498" s="33">
        <f t="shared" si="506"/>
        <v>0</v>
      </c>
      <c r="N3498" s="22">
        <f t="shared" si="507"/>
        <v>0</v>
      </c>
    </row>
    <row r="3499" spans="1:14" x14ac:dyDescent="0.3">
      <c r="A3499" s="5" t="s">
        <v>686</v>
      </c>
      <c r="B3499" s="5" t="s">
        <v>687</v>
      </c>
      <c r="C3499" s="5" t="s">
        <v>3804</v>
      </c>
      <c r="D3499" s="5">
        <v>75</v>
      </c>
      <c r="E3499" s="6">
        <v>1298</v>
      </c>
      <c r="F3499" s="17" t="str">
        <f>VLOOKUP(A3499,'forecast data dump'!$A$1:$H$3450,4,FALSE)</f>
        <v>18-Feb-21 A</v>
      </c>
      <c r="G3499" s="17" t="str">
        <f>VLOOKUP(A3499,'forecast data dump'!$A$1:$H$3450,5,FALSE)</f>
        <v>22-Feb-21 A</v>
      </c>
      <c r="H3499" s="13">
        <f>VLOOKUP(A3499,'forecast data dump'!$A$1:$H$3450,8,FALSE)</f>
        <v>1</v>
      </c>
      <c r="I3499" s="22">
        <f t="shared" si="504"/>
        <v>0</v>
      </c>
      <c r="J3499" s="5"/>
      <c r="K3499" s="5"/>
      <c r="L3499" s="33">
        <f t="shared" si="505"/>
        <v>0</v>
      </c>
      <c r="M3499" s="33">
        <f t="shared" si="506"/>
        <v>0</v>
      </c>
      <c r="N3499" s="22">
        <f t="shared" si="507"/>
        <v>0</v>
      </c>
    </row>
    <row r="3500" spans="1:14" x14ac:dyDescent="0.3">
      <c r="A3500" s="5" t="s">
        <v>686</v>
      </c>
      <c r="B3500" s="5" t="s">
        <v>687</v>
      </c>
      <c r="C3500" s="5" t="s">
        <v>3802</v>
      </c>
      <c r="D3500" s="5">
        <v>10</v>
      </c>
      <c r="E3500" s="6">
        <v>1128</v>
      </c>
      <c r="F3500" s="17" t="str">
        <f>VLOOKUP(A3500,'forecast data dump'!$A$1:$H$3450,4,FALSE)</f>
        <v>18-Feb-21 A</v>
      </c>
      <c r="G3500" s="17" t="str">
        <f>VLOOKUP(A3500,'forecast data dump'!$A$1:$H$3450,5,FALSE)</f>
        <v>22-Feb-21 A</v>
      </c>
      <c r="H3500" s="13">
        <f>VLOOKUP(A3500,'forecast data dump'!$A$1:$H$3450,8,FALSE)</f>
        <v>1</v>
      </c>
      <c r="I3500" s="22">
        <f t="shared" si="504"/>
        <v>0</v>
      </c>
      <c r="J3500" s="5"/>
      <c r="K3500" s="5"/>
      <c r="L3500" s="33">
        <f t="shared" si="505"/>
        <v>0</v>
      </c>
      <c r="M3500" s="33">
        <f t="shared" si="506"/>
        <v>0</v>
      </c>
      <c r="N3500" s="22">
        <f t="shared" si="507"/>
        <v>0</v>
      </c>
    </row>
    <row r="3501" spans="1:14" x14ac:dyDescent="0.3">
      <c r="A3501" s="5" t="s">
        <v>688</v>
      </c>
      <c r="B3501" s="5" t="s">
        <v>689</v>
      </c>
      <c r="C3501" s="5" t="s">
        <v>3803</v>
      </c>
      <c r="D3501" s="5">
        <v>50</v>
      </c>
      <c r="E3501" s="6">
        <v>2611</v>
      </c>
      <c r="F3501" s="17" t="str">
        <f>VLOOKUP(A3501,'forecast data dump'!$A$1:$H$3450,4,FALSE)</f>
        <v>23-Feb-21 A</v>
      </c>
      <c r="G3501" s="17" t="str">
        <f>VLOOKUP(A3501,'forecast data dump'!$A$1:$H$3450,5,FALSE)</f>
        <v>26-Feb-21 A</v>
      </c>
      <c r="H3501" s="13">
        <f>VLOOKUP(A3501,'forecast data dump'!$A$1:$H$3450,8,FALSE)</f>
        <v>1</v>
      </c>
      <c r="I3501" s="22">
        <f t="shared" si="504"/>
        <v>0</v>
      </c>
      <c r="J3501" s="5"/>
      <c r="K3501" s="5"/>
      <c r="L3501" s="33">
        <f t="shared" si="505"/>
        <v>0</v>
      </c>
      <c r="M3501" s="33">
        <f t="shared" si="506"/>
        <v>0</v>
      </c>
      <c r="N3501" s="22">
        <f t="shared" si="507"/>
        <v>0</v>
      </c>
    </row>
    <row r="3502" spans="1:14" x14ac:dyDescent="0.3">
      <c r="A3502" s="5" t="s">
        <v>688</v>
      </c>
      <c r="B3502" s="5" t="s">
        <v>689</v>
      </c>
      <c r="C3502" s="5" t="s">
        <v>3804</v>
      </c>
      <c r="D3502" s="5">
        <v>75</v>
      </c>
      <c r="E3502" s="6">
        <v>1311</v>
      </c>
      <c r="F3502" s="17" t="str">
        <f>VLOOKUP(A3502,'forecast data dump'!$A$1:$H$3450,4,FALSE)</f>
        <v>23-Feb-21 A</v>
      </c>
      <c r="G3502" s="17" t="str">
        <f>VLOOKUP(A3502,'forecast data dump'!$A$1:$H$3450,5,FALSE)</f>
        <v>26-Feb-21 A</v>
      </c>
      <c r="H3502" s="13">
        <f>VLOOKUP(A3502,'forecast data dump'!$A$1:$H$3450,8,FALSE)</f>
        <v>1</v>
      </c>
      <c r="I3502" s="22">
        <f t="shared" si="504"/>
        <v>0</v>
      </c>
      <c r="J3502" s="5"/>
      <c r="K3502" s="5"/>
      <c r="L3502" s="33">
        <f t="shared" si="505"/>
        <v>0</v>
      </c>
      <c r="M3502" s="33">
        <f t="shared" si="506"/>
        <v>0</v>
      </c>
      <c r="N3502" s="22">
        <f t="shared" si="507"/>
        <v>0</v>
      </c>
    </row>
    <row r="3503" spans="1:14" x14ac:dyDescent="0.3">
      <c r="A3503" s="5" t="s">
        <v>688</v>
      </c>
      <c r="B3503" s="5" t="s">
        <v>689</v>
      </c>
      <c r="C3503" s="5" t="s">
        <v>3802</v>
      </c>
      <c r="D3503" s="5">
        <v>10</v>
      </c>
      <c r="E3503" s="6">
        <v>1140</v>
      </c>
      <c r="F3503" s="17" t="str">
        <f>VLOOKUP(A3503,'forecast data dump'!$A$1:$H$3450,4,FALSE)</f>
        <v>23-Feb-21 A</v>
      </c>
      <c r="G3503" s="17" t="str">
        <f>VLOOKUP(A3503,'forecast data dump'!$A$1:$H$3450,5,FALSE)</f>
        <v>26-Feb-21 A</v>
      </c>
      <c r="H3503" s="13">
        <f>VLOOKUP(A3503,'forecast data dump'!$A$1:$H$3450,8,FALSE)</f>
        <v>1</v>
      </c>
      <c r="I3503" s="22">
        <f t="shared" si="504"/>
        <v>0</v>
      </c>
      <c r="J3503" s="5"/>
      <c r="K3503" s="5"/>
      <c r="L3503" s="33">
        <f t="shared" si="505"/>
        <v>0</v>
      </c>
      <c r="M3503" s="33">
        <f t="shared" si="506"/>
        <v>0</v>
      </c>
      <c r="N3503" s="22">
        <f t="shared" si="507"/>
        <v>0</v>
      </c>
    </row>
    <row r="3504" spans="1:14" x14ac:dyDescent="0.3">
      <c r="A3504" s="5" t="s">
        <v>690</v>
      </c>
      <c r="B3504" s="5" t="s">
        <v>691</v>
      </c>
      <c r="C3504" s="5" t="s">
        <v>3803</v>
      </c>
      <c r="D3504" s="5">
        <v>50</v>
      </c>
      <c r="E3504" s="6">
        <v>2663</v>
      </c>
      <c r="F3504" s="17" t="str">
        <f>VLOOKUP(A3504,'forecast data dump'!$A$1:$H$3450,4,FALSE)</f>
        <v>26-Feb-21 A</v>
      </c>
      <c r="G3504" s="17" t="str">
        <f>VLOOKUP(A3504,'forecast data dump'!$A$1:$H$3450,5,FALSE)</f>
        <v>26-Mar-21 A</v>
      </c>
      <c r="H3504" s="13">
        <f>VLOOKUP(A3504,'forecast data dump'!$A$1:$H$3450,8,FALSE)</f>
        <v>1</v>
      </c>
      <c r="I3504" s="22">
        <f t="shared" si="504"/>
        <v>0</v>
      </c>
      <c r="J3504" s="5"/>
      <c r="K3504" s="5"/>
      <c r="L3504" s="33">
        <f t="shared" si="505"/>
        <v>0</v>
      </c>
      <c r="M3504" s="33">
        <f t="shared" si="506"/>
        <v>0</v>
      </c>
      <c r="N3504" s="22">
        <f t="shared" si="507"/>
        <v>0</v>
      </c>
    </row>
    <row r="3505" spans="1:14" x14ac:dyDescent="0.3">
      <c r="A3505" s="5" t="s">
        <v>690</v>
      </c>
      <c r="B3505" s="5" t="s">
        <v>691</v>
      </c>
      <c r="C3505" s="5" t="s">
        <v>3804</v>
      </c>
      <c r="D3505" s="5">
        <v>75</v>
      </c>
      <c r="E3505" s="6">
        <v>1337</v>
      </c>
      <c r="F3505" s="17" t="str">
        <f>VLOOKUP(A3505,'forecast data dump'!$A$1:$H$3450,4,FALSE)</f>
        <v>26-Feb-21 A</v>
      </c>
      <c r="G3505" s="17" t="str">
        <f>VLOOKUP(A3505,'forecast data dump'!$A$1:$H$3450,5,FALSE)</f>
        <v>26-Mar-21 A</v>
      </c>
      <c r="H3505" s="13">
        <f>VLOOKUP(A3505,'forecast data dump'!$A$1:$H$3450,8,FALSE)</f>
        <v>1</v>
      </c>
      <c r="I3505" s="22">
        <f t="shared" si="504"/>
        <v>0</v>
      </c>
      <c r="J3505" s="5"/>
      <c r="K3505" s="5"/>
      <c r="L3505" s="33">
        <f t="shared" si="505"/>
        <v>0</v>
      </c>
      <c r="M3505" s="33">
        <f t="shared" si="506"/>
        <v>0</v>
      </c>
      <c r="N3505" s="22">
        <f t="shared" si="507"/>
        <v>0</v>
      </c>
    </row>
    <row r="3506" spans="1:14" x14ac:dyDescent="0.3">
      <c r="A3506" s="5" t="s">
        <v>690</v>
      </c>
      <c r="B3506" s="5" t="s">
        <v>691</v>
      </c>
      <c r="C3506" s="5" t="s">
        <v>3802</v>
      </c>
      <c r="D3506" s="5">
        <v>10</v>
      </c>
      <c r="E3506" s="6">
        <v>1162</v>
      </c>
      <c r="F3506" s="17" t="str">
        <f>VLOOKUP(A3506,'forecast data dump'!$A$1:$H$3450,4,FALSE)</f>
        <v>26-Feb-21 A</v>
      </c>
      <c r="G3506" s="17" t="str">
        <f>VLOOKUP(A3506,'forecast data dump'!$A$1:$H$3450,5,FALSE)</f>
        <v>26-Mar-21 A</v>
      </c>
      <c r="H3506" s="13">
        <f>VLOOKUP(A3506,'forecast data dump'!$A$1:$H$3450,8,FALSE)</f>
        <v>1</v>
      </c>
      <c r="I3506" s="22">
        <f t="shared" si="504"/>
        <v>0</v>
      </c>
      <c r="J3506" s="5"/>
      <c r="K3506" s="5"/>
      <c r="L3506" s="33">
        <f t="shared" si="505"/>
        <v>0</v>
      </c>
      <c r="M3506" s="33">
        <f t="shared" si="506"/>
        <v>0</v>
      </c>
      <c r="N3506" s="22">
        <f t="shared" si="507"/>
        <v>0</v>
      </c>
    </row>
    <row r="3507" spans="1:14" x14ac:dyDescent="0.3">
      <c r="A3507" s="5" t="s">
        <v>692</v>
      </c>
      <c r="B3507" s="5" t="s">
        <v>693</v>
      </c>
      <c r="C3507" s="5" t="s">
        <v>3803</v>
      </c>
      <c r="D3507" s="5">
        <v>50</v>
      </c>
      <c r="E3507" s="6">
        <v>2663</v>
      </c>
      <c r="F3507" s="17" t="str">
        <f>VLOOKUP(A3507,'forecast data dump'!$A$1:$H$3450,4,FALSE)</f>
        <v>16-Mar-21 A</v>
      </c>
      <c r="G3507" s="17" t="str">
        <f>VLOOKUP(A3507,'forecast data dump'!$A$1:$H$3450,5,FALSE)</f>
        <v>29-Mar-21 A</v>
      </c>
      <c r="H3507" s="13">
        <f>VLOOKUP(A3507,'forecast data dump'!$A$1:$H$3450,8,FALSE)</f>
        <v>1</v>
      </c>
      <c r="I3507" s="22">
        <f t="shared" si="504"/>
        <v>0</v>
      </c>
      <c r="J3507" s="5"/>
      <c r="K3507" s="5"/>
      <c r="L3507" s="33">
        <f t="shared" si="505"/>
        <v>0</v>
      </c>
      <c r="M3507" s="33">
        <f t="shared" si="506"/>
        <v>0</v>
      </c>
      <c r="N3507" s="22">
        <f t="shared" si="507"/>
        <v>0</v>
      </c>
    </row>
    <row r="3508" spans="1:14" x14ac:dyDescent="0.3">
      <c r="A3508" s="5" t="s">
        <v>692</v>
      </c>
      <c r="B3508" s="5" t="s">
        <v>693</v>
      </c>
      <c r="C3508" s="5" t="s">
        <v>3804</v>
      </c>
      <c r="D3508" s="5">
        <v>75</v>
      </c>
      <c r="E3508" s="6">
        <v>1337</v>
      </c>
      <c r="F3508" s="17" t="str">
        <f>VLOOKUP(A3508,'forecast data dump'!$A$1:$H$3450,4,FALSE)</f>
        <v>16-Mar-21 A</v>
      </c>
      <c r="G3508" s="17" t="str">
        <f>VLOOKUP(A3508,'forecast data dump'!$A$1:$H$3450,5,FALSE)</f>
        <v>29-Mar-21 A</v>
      </c>
      <c r="H3508" s="13">
        <f>VLOOKUP(A3508,'forecast data dump'!$A$1:$H$3450,8,FALSE)</f>
        <v>1</v>
      </c>
      <c r="I3508" s="22">
        <f t="shared" si="504"/>
        <v>0</v>
      </c>
      <c r="J3508" s="5"/>
      <c r="K3508" s="5"/>
      <c r="L3508" s="33">
        <f t="shared" si="505"/>
        <v>0</v>
      </c>
      <c r="M3508" s="33">
        <f t="shared" si="506"/>
        <v>0</v>
      </c>
      <c r="N3508" s="22">
        <f t="shared" si="507"/>
        <v>0</v>
      </c>
    </row>
    <row r="3509" spans="1:14" x14ac:dyDescent="0.3">
      <c r="A3509" s="5" t="s">
        <v>692</v>
      </c>
      <c r="B3509" s="5" t="s">
        <v>693</v>
      </c>
      <c r="C3509" s="5" t="s">
        <v>3802</v>
      </c>
      <c r="D3509" s="5">
        <v>10</v>
      </c>
      <c r="E3509" s="6">
        <v>1162</v>
      </c>
      <c r="F3509" s="17" t="str">
        <f>VLOOKUP(A3509,'forecast data dump'!$A$1:$H$3450,4,FALSE)</f>
        <v>16-Mar-21 A</v>
      </c>
      <c r="G3509" s="17" t="str">
        <f>VLOOKUP(A3509,'forecast data dump'!$A$1:$H$3450,5,FALSE)</f>
        <v>29-Mar-21 A</v>
      </c>
      <c r="H3509" s="13">
        <f>VLOOKUP(A3509,'forecast data dump'!$A$1:$H$3450,8,FALSE)</f>
        <v>1</v>
      </c>
      <c r="I3509" s="22">
        <f t="shared" si="504"/>
        <v>0</v>
      </c>
      <c r="J3509" s="5"/>
      <c r="K3509" s="5"/>
      <c r="L3509" s="33">
        <f t="shared" si="505"/>
        <v>0</v>
      </c>
      <c r="M3509" s="33">
        <f t="shared" si="506"/>
        <v>0</v>
      </c>
      <c r="N3509" s="22">
        <f t="shared" si="507"/>
        <v>0</v>
      </c>
    </row>
    <row r="3510" spans="1:14" x14ac:dyDescent="0.3">
      <c r="A3510" s="5" t="s">
        <v>694</v>
      </c>
      <c r="B3510" s="5" t="s">
        <v>695</v>
      </c>
      <c r="C3510" s="5" t="s">
        <v>3803</v>
      </c>
      <c r="D3510" s="5">
        <v>50</v>
      </c>
      <c r="E3510" s="6">
        <v>2663</v>
      </c>
      <c r="F3510" s="17" t="str">
        <f>VLOOKUP(A3510,'forecast data dump'!$A$1:$H$3450,4,FALSE)</f>
        <v>18-Mar-21 A</v>
      </c>
      <c r="G3510" s="17" t="str">
        <f>VLOOKUP(A3510,'forecast data dump'!$A$1:$H$3450,5,FALSE)</f>
        <v>31-Mar-21 A</v>
      </c>
      <c r="H3510" s="13">
        <f>VLOOKUP(A3510,'forecast data dump'!$A$1:$H$3450,8,FALSE)</f>
        <v>1</v>
      </c>
      <c r="I3510" s="22">
        <f t="shared" si="504"/>
        <v>0</v>
      </c>
      <c r="J3510" s="5"/>
      <c r="K3510" s="5"/>
      <c r="L3510" s="33">
        <f t="shared" si="505"/>
        <v>0</v>
      </c>
      <c r="M3510" s="33">
        <f t="shared" si="506"/>
        <v>0</v>
      </c>
      <c r="N3510" s="22">
        <f t="shared" si="507"/>
        <v>0</v>
      </c>
    </row>
    <row r="3511" spans="1:14" x14ac:dyDescent="0.3">
      <c r="A3511" s="5" t="s">
        <v>694</v>
      </c>
      <c r="B3511" s="5" t="s">
        <v>695</v>
      </c>
      <c r="C3511" s="5" t="s">
        <v>3804</v>
      </c>
      <c r="D3511" s="5">
        <v>75</v>
      </c>
      <c r="E3511" s="6">
        <v>1337</v>
      </c>
      <c r="F3511" s="17" t="str">
        <f>VLOOKUP(A3511,'forecast data dump'!$A$1:$H$3450,4,FALSE)</f>
        <v>18-Mar-21 A</v>
      </c>
      <c r="G3511" s="17" t="str">
        <f>VLOOKUP(A3511,'forecast data dump'!$A$1:$H$3450,5,FALSE)</f>
        <v>31-Mar-21 A</v>
      </c>
      <c r="H3511" s="13">
        <f>VLOOKUP(A3511,'forecast data dump'!$A$1:$H$3450,8,FALSE)</f>
        <v>1</v>
      </c>
      <c r="I3511" s="22">
        <f t="shared" si="504"/>
        <v>0</v>
      </c>
      <c r="J3511" s="5"/>
      <c r="K3511" s="5"/>
      <c r="L3511" s="33">
        <f t="shared" si="505"/>
        <v>0</v>
      </c>
      <c r="M3511" s="33">
        <f t="shared" si="506"/>
        <v>0</v>
      </c>
      <c r="N3511" s="22">
        <f t="shared" si="507"/>
        <v>0</v>
      </c>
    </row>
    <row r="3512" spans="1:14" x14ac:dyDescent="0.3">
      <c r="A3512" s="5" t="s">
        <v>694</v>
      </c>
      <c r="B3512" s="5" t="s">
        <v>695</v>
      </c>
      <c r="C3512" s="5" t="s">
        <v>3802</v>
      </c>
      <c r="D3512" s="5">
        <v>10</v>
      </c>
      <c r="E3512" s="6">
        <v>1162</v>
      </c>
      <c r="F3512" s="17" t="str">
        <f>VLOOKUP(A3512,'forecast data dump'!$A$1:$H$3450,4,FALSE)</f>
        <v>18-Mar-21 A</v>
      </c>
      <c r="G3512" s="17" t="str">
        <f>VLOOKUP(A3512,'forecast data dump'!$A$1:$H$3450,5,FALSE)</f>
        <v>31-Mar-21 A</v>
      </c>
      <c r="H3512" s="13">
        <f>VLOOKUP(A3512,'forecast data dump'!$A$1:$H$3450,8,FALSE)</f>
        <v>1</v>
      </c>
      <c r="I3512" s="22">
        <f t="shared" si="504"/>
        <v>0</v>
      </c>
      <c r="J3512" s="5"/>
      <c r="K3512" s="5"/>
      <c r="L3512" s="33">
        <f t="shared" si="505"/>
        <v>0</v>
      </c>
      <c r="M3512" s="33">
        <f t="shared" si="506"/>
        <v>0</v>
      </c>
      <c r="N3512" s="22">
        <f t="shared" si="507"/>
        <v>0</v>
      </c>
    </row>
    <row r="3513" spans="1:14" x14ac:dyDescent="0.3">
      <c r="A3513" s="5" t="s">
        <v>696</v>
      </c>
      <c r="B3513" s="5" t="s">
        <v>697</v>
      </c>
      <c r="C3513" s="5" t="s">
        <v>3803</v>
      </c>
      <c r="D3513" s="5">
        <v>50</v>
      </c>
      <c r="E3513" s="6">
        <v>2663</v>
      </c>
      <c r="F3513" s="17" t="str">
        <f>VLOOKUP(A3513,'forecast data dump'!$A$1:$H$3450,4,FALSE)</f>
        <v>26-Mar-21 A</v>
      </c>
      <c r="G3513" s="17" t="str">
        <f>VLOOKUP(A3513,'forecast data dump'!$A$1:$H$3450,5,FALSE)</f>
        <v>02-Apr-21 A</v>
      </c>
      <c r="H3513" s="13">
        <f>VLOOKUP(A3513,'forecast data dump'!$A$1:$H$3450,8,FALSE)</f>
        <v>1</v>
      </c>
      <c r="I3513" s="22">
        <f t="shared" si="504"/>
        <v>0</v>
      </c>
      <c r="J3513" s="5"/>
      <c r="K3513" s="5"/>
      <c r="L3513" s="33">
        <f t="shared" si="505"/>
        <v>0</v>
      </c>
      <c r="M3513" s="33">
        <f t="shared" si="506"/>
        <v>0</v>
      </c>
      <c r="N3513" s="22">
        <f t="shared" si="507"/>
        <v>0</v>
      </c>
    </row>
    <row r="3514" spans="1:14" x14ac:dyDescent="0.3">
      <c r="A3514" s="5" t="s">
        <v>696</v>
      </c>
      <c r="B3514" s="5" t="s">
        <v>697</v>
      </c>
      <c r="C3514" s="5" t="s">
        <v>3804</v>
      </c>
      <c r="D3514" s="5">
        <v>75</v>
      </c>
      <c r="E3514" s="6">
        <v>1337</v>
      </c>
      <c r="F3514" s="17" t="str">
        <f>VLOOKUP(A3514,'forecast data dump'!$A$1:$H$3450,4,FALSE)</f>
        <v>26-Mar-21 A</v>
      </c>
      <c r="G3514" s="17" t="str">
        <f>VLOOKUP(A3514,'forecast data dump'!$A$1:$H$3450,5,FALSE)</f>
        <v>02-Apr-21 A</v>
      </c>
      <c r="H3514" s="13">
        <f>VLOOKUP(A3514,'forecast data dump'!$A$1:$H$3450,8,FALSE)</f>
        <v>1</v>
      </c>
      <c r="I3514" s="22">
        <f t="shared" si="504"/>
        <v>0</v>
      </c>
      <c r="J3514" s="5"/>
      <c r="K3514" s="5"/>
      <c r="L3514" s="33">
        <f t="shared" si="505"/>
        <v>0</v>
      </c>
      <c r="M3514" s="33">
        <f t="shared" si="506"/>
        <v>0</v>
      </c>
      <c r="N3514" s="22">
        <f t="shared" si="507"/>
        <v>0</v>
      </c>
    </row>
    <row r="3515" spans="1:14" x14ac:dyDescent="0.3">
      <c r="A3515" s="5" t="s">
        <v>696</v>
      </c>
      <c r="B3515" s="5" t="s">
        <v>697</v>
      </c>
      <c r="C3515" s="5" t="s">
        <v>3802</v>
      </c>
      <c r="D3515" s="5">
        <v>10</v>
      </c>
      <c r="E3515" s="6">
        <v>1162</v>
      </c>
      <c r="F3515" s="17" t="str">
        <f>VLOOKUP(A3515,'forecast data dump'!$A$1:$H$3450,4,FALSE)</f>
        <v>26-Mar-21 A</v>
      </c>
      <c r="G3515" s="17" t="str">
        <f>VLOOKUP(A3515,'forecast data dump'!$A$1:$H$3450,5,FALSE)</f>
        <v>02-Apr-21 A</v>
      </c>
      <c r="H3515" s="13">
        <f>VLOOKUP(A3515,'forecast data dump'!$A$1:$H$3450,8,FALSE)</f>
        <v>1</v>
      </c>
      <c r="I3515" s="22">
        <f t="shared" si="504"/>
        <v>0</v>
      </c>
      <c r="J3515" s="5"/>
      <c r="K3515" s="5"/>
      <c r="L3515" s="33">
        <f t="shared" si="505"/>
        <v>0</v>
      </c>
      <c r="M3515" s="33">
        <f t="shared" si="506"/>
        <v>0</v>
      </c>
      <c r="N3515" s="22">
        <f t="shared" si="507"/>
        <v>0</v>
      </c>
    </row>
    <row r="3516" spans="1:14" x14ac:dyDescent="0.3">
      <c r="A3516" s="5" t="s">
        <v>698</v>
      </c>
      <c r="B3516" s="5" t="s">
        <v>699</v>
      </c>
      <c r="C3516" s="5" t="s">
        <v>3803</v>
      </c>
      <c r="D3516" s="5">
        <v>50</v>
      </c>
      <c r="E3516" s="6">
        <v>2663</v>
      </c>
      <c r="F3516" s="17" t="str">
        <f>VLOOKUP(A3516,'forecast data dump'!$A$1:$H$3450,4,FALSE)</f>
        <v>05-Apr-21 A</v>
      </c>
      <c r="G3516" s="17" t="str">
        <f>VLOOKUP(A3516,'forecast data dump'!$A$1:$H$3450,5,FALSE)</f>
        <v>12-Apr-21 A</v>
      </c>
      <c r="H3516" s="13">
        <f>VLOOKUP(A3516,'forecast data dump'!$A$1:$H$3450,8,FALSE)</f>
        <v>1</v>
      </c>
      <c r="I3516" s="22">
        <f t="shared" si="504"/>
        <v>0</v>
      </c>
      <c r="J3516" s="5"/>
      <c r="K3516" s="5"/>
      <c r="L3516" s="33">
        <f t="shared" si="505"/>
        <v>0</v>
      </c>
      <c r="M3516" s="33">
        <f t="shared" si="506"/>
        <v>0</v>
      </c>
      <c r="N3516" s="22">
        <f t="shared" si="507"/>
        <v>0</v>
      </c>
    </row>
    <row r="3517" spans="1:14" x14ac:dyDescent="0.3">
      <c r="A3517" s="5" t="s">
        <v>698</v>
      </c>
      <c r="B3517" s="5" t="s">
        <v>699</v>
      </c>
      <c r="C3517" s="5" t="s">
        <v>3804</v>
      </c>
      <c r="D3517" s="5">
        <v>75</v>
      </c>
      <c r="E3517" s="6">
        <v>1337</v>
      </c>
      <c r="F3517" s="17" t="str">
        <f>VLOOKUP(A3517,'forecast data dump'!$A$1:$H$3450,4,FALSE)</f>
        <v>05-Apr-21 A</v>
      </c>
      <c r="G3517" s="17" t="str">
        <f>VLOOKUP(A3517,'forecast data dump'!$A$1:$H$3450,5,FALSE)</f>
        <v>12-Apr-21 A</v>
      </c>
      <c r="H3517" s="13">
        <f>VLOOKUP(A3517,'forecast data dump'!$A$1:$H$3450,8,FALSE)</f>
        <v>1</v>
      </c>
      <c r="I3517" s="22">
        <f t="shared" si="504"/>
        <v>0</v>
      </c>
      <c r="J3517" s="5"/>
      <c r="K3517" s="5"/>
      <c r="L3517" s="33">
        <f t="shared" si="505"/>
        <v>0</v>
      </c>
      <c r="M3517" s="33">
        <f t="shared" si="506"/>
        <v>0</v>
      </c>
      <c r="N3517" s="22">
        <f t="shared" si="507"/>
        <v>0</v>
      </c>
    </row>
    <row r="3518" spans="1:14" x14ac:dyDescent="0.3">
      <c r="A3518" s="5" t="s">
        <v>698</v>
      </c>
      <c r="B3518" s="5" t="s">
        <v>699</v>
      </c>
      <c r="C3518" s="5" t="s">
        <v>3802</v>
      </c>
      <c r="D3518" s="5">
        <v>10</v>
      </c>
      <c r="E3518" s="6">
        <v>1162</v>
      </c>
      <c r="F3518" s="17" t="str">
        <f>VLOOKUP(A3518,'forecast data dump'!$A$1:$H$3450,4,FALSE)</f>
        <v>05-Apr-21 A</v>
      </c>
      <c r="G3518" s="17" t="str">
        <f>VLOOKUP(A3518,'forecast data dump'!$A$1:$H$3450,5,FALSE)</f>
        <v>12-Apr-21 A</v>
      </c>
      <c r="H3518" s="13">
        <f>VLOOKUP(A3518,'forecast data dump'!$A$1:$H$3450,8,FALSE)</f>
        <v>1</v>
      </c>
      <c r="I3518" s="22">
        <f t="shared" si="504"/>
        <v>0</v>
      </c>
      <c r="J3518" s="5"/>
      <c r="K3518" s="5"/>
      <c r="L3518" s="33">
        <f t="shared" si="505"/>
        <v>0</v>
      </c>
      <c r="M3518" s="33">
        <f t="shared" si="506"/>
        <v>0</v>
      </c>
      <c r="N3518" s="22">
        <f t="shared" si="507"/>
        <v>0</v>
      </c>
    </row>
    <row r="3519" spans="1:14" x14ac:dyDescent="0.3">
      <c r="A3519" s="5" t="s">
        <v>700</v>
      </c>
      <c r="B3519" s="5" t="s">
        <v>701</v>
      </c>
      <c r="C3519" s="5" t="s">
        <v>3803</v>
      </c>
      <c r="D3519" s="5">
        <v>50</v>
      </c>
      <c r="E3519" s="6">
        <v>2663</v>
      </c>
      <c r="F3519" s="17" t="str">
        <f>VLOOKUP(A3519,'forecast data dump'!$A$1:$H$3450,4,FALSE)</f>
        <v>13-Apr-21 A</v>
      </c>
      <c r="G3519" s="17" t="str">
        <f>VLOOKUP(A3519,'forecast data dump'!$A$1:$H$3450,5,FALSE)</f>
        <v>20-Apr-21 A</v>
      </c>
      <c r="H3519" s="13">
        <f>VLOOKUP(A3519,'forecast data dump'!$A$1:$H$3450,8,FALSE)</f>
        <v>1</v>
      </c>
      <c r="I3519" s="22">
        <f t="shared" si="504"/>
        <v>0</v>
      </c>
      <c r="J3519" s="5"/>
      <c r="K3519" s="5"/>
      <c r="L3519" s="33">
        <f t="shared" si="505"/>
        <v>0</v>
      </c>
      <c r="M3519" s="33">
        <f t="shared" si="506"/>
        <v>0</v>
      </c>
      <c r="N3519" s="22">
        <f t="shared" si="507"/>
        <v>0</v>
      </c>
    </row>
    <row r="3520" spans="1:14" x14ac:dyDescent="0.3">
      <c r="A3520" s="5" t="s">
        <v>700</v>
      </c>
      <c r="B3520" s="5" t="s">
        <v>701</v>
      </c>
      <c r="C3520" s="5" t="s">
        <v>3804</v>
      </c>
      <c r="D3520" s="5">
        <v>75</v>
      </c>
      <c r="E3520" s="6">
        <v>1337</v>
      </c>
      <c r="F3520" s="17" t="str">
        <f>VLOOKUP(A3520,'forecast data dump'!$A$1:$H$3450,4,FALSE)</f>
        <v>13-Apr-21 A</v>
      </c>
      <c r="G3520" s="17" t="str">
        <f>VLOOKUP(A3520,'forecast data dump'!$A$1:$H$3450,5,FALSE)</f>
        <v>20-Apr-21 A</v>
      </c>
      <c r="H3520" s="13">
        <f>VLOOKUP(A3520,'forecast data dump'!$A$1:$H$3450,8,FALSE)</f>
        <v>1</v>
      </c>
      <c r="I3520" s="22">
        <f t="shared" si="504"/>
        <v>0</v>
      </c>
      <c r="J3520" s="5"/>
      <c r="K3520" s="5"/>
      <c r="L3520" s="33">
        <f t="shared" si="505"/>
        <v>0</v>
      </c>
      <c r="M3520" s="33">
        <f t="shared" si="506"/>
        <v>0</v>
      </c>
      <c r="N3520" s="22">
        <f t="shared" si="507"/>
        <v>0</v>
      </c>
    </row>
    <row r="3521" spans="1:14" x14ac:dyDescent="0.3">
      <c r="A3521" s="5" t="s">
        <v>700</v>
      </c>
      <c r="B3521" s="5" t="s">
        <v>701</v>
      </c>
      <c r="C3521" s="5" t="s">
        <v>3802</v>
      </c>
      <c r="D3521" s="5">
        <v>10</v>
      </c>
      <c r="E3521" s="6">
        <v>1162</v>
      </c>
      <c r="F3521" s="17" t="str">
        <f>VLOOKUP(A3521,'forecast data dump'!$A$1:$H$3450,4,FALSE)</f>
        <v>13-Apr-21 A</v>
      </c>
      <c r="G3521" s="17" t="str">
        <f>VLOOKUP(A3521,'forecast data dump'!$A$1:$H$3450,5,FALSE)</f>
        <v>20-Apr-21 A</v>
      </c>
      <c r="H3521" s="13">
        <f>VLOOKUP(A3521,'forecast data dump'!$A$1:$H$3450,8,FALSE)</f>
        <v>1</v>
      </c>
      <c r="I3521" s="22">
        <f t="shared" si="504"/>
        <v>0</v>
      </c>
      <c r="J3521" s="5"/>
      <c r="K3521" s="5"/>
      <c r="L3521" s="33">
        <f t="shared" si="505"/>
        <v>0</v>
      </c>
      <c r="M3521" s="33">
        <f t="shared" si="506"/>
        <v>0</v>
      </c>
      <c r="N3521" s="22">
        <f t="shared" si="507"/>
        <v>0</v>
      </c>
    </row>
    <row r="3522" spans="1:14" x14ac:dyDescent="0.3">
      <c r="A3522" s="5" t="s">
        <v>702</v>
      </c>
      <c r="B3522" s="5" t="s">
        <v>703</v>
      </c>
      <c r="C3522" s="5" t="s">
        <v>3803</v>
      </c>
      <c r="D3522" s="5">
        <v>50</v>
      </c>
      <c r="E3522" s="6">
        <v>2663</v>
      </c>
      <c r="F3522" s="17" t="str">
        <f>VLOOKUP(A3522,'forecast data dump'!$A$1:$H$3450,4,FALSE)</f>
        <v>21-Apr-21 A</v>
      </c>
      <c r="G3522" s="17" t="str">
        <f>VLOOKUP(A3522,'forecast data dump'!$A$1:$H$3450,5,FALSE)</f>
        <v>28-Apr-21 A</v>
      </c>
      <c r="H3522" s="13">
        <f>VLOOKUP(A3522,'forecast data dump'!$A$1:$H$3450,8,FALSE)</f>
        <v>1</v>
      </c>
      <c r="I3522" s="22">
        <f t="shared" si="504"/>
        <v>0</v>
      </c>
      <c r="J3522" s="5"/>
      <c r="K3522" s="5"/>
      <c r="L3522" s="33">
        <f t="shared" si="505"/>
        <v>0</v>
      </c>
      <c r="M3522" s="33">
        <f t="shared" si="506"/>
        <v>0</v>
      </c>
      <c r="N3522" s="22">
        <f t="shared" si="507"/>
        <v>0</v>
      </c>
    </row>
    <row r="3523" spans="1:14" x14ac:dyDescent="0.3">
      <c r="A3523" s="5" t="s">
        <v>702</v>
      </c>
      <c r="B3523" s="5" t="s">
        <v>703</v>
      </c>
      <c r="C3523" s="5" t="s">
        <v>3804</v>
      </c>
      <c r="D3523" s="5">
        <v>75</v>
      </c>
      <c r="E3523" s="6">
        <v>1337</v>
      </c>
      <c r="F3523" s="17" t="str">
        <f>VLOOKUP(A3523,'forecast data dump'!$A$1:$H$3450,4,FALSE)</f>
        <v>21-Apr-21 A</v>
      </c>
      <c r="G3523" s="17" t="str">
        <f>VLOOKUP(A3523,'forecast data dump'!$A$1:$H$3450,5,FALSE)</f>
        <v>28-Apr-21 A</v>
      </c>
      <c r="H3523" s="13">
        <f>VLOOKUP(A3523,'forecast data dump'!$A$1:$H$3450,8,FALSE)</f>
        <v>1</v>
      </c>
      <c r="I3523" s="22">
        <f t="shared" si="504"/>
        <v>0</v>
      </c>
      <c r="J3523" s="5"/>
      <c r="K3523" s="5"/>
      <c r="L3523" s="33">
        <f t="shared" si="505"/>
        <v>0</v>
      </c>
      <c r="M3523" s="33">
        <f t="shared" si="506"/>
        <v>0</v>
      </c>
      <c r="N3523" s="22">
        <f t="shared" si="507"/>
        <v>0</v>
      </c>
    </row>
    <row r="3524" spans="1:14" x14ac:dyDescent="0.3">
      <c r="A3524" s="5" t="s">
        <v>702</v>
      </c>
      <c r="B3524" s="5" t="s">
        <v>703</v>
      </c>
      <c r="C3524" s="5" t="s">
        <v>3802</v>
      </c>
      <c r="D3524" s="5">
        <v>10</v>
      </c>
      <c r="E3524" s="6">
        <v>1162</v>
      </c>
      <c r="F3524" s="17" t="str">
        <f>VLOOKUP(A3524,'forecast data dump'!$A$1:$H$3450,4,FALSE)</f>
        <v>21-Apr-21 A</v>
      </c>
      <c r="G3524" s="17" t="str">
        <f>VLOOKUP(A3524,'forecast data dump'!$A$1:$H$3450,5,FALSE)</f>
        <v>28-Apr-21 A</v>
      </c>
      <c r="H3524" s="13">
        <f>VLOOKUP(A3524,'forecast data dump'!$A$1:$H$3450,8,FALSE)</f>
        <v>1</v>
      </c>
      <c r="I3524" s="22">
        <f t="shared" si="504"/>
        <v>0</v>
      </c>
      <c r="J3524" s="5"/>
      <c r="K3524" s="5"/>
      <c r="L3524" s="33">
        <f t="shared" si="505"/>
        <v>0</v>
      </c>
      <c r="M3524" s="33">
        <f t="shared" si="506"/>
        <v>0</v>
      </c>
      <c r="N3524" s="22">
        <f t="shared" si="507"/>
        <v>0</v>
      </c>
    </row>
    <row r="3525" spans="1:14" x14ac:dyDescent="0.3">
      <c r="A3525" s="5" t="s">
        <v>704</v>
      </c>
      <c r="B3525" s="5" t="s">
        <v>705</v>
      </c>
      <c r="C3525" s="5" t="s">
        <v>3803</v>
      </c>
      <c r="D3525" s="5">
        <v>50</v>
      </c>
      <c r="E3525" s="6">
        <v>2663</v>
      </c>
      <c r="F3525" s="17" t="str">
        <f>VLOOKUP(A3525,'forecast data dump'!$A$1:$H$3450,4,FALSE)</f>
        <v>29-Apr-21 A</v>
      </c>
      <c r="G3525" s="17" t="str">
        <f>VLOOKUP(A3525,'forecast data dump'!$A$1:$H$3450,5,FALSE)</f>
        <v>30-Apr-21 A</v>
      </c>
      <c r="H3525" s="13">
        <f>VLOOKUP(A3525,'forecast data dump'!$A$1:$H$3450,8,FALSE)</f>
        <v>1</v>
      </c>
      <c r="I3525" s="22">
        <f t="shared" si="504"/>
        <v>0</v>
      </c>
      <c r="J3525" s="5"/>
      <c r="K3525" s="5"/>
      <c r="L3525" s="33">
        <f t="shared" si="505"/>
        <v>0</v>
      </c>
      <c r="M3525" s="33">
        <f t="shared" si="506"/>
        <v>0</v>
      </c>
      <c r="N3525" s="22">
        <f t="shared" si="507"/>
        <v>0</v>
      </c>
    </row>
    <row r="3526" spans="1:14" x14ac:dyDescent="0.3">
      <c r="A3526" s="5" t="s">
        <v>704</v>
      </c>
      <c r="B3526" s="5" t="s">
        <v>705</v>
      </c>
      <c r="C3526" s="5" t="s">
        <v>3804</v>
      </c>
      <c r="D3526" s="5">
        <v>75</v>
      </c>
      <c r="E3526" s="6">
        <v>1337</v>
      </c>
      <c r="F3526" s="17" t="str">
        <f>VLOOKUP(A3526,'forecast data dump'!$A$1:$H$3450,4,FALSE)</f>
        <v>29-Apr-21 A</v>
      </c>
      <c r="G3526" s="17" t="str">
        <f>VLOOKUP(A3526,'forecast data dump'!$A$1:$H$3450,5,FALSE)</f>
        <v>30-Apr-21 A</v>
      </c>
      <c r="H3526" s="13">
        <f>VLOOKUP(A3526,'forecast data dump'!$A$1:$H$3450,8,FALSE)</f>
        <v>1</v>
      </c>
      <c r="I3526" s="22">
        <f t="shared" si="504"/>
        <v>0</v>
      </c>
      <c r="J3526" s="5"/>
      <c r="K3526" s="5"/>
      <c r="L3526" s="33">
        <f t="shared" si="505"/>
        <v>0</v>
      </c>
      <c r="M3526" s="33">
        <f t="shared" si="506"/>
        <v>0</v>
      </c>
      <c r="N3526" s="22">
        <f t="shared" si="507"/>
        <v>0</v>
      </c>
    </row>
    <row r="3527" spans="1:14" x14ac:dyDescent="0.3">
      <c r="A3527" s="5" t="s">
        <v>704</v>
      </c>
      <c r="B3527" s="5" t="s">
        <v>705</v>
      </c>
      <c r="C3527" s="5" t="s">
        <v>3802</v>
      </c>
      <c r="D3527" s="5">
        <v>10</v>
      </c>
      <c r="E3527" s="6">
        <v>1162</v>
      </c>
      <c r="F3527" s="17" t="str">
        <f>VLOOKUP(A3527,'forecast data dump'!$A$1:$H$3450,4,FALSE)</f>
        <v>29-Apr-21 A</v>
      </c>
      <c r="G3527" s="17" t="str">
        <f>VLOOKUP(A3527,'forecast data dump'!$A$1:$H$3450,5,FALSE)</f>
        <v>30-Apr-21 A</v>
      </c>
      <c r="H3527" s="13">
        <f>VLOOKUP(A3527,'forecast data dump'!$A$1:$H$3450,8,FALSE)</f>
        <v>1</v>
      </c>
      <c r="I3527" s="22">
        <f t="shared" si="504"/>
        <v>0</v>
      </c>
      <c r="J3527" s="5"/>
      <c r="K3527" s="5"/>
      <c r="L3527" s="33">
        <f t="shared" si="505"/>
        <v>0</v>
      </c>
      <c r="M3527" s="33">
        <f t="shared" si="506"/>
        <v>0</v>
      </c>
      <c r="N3527" s="22">
        <f t="shared" si="507"/>
        <v>0</v>
      </c>
    </row>
    <row r="3528" spans="1:14" x14ac:dyDescent="0.3">
      <c r="A3528" s="5" t="s">
        <v>706</v>
      </c>
      <c r="B3528" s="5" t="s">
        <v>707</v>
      </c>
      <c r="C3528" s="5" t="s">
        <v>3803</v>
      </c>
      <c r="D3528" s="5">
        <v>50</v>
      </c>
      <c r="E3528" s="6">
        <v>2663</v>
      </c>
      <c r="F3528" s="17" t="str">
        <f>VLOOKUP(A3528,'forecast data dump'!$A$1:$H$3450,4,FALSE)</f>
        <v>29-Apr-21 A</v>
      </c>
      <c r="G3528" s="17" t="str">
        <f>VLOOKUP(A3528,'forecast data dump'!$A$1:$H$3450,5,FALSE)</f>
        <v>30-Apr-21 A</v>
      </c>
      <c r="H3528" s="13">
        <f>VLOOKUP(A3528,'forecast data dump'!$A$1:$H$3450,8,FALSE)</f>
        <v>1</v>
      </c>
      <c r="I3528" s="22">
        <f t="shared" si="504"/>
        <v>0</v>
      </c>
      <c r="J3528" s="5"/>
      <c r="K3528" s="5"/>
      <c r="L3528" s="33">
        <f t="shared" si="505"/>
        <v>0</v>
      </c>
      <c r="M3528" s="33">
        <f t="shared" si="506"/>
        <v>0</v>
      </c>
      <c r="N3528" s="22">
        <f t="shared" si="507"/>
        <v>0</v>
      </c>
    </row>
    <row r="3529" spans="1:14" x14ac:dyDescent="0.3">
      <c r="A3529" s="5" t="s">
        <v>706</v>
      </c>
      <c r="B3529" s="5" t="s">
        <v>707</v>
      </c>
      <c r="C3529" s="5" t="s">
        <v>3804</v>
      </c>
      <c r="D3529" s="5">
        <v>75</v>
      </c>
      <c r="E3529" s="6">
        <v>1337</v>
      </c>
      <c r="F3529" s="17" t="str">
        <f>VLOOKUP(A3529,'forecast data dump'!$A$1:$H$3450,4,FALSE)</f>
        <v>29-Apr-21 A</v>
      </c>
      <c r="G3529" s="17" t="str">
        <f>VLOOKUP(A3529,'forecast data dump'!$A$1:$H$3450,5,FALSE)</f>
        <v>30-Apr-21 A</v>
      </c>
      <c r="H3529" s="13">
        <f>VLOOKUP(A3529,'forecast data dump'!$A$1:$H$3450,8,FALSE)</f>
        <v>1</v>
      </c>
      <c r="I3529" s="22">
        <f t="shared" ref="I3529:I3592" si="508">D3529*(1-H3529)</f>
        <v>0</v>
      </c>
      <c r="J3529" s="5"/>
      <c r="K3529" s="5"/>
      <c r="L3529" s="33">
        <f t="shared" ref="L3529:L3592" si="509">E3529*(1-H3529)</f>
        <v>0</v>
      </c>
      <c r="M3529" s="33">
        <f t="shared" ref="M3529:M3592" si="510">IF(J3529="",L3529,(E3529/D3529)*J3529)</f>
        <v>0</v>
      </c>
      <c r="N3529" s="22">
        <f t="shared" ref="N3529:N3592" si="511">L3529-M3529</f>
        <v>0</v>
      </c>
    </row>
    <row r="3530" spans="1:14" x14ac:dyDescent="0.3">
      <c r="A3530" s="5" t="s">
        <v>706</v>
      </c>
      <c r="B3530" s="5" t="s">
        <v>707</v>
      </c>
      <c r="C3530" s="5" t="s">
        <v>3802</v>
      </c>
      <c r="D3530" s="5">
        <v>10</v>
      </c>
      <c r="E3530" s="6">
        <v>1162</v>
      </c>
      <c r="F3530" s="17" t="str">
        <f>VLOOKUP(A3530,'forecast data dump'!$A$1:$H$3450,4,FALSE)</f>
        <v>29-Apr-21 A</v>
      </c>
      <c r="G3530" s="17" t="str">
        <f>VLOOKUP(A3530,'forecast data dump'!$A$1:$H$3450,5,FALSE)</f>
        <v>30-Apr-21 A</v>
      </c>
      <c r="H3530" s="13">
        <f>VLOOKUP(A3530,'forecast data dump'!$A$1:$H$3450,8,FALSE)</f>
        <v>1</v>
      </c>
      <c r="I3530" s="22">
        <f t="shared" si="508"/>
        <v>0</v>
      </c>
      <c r="J3530" s="5"/>
      <c r="K3530" s="5"/>
      <c r="L3530" s="33">
        <f t="shared" si="509"/>
        <v>0</v>
      </c>
      <c r="M3530" s="33">
        <f t="shared" si="510"/>
        <v>0</v>
      </c>
      <c r="N3530" s="22">
        <f t="shared" si="511"/>
        <v>0</v>
      </c>
    </row>
    <row r="3531" spans="1:14" x14ac:dyDescent="0.3">
      <c r="A3531" s="5" t="s">
        <v>708</v>
      </c>
      <c r="B3531" s="5" t="s">
        <v>709</v>
      </c>
      <c r="C3531" s="5" t="s">
        <v>3803</v>
      </c>
      <c r="D3531" s="5">
        <v>50</v>
      </c>
      <c r="E3531" s="6">
        <v>2663</v>
      </c>
      <c r="F3531" s="17" t="str">
        <f>VLOOKUP(A3531,'forecast data dump'!$A$1:$H$3450,4,FALSE)</f>
        <v>30-Apr-21 A</v>
      </c>
      <c r="G3531" s="17" t="str">
        <f>VLOOKUP(A3531,'forecast data dump'!$A$1:$H$3450,5,FALSE)</f>
        <v>07-May-21 A</v>
      </c>
      <c r="H3531" s="13">
        <f>VLOOKUP(A3531,'forecast data dump'!$A$1:$H$3450,8,FALSE)</f>
        <v>1</v>
      </c>
      <c r="I3531" s="22">
        <f t="shared" si="508"/>
        <v>0</v>
      </c>
      <c r="J3531" s="5"/>
      <c r="K3531" s="5"/>
      <c r="L3531" s="33">
        <f t="shared" si="509"/>
        <v>0</v>
      </c>
      <c r="M3531" s="33">
        <f t="shared" si="510"/>
        <v>0</v>
      </c>
      <c r="N3531" s="22">
        <f t="shared" si="511"/>
        <v>0</v>
      </c>
    </row>
    <row r="3532" spans="1:14" x14ac:dyDescent="0.3">
      <c r="A3532" s="5" t="s">
        <v>708</v>
      </c>
      <c r="B3532" s="5" t="s">
        <v>709</v>
      </c>
      <c r="C3532" s="5" t="s">
        <v>3804</v>
      </c>
      <c r="D3532" s="5">
        <v>75</v>
      </c>
      <c r="E3532" s="6">
        <v>1337</v>
      </c>
      <c r="F3532" s="17" t="str">
        <f>VLOOKUP(A3532,'forecast data dump'!$A$1:$H$3450,4,FALSE)</f>
        <v>30-Apr-21 A</v>
      </c>
      <c r="G3532" s="17" t="str">
        <f>VLOOKUP(A3532,'forecast data dump'!$A$1:$H$3450,5,FALSE)</f>
        <v>07-May-21 A</v>
      </c>
      <c r="H3532" s="13">
        <f>VLOOKUP(A3532,'forecast data dump'!$A$1:$H$3450,8,FALSE)</f>
        <v>1</v>
      </c>
      <c r="I3532" s="22">
        <f t="shared" si="508"/>
        <v>0</v>
      </c>
      <c r="J3532" s="5"/>
      <c r="K3532" s="5"/>
      <c r="L3532" s="33">
        <f t="shared" si="509"/>
        <v>0</v>
      </c>
      <c r="M3532" s="33">
        <f t="shared" si="510"/>
        <v>0</v>
      </c>
      <c r="N3532" s="22">
        <f t="shared" si="511"/>
        <v>0</v>
      </c>
    </row>
    <row r="3533" spans="1:14" x14ac:dyDescent="0.3">
      <c r="A3533" s="5" t="s">
        <v>708</v>
      </c>
      <c r="B3533" s="5" t="s">
        <v>709</v>
      </c>
      <c r="C3533" s="5" t="s">
        <v>3802</v>
      </c>
      <c r="D3533" s="5">
        <v>10</v>
      </c>
      <c r="E3533" s="6">
        <v>1162</v>
      </c>
      <c r="F3533" s="17" t="str">
        <f>VLOOKUP(A3533,'forecast data dump'!$A$1:$H$3450,4,FALSE)</f>
        <v>30-Apr-21 A</v>
      </c>
      <c r="G3533" s="17" t="str">
        <f>VLOOKUP(A3533,'forecast data dump'!$A$1:$H$3450,5,FALSE)</f>
        <v>07-May-21 A</v>
      </c>
      <c r="H3533" s="13">
        <f>VLOOKUP(A3533,'forecast data dump'!$A$1:$H$3450,8,FALSE)</f>
        <v>1</v>
      </c>
      <c r="I3533" s="22">
        <f t="shared" si="508"/>
        <v>0</v>
      </c>
      <c r="J3533" s="5"/>
      <c r="K3533" s="5"/>
      <c r="L3533" s="33">
        <f t="shared" si="509"/>
        <v>0</v>
      </c>
      <c r="M3533" s="33">
        <f t="shared" si="510"/>
        <v>0</v>
      </c>
      <c r="N3533" s="22">
        <f t="shared" si="511"/>
        <v>0</v>
      </c>
    </row>
    <row r="3534" spans="1:14" x14ac:dyDescent="0.3">
      <c r="A3534" s="5" t="s">
        <v>710</v>
      </c>
      <c r="B3534" s="5" t="s">
        <v>711</v>
      </c>
      <c r="C3534" s="5" t="s">
        <v>3803</v>
      </c>
      <c r="D3534" s="5">
        <v>50</v>
      </c>
      <c r="E3534" s="6">
        <v>2663</v>
      </c>
      <c r="F3534" s="17" t="str">
        <f>VLOOKUP(A3534,'forecast data dump'!$A$1:$H$3450,4,FALSE)</f>
        <v>10-May-21 A</v>
      </c>
      <c r="G3534" s="17" t="str">
        <f>VLOOKUP(A3534,'forecast data dump'!$A$1:$H$3450,5,FALSE)</f>
        <v>17-May-21 A</v>
      </c>
      <c r="H3534" s="13">
        <f>VLOOKUP(A3534,'forecast data dump'!$A$1:$H$3450,8,FALSE)</f>
        <v>1</v>
      </c>
      <c r="I3534" s="22">
        <f t="shared" si="508"/>
        <v>0</v>
      </c>
      <c r="J3534" s="5"/>
      <c r="K3534" s="5"/>
      <c r="L3534" s="33">
        <f t="shared" si="509"/>
        <v>0</v>
      </c>
      <c r="M3534" s="33">
        <f t="shared" si="510"/>
        <v>0</v>
      </c>
      <c r="N3534" s="22">
        <f t="shared" si="511"/>
        <v>0</v>
      </c>
    </row>
    <row r="3535" spans="1:14" x14ac:dyDescent="0.3">
      <c r="A3535" s="5" t="s">
        <v>710</v>
      </c>
      <c r="B3535" s="5" t="s">
        <v>711</v>
      </c>
      <c r="C3535" s="5" t="s">
        <v>3804</v>
      </c>
      <c r="D3535" s="5">
        <v>75</v>
      </c>
      <c r="E3535" s="6">
        <v>1337</v>
      </c>
      <c r="F3535" s="17" t="str">
        <f>VLOOKUP(A3535,'forecast data dump'!$A$1:$H$3450,4,FALSE)</f>
        <v>10-May-21 A</v>
      </c>
      <c r="G3535" s="17" t="str">
        <f>VLOOKUP(A3535,'forecast data dump'!$A$1:$H$3450,5,FALSE)</f>
        <v>17-May-21 A</v>
      </c>
      <c r="H3535" s="13">
        <f>VLOOKUP(A3535,'forecast data dump'!$A$1:$H$3450,8,FALSE)</f>
        <v>1</v>
      </c>
      <c r="I3535" s="22">
        <f t="shared" si="508"/>
        <v>0</v>
      </c>
      <c r="J3535" s="5"/>
      <c r="K3535" s="5"/>
      <c r="L3535" s="33">
        <f t="shared" si="509"/>
        <v>0</v>
      </c>
      <c r="M3535" s="33">
        <f t="shared" si="510"/>
        <v>0</v>
      </c>
      <c r="N3535" s="22">
        <f t="shared" si="511"/>
        <v>0</v>
      </c>
    </row>
    <row r="3536" spans="1:14" x14ac:dyDescent="0.3">
      <c r="A3536" s="5" t="s">
        <v>710</v>
      </c>
      <c r="B3536" s="5" t="s">
        <v>711</v>
      </c>
      <c r="C3536" s="5" t="s">
        <v>3802</v>
      </c>
      <c r="D3536" s="5">
        <v>10</v>
      </c>
      <c r="E3536" s="6">
        <v>1162</v>
      </c>
      <c r="F3536" s="17" t="str">
        <f>VLOOKUP(A3536,'forecast data dump'!$A$1:$H$3450,4,FALSE)</f>
        <v>10-May-21 A</v>
      </c>
      <c r="G3536" s="17" t="str">
        <f>VLOOKUP(A3536,'forecast data dump'!$A$1:$H$3450,5,FALSE)</f>
        <v>17-May-21 A</v>
      </c>
      <c r="H3536" s="13">
        <f>VLOOKUP(A3536,'forecast data dump'!$A$1:$H$3450,8,FALSE)</f>
        <v>1</v>
      </c>
      <c r="I3536" s="22">
        <f t="shared" si="508"/>
        <v>0</v>
      </c>
      <c r="J3536" s="5"/>
      <c r="K3536" s="5"/>
      <c r="L3536" s="33">
        <f t="shared" si="509"/>
        <v>0</v>
      </c>
      <c r="M3536" s="33">
        <f t="shared" si="510"/>
        <v>0</v>
      </c>
      <c r="N3536" s="22">
        <f t="shared" si="511"/>
        <v>0</v>
      </c>
    </row>
    <row r="3537" spans="1:14" x14ac:dyDescent="0.3">
      <c r="A3537" s="5" t="s">
        <v>712</v>
      </c>
      <c r="B3537" s="5" t="s">
        <v>713</v>
      </c>
      <c r="C3537" s="5" t="s">
        <v>3803</v>
      </c>
      <c r="D3537" s="5">
        <v>50</v>
      </c>
      <c r="E3537" s="6">
        <v>2663</v>
      </c>
      <c r="F3537" s="17" t="str">
        <f>VLOOKUP(A3537,'forecast data dump'!$A$1:$H$3450,4,FALSE)</f>
        <v>18-May-21 A</v>
      </c>
      <c r="G3537" s="17" t="str">
        <f>VLOOKUP(A3537,'forecast data dump'!$A$1:$H$3450,5,FALSE)</f>
        <v>25-May-21 A</v>
      </c>
      <c r="H3537" s="13">
        <f>VLOOKUP(A3537,'forecast data dump'!$A$1:$H$3450,8,FALSE)</f>
        <v>1</v>
      </c>
      <c r="I3537" s="22">
        <f t="shared" si="508"/>
        <v>0</v>
      </c>
      <c r="J3537" s="5"/>
      <c r="K3537" s="5"/>
      <c r="L3537" s="33">
        <f t="shared" si="509"/>
        <v>0</v>
      </c>
      <c r="M3537" s="33">
        <f t="shared" si="510"/>
        <v>0</v>
      </c>
      <c r="N3537" s="22">
        <f t="shared" si="511"/>
        <v>0</v>
      </c>
    </row>
    <row r="3538" spans="1:14" x14ac:dyDescent="0.3">
      <c r="A3538" s="5" t="s">
        <v>712</v>
      </c>
      <c r="B3538" s="5" t="s">
        <v>713</v>
      </c>
      <c r="C3538" s="5" t="s">
        <v>3804</v>
      </c>
      <c r="D3538" s="5">
        <v>75</v>
      </c>
      <c r="E3538" s="6">
        <v>1337</v>
      </c>
      <c r="F3538" s="17" t="str">
        <f>VLOOKUP(A3538,'forecast data dump'!$A$1:$H$3450,4,FALSE)</f>
        <v>18-May-21 A</v>
      </c>
      <c r="G3538" s="17" t="str">
        <f>VLOOKUP(A3538,'forecast data dump'!$A$1:$H$3450,5,FALSE)</f>
        <v>25-May-21 A</v>
      </c>
      <c r="H3538" s="13">
        <f>VLOOKUP(A3538,'forecast data dump'!$A$1:$H$3450,8,FALSE)</f>
        <v>1</v>
      </c>
      <c r="I3538" s="22">
        <f t="shared" si="508"/>
        <v>0</v>
      </c>
      <c r="J3538" s="5"/>
      <c r="K3538" s="5"/>
      <c r="L3538" s="33">
        <f t="shared" si="509"/>
        <v>0</v>
      </c>
      <c r="M3538" s="33">
        <f t="shared" si="510"/>
        <v>0</v>
      </c>
      <c r="N3538" s="22">
        <f t="shared" si="511"/>
        <v>0</v>
      </c>
    </row>
    <row r="3539" spans="1:14" x14ac:dyDescent="0.3">
      <c r="A3539" s="5" t="s">
        <v>712</v>
      </c>
      <c r="B3539" s="5" t="s">
        <v>713</v>
      </c>
      <c r="C3539" s="5" t="s">
        <v>3802</v>
      </c>
      <c r="D3539" s="5">
        <v>10</v>
      </c>
      <c r="E3539" s="6">
        <v>1162</v>
      </c>
      <c r="F3539" s="17" t="str">
        <f>VLOOKUP(A3539,'forecast data dump'!$A$1:$H$3450,4,FALSE)</f>
        <v>18-May-21 A</v>
      </c>
      <c r="G3539" s="17" t="str">
        <f>VLOOKUP(A3539,'forecast data dump'!$A$1:$H$3450,5,FALSE)</f>
        <v>25-May-21 A</v>
      </c>
      <c r="H3539" s="13">
        <f>VLOOKUP(A3539,'forecast data dump'!$A$1:$H$3450,8,FALSE)</f>
        <v>1</v>
      </c>
      <c r="I3539" s="22">
        <f t="shared" si="508"/>
        <v>0</v>
      </c>
      <c r="J3539" s="5"/>
      <c r="K3539" s="5"/>
      <c r="L3539" s="33">
        <f t="shared" si="509"/>
        <v>0</v>
      </c>
      <c r="M3539" s="33">
        <f t="shared" si="510"/>
        <v>0</v>
      </c>
      <c r="N3539" s="22">
        <f t="shared" si="511"/>
        <v>0</v>
      </c>
    </row>
    <row r="3540" spans="1:14" x14ac:dyDescent="0.3">
      <c r="A3540" s="5" t="s">
        <v>714</v>
      </c>
      <c r="B3540" s="5" t="s">
        <v>715</v>
      </c>
      <c r="C3540" s="5" t="s">
        <v>3803</v>
      </c>
      <c r="D3540" s="5">
        <v>50</v>
      </c>
      <c r="E3540" s="6">
        <v>2663</v>
      </c>
      <c r="F3540" s="17" t="str">
        <f>VLOOKUP(A3540,'forecast data dump'!$A$1:$H$3450,4,FALSE)</f>
        <v>26-May-21 A</v>
      </c>
      <c r="G3540" s="17" t="str">
        <f>VLOOKUP(A3540,'forecast data dump'!$A$1:$H$3450,5,FALSE)</f>
        <v>03-Jun-21 A</v>
      </c>
      <c r="H3540" s="13">
        <f>VLOOKUP(A3540,'forecast data dump'!$A$1:$H$3450,8,FALSE)</f>
        <v>1</v>
      </c>
      <c r="I3540" s="22">
        <f t="shared" si="508"/>
        <v>0</v>
      </c>
      <c r="J3540" s="5"/>
      <c r="K3540" s="5"/>
      <c r="L3540" s="33">
        <f t="shared" si="509"/>
        <v>0</v>
      </c>
      <c r="M3540" s="33">
        <f t="shared" si="510"/>
        <v>0</v>
      </c>
      <c r="N3540" s="22">
        <f t="shared" si="511"/>
        <v>0</v>
      </c>
    </row>
    <row r="3541" spans="1:14" x14ac:dyDescent="0.3">
      <c r="A3541" s="5" t="s">
        <v>714</v>
      </c>
      <c r="B3541" s="5" t="s">
        <v>715</v>
      </c>
      <c r="C3541" s="5" t="s">
        <v>3804</v>
      </c>
      <c r="D3541" s="5">
        <v>75</v>
      </c>
      <c r="E3541" s="6">
        <v>1337</v>
      </c>
      <c r="F3541" s="17" t="str">
        <f>VLOOKUP(A3541,'forecast data dump'!$A$1:$H$3450,4,FALSE)</f>
        <v>26-May-21 A</v>
      </c>
      <c r="G3541" s="17" t="str">
        <f>VLOOKUP(A3541,'forecast data dump'!$A$1:$H$3450,5,FALSE)</f>
        <v>03-Jun-21 A</v>
      </c>
      <c r="H3541" s="13">
        <f>VLOOKUP(A3541,'forecast data dump'!$A$1:$H$3450,8,FALSE)</f>
        <v>1</v>
      </c>
      <c r="I3541" s="22">
        <f t="shared" si="508"/>
        <v>0</v>
      </c>
      <c r="J3541" s="5"/>
      <c r="K3541" s="5"/>
      <c r="L3541" s="33">
        <f t="shared" si="509"/>
        <v>0</v>
      </c>
      <c r="M3541" s="33">
        <f t="shared" si="510"/>
        <v>0</v>
      </c>
      <c r="N3541" s="22">
        <f t="shared" si="511"/>
        <v>0</v>
      </c>
    </row>
    <row r="3542" spans="1:14" x14ac:dyDescent="0.3">
      <c r="A3542" s="5" t="s">
        <v>714</v>
      </c>
      <c r="B3542" s="5" t="s">
        <v>715</v>
      </c>
      <c r="C3542" s="5" t="s">
        <v>3802</v>
      </c>
      <c r="D3542" s="5">
        <v>10</v>
      </c>
      <c r="E3542" s="6">
        <v>1162</v>
      </c>
      <c r="F3542" s="17" t="str">
        <f>VLOOKUP(A3542,'forecast data dump'!$A$1:$H$3450,4,FALSE)</f>
        <v>26-May-21 A</v>
      </c>
      <c r="G3542" s="17" t="str">
        <f>VLOOKUP(A3542,'forecast data dump'!$A$1:$H$3450,5,FALSE)</f>
        <v>03-Jun-21 A</v>
      </c>
      <c r="H3542" s="13">
        <f>VLOOKUP(A3542,'forecast data dump'!$A$1:$H$3450,8,FALSE)</f>
        <v>1</v>
      </c>
      <c r="I3542" s="22">
        <f t="shared" si="508"/>
        <v>0</v>
      </c>
      <c r="J3542" s="5"/>
      <c r="K3542" s="5"/>
      <c r="L3542" s="33">
        <f t="shared" si="509"/>
        <v>0</v>
      </c>
      <c r="M3542" s="33">
        <f t="shared" si="510"/>
        <v>0</v>
      </c>
      <c r="N3542" s="22">
        <f t="shared" si="511"/>
        <v>0</v>
      </c>
    </row>
    <row r="3543" spans="1:14" x14ac:dyDescent="0.3">
      <c r="A3543" s="5" t="s">
        <v>716</v>
      </c>
      <c r="B3543" s="5" t="s">
        <v>717</v>
      </c>
      <c r="C3543" s="5" t="s">
        <v>3803</v>
      </c>
      <c r="D3543" s="5">
        <v>50</v>
      </c>
      <c r="E3543" s="6">
        <v>2663</v>
      </c>
      <c r="F3543" s="17" t="str">
        <f>VLOOKUP(A3543,'forecast data dump'!$A$1:$H$3450,4,FALSE)</f>
        <v>04-Jun-21 A</v>
      </c>
      <c r="G3543" s="17" t="str">
        <f>VLOOKUP(A3543,'forecast data dump'!$A$1:$H$3450,5,FALSE)</f>
        <v>11-Jun-21 A</v>
      </c>
      <c r="H3543" s="13">
        <f>VLOOKUP(A3543,'forecast data dump'!$A$1:$H$3450,8,FALSE)</f>
        <v>1</v>
      </c>
      <c r="I3543" s="22">
        <f t="shared" si="508"/>
        <v>0</v>
      </c>
      <c r="J3543" s="5"/>
      <c r="K3543" s="5"/>
      <c r="L3543" s="33">
        <f t="shared" si="509"/>
        <v>0</v>
      </c>
      <c r="M3543" s="33">
        <f t="shared" si="510"/>
        <v>0</v>
      </c>
      <c r="N3543" s="22">
        <f t="shared" si="511"/>
        <v>0</v>
      </c>
    </row>
    <row r="3544" spans="1:14" x14ac:dyDescent="0.3">
      <c r="A3544" s="5" t="s">
        <v>716</v>
      </c>
      <c r="B3544" s="5" t="s">
        <v>717</v>
      </c>
      <c r="C3544" s="5" t="s">
        <v>3804</v>
      </c>
      <c r="D3544" s="5">
        <v>75</v>
      </c>
      <c r="E3544" s="6">
        <v>1337</v>
      </c>
      <c r="F3544" s="17" t="str">
        <f>VLOOKUP(A3544,'forecast data dump'!$A$1:$H$3450,4,FALSE)</f>
        <v>04-Jun-21 A</v>
      </c>
      <c r="G3544" s="17" t="str">
        <f>VLOOKUP(A3544,'forecast data dump'!$A$1:$H$3450,5,FALSE)</f>
        <v>11-Jun-21 A</v>
      </c>
      <c r="H3544" s="13">
        <f>VLOOKUP(A3544,'forecast data dump'!$A$1:$H$3450,8,FALSE)</f>
        <v>1</v>
      </c>
      <c r="I3544" s="22">
        <f t="shared" si="508"/>
        <v>0</v>
      </c>
      <c r="J3544" s="5"/>
      <c r="K3544" s="5"/>
      <c r="L3544" s="33">
        <f t="shared" si="509"/>
        <v>0</v>
      </c>
      <c r="M3544" s="33">
        <f t="shared" si="510"/>
        <v>0</v>
      </c>
      <c r="N3544" s="22">
        <f t="shared" si="511"/>
        <v>0</v>
      </c>
    </row>
    <row r="3545" spans="1:14" x14ac:dyDescent="0.3">
      <c r="A3545" s="5" t="s">
        <v>716</v>
      </c>
      <c r="B3545" s="5" t="s">
        <v>717</v>
      </c>
      <c r="C3545" s="5" t="s">
        <v>3802</v>
      </c>
      <c r="D3545" s="5">
        <v>10</v>
      </c>
      <c r="E3545" s="6">
        <v>1162</v>
      </c>
      <c r="F3545" s="17" t="str">
        <f>VLOOKUP(A3545,'forecast data dump'!$A$1:$H$3450,4,FALSE)</f>
        <v>04-Jun-21 A</v>
      </c>
      <c r="G3545" s="17" t="str">
        <f>VLOOKUP(A3545,'forecast data dump'!$A$1:$H$3450,5,FALSE)</f>
        <v>11-Jun-21 A</v>
      </c>
      <c r="H3545" s="13">
        <f>VLOOKUP(A3545,'forecast data dump'!$A$1:$H$3450,8,FALSE)</f>
        <v>1</v>
      </c>
      <c r="I3545" s="22">
        <f t="shared" si="508"/>
        <v>0</v>
      </c>
      <c r="J3545" s="5"/>
      <c r="K3545" s="5"/>
      <c r="L3545" s="33">
        <f t="shared" si="509"/>
        <v>0</v>
      </c>
      <c r="M3545" s="33">
        <f t="shared" si="510"/>
        <v>0</v>
      </c>
      <c r="N3545" s="22">
        <f t="shared" si="511"/>
        <v>0</v>
      </c>
    </row>
    <row r="3546" spans="1:14" x14ac:dyDescent="0.3">
      <c r="A3546" s="5" t="s">
        <v>718</v>
      </c>
      <c r="B3546" s="5" t="s">
        <v>719</v>
      </c>
      <c r="C3546" s="5" t="s">
        <v>3803</v>
      </c>
      <c r="D3546" s="5">
        <v>50</v>
      </c>
      <c r="E3546" s="6">
        <v>2663</v>
      </c>
      <c r="F3546" s="17" t="str">
        <f>VLOOKUP(A3546,'forecast data dump'!$A$1:$H$3450,4,FALSE)</f>
        <v>14-Jun-21 A</v>
      </c>
      <c r="G3546" s="17" t="str">
        <f>VLOOKUP(A3546,'forecast data dump'!$A$1:$H$3450,5,FALSE)</f>
        <v>21-Jun-21 A</v>
      </c>
      <c r="H3546" s="13">
        <f>VLOOKUP(A3546,'forecast data dump'!$A$1:$H$3450,8,FALSE)</f>
        <v>1</v>
      </c>
      <c r="I3546" s="22">
        <f t="shared" si="508"/>
        <v>0</v>
      </c>
      <c r="J3546" s="5"/>
      <c r="K3546" s="5"/>
      <c r="L3546" s="33">
        <f t="shared" si="509"/>
        <v>0</v>
      </c>
      <c r="M3546" s="33">
        <f t="shared" si="510"/>
        <v>0</v>
      </c>
      <c r="N3546" s="22">
        <f t="shared" si="511"/>
        <v>0</v>
      </c>
    </row>
    <row r="3547" spans="1:14" x14ac:dyDescent="0.3">
      <c r="A3547" s="5" t="s">
        <v>718</v>
      </c>
      <c r="B3547" s="5" t="s">
        <v>719</v>
      </c>
      <c r="C3547" s="5" t="s">
        <v>3804</v>
      </c>
      <c r="D3547" s="5">
        <v>75</v>
      </c>
      <c r="E3547" s="6">
        <v>1337</v>
      </c>
      <c r="F3547" s="17" t="str">
        <f>VLOOKUP(A3547,'forecast data dump'!$A$1:$H$3450,4,FALSE)</f>
        <v>14-Jun-21 A</v>
      </c>
      <c r="G3547" s="17" t="str">
        <f>VLOOKUP(A3547,'forecast data dump'!$A$1:$H$3450,5,FALSE)</f>
        <v>21-Jun-21 A</v>
      </c>
      <c r="H3547" s="13">
        <f>VLOOKUP(A3547,'forecast data dump'!$A$1:$H$3450,8,FALSE)</f>
        <v>1</v>
      </c>
      <c r="I3547" s="22">
        <f t="shared" si="508"/>
        <v>0</v>
      </c>
      <c r="J3547" s="5"/>
      <c r="K3547" s="5"/>
      <c r="L3547" s="33">
        <f t="shared" si="509"/>
        <v>0</v>
      </c>
      <c r="M3547" s="33">
        <f t="shared" si="510"/>
        <v>0</v>
      </c>
      <c r="N3547" s="22">
        <f t="shared" si="511"/>
        <v>0</v>
      </c>
    </row>
    <row r="3548" spans="1:14" x14ac:dyDescent="0.3">
      <c r="A3548" s="5" t="s">
        <v>718</v>
      </c>
      <c r="B3548" s="5" t="s">
        <v>719</v>
      </c>
      <c r="C3548" s="5" t="s">
        <v>3802</v>
      </c>
      <c r="D3548" s="5">
        <v>10</v>
      </c>
      <c r="E3548" s="6">
        <v>1162</v>
      </c>
      <c r="F3548" s="17" t="str">
        <f>VLOOKUP(A3548,'forecast data dump'!$A$1:$H$3450,4,FALSE)</f>
        <v>14-Jun-21 A</v>
      </c>
      <c r="G3548" s="17" t="str">
        <f>VLOOKUP(A3548,'forecast data dump'!$A$1:$H$3450,5,FALSE)</f>
        <v>21-Jun-21 A</v>
      </c>
      <c r="H3548" s="13">
        <f>VLOOKUP(A3548,'forecast data dump'!$A$1:$H$3450,8,FALSE)</f>
        <v>1</v>
      </c>
      <c r="I3548" s="22">
        <f t="shared" si="508"/>
        <v>0</v>
      </c>
      <c r="J3548" s="5"/>
      <c r="K3548" s="5"/>
      <c r="L3548" s="33">
        <f t="shared" si="509"/>
        <v>0</v>
      </c>
      <c r="M3548" s="33">
        <f t="shared" si="510"/>
        <v>0</v>
      </c>
      <c r="N3548" s="22">
        <f t="shared" si="511"/>
        <v>0</v>
      </c>
    </row>
    <row r="3549" spans="1:14" x14ac:dyDescent="0.3">
      <c r="A3549" s="5" t="s">
        <v>720</v>
      </c>
      <c r="B3549" s="5" t="s">
        <v>721</v>
      </c>
      <c r="C3549" s="5" t="s">
        <v>3803</v>
      </c>
      <c r="D3549" s="5">
        <v>50</v>
      </c>
      <c r="E3549" s="6">
        <v>2663</v>
      </c>
      <c r="F3549" s="17" t="str">
        <f>VLOOKUP(A3549,'forecast data dump'!$A$1:$H$3450,4,FALSE)</f>
        <v>22-Jun-21 A</v>
      </c>
      <c r="G3549" s="17" t="str">
        <f>VLOOKUP(A3549,'forecast data dump'!$A$1:$H$3450,5,FALSE)</f>
        <v>29-Jun-21 A</v>
      </c>
      <c r="H3549" s="13">
        <f>VLOOKUP(A3549,'forecast data dump'!$A$1:$H$3450,8,FALSE)</f>
        <v>1</v>
      </c>
      <c r="I3549" s="22">
        <f t="shared" si="508"/>
        <v>0</v>
      </c>
      <c r="J3549" s="5"/>
      <c r="K3549" s="5"/>
      <c r="L3549" s="33">
        <f t="shared" si="509"/>
        <v>0</v>
      </c>
      <c r="M3549" s="33">
        <f t="shared" si="510"/>
        <v>0</v>
      </c>
      <c r="N3549" s="22">
        <f t="shared" si="511"/>
        <v>0</v>
      </c>
    </row>
    <row r="3550" spans="1:14" x14ac:dyDescent="0.3">
      <c r="A3550" s="5" t="s">
        <v>720</v>
      </c>
      <c r="B3550" s="5" t="s">
        <v>721</v>
      </c>
      <c r="C3550" s="5" t="s">
        <v>3804</v>
      </c>
      <c r="D3550" s="5">
        <v>75</v>
      </c>
      <c r="E3550" s="6">
        <v>1337</v>
      </c>
      <c r="F3550" s="17" t="str">
        <f>VLOOKUP(A3550,'forecast data dump'!$A$1:$H$3450,4,FALSE)</f>
        <v>22-Jun-21 A</v>
      </c>
      <c r="G3550" s="17" t="str">
        <f>VLOOKUP(A3550,'forecast data dump'!$A$1:$H$3450,5,FALSE)</f>
        <v>29-Jun-21 A</v>
      </c>
      <c r="H3550" s="13">
        <f>VLOOKUP(A3550,'forecast data dump'!$A$1:$H$3450,8,FALSE)</f>
        <v>1</v>
      </c>
      <c r="I3550" s="22">
        <f t="shared" si="508"/>
        <v>0</v>
      </c>
      <c r="J3550" s="5"/>
      <c r="K3550" s="5"/>
      <c r="L3550" s="33">
        <f t="shared" si="509"/>
        <v>0</v>
      </c>
      <c r="M3550" s="33">
        <f t="shared" si="510"/>
        <v>0</v>
      </c>
      <c r="N3550" s="22">
        <f t="shared" si="511"/>
        <v>0</v>
      </c>
    </row>
    <row r="3551" spans="1:14" x14ac:dyDescent="0.3">
      <c r="A3551" s="5" t="s">
        <v>720</v>
      </c>
      <c r="B3551" s="5" t="s">
        <v>721</v>
      </c>
      <c r="C3551" s="5" t="s">
        <v>3802</v>
      </c>
      <c r="D3551" s="5">
        <v>10</v>
      </c>
      <c r="E3551" s="6">
        <v>1162</v>
      </c>
      <c r="F3551" s="17" t="str">
        <f>VLOOKUP(A3551,'forecast data dump'!$A$1:$H$3450,4,FALSE)</f>
        <v>22-Jun-21 A</v>
      </c>
      <c r="G3551" s="17" t="str">
        <f>VLOOKUP(A3551,'forecast data dump'!$A$1:$H$3450,5,FALSE)</f>
        <v>29-Jun-21 A</v>
      </c>
      <c r="H3551" s="13">
        <f>VLOOKUP(A3551,'forecast data dump'!$A$1:$H$3450,8,FALSE)</f>
        <v>1</v>
      </c>
      <c r="I3551" s="22">
        <f t="shared" si="508"/>
        <v>0</v>
      </c>
      <c r="J3551" s="5"/>
      <c r="K3551" s="5"/>
      <c r="L3551" s="33">
        <f t="shared" si="509"/>
        <v>0</v>
      </c>
      <c r="M3551" s="33">
        <f t="shared" si="510"/>
        <v>0</v>
      </c>
      <c r="N3551" s="22">
        <f t="shared" si="511"/>
        <v>0</v>
      </c>
    </row>
    <row r="3552" spans="1:14" x14ac:dyDescent="0.3">
      <c r="A3552" s="5" t="s">
        <v>722</v>
      </c>
      <c r="B3552" s="5" t="s">
        <v>723</v>
      </c>
      <c r="C3552" s="5" t="s">
        <v>3803</v>
      </c>
      <c r="D3552" s="5">
        <v>50</v>
      </c>
      <c r="E3552" s="6">
        <v>2663</v>
      </c>
      <c r="F3552" s="17" t="str">
        <f>VLOOKUP(A3552,'forecast data dump'!$A$1:$H$3450,4,FALSE)</f>
        <v>30-Jun-21 A</v>
      </c>
      <c r="G3552" s="17">
        <f>VLOOKUP(A3552,'forecast data dump'!$A$1:$H$3450,5,FALSE)</f>
        <v>44385</v>
      </c>
      <c r="H3552" s="13">
        <f>VLOOKUP(A3552,'forecast data dump'!$A$1:$H$3450,8,FALSE)</f>
        <v>0.88</v>
      </c>
      <c r="I3552" s="22">
        <f t="shared" si="508"/>
        <v>6</v>
      </c>
      <c r="J3552" s="5"/>
      <c r="K3552" s="5"/>
      <c r="L3552" s="33">
        <f t="shared" si="509"/>
        <v>319.56</v>
      </c>
      <c r="M3552" s="33">
        <f t="shared" si="510"/>
        <v>319.56</v>
      </c>
      <c r="N3552" s="22">
        <f t="shared" si="511"/>
        <v>0</v>
      </c>
    </row>
    <row r="3553" spans="1:14" x14ac:dyDescent="0.3">
      <c r="A3553" s="5" t="s">
        <v>722</v>
      </c>
      <c r="B3553" s="5" t="s">
        <v>723</v>
      </c>
      <c r="C3553" s="5" t="s">
        <v>3804</v>
      </c>
      <c r="D3553" s="5">
        <v>75</v>
      </c>
      <c r="E3553" s="6">
        <v>1337</v>
      </c>
      <c r="F3553" s="17" t="str">
        <f>VLOOKUP(A3553,'forecast data dump'!$A$1:$H$3450,4,FALSE)</f>
        <v>30-Jun-21 A</v>
      </c>
      <c r="G3553" s="17">
        <f>VLOOKUP(A3553,'forecast data dump'!$A$1:$H$3450,5,FALSE)</f>
        <v>44385</v>
      </c>
      <c r="H3553" s="13">
        <f>VLOOKUP(A3553,'forecast data dump'!$A$1:$H$3450,8,FALSE)</f>
        <v>0.88</v>
      </c>
      <c r="I3553" s="22">
        <f t="shared" si="508"/>
        <v>9</v>
      </c>
      <c r="J3553" s="5"/>
      <c r="K3553" s="5"/>
      <c r="L3553" s="33">
        <f t="shared" si="509"/>
        <v>160.44</v>
      </c>
      <c r="M3553" s="33">
        <f t="shared" si="510"/>
        <v>160.44</v>
      </c>
      <c r="N3553" s="22">
        <f t="shared" si="511"/>
        <v>0</v>
      </c>
    </row>
    <row r="3554" spans="1:14" x14ac:dyDescent="0.3">
      <c r="A3554" s="5" t="s">
        <v>722</v>
      </c>
      <c r="B3554" s="5" t="s">
        <v>723</v>
      </c>
      <c r="C3554" s="5" t="s">
        <v>3802</v>
      </c>
      <c r="D3554" s="5">
        <v>10</v>
      </c>
      <c r="E3554" s="6">
        <v>1162</v>
      </c>
      <c r="F3554" s="17" t="str">
        <f>VLOOKUP(A3554,'forecast data dump'!$A$1:$H$3450,4,FALSE)</f>
        <v>30-Jun-21 A</v>
      </c>
      <c r="G3554" s="17">
        <f>VLOOKUP(A3554,'forecast data dump'!$A$1:$H$3450,5,FALSE)</f>
        <v>44385</v>
      </c>
      <c r="H3554" s="13">
        <f>VLOOKUP(A3554,'forecast data dump'!$A$1:$H$3450,8,FALSE)</f>
        <v>0.88</v>
      </c>
      <c r="I3554" s="22">
        <f t="shared" si="508"/>
        <v>1.2</v>
      </c>
      <c r="J3554" s="5"/>
      <c r="K3554" s="5"/>
      <c r="L3554" s="33">
        <f t="shared" si="509"/>
        <v>139.44</v>
      </c>
      <c r="M3554" s="33">
        <f t="shared" si="510"/>
        <v>139.44</v>
      </c>
      <c r="N3554" s="22">
        <f t="shared" si="511"/>
        <v>0</v>
      </c>
    </row>
    <row r="3555" spans="1:14" x14ac:dyDescent="0.3">
      <c r="A3555" s="5" t="s">
        <v>724</v>
      </c>
      <c r="B3555" s="5" t="s">
        <v>725</v>
      </c>
      <c r="C3555" s="5" t="s">
        <v>3803</v>
      </c>
      <c r="D3555" s="5">
        <v>50</v>
      </c>
      <c r="E3555" s="6">
        <v>2663</v>
      </c>
      <c r="F3555" s="17">
        <f>VLOOKUP(A3555,'forecast data dump'!$A$1:$H$3450,4,FALSE)</f>
        <v>44386</v>
      </c>
      <c r="G3555" s="17">
        <f>VLOOKUP(A3555,'forecast data dump'!$A$1:$H$3450,5,FALSE)</f>
        <v>44393</v>
      </c>
      <c r="H3555" s="13">
        <f>VLOOKUP(A3555,'forecast data dump'!$A$1:$H$3450,8,FALSE)</f>
        <v>0</v>
      </c>
      <c r="I3555" s="22">
        <f t="shared" si="508"/>
        <v>50</v>
      </c>
      <c r="J3555" s="5"/>
      <c r="K3555" s="5"/>
      <c r="L3555" s="33">
        <f t="shared" si="509"/>
        <v>2663</v>
      </c>
      <c r="M3555" s="33">
        <f t="shared" si="510"/>
        <v>2663</v>
      </c>
      <c r="N3555" s="22">
        <f t="shared" si="511"/>
        <v>0</v>
      </c>
    </row>
    <row r="3556" spans="1:14" x14ac:dyDescent="0.3">
      <c r="A3556" s="5" t="s">
        <v>724</v>
      </c>
      <c r="B3556" s="5" t="s">
        <v>725</v>
      </c>
      <c r="C3556" s="5" t="s">
        <v>3804</v>
      </c>
      <c r="D3556" s="5">
        <v>75</v>
      </c>
      <c r="E3556" s="6">
        <v>1337</v>
      </c>
      <c r="F3556" s="17">
        <f>VLOOKUP(A3556,'forecast data dump'!$A$1:$H$3450,4,FALSE)</f>
        <v>44386</v>
      </c>
      <c r="G3556" s="17">
        <f>VLOOKUP(A3556,'forecast data dump'!$A$1:$H$3450,5,FALSE)</f>
        <v>44393</v>
      </c>
      <c r="H3556" s="13">
        <f>VLOOKUP(A3556,'forecast data dump'!$A$1:$H$3450,8,FALSE)</f>
        <v>0</v>
      </c>
      <c r="I3556" s="22">
        <f t="shared" si="508"/>
        <v>75</v>
      </c>
      <c r="J3556" s="5"/>
      <c r="K3556" s="5"/>
      <c r="L3556" s="33">
        <f t="shared" si="509"/>
        <v>1337</v>
      </c>
      <c r="M3556" s="33">
        <f t="shared" si="510"/>
        <v>1337</v>
      </c>
      <c r="N3556" s="22">
        <f t="shared" si="511"/>
        <v>0</v>
      </c>
    </row>
    <row r="3557" spans="1:14" x14ac:dyDescent="0.3">
      <c r="A3557" s="5" t="s">
        <v>724</v>
      </c>
      <c r="B3557" s="5" t="s">
        <v>725</v>
      </c>
      <c r="C3557" s="5" t="s">
        <v>3802</v>
      </c>
      <c r="D3557" s="5">
        <v>10</v>
      </c>
      <c r="E3557" s="6">
        <v>1162</v>
      </c>
      <c r="F3557" s="17">
        <f>VLOOKUP(A3557,'forecast data dump'!$A$1:$H$3450,4,FALSE)</f>
        <v>44386</v>
      </c>
      <c r="G3557" s="17">
        <f>VLOOKUP(A3557,'forecast data dump'!$A$1:$H$3450,5,FALSE)</f>
        <v>44393</v>
      </c>
      <c r="H3557" s="13">
        <f>VLOOKUP(A3557,'forecast data dump'!$A$1:$H$3450,8,FALSE)</f>
        <v>0</v>
      </c>
      <c r="I3557" s="22">
        <f t="shared" si="508"/>
        <v>10</v>
      </c>
      <c r="J3557" s="5"/>
      <c r="K3557" s="5"/>
      <c r="L3557" s="33">
        <f t="shared" si="509"/>
        <v>1162</v>
      </c>
      <c r="M3557" s="33">
        <f t="shared" si="510"/>
        <v>1162</v>
      </c>
      <c r="N3557" s="22">
        <f t="shared" si="511"/>
        <v>0</v>
      </c>
    </row>
    <row r="3558" spans="1:14" x14ac:dyDescent="0.3">
      <c r="A3558" s="5" t="s">
        <v>726</v>
      </c>
      <c r="B3558" s="5" t="s">
        <v>727</v>
      </c>
      <c r="C3558" s="5" t="s">
        <v>3803</v>
      </c>
      <c r="D3558" s="5">
        <v>50</v>
      </c>
      <c r="E3558" s="6">
        <v>2663</v>
      </c>
      <c r="F3558" s="17">
        <f>VLOOKUP(A3558,'forecast data dump'!$A$1:$H$3450,4,FALSE)</f>
        <v>44396</v>
      </c>
      <c r="G3558" s="17">
        <f>VLOOKUP(A3558,'forecast data dump'!$A$1:$H$3450,5,FALSE)</f>
        <v>44403</v>
      </c>
      <c r="H3558" s="13">
        <f>VLOOKUP(A3558,'forecast data dump'!$A$1:$H$3450,8,FALSE)</f>
        <v>0</v>
      </c>
      <c r="I3558" s="22">
        <f t="shared" si="508"/>
        <v>50</v>
      </c>
      <c r="J3558" s="5"/>
      <c r="K3558" s="5"/>
      <c r="L3558" s="33">
        <f t="shared" si="509"/>
        <v>2663</v>
      </c>
      <c r="M3558" s="33">
        <f t="shared" si="510"/>
        <v>2663</v>
      </c>
      <c r="N3558" s="22">
        <f t="shared" si="511"/>
        <v>0</v>
      </c>
    </row>
    <row r="3559" spans="1:14" x14ac:dyDescent="0.3">
      <c r="A3559" s="5" t="s">
        <v>726</v>
      </c>
      <c r="B3559" s="5" t="s">
        <v>727</v>
      </c>
      <c r="C3559" s="5" t="s">
        <v>3804</v>
      </c>
      <c r="D3559" s="5">
        <v>75</v>
      </c>
      <c r="E3559" s="6">
        <v>1337</v>
      </c>
      <c r="F3559" s="17">
        <f>VLOOKUP(A3559,'forecast data dump'!$A$1:$H$3450,4,FALSE)</f>
        <v>44396</v>
      </c>
      <c r="G3559" s="17">
        <f>VLOOKUP(A3559,'forecast data dump'!$A$1:$H$3450,5,FALSE)</f>
        <v>44403</v>
      </c>
      <c r="H3559" s="13">
        <f>VLOOKUP(A3559,'forecast data dump'!$A$1:$H$3450,8,FALSE)</f>
        <v>0</v>
      </c>
      <c r="I3559" s="22">
        <f t="shared" si="508"/>
        <v>75</v>
      </c>
      <c r="J3559" s="5"/>
      <c r="K3559" s="5"/>
      <c r="L3559" s="33">
        <f t="shared" si="509"/>
        <v>1337</v>
      </c>
      <c r="M3559" s="33">
        <f t="shared" si="510"/>
        <v>1337</v>
      </c>
      <c r="N3559" s="22">
        <f t="shared" si="511"/>
        <v>0</v>
      </c>
    </row>
    <row r="3560" spans="1:14" x14ac:dyDescent="0.3">
      <c r="A3560" s="5" t="s">
        <v>726</v>
      </c>
      <c r="B3560" s="5" t="s">
        <v>727</v>
      </c>
      <c r="C3560" s="5" t="s">
        <v>3802</v>
      </c>
      <c r="D3560" s="5">
        <v>10</v>
      </c>
      <c r="E3560" s="6">
        <v>1162</v>
      </c>
      <c r="F3560" s="17">
        <f>VLOOKUP(A3560,'forecast data dump'!$A$1:$H$3450,4,FALSE)</f>
        <v>44396</v>
      </c>
      <c r="G3560" s="17">
        <f>VLOOKUP(A3560,'forecast data dump'!$A$1:$H$3450,5,FALSE)</f>
        <v>44403</v>
      </c>
      <c r="H3560" s="13">
        <f>VLOOKUP(A3560,'forecast data dump'!$A$1:$H$3450,8,FALSE)</f>
        <v>0</v>
      </c>
      <c r="I3560" s="22">
        <f t="shared" si="508"/>
        <v>10</v>
      </c>
      <c r="J3560" s="5"/>
      <c r="K3560" s="5"/>
      <c r="L3560" s="33">
        <f t="shared" si="509"/>
        <v>1162</v>
      </c>
      <c r="M3560" s="33">
        <f t="shared" si="510"/>
        <v>1162</v>
      </c>
      <c r="N3560" s="22">
        <f t="shared" si="511"/>
        <v>0</v>
      </c>
    </row>
    <row r="3561" spans="1:14" x14ac:dyDescent="0.3">
      <c r="A3561" s="5" t="s">
        <v>728</v>
      </c>
      <c r="B3561" s="5" t="s">
        <v>729</v>
      </c>
      <c r="C3561" s="5" t="s">
        <v>3803</v>
      </c>
      <c r="D3561" s="5">
        <v>50</v>
      </c>
      <c r="E3561" s="6">
        <v>2663</v>
      </c>
      <c r="F3561" s="17">
        <f>VLOOKUP(A3561,'forecast data dump'!$A$1:$H$3450,4,FALSE)</f>
        <v>44404</v>
      </c>
      <c r="G3561" s="17">
        <f>VLOOKUP(A3561,'forecast data dump'!$A$1:$H$3450,5,FALSE)</f>
        <v>44411</v>
      </c>
      <c r="H3561" s="13">
        <f>VLOOKUP(A3561,'forecast data dump'!$A$1:$H$3450,8,FALSE)</f>
        <v>0</v>
      </c>
      <c r="I3561" s="22">
        <f t="shared" si="508"/>
        <v>50</v>
      </c>
      <c r="J3561" s="5"/>
      <c r="K3561" s="5"/>
      <c r="L3561" s="33">
        <f t="shared" si="509"/>
        <v>2663</v>
      </c>
      <c r="M3561" s="33">
        <f t="shared" si="510"/>
        <v>2663</v>
      </c>
      <c r="N3561" s="22">
        <f t="shared" si="511"/>
        <v>0</v>
      </c>
    </row>
    <row r="3562" spans="1:14" x14ac:dyDescent="0.3">
      <c r="A3562" s="5" t="s">
        <v>728</v>
      </c>
      <c r="B3562" s="5" t="s">
        <v>729</v>
      </c>
      <c r="C3562" s="5" t="s">
        <v>3804</v>
      </c>
      <c r="D3562" s="5">
        <v>75</v>
      </c>
      <c r="E3562" s="6">
        <v>1337</v>
      </c>
      <c r="F3562" s="17">
        <f>VLOOKUP(A3562,'forecast data dump'!$A$1:$H$3450,4,FALSE)</f>
        <v>44404</v>
      </c>
      <c r="G3562" s="17">
        <f>VLOOKUP(A3562,'forecast data dump'!$A$1:$H$3450,5,FALSE)</f>
        <v>44411</v>
      </c>
      <c r="H3562" s="13">
        <f>VLOOKUP(A3562,'forecast data dump'!$A$1:$H$3450,8,FALSE)</f>
        <v>0</v>
      </c>
      <c r="I3562" s="22">
        <f t="shared" si="508"/>
        <v>75</v>
      </c>
      <c r="J3562" s="5"/>
      <c r="K3562" s="5"/>
      <c r="L3562" s="33">
        <f t="shared" si="509"/>
        <v>1337</v>
      </c>
      <c r="M3562" s="33">
        <f t="shared" si="510"/>
        <v>1337</v>
      </c>
      <c r="N3562" s="22">
        <f t="shared" si="511"/>
        <v>0</v>
      </c>
    </row>
    <row r="3563" spans="1:14" x14ac:dyDescent="0.3">
      <c r="A3563" s="5" t="s">
        <v>728</v>
      </c>
      <c r="B3563" s="5" t="s">
        <v>729</v>
      </c>
      <c r="C3563" s="5" t="s">
        <v>3802</v>
      </c>
      <c r="D3563" s="5">
        <v>10</v>
      </c>
      <c r="E3563" s="6">
        <v>1162</v>
      </c>
      <c r="F3563" s="17">
        <f>VLOOKUP(A3563,'forecast data dump'!$A$1:$H$3450,4,FALSE)</f>
        <v>44404</v>
      </c>
      <c r="G3563" s="17">
        <f>VLOOKUP(A3563,'forecast data dump'!$A$1:$H$3450,5,FALSE)</f>
        <v>44411</v>
      </c>
      <c r="H3563" s="13">
        <f>VLOOKUP(A3563,'forecast data dump'!$A$1:$H$3450,8,FALSE)</f>
        <v>0</v>
      </c>
      <c r="I3563" s="22">
        <f t="shared" si="508"/>
        <v>10</v>
      </c>
      <c r="J3563" s="5"/>
      <c r="K3563" s="5"/>
      <c r="L3563" s="33">
        <f t="shared" si="509"/>
        <v>1162</v>
      </c>
      <c r="M3563" s="33">
        <f t="shared" si="510"/>
        <v>1162</v>
      </c>
      <c r="N3563" s="22">
        <f t="shared" si="511"/>
        <v>0</v>
      </c>
    </row>
    <row r="3564" spans="1:14" x14ac:dyDescent="0.3">
      <c r="A3564" s="5" t="s">
        <v>730</v>
      </c>
      <c r="B3564" s="5" t="s">
        <v>731</v>
      </c>
      <c r="C3564" s="5" t="s">
        <v>3803</v>
      </c>
      <c r="D3564" s="5">
        <v>50</v>
      </c>
      <c r="E3564" s="6">
        <v>2663</v>
      </c>
      <c r="F3564" s="17">
        <f>VLOOKUP(A3564,'forecast data dump'!$A$1:$H$3450,4,FALSE)</f>
        <v>44412</v>
      </c>
      <c r="G3564" s="17">
        <f>VLOOKUP(A3564,'forecast data dump'!$A$1:$H$3450,5,FALSE)</f>
        <v>44419</v>
      </c>
      <c r="H3564" s="13">
        <f>VLOOKUP(A3564,'forecast data dump'!$A$1:$H$3450,8,FALSE)</f>
        <v>0</v>
      </c>
      <c r="I3564" s="22">
        <f t="shared" si="508"/>
        <v>50</v>
      </c>
      <c r="J3564" s="5"/>
      <c r="K3564" s="5"/>
      <c r="L3564" s="33">
        <f t="shared" si="509"/>
        <v>2663</v>
      </c>
      <c r="M3564" s="33">
        <f t="shared" si="510"/>
        <v>2663</v>
      </c>
      <c r="N3564" s="22">
        <f t="shared" si="511"/>
        <v>0</v>
      </c>
    </row>
    <row r="3565" spans="1:14" x14ac:dyDescent="0.3">
      <c r="A3565" s="5" t="s">
        <v>730</v>
      </c>
      <c r="B3565" s="5" t="s">
        <v>731</v>
      </c>
      <c r="C3565" s="5" t="s">
        <v>3804</v>
      </c>
      <c r="D3565" s="5">
        <v>75</v>
      </c>
      <c r="E3565" s="6">
        <v>1337</v>
      </c>
      <c r="F3565" s="17">
        <f>VLOOKUP(A3565,'forecast data dump'!$A$1:$H$3450,4,FALSE)</f>
        <v>44412</v>
      </c>
      <c r="G3565" s="17">
        <f>VLOOKUP(A3565,'forecast data dump'!$A$1:$H$3450,5,FALSE)</f>
        <v>44419</v>
      </c>
      <c r="H3565" s="13">
        <f>VLOOKUP(A3565,'forecast data dump'!$A$1:$H$3450,8,FALSE)</f>
        <v>0</v>
      </c>
      <c r="I3565" s="22">
        <f t="shared" si="508"/>
        <v>75</v>
      </c>
      <c r="J3565" s="5"/>
      <c r="K3565" s="5"/>
      <c r="L3565" s="33">
        <f t="shared" si="509"/>
        <v>1337</v>
      </c>
      <c r="M3565" s="33">
        <f t="shared" si="510"/>
        <v>1337</v>
      </c>
      <c r="N3565" s="22">
        <f t="shared" si="511"/>
        <v>0</v>
      </c>
    </row>
    <row r="3566" spans="1:14" x14ac:dyDescent="0.3">
      <c r="A3566" s="5" t="s">
        <v>730</v>
      </c>
      <c r="B3566" s="5" t="s">
        <v>731</v>
      </c>
      <c r="C3566" s="5" t="s">
        <v>3802</v>
      </c>
      <c r="D3566" s="5">
        <v>10</v>
      </c>
      <c r="E3566" s="6">
        <v>1162</v>
      </c>
      <c r="F3566" s="17">
        <f>VLOOKUP(A3566,'forecast data dump'!$A$1:$H$3450,4,FALSE)</f>
        <v>44412</v>
      </c>
      <c r="G3566" s="17">
        <f>VLOOKUP(A3566,'forecast data dump'!$A$1:$H$3450,5,FALSE)</f>
        <v>44419</v>
      </c>
      <c r="H3566" s="13">
        <f>VLOOKUP(A3566,'forecast data dump'!$A$1:$H$3450,8,FALSE)</f>
        <v>0</v>
      </c>
      <c r="I3566" s="22">
        <f t="shared" si="508"/>
        <v>10</v>
      </c>
      <c r="J3566" s="5"/>
      <c r="K3566" s="5"/>
      <c r="L3566" s="33">
        <f t="shared" si="509"/>
        <v>1162</v>
      </c>
      <c r="M3566" s="33">
        <f t="shared" si="510"/>
        <v>1162</v>
      </c>
      <c r="N3566" s="22">
        <f t="shared" si="511"/>
        <v>0</v>
      </c>
    </row>
    <row r="3567" spans="1:14" x14ac:dyDescent="0.3">
      <c r="A3567" s="5" t="s">
        <v>732</v>
      </c>
      <c r="B3567" s="5" t="s">
        <v>733</v>
      </c>
      <c r="C3567" s="5" t="s">
        <v>3803</v>
      </c>
      <c r="D3567" s="5">
        <v>50</v>
      </c>
      <c r="E3567" s="6">
        <v>2663</v>
      </c>
      <c r="F3567" s="17">
        <f>VLOOKUP(A3567,'forecast data dump'!$A$1:$H$3450,4,FALSE)</f>
        <v>44420</v>
      </c>
      <c r="G3567" s="17">
        <f>VLOOKUP(A3567,'forecast data dump'!$A$1:$H$3450,5,FALSE)</f>
        <v>44427</v>
      </c>
      <c r="H3567" s="13">
        <f>VLOOKUP(A3567,'forecast data dump'!$A$1:$H$3450,8,FALSE)</f>
        <v>0</v>
      </c>
      <c r="I3567" s="22">
        <f t="shared" si="508"/>
        <v>50</v>
      </c>
      <c r="J3567" s="5"/>
      <c r="K3567" s="5"/>
      <c r="L3567" s="33">
        <f t="shared" si="509"/>
        <v>2663</v>
      </c>
      <c r="M3567" s="33">
        <f t="shared" si="510"/>
        <v>2663</v>
      </c>
      <c r="N3567" s="22">
        <f t="shared" si="511"/>
        <v>0</v>
      </c>
    </row>
    <row r="3568" spans="1:14" x14ac:dyDescent="0.3">
      <c r="A3568" s="5" t="s">
        <v>732</v>
      </c>
      <c r="B3568" s="5" t="s">
        <v>733</v>
      </c>
      <c r="C3568" s="5" t="s">
        <v>3804</v>
      </c>
      <c r="D3568" s="5">
        <v>75</v>
      </c>
      <c r="E3568" s="6">
        <v>1337</v>
      </c>
      <c r="F3568" s="17">
        <f>VLOOKUP(A3568,'forecast data dump'!$A$1:$H$3450,4,FALSE)</f>
        <v>44420</v>
      </c>
      <c r="G3568" s="17">
        <f>VLOOKUP(A3568,'forecast data dump'!$A$1:$H$3450,5,FALSE)</f>
        <v>44427</v>
      </c>
      <c r="H3568" s="13">
        <f>VLOOKUP(A3568,'forecast data dump'!$A$1:$H$3450,8,FALSE)</f>
        <v>0</v>
      </c>
      <c r="I3568" s="22">
        <f t="shared" si="508"/>
        <v>75</v>
      </c>
      <c r="J3568" s="5"/>
      <c r="K3568" s="5"/>
      <c r="L3568" s="33">
        <f t="shared" si="509"/>
        <v>1337</v>
      </c>
      <c r="M3568" s="33">
        <f t="shared" si="510"/>
        <v>1337</v>
      </c>
      <c r="N3568" s="22">
        <f t="shared" si="511"/>
        <v>0</v>
      </c>
    </row>
    <row r="3569" spans="1:14" x14ac:dyDescent="0.3">
      <c r="A3569" s="5" t="s">
        <v>732</v>
      </c>
      <c r="B3569" s="5" t="s">
        <v>733</v>
      </c>
      <c r="C3569" s="5" t="s">
        <v>3802</v>
      </c>
      <c r="D3569" s="5">
        <v>10</v>
      </c>
      <c r="E3569" s="6">
        <v>1162</v>
      </c>
      <c r="F3569" s="17">
        <f>VLOOKUP(A3569,'forecast data dump'!$A$1:$H$3450,4,FALSE)</f>
        <v>44420</v>
      </c>
      <c r="G3569" s="17">
        <f>VLOOKUP(A3569,'forecast data dump'!$A$1:$H$3450,5,FALSE)</f>
        <v>44427</v>
      </c>
      <c r="H3569" s="13">
        <f>VLOOKUP(A3569,'forecast data dump'!$A$1:$H$3450,8,FALSE)</f>
        <v>0</v>
      </c>
      <c r="I3569" s="22">
        <f t="shared" si="508"/>
        <v>10</v>
      </c>
      <c r="J3569" s="5"/>
      <c r="K3569" s="5"/>
      <c r="L3569" s="33">
        <f t="shared" si="509"/>
        <v>1162</v>
      </c>
      <c r="M3569" s="33">
        <f t="shared" si="510"/>
        <v>1162</v>
      </c>
      <c r="N3569" s="22">
        <f t="shared" si="511"/>
        <v>0</v>
      </c>
    </row>
    <row r="3570" spans="1:14" x14ac:dyDescent="0.3">
      <c r="A3570" s="5" t="s">
        <v>734</v>
      </c>
      <c r="B3570" s="5" t="s">
        <v>735</v>
      </c>
      <c r="C3570" s="5" t="s">
        <v>3803</v>
      </c>
      <c r="D3570" s="5">
        <v>50</v>
      </c>
      <c r="E3570" s="6">
        <v>2663</v>
      </c>
      <c r="F3570" s="17">
        <f>VLOOKUP(A3570,'forecast data dump'!$A$1:$H$3450,4,FALSE)</f>
        <v>44428</v>
      </c>
      <c r="G3570" s="17">
        <f>VLOOKUP(A3570,'forecast data dump'!$A$1:$H$3450,5,FALSE)</f>
        <v>44435</v>
      </c>
      <c r="H3570" s="13">
        <f>VLOOKUP(A3570,'forecast data dump'!$A$1:$H$3450,8,FALSE)</f>
        <v>0</v>
      </c>
      <c r="I3570" s="22">
        <f t="shared" si="508"/>
        <v>50</v>
      </c>
      <c r="J3570" s="5"/>
      <c r="K3570" s="5"/>
      <c r="L3570" s="33">
        <f t="shared" si="509"/>
        <v>2663</v>
      </c>
      <c r="M3570" s="33">
        <f t="shared" si="510"/>
        <v>2663</v>
      </c>
      <c r="N3570" s="22">
        <f t="shared" si="511"/>
        <v>0</v>
      </c>
    </row>
    <row r="3571" spans="1:14" x14ac:dyDescent="0.3">
      <c r="A3571" s="5" t="s">
        <v>734</v>
      </c>
      <c r="B3571" s="5" t="s">
        <v>735</v>
      </c>
      <c r="C3571" s="5" t="s">
        <v>3804</v>
      </c>
      <c r="D3571" s="5">
        <v>75</v>
      </c>
      <c r="E3571" s="6">
        <v>1337</v>
      </c>
      <c r="F3571" s="17">
        <f>VLOOKUP(A3571,'forecast data dump'!$A$1:$H$3450,4,FALSE)</f>
        <v>44428</v>
      </c>
      <c r="G3571" s="17">
        <f>VLOOKUP(A3571,'forecast data dump'!$A$1:$H$3450,5,FALSE)</f>
        <v>44435</v>
      </c>
      <c r="H3571" s="13">
        <f>VLOOKUP(A3571,'forecast data dump'!$A$1:$H$3450,8,FALSE)</f>
        <v>0</v>
      </c>
      <c r="I3571" s="22">
        <f t="shared" si="508"/>
        <v>75</v>
      </c>
      <c r="J3571" s="5"/>
      <c r="K3571" s="5"/>
      <c r="L3571" s="33">
        <f t="shared" si="509"/>
        <v>1337</v>
      </c>
      <c r="M3571" s="33">
        <f t="shared" si="510"/>
        <v>1337</v>
      </c>
      <c r="N3571" s="22">
        <f t="shared" si="511"/>
        <v>0</v>
      </c>
    </row>
    <row r="3572" spans="1:14" x14ac:dyDescent="0.3">
      <c r="A3572" s="5" t="s">
        <v>734</v>
      </c>
      <c r="B3572" s="5" t="s">
        <v>735</v>
      </c>
      <c r="C3572" s="5" t="s">
        <v>3802</v>
      </c>
      <c r="D3572" s="5">
        <v>10</v>
      </c>
      <c r="E3572" s="6">
        <v>1162</v>
      </c>
      <c r="F3572" s="17">
        <f>VLOOKUP(A3572,'forecast data dump'!$A$1:$H$3450,4,FALSE)</f>
        <v>44428</v>
      </c>
      <c r="G3572" s="17">
        <f>VLOOKUP(A3572,'forecast data dump'!$A$1:$H$3450,5,FALSE)</f>
        <v>44435</v>
      </c>
      <c r="H3572" s="13">
        <f>VLOOKUP(A3572,'forecast data dump'!$A$1:$H$3450,8,FALSE)</f>
        <v>0</v>
      </c>
      <c r="I3572" s="22">
        <f t="shared" si="508"/>
        <v>10</v>
      </c>
      <c r="J3572" s="5"/>
      <c r="K3572" s="5"/>
      <c r="L3572" s="33">
        <f t="shared" si="509"/>
        <v>1162</v>
      </c>
      <c r="M3572" s="33">
        <f t="shared" si="510"/>
        <v>1162</v>
      </c>
      <c r="N3572" s="22">
        <f t="shared" si="511"/>
        <v>0</v>
      </c>
    </row>
    <row r="3573" spans="1:14" x14ac:dyDescent="0.3">
      <c r="A3573" s="5" t="s">
        <v>736</v>
      </c>
      <c r="B3573" s="5" t="s">
        <v>737</v>
      </c>
      <c r="C3573" s="5" t="s">
        <v>3803</v>
      </c>
      <c r="D3573" s="5">
        <v>50</v>
      </c>
      <c r="E3573" s="6">
        <v>2663</v>
      </c>
      <c r="F3573" s="17">
        <f>VLOOKUP(A3573,'forecast data dump'!$A$1:$H$3450,4,FALSE)</f>
        <v>44438</v>
      </c>
      <c r="G3573" s="17">
        <f>VLOOKUP(A3573,'forecast data dump'!$A$1:$H$3450,5,FALSE)</f>
        <v>44446</v>
      </c>
      <c r="H3573" s="13">
        <f>VLOOKUP(A3573,'forecast data dump'!$A$1:$H$3450,8,FALSE)</f>
        <v>0</v>
      </c>
      <c r="I3573" s="22">
        <f t="shared" si="508"/>
        <v>50</v>
      </c>
      <c r="J3573" s="5"/>
      <c r="K3573" s="5"/>
      <c r="L3573" s="33">
        <f t="shared" si="509"/>
        <v>2663</v>
      </c>
      <c r="M3573" s="33">
        <f t="shared" si="510"/>
        <v>2663</v>
      </c>
      <c r="N3573" s="22">
        <f t="shared" si="511"/>
        <v>0</v>
      </c>
    </row>
    <row r="3574" spans="1:14" x14ac:dyDescent="0.3">
      <c r="A3574" s="5" t="s">
        <v>736</v>
      </c>
      <c r="B3574" s="5" t="s">
        <v>737</v>
      </c>
      <c r="C3574" s="5" t="s">
        <v>3804</v>
      </c>
      <c r="D3574" s="5">
        <v>75</v>
      </c>
      <c r="E3574" s="6">
        <v>1337</v>
      </c>
      <c r="F3574" s="17">
        <f>VLOOKUP(A3574,'forecast data dump'!$A$1:$H$3450,4,FALSE)</f>
        <v>44438</v>
      </c>
      <c r="G3574" s="17">
        <f>VLOOKUP(A3574,'forecast data dump'!$A$1:$H$3450,5,FALSE)</f>
        <v>44446</v>
      </c>
      <c r="H3574" s="13">
        <f>VLOOKUP(A3574,'forecast data dump'!$A$1:$H$3450,8,FALSE)</f>
        <v>0</v>
      </c>
      <c r="I3574" s="22">
        <f t="shared" si="508"/>
        <v>75</v>
      </c>
      <c r="J3574" s="5"/>
      <c r="K3574" s="5"/>
      <c r="L3574" s="33">
        <f t="shared" si="509"/>
        <v>1337</v>
      </c>
      <c r="M3574" s="33">
        <f t="shared" si="510"/>
        <v>1337</v>
      </c>
      <c r="N3574" s="22">
        <f t="shared" si="511"/>
        <v>0</v>
      </c>
    </row>
    <row r="3575" spans="1:14" x14ac:dyDescent="0.3">
      <c r="A3575" s="5" t="s">
        <v>736</v>
      </c>
      <c r="B3575" s="5" t="s">
        <v>737</v>
      </c>
      <c r="C3575" s="5" t="s">
        <v>3802</v>
      </c>
      <c r="D3575" s="5">
        <v>10</v>
      </c>
      <c r="E3575" s="6">
        <v>1162</v>
      </c>
      <c r="F3575" s="17">
        <f>VLOOKUP(A3575,'forecast data dump'!$A$1:$H$3450,4,FALSE)</f>
        <v>44438</v>
      </c>
      <c r="G3575" s="17">
        <f>VLOOKUP(A3575,'forecast data dump'!$A$1:$H$3450,5,FALSE)</f>
        <v>44446</v>
      </c>
      <c r="H3575" s="13">
        <f>VLOOKUP(A3575,'forecast data dump'!$A$1:$H$3450,8,FALSE)</f>
        <v>0</v>
      </c>
      <c r="I3575" s="22">
        <f t="shared" si="508"/>
        <v>10</v>
      </c>
      <c r="J3575" s="5"/>
      <c r="K3575" s="5"/>
      <c r="L3575" s="33">
        <f t="shared" si="509"/>
        <v>1162</v>
      </c>
      <c r="M3575" s="33">
        <f t="shared" si="510"/>
        <v>1162</v>
      </c>
      <c r="N3575" s="22">
        <f t="shared" si="511"/>
        <v>0</v>
      </c>
    </row>
    <row r="3576" spans="1:14" x14ac:dyDescent="0.3">
      <c r="A3576" s="5" t="s">
        <v>738</v>
      </c>
      <c r="B3576" s="5" t="s">
        <v>739</v>
      </c>
      <c r="C3576" s="5" t="s">
        <v>3803</v>
      </c>
      <c r="D3576" s="5">
        <v>50</v>
      </c>
      <c r="E3576" s="6">
        <v>2663</v>
      </c>
      <c r="F3576" s="17">
        <f>VLOOKUP(A3576,'forecast data dump'!$A$1:$H$3450,4,FALSE)</f>
        <v>44447</v>
      </c>
      <c r="G3576" s="17">
        <f>VLOOKUP(A3576,'forecast data dump'!$A$1:$H$3450,5,FALSE)</f>
        <v>44454</v>
      </c>
      <c r="H3576" s="13">
        <f>VLOOKUP(A3576,'forecast data dump'!$A$1:$H$3450,8,FALSE)</f>
        <v>0</v>
      </c>
      <c r="I3576" s="22">
        <f t="shared" si="508"/>
        <v>50</v>
      </c>
      <c r="J3576" s="5"/>
      <c r="K3576" s="5"/>
      <c r="L3576" s="33">
        <f t="shared" si="509"/>
        <v>2663</v>
      </c>
      <c r="M3576" s="33">
        <f t="shared" si="510"/>
        <v>2663</v>
      </c>
      <c r="N3576" s="22">
        <f t="shared" si="511"/>
        <v>0</v>
      </c>
    </row>
    <row r="3577" spans="1:14" x14ac:dyDescent="0.3">
      <c r="A3577" s="5" t="s">
        <v>738</v>
      </c>
      <c r="B3577" s="5" t="s">
        <v>739</v>
      </c>
      <c r="C3577" s="5" t="s">
        <v>3804</v>
      </c>
      <c r="D3577" s="5">
        <v>75</v>
      </c>
      <c r="E3577" s="6">
        <v>1337</v>
      </c>
      <c r="F3577" s="17">
        <f>VLOOKUP(A3577,'forecast data dump'!$A$1:$H$3450,4,FALSE)</f>
        <v>44447</v>
      </c>
      <c r="G3577" s="17">
        <f>VLOOKUP(A3577,'forecast data dump'!$A$1:$H$3450,5,FALSE)</f>
        <v>44454</v>
      </c>
      <c r="H3577" s="13">
        <f>VLOOKUP(A3577,'forecast data dump'!$A$1:$H$3450,8,FALSE)</f>
        <v>0</v>
      </c>
      <c r="I3577" s="22">
        <f t="shared" si="508"/>
        <v>75</v>
      </c>
      <c r="J3577" s="5"/>
      <c r="K3577" s="5"/>
      <c r="L3577" s="33">
        <f t="shared" si="509"/>
        <v>1337</v>
      </c>
      <c r="M3577" s="33">
        <f t="shared" si="510"/>
        <v>1337</v>
      </c>
      <c r="N3577" s="22">
        <f t="shared" si="511"/>
        <v>0</v>
      </c>
    </row>
    <row r="3578" spans="1:14" x14ac:dyDescent="0.3">
      <c r="A3578" s="5" t="s">
        <v>738</v>
      </c>
      <c r="B3578" s="5" t="s">
        <v>739</v>
      </c>
      <c r="C3578" s="5" t="s">
        <v>3802</v>
      </c>
      <c r="D3578" s="5">
        <v>10</v>
      </c>
      <c r="E3578" s="6">
        <v>1162</v>
      </c>
      <c r="F3578" s="17">
        <f>VLOOKUP(A3578,'forecast data dump'!$A$1:$H$3450,4,FALSE)</f>
        <v>44447</v>
      </c>
      <c r="G3578" s="17">
        <f>VLOOKUP(A3578,'forecast data dump'!$A$1:$H$3450,5,FALSE)</f>
        <v>44454</v>
      </c>
      <c r="H3578" s="13">
        <f>VLOOKUP(A3578,'forecast data dump'!$A$1:$H$3450,8,FALSE)</f>
        <v>0</v>
      </c>
      <c r="I3578" s="22">
        <f t="shared" si="508"/>
        <v>10</v>
      </c>
      <c r="J3578" s="5"/>
      <c r="K3578" s="5"/>
      <c r="L3578" s="33">
        <f t="shared" si="509"/>
        <v>1162</v>
      </c>
      <c r="M3578" s="33">
        <f t="shared" si="510"/>
        <v>1162</v>
      </c>
      <c r="N3578" s="22">
        <f t="shared" si="511"/>
        <v>0</v>
      </c>
    </row>
    <row r="3579" spans="1:14" x14ac:dyDescent="0.3">
      <c r="A3579" s="5" t="s">
        <v>740</v>
      </c>
      <c r="B3579" s="5" t="s">
        <v>741</v>
      </c>
      <c r="C3579" s="5" t="s">
        <v>3803</v>
      </c>
      <c r="D3579" s="5">
        <v>50</v>
      </c>
      <c r="E3579" s="6">
        <v>2663</v>
      </c>
      <c r="F3579" s="17">
        <f>VLOOKUP(A3579,'forecast data dump'!$A$1:$H$3450,4,FALSE)</f>
        <v>44455</v>
      </c>
      <c r="G3579" s="17">
        <f>VLOOKUP(A3579,'forecast data dump'!$A$1:$H$3450,5,FALSE)</f>
        <v>44462</v>
      </c>
      <c r="H3579" s="13">
        <f>VLOOKUP(A3579,'forecast data dump'!$A$1:$H$3450,8,FALSE)</f>
        <v>0</v>
      </c>
      <c r="I3579" s="22">
        <f t="shared" si="508"/>
        <v>50</v>
      </c>
      <c r="J3579" s="5"/>
      <c r="K3579" s="5"/>
      <c r="L3579" s="33">
        <f t="shared" si="509"/>
        <v>2663</v>
      </c>
      <c r="M3579" s="33">
        <f t="shared" si="510"/>
        <v>2663</v>
      </c>
      <c r="N3579" s="22">
        <f t="shared" si="511"/>
        <v>0</v>
      </c>
    </row>
    <row r="3580" spans="1:14" x14ac:dyDescent="0.3">
      <c r="A3580" s="5" t="s">
        <v>740</v>
      </c>
      <c r="B3580" s="5" t="s">
        <v>741</v>
      </c>
      <c r="C3580" s="5" t="s">
        <v>3804</v>
      </c>
      <c r="D3580" s="5">
        <v>75</v>
      </c>
      <c r="E3580" s="6">
        <v>1337</v>
      </c>
      <c r="F3580" s="17">
        <f>VLOOKUP(A3580,'forecast data dump'!$A$1:$H$3450,4,FALSE)</f>
        <v>44455</v>
      </c>
      <c r="G3580" s="17">
        <f>VLOOKUP(A3580,'forecast data dump'!$A$1:$H$3450,5,FALSE)</f>
        <v>44462</v>
      </c>
      <c r="H3580" s="13">
        <f>VLOOKUP(A3580,'forecast data dump'!$A$1:$H$3450,8,FALSE)</f>
        <v>0</v>
      </c>
      <c r="I3580" s="22">
        <f t="shared" si="508"/>
        <v>75</v>
      </c>
      <c r="J3580" s="5"/>
      <c r="K3580" s="5"/>
      <c r="L3580" s="33">
        <f t="shared" si="509"/>
        <v>1337</v>
      </c>
      <c r="M3580" s="33">
        <f t="shared" si="510"/>
        <v>1337</v>
      </c>
      <c r="N3580" s="22">
        <f t="shared" si="511"/>
        <v>0</v>
      </c>
    </row>
    <row r="3581" spans="1:14" x14ac:dyDescent="0.3">
      <c r="A3581" s="5" t="s">
        <v>740</v>
      </c>
      <c r="B3581" s="5" t="s">
        <v>741</v>
      </c>
      <c r="C3581" s="5" t="s">
        <v>3802</v>
      </c>
      <c r="D3581" s="5">
        <v>10</v>
      </c>
      <c r="E3581" s="6">
        <v>1162</v>
      </c>
      <c r="F3581" s="17">
        <f>VLOOKUP(A3581,'forecast data dump'!$A$1:$H$3450,4,FALSE)</f>
        <v>44455</v>
      </c>
      <c r="G3581" s="17">
        <f>VLOOKUP(A3581,'forecast data dump'!$A$1:$H$3450,5,FALSE)</f>
        <v>44462</v>
      </c>
      <c r="H3581" s="13">
        <f>VLOOKUP(A3581,'forecast data dump'!$A$1:$H$3450,8,FALSE)</f>
        <v>0</v>
      </c>
      <c r="I3581" s="22">
        <f t="shared" si="508"/>
        <v>10</v>
      </c>
      <c r="J3581" s="5"/>
      <c r="K3581" s="5"/>
      <c r="L3581" s="33">
        <f t="shared" si="509"/>
        <v>1162</v>
      </c>
      <c r="M3581" s="33">
        <f t="shared" si="510"/>
        <v>1162</v>
      </c>
      <c r="N3581" s="22">
        <f t="shared" si="511"/>
        <v>0</v>
      </c>
    </row>
    <row r="3582" spans="1:14" x14ac:dyDescent="0.3">
      <c r="A3582" s="5" t="s">
        <v>742</v>
      </c>
      <c r="B3582" s="5" t="s">
        <v>743</v>
      </c>
      <c r="C3582" s="5" t="s">
        <v>3803</v>
      </c>
      <c r="D3582" s="5">
        <v>50</v>
      </c>
      <c r="E3582" s="6">
        <v>2663</v>
      </c>
      <c r="F3582" s="17">
        <f>VLOOKUP(A3582,'forecast data dump'!$A$1:$H$3450,4,FALSE)</f>
        <v>44463</v>
      </c>
      <c r="G3582" s="17">
        <f>VLOOKUP(A3582,'forecast data dump'!$A$1:$H$3450,5,FALSE)</f>
        <v>44470</v>
      </c>
      <c r="H3582" s="13">
        <f>VLOOKUP(A3582,'forecast data dump'!$A$1:$H$3450,8,FALSE)</f>
        <v>0</v>
      </c>
      <c r="I3582" s="22">
        <f t="shared" si="508"/>
        <v>50</v>
      </c>
      <c r="J3582" s="5"/>
      <c r="K3582" s="5"/>
      <c r="L3582" s="33">
        <f t="shared" si="509"/>
        <v>2663</v>
      </c>
      <c r="M3582" s="33">
        <f t="shared" si="510"/>
        <v>2663</v>
      </c>
      <c r="N3582" s="22">
        <f t="shared" si="511"/>
        <v>0</v>
      </c>
    </row>
    <row r="3583" spans="1:14" x14ac:dyDescent="0.3">
      <c r="A3583" s="5" t="s">
        <v>742</v>
      </c>
      <c r="B3583" s="5" t="s">
        <v>743</v>
      </c>
      <c r="C3583" s="5" t="s">
        <v>3804</v>
      </c>
      <c r="D3583" s="5">
        <v>75</v>
      </c>
      <c r="E3583" s="6">
        <v>1337</v>
      </c>
      <c r="F3583" s="17">
        <f>VLOOKUP(A3583,'forecast data dump'!$A$1:$H$3450,4,FALSE)</f>
        <v>44463</v>
      </c>
      <c r="G3583" s="17">
        <f>VLOOKUP(A3583,'forecast data dump'!$A$1:$H$3450,5,FALSE)</f>
        <v>44470</v>
      </c>
      <c r="H3583" s="13">
        <f>VLOOKUP(A3583,'forecast data dump'!$A$1:$H$3450,8,FALSE)</f>
        <v>0</v>
      </c>
      <c r="I3583" s="22">
        <f t="shared" si="508"/>
        <v>75</v>
      </c>
      <c r="J3583" s="5"/>
      <c r="K3583" s="5"/>
      <c r="L3583" s="33">
        <f t="shared" si="509"/>
        <v>1337</v>
      </c>
      <c r="M3583" s="33">
        <f t="shared" si="510"/>
        <v>1337</v>
      </c>
      <c r="N3583" s="22">
        <f t="shared" si="511"/>
        <v>0</v>
      </c>
    </row>
    <row r="3584" spans="1:14" x14ac:dyDescent="0.3">
      <c r="A3584" s="5" t="s">
        <v>742</v>
      </c>
      <c r="B3584" s="5" t="s">
        <v>743</v>
      </c>
      <c r="C3584" s="5" t="s">
        <v>3802</v>
      </c>
      <c r="D3584" s="5">
        <v>10</v>
      </c>
      <c r="E3584" s="6">
        <v>1162</v>
      </c>
      <c r="F3584" s="17">
        <f>VLOOKUP(A3584,'forecast data dump'!$A$1:$H$3450,4,FALSE)</f>
        <v>44463</v>
      </c>
      <c r="G3584" s="17">
        <f>VLOOKUP(A3584,'forecast data dump'!$A$1:$H$3450,5,FALSE)</f>
        <v>44470</v>
      </c>
      <c r="H3584" s="13">
        <f>VLOOKUP(A3584,'forecast data dump'!$A$1:$H$3450,8,FALSE)</f>
        <v>0</v>
      </c>
      <c r="I3584" s="22">
        <f t="shared" si="508"/>
        <v>10</v>
      </c>
      <c r="J3584" s="5"/>
      <c r="K3584" s="5"/>
      <c r="L3584" s="33">
        <f t="shared" si="509"/>
        <v>1162</v>
      </c>
      <c r="M3584" s="33">
        <f t="shared" si="510"/>
        <v>1162</v>
      </c>
      <c r="N3584" s="22">
        <f t="shared" si="511"/>
        <v>0</v>
      </c>
    </row>
    <row r="3585" spans="1:14" x14ac:dyDescent="0.3">
      <c r="A3585" s="5" t="s">
        <v>744</v>
      </c>
      <c r="B3585" s="5" t="s">
        <v>745</v>
      </c>
      <c r="C3585" s="5" t="s">
        <v>3803</v>
      </c>
      <c r="D3585" s="5">
        <v>50</v>
      </c>
      <c r="E3585" s="6">
        <v>2663</v>
      </c>
      <c r="F3585" s="17">
        <f>VLOOKUP(A3585,'forecast data dump'!$A$1:$H$3450,4,FALSE)</f>
        <v>44473</v>
      </c>
      <c r="G3585" s="17">
        <f>VLOOKUP(A3585,'forecast data dump'!$A$1:$H$3450,5,FALSE)</f>
        <v>44481</v>
      </c>
      <c r="H3585" s="13">
        <f>VLOOKUP(A3585,'forecast data dump'!$A$1:$H$3450,8,FALSE)</f>
        <v>0</v>
      </c>
      <c r="I3585" s="22">
        <f t="shared" si="508"/>
        <v>50</v>
      </c>
      <c r="J3585" s="5"/>
      <c r="K3585" s="5"/>
      <c r="L3585" s="33">
        <f t="shared" si="509"/>
        <v>2663</v>
      </c>
      <c r="M3585" s="33">
        <f t="shared" si="510"/>
        <v>2663</v>
      </c>
      <c r="N3585" s="22">
        <f t="shared" si="511"/>
        <v>0</v>
      </c>
    </row>
    <row r="3586" spans="1:14" x14ac:dyDescent="0.3">
      <c r="A3586" s="5" t="s">
        <v>744</v>
      </c>
      <c r="B3586" s="5" t="s">
        <v>745</v>
      </c>
      <c r="C3586" s="5" t="s">
        <v>3804</v>
      </c>
      <c r="D3586" s="5">
        <v>75</v>
      </c>
      <c r="E3586" s="6">
        <v>1337</v>
      </c>
      <c r="F3586" s="17">
        <f>VLOOKUP(A3586,'forecast data dump'!$A$1:$H$3450,4,FALSE)</f>
        <v>44473</v>
      </c>
      <c r="G3586" s="17">
        <f>VLOOKUP(A3586,'forecast data dump'!$A$1:$H$3450,5,FALSE)</f>
        <v>44481</v>
      </c>
      <c r="H3586" s="13">
        <f>VLOOKUP(A3586,'forecast data dump'!$A$1:$H$3450,8,FALSE)</f>
        <v>0</v>
      </c>
      <c r="I3586" s="22">
        <f t="shared" si="508"/>
        <v>75</v>
      </c>
      <c r="J3586" s="5"/>
      <c r="K3586" s="5"/>
      <c r="L3586" s="33">
        <f t="shared" si="509"/>
        <v>1337</v>
      </c>
      <c r="M3586" s="33">
        <f t="shared" si="510"/>
        <v>1337</v>
      </c>
      <c r="N3586" s="22">
        <f t="shared" si="511"/>
        <v>0</v>
      </c>
    </row>
    <row r="3587" spans="1:14" x14ac:dyDescent="0.3">
      <c r="A3587" s="5" t="s">
        <v>744</v>
      </c>
      <c r="B3587" s="5" t="s">
        <v>745</v>
      </c>
      <c r="C3587" s="5" t="s">
        <v>3802</v>
      </c>
      <c r="D3587" s="5">
        <v>10</v>
      </c>
      <c r="E3587" s="6">
        <v>1162</v>
      </c>
      <c r="F3587" s="17">
        <f>VLOOKUP(A3587,'forecast data dump'!$A$1:$H$3450,4,FALSE)</f>
        <v>44473</v>
      </c>
      <c r="G3587" s="17">
        <f>VLOOKUP(A3587,'forecast data dump'!$A$1:$H$3450,5,FALSE)</f>
        <v>44481</v>
      </c>
      <c r="H3587" s="13">
        <f>VLOOKUP(A3587,'forecast data dump'!$A$1:$H$3450,8,FALSE)</f>
        <v>0</v>
      </c>
      <c r="I3587" s="22">
        <f t="shared" si="508"/>
        <v>10</v>
      </c>
      <c r="J3587" s="5"/>
      <c r="K3587" s="5"/>
      <c r="L3587" s="33">
        <f t="shared" si="509"/>
        <v>1162</v>
      </c>
      <c r="M3587" s="33">
        <f t="shared" si="510"/>
        <v>1162</v>
      </c>
      <c r="N3587" s="22">
        <f t="shared" si="511"/>
        <v>0</v>
      </c>
    </row>
    <row r="3588" spans="1:14" x14ac:dyDescent="0.3">
      <c r="A3588" s="5" t="s">
        <v>746</v>
      </c>
      <c r="B3588" s="5" t="s">
        <v>747</v>
      </c>
      <c r="C3588" s="5" t="s">
        <v>3803</v>
      </c>
      <c r="D3588" s="5">
        <v>50</v>
      </c>
      <c r="E3588" s="6">
        <v>2663</v>
      </c>
      <c r="F3588" s="17">
        <f>VLOOKUP(A3588,'forecast data dump'!$A$1:$H$3450,4,FALSE)</f>
        <v>44482</v>
      </c>
      <c r="G3588" s="17">
        <f>VLOOKUP(A3588,'forecast data dump'!$A$1:$H$3450,5,FALSE)</f>
        <v>44489</v>
      </c>
      <c r="H3588" s="13">
        <f>VLOOKUP(A3588,'forecast data dump'!$A$1:$H$3450,8,FALSE)</f>
        <v>0</v>
      </c>
      <c r="I3588" s="22">
        <f t="shared" si="508"/>
        <v>50</v>
      </c>
      <c r="J3588" s="5"/>
      <c r="K3588" s="5"/>
      <c r="L3588" s="33">
        <f t="shared" si="509"/>
        <v>2663</v>
      </c>
      <c r="M3588" s="33">
        <f t="shared" si="510"/>
        <v>2663</v>
      </c>
      <c r="N3588" s="22">
        <f t="shared" si="511"/>
        <v>0</v>
      </c>
    </row>
    <row r="3589" spans="1:14" x14ac:dyDescent="0.3">
      <c r="A3589" s="5" t="s">
        <v>746</v>
      </c>
      <c r="B3589" s="5" t="s">
        <v>747</v>
      </c>
      <c r="C3589" s="5" t="s">
        <v>3804</v>
      </c>
      <c r="D3589" s="5">
        <v>75</v>
      </c>
      <c r="E3589" s="6">
        <v>1337</v>
      </c>
      <c r="F3589" s="17">
        <f>VLOOKUP(A3589,'forecast data dump'!$A$1:$H$3450,4,FALSE)</f>
        <v>44482</v>
      </c>
      <c r="G3589" s="17">
        <f>VLOOKUP(A3589,'forecast data dump'!$A$1:$H$3450,5,FALSE)</f>
        <v>44489</v>
      </c>
      <c r="H3589" s="13">
        <f>VLOOKUP(A3589,'forecast data dump'!$A$1:$H$3450,8,FALSE)</f>
        <v>0</v>
      </c>
      <c r="I3589" s="22">
        <f t="shared" si="508"/>
        <v>75</v>
      </c>
      <c r="J3589" s="5"/>
      <c r="K3589" s="5"/>
      <c r="L3589" s="33">
        <f t="shared" si="509"/>
        <v>1337</v>
      </c>
      <c r="M3589" s="33">
        <f t="shared" si="510"/>
        <v>1337</v>
      </c>
      <c r="N3589" s="22">
        <f t="shared" si="511"/>
        <v>0</v>
      </c>
    </row>
    <row r="3590" spans="1:14" x14ac:dyDescent="0.3">
      <c r="A3590" s="5" t="s">
        <v>746</v>
      </c>
      <c r="B3590" s="5" t="s">
        <v>747</v>
      </c>
      <c r="C3590" s="5" t="s">
        <v>3802</v>
      </c>
      <c r="D3590" s="5">
        <v>10</v>
      </c>
      <c r="E3590" s="6">
        <v>1162</v>
      </c>
      <c r="F3590" s="17">
        <f>VLOOKUP(A3590,'forecast data dump'!$A$1:$H$3450,4,FALSE)</f>
        <v>44482</v>
      </c>
      <c r="G3590" s="17">
        <f>VLOOKUP(A3590,'forecast data dump'!$A$1:$H$3450,5,FALSE)</f>
        <v>44489</v>
      </c>
      <c r="H3590" s="13">
        <f>VLOOKUP(A3590,'forecast data dump'!$A$1:$H$3450,8,FALSE)</f>
        <v>0</v>
      </c>
      <c r="I3590" s="22">
        <f t="shared" si="508"/>
        <v>10</v>
      </c>
      <c r="J3590" s="5"/>
      <c r="K3590" s="5"/>
      <c r="L3590" s="33">
        <f t="shared" si="509"/>
        <v>1162</v>
      </c>
      <c r="M3590" s="33">
        <f t="shared" si="510"/>
        <v>1162</v>
      </c>
      <c r="N3590" s="22">
        <f t="shared" si="511"/>
        <v>0</v>
      </c>
    </row>
    <row r="3591" spans="1:14" x14ac:dyDescent="0.3">
      <c r="A3591" s="5" t="s">
        <v>748</v>
      </c>
      <c r="B3591" s="5" t="s">
        <v>749</v>
      </c>
      <c r="C3591" s="5" t="s">
        <v>3803</v>
      </c>
      <c r="D3591" s="5">
        <v>50</v>
      </c>
      <c r="E3591" s="6">
        <v>2663</v>
      </c>
      <c r="F3591" s="17">
        <f>VLOOKUP(A3591,'forecast data dump'!$A$1:$H$3450,4,FALSE)</f>
        <v>44490</v>
      </c>
      <c r="G3591" s="17">
        <f>VLOOKUP(A3591,'forecast data dump'!$A$1:$H$3450,5,FALSE)</f>
        <v>44497</v>
      </c>
      <c r="H3591" s="13">
        <f>VLOOKUP(A3591,'forecast data dump'!$A$1:$H$3450,8,FALSE)</f>
        <v>0</v>
      </c>
      <c r="I3591" s="22">
        <f t="shared" si="508"/>
        <v>50</v>
      </c>
      <c r="J3591" s="5"/>
      <c r="K3591" s="5"/>
      <c r="L3591" s="33">
        <f t="shared" si="509"/>
        <v>2663</v>
      </c>
      <c r="M3591" s="33">
        <f t="shared" si="510"/>
        <v>2663</v>
      </c>
      <c r="N3591" s="22">
        <f t="shared" si="511"/>
        <v>0</v>
      </c>
    </row>
    <row r="3592" spans="1:14" x14ac:dyDescent="0.3">
      <c r="A3592" s="5" t="s">
        <v>748</v>
      </c>
      <c r="B3592" s="5" t="s">
        <v>749</v>
      </c>
      <c r="C3592" s="5" t="s">
        <v>3804</v>
      </c>
      <c r="D3592" s="5">
        <v>75</v>
      </c>
      <c r="E3592" s="6">
        <v>1337</v>
      </c>
      <c r="F3592" s="17">
        <f>VLOOKUP(A3592,'forecast data dump'!$A$1:$H$3450,4,FALSE)</f>
        <v>44490</v>
      </c>
      <c r="G3592" s="17">
        <f>VLOOKUP(A3592,'forecast data dump'!$A$1:$H$3450,5,FALSE)</f>
        <v>44497</v>
      </c>
      <c r="H3592" s="13">
        <f>VLOOKUP(A3592,'forecast data dump'!$A$1:$H$3450,8,FALSE)</f>
        <v>0</v>
      </c>
      <c r="I3592" s="22">
        <f t="shared" si="508"/>
        <v>75</v>
      </c>
      <c r="J3592" s="5"/>
      <c r="K3592" s="5"/>
      <c r="L3592" s="33">
        <f t="shared" si="509"/>
        <v>1337</v>
      </c>
      <c r="M3592" s="33">
        <f t="shared" si="510"/>
        <v>1337</v>
      </c>
      <c r="N3592" s="22">
        <f t="shared" si="511"/>
        <v>0</v>
      </c>
    </row>
    <row r="3593" spans="1:14" x14ac:dyDescent="0.3">
      <c r="A3593" s="5" t="s">
        <v>748</v>
      </c>
      <c r="B3593" s="5" t="s">
        <v>749</v>
      </c>
      <c r="C3593" s="5" t="s">
        <v>3802</v>
      </c>
      <c r="D3593" s="5">
        <v>10</v>
      </c>
      <c r="E3593" s="6">
        <v>1162</v>
      </c>
      <c r="F3593" s="17">
        <f>VLOOKUP(A3593,'forecast data dump'!$A$1:$H$3450,4,FALSE)</f>
        <v>44490</v>
      </c>
      <c r="G3593" s="17">
        <f>VLOOKUP(A3593,'forecast data dump'!$A$1:$H$3450,5,FALSE)</f>
        <v>44497</v>
      </c>
      <c r="H3593" s="13">
        <f>VLOOKUP(A3593,'forecast data dump'!$A$1:$H$3450,8,FALSE)</f>
        <v>0</v>
      </c>
      <c r="I3593" s="22">
        <f t="shared" ref="I3593:I3620" si="512">D3593*(1-H3593)</f>
        <v>10</v>
      </c>
      <c r="J3593" s="5"/>
      <c r="K3593" s="5"/>
      <c r="L3593" s="33">
        <f t="shared" ref="L3593:L3620" si="513">E3593*(1-H3593)</f>
        <v>1162</v>
      </c>
      <c r="M3593" s="33">
        <f t="shared" ref="M3593:M3620" si="514">IF(J3593="",L3593,(E3593/D3593)*J3593)</f>
        <v>1162</v>
      </c>
      <c r="N3593" s="22">
        <f t="shared" ref="N3593:N3620" si="515">L3593-M3593</f>
        <v>0</v>
      </c>
    </row>
    <row r="3594" spans="1:14" x14ac:dyDescent="0.3">
      <c r="A3594" s="5" t="s">
        <v>750</v>
      </c>
      <c r="B3594" s="5" t="s">
        <v>751</v>
      </c>
      <c r="C3594" s="5" t="s">
        <v>3803</v>
      </c>
      <c r="D3594" s="5">
        <v>50</v>
      </c>
      <c r="E3594" s="6">
        <v>2663</v>
      </c>
      <c r="F3594" s="17">
        <f>VLOOKUP(A3594,'forecast data dump'!$A$1:$H$3450,4,FALSE)</f>
        <v>44498</v>
      </c>
      <c r="G3594" s="17">
        <f>VLOOKUP(A3594,'forecast data dump'!$A$1:$H$3450,5,FALSE)</f>
        <v>44504</v>
      </c>
      <c r="H3594" s="13">
        <f>VLOOKUP(A3594,'forecast data dump'!$A$1:$H$3450,8,FALSE)</f>
        <v>0</v>
      </c>
      <c r="I3594" s="22">
        <f t="shared" si="512"/>
        <v>50</v>
      </c>
      <c r="J3594" s="5"/>
      <c r="K3594" s="5"/>
      <c r="L3594" s="33">
        <f t="shared" si="513"/>
        <v>2663</v>
      </c>
      <c r="M3594" s="33">
        <f t="shared" si="514"/>
        <v>2663</v>
      </c>
      <c r="N3594" s="22">
        <f t="shared" si="515"/>
        <v>0</v>
      </c>
    </row>
    <row r="3595" spans="1:14" x14ac:dyDescent="0.3">
      <c r="A3595" s="5" t="s">
        <v>750</v>
      </c>
      <c r="B3595" s="5" t="s">
        <v>751</v>
      </c>
      <c r="C3595" s="5" t="s">
        <v>3804</v>
      </c>
      <c r="D3595" s="5">
        <v>75</v>
      </c>
      <c r="E3595" s="6">
        <v>1337</v>
      </c>
      <c r="F3595" s="17">
        <f>VLOOKUP(A3595,'forecast data dump'!$A$1:$H$3450,4,FALSE)</f>
        <v>44498</v>
      </c>
      <c r="G3595" s="17">
        <f>VLOOKUP(A3595,'forecast data dump'!$A$1:$H$3450,5,FALSE)</f>
        <v>44504</v>
      </c>
      <c r="H3595" s="13">
        <f>VLOOKUP(A3595,'forecast data dump'!$A$1:$H$3450,8,FALSE)</f>
        <v>0</v>
      </c>
      <c r="I3595" s="22">
        <f t="shared" si="512"/>
        <v>75</v>
      </c>
      <c r="J3595" s="5"/>
      <c r="K3595" s="5"/>
      <c r="L3595" s="33">
        <f t="shared" si="513"/>
        <v>1337</v>
      </c>
      <c r="M3595" s="33">
        <f t="shared" si="514"/>
        <v>1337</v>
      </c>
      <c r="N3595" s="22">
        <f t="shared" si="515"/>
        <v>0</v>
      </c>
    </row>
    <row r="3596" spans="1:14" x14ac:dyDescent="0.3">
      <c r="A3596" s="5" t="s">
        <v>750</v>
      </c>
      <c r="B3596" s="5" t="s">
        <v>751</v>
      </c>
      <c r="C3596" s="5" t="s">
        <v>3802</v>
      </c>
      <c r="D3596" s="5">
        <v>10</v>
      </c>
      <c r="E3596" s="6">
        <v>1162</v>
      </c>
      <c r="F3596" s="17">
        <f>VLOOKUP(A3596,'forecast data dump'!$A$1:$H$3450,4,FALSE)</f>
        <v>44498</v>
      </c>
      <c r="G3596" s="17">
        <f>VLOOKUP(A3596,'forecast data dump'!$A$1:$H$3450,5,FALSE)</f>
        <v>44504</v>
      </c>
      <c r="H3596" s="13">
        <f>VLOOKUP(A3596,'forecast data dump'!$A$1:$H$3450,8,FALSE)</f>
        <v>0</v>
      </c>
      <c r="I3596" s="22">
        <f t="shared" si="512"/>
        <v>10</v>
      </c>
      <c r="J3596" s="5"/>
      <c r="K3596" s="5"/>
      <c r="L3596" s="33">
        <f t="shared" si="513"/>
        <v>1162</v>
      </c>
      <c r="M3596" s="33">
        <f t="shared" si="514"/>
        <v>1162</v>
      </c>
      <c r="N3596" s="22">
        <f t="shared" si="515"/>
        <v>0</v>
      </c>
    </row>
    <row r="3597" spans="1:14" x14ac:dyDescent="0.3">
      <c r="A3597" s="5" t="s">
        <v>752</v>
      </c>
      <c r="B3597" s="5" t="s">
        <v>753</v>
      </c>
      <c r="C3597" s="5" t="s">
        <v>3803</v>
      </c>
      <c r="D3597" s="5">
        <v>50</v>
      </c>
      <c r="E3597" s="6">
        <v>2663</v>
      </c>
      <c r="F3597" s="17">
        <f>VLOOKUP(A3597,'forecast data dump'!$A$1:$H$3450,4,FALSE)</f>
        <v>44505</v>
      </c>
      <c r="G3597" s="17">
        <f>VLOOKUP(A3597,'forecast data dump'!$A$1:$H$3450,5,FALSE)</f>
        <v>44512</v>
      </c>
      <c r="H3597" s="13">
        <f>VLOOKUP(A3597,'forecast data dump'!$A$1:$H$3450,8,FALSE)</f>
        <v>0</v>
      </c>
      <c r="I3597" s="22">
        <f t="shared" si="512"/>
        <v>50</v>
      </c>
      <c r="J3597" s="5"/>
      <c r="K3597" s="5"/>
      <c r="L3597" s="33">
        <f t="shared" si="513"/>
        <v>2663</v>
      </c>
      <c r="M3597" s="33">
        <f t="shared" si="514"/>
        <v>2663</v>
      </c>
      <c r="N3597" s="22">
        <f t="shared" si="515"/>
        <v>0</v>
      </c>
    </row>
    <row r="3598" spans="1:14" x14ac:dyDescent="0.3">
      <c r="A3598" s="5" t="s">
        <v>752</v>
      </c>
      <c r="B3598" s="5" t="s">
        <v>753</v>
      </c>
      <c r="C3598" s="5" t="s">
        <v>3804</v>
      </c>
      <c r="D3598" s="5">
        <v>75</v>
      </c>
      <c r="E3598" s="6">
        <v>1337</v>
      </c>
      <c r="F3598" s="17">
        <f>VLOOKUP(A3598,'forecast data dump'!$A$1:$H$3450,4,FALSE)</f>
        <v>44505</v>
      </c>
      <c r="G3598" s="17">
        <f>VLOOKUP(A3598,'forecast data dump'!$A$1:$H$3450,5,FALSE)</f>
        <v>44512</v>
      </c>
      <c r="H3598" s="13">
        <f>VLOOKUP(A3598,'forecast data dump'!$A$1:$H$3450,8,FALSE)</f>
        <v>0</v>
      </c>
      <c r="I3598" s="22">
        <f t="shared" si="512"/>
        <v>75</v>
      </c>
      <c r="J3598" s="5"/>
      <c r="K3598" s="5"/>
      <c r="L3598" s="33">
        <f t="shared" si="513"/>
        <v>1337</v>
      </c>
      <c r="M3598" s="33">
        <f t="shared" si="514"/>
        <v>1337</v>
      </c>
      <c r="N3598" s="22">
        <f t="shared" si="515"/>
        <v>0</v>
      </c>
    </row>
    <row r="3599" spans="1:14" x14ac:dyDescent="0.3">
      <c r="A3599" s="5" t="s">
        <v>752</v>
      </c>
      <c r="B3599" s="5" t="s">
        <v>753</v>
      </c>
      <c r="C3599" s="5" t="s">
        <v>3802</v>
      </c>
      <c r="D3599" s="5">
        <v>10</v>
      </c>
      <c r="E3599" s="6">
        <v>1162</v>
      </c>
      <c r="F3599" s="17">
        <f>VLOOKUP(A3599,'forecast data dump'!$A$1:$H$3450,4,FALSE)</f>
        <v>44505</v>
      </c>
      <c r="G3599" s="17">
        <f>VLOOKUP(A3599,'forecast data dump'!$A$1:$H$3450,5,FALSE)</f>
        <v>44512</v>
      </c>
      <c r="H3599" s="13">
        <f>VLOOKUP(A3599,'forecast data dump'!$A$1:$H$3450,8,FALSE)</f>
        <v>0</v>
      </c>
      <c r="I3599" s="22">
        <f t="shared" si="512"/>
        <v>10</v>
      </c>
      <c r="J3599" s="5"/>
      <c r="K3599" s="5"/>
      <c r="L3599" s="33">
        <f t="shared" si="513"/>
        <v>1162</v>
      </c>
      <c r="M3599" s="33">
        <f t="shared" si="514"/>
        <v>1162</v>
      </c>
      <c r="N3599" s="22">
        <f t="shared" si="515"/>
        <v>0</v>
      </c>
    </row>
    <row r="3600" spans="1:14" x14ac:dyDescent="0.3">
      <c r="A3600" s="5" t="s">
        <v>754</v>
      </c>
      <c r="B3600" s="5" t="s">
        <v>755</v>
      </c>
      <c r="C3600" s="5" t="s">
        <v>3803</v>
      </c>
      <c r="D3600" s="5">
        <v>50</v>
      </c>
      <c r="E3600" s="6">
        <v>2663</v>
      </c>
      <c r="F3600" s="17">
        <f>VLOOKUP(A3600,'forecast data dump'!$A$1:$H$3450,4,FALSE)</f>
        <v>44515</v>
      </c>
      <c r="G3600" s="17">
        <f>VLOOKUP(A3600,'forecast data dump'!$A$1:$H$3450,5,FALSE)</f>
        <v>44519</v>
      </c>
      <c r="H3600" s="13">
        <f>VLOOKUP(A3600,'forecast data dump'!$A$1:$H$3450,8,FALSE)</f>
        <v>0</v>
      </c>
      <c r="I3600" s="22">
        <f t="shared" si="512"/>
        <v>50</v>
      </c>
      <c r="J3600" s="5"/>
      <c r="K3600" s="5"/>
      <c r="L3600" s="33">
        <f t="shared" si="513"/>
        <v>2663</v>
      </c>
      <c r="M3600" s="33">
        <f t="shared" si="514"/>
        <v>2663</v>
      </c>
      <c r="N3600" s="22">
        <f t="shared" si="515"/>
        <v>0</v>
      </c>
    </row>
    <row r="3601" spans="1:14" x14ac:dyDescent="0.3">
      <c r="A3601" s="5" t="s">
        <v>754</v>
      </c>
      <c r="B3601" s="5" t="s">
        <v>755</v>
      </c>
      <c r="C3601" s="5" t="s">
        <v>3804</v>
      </c>
      <c r="D3601" s="5">
        <v>75</v>
      </c>
      <c r="E3601" s="6">
        <v>1337</v>
      </c>
      <c r="F3601" s="17">
        <f>VLOOKUP(A3601,'forecast data dump'!$A$1:$H$3450,4,FALSE)</f>
        <v>44515</v>
      </c>
      <c r="G3601" s="17">
        <f>VLOOKUP(A3601,'forecast data dump'!$A$1:$H$3450,5,FALSE)</f>
        <v>44519</v>
      </c>
      <c r="H3601" s="13">
        <f>VLOOKUP(A3601,'forecast data dump'!$A$1:$H$3450,8,FALSE)</f>
        <v>0</v>
      </c>
      <c r="I3601" s="22">
        <f t="shared" si="512"/>
        <v>75</v>
      </c>
      <c r="J3601" s="5"/>
      <c r="K3601" s="5"/>
      <c r="L3601" s="33">
        <f t="shared" si="513"/>
        <v>1337</v>
      </c>
      <c r="M3601" s="33">
        <f t="shared" si="514"/>
        <v>1337</v>
      </c>
      <c r="N3601" s="22">
        <f t="shared" si="515"/>
        <v>0</v>
      </c>
    </row>
    <row r="3602" spans="1:14" x14ac:dyDescent="0.3">
      <c r="A3602" s="5" t="s">
        <v>754</v>
      </c>
      <c r="B3602" s="5" t="s">
        <v>755</v>
      </c>
      <c r="C3602" s="5" t="s">
        <v>3802</v>
      </c>
      <c r="D3602" s="5">
        <v>10</v>
      </c>
      <c r="E3602" s="6">
        <v>1162</v>
      </c>
      <c r="F3602" s="17">
        <f>VLOOKUP(A3602,'forecast data dump'!$A$1:$H$3450,4,FALSE)</f>
        <v>44515</v>
      </c>
      <c r="G3602" s="17">
        <f>VLOOKUP(A3602,'forecast data dump'!$A$1:$H$3450,5,FALSE)</f>
        <v>44519</v>
      </c>
      <c r="H3602" s="13">
        <f>VLOOKUP(A3602,'forecast data dump'!$A$1:$H$3450,8,FALSE)</f>
        <v>0</v>
      </c>
      <c r="I3602" s="22">
        <f t="shared" si="512"/>
        <v>10</v>
      </c>
      <c r="J3602" s="5"/>
      <c r="K3602" s="5"/>
      <c r="L3602" s="33">
        <f t="shared" si="513"/>
        <v>1162</v>
      </c>
      <c r="M3602" s="33">
        <f t="shared" si="514"/>
        <v>1162</v>
      </c>
      <c r="N3602" s="22">
        <f t="shared" si="515"/>
        <v>0</v>
      </c>
    </row>
    <row r="3603" spans="1:14" x14ac:dyDescent="0.3">
      <c r="A3603" s="5" t="s">
        <v>756</v>
      </c>
      <c r="B3603" s="5" t="s">
        <v>757</v>
      </c>
      <c r="C3603" s="5" t="s">
        <v>3803</v>
      </c>
      <c r="D3603" s="5">
        <v>50</v>
      </c>
      <c r="E3603" s="6">
        <v>2663</v>
      </c>
      <c r="F3603" s="17">
        <f>VLOOKUP(A3603,'forecast data dump'!$A$1:$H$3450,4,FALSE)</f>
        <v>44522</v>
      </c>
      <c r="G3603" s="17">
        <f>VLOOKUP(A3603,'forecast data dump'!$A$1:$H$3450,5,FALSE)</f>
        <v>44530</v>
      </c>
      <c r="H3603" s="13">
        <f>VLOOKUP(A3603,'forecast data dump'!$A$1:$H$3450,8,FALSE)</f>
        <v>0</v>
      </c>
      <c r="I3603" s="22">
        <f t="shared" si="512"/>
        <v>50</v>
      </c>
      <c r="J3603" s="5"/>
      <c r="K3603" s="5"/>
      <c r="L3603" s="33">
        <f t="shared" si="513"/>
        <v>2663</v>
      </c>
      <c r="M3603" s="33">
        <f t="shared" si="514"/>
        <v>2663</v>
      </c>
      <c r="N3603" s="22">
        <f t="shared" si="515"/>
        <v>0</v>
      </c>
    </row>
    <row r="3604" spans="1:14" x14ac:dyDescent="0.3">
      <c r="A3604" s="5" t="s">
        <v>756</v>
      </c>
      <c r="B3604" s="5" t="s">
        <v>757</v>
      </c>
      <c r="C3604" s="5" t="s">
        <v>3804</v>
      </c>
      <c r="D3604" s="5">
        <v>75</v>
      </c>
      <c r="E3604" s="6">
        <v>1337</v>
      </c>
      <c r="F3604" s="17">
        <f>VLOOKUP(A3604,'forecast data dump'!$A$1:$H$3450,4,FALSE)</f>
        <v>44522</v>
      </c>
      <c r="G3604" s="17">
        <f>VLOOKUP(A3604,'forecast data dump'!$A$1:$H$3450,5,FALSE)</f>
        <v>44530</v>
      </c>
      <c r="H3604" s="13">
        <f>VLOOKUP(A3604,'forecast data dump'!$A$1:$H$3450,8,FALSE)</f>
        <v>0</v>
      </c>
      <c r="I3604" s="22">
        <f t="shared" si="512"/>
        <v>75</v>
      </c>
      <c r="J3604" s="5"/>
      <c r="K3604" s="5"/>
      <c r="L3604" s="33">
        <f t="shared" si="513"/>
        <v>1337</v>
      </c>
      <c r="M3604" s="33">
        <f t="shared" si="514"/>
        <v>1337</v>
      </c>
      <c r="N3604" s="22">
        <f t="shared" si="515"/>
        <v>0</v>
      </c>
    </row>
    <row r="3605" spans="1:14" x14ac:dyDescent="0.3">
      <c r="A3605" s="5" t="s">
        <v>756</v>
      </c>
      <c r="B3605" s="5" t="s">
        <v>757</v>
      </c>
      <c r="C3605" s="5" t="s">
        <v>3802</v>
      </c>
      <c r="D3605" s="5">
        <v>10</v>
      </c>
      <c r="E3605" s="6">
        <v>1162</v>
      </c>
      <c r="F3605" s="17">
        <f>VLOOKUP(A3605,'forecast data dump'!$A$1:$H$3450,4,FALSE)</f>
        <v>44522</v>
      </c>
      <c r="G3605" s="17">
        <f>VLOOKUP(A3605,'forecast data dump'!$A$1:$H$3450,5,FALSE)</f>
        <v>44530</v>
      </c>
      <c r="H3605" s="13">
        <f>VLOOKUP(A3605,'forecast data dump'!$A$1:$H$3450,8,FALSE)</f>
        <v>0</v>
      </c>
      <c r="I3605" s="22">
        <f t="shared" si="512"/>
        <v>10</v>
      </c>
      <c r="J3605" s="5"/>
      <c r="K3605" s="5"/>
      <c r="L3605" s="33">
        <f t="shared" si="513"/>
        <v>1162</v>
      </c>
      <c r="M3605" s="33">
        <f t="shared" si="514"/>
        <v>1162</v>
      </c>
      <c r="N3605" s="22">
        <f t="shared" si="515"/>
        <v>0</v>
      </c>
    </row>
    <row r="3606" spans="1:14" x14ac:dyDescent="0.3">
      <c r="A3606" s="5" t="s">
        <v>758</v>
      </c>
      <c r="B3606" s="5" t="s">
        <v>759</v>
      </c>
      <c r="C3606" s="5" t="s">
        <v>3803</v>
      </c>
      <c r="D3606" s="5">
        <v>50</v>
      </c>
      <c r="E3606" s="6">
        <v>2663</v>
      </c>
      <c r="F3606" s="17">
        <f>VLOOKUP(A3606,'forecast data dump'!$A$1:$H$3450,4,FALSE)</f>
        <v>44531</v>
      </c>
      <c r="G3606" s="17">
        <f>VLOOKUP(A3606,'forecast data dump'!$A$1:$H$3450,5,FALSE)</f>
        <v>44537</v>
      </c>
      <c r="H3606" s="13">
        <f>VLOOKUP(A3606,'forecast data dump'!$A$1:$H$3450,8,FALSE)</f>
        <v>0</v>
      </c>
      <c r="I3606" s="22">
        <f t="shared" si="512"/>
        <v>50</v>
      </c>
      <c r="J3606" s="5"/>
      <c r="K3606" s="5"/>
      <c r="L3606" s="33">
        <f t="shared" si="513"/>
        <v>2663</v>
      </c>
      <c r="M3606" s="33">
        <f t="shared" si="514"/>
        <v>2663</v>
      </c>
      <c r="N3606" s="22">
        <f t="shared" si="515"/>
        <v>0</v>
      </c>
    </row>
    <row r="3607" spans="1:14" x14ac:dyDescent="0.3">
      <c r="A3607" s="5" t="s">
        <v>758</v>
      </c>
      <c r="B3607" s="5" t="s">
        <v>759</v>
      </c>
      <c r="C3607" s="5" t="s">
        <v>3804</v>
      </c>
      <c r="D3607" s="5">
        <v>75</v>
      </c>
      <c r="E3607" s="6">
        <v>1337</v>
      </c>
      <c r="F3607" s="17">
        <f>VLOOKUP(A3607,'forecast data dump'!$A$1:$H$3450,4,FALSE)</f>
        <v>44531</v>
      </c>
      <c r="G3607" s="17">
        <f>VLOOKUP(A3607,'forecast data dump'!$A$1:$H$3450,5,FALSE)</f>
        <v>44537</v>
      </c>
      <c r="H3607" s="13">
        <f>VLOOKUP(A3607,'forecast data dump'!$A$1:$H$3450,8,FALSE)</f>
        <v>0</v>
      </c>
      <c r="I3607" s="22">
        <f t="shared" si="512"/>
        <v>75</v>
      </c>
      <c r="J3607" s="5"/>
      <c r="K3607" s="5"/>
      <c r="L3607" s="33">
        <f t="shared" si="513"/>
        <v>1337</v>
      </c>
      <c r="M3607" s="33">
        <f t="shared" si="514"/>
        <v>1337</v>
      </c>
      <c r="N3607" s="22">
        <f t="shared" si="515"/>
        <v>0</v>
      </c>
    </row>
    <row r="3608" spans="1:14" x14ac:dyDescent="0.3">
      <c r="A3608" s="5" t="s">
        <v>758</v>
      </c>
      <c r="B3608" s="5" t="s">
        <v>759</v>
      </c>
      <c r="C3608" s="5" t="s">
        <v>3802</v>
      </c>
      <c r="D3608" s="5">
        <v>10</v>
      </c>
      <c r="E3608" s="6">
        <v>1162</v>
      </c>
      <c r="F3608" s="17">
        <f>VLOOKUP(A3608,'forecast data dump'!$A$1:$H$3450,4,FALSE)</f>
        <v>44531</v>
      </c>
      <c r="G3608" s="17">
        <f>VLOOKUP(A3608,'forecast data dump'!$A$1:$H$3450,5,FALSE)</f>
        <v>44537</v>
      </c>
      <c r="H3608" s="13">
        <f>VLOOKUP(A3608,'forecast data dump'!$A$1:$H$3450,8,FALSE)</f>
        <v>0</v>
      </c>
      <c r="I3608" s="22">
        <f t="shared" si="512"/>
        <v>10</v>
      </c>
      <c r="J3608" s="5"/>
      <c r="K3608" s="5"/>
      <c r="L3608" s="33">
        <f t="shared" si="513"/>
        <v>1162</v>
      </c>
      <c r="M3608" s="33">
        <f t="shared" si="514"/>
        <v>1162</v>
      </c>
      <c r="N3608" s="22">
        <f t="shared" si="515"/>
        <v>0</v>
      </c>
    </row>
    <row r="3609" spans="1:14" x14ac:dyDescent="0.3">
      <c r="A3609" s="5" t="s">
        <v>760</v>
      </c>
      <c r="B3609" s="5" t="s">
        <v>761</v>
      </c>
      <c r="C3609" s="5" t="s">
        <v>3803</v>
      </c>
      <c r="D3609" s="5">
        <v>50</v>
      </c>
      <c r="E3609" s="6">
        <v>2663</v>
      </c>
      <c r="F3609" s="17">
        <f>VLOOKUP(A3609,'forecast data dump'!$A$1:$H$3450,4,FALSE)</f>
        <v>44538</v>
      </c>
      <c r="G3609" s="17">
        <f>VLOOKUP(A3609,'forecast data dump'!$A$1:$H$3450,5,FALSE)</f>
        <v>44544</v>
      </c>
      <c r="H3609" s="13">
        <f>VLOOKUP(A3609,'forecast data dump'!$A$1:$H$3450,8,FALSE)</f>
        <v>0</v>
      </c>
      <c r="I3609" s="22">
        <f t="shared" si="512"/>
        <v>50</v>
      </c>
      <c r="J3609" s="5"/>
      <c r="K3609" s="5"/>
      <c r="L3609" s="33">
        <f t="shared" si="513"/>
        <v>2663</v>
      </c>
      <c r="M3609" s="33">
        <f t="shared" si="514"/>
        <v>2663</v>
      </c>
      <c r="N3609" s="22">
        <f t="shared" si="515"/>
        <v>0</v>
      </c>
    </row>
    <row r="3610" spans="1:14" x14ac:dyDescent="0.3">
      <c r="A3610" s="5" t="s">
        <v>760</v>
      </c>
      <c r="B3610" s="5" t="s">
        <v>761</v>
      </c>
      <c r="C3610" s="5" t="s">
        <v>3804</v>
      </c>
      <c r="D3610" s="5">
        <v>75</v>
      </c>
      <c r="E3610" s="6">
        <v>1337</v>
      </c>
      <c r="F3610" s="17">
        <f>VLOOKUP(A3610,'forecast data dump'!$A$1:$H$3450,4,FALSE)</f>
        <v>44538</v>
      </c>
      <c r="G3610" s="17">
        <f>VLOOKUP(A3610,'forecast data dump'!$A$1:$H$3450,5,FALSE)</f>
        <v>44544</v>
      </c>
      <c r="H3610" s="13">
        <f>VLOOKUP(A3610,'forecast data dump'!$A$1:$H$3450,8,FALSE)</f>
        <v>0</v>
      </c>
      <c r="I3610" s="22">
        <f t="shared" si="512"/>
        <v>75</v>
      </c>
      <c r="J3610" s="5"/>
      <c r="K3610" s="5"/>
      <c r="L3610" s="33">
        <f t="shared" si="513"/>
        <v>1337</v>
      </c>
      <c r="M3610" s="33">
        <f t="shared" si="514"/>
        <v>1337</v>
      </c>
      <c r="N3610" s="22">
        <f t="shared" si="515"/>
        <v>0</v>
      </c>
    </row>
    <row r="3611" spans="1:14" x14ac:dyDescent="0.3">
      <c r="A3611" s="5" t="s">
        <v>760</v>
      </c>
      <c r="B3611" s="5" t="s">
        <v>761</v>
      </c>
      <c r="C3611" s="5" t="s">
        <v>3802</v>
      </c>
      <c r="D3611" s="5">
        <v>10</v>
      </c>
      <c r="E3611" s="6">
        <v>1162</v>
      </c>
      <c r="F3611" s="17">
        <f>VLOOKUP(A3611,'forecast data dump'!$A$1:$H$3450,4,FALSE)</f>
        <v>44538</v>
      </c>
      <c r="G3611" s="17">
        <f>VLOOKUP(A3611,'forecast data dump'!$A$1:$H$3450,5,FALSE)</f>
        <v>44544</v>
      </c>
      <c r="H3611" s="13">
        <f>VLOOKUP(A3611,'forecast data dump'!$A$1:$H$3450,8,FALSE)</f>
        <v>0</v>
      </c>
      <c r="I3611" s="22">
        <f t="shared" si="512"/>
        <v>10</v>
      </c>
      <c r="J3611" s="5"/>
      <c r="K3611" s="5"/>
      <c r="L3611" s="33">
        <f t="shared" si="513"/>
        <v>1162</v>
      </c>
      <c r="M3611" s="33">
        <f t="shared" si="514"/>
        <v>1162</v>
      </c>
      <c r="N3611" s="22">
        <f t="shared" si="515"/>
        <v>0</v>
      </c>
    </row>
    <row r="3612" spans="1:14" x14ac:dyDescent="0.3">
      <c r="A3612" s="5" t="s">
        <v>762</v>
      </c>
      <c r="B3612" s="5" t="s">
        <v>763</v>
      </c>
      <c r="C3612" s="5" t="s">
        <v>3803</v>
      </c>
      <c r="D3612" s="5">
        <v>50</v>
      </c>
      <c r="E3612" s="6">
        <v>2663</v>
      </c>
      <c r="F3612" s="17">
        <f>VLOOKUP(A3612,'forecast data dump'!$A$1:$H$3450,4,FALSE)</f>
        <v>44545</v>
      </c>
      <c r="G3612" s="17">
        <f>VLOOKUP(A3612,'forecast data dump'!$A$1:$H$3450,5,FALSE)</f>
        <v>44551</v>
      </c>
      <c r="H3612" s="13">
        <f>VLOOKUP(A3612,'forecast data dump'!$A$1:$H$3450,8,FALSE)</f>
        <v>0</v>
      </c>
      <c r="I3612" s="22">
        <f t="shared" si="512"/>
        <v>50</v>
      </c>
      <c r="J3612" s="5"/>
      <c r="K3612" s="5"/>
      <c r="L3612" s="33">
        <f t="shared" si="513"/>
        <v>2663</v>
      </c>
      <c r="M3612" s="33">
        <f t="shared" si="514"/>
        <v>2663</v>
      </c>
      <c r="N3612" s="22">
        <f t="shared" si="515"/>
        <v>0</v>
      </c>
    </row>
    <row r="3613" spans="1:14" x14ac:dyDescent="0.3">
      <c r="A3613" s="5" t="s">
        <v>762</v>
      </c>
      <c r="B3613" s="5" t="s">
        <v>763</v>
      </c>
      <c r="C3613" s="5" t="s">
        <v>3804</v>
      </c>
      <c r="D3613" s="5">
        <v>75</v>
      </c>
      <c r="E3613" s="6">
        <v>1337</v>
      </c>
      <c r="F3613" s="17">
        <f>VLOOKUP(A3613,'forecast data dump'!$A$1:$H$3450,4,FALSE)</f>
        <v>44545</v>
      </c>
      <c r="G3613" s="17">
        <f>VLOOKUP(A3613,'forecast data dump'!$A$1:$H$3450,5,FALSE)</f>
        <v>44551</v>
      </c>
      <c r="H3613" s="13">
        <f>VLOOKUP(A3613,'forecast data dump'!$A$1:$H$3450,8,FALSE)</f>
        <v>0</v>
      </c>
      <c r="I3613" s="22">
        <f t="shared" si="512"/>
        <v>75</v>
      </c>
      <c r="J3613" s="5"/>
      <c r="K3613" s="5"/>
      <c r="L3613" s="33">
        <f t="shared" si="513"/>
        <v>1337</v>
      </c>
      <c r="M3613" s="33">
        <f t="shared" si="514"/>
        <v>1337</v>
      </c>
      <c r="N3613" s="22">
        <f t="shared" si="515"/>
        <v>0</v>
      </c>
    </row>
    <row r="3614" spans="1:14" x14ac:dyDescent="0.3">
      <c r="A3614" s="5" t="s">
        <v>762</v>
      </c>
      <c r="B3614" s="5" t="s">
        <v>763</v>
      </c>
      <c r="C3614" s="5" t="s">
        <v>3802</v>
      </c>
      <c r="D3614" s="5">
        <v>10</v>
      </c>
      <c r="E3614" s="6">
        <v>1162</v>
      </c>
      <c r="F3614" s="17">
        <f>VLOOKUP(A3614,'forecast data dump'!$A$1:$H$3450,4,FALSE)</f>
        <v>44545</v>
      </c>
      <c r="G3614" s="17">
        <f>VLOOKUP(A3614,'forecast data dump'!$A$1:$H$3450,5,FALSE)</f>
        <v>44551</v>
      </c>
      <c r="H3614" s="13">
        <f>VLOOKUP(A3614,'forecast data dump'!$A$1:$H$3450,8,FALSE)</f>
        <v>0</v>
      </c>
      <c r="I3614" s="22">
        <f t="shared" si="512"/>
        <v>10</v>
      </c>
      <c r="J3614" s="5"/>
      <c r="K3614" s="5"/>
      <c r="L3614" s="33">
        <f t="shared" si="513"/>
        <v>1162</v>
      </c>
      <c r="M3614" s="33">
        <f t="shared" si="514"/>
        <v>1162</v>
      </c>
      <c r="N3614" s="22">
        <f t="shared" si="515"/>
        <v>0</v>
      </c>
    </row>
    <row r="3615" spans="1:14" x14ac:dyDescent="0.3">
      <c r="A3615" s="5" t="s">
        <v>764</v>
      </c>
      <c r="B3615" s="5" t="s">
        <v>765</v>
      </c>
      <c r="C3615" s="5" t="s">
        <v>3803</v>
      </c>
      <c r="D3615" s="5">
        <v>50</v>
      </c>
      <c r="E3615" s="6">
        <v>2663</v>
      </c>
      <c r="F3615" s="17">
        <f>VLOOKUP(A3615,'forecast data dump'!$A$1:$H$3450,4,FALSE)</f>
        <v>44552</v>
      </c>
      <c r="G3615" s="17">
        <f>VLOOKUP(A3615,'forecast data dump'!$A$1:$H$3450,5,FALSE)</f>
        <v>44559</v>
      </c>
      <c r="H3615" s="13">
        <f>VLOOKUP(A3615,'forecast data dump'!$A$1:$H$3450,8,FALSE)</f>
        <v>0</v>
      </c>
      <c r="I3615" s="22">
        <f t="shared" si="512"/>
        <v>50</v>
      </c>
      <c r="J3615" s="5"/>
      <c r="K3615" s="5"/>
      <c r="L3615" s="33">
        <f t="shared" si="513"/>
        <v>2663</v>
      </c>
      <c r="M3615" s="33">
        <f t="shared" si="514"/>
        <v>2663</v>
      </c>
      <c r="N3615" s="22">
        <f t="shared" si="515"/>
        <v>0</v>
      </c>
    </row>
    <row r="3616" spans="1:14" x14ac:dyDescent="0.3">
      <c r="A3616" s="5" t="s">
        <v>764</v>
      </c>
      <c r="B3616" s="5" t="s">
        <v>765</v>
      </c>
      <c r="C3616" s="5" t="s">
        <v>3804</v>
      </c>
      <c r="D3616" s="5">
        <v>75</v>
      </c>
      <c r="E3616" s="6">
        <v>1337</v>
      </c>
      <c r="F3616" s="17">
        <f>VLOOKUP(A3616,'forecast data dump'!$A$1:$H$3450,4,FALSE)</f>
        <v>44552</v>
      </c>
      <c r="G3616" s="17">
        <f>VLOOKUP(A3616,'forecast data dump'!$A$1:$H$3450,5,FALSE)</f>
        <v>44559</v>
      </c>
      <c r="H3616" s="13">
        <f>VLOOKUP(A3616,'forecast data dump'!$A$1:$H$3450,8,FALSE)</f>
        <v>0</v>
      </c>
      <c r="I3616" s="22">
        <f t="shared" si="512"/>
        <v>75</v>
      </c>
      <c r="J3616" s="5"/>
      <c r="K3616" s="5"/>
      <c r="L3616" s="33">
        <f t="shared" si="513"/>
        <v>1337</v>
      </c>
      <c r="M3616" s="33">
        <f t="shared" si="514"/>
        <v>1337</v>
      </c>
      <c r="N3616" s="22">
        <f t="shared" si="515"/>
        <v>0</v>
      </c>
    </row>
    <row r="3617" spans="1:14" x14ac:dyDescent="0.3">
      <c r="A3617" s="5" t="s">
        <v>764</v>
      </c>
      <c r="B3617" s="5" t="s">
        <v>765</v>
      </c>
      <c r="C3617" s="5" t="s">
        <v>3802</v>
      </c>
      <c r="D3617" s="5">
        <v>10</v>
      </c>
      <c r="E3617" s="6">
        <v>1162</v>
      </c>
      <c r="F3617" s="17">
        <f>VLOOKUP(A3617,'forecast data dump'!$A$1:$H$3450,4,FALSE)</f>
        <v>44552</v>
      </c>
      <c r="G3617" s="17">
        <f>VLOOKUP(A3617,'forecast data dump'!$A$1:$H$3450,5,FALSE)</f>
        <v>44559</v>
      </c>
      <c r="H3617" s="13">
        <f>VLOOKUP(A3617,'forecast data dump'!$A$1:$H$3450,8,FALSE)</f>
        <v>0</v>
      </c>
      <c r="I3617" s="22">
        <f t="shared" si="512"/>
        <v>10</v>
      </c>
      <c r="J3617" s="5"/>
      <c r="K3617" s="5"/>
      <c r="L3617" s="33">
        <f t="shared" si="513"/>
        <v>1162</v>
      </c>
      <c r="M3617" s="33">
        <f t="shared" si="514"/>
        <v>1162</v>
      </c>
      <c r="N3617" s="22">
        <f t="shared" si="515"/>
        <v>0</v>
      </c>
    </row>
    <row r="3618" spans="1:14" x14ac:dyDescent="0.3">
      <c r="A3618" s="5" t="s">
        <v>766</v>
      </c>
      <c r="B3618" s="5" t="s">
        <v>767</v>
      </c>
      <c r="C3618" s="5" t="s">
        <v>3803</v>
      </c>
      <c r="D3618" s="5">
        <v>50</v>
      </c>
      <c r="E3618" s="6">
        <v>2663</v>
      </c>
      <c r="F3618" s="17">
        <f>VLOOKUP(A3618,'forecast data dump'!$A$1:$H$3450,4,FALSE)</f>
        <v>44560</v>
      </c>
      <c r="G3618" s="17">
        <f>VLOOKUP(A3618,'forecast data dump'!$A$1:$H$3450,5,FALSE)</f>
        <v>44567</v>
      </c>
      <c r="H3618" s="13">
        <f>VLOOKUP(A3618,'forecast data dump'!$A$1:$H$3450,8,FALSE)</f>
        <v>0</v>
      </c>
      <c r="I3618" s="22">
        <f t="shared" si="512"/>
        <v>50</v>
      </c>
      <c r="J3618" s="5"/>
      <c r="K3618" s="5"/>
      <c r="L3618" s="33">
        <f t="shared" si="513"/>
        <v>2663</v>
      </c>
      <c r="M3618" s="33">
        <f t="shared" si="514"/>
        <v>2663</v>
      </c>
      <c r="N3618" s="22">
        <f t="shared" si="515"/>
        <v>0</v>
      </c>
    </row>
    <row r="3619" spans="1:14" x14ac:dyDescent="0.3">
      <c r="A3619" s="5" t="s">
        <v>766</v>
      </c>
      <c r="B3619" s="5" t="s">
        <v>767</v>
      </c>
      <c r="C3619" s="5" t="s">
        <v>3804</v>
      </c>
      <c r="D3619" s="5">
        <v>75</v>
      </c>
      <c r="E3619" s="6">
        <v>1337</v>
      </c>
      <c r="F3619" s="17">
        <f>VLOOKUP(A3619,'forecast data dump'!$A$1:$H$3450,4,FALSE)</f>
        <v>44560</v>
      </c>
      <c r="G3619" s="17">
        <f>VLOOKUP(A3619,'forecast data dump'!$A$1:$H$3450,5,FALSE)</f>
        <v>44567</v>
      </c>
      <c r="H3619" s="13">
        <f>VLOOKUP(A3619,'forecast data dump'!$A$1:$H$3450,8,FALSE)</f>
        <v>0</v>
      </c>
      <c r="I3619" s="22">
        <f t="shared" si="512"/>
        <v>75</v>
      </c>
      <c r="J3619" s="5"/>
      <c r="K3619" s="5"/>
      <c r="L3619" s="33">
        <f t="shared" si="513"/>
        <v>1337</v>
      </c>
      <c r="M3619" s="33">
        <f t="shared" si="514"/>
        <v>1337</v>
      </c>
      <c r="N3619" s="22">
        <f t="shared" si="515"/>
        <v>0</v>
      </c>
    </row>
    <row r="3620" spans="1:14" x14ac:dyDescent="0.3">
      <c r="A3620" s="5" t="s">
        <v>766</v>
      </c>
      <c r="B3620" s="5" t="s">
        <v>767</v>
      </c>
      <c r="C3620" s="5" t="s">
        <v>3802</v>
      </c>
      <c r="D3620" s="5">
        <v>10</v>
      </c>
      <c r="E3620" s="6">
        <v>1162</v>
      </c>
      <c r="F3620" s="17">
        <f>VLOOKUP(A3620,'forecast data dump'!$A$1:$H$3450,4,FALSE)</f>
        <v>44560</v>
      </c>
      <c r="G3620" s="17">
        <f>VLOOKUP(A3620,'forecast data dump'!$A$1:$H$3450,5,FALSE)</f>
        <v>44567</v>
      </c>
      <c r="H3620" s="13">
        <f>VLOOKUP(A3620,'forecast data dump'!$A$1:$H$3450,8,FALSE)</f>
        <v>0</v>
      </c>
      <c r="I3620" s="22">
        <f t="shared" si="512"/>
        <v>10</v>
      </c>
      <c r="J3620" s="5"/>
      <c r="K3620" s="5"/>
      <c r="L3620" s="33">
        <f t="shared" si="513"/>
        <v>1162</v>
      </c>
      <c r="M3620" s="33">
        <f t="shared" si="514"/>
        <v>1162</v>
      </c>
      <c r="N3620" s="22">
        <f t="shared" si="515"/>
        <v>0</v>
      </c>
    </row>
    <row r="3621" spans="1:14" x14ac:dyDescent="0.3">
      <c r="A3621" s="3" t="s">
        <v>7830</v>
      </c>
      <c r="B3621" s="3"/>
      <c r="C3621" s="3"/>
      <c r="D3621" s="3"/>
      <c r="E3621" s="4"/>
      <c r="F3621" s="15"/>
      <c r="G3621" s="15"/>
      <c r="H3621" s="11"/>
      <c r="I3621" s="20"/>
      <c r="J3621" s="3"/>
      <c r="K3621" s="3"/>
      <c r="L3621" s="32"/>
      <c r="M3621" s="32"/>
      <c r="N3621" s="20"/>
    </row>
    <row r="3622" spans="1:14" x14ac:dyDescent="0.3">
      <c r="A3622" s="5" t="s">
        <v>636</v>
      </c>
      <c r="B3622" s="5" t="s">
        <v>637</v>
      </c>
      <c r="C3622" s="5" t="s">
        <v>3804</v>
      </c>
      <c r="D3622" s="5">
        <v>8</v>
      </c>
      <c r="E3622" s="6">
        <v>139</v>
      </c>
      <c r="F3622" s="17" t="str">
        <f>VLOOKUP(A3622,'forecast data dump'!$A$1:$H$3450,4,FALSE)</f>
        <v>22-Oct-20 A</v>
      </c>
      <c r="G3622" s="17" t="str">
        <f>VLOOKUP(A3622,'forecast data dump'!$A$1:$H$3450,5,FALSE)</f>
        <v>23-Nov-20 A</v>
      </c>
      <c r="H3622" s="13">
        <f>VLOOKUP(A3622,'forecast data dump'!$A$1:$H$3450,8,FALSE)</f>
        <v>1</v>
      </c>
      <c r="I3622" s="22">
        <f t="shared" ref="I3622:I3649" si="516">D3622*(1-H3622)</f>
        <v>0</v>
      </c>
      <c r="J3622" s="5"/>
      <c r="K3622" s="5"/>
      <c r="L3622" s="33">
        <f t="shared" ref="L3622:L3649" si="517">E3622*(1-H3622)</f>
        <v>0</v>
      </c>
      <c r="M3622" s="33">
        <f t="shared" ref="M3622:M3649" si="518">IF(J3622="",L3622,(E3622/D3622)*J3622)</f>
        <v>0</v>
      </c>
      <c r="N3622" s="22">
        <f t="shared" ref="N3622:N3649" si="519">L3622-M3622</f>
        <v>0</v>
      </c>
    </row>
    <row r="3623" spans="1:14" x14ac:dyDescent="0.3">
      <c r="A3623" s="5" t="s">
        <v>636</v>
      </c>
      <c r="B3623" s="5" t="s">
        <v>637</v>
      </c>
      <c r="C3623" s="5" t="s">
        <v>3803</v>
      </c>
      <c r="D3623" s="5">
        <v>5</v>
      </c>
      <c r="E3623" s="6">
        <v>259</v>
      </c>
      <c r="F3623" s="17" t="str">
        <f>VLOOKUP(A3623,'forecast data dump'!$A$1:$H$3450,4,FALSE)</f>
        <v>22-Oct-20 A</v>
      </c>
      <c r="G3623" s="17" t="str">
        <f>VLOOKUP(A3623,'forecast data dump'!$A$1:$H$3450,5,FALSE)</f>
        <v>23-Nov-20 A</v>
      </c>
      <c r="H3623" s="13">
        <f>VLOOKUP(A3623,'forecast data dump'!$A$1:$H$3450,8,FALSE)</f>
        <v>1</v>
      </c>
      <c r="I3623" s="22">
        <f t="shared" si="516"/>
        <v>0</v>
      </c>
      <c r="J3623" s="5"/>
      <c r="K3623" s="5"/>
      <c r="L3623" s="33">
        <f t="shared" si="517"/>
        <v>0</v>
      </c>
      <c r="M3623" s="33">
        <f t="shared" si="518"/>
        <v>0</v>
      </c>
      <c r="N3623" s="22">
        <f t="shared" si="519"/>
        <v>0</v>
      </c>
    </row>
    <row r="3624" spans="1:14" x14ac:dyDescent="0.3">
      <c r="A3624" s="5" t="s">
        <v>636</v>
      </c>
      <c r="B3624" s="5" t="s">
        <v>637</v>
      </c>
      <c r="C3624" s="5" t="s">
        <v>3802</v>
      </c>
      <c r="D3624" s="5">
        <v>7</v>
      </c>
      <c r="E3624" s="6">
        <v>790</v>
      </c>
      <c r="F3624" s="17" t="str">
        <f>VLOOKUP(A3624,'forecast data dump'!$A$1:$H$3450,4,FALSE)</f>
        <v>22-Oct-20 A</v>
      </c>
      <c r="G3624" s="17" t="str">
        <f>VLOOKUP(A3624,'forecast data dump'!$A$1:$H$3450,5,FALSE)</f>
        <v>23-Nov-20 A</v>
      </c>
      <c r="H3624" s="13">
        <f>VLOOKUP(A3624,'forecast data dump'!$A$1:$H$3450,8,FALSE)</f>
        <v>1</v>
      </c>
      <c r="I3624" s="22">
        <f t="shared" si="516"/>
        <v>0</v>
      </c>
      <c r="J3624" s="5"/>
      <c r="K3624" s="5"/>
      <c r="L3624" s="33">
        <f t="shared" si="517"/>
        <v>0</v>
      </c>
      <c r="M3624" s="33">
        <f t="shared" si="518"/>
        <v>0</v>
      </c>
      <c r="N3624" s="22">
        <f t="shared" si="519"/>
        <v>0</v>
      </c>
    </row>
    <row r="3625" spans="1:14" x14ac:dyDescent="0.3">
      <c r="A3625" s="5" t="s">
        <v>638</v>
      </c>
      <c r="B3625" s="5" t="s">
        <v>639</v>
      </c>
      <c r="C3625" s="5" t="s">
        <v>3804</v>
      </c>
      <c r="D3625" s="5">
        <v>16</v>
      </c>
      <c r="E3625" s="6">
        <v>279</v>
      </c>
      <c r="F3625" s="17" t="str">
        <f>VLOOKUP(A3625,'forecast data dump'!$A$1:$H$3450,4,FALSE)</f>
        <v>16-Nov-20 A</v>
      </c>
      <c r="G3625" s="17" t="str">
        <f>VLOOKUP(A3625,'forecast data dump'!$A$1:$H$3450,5,FALSE)</f>
        <v>30-Mar-21 A</v>
      </c>
      <c r="H3625" s="13">
        <f>VLOOKUP(A3625,'forecast data dump'!$A$1:$H$3450,8,FALSE)</f>
        <v>1</v>
      </c>
      <c r="I3625" s="22">
        <f t="shared" si="516"/>
        <v>0</v>
      </c>
      <c r="J3625" s="5"/>
      <c r="K3625" s="5"/>
      <c r="L3625" s="33">
        <f t="shared" si="517"/>
        <v>0</v>
      </c>
      <c r="M3625" s="33">
        <f t="shared" si="518"/>
        <v>0</v>
      </c>
      <c r="N3625" s="22">
        <f t="shared" si="519"/>
        <v>0</v>
      </c>
    </row>
    <row r="3626" spans="1:14" x14ac:dyDescent="0.3">
      <c r="A3626" s="5" t="s">
        <v>638</v>
      </c>
      <c r="B3626" s="5" t="s">
        <v>639</v>
      </c>
      <c r="C3626" s="5" t="s">
        <v>3803</v>
      </c>
      <c r="D3626" s="5">
        <v>10</v>
      </c>
      <c r="E3626" s="6">
        <v>520</v>
      </c>
      <c r="F3626" s="17" t="str">
        <f>VLOOKUP(A3626,'forecast data dump'!$A$1:$H$3450,4,FALSE)</f>
        <v>16-Nov-20 A</v>
      </c>
      <c r="G3626" s="17" t="str">
        <f>VLOOKUP(A3626,'forecast data dump'!$A$1:$H$3450,5,FALSE)</f>
        <v>30-Mar-21 A</v>
      </c>
      <c r="H3626" s="13">
        <f>VLOOKUP(A3626,'forecast data dump'!$A$1:$H$3450,8,FALSE)</f>
        <v>1</v>
      </c>
      <c r="I3626" s="22">
        <f t="shared" si="516"/>
        <v>0</v>
      </c>
      <c r="J3626" s="5"/>
      <c r="K3626" s="5"/>
      <c r="L3626" s="33">
        <f t="shared" si="517"/>
        <v>0</v>
      </c>
      <c r="M3626" s="33">
        <f t="shared" si="518"/>
        <v>0</v>
      </c>
      <c r="N3626" s="22">
        <f t="shared" si="519"/>
        <v>0</v>
      </c>
    </row>
    <row r="3627" spans="1:14" x14ac:dyDescent="0.3">
      <c r="A3627" s="5" t="s">
        <v>638</v>
      </c>
      <c r="B3627" s="5" t="s">
        <v>639</v>
      </c>
      <c r="C3627" s="5" t="s">
        <v>3802</v>
      </c>
      <c r="D3627" s="5">
        <v>15</v>
      </c>
      <c r="E3627" s="6">
        <v>1703</v>
      </c>
      <c r="F3627" s="17" t="str">
        <f>VLOOKUP(A3627,'forecast data dump'!$A$1:$H$3450,4,FALSE)</f>
        <v>16-Nov-20 A</v>
      </c>
      <c r="G3627" s="17" t="str">
        <f>VLOOKUP(A3627,'forecast data dump'!$A$1:$H$3450,5,FALSE)</f>
        <v>30-Mar-21 A</v>
      </c>
      <c r="H3627" s="13">
        <f>VLOOKUP(A3627,'forecast data dump'!$A$1:$H$3450,8,FALSE)</f>
        <v>1</v>
      </c>
      <c r="I3627" s="22">
        <f t="shared" si="516"/>
        <v>0</v>
      </c>
      <c r="J3627" s="5"/>
      <c r="K3627" s="5"/>
      <c r="L3627" s="33">
        <f t="shared" si="517"/>
        <v>0</v>
      </c>
      <c r="M3627" s="33">
        <f t="shared" si="518"/>
        <v>0</v>
      </c>
      <c r="N3627" s="22">
        <f t="shared" si="519"/>
        <v>0</v>
      </c>
    </row>
    <row r="3628" spans="1:14" x14ac:dyDescent="0.3">
      <c r="A3628" s="5" t="s">
        <v>640</v>
      </c>
      <c r="B3628" s="5" t="s">
        <v>641</v>
      </c>
      <c r="C3628" s="5" t="s">
        <v>3804</v>
      </c>
      <c r="D3628" s="5">
        <v>16</v>
      </c>
      <c r="E3628" s="6">
        <v>285</v>
      </c>
      <c r="F3628" s="17" t="str">
        <f>VLOOKUP(A3628,'forecast data dump'!$A$1:$H$3450,4,FALSE)</f>
        <v>22-Mar-21 A</v>
      </c>
      <c r="G3628" s="17" t="str">
        <f>VLOOKUP(A3628,'forecast data dump'!$A$1:$H$3450,5,FALSE)</f>
        <v>07-May-21 A</v>
      </c>
      <c r="H3628" s="13">
        <f>VLOOKUP(A3628,'forecast data dump'!$A$1:$H$3450,8,FALSE)</f>
        <v>1</v>
      </c>
      <c r="I3628" s="22">
        <f t="shared" si="516"/>
        <v>0</v>
      </c>
      <c r="J3628" s="5"/>
      <c r="K3628" s="5"/>
      <c r="L3628" s="33">
        <f t="shared" si="517"/>
        <v>0</v>
      </c>
      <c r="M3628" s="33">
        <f t="shared" si="518"/>
        <v>0</v>
      </c>
      <c r="N3628" s="22">
        <f t="shared" si="519"/>
        <v>0</v>
      </c>
    </row>
    <row r="3629" spans="1:14" x14ac:dyDescent="0.3">
      <c r="A3629" s="5" t="s">
        <v>640</v>
      </c>
      <c r="B3629" s="5" t="s">
        <v>641</v>
      </c>
      <c r="C3629" s="5" t="s">
        <v>3803</v>
      </c>
      <c r="D3629" s="5">
        <v>10</v>
      </c>
      <c r="E3629" s="6">
        <v>533</v>
      </c>
      <c r="F3629" s="17" t="str">
        <f>VLOOKUP(A3629,'forecast data dump'!$A$1:$H$3450,4,FALSE)</f>
        <v>22-Mar-21 A</v>
      </c>
      <c r="G3629" s="17" t="str">
        <f>VLOOKUP(A3629,'forecast data dump'!$A$1:$H$3450,5,FALSE)</f>
        <v>07-May-21 A</v>
      </c>
      <c r="H3629" s="13">
        <f>VLOOKUP(A3629,'forecast data dump'!$A$1:$H$3450,8,FALSE)</f>
        <v>1</v>
      </c>
      <c r="I3629" s="22">
        <f t="shared" si="516"/>
        <v>0</v>
      </c>
      <c r="J3629" s="5"/>
      <c r="K3629" s="5"/>
      <c r="L3629" s="33">
        <f t="shared" si="517"/>
        <v>0</v>
      </c>
      <c r="M3629" s="33">
        <f t="shared" si="518"/>
        <v>0</v>
      </c>
      <c r="N3629" s="22">
        <f t="shared" si="519"/>
        <v>0</v>
      </c>
    </row>
    <row r="3630" spans="1:14" x14ac:dyDescent="0.3">
      <c r="A3630" s="5" t="s">
        <v>640</v>
      </c>
      <c r="B3630" s="5" t="s">
        <v>641</v>
      </c>
      <c r="C3630" s="5" t="s">
        <v>3802</v>
      </c>
      <c r="D3630" s="5">
        <v>15</v>
      </c>
      <c r="E3630" s="6">
        <v>1743</v>
      </c>
      <c r="F3630" s="17" t="str">
        <f>VLOOKUP(A3630,'forecast data dump'!$A$1:$H$3450,4,FALSE)</f>
        <v>22-Mar-21 A</v>
      </c>
      <c r="G3630" s="17" t="str">
        <f>VLOOKUP(A3630,'forecast data dump'!$A$1:$H$3450,5,FALSE)</f>
        <v>07-May-21 A</v>
      </c>
      <c r="H3630" s="13">
        <f>VLOOKUP(A3630,'forecast data dump'!$A$1:$H$3450,8,FALSE)</f>
        <v>1</v>
      </c>
      <c r="I3630" s="22">
        <f t="shared" si="516"/>
        <v>0</v>
      </c>
      <c r="J3630" s="5"/>
      <c r="K3630" s="5"/>
      <c r="L3630" s="33">
        <f t="shared" si="517"/>
        <v>0</v>
      </c>
      <c r="M3630" s="33">
        <f t="shared" si="518"/>
        <v>0</v>
      </c>
      <c r="N3630" s="22">
        <f t="shared" si="519"/>
        <v>0</v>
      </c>
    </row>
    <row r="3631" spans="1:14" x14ac:dyDescent="0.3">
      <c r="A3631" s="5" t="s">
        <v>642</v>
      </c>
      <c r="B3631" s="5" t="s">
        <v>643</v>
      </c>
      <c r="C3631" s="5" t="s">
        <v>3804</v>
      </c>
      <c r="D3631" s="5">
        <v>16</v>
      </c>
      <c r="E3631" s="6">
        <v>285</v>
      </c>
      <c r="F3631" s="17" t="str">
        <f>VLOOKUP(A3631,'forecast data dump'!$A$1:$H$3450,4,FALSE)</f>
        <v>17-May-21 A</v>
      </c>
      <c r="G3631" s="17" t="str">
        <f>VLOOKUP(A3631,'forecast data dump'!$A$1:$H$3450,5,FALSE)</f>
        <v>28-Jun-21 A</v>
      </c>
      <c r="H3631" s="13">
        <f>VLOOKUP(A3631,'forecast data dump'!$A$1:$H$3450,8,FALSE)</f>
        <v>1</v>
      </c>
      <c r="I3631" s="22">
        <f t="shared" si="516"/>
        <v>0</v>
      </c>
      <c r="J3631" s="5"/>
      <c r="K3631" s="5"/>
      <c r="L3631" s="33">
        <f t="shared" si="517"/>
        <v>0</v>
      </c>
      <c r="M3631" s="33">
        <f t="shared" si="518"/>
        <v>0</v>
      </c>
      <c r="N3631" s="22">
        <f t="shared" si="519"/>
        <v>0</v>
      </c>
    </row>
    <row r="3632" spans="1:14" x14ac:dyDescent="0.3">
      <c r="A3632" s="5" t="s">
        <v>642</v>
      </c>
      <c r="B3632" s="5" t="s">
        <v>643</v>
      </c>
      <c r="C3632" s="5" t="s">
        <v>3803</v>
      </c>
      <c r="D3632" s="5">
        <v>10</v>
      </c>
      <c r="E3632" s="6">
        <v>533</v>
      </c>
      <c r="F3632" s="17" t="str">
        <f>VLOOKUP(A3632,'forecast data dump'!$A$1:$H$3450,4,FALSE)</f>
        <v>17-May-21 A</v>
      </c>
      <c r="G3632" s="17" t="str">
        <f>VLOOKUP(A3632,'forecast data dump'!$A$1:$H$3450,5,FALSE)</f>
        <v>28-Jun-21 A</v>
      </c>
      <c r="H3632" s="13">
        <f>VLOOKUP(A3632,'forecast data dump'!$A$1:$H$3450,8,FALSE)</f>
        <v>1</v>
      </c>
      <c r="I3632" s="22">
        <f t="shared" si="516"/>
        <v>0</v>
      </c>
      <c r="J3632" s="5"/>
      <c r="K3632" s="5"/>
      <c r="L3632" s="33">
        <f t="shared" si="517"/>
        <v>0</v>
      </c>
      <c r="M3632" s="33">
        <f t="shared" si="518"/>
        <v>0</v>
      </c>
      <c r="N3632" s="22">
        <f t="shared" si="519"/>
        <v>0</v>
      </c>
    </row>
    <row r="3633" spans="1:14" x14ac:dyDescent="0.3">
      <c r="A3633" s="5" t="s">
        <v>642</v>
      </c>
      <c r="B3633" s="5" t="s">
        <v>643</v>
      </c>
      <c r="C3633" s="5" t="s">
        <v>3802</v>
      </c>
      <c r="D3633" s="5">
        <v>15</v>
      </c>
      <c r="E3633" s="6">
        <v>1743</v>
      </c>
      <c r="F3633" s="17" t="str">
        <f>VLOOKUP(A3633,'forecast data dump'!$A$1:$H$3450,4,FALSE)</f>
        <v>17-May-21 A</v>
      </c>
      <c r="G3633" s="17" t="str">
        <f>VLOOKUP(A3633,'forecast data dump'!$A$1:$H$3450,5,FALSE)</f>
        <v>28-Jun-21 A</v>
      </c>
      <c r="H3633" s="13">
        <f>VLOOKUP(A3633,'forecast data dump'!$A$1:$H$3450,8,FALSE)</f>
        <v>1</v>
      </c>
      <c r="I3633" s="22">
        <f t="shared" si="516"/>
        <v>0</v>
      </c>
      <c r="J3633" s="5"/>
      <c r="K3633" s="5"/>
      <c r="L3633" s="33">
        <f t="shared" si="517"/>
        <v>0</v>
      </c>
      <c r="M3633" s="33">
        <f t="shared" si="518"/>
        <v>0</v>
      </c>
      <c r="N3633" s="22">
        <f t="shared" si="519"/>
        <v>0</v>
      </c>
    </row>
    <row r="3634" spans="1:14" x14ac:dyDescent="0.3">
      <c r="A3634" s="5" t="s">
        <v>644</v>
      </c>
      <c r="B3634" s="5" t="s">
        <v>645</v>
      </c>
      <c r="C3634" s="5" t="s">
        <v>3804</v>
      </c>
      <c r="D3634" s="5">
        <v>16</v>
      </c>
      <c r="E3634" s="6">
        <v>285</v>
      </c>
      <c r="F3634" s="17" t="str">
        <f>VLOOKUP(A3634,'forecast data dump'!$A$1:$H$3450,4,FALSE)</f>
        <v>15-Jun-21 A</v>
      </c>
      <c r="G3634" s="17">
        <f>VLOOKUP(A3634,'forecast data dump'!$A$1:$H$3450,5,FALSE)</f>
        <v>44442</v>
      </c>
      <c r="H3634" s="13">
        <f>VLOOKUP(A3634,'forecast data dump'!$A$1:$H$3450,8,FALSE)</f>
        <v>0.05</v>
      </c>
      <c r="I3634" s="22">
        <f t="shared" si="516"/>
        <v>15.2</v>
      </c>
      <c r="J3634" s="5"/>
      <c r="K3634" s="5"/>
      <c r="L3634" s="33">
        <f t="shared" si="517"/>
        <v>270.75</v>
      </c>
      <c r="M3634" s="33">
        <f t="shared" si="518"/>
        <v>270.75</v>
      </c>
      <c r="N3634" s="22">
        <f t="shared" si="519"/>
        <v>0</v>
      </c>
    </row>
    <row r="3635" spans="1:14" x14ac:dyDescent="0.3">
      <c r="A3635" s="5" t="s">
        <v>644</v>
      </c>
      <c r="B3635" s="5" t="s">
        <v>645</v>
      </c>
      <c r="C3635" s="5" t="s">
        <v>3803</v>
      </c>
      <c r="D3635" s="5">
        <v>10</v>
      </c>
      <c r="E3635" s="6">
        <v>533</v>
      </c>
      <c r="F3635" s="17" t="str">
        <f>VLOOKUP(A3635,'forecast data dump'!$A$1:$H$3450,4,FALSE)</f>
        <v>15-Jun-21 A</v>
      </c>
      <c r="G3635" s="17">
        <f>VLOOKUP(A3635,'forecast data dump'!$A$1:$H$3450,5,FALSE)</f>
        <v>44442</v>
      </c>
      <c r="H3635" s="13">
        <f>VLOOKUP(A3635,'forecast data dump'!$A$1:$H$3450,8,FALSE)</f>
        <v>0.05</v>
      </c>
      <c r="I3635" s="22">
        <f t="shared" si="516"/>
        <v>9.5</v>
      </c>
      <c r="J3635" s="5"/>
      <c r="K3635" s="5"/>
      <c r="L3635" s="33">
        <f t="shared" si="517"/>
        <v>506.34999999999997</v>
      </c>
      <c r="M3635" s="33">
        <f t="shared" si="518"/>
        <v>506.34999999999997</v>
      </c>
      <c r="N3635" s="22">
        <f t="shared" si="519"/>
        <v>0</v>
      </c>
    </row>
    <row r="3636" spans="1:14" x14ac:dyDescent="0.3">
      <c r="A3636" s="5" t="s">
        <v>644</v>
      </c>
      <c r="B3636" s="5" t="s">
        <v>645</v>
      </c>
      <c r="C3636" s="5" t="s">
        <v>3802</v>
      </c>
      <c r="D3636" s="5">
        <v>15</v>
      </c>
      <c r="E3636" s="6">
        <v>1743</v>
      </c>
      <c r="F3636" s="17" t="str">
        <f>VLOOKUP(A3636,'forecast data dump'!$A$1:$H$3450,4,FALSE)</f>
        <v>15-Jun-21 A</v>
      </c>
      <c r="G3636" s="17">
        <f>VLOOKUP(A3636,'forecast data dump'!$A$1:$H$3450,5,FALSE)</f>
        <v>44442</v>
      </c>
      <c r="H3636" s="13">
        <f>VLOOKUP(A3636,'forecast data dump'!$A$1:$H$3450,8,FALSE)</f>
        <v>0.05</v>
      </c>
      <c r="I3636" s="22">
        <f t="shared" si="516"/>
        <v>14.25</v>
      </c>
      <c r="J3636" s="5"/>
      <c r="K3636" s="5"/>
      <c r="L3636" s="33">
        <f t="shared" si="517"/>
        <v>1655.85</v>
      </c>
      <c r="M3636" s="33">
        <f t="shared" si="518"/>
        <v>1655.85</v>
      </c>
      <c r="N3636" s="22">
        <f t="shared" si="519"/>
        <v>0</v>
      </c>
    </row>
    <row r="3637" spans="1:14" x14ac:dyDescent="0.3">
      <c r="A3637" s="5" t="s">
        <v>646</v>
      </c>
      <c r="B3637" s="5" t="s">
        <v>647</v>
      </c>
      <c r="C3637" s="5" t="s">
        <v>3804</v>
      </c>
      <c r="D3637" s="5">
        <v>16</v>
      </c>
      <c r="E3637" s="6">
        <v>285</v>
      </c>
      <c r="F3637" s="17">
        <f>VLOOKUP(A3637,'forecast data dump'!$A$1:$H$3450,4,FALSE)</f>
        <v>44505</v>
      </c>
      <c r="G3637" s="17">
        <f>VLOOKUP(A3637,'forecast data dump'!$A$1:$H$3450,5,FALSE)</f>
        <v>44512</v>
      </c>
      <c r="H3637" s="13">
        <f>VLOOKUP(A3637,'forecast data dump'!$A$1:$H$3450,8,FALSE)</f>
        <v>0</v>
      </c>
      <c r="I3637" s="22">
        <f t="shared" si="516"/>
        <v>16</v>
      </c>
      <c r="J3637" s="5"/>
      <c r="K3637" s="5"/>
      <c r="L3637" s="33">
        <f t="shared" si="517"/>
        <v>285</v>
      </c>
      <c r="M3637" s="33">
        <f t="shared" si="518"/>
        <v>285</v>
      </c>
      <c r="N3637" s="22">
        <f t="shared" si="519"/>
        <v>0</v>
      </c>
    </row>
    <row r="3638" spans="1:14" x14ac:dyDescent="0.3">
      <c r="A3638" s="5" t="s">
        <v>646</v>
      </c>
      <c r="B3638" s="5" t="s">
        <v>647</v>
      </c>
      <c r="C3638" s="5" t="s">
        <v>3803</v>
      </c>
      <c r="D3638" s="5">
        <v>10</v>
      </c>
      <c r="E3638" s="6">
        <v>533</v>
      </c>
      <c r="F3638" s="17">
        <f>VLOOKUP(A3638,'forecast data dump'!$A$1:$H$3450,4,FALSE)</f>
        <v>44505</v>
      </c>
      <c r="G3638" s="17">
        <f>VLOOKUP(A3638,'forecast data dump'!$A$1:$H$3450,5,FALSE)</f>
        <v>44512</v>
      </c>
      <c r="H3638" s="13">
        <f>VLOOKUP(A3638,'forecast data dump'!$A$1:$H$3450,8,FALSE)</f>
        <v>0</v>
      </c>
      <c r="I3638" s="22">
        <f t="shared" si="516"/>
        <v>10</v>
      </c>
      <c r="J3638" s="5"/>
      <c r="K3638" s="5"/>
      <c r="L3638" s="33">
        <f t="shared" si="517"/>
        <v>533</v>
      </c>
      <c r="M3638" s="33">
        <f t="shared" si="518"/>
        <v>533</v>
      </c>
      <c r="N3638" s="22">
        <f t="shared" si="519"/>
        <v>0</v>
      </c>
    </row>
    <row r="3639" spans="1:14" x14ac:dyDescent="0.3">
      <c r="A3639" s="5" t="s">
        <v>646</v>
      </c>
      <c r="B3639" s="5" t="s">
        <v>647</v>
      </c>
      <c r="C3639" s="5" t="s">
        <v>3802</v>
      </c>
      <c r="D3639" s="5">
        <v>15</v>
      </c>
      <c r="E3639" s="6">
        <v>1743</v>
      </c>
      <c r="F3639" s="17">
        <f>VLOOKUP(A3639,'forecast data dump'!$A$1:$H$3450,4,FALSE)</f>
        <v>44505</v>
      </c>
      <c r="G3639" s="17">
        <f>VLOOKUP(A3639,'forecast data dump'!$A$1:$H$3450,5,FALSE)</f>
        <v>44512</v>
      </c>
      <c r="H3639" s="13">
        <f>VLOOKUP(A3639,'forecast data dump'!$A$1:$H$3450,8,FALSE)</f>
        <v>0</v>
      </c>
      <c r="I3639" s="22">
        <f t="shared" si="516"/>
        <v>15</v>
      </c>
      <c r="J3639" s="5"/>
      <c r="K3639" s="5"/>
      <c r="L3639" s="33">
        <f t="shared" si="517"/>
        <v>1743</v>
      </c>
      <c r="M3639" s="33">
        <f t="shared" si="518"/>
        <v>1743</v>
      </c>
      <c r="N3639" s="22">
        <f t="shared" si="519"/>
        <v>0</v>
      </c>
    </row>
    <row r="3640" spans="1:14" x14ac:dyDescent="0.3">
      <c r="A3640" s="5" t="s">
        <v>648</v>
      </c>
      <c r="B3640" s="5" t="s">
        <v>649</v>
      </c>
      <c r="C3640" s="5" t="s">
        <v>3804</v>
      </c>
      <c r="D3640" s="5">
        <v>16</v>
      </c>
      <c r="E3640" s="6">
        <v>285</v>
      </c>
      <c r="F3640" s="17">
        <f>VLOOKUP(A3640,'forecast data dump'!$A$1:$H$3450,4,FALSE)</f>
        <v>44568</v>
      </c>
      <c r="G3640" s="17">
        <f>VLOOKUP(A3640,'forecast data dump'!$A$1:$H$3450,5,FALSE)</f>
        <v>44568</v>
      </c>
      <c r="H3640" s="13">
        <f>VLOOKUP(A3640,'forecast data dump'!$A$1:$H$3450,8,FALSE)</f>
        <v>0</v>
      </c>
      <c r="I3640" s="22">
        <f t="shared" si="516"/>
        <v>16</v>
      </c>
      <c r="J3640" s="5"/>
      <c r="K3640" s="5"/>
      <c r="L3640" s="33">
        <f t="shared" si="517"/>
        <v>285</v>
      </c>
      <c r="M3640" s="33">
        <f t="shared" si="518"/>
        <v>285</v>
      </c>
      <c r="N3640" s="22">
        <f t="shared" si="519"/>
        <v>0</v>
      </c>
    </row>
    <row r="3641" spans="1:14" x14ac:dyDescent="0.3">
      <c r="A3641" s="5" t="s">
        <v>648</v>
      </c>
      <c r="B3641" s="5" t="s">
        <v>649</v>
      </c>
      <c r="C3641" s="5" t="s">
        <v>3803</v>
      </c>
      <c r="D3641" s="5">
        <v>10</v>
      </c>
      <c r="E3641" s="6">
        <v>533</v>
      </c>
      <c r="F3641" s="17">
        <f>VLOOKUP(A3641,'forecast data dump'!$A$1:$H$3450,4,FALSE)</f>
        <v>44568</v>
      </c>
      <c r="G3641" s="17">
        <f>VLOOKUP(A3641,'forecast data dump'!$A$1:$H$3450,5,FALSE)</f>
        <v>44568</v>
      </c>
      <c r="H3641" s="13">
        <f>VLOOKUP(A3641,'forecast data dump'!$A$1:$H$3450,8,FALSE)</f>
        <v>0</v>
      </c>
      <c r="I3641" s="22">
        <f t="shared" si="516"/>
        <v>10</v>
      </c>
      <c r="J3641" s="5"/>
      <c r="K3641" s="5"/>
      <c r="L3641" s="33">
        <f t="shared" si="517"/>
        <v>533</v>
      </c>
      <c r="M3641" s="33">
        <f t="shared" si="518"/>
        <v>533</v>
      </c>
      <c r="N3641" s="22">
        <f t="shared" si="519"/>
        <v>0</v>
      </c>
    </row>
    <row r="3642" spans="1:14" x14ac:dyDescent="0.3">
      <c r="A3642" s="5" t="s">
        <v>648</v>
      </c>
      <c r="B3642" s="5" t="s">
        <v>649</v>
      </c>
      <c r="C3642" s="5" t="s">
        <v>3802</v>
      </c>
      <c r="D3642" s="5">
        <v>15</v>
      </c>
      <c r="E3642" s="6">
        <v>1743</v>
      </c>
      <c r="F3642" s="17">
        <f>VLOOKUP(A3642,'forecast data dump'!$A$1:$H$3450,4,FALSE)</f>
        <v>44568</v>
      </c>
      <c r="G3642" s="17">
        <f>VLOOKUP(A3642,'forecast data dump'!$A$1:$H$3450,5,FALSE)</f>
        <v>44568</v>
      </c>
      <c r="H3642" s="13">
        <f>VLOOKUP(A3642,'forecast data dump'!$A$1:$H$3450,8,FALSE)</f>
        <v>0</v>
      </c>
      <c r="I3642" s="22">
        <f t="shared" si="516"/>
        <v>15</v>
      </c>
      <c r="J3642" s="5"/>
      <c r="K3642" s="5"/>
      <c r="L3642" s="33">
        <f t="shared" si="517"/>
        <v>1743</v>
      </c>
      <c r="M3642" s="33">
        <f t="shared" si="518"/>
        <v>1743</v>
      </c>
      <c r="N3642" s="22">
        <f t="shared" si="519"/>
        <v>0</v>
      </c>
    </row>
    <row r="3643" spans="1:14" x14ac:dyDescent="0.3">
      <c r="A3643" s="5" t="s">
        <v>650</v>
      </c>
      <c r="B3643" s="5" t="s">
        <v>651</v>
      </c>
      <c r="C3643" s="5" t="s">
        <v>3805</v>
      </c>
      <c r="D3643" s="5">
        <v>3240</v>
      </c>
      <c r="E3643" s="6">
        <v>3687</v>
      </c>
      <c r="F3643" s="17" t="str">
        <f>VLOOKUP(A3643,'forecast data dump'!$A$1:$H$3450,4,FALSE)</f>
        <v>22-Oct-20 A</v>
      </c>
      <c r="G3643" s="17" t="str">
        <f>VLOOKUP(A3643,'forecast data dump'!$A$1:$H$3450,5,FALSE)</f>
        <v>23-Nov-20 A</v>
      </c>
      <c r="H3643" s="13">
        <f>VLOOKUP(A3643,'forecast data dump'!$A$1:$H$3450,8,FALSE)</f>
        <v>1</v>
      </c>
      <c r="I3643" s="22">
        <f t="shared" si="516"/>
        <v>0</v>
      </c>
      <c r="J3643" s="5"/>
      <c r="K3643" s="5"/>
      <c r="L3643" s="33">
        <f t="shared" si="517"/>
        <v>0</v>
      </c>
      <c r="M3643" s="33">
        <f t="shared" si="518"/>
        <v>0</v>
      </c>
      <c r="N3643" s="22">
        <f t="shared" si="519"/>
        <v>0</v>
      </c>
    </row>
    <row r="3644" spans="1:14" x14ac:dyDescent="0.3">
      <c r="A3644" s="5" t="s">
        <v>652</v>
      </c>
      <c r="B3644" s="5" t="s">
        <v>653</v>
      </c>
      <c r="C3644" s="5" t="s">
        <v>3805</v>
      </c>
      <c r="D3644" s="5">
        <v>6480</v>
      </c>
      <c r="E3644" s="6">
        <v>7403</v>
      </c>
      <c r="F3644" s="17" t="str">
        <f>VLOOKUP(A3644,'forecast data dump'!$A$1:$H$3450,4,FALSE)</f>
        <v>16-Nov-20 A</v>
      </c>
      <c r="G3644" s="17" t="str">
        <f>VLOOKUP(A3644,'forecast data dump'!$A$1:$H$3450,5,FALSE)</f>
        <v>30-Mar-21 A</v>
      </c>
      <c r="H3644" s="13">
        <f>VLOOKUP(A3644,'forecast data dump'!$A$1:$H$3450,8,FALSE)</f>
        <v>1</v>
      </c>
      <c r="I3644" s="22">
        <f t="shared" si="516"/>
        <v>0</v>
      </c>
      <c r="J3644" s="5"/>
      <c r="K3644" s="5"/>
      <c r="L3644" s="33">
        <f t="shared" si="517"/>
        <v>0</v>
      </c>
      <c r="M3644" s="33">
        <f t="shared" si="518"/>
        <v>0</v>
      </c>
      <c r="N3644" s="22">
        <f t="shared" si="519"/>
        <v>0</v>
      </c>
    </row>
    <row r="3645" spans="1:14" x14ac:dyDescent="0.3">
      <c r="A3645" s="5" t="s">
        <v>654</v>
      </c>
      <c r="B3645" s="5" t="s">
        <v>655</v>
      </c>
      <c r="C3645" s="5" t="s">
        <v>3805</v>
      </c>
      <c r="D3645" s="5">
        <v>6480</v>
      </c>
      <c r="E3645" s="6">
        <v>7521</v>
      </c>
      <c r="F3645" s="17" t="str">
        <f>VLOOKUP(A3645,'forecast data dump'!$A$1:$H$3450,4,FALSE)</f>
        <v>22-Mar-21 A</v>
      </c>
      <c r="G3645" s="17" t="str">
        <f>VLOOKUP(A3645,'forecast data dump'!$A$1:$H$3450,5,FALSE)</f>
        <v>07-May-21 A</v>
      </c>
      <c r="H3645" s="13">
        <f>VLOOKUP(A3645,'forecast data dump'!$A$1:$H$3450,8,FALSE)</f>
        <v>1</v>
      </c>
      <c r="I3645" s="22">
        <f t="shared" si="516"/>
        <v>0</v>
      </c>
      <c r="J3645" s="5"/>
      <c r="K3645" s="5"/>
      <c r="L3645" s="33">
        <f t="shared" si="517"/>
        <v>0</v>
      </c>
      <c r="M3645" s="33">
        <f t="shared" si="518"/>
        <v>0</v>
      </c>
      <c r="N3645" s="22">
        <f t="shared" si="519"/>
        <v>0</v>
      </c>
    </row>
    <row r="3646" spans="1:14" x14ac:dyDescent="0.3">
      <c r="A3646" s="5" t="s">
        <v>656</v>
      </c>
      <c r="B3646" s="5" t="s">
        <v>657</v>
      </c>
      <c r="C3646" s="5" t="s">
        <v>3805</v>
      </c>
      <c r="D3646" s="5">
        <v>6480</v>
      </c>
      <c r="E3646" s="6">
        <v>7521</v>
      </c>
      <c r="F3646" s="17" t="str">
        <f>VLOOKUP(A3646,'forecast data dump'!$A$1:$H$3450,4,FALSE)</f>
        <v>17-May-21 A</v>
      </c>
      <c r="G3646" s="17" t="str">
        <f>VLOOKUP(A3646,'forecast data dump'!$A$1:$H$3450,5,FALSE)</f>
        <v>28-Jun-21 A</v>
      </c>
      <c r="H3646" s="13">
        <f>VLOOKUP(A3646,'forecast data dump'!$A$1:$H$3450,8,FALSE)</f>
        <v>1</v>
      </c>
      <c r="I3646" s="22">
        <f t="shared" si="516"/>
        <v>0</v>
      </c>
      <c r="J3646" s="5"/>
      <c r="K3646" s="5"/>
      <c r="L3646" s="33">
        <f t="shared" si="517"/>
        <v>0</v>
      </c>
      <c r="M3646" s="33">
        <f t="shared" si="518"/>
        <v>0</v>
      </c>
      <c r="N3646" s="22">
        <f t="shared" si="519"/>
        <v>0</v>
      </c>
    </row>
    <row r="3647" spans="1:14" x14ac:dyDescent="0.3">
      <c r="A3647" s="5" t="s">
        <v>658</v>
      </c>
      <c r="B3647" s="5" t="s">
        <v>659</v>
      </c>
      <c r="C3647" s="5" t="s">
        <v>3805</v>
      </c>
      <c r="D3647" s="5">
        <v>6480</v>
      </c>
      <c r="E3647" s="6">
        <v>7521</v>
      </c>
      <c r="F3647" s="17" t="str">
        <f>VLOOKUP(A3647,'forecast data dump'!$A$1:$H$3450,4,FALSE)</f>
        <v>15-Jun-21 A</v>
      </c>
      <c r="G3647" s="17">
        <f>VLOOKUP(A3647,'forecast data dump'!$A$1:$H$3450,5,FALSE)</f>
        <v>44442</v>
      </c>
      <c r="H3647" s="13">
        <f>VLOOKUP(A3647,'forecast data dump'!$A$1:$H$3450,8,FALSE)</f>
        <v>0.05</v>
      </c>
      <c r="I3647" s="22">
        <f t="shared" si="516"/>
        <v>6156</v>
      </c>
      <c r="J3647" s="5"/>
      <c r="K3647" s="5"/>
      <c r="L3647" s="33">
        <f t="shared" si="517"/>
        <v>7144.95</v>
      </c>
      <c r="M3647" s="33">
        <f t="shared" si="518"/>
        <v>7144.95</v>
      </c>
      <c r="N3647" s="22">
        <f t="shared" si="519"/>
        <v>0</v>
      </c>
    </row>
    <row r="3648" spans="1:14" x14ac:dyDescent="0.3">
      <c r="A3648" s="5" t="s">
        <v>660</v>
      </c>
      <c r="B3648" s="5" t="s">
        <v>661</v>
      </c>
      <c r="C3648" s="5" t="s">
        <v>3805</v>
      </c>
      <c r="D3648" s="5">
        <v>6480</v>
      </c>
      <c r="E3648" s="6">
        <v>7521</v>
      </c>
      <c r="F3648" s="17">
        <f>VLOOKUP(A3648,'forecast data dump'!$A$1:$H$3450,4,FALSE)</f>
        <v>44505</v>
      </c>
      <c r="G3648" s="17">
        <f>VLOOKUP(A3648,'forecast data dump'!$A$1:$H$3450,5,FALSE)</f>
        <v>44512</v>
      </c>
      <c r="H3648" s="13">
        <f>VLOOKUP(A3648,'forecast data dump'!$A$1:$H$3450,8,FALSE)</f>
        <v>0</v>
      </c>
      <c r="I3648" s="22">
        <f t="shared" si="516"/>
        <v>6480</v>
      </c>
      <c r="J3648" s="5"/>
      <c r="K3648" s="5"/>
      <c r="L3648" s="33">
        <f t="shared" si="517"/>
        <v>7521</v>
      </c>
      <c r="M3648" s="33">
        <f t="shared" si="518"/>
        <v>7521</v>
      </c>
      <c r="N3648" s="22">
        <f t="shared" si="519"/>
        <v>0</v>
      </c>
    </row>
    <row r="3649" spans="1:14" x14ac:dyDescent="0.3">
      <c r="A3649" s="5" t="s">
        <v>662</v>
      </c>
      <c r="B3649" s="5" t="s">
        <v>663</v>
      </c>
      <c r="C3649" s="5" t="s">
        <v>3805</v>
      </c>
      <c r="D3649" s="5">
        <v>6480</v>
      </c>
      <c r="E3649" s="6">
        <v>7521</v>
      </c>
      <c r="F3649" s="17">
        <f>VLOOKUP(A3649,'forecast data dump'!$A$1:$H$3450,4,FALSE)</f>
        <v>44568</v>
      </c>
      <c r="G3649" s="17">
        <f>VLOOKUP(A3649,'forecast data dump'!$A$1:$H$3450,5,FALSE)</f>
        <v>44568</v>
      </c>
      <c r="H3649" s="13">
        <f>VLOOKUP(A3649,'forecast data dump'!$A$1:$H$3450,8,FALSE)</f>
        <v>0</v>
      </c>
      <c r="I3649" s="22">
        <f t="shared" si="516"/>
        <v>6480</v>
      </c>
      <c r="J3649" s="5"/>
      <c r="K3649" s="5"/>
      <c r="L3649" s="33">
        <f t="shared" si="517"/>
        <v>7521</v>
      </c>
      <c r="M3649" s="33">
        <f t="shared" si="518"/>
        <v>7521</v>
      </c>
      <c r="N3649" s="22">
        <f t="shared" si="519"/>
        <v>0</v>
      </c>
    </row>
    <row r="3650" spans="1:14" x14ac:dyDescent="0.3">
      <c r="A3650" s="3" t="s">
        <v>7932</v>
      </c>
      <c r="B3650" s="3"/>
      <c r="C3650" s="3"/>
      <c r="D3650" s="3"/>
      <c r="E3650" s="4"/>
      <c r="F3650" s="15"/>
      <c r="G3650" s="15"/>
      <c r="H3650" s="11"/>
      <c r="I3650" s="20"/>
      <c r="J3650" s="3"/>
      <c r="K3650" s="3"/>
      <c r="L3650" s="32"/>
      <c r="M3650" s="32"/>
      <c r="N3650" s="20"/>
    </row>
    <row r="3651" spans="1:14" x14ac:dyDescent="0.3">
      <c r="A3651" s="3" t="s">
        <v>7934</v>
      </c>
      <c r="B3651" s="3"/>
      <c r="C3651" s="3"/>
      <c r="D3651" s="3"/>
      <c r="E3651" s="4"/>
      <c r="F3651" s="15"/>
      <c r="G3651" s="15"/>
      <c r="H3651" s="11"/>
      <c r="I3651" s="20"/>
      <c r="J3651" s="3"/>
      <c r="K3651" s="3"/>
      <c r="L3651" s="32"/>
      <c r="M3651" s="32"/>
      <c r="N3651" s="20"/>
    </row>
    <row r="3652" spans="1:14" x14ac:dyDescent="0.3">
      <c r="A3652" s="3" t="s">
        <v>7831</v>
      </c>
      <c r="B3652" s="3"/>
      <c r="C3652" s="3"/>
      <c r="D3652" s="3"/>
      <c r="E3652" s="4"/>
      <c r="F3652" s="15"/>
      <c r="G3652" s="15"/>
      <c r="H3652" s="11"/>
      <c r="I3652" s="20"/>
      <c r="J3652" s="3"/>
      <c r="K3652" s="3"/>
      <c r="L3652" s="32"/>
      <c r="M3652" s="32"/>
      <c r="N3652" s="20"/>
    </row>
    <row r="3653" spans="1:14" x14ac:dyDescent="0.3">
      <c r="A3653" s="5" t="s">
        <v>956</v>
      </c>
      <c r="B3653" s="5" t="s">
        <v>957</v>
      </c>
      <c r="C3653" s="5" t="s">
        <v>3762</v>
      </c>
      <c r="D3653" s="5">
        <v>52680</v>
      </c>
      <c r="E3653" s="6">
        <v>61145</v>
      </c>
      <c r="F3653" s="17" t="str">
        <f>VLOOKUP(A3653,'forecast data dump'!$A$1:$H$3450,4,FALSE)</f>
        <v>15-Oct-20 A</v>
      </c>
      <c r="G3653" s="17" t="str">
        <f>VLOOKUP(A3653,'forecast data dump'!$A$1:$H$3450,5,FALSE)</f>
        <v>30-Nov-20 A</v>
      </c>
      <c r="H3653" s="13">
        <f>VLOOKUP(A3653,'forecast data dump'!$A$1:$H$3450,8,FALSE)</f>
        <v>1</v>
      </c>
      <c r="I3653" s="22">
        <f>D3653*(1-H3653)</f>
        <v>0</v>
      </c>
      <c r="J3653" s="5"/>
      <c r="K3653" s="5"/>
      <c r="L3653" s="33">
        <f>E3653*(1-H3653)</f>
        <v>0</v>
      </c>
      <c r="M3653" s="33">
        <f>IF(J3653="",L3653,(E3653/D3653)*J3653)</f>
        <v>0</v>
      </c>
      <c r="N3653" s="22">
        <f>L3653-M3653</f>
        <v>0</v>
      </c>
    </row>
    <row r="3654" spans="1:14" x14ac:dyDescent="0.3">
      <c r="A3654" s="5" t="s">
        <v>958</v>
      </c>
      <c r="B3654" s="5" t="s">
        <v>959</v>
      </c>
      <c r="C3654" s="5" t="s">
        <v>3762</v>
      </c>
      <c r="D3654" s="5">
        <v>1650</v>
      </c>
      <c r="E3654" s="6">
        <v>1912</v>
      </c>
      <c r="F3654" s="17" t="str">
        <f>VLOOKUP(A3654,'forecast data dump'!$A$1:$H$3450,4,FALSE)</f>
        <v>21-Jan-21 A</v>
      </c>
      <c r="G3654" s="17">
        <f>VLOOKUP(A3654,'forecast data dump'!$A$1:$H$3450,5,FALSE)</f>
        <v>44592</v>
      </c>
      <c r="H3654" s="13">
        <f>VLOOKUP(A3654,'forecast data dump'!$A$1:$H$3450,8,FALSE)</f>
        <v>0.35</v>
      </c>
      <c r="I3654" s="22">
        <f>D3654*(1-H3654)</f>
        <v>1072.5</v>
      </c>
      <c r="J3654" s="5"/>
      <c r="K3654" s="5"/>
      <c r="L3654" s="33">
        <f>E3654*(1-H3654)</f>
        <v>1242.8</v>
      </c>
      <c r="M3654" s="33">
        <f>IF(J3654="",L3654,(E3654/D3654)*J3654)</f>
        <v>1242.8</v>
      </c>
      <c r="N3654" s="22">
        <f>L3654-M3654</f>
        <v>0</v>
      </c>
    </row>
    <row r="3655" spans="1:14" x14ac:dyDescent="0.3">
      <c r="A3655" s="5" t="s">
        <v>960</v>
      </c>
      <c r="B3655" s="5" t="s">
        <v>961</v>
      </c>
      <c r="C3655" s="5" t="s">
        <v>3762</v>
      </c>
      <c r="D3655" s="5">
        <v>300</v>
      </c>
      <c r="E3655" s="6">
        <v>348</v>
      </c>
      <c r="F3655" s="17" t="str">
        <f>VLOOKUP(A3655,'forecast data dump'!$A$1:$H$3450,4,FALSE)</f>
        <v>22-Jan-21 A</v>
      </c>
      <c r="G3655" s="17">
        <f>VLOOKUP(A3655,'forecast data dump'!$A$1:$H$3450,5,FALSE)</f>
        <v>44595</v>
      </c>
      <c r="H3655" s="13">
        <f>VLOOKUP(A3655,'forecast data dump'!$A$1:$H$3450,8,FALSE)</f>
        <v>0.35</v>
      </c>
      <c r="I3655" s="22">
        <f>D3655*(1-H3655)</f>
        <v>195</v>
      </c>
      <c r="J3655" s="5"/>
      <c r="K3655" s="5"/>
      <c r="L3655" s="33">
        <f>E3655*(1-H3655)</f>
        <v>226.20000000000002</v>
      </c>
      <c r="M3655" s="33">
        <f>IF(J3655="",L3655,(E3655/D3655)*J3655)</f>
        <v>226.20000000000002</v>
      </c>
      <c r="N3655" s="22">
        <f>L3655-M3655</f>
        <v>0</v>
      </c>
    </row>
    <row r="3656" spans="1:14" x14ac:dyDescent="0.3">
      <c r="A3656" s="5" t="s">
        <v>962</v>
      </c>
      <c r="B3656" s="5" t="s">
        <v>963</v>
      </c>
      <c r="C3656" s="5" t="s">
        <v>3761</v>
      </c>
      <c r="D3656" s="5">
        <v>215244</v>
      </c>
      <c r="E3656" s="6">
        <v>240129</v>
      </c>
      <c r="F3656" s="17" t="str">
        <f>VLOOKUP(A3656,'forecast data dump'!$A$1:$H$3450,4,FALSE)</f>
        <v>22-Dec-20 A</v>
      </c>
      <c r="G3656" s="17">
        <f>VLOOKUP(A3656,'forecast data dump'!$A$1:$H$3450,5,FALSE)</f>
        <v>44407</v>
      </c>
      <c r="H3656" s="13">
        <f>VLOOKUP(A3656,'forecast data dump'!$A$1:$H$3450,8,FALSE)</f>
        <v>0.74</v>
      </c>
      <c r="I3656" s="22">
        <f>D3656*(1-H3656)</f>
        <v>55963.44</v>
      </c>
      <c r="J3656" s="5"/>
      <c r="K3656" s="5"/>
      <c r="L3656" s="33">
        <f>E3656*(1-H3656)</f>
        <v>62433.54</v>
      </c>
      <c r="M3656" s="33">
        <f>IF(J3656="",L3656,(E3656/D3656)*J3656)</f>
        <v>62433.54</v>
      </c>
      <c r="N3656" s="22">
        <f>L3656-M3656</f>
        <v>0</v>
      </c>
    </row>
    <row r="3657" spans="1:14" x14ac:dyDescent="0.3">
      <c r="A3657" s="3" t="s">
        <v>7936</v>
      </c>
      <c r="B3657" s="3"/>
      <c r="C3657" s="3"/>
      <c r="D3657" s="3"/>
      <c r="E3657" s="4"/>
      <c r="F3657" s="15"/>
      <c r="G3657" s="15"/>
      <c r="H3657" s="11"/>
      <c r="I3657" s="20"/>
      <c r="J3657" s="3"/>
      <c r="K3657" s="3"/>
      <c r="L3657" s="32"/>
      <c r="M3657" s="32"/>
      <c r="N3657" s="20"/>
    </row>
    <row r="3658" spans="1:14" x14ac:dyDescent="0.3">
      <c r="A3658" s="3" t="s">
        <v>7937</v>
      </c>
      <c r="B3658" s="3"/>
      <c r="C3658" s="3"/>
      <c r="D3658" s="3"/>
      <c r="E3658" s="4"/>
      <c r="F3658" s="15"/>
      <c r="G3658" s="15"/>
      <c r="H3658" s="11"/>
      <c r="I3658" s="20"/>
      <c r="J3658" s="3"/>
      <c r="K3658" s="3"/>
      <c r="L3658" s="32"/>
      <c r="M3658" s="32"/>
      <c r="N3658" s="20"/>
    </row>
    <row r="3659" spans="1:14" x14ac:dyDescent="0.3">
      <c r="A3659" s="5" t="s">
        <v>878</v>
      </c>
      <c r="B3659" s="5" t="s">
        <v>879</v>
      </c>
      <c r="C3659" s="5" t="s">
        <v>3762</v>
      </c>
      <c r="D3659" s="5">
        <v>36798</v>
      </c>
      <c r="E3659" s="6">
        <v>41873</v>
      </c>
      <c r="F3659" s="17" t="str">
        <f>VLOOKUP(A3659,'forecast data dump'!$A$1:$H$3450,4,FALSE)</f>
        <v>10-Oct-19 A</v>
      </c>
      <c r="G3659" s="17" t="str">
        <f>VLOOKUP(A3659,'forecast data dump'!$A$1:$H$3450,5,FALSE)</f>
        <v>29-May-20 A</v>
      </c>
      <c r="H3659" s="13">
        <f>VLOOKUP(A3659,'forecast data dump'!$A$1:$H$3450,8,FALSE)</f>
        <v>1</v>
      </c>
      <c r="I3659" s="22">
        <f>D3659*(1-H3659)</f>
        <v>0</v>
      </c>
      <c r="J3659" s="5"/>
      <c r="K3659" s="5"/>
      <c r="L3659" s="33">
        <f>E3659*(1-H3659)</f>
        <v>0</v>
      </c>
      <c r="M3659" s="33">
        <f>IF(J3659="",L3659,(E3659/D3659)*J3659)</f>
        <v>0</v>
      </c>
      <c r="N3659" s="22">
        <f>L3659-M3659</f>
        <v>0</v>
      </c>
    </row>
    <row r="3660" spans="1:14" x14ac:dyDescent="0.3">
      <c r="A3660" s="3" t="s">
        <v>7832</v>
      </c>
      <c r="B3660" s="3"/>
      <c r="C3660" s="3"/>
      <c r="D3660" s="3"/>
      <c r="E3660" s="4"/>
      <c r="F3660" s="15"/>
      <c r="G3660" s="15"/>
      <c r="H3660" s="11"/>
      <c r="I3660" s="20"/>
      <c r="J3660" s="3"/>
      <c r="K3660" s="3"/>
      <c r="L3660" s="32"/>
      <c r="M3660" s="32"/>
      <c r="N3660" s="20"/>
    </row>
    <row r="3661" spans="1:14" x14ac:dyDescent="0.3">
      <c r="A3661" s="5" t="s">
        <v>910</v>
      </c>
      <c r="B3661" s="5" t="s">
        <v>911</v>
      </c>
      <c r="C3661" s="5" t="s">
        <v>3762</v>
      </c>
      <c r="D3661" s="5">
        <v>251357</v>
      </c>
      <c r="E3661" s="6">
        <v>291746</v>
      </c>
      <c r="F3661" s="17" t="str">
        <f>VLOOKUP(A3661,'forecast data dump'!$A$1:$H$3450,4,FALSE)</f>
        <v>14-Sep-20 A</v>
      </c>
      <c r="G3661" s="17" t="str">
        <f>VLOOKUP(A3661,'forecast data dump'!$A$1:$H$3450,5,FALSE)</f>
        <v>14-Jun-21 A</v>
      </c>
      <c r="H3661" s="13">
        <f>VLOOKUP(A3661,'forecast data dump'!$A$1:$H$3450,8,FALSE)</f>
        <v>1</v>
      </c>
      <c r="I3661" s="22">
        <f>D3661*(1-H3661)</f>
        <v>0</v>
      </c>
      <c r="J3661" s="5"/>
      <c r="K3661" s="5"/>
      <c r="L3661" s="33">
        <f>E3661*(1-H3661)</f>
        <v>0</v>
      </c>
      <c r="M3661" s="33">
        <f>IF(J3661="",L3661,(E3661/D3661)*J3661)</f>
        <v>0</v>
      </c>
      <c r="N3661" s="22">
        <f>L3661-M3661</f>
        <v>0</v>
      </c>
    </row>
    <row r="3662" spans="1:14" x14ac:dyDescent="0.3">
      <c r="A3662" s="5" t="s">
        <v>912</v>
      </c>
      <c r="B3662" s="5" t="s">
        <v>913</v>
      </c>
      <c r="C3662" s="5" t="s">
        <v>3762</v>
      </c>
      <c r="D3662" s="5">
        <v>70893</v>
      </c>
      <c r="E3662" s="6">
        <v>82284</v>
      </c>
      <c r="F3662" s="17" t="str">
        <f>VLOOKUP(A3662,'forecast data dump'!$A$1:$H$3450,4,FALSE)</f>
        <v>18-Jan-21 A</v>
      </c>
      <c r="G3662" s="17">
        <f>VLOOKUP(A3662,'forecast data dump'!$A$1:$H$3450,5,FALSE)</f>
        <v>44391</v>
      </c>
      <c r="H3662" s="13">
        <f>VLOOKUP(A3662,'forecast data dump'!$A$1:$H$3450,8,FALSE)</f>
        <v>0.42</v>
      </c>
      <c r="I3662" s="22">
        <f>D3662*(1-H3662)</f>
        <v>41117.94</v>
      </c>
      <c r="J3662" s="5"/>
      <c r="K3662" s="5"/>
      <c r="L3662" s="33">
        <f>E3662*(1-H3662)</f>
        <v>47724.720000000008</v>
      </c>
      <c r="M3662" s="33">
        <f>IF(J3662="",L3662,(E3662/D3662)*J3662)</f>
        <v>47724.720000000008</v>
      </c>
      <c r="N3662" s="22">
        <f>L3662-M3662</f>
        <v>0</v>
      </c>
    </row>
    <row r="3663" spans="1:14" x14ac:dyDescent="0.3">
      <c r="A3663" s="5" t="s">
        <v>914</v>
      </c>
      <c r="B3663" s="5" t="s">
        <v>915</v>
      </c>
      <c r="C3663" s="5" t="s">
        <v>3800</v>
      </c>
      <c r="D3663" s="5">
        <v>3520</v>
      </c>
      <c r="E3663" s="6">
        <v>281000</v>
      </c>
      <c r="F3663" s="17" t="str">
        <f>VLOOKUP(A3663,'forecast data dump'!$A$1:$H$3450,4,FALSE)</f>
        <v>04-Jan-21 A</v>
      </c>
      <c r="G3663" s="17">
        <f>VLOOKUP(A3663,'forecast data dump'!$A$1:$H$3450,5,FALSE)</f>
        <v>44573</v>
      </c>
      <c r="H3663" s="13">
        <f>VLOOKUP(A3663,'forecast data dump'!$A$1:$H$3450,8,FALSE)</f>
        <v>0.5</v>
      </c>
      <c r="I3663" s="22">
        <f>D3663*(1-H3663)</f>
        <v>1760</v>
      </c>
      <c r="J3663" s="5"/>
      <c r="K3663" s="5"/>
      <c r="L3663" s="33">
        <f>E3663*(1-H3663)</f>
        <v>140500</v>
      </c>
      <c r="M3663" s="33">
        <f>IF(J3663="",L3663,(E3663/D3663)*J3663)</f>
        <v>140500</v>
      </c>
      <c r="N3663" s="22">
        <f>L3663-M3663</f>
        <v>0</v>
      </c>
    </row>
    <row r="3664" spans="1:14" x14ac:dyDescent="0.3">
      <c r="A3664" s="3" t="s">
        <v>7938</v>
      </c>
      <c r="B3664" s="3"/>
      <c r="C3664" s="3"/>
      <c r="D3664" s="3"/>
      <c r="E3664" s="4"/>
      <c r="F3664" s="15"/>
      <c r="G3664" s="15"/>
      <c r="H3664" s="11"/>
      <c r="I3664" s="20"/>
      <c r="J3664" s="3"/>
      <c r="K3664" s="3"/>
      <c r="L3664" s="32"/>
      <c r="M3664" s="32"/>
      <c r="N3664" s="20"/>
    </row>
    <row r="3665" spans="1:14" x14ac:dyDescent="0.3">
      <c r="A3665" s="5" t="s">
        <v>976</v>
      </c>
      <c r="B3665" s="5" t="s">
        <v>975</v>
      </c>
      <c r="C3665" s="5" t="s">
        <v>3739</v>
      </c>
      <c r="D3665" s="5">
        <v>16812</v>
      </c>
      <c r="E3665" s="6">
        <v>18548</v>
      </c>
      <c r="F3665" s="17" t="str">
        <f>VLOOKUP(A3665,'forecast data dump'!$A$1:$H$3450,4,FALSE)</f>
        <v>01-Oct-18 A</v>
      </c>
      <c r="G3665" s="17" t="str">
        <f>VLOOKUP(A3665,'forecast data dump'!$A$1:$H$3450,5,FALSE)</f>
        <v>31-May-19 A</v>
      </c>
      <c r="H3665" s="13">
        <f>VLOOKUP(A3665,'forecast data dump'!$A$1:$H$3450,8,FALSE)</f>
        <v>1</v>
      </c>
      <c r="I3665" s="22">
        <f>D3665*(1-H3665)</f>
        <v>0</v>
      </c>
      <c r="J3665" s="5"/>
      <c r="K3665" s="5"/>
      <c r="L3665" s="33">
        <f>E3665*(1-H3665)</f>
        <v>0</v>
      </c>
      <c r="M3665" s="33">
        <f>IF(J3665="",L3665,(E3665/D3665)*J3665)</f>
        <v>0</v>
      </c>
      <c r="N3665" s="22">
        <f>L3665-M3665</f>
        <v>0</v>
      </c>
    </row>
    <row r="3666" spans="1:14" x14ac:dyDescent="0.3">
      <c r="A3666" s="3" t="s">
        <v>7939</v>
      </c>
      <c r="B3666" s="3"/>
      <c r="C3666" s="3"/>
      <c r="D3666" s="3"/>
      <c r="E3666" s="4"/>
      <c r="F3666" s="15"/>
      <c r="G3666" s="15"/>
      <c r="H3666" s="11"/>
      <c r="I3666" s="20"/>
      <c r="J3666" s="3"/>
      <c r="K3666" s="3"/>
      <c r="L3666" s="32"/>
      <c r="M3666" s="32"/>
      <c r="N3666" s="20"/>
    </row>
    <row r="3667" spans="1:14" x14ac:dyDescent="0.3">
      <c r="A3667" s="5" t="s">
        <v>1009</v>
      </c>
      <c r="B3667" s="5" t="s">
        <v>1010</v>
      </c>
      <c r="C3667" s="5" t="s">
        <v>3762</v>
      </c>
      <c r="D3667" s="5">
        <v>266560</v>
      </c>
      <c r="E3667" s="6">
        <v>303325</v>
      </c>
      <c r="F3667" s="17" t="str">
        <f>VLOOKUP(A3667,'forecast data dump'!$A$1:$H$3450,4,FALSE)</f>
        <v>22-Feb-21 A</v>
      </c>
      <c r="G3667" s="17" t="str">
        <f>VLOOKUP(A3667,'forecast data dump'!$A$1:$H$3450,5,FALSE)</f>
        <v>26-Mar-21 A</v>
      </c>
      <c r="H3667" s="13">
        <f>VLOOKUP(A3667,'forecast data dump'!$A$1:$H$3450,8,FALSE)</f>
        <v>1</v>
      </c>
      <c r="I3667" s="22">
        <f>D3667*(1-H3667)</f>
        <v>0</v>
      </c>
      <c r="J3667" s="5"/>
      <c r="K3667" s="5"/>
      <c r="L3667" s="33">
        <f>E3667*(1-H3667)</f>
        <v>0</v>
      </c>
      <c r="M3667" s="33">
        <f>IF(J3667="",L3667,(E3667/D3667)*J3667)</f>
        <v>0</v>
      </c>
      <c r="N3667" s="22">
        <f>L3667-M3667</f>
        <v>0</v>
      </c>
    </row>
    <row r="3668" spans="1:14" x14ac:dyDescent="0.3">
      <c r="A3668" s="5" t="s">
        <v>1011</v>
      </c>
      <c r="B3668" s="5" t="s">
        <v>1012</v>
      </c>
      <c r="C3668" s="5" t="s">
        <v>3762</v>
      </c>
      <c r="D3668" s="5">
        <v>40000</v>
      </c>
      <c r="E3668" s="6">
        <v>45517</v>
      </c>
      <c r="F3668" s="17" t="str">
        <f>VLOOKUP(A3668,'forecast data dump'!$A$1:$H$3450,4,FALSE)</f>
        <v>14-Nov-19 A</v>
      </c>
      <c r="G3668" s="17" t="str">
        <f>VLOOKUP(A3668,'forecast data dump'!$A$1:$H$3450,5,FALSE)</f>
        <v>23-Jan-20 A</v>
      </c>
      <c r="H3668" s="13">
        <f>VLOOKUP(A3668,'forecast data dump'!$A$1:$H$3450,8,FALSE)</f>
        <v>1</v>
      </c>
      <c r="I3668" s="22">
        <f>D3668*(1-H3668)</f>
        <v>0</v>
      </c>
      <c r="J3668" s="5"/>
      <c r="K3668" s="5"/>
      <c r="L3668" s="33">
        <f>E3668*(1-H3668)</f>
        <v>0</v>
      </c>
      <c r="M3668" s="33">
        <f>IF(J3668="",L3668,(E3668/D3668)*J3668)</f>
        <v>0</v>
      </c>
      <c r="N3668" s="22">
        <f>L3668-M3668</f>
        <v>0</v>
      </c>
    </row>
    <row r="3669" spans="1:14" x14ac:dyDescent="0.3">
      <c r="A3669" s="3" t="s">
        <v>7833</v>
      </c>
      <c r="B3669" s="3"/>
      <c r="C3669" s="3"/>
      <c r="D3669" s="3"/>
      <c r="E3669" s="4"/>
      <c r="F3669" s="15"/>
      <c r="G3669" s="15"/>
      <c r="H3669" s="11"/>
      <c r="I3669" s="20"/>
      <c r="J3669" s="3"/>
      <c r="K3669" s="3"/>
      <c r="L3669" s="32"/>
      <c r="M3669" s="32"/>
      <c r="N3669" s="20"/>
    </row>
    <row r="3670" spans="1:14" x14ac:dyDescent="0.3">
      <c r="A3670" s="5" t="s">
        <v>1089</v>
      </c>
      <c r="B3670" s="5" t="s">
        <v>1090</v>
      </c>
      <c r="C3670" s="5" t="s">
        <v>3761</v>
      </c>
      <c r="D3670" s="5">
        <v>237500</v>
      </c>
      <c r="E3670" s="6">
        <v>264958</v>
      </c>
      <c r="F3670" s="17" t="str">
        <f>VLOOKUP(A3670,'forecast data dump'!$A$1:$H$3450,4,FALSE)</f>
        <v>28-Jun-21 A</v>
      </c>
      <c r="G3670" s="17" t="str">
        <f>VLOOKUP(A3670,'forecast data dump'!$A$1:$H$3450,5,FALSE)</f>
        <v>30-Jun-21 A</v>
      </c>
      <c r="H3670" s="13">
        <f>VLOOKUP(A3670,'forecast data dump'!$A$1:$H$3450,8,FALSE)</f>
        <v>1</v>
      </c>
      <c r="I3670" s="22">
        <f>D3670*(1-H3670)</f>
        <v>0</v>
      </c>
      <c r="J3670" s="5"/>
      <c r="K3670" s="5"/>
      <c r="L3670" s="33">
        <f>E3670*(1-H3670)</f>
        <v>0</v>
      </c>
      <c r="M3670" s="33">
        <f>IF(J3670="",L3670,(E3670/D3670)*J3670)</f>
        <v>0</v>
      </c>
      <c r="N3670" s="22">
        <f>L3670-M3670</f>
        <v>0</v>
      </c>
    </row>
    <row r="3671" spans="1:14" x14ac:dyDescent="0.3">
      <c r="A3671" s="5" t="s">
        <v>1097</v>
      </c>
      <c r="B3671" s="5" t="s">
        <v>1098</v>
      </c>
      <c r="C3671" s="5" t="s">
        <v>3761</v>
      </c>
      <c r="D3671" s="5">
        <v>127182</v>
      </c>
      <c r="E3671" s="6">
        <v>141886</v>
      </c>
      <c r="F3671" s="17" t="str">
        <f>VLOOKUP(A3671,'forecast data dump'!$A$1:$H$3450,4,FALSE)</f>
        <v>17-May-21 A</v>
      </c>
      <c r="G3671" s="17" t="str">
        <f>VLOOKUP(A3671,'forecast data dump'!$A$1:$H$3450,5,FALSE)</f>
        <v>20-May-21 A</v>
      </c>
      <c r="H3671" s="13">
        <f>VLOOKUP(A3671,'forecast data dump'!$A$1:$H$3450,8,FALSE)</f>
        <v>1</v>
      </c>
      <c r="I3671" s="22">
        <f>D3671*(1-H3671)</f>
        <v>0</v>
      </c>
      <c r="J3671" s="5"/>
      <c r="K3671" s="5"/>
      <c r="L3671" s="33">
        <f>E3671*(1-H3671)</f>
        <v>0</v>
      </c>
      <c r="M3671" s="33">
        <f>IF(J3671="",L3671,(E3671/D3671)*J3671)</f>
        <v>0</v>
      </c>
      <c r="N3671" s="22">
        <f>L3671-M3671</f>
        <v>0</v>
      </c>
    </row>
    <row r="3672" spans="1:14" x14ac:dyDescent="0.3">
      <c r="A3672" s="5" t="s">
        <v>1101</v>
      </c>
      <c r="B3672" s="5" t="s">
        <v>1102</v>
      </c>
      <c r="C3672" s="5" t="s">
        <v>3761</v>
      </c>
      <c r="D3672" s="5">
        <v>237500</v>
      </c>
      <c r="E3672" s="6">
        <v>264958</v>
      </c>
      <c r="F3672" s="17" t="str">
        <f>VLOOKUP(A3672,'forecast data dump'!$A$1:$H$3450,4,FALSE)</f>
        <v>16-Aug-21*</v>
      </c>
      <c r="G3672" s="17">
        <f>VLOOKUP(A3672,'forecast data dump'!$A$1:$H$3450,5,FALSE)</f>
        <v>44428</v>
      </c>
      <c r="H3672" s="13">
        <f>VLOOKUP(A3672,'forecast data dump'!$A$1:$H$3450,8,FALSE)</f>
        <v>0</v>
      </c>
      <c r="I3672" s="22">
        <f>D3672*(1-H3672)</f>
        <v>237500</v>
      </c>
      <c r="J3672" s="5"/>
      <c r="K3672" s="5"/>
      <c r="L3672" s="33">
        <f>E3672*(1-H3672)</f>
        <v>264958</v>
      </c>
      <c r="M3672" s="33">
        <f>IF(J3672="",L3672,(E3672/D3672)*J3672)</f>
        <v>264958</v>
      </c>
      <c r="N3672" s="22">
        <f>L3672-M3672</f>
        <v>0</v>
      </c>
    </row>
    <row r="3673" spans="1:14" x14ac:dyDescent="0.3">
      <c r="A3673" s="5" t="s">
        <v>1103</v>
      </c>
      <c r="B3673" s="5" t="s">
        <v>1104</v>
      </c>
      <c r="C3673" s="5" t="s">
        <v>3761</v>
      </c>
      <c r="D3673" s="5">
        <v>237500</v>
      </c>
      <c r="E3673" s="6">
        <v>264958</v>
      </c>
      <c r="F3673" s="17" t="str">
        <f>VLOOKUP(A3673,'forecast data dump'!$A$1:$H$3450,4,FALSE)</f>
        <v>24-Sep-21*</v>
      </c>
      <c r="G3673" s="17">
        <f>VLOOKUP(A3673,'forecast data dump'!$A$1:$H$3450,5,FALSE)</f>
        <v>44469</v>
      </c>
      <c r="H3673" s="13">
        <f>VLOOKUP(A3673,'forecast data dump'!$A$1:$H$3450,8,FALSE)</f>
        <v>0</v>
      </c>
      <c r="I3673" s="22">
        <f>D3673*(1-H3673)</f>
        <v>237500</v>
      </c>
      <c r="J3673" s="5"/>
      <c r="K3673" s="5"/>
      <c r="L3673" s="33">
        <f>E3673*(1-H3673)</f>
        <v>264958</v>
      </c>
      <c r="M3673" s="33">
        <f>IF(J3673="",L3673,(E3673/D3673)*J3673)</f>
        <v>264958</v>
      </c>
      <c r="N3673" s="22">
        <f>L3673-M3673</f>
        <v>0</v>
      </c>
    </row>
    <row r="3674" spans="1:14" x14ac:dyDescent="0.3">
      <c r="A3674" s="5" t="s">
        <v>1105</v>
      </c>
      <c r="B3674" s="5" t="s">
        <v>1106</v>
      </c>
      <c r="C3674" s="5" t="s">
        <v>3761</v>
      </c>
      <c r="D3674" s="5">
        <v>237500</v>
      </c>
      <c r="E3674" s="6">
        <v>264958</v>
      </c>
      <c r="F3674" s="17" t="str">
        <f>VLOOKUP(A3674,'forecast data dump'!$A$1:$H$3450,4,FALSE)</f>
        <v>15-Nov-21*</v>
      </c>
      <c r="G3674" s="17">
        <f>VLOOKUP(A3674,'forecast data dump'!$A$1:$H$3450,5,FALSE)</f>
        <v>44519</v>
      </c>
      <c r="H3674" s="13">
        <f>VLOOKUP(A3674,'forecast data dump'!$A$1:$H$3450,8,FALSE)</f>
        <v>0</v>
      </c>
      <c r="I3674" s="22">
        <f>D3674*(1-H3674)</f>
        <v>237500</v>
      </c>
      <c r="J3674" s="5"/>
      <c r="K3674" s="5"/>
      <c r="L3674" s="33">
        <f>E3674*(1-H3674)</f>
        <v>264958</v>
      </c>
      <c r="M3674" s="33">
        <f>IF(J3674="",L3674,(E3674/D3674)*J3674)</f>
        <v>264958</v>
      </c>
      <c r="N3674" s="22">
        <f>L3674-M3674</f>
        <v>0</v>
      </c>
    </row>
    <row r="3675" spans="1:14" x14ac:dyDescent="0.3">
      <c r="A3675" s="3" t="s">
        <v>7999</v>
      </c>
      <c r="B3675" s="3"/>
      <c r="C3675" s="3"/>
      <c r="D3675" s="3"/>
      <c r="E3675" s="4"/>
      <c r="F3675" s="15"/>
      <c r="G3675" s="15"/>
      <c r="H3675" s="11"/>
      <c r="I3675" s="20"/>
      <c r="J3675" s="3"/>
      <c r="K3675" s="3"/>
      <c r="L3675" s="32"/>
      <c r="M3675" s="32"/>
      <c r="N3675" s="20"/>
    </row>
    <row r="3676" spans="1:14" x14ac:dyDescent="0.3">
      <c r="A3676" s="5" t="s">
        <v>977</v>
      </c>
      <c r="B3676" s="5" t="s">
        <v>978</v>
      </c>
      <c r="C3676" s="5" t="s">
        <v>3786</v>
      </c>
      <c r="D3676" s="5">
        <v>650</v>
      </c>
      <c r="E3676" s="6">
        <v>11583</v>
      </c>
      <c r="F3676" s="17" t="str">
        <f>VLOOKUP(A3676,'forecast data dump'!$A$1:$H$3450,4,FALSE)</f>
        <v>15-Jun-20 A</v>
      </c>
      <c r="G3676" s="17" t="str">
        <f>VLOOKUP(A3676,'forecast data dump'!$A$1:$H$3450,5,FALSE)</f>
        <v>22-Dec-20 A</v>
      </c>
      <c r="H3676" s="13">
        <f>VLOOKUP(A3676,'forecast data dump'!$A$1:$H$3450,8,FALSE)</f>
        <v>1</v>
      </c>
      <c r="I3676" s="22">
        <f t="shared" ref="I3676:I3685" si="520">D3676*(1-H3676)</f>
        <v>0</v>
      </c>
      <c r="J3676" s="5"/>
      <c r="K3676" s="5"/>
      <c r="L3676" s="33">
        <f t="shared" ref="L3676:L3685" si="521">E3676*(1-H3676)</f>
        <v>0</v>
      </c>
      <c r="M3676" s="33">
        <f t="shared" ref="M3676:M3685" si="522">IF(J3676="",L3676,(E3676/D3676)*J3676)</f>
        <v>0</v>
      </c>
      <c r="N3676" s="22">
        <f t="shared" ref="N3676:N3685" si="523">L3676-M3676</f>
        <v>0</v>
      </c>
    </row>
    <row r="3677" spans="1:14" x14ac:dyDescent="0.3">
      <c r="A3677" s="5" t="s">
        <v>979</v>
      </c>
      <c r="B3677" s="5" t="s">
        <v>980</v>
      </c>
      <c r="C3677" s="5" t="s">
        <v>3761</v>
      </c>
      <c r="D3677" s="5">
        <v>143106</v>
      </c>
      <c r="E3677" s="6">
        <v>159651</v>
      </c>
      <c r="F3677" s="17" t="str">
        <f>VLOOKUP(A3677,'forecast data dump'!$A$1:$H$3450,4,FALSE)</f>
        <v>25-Sep-19 A</v>
      </c>
      <c r="G3677" s="17" t="str">
        <f>VLOOKUP(A3677,'forecast data dump'!$A$1:$H$3450,5,FALSE)</f>
        <v>04-Nov-19 A</v>
      </c>
      <c r="H3677" s="13">
        <f>VLOOKUP(A3677,'forecast data dump'!$A$1:$H$3450,8,FALSE)</f>
        <v>1</v>
      </c>
      <c r="I3677" s="22">
        <f t="shared" si="520"/>
        <v>0</v>
      </c>
      <c r="J3677" s="5"/>
      <c r="K3677" s="5"/>
      <c r="L3677" s="33">
        <f t="shared" si="521"/>
        <v>0</v>
      </c>
      <c r="M3677" s="33">
        <f t="shared" si="522"/>
        <v>0</v>
      </c>
      <c r="N3677" s="22">
        <f t="shared" si="523"/>
        <v>0</v>
      </c>
    </row>
    <row r="3678" spans="1:14" x14ac:dyDescent="0.3">
      <c r="A3678" s="5" t="s">
        <v>983</v>
      </c>
      <c r="B3678" s="5" t="s">
        <v>984</v>
      </c>
      <c r="C3678" s="5" t="s">
        <v>3761</v>
      </c>
      <c r="D3678" s="5">
        <v>211458</v>
      </c>
      <c r="E3678" s="6">
        <v>235905</v>
      </c>
      <c r="F3678" s="17" t="str">
        <f>VLOOKUP(A3678,'forecast data dump'!$A$1:$H$3450,4,FALSE)</f>
        <v>17-Aug-20 A</v>
      </c>
      <c r="G3678" s="17" t="str">
        <f>VLOOKUP(A3678,'forecast data dump'!$A$1:$H$3450,5,FALSE)</f>
        <v>30-Nov-20 A</v>
      </c>
      <c r="H3678" s="13">
        <f>VLOOKUP(A3678,'forecast data dump'!$A$1:$H$3450,8,FALSE)</f>
        <v>1</v>
      </c>
      <c r="I3678" s="22">
        <f t="shared" si="520"/>
        <v>0</v>
      </c>
      <c r="J3678" s="5"/>
      <c r="K3678" s="5"/>
      <c r="L3678" s="33">
        <f t="shared" si="521"/>
        <v>0</v>
      </c>
      <c r="M3678" s="33">
        <f t="shared" si="522"/>
        <v>0</v>
      </c>
      <c r="N3678" s="22">
        <f t="shared" si="523"/>
        <v>0</v>
      </c>
    </row>
    <row r="3679" spans="1:14" x14ac:dyDescent="0.3">
      <c r="A3679" s="5" t="s">
        <v>985</v>
      </c>
      <c r="B3679" s="5" t="s">
        <v>986</v>
      </c>
      <c r="C3679" s="5" t="s">
        <v>3761</v>
      </c>
      <c r="D3679" s="5">
        <v>113203</v>
      </c>
      <c r="E3679" s="6">
        <v>126291</v>
      </c>
      <c r="F3679" s="17" t="str">
        <f>VLOOKUP(A3679,'forecast data dump'!$A$1:$H$3450,4,FALSE)</f>
        <v>12-Nov-19 A</v>
      </c>
      <c r="G3679" s="17" t="str">
        <f>VLOOKUP(A3679,'forecast data dump'!$A$1:$H$3450,5,FALSE)</f>
        <v>25-Nov-19 A</v>
      </c>
      <c r="H3679" s="13">
        <f>VLOOKUP(A3679,'forecast data dump'!$A$1:$H$3450,8,FALSE)</f>
        <v>1</v>
      </c>
      <c r="I3679" s="22">
        <f t="shared" si="520"/>
        <v>0</v>
      </c>
      <c r="J3679" s="5"/>
      <c r="K3679" s="5"/>
      <c r="L3679" s="33">
        <f t="shared" si="521"/>
        <v>0</v>
      </c>
      <c r="M3679" s="33">
        <f t="shared" si="522"/>
        <v>0</v>
      </c>
      <c r="N3679" s="22">
        <f t="shared" si="523"/>
        <v>0</v>
      </c>
    </row>
    <row r="3680" spans="1:14" x14ac:dyDescent="0.3">
      <c r="A3680" s="5" t="s">
        <v>987</v>
      </c>
      <c r="B3680" s="5" t="s">
        <v>988</v>
      </c>
      <c r="C3680" s="5" t="s">
        <v>3761</v>
      </c>
      <c r="D3680" s="5">
        <v>113203</v>
      </c>
      <c r="E3680" s="6">
        <v>126291</v>
      </c>
      <c r="F3680" s="17" t="str">
        <f>VLOOKUP(A3680,'forecast data dump'!$A$1:$H$3450,4,FALSE)</f>
        <v>20-Jan-20 A</v>
      </c>
      <c r="G3680" s="17" t="str">
        <f>VLOOKUP(A3680,'forecast data dump'!$A$1:$H$3450,5,FALSE)</f>
        <v>30-Jan-20 A</v>
      </c>
      <c r="H3680" s="13">
        <f>VLOOKUP(A3680,'forecast data dump'!$A$1:$H$3450,8,FALSE)</f>
        <v>1</v>
      </c>
      <c r="I3680" s="22">
        <f t="shared" si="520"/>
        <v>0</v>
      </c>
      <c r="J3680" s="5"/>
      <c r="K3680" s="5"/>
      <c r="L3680" s="33">
        <f t="shared" si="521"/>
        <v>0</v>
      </c>
      <c r="M3680" s="33">
        <f t="shared" si="522"/>
        <v>0</v>
      </c>
      <c r="N3680" s="22">
        <f t="shared" si="523"/>
        <v>0</v>
      </c>
    </row>
    <row r="3681" spans="1:14" x14ac:dyDescent="0.3">
      <c r="A3681" s="5" t="s">
        <v>989</v>
      </c>
      <c r="B3681" s="5" t="s">
        <v>990</v>
      </c>
      <c r="C3681" s="5" t="s">
        <v>3761</v>
      </c>
      <c r="D3681" s="5">
        <v>113203</v>
      </c>
      <c r="E3681" s="6">
        <v>126291</v>
      </c>
      <c r="F3681" s="17" t="str">
        <f>VLOOKUP(A3681,'forecast data dump'!$A$1:$H$3450,4,FALSE)</f>
        <v>20-Jan-20 A</v>
      </c>
      <c r="G3681" s="17" t="str">
        <f>VLOOKUP(A3681,'forecast data dump'!$A$1:$H$3450,5,FALSE)</f>
        <v>30-Jan-20 A</v>
      </c>
      <c r="H3681" s="13">
        <f>VLOOKUP(A3681,'forecast data dump'!$A$1:$H$3450,8,FALSE)</f>
        <v>1</v>
      </c>
      <c r="I3681" s="22">
        <f t="shared" si="520"/>
        <v>0</v>
      </c>
      <c r="J3681" s="5"/>
      <c r="K3681" s="5"/>
      <c r="L3681" s="33">
        <f t="shared" si="521"/>
        <v>0</v>
      </c>
      <c r="M3681" s="33">
        <f t="shared" si="522"/>
        <v>0</v>
      </c>
      <c r="N3681" s="22">
        <f t="shared" si="523"/>
        <v>0</v>
      </c>
    </row>
    <row r="3682" spans="1:14" x14ac:dyDescent="0.3">
      <c r="A3682" s="5" t="s">
        <v>991</v>
      </c>
      <c r="B3682" s="5" t="s">
        <v>992</v>
      </c>
      <c r="C3682" s="5" t="s">
        <v>3761</v>
      </c>
      <c r="D3682" s="5">
        <v>226406</v>
      </c>
      <c r="E3682" s="6">
        <v>252582</v>
      </c>
      <c r="F3682" s="17" t="str">
        <f>VLOOKUP(A3682,'forecast data dump'!$A$1:$H$3450,4,FALSE)</f>
        <v>15-Jun-20 A</v>
      </c>
      <c r="G3682" s="17" t="str">
        <f>VLOOKUP(A3682,'forecast data dump'!$A$1:$H$3450,5,FALSE)</f>
        <v>22-Jun-20 A</v>
      </c>
      <c r="H3682" s="13">
        <f>VLOOKUP(A3682,'forecast data dump'!$A$1:$H$3450,8,FALSE)</f>
        <v>1</v>
      </c>
      <c r="I3682" s="22">
        <f t="shared" si="520"/>
        <v>0</v>
      </c>
      <c r="J3682" s="5"/>
      <c r="K3682" s="5"/>
      <c r="L3682" s="33">
        <f t="shared" si="521"/>
        <v>0</v>
      </c>
      <c r="M3682" s="33">
        <f t="shared" si="522"/>
        <v>0</v>
      </c>
      <c r="N3682" s="22">
        <f t="shared" si="523"/>
        <v>0</v>
      </c>
    </row>
    <row r="3683" spans="1:14" x14ac:dyDescent="0.3">
      <c r="A3683" s="5" t="s">
        <v>993</v>
      </c>
      <c r="B3683" s="5" t="s">
        <v>994</v>
      </c>
      <c r="C3683" s="5" t="s">
        <v>3761</v>
      </c>
      <c r="D3683" s="5">
        <v>226406</v>
      </c>
      <c r="E3683" s="6">
        <v>252582</v>
      </c>
      <c r="F3683" s="17" t="str">
        <f>VLOOKUP(A3683,'forecast data dump'!$A$1:$H$3450,4,FALSE)</f>
        <v>23-Jun-20 A</v>
      </c>
      <c r="G3683" s="17" t="str">
        <f>VLOOKUP(A3683,'forecast data dump'!$A$1:$H$3450,5,FALSE)</f>
        <v>30-Jun-20 A</v>
      </c>
      <c r="H3683" s="13">
        <f>VLOOKUP(A3683,'forecast data dump'!$A$1:$H$3450,8,FALSE)</f>
        <v>1</v>
      </c>
      <c r="I3683" s="22">
        <f t="shared" si="520"/>
        <v>0</v>
      </c>
      <c r="J3683" s="5"/>
      <c r="K3683" s="5"/>
      <c r="L3683" s="33">
        <f t="shared" si="521"/>
        <v>0</v>
      </c>
      <c r="M3683" s="33">
        <f t="shared" si="522"/>
        <v>0</v>
      </c>
      <c r="N3683" s="22">
        <f t="shared" si="523"/>
        <v>0</v>
      </c>
    </row>
    <row r="3684" spans="1:14" x14ac:dyDescent="0.3">
      <c r="A3684" s="5" t="s">
        <v>995</v>
      </c>
      <c r="B3684" s="5" t="s">
        <v>996</v>
      </c>
      <c r="C3684" s="5" t="s">
        <v>3761</v>
      </c>
      <c r="D3684" s="5">
        <v>211458</v>
      </c>
      <c r="E3684" s="6">
        <v>235905</v>
      </c>
      <c r="F3684" s="17" t="str">
        <f>VLOOKUP(A3684,'forecast data dump'!$A$1:$H$3450,4,FALSE)</f>
        <v>23-Jun-20 A</v>
      </c>
      <c r="G3684" s="17" t="str">
        <f>VLOOKUP(A3684,'forecast data dump'!$A$1:$H$3450,5,FALSE)</f>
        <v>31-Aug-20 A</v>
      </c>
      <c r="H3684" s="13">
        <f>VLOOKUP(A3684,'forecast data dump'!$A$1:$H$3450,8,FALSE)</f>
        <v>1</v>
      </c>
      <c r="I3684" s="22">
        <f t="shared" si="520"/>
        <v>0</v>
      </c>
      <c r="J3684" s="5"/>
      <c r="K3684" s="5"/>
      <c r="L3684" s="33">
        <f t="shared" si="521"/>
        <v>0</v>
      </c>
      <c r="M3684" s="33">
        <f t="shared" si="522"/>
        <v>0</v>
      </c>
      <c r="N3684" s="22">
        <f t="shared" si="523"/>
        <v>0</v>
      </c>
    </row>
    <row r="3685" spans="1:14" x14ac:dyDescent="0.3">
      <c r="A3685" s="5" t="s">
        <v>997</v>
      </c>
      <c r="B3685" s="5" t="s">
        <v>998</v>
      </c>
      <c r="C3685" s="5" t="s">
        <v>3761</v>
      </c>
      <c r="D3685" s="5">
        <v>185242</v>
      </c>
      <c r="E3685" s="6">
        <v>204371</v>
      </c>
      <c r="F3685" s="17" t="str">
        <f>VLOOKUP(A3685,'forecast data dump'!$A$1:$H$3450,4,FALSE)</f>
        <v>18-Sep-19 A</v>
      </c>
      <c r="G3685" s="17" t="str">
        <f>VLOOKUP(A3685,'forecast data dump'!$A$1:$H$3450,5,FALSE)</f>
        <v>24-Sep-19 A</v>
      </c>
      <c r="H3685" s="13">
        <f>VLOOKUP(A3685,'forecast data dump'!$A$1:$H$3450,8,FALSE)</f>
        <v>1</v>
      </c>
      <c r="I3685" s="22">
        <f t="shared" si="520"/>
        <v>0</v>
      </c>
      <c r="J3685" s="5"/>
      <c r="K3685" s="5"/>
      <c r="L3685" s="33">
        <f t="shared" si="521"/>
        <v>0</v>
      </c>
      <c r="M3685" s="33">
        <f t="shared" si="522"/>
        <v>0</v>
      </c>
      <c r="N3685" s="22">
        <f t="shared" si="523"/>
        <v>0</v>
      </c>
    </row>
    <row r="3686" spans="1:14" x14ac:dyDescent="0.3">
      <c r="A3686" s="3" t="s">
        <v>7940</v>
      </c>
      <c r="B3686" s="3"/>
      <c r="C3686" s="3"/>
      <c r="D3686" s="3"/>
      <c r="E3686" s="4"/>
      <c r="F3686" s="15"/>
      <c r="G3686" s="15"/>
      <c r="H3686" s="11"/>
      <c r="I3686" s="20"/>
      <c r="J3686" s="3"/>
      <c r="K3686" s="3"/>
      <c r="L3686" s="32"/>
      <c r="M3686" s="32"/>
      <c r="N3686" s="20"/>
    </row>
    <row r="3687" spans="1:14" x14ac:dyDescent="0.3">
      <c r="A3687" s="3" t="s">
        <v>7942</v>
      </c>
      <c r="B3687" s="3"/>
      <c r="C3687" s="3"/>
      <c r="D3687" s="3"/>
      <c r="E3687" s="4"/>
      <c r="F3687" s="15"/>
      <c r="G3687" s="15"/>
      <c r="H3687" s="11"/>
      <c r="I3687" s="20"/>
      <c r="J3687" s="3"/>
      <c r="K3687" s="3"/>
      <c r="L3687" s="32"/>
      <c r="M3687" s="32"/>
      <c r="N3687" s="20"/>
    </row>
    <row r="3688" spans="1:14" x14ac:dyDescent="0.3">
      <c r="A3688" s="5" t="s">
        <v>1051</v>
      </c>
      <c r="B3688" s="5" t="s">
        <v>1052</v>
      </c>
      <c r="C3688" s="5" t="s">
        <v>3806</v>
      </c>
      <c r="D3688" s="5">
        <v>1040</v>
      </c>
      <c r="E3688" s="6">
        <v>15509</v>
      </c>
      <c r="F3688" s="17" t="str">
        <f>VLOOKUP(A3688,'forecast data dump'!$A$1:$H$3450,4,FALSE)</f>
        <v>17-Aug-20 A</v>
      </c>
      <c r="G3688" s="17" t="str">
        <f>VLOOKUP(A3688,'forecast data dump'!$A$1:$H$3450,5,FALSE)</f>
        <v>30-Mar-21 A</v>
      </c>
      <c r="H3688" s="13">
        <f>VLOOKUP(A3688,'forecast data dump'!$A$1:$H$3450,8,FALSE)</f>
        <v>1</v>
      </c>
      <c r="I3688" s="22">
        <f t="shared" ref="I3688:I3694" si="524">D3688*(1-H3688)</f>
        <v>0</v>
      </c>
      <c r="J3688" s="5"/>
      <c r="K3688" s="5"/>
      <c r="L3688" s="33">
        <f t="shared" ref="L3688:L3694" si="525">E3688*(1-H3688)</f>
        <v>0</v>
      </c>
      <c r="M3688" s="33">
        <f t="shared" ref="M3688:M3694" si="526">IF(J3688="",L3688,(E3688/D3688)*J3688)</f>
        <v>0</v>
      </c>
      <c r="N3688" s="22">
        <f t="shared" ref="N3688:N3694" si="527">L3688-M3688</f>
        <v>0</v>
      </c>
    </row>
    <row r="3689" spans="1:14" x14ac:dyDescent="0.3">
      <c r="A3689" s="5" t="s">
        <v>1053</v>
      </c>
      <c r="B3689" s="5" t="s">
        <v>1054</v>
      </c>
      <c r="C3689" s="5" t="s">
        <v>3806</v>
      </c>
      <c r="D3689" s="5">
        <v>1040</v>
      </c>
      <c r="E3689" s="6">
        <v>15509</v>
      </c>
      <c r="F3689" s="17" t="str">
        <f>VLOOKUP(A3689,'forecast data dump'!$A$1:$H$3450,4,FALSE)</f>
        <v>15-Dec-20 A</v>
      </c>
      <c r="G3689" s="17" t="str">
        <f>VLOOKUP(A3689,'forecast data dump'!$A$1:$H$3450,5,FALSE)</f>
        <v>30-Mar-21 A</v>
      </c>
      <c r="H3689" s="13">
        <f>VLOOKUP(A3689,'forecast data dump'!$A$1:$H$3450,8,FALSE)</f>
        <v>1</v>
      </c>
      <c r="I3689" s="22">
        <f t="shared" si="524"/>
        <v>0</v>
      </c>
      <c r="J3689" s="5"/>
      <c r="K3689" s="5"/>
      <c r="L3689" s="33">
        <f t="shared" si="525"/>
        <v>0</v>
      </c>
      <c r="M3689" s="33">
        <f t="shared" si="526"/>
        <v>0</v>
      </c>
      <c r="N3689" s="22">
        <f t="shared" si="527"/>
        <v>0</v>
      </c>
    </row>
    <row r="3690" spans="1:14" x14ac:dyDescent="0.3">
      <c r="A3690" s="5" t="s">
        <v>1055</v>
      </c>
      <c r="B3690" s="5" t="s">
        <v>1056</v>
      </c>
      <c r="C3690" s="5" t="s">
        <v>3806</v>
      </c>
      <c r="D3690" s="5">
        <v>1040</v>
      </c>
      <c r="E3690" s="6">
        <v>15509</v>
      </c>
      <c r="F3690" s="17" t="str">
        <f>VLOOKUP(A3690,'forecast data dump'!$A$1:$H$3450,4,FALSE)</f>
        <v>15-Dec-20 A</v>
      </c>
      <c r="G3690" s="17" t="str">
        <f>VLOOKUP(A3690,'forecast data dump'!$A$1:$H$3450,5,FALSE)</f>
        <v>30-Mar-21 A</v>
      </c>
      <c r="H3690" s="13">
        <f>VLOOKUP(A3690,'forecast data dump'!$A$1:$H$3450,8,FALSE)</f>
        <v>1</v>
      </c>
      <c r="I3690" s="22">
        <f t="shared" si="524"/>
        <v>0</v>
      </c>
      <c r="J3690" s="5"/>
      <c r="K3690" s="5"/>
      <c r="L3690" s="33">
        <f t="shared" si="525"/>
        <v>0</v>
      </c>
      <c r="M3690" s="33">
        <f t="shared" si="526"/>
        <v>0</v>
      </c>
      <c r="N3690" s="22">
        <f t="shared" si="527"/>
        <v>0</v>
      </c>
    </row>
    <row r="3691" spans="1:14" x14ac:dyDescent="0.3">
      <c r="A3691" s="5" t="s">
        <v>1057</v>
      </c>
      <c r="B3691" s="5" t="s">
        <v>1058</v>
      </c>
      <c r="C3691" s="5" t="s">
        <v>3806</v>
      </c>
      <c r="D3691" s="5">
        <v>1040</v>
      </c>
      <c r="E3691" s="6">
        <v>15509</v>
      </c>
      <c r="F3691" s="17" t="str">
        <f>VLOOKUP(A3691,'forecast data dump'!$A$1:$H$3450,4,FALSE)</f>
        <v>15-Dec-20 A</v>
      </c>
      <c r="G3691" s="17" t="str">
        <f>VLOOKUP(A3691,'forecast data dump'!$A$1:$H$3450,5,FALSE)</f>
        <v>30-Mar-21 A</v>
      </c>
      <c r="H3691" s="13">
        <f>VLOOKUP(A3691,'forecast data dump'!$A$1:$H$3450,8,FALSE)</f>
        <v>1</v>
      </c>
      <c r="I3691" s="22">
        <f t="shared" si="524"/>
        <v>0</v>
      </c>
      <c r="J3691" s="5"/>
      <c r="K3691" s="5"/>
      <c r="L3691" s="33">
        <f t="shared" si="525"/>
        <v>0</v>
      </c>
      <c r="M3691" s="33">
        <f t="shared" si="526"/>
        <v>0</v>
      </c>
      <c r="N3691" s="22">
        <f t="shared" si="527"/>
        <v>0</v>
      </c>
    </row>
    <row r="3692" spans="1:14" x14ac:dyDescent="0.3">
      <c r="A3692" s="5" t="s">
        <v>1061</v>
      </c>
      <c r="B3692" s="5" t="s">
        <v>1062</v>
      </c>
      <c r="C3692" s="5" t="s">
        <v>3762</v>
      </c>
      <c r="D3692" s="5">
        <v>75000</v>
      </c>
      <c r="E3692" s="6">
        <v>87051</v>
      </c>
      <c r="F3692" s="17" t="str">
        <f>VLOOKUP(A3692,'forecast data dump'!$A$1:$H$3450,4,FALSE)</f>
        <v>20-Jul-20 A</v>
      </c>
      <c r="G3692" s="17" t="str">
        <f>VLOOKUP(A3692,'forecast data dump'!$A$1:$H$3450,5,FALSE)</f>
        <v>30-Jul-20 A</v>
      </c>
      <c r="H3692" s="13">
        <f>VLOOKUP(A3692,'forecast data dump'!$A$1:$H$3450,8,FALSE)</f>
        <v>1</v>
      </c>
      <c r="I3692" s="22">
        <f t="shared" si="524"/>
        <v>0</v>
      </c>
      <c r="J3692" s="5"/>
      <c r="K3692" s="5"/>
      <c r="L3692" s="33">
        <f t="shared" si="525"/>
        <v>0</v>
      </c>
      <c r="M3692" s="33">
        <f t="shared" si="526"/>
        <v>0</v>
      </c>
      <c r="N3692" s="22">
        <f t="shared" si="527"/>
        <v>0</v>
      </c>
    </row>
    <row r="3693" spans="1:14" x14ac:dyDescent="0.3">
      <c r="A3693" s="5" t="s">
        <v>1063</v>
      </c>
      <c r="B3693" s="5" t="s">
        <v>1064</v>
      </c>
      <c r="C3693" s="5" t="s">
        <v>3762</v>
      </c>
      <c r="D3693" s="5">
        <v>19200</v>
      </c>
      <c r="E3693" s="6">
        <v>22285</v>
      </c>
      <c r="F3693" s="17" t="str">
        <f>VLOOKUP(A3693,'forecast data dump'!$A$1:$H$3450,4,FALSE)</f>
        <v>15-Dec-20 A</v>
      </c>
      <c r="G3693" s="17" t="str">
        <f>VLOOKUP(A3693,'forecast data dump'!$A$1:$H$3450,5,FALSE)</f>
        <v>30-Mar-21 A</v>
      </c>
      <c r="H3693" s="13">
        <f>VLOOKUP(A3693,'forecast data dump'!$A$1:$H$3450,8,FALSE)</f>
        <v>1</v>
      </c>
      <c r="I3693" s="22">
        <f t="shared" si="524"/>
        <v>0</v>
      </c>
      <c r="J3693" s="5"/>
      <c r="K3693" s="5"/>
      <c r="L3693" s="33">
        <f t="shared" si="525"/>
        <v>0</v>
      </c>
      <c r="M3693" s="33">
        <f t="shared" si="526"/>
        <v>0</v>
      </c>
      <c r="N3693" s="22">
        <f t="shared" si="527"/>
        <v>0</v>
      </c>
    </row>
    <row r="3694" spans="1:14" x14ac:dyDescent="0.3">
      <c r="A3694" s="5" t="s">
        <v>1077</v>
      </c>
      <c r="B3694" s="5" t="s">
        <v>1078</v>
      </c>
      <c r="C3694" s="5" t="s">
        <v>3800</v>
      </c>
      <c r="D3694" s="5">
        <v>0</v>
      </c>
      <c r="E3694" s="6">
        <v>0</v>
      </c>
      <c r="F3694" s="17" t="str">
        <f>VLOOKUP(A3694,'forecast data dump'!$A$1:$H$3450,4,FALSE)</f>
        <v>01-Mar-21 A</v>
      </c>
      <c r="G3694" s="17" t="str">
        <f>VLOOKUP(A3694,'forecast data dump'!$A$1:$H$3450,5,FALSE)</f>
        <v>31-Mar-21 A</v>
      </c>
      <c r="H3694" s="13">
        <f>VLOOKUP(A3694,'forecast data dump'!$A$1:$H$3450,8,FALSE)</f>
        <v>1</v>
      </c>
      <c r="I3694" s="22">
        <f t="shared" si="524"/>
        <v>0</v>
      </c>
      <c r="J3694" s="5"/>
      <c r="K3694" s="5"/>
      <c r="L3694" s="33">
        <f t="shared" si="525"/>
        <v>0</v>
      </c>
      <c r="M3694" s="33">
        <f t="shared" si="526"/>
        <v>0</v>
      </c>
      <c r="N3694" s="22">
        <f t="shared" si="527"/>
        <v>0</v>
      </c>
    </row>
    <row r="3695" spans="1:14" x14ac:dyDescent="0.3">
      <c r="A3695" s="3" t="s">
        <v>7943</v>
      </c>
      <c r="B3695" s="3"/>
      <c r="C3695" s="3"/>
      <c r="D3695" s="3"/>
      <c r="E3695" s="4"/>
      <c r="F3695" s="15"/>
      <c r="G3695" s="15"/>
      <c r="H3695" s="11"/>
      <c r="I3695" s="20"/>
      <c r="J3695" s="3"/>
      <c r="K3695" s="3"/>
      <c r="L3695" s="32"/>
      <c r="M3695" s="32"/>
      <c r="N3695" s="20"/>
    </row>
    <row r="3696" spans="1:14" x14ac:dyDescent="0.3">
      <c r="A3696" s="5" t="s">
        <v>1314</v>
      </c>
      <c r="B3696" s="5" t="s">
        <v>1313</v>
      </c>
      <c r="C3696" s="5" t="s">
        <v>3739</v>
      </c>
      <c r="D3696" s="5">
        <v>58345</v>
      </c>
      <c r="E3696" s="6">
        <v>64370</v>
      </c>
      <c r="F3696" s="17" t="str">
        <f>VLOOKUP(A3696,'forecast data dump'!$A$1:$H$3450,4,FALSE)</f>
        <v>01-Oct-18 A</v>
      </c>
      <c r="G3696" s="17" t="str">
        <f>VLOOKUP(A3696,'forecast data dump'!$A$1:$H$3450,5,FALSE)</f>
        <v>31-May-19 A</v>
      </c>
      <c r="H3696" s="13">
        <f>VLOOKUP(A3696,'forecast data dump'!$A$1:$H$3450,8,FALSE)</f>
        <v>1</v>
      </c>
      <c r="I3696" s="22">
        <f>D3696*(1-H3696)</f>
        <v>0</v>
      </c>
      <c r="J3696" s="5"/>
      <c r="K3696" s="5"/>
      <c r="L3696" s="33">
        <f>E3696*(1-H3696)</f>
        <v>0</v>
      </c>
      <c r="M3696" s="33">
        <f>IF(J3696="",L3696,(E3696/D3696)*J3696)</f>
        <v>0</v>
      </c>
      <c r="N3696" s="22">
        <f>L3696-M3696</f>
        <v>0</v>
      </c>
    </row>
    <row r="3697" spans="1:14" x14ac:dyDescent="0.3">
      <c r="A3697" s="3" t="s">
        <v>8000</v>
      </c>
      <c r="B3697" s="3"/>
      <c r="C3697" s="3"/>
      <c r="D3697" s="3"/>
      <c r="E3697" s="4"/>
      <c r="F3697" s="15"/>
      <c r="G3697" s="15"/>
      <c r="H3697" s="11"/>
      <c r="I3697" s="20"/>
      <c r="J3697" s="3"/>
      <c r="K3697" s="3"/>
      <c r="L3697" s="32"/>
      <c r="M3697" s="32"/>
      <c r="N3697" s="20"/>
    </row>
    <row r="3698" spans="1:14" x14ac:dyDescent="0.3">
      <c r="A3698" s="5" t="s">
        <v>1551</v>
      </c>
      <c r="B3698" s="5" t="s">
        <v>1552</v>
      </c>
      <c r="C3698" s="5" t="s">
        <v>3761</v>
      </c>
      <c r="D3698" s="5">
        <v>69520</v>
      </c>
      <c r="E3698" s="6">
        <v>76699</v>
      </c>
      <c r="F3698" s="17" t="str">
        <f>VLOOKUP(A3698,'forecast data dump'!$A$1:$H$3450,4,FALSE)</f>
        <v>03-Jun-19 A</v>
      </c>
      <c r="G3698" s="17" t="str">
        <f>VLOOKUP(A3698,'forecast data dump'!$A$1:$H$3450,5,FALSE)</f>
        <v>28-Jun-19 A</v>
      </c>
      <c r="H3698" s="13">
        <f>VLOOKUP(A3698,'forecast data dump'!$A$1:$H$3450,8,FALSE)</f>
        <v>1</v>
      </c>
      <c r="I3698" s="22">
        <f t="shared" ref="I3698:I3716" si="528">D3698*(1-H3698)</f>
        <v>0</v>
      </c>
      <c r="J3698" s="5"/>
      <c r="K3698" s="5"/>
      <c r="L3698" s="33">
        <f t="shared" ref="L3698:L3716" si="529">E3698*(1-H3698)</f>
        <v>0</v>
      </c>
      <c r="M3698" s="33">
        <f t="shared" ref="M3698:M3716" si="530">IF(J3698="",L3698,(E3698/D3698)*J3698)</f>
        <v>0</v>
      </c>
      <c r="N3698" s="22">
        <f t="shared" ref="N3698:N3716" si="531">L3698-M3698</f>
        <v>0</v>
      </c>
    </row>
    <row r="3699" spans="1:14" x14ac:dyDescent="0.3">
      <c r="A3699" s="5" t="s">
        <v>1553</v>
      </c>
      <c r="B3699" s="5" t="s">
        <v>1554</v>
      </c>
      <c r="C3699" s="5" t="s">
        <v>3761</v>
      </c>
      <c r="D3699" s="5">
        <v>69520</v>
      </c>
      <c r="E3699" s="6">
        <v>76699</v>
      </c>
      <c r="F3699" s="17" t="str">
        <f>VLOOKUP(A3699,'forecast data dump'!$A$1:$H$3450,4,FALSE)</f>
        <v>01-Jul-19 A</v>
      </c>
      <c r="G3699" s="17" t="str">
        <f>VLOOKUP(A3699,'forecast data dump'!$A$1:$H$3450,5,FALSE)</f>
        <v>26-Jul-19 A</v>
      </c>
      <c r="H3699" s="13">
        <f>VLOOKUP(A3699,'forecast data dump'!$A$1:$H$3450,8,FALSE)</f>
        <v>1</v>
      </c>
      <c r="I3699" s="22">
        <f t="shared" si="528"/>
        <v>0</v>
      </c>
      <c r="J3699" s="5"/>
      <c r="K3699" s="5"/>
      <c r="L3699" s="33">
        <f t="shared" si="529"/>
        <v>0</v>
      </c>
      <c r="M3699" s="33">
        <f t="shared" si="530"/>
        <v>0</v>
      </c>
      <c r="N3699" s="22">
        <f t="shared" si="531"/>
        <v>0</v>
      </c>
    </row>
    <row r="3700" spans="1:14" x14ac:dyDescent="0.3">
      <c r="A3700" s="5" t="s">
        <v>1555</v>
      </c>
      <c r="B3700" s="5" t="s">
        <v>1556</v>
      </c>
      <c r="C3700" s="5" t="s">
        <v>3761</v>
      </c>
      <c r="D3700" s="5">
        <v>69520</v>
      </c>
      <c r="E3700" s="6">
        <v>76699</v>
      </c>
      <c r="F3700" s="17" t="str">
        <f>VLOOKUP(A3700,'forecast data dump'!$A$1:$H$3450,4,FALSE)</f>
        <v>16-Aug-19 A</v>
      </c>
      <c r="G3700" s="17" t="str">
        <f>VLOOKUP(A3700,'forecast data dump'!$A$1:$H$3450,5,FALSE)</f>
        <v>31-Aug-19 A</v>
      </c>
      <c r="H3700" s="13">
        <f>VLOOKUP(A3700,'forecast data dump'!$A$1:$H$3450,8,FALSE)</f>
        <v>1</v>
      </c>
      <c r="I3700" s="22">
        <f t="shared" si="528"/>
        <v>0</v>
      </c>
      <c r="J3700" s="5"/>
      <c r="K3700" s="5"/>
      <c r="L3700" s="33">
        <f t="shared" si="529"/>
        <v>0</v>
      </c>
      <c r="M3700" s="33">
        <f t="shared" si="530"/>
        <v>0</v>
      </c>
      <c r="N3700" s="22">
        <f t="shared" si="531"/>
        <v>0</v>
      </c>
    </row>
    <row r="3701" spans="1:14" x14ac:dyDescent="0.3">
      <c r="A3701" s="5" t="s">
        <v>1557</v>
      </c>
      <c r="B3701" s="5" t="s">
        <v>1558</v>
      </c>
      <c r="C3701" s="5" t="s">
        <v>3761</v>
      </c>
      <c r="D3701" s="5">
        <v>69520</v>
      </c>
      <c r="E3701" s="6">
        <v>76699</v>
      </c>
      <c r="F3701" s="17" t="str">
        <f>VLOOKUP(A3701,'forecast data dump'!$A$1:$H$3450,4,FALSE)</f>
        <v>01-Oct-19 A</v>
      </c>
      <c r="G3701" s="17" t="str">
        <f>VLOOKUP(A3701,'forecast data dump'!$A$1:$H$3450,5,FALSE)</f>
        <v>03-Oct-19 A</v>
      </c>
      <c r="H3701" s="13">
        <f>VLOOKUP(A3701,'forecast data dump'!$A$1:$H$3450,8,FALSE)</f>
        <v>1</v>
      </c>
      <c r="I3701" s="22">
        <f t="shared" si="528"/>
        <v>0</v>
      </c>
      <c r="J3701" s="5"/>
      <c r="K3701" s="5"/>
      <c r="L3701" s="33">
        <f t="shared" si="529"/>
        <v>0</v>
      </c>
      <c r="M3701" s="33">
        <f t="shared" si="530"/>
        <v>0</v>
      </c>
      <c r="N3701" s="22">
        <f t="shared" si="531"/>
        <v>0</v>
      </c>
    </row>
    <row r="3702" spans="1:14" x14ac:dyDescent="0.3">
      <c r="A3702" s="5" t="s">
        <v>1559</v>
      </c>
      <c r="B3702" s="5" t="s">
        <v>1560</v>
      </c>
      <c r="C3702" s="5" t="s">
        <v>3761</v>
      </c>
      <c r="D3702" s="5">
        <v>69520</v>
      </c>
      <c r="E3702" s="6">
        <v>77512</v>
      </c>
      <c r="F3702" s="17" t="str">
        <f>VLOOKUP(A3702,'forecast data dump'!$A$1:$H$3450,4,FALSE)</f>
        <v>01-Nov-19 A</v>
      </c>
      <c r="G3702" s="17" t="str">
        <f>VLOOKUP(A3702,'forecast data dump'!$A$1:$H$3450,5,FALSE)</f>
        <v>14-Nov-19 A</v>
      </c>
      <c r="H3702" s="13">
        <f>VLOOKUP(A3702,'forecast data dump'!$A$1:$H$3450,8,FALSE)</f>
        <v>1</v>
      </c>
      <c r="I3702" s="22">
        <f t="shared" si="528"/>
        <v>0</v>
      </c>
      <c r="J3702" s="5"/>
      <c r="K3702" s="5"/>
      <c r="L3702" s="33">
        <f t="shared" si="529"/>
        <v>0</v>
      </c>
      <c r="M3702" s="33">
        <f t="shared" si="530"/>
        <v>0</v>
      </c>
      <c r="N3702" s="22">
        <f t="shared" si="531"/>
        <v>0</v>
      </c>
    </row>
    <row r="3703" spans="1:14" x14ac:dyDescent="0.3">
      <c r="A3703" s="5" t="s">
        <v>1561</v>
      </c>
      <c r="B3703" s="5" t="s">
        <v>1562</v>
      </c>
      <c r="C3703" s="5" t="s">
        <v>3807</v>
      </c>
      <c r="D3703" s="5">
        <v>80</v>
      </c>
      <c r="E3703" s="6">
        <v>1277</v>
      </c>
      <c r="F3703" s="17" t="str">
        <f>VLOOKUP(A3703,'forecast data dump'!$A$1:$H$3450,4,FALSE)</f>
        <v>01-Jul-19 A</v>
      </c>
      <c r="G3703" s="17" t="str">
        <f>VLOOKUP(A3703,'forecast data dump'!$A$1:$H$3450,5,FALSE)</f>
        <v>30-Sep-19 A</v>
      </c>
      <c r="H3703" s="13">
        <f>VLOOKUP(A3703,'forecast data dump'!$A$1:$H$3450,8,FALSE)</f>
        <v>1</v>
      </c>
      <c r="I3703" s="22">
        <f t="shared" si="528"/>
        <v>0</v>
      </c>
      <c r="J3703" s="5"/>
      <c r="K3703" s="5"/>
      <c r="L3703" s="33">
        <f t="shared" si="529"/>
        <v>0</v>
      </c>
      <c r="M3703" s="33">
        <f t="shared" si="530"/>
        <v>0</v>
      </c>
      <c r="N3703" s="22">
        <f t="shared" si="531"/>
        <v>0</v>
      </c>
    </row>
    <row r="3704" spans="1:14" x14ac:dyDescent="0.3">
      <c r="A3704" s="5" t="s">
        <v>1563</v>
      </c>
      <c r="B3704" s="5" t="s">
        <v>1564</v>
      </c>
      <c r="C3704" s="5" t="s">
        <v>3807</v>
      </c>
      <c r="D3704" s="5">
        <v>80</v>
      </c>
      <c r="E3704" s="6">
        <v>1277</v>
      </c>
      <c r="F3704" s="17" t="str">
        <f>VLOOKUP(A3704,'forecast data dump'!$A$1:$H$3450,4,FALSE)</f>
        <v>01-Jul-19 A</v>
      </c>
      <c r="G3704" s="17" t="str">
        <f>VLOOKUP(A3704,'forecast data dump'!$A$1:$H$3450,5,FALSE)</f>
        <v>31-Dec-19 A</v>
      </c>
      <c r="H3704" s="13">
        <f>VLOOKUP(A3704,'forecast data dump'!$A$1:$H$3450,8,FALSE)</f>
        <v>1</v>
      </c>
      <c r="I3704" s="22">
        <f t="shared" si="528"/>
        <v>0</v>
      </c>
      <c r="J3704" s="5"/>
      <c r="K3704" s="5"/>
      <c r="L3704" s="33">
        <f t="shared" si="529"/>
        <v>0</v>
      </c>
      <c r="M3704" s="33">
        <f t="shared" si="530"/>
        <v>0</v>
      </c>
      <c r="N3704" s="22">
        <f t="shared" si="531"/>
        <v>0</v>
      </c>
    </row>
    <row r="3705" spans="1:14" x14ac:dyDescent="0.3">
      <c r="A3705" s="5" t="s">
        <v>1565</v>
      </c>
      <c r="B3705" s="5" t="s">
        <v>1566</v>
      </c>
      <c r="C3705" s="5" t="s">
        <v>3807</v>
      </c>
      <c r="D3705" s="5">
        <v>80</v>
      </c>
      <c r="E3705" s="6">
        <v>1277</v>
      </c>
      <c r="F3705" s="17" t="str">
        <f>VLOOKUP(A3705,'forecast data dump'!$A$1:$H$3450,4,FALSE)</f>
        <v>01-Aug-19 A</v>
      </c>
      <c r="G3705" s="17" t="str">
        <f>VLOOKUP(A3705,'forecast data dump'!$A$1:$H$3450,5,FALSE)</f>
        <v>31-Dec-19 A</v>
      </c>
      <c r="H3705" s="13">
        <f>VLOOKUP(A3705,'forecast data dump'!$A$1:$H$3450,8,FALSE)</f>
        <v>1</v>
      </c>
      <c r="I3705" s="22">
        <f t="shared" si="528"/>
        <v>0</v>
      </c>
      <c r="J3705" s="5"/>
      <c r="K3705" s="5"/>
      <c r="L3705" s="33">
        <f t="shared" si="529"/>
        <v>0</v>
      </c>
      <c r="M3705" s="33">
        <f t="shared" si="530"/>
        <v>0</v>
      </c>
      <c r="N3705" s="22">
        <f t="shared" si="531"/>
        <v>0</v>
      </c>
    </row>
    <row r="3706" spans="1:14" x14ac:dyDescent="0.3">
      <c r="A3706" s="5" t="s">
        <v>1567</v>
      </c>
      <c r="B3706" s="5" t="s">
        <v>1568</v>
      </c>
      <c r="C3706" s="5" t="s">
        <v>3807</v>
      </c>
      <c r="D3706" s="5">
        <v>80</v>
      </c>
      <c r="E3706" s="6">
        <v>1277</v>
      </c>
      <c r="F3706" s="17" t="str">
        <f>VLOOKUP(A3706,'forecast data dump'!$A$1:$H$3450,4,FALSE)</f>
        <v>02-Jan-20 A</v>
      </c>
      <c r="G3706" s="17" t="str">
        <f>VLOOKUP(A3706,'forecast data dump'!$A$1:$H$3450,5,FALSE)</f>
        <v>30-Jan-20 A</v>
      </c>
      <c r="H3706" s="13">
        <f>VLOOKUP(A3706,'forecast data dump'!$A$1:$H$3450,8,FALSE)</f>
        <v>1</v>
      </c>
      <c r="I3706" s="22">
        <f t="shared" si="528"/>
        <v>0</v>
      </c>
      <c r="J3706" s="5"/>
      <c r="K3706" s="5"/>
      <c r="L3706" s="33">
        <f t="shared" si="529"/>
        <v>0</v>
      </c>
      <c r="M3706" s="33">
        <f t="shared" si="530"/>
        <v>0</v>
      </c>
      <c r="N3706" s="22">
        <f t="shared" si="531"/>
        <v>0</v>
      </c>
    </row>
    <row r="3707" spans="1:14" x14ac:dyDescent="0.3">
      <c r="A3707" s="5" t="s">
        <v>1569</v>
      </c>
      <c r="B3707" s="5" t="s">
        <v>1570</v>
      </c>
      <c r="C3707" s="5" t="s">
        <v>3807</v>
      </c>
      <c r="D3707" s="5">
        <v>80</v>
      </c>
      <c r="E3707" s="6">
        <v>1277</v>
      </c>
      <c r="F3707" s="17" t="str">
        <f>VLOOKUP(A3707,'forecast data dump'!$A$1:$H$3450,4,FALSE)</f>
        <v>03-Feb-20 A</v>
      </c>
      <c r="G3707" s="17" t="str">
        <f>VLOOKUP(A3707,'forecast data dump'!$A$1:$H$3450,5,FALSE)</f>
        <v>28-Feb-20 A</v>
      </c>
      <c r="H3707" s="13">
        <f>VLOOKUP(A3707,'forecast data dump'!$A$1:$H$3450,8,FALSE)</f>
        <v>1</v>
      </c>
      <c r="I3707" s="22">
        <f t="shared" si="528"/>
        <v>0</v>
      </c>
      <c r="J3707" s="5"/>
      <c r="K3707" s="5"/>
      <c r="L3707" s="33">
        <f t="shared" si="529"/>
        <v>0</v>
      </c>
      <c r="M3707" s="33">
        <f t="shared" si="530"/>
        <v>0</v>
      </c>
      <c r="N3707" s="22">
        <f t="shared" si="531"/>
        <v>0</v>
      </c>
    </row>
    <row r="3708" spans="1:14" x14ac:dyDescent="0.3">
      <c r="A3708" s="5" t="s">
        <v>1571</v>
      </c>
      <c r="B3708" s="5" t="s">
        <v>1572</v>
      </c>
      <c r="C3708" s="5" t="s">
        <v>3807</v>
      </c>
      <c r="D3708" s="5">
        <v>80</v>
      </c>
      <c r="E3708" s="6">
        <v>1277</v>
      </c>
      <c r="F3708" s="17" t="str">
        <f>VLOOKUP(A3708,'forecast data dump'!$A$1:$H$3450,4,FALSE)</f>
        <v>03-Feb-20 A</v>
      </c>
      <c r="G3708" s="17" t="str">
        <f>VLOOKUP(A3708,'forecast data dump'!$A$1:$H$3450,5,FALSE)</f>
        <v>28-Feb-20 A</v>
      </c>
      <c r="H3708" s="13">
        <f>VLOOKUP(A3708,'forecast data dump'!$A$1:$H$3450,8,FALSE)</f>
        <v>1</v>
      </c>
      <c r="I3708" s="22">
        <f t="shared" si="528"/>
        <v>0</v>
      </c>
      <c r="J3708" s="5"/>
      <c r="K3708" s="5"/>
      <c r="L3708" s="33">
        <f t="shared" si="529"/>
        <v>0</v>
      </c>
      <c r="M3708" s="33">
        <f t="shared" si="530"/>
        <v>0</v>
      </c>
      <c r="N3708" s="22">
        <f t="shared" si="531"/>
        <v>0</v>
      </c>
    </row>
    <row r="3709" spans="1:14" x14ac:dyDescent="0.3">
      <c r="A3709" s="5" t="s">
        <v>1577</v>
      </c>
      <c r="B3709" s="5" t="s">
        <v>1578</v>
      </c>
      <c r="C3709" s="5" t="s">
        <v>3761</v>
      </c>
      <c r="D3709" s="5">
        <v>69520</v>
      </c>
      <c r="E3709" s="6">
        <v>77557</v>
      </c>
      <c r="F3709" s="17" t="str">
        <f>VLOOKUP(A3709,'forecast data dump'!$A$1:$H$3450,4,FALSE)</f>
        <v>16-Dec-19 A</v>
      </c>
      <c r="G3709" s="17" t="str">
        <f>VLOOKUP(A3709,'forecast data dump'!$A$1:$H$3450,5,FALSE)</f>
        <v>31-Dec-19 A</v>
      </c>
      <c r="H3709" s="13">
        <f>VLOOKUP(A3709,'forecast data dump'!$A$1:$H$3450,8,FALSE)</f>
        <v>1</v>
      </c>
      <c r="I3709" s="22">
        <f t="shared" si="528"/>
        <v>0</v>
      </c>
      <c r="J3709" s="5"/>
      <c r="K3709" s="5"/>
      <c r="L3709" s="33">
        <f t="shared" si="529"/>
        <v>0</v>
      </c>
      <c r="M3709" s="33">
        <f t="shared" si="530"/>
        <v>0</v>
      </c>
      <c r="N3709" s="22">
        <f t="shared" si="531"/>
        <v>0</v>
      </c>
    </row>
    <row r="3710" spans="1:14" x14ac:dyDescent="0.3">
      <c r="A3710" s="5" t="s">
        <v>1579</v>
      </c>
      <c r="B3710" s="5" t="s">
        <v>1580</v>
      </c>
      <c r="C3710" s="5" t="s">
        <v>3761</v>
      </c>
      <c r="D3710" s="5">
        <v>43450</v>
      </c>
      <c r="E3710" s="6">
        <v>48473</v>
      </c>
      <c r="F3710" s="17" t="str">
        <f>VLOOKUP(A3710,'forecast data dump'!$A$1:$H$3450,4,FALSE)</f>
        <v>03-Feb-20 A</v>
      </c>
      <c r="G3710" s="17" t="str">
        <f>VLOOKUP(A3710,'forecast data dump'!$A$1:$H$3450,5,FALSE)</f>
        <v>04-Feb-20 A</v>
      </c>
      <c r="H3710" s="13">
        <f>VLOOKUP(A3710,'forecast data dump'!$A$1:$H$3450,8,FALSE)</f>
        <v>1</v>
      </c>
      <c r="I3710" s="22">
        <f t="shared" si="528"/>
        <v>0</v>
      </c>
      <c r="J3710" s="5"/>
      <c r="K3710" s="5"/>
      <c r="L3710" s="33">
        <f t="shared" si="529"/>
        <v>0</v>
      </c>
      <c r="M3710" s="33">
        <f t="shared" si="530"/>
        <v>0</v>
      </c>
      <c r="N3710" s="22">
        <f t="shared" si="531"/>
        <v>0</v>
      </c>
    </row>
    <row r="3711" spans="1:14" x14ac:dyDescent="0.3">
      <c r="A3711" s="5" t="s">
        <v>1581</v>
      </c>
      <c r="B3711" s="5" t="s">
        <v>1582</v>
      </c>
      <c r="C3711" s="5" t="s">
        <v>3807</v>
      </c>
      <c r="D3711" s="5">
        <v>80</v>
      </c>
      <c r="E3711" s="6">
        <v>1277</v>
      </c>
      <c r="F3711" s="17" t="str">
        <f>VLOOKUP(A3711,'forecast data dump'!$A$1:$H$3450,4,FALSE)</f>
        <v>03-Feb-20 A</v>
      </c>
      <c r="G3711" s="17" t="str">
        <f>VLOOKUP(A3711,'forecast data dump'!$A$1:$H$3450,5,FALSE)</f>
        <v>28-Feb-20 A</v>
      </c>
      <c r="H3711" s="13">
        <f>VLOOKUP(A3711,'forecast data dump'!$A$1:$H$3450,8,FALSE)</f>
        <v>1</v>
      </c>
      <c r="I3711" s="22">
        <f t="shared" si="528"/>
        <v>0</v>
      </c>
      <c r="J3711" s="5"/>
      <c r="K3711" s="5"/>
      <c r="L3711" s="33">
        <f t="shared" si="529"/>
        <v>0</v>
      </c>
      <c r="M3711" s="33">
        <f t="shared" si="530"/>
        <v>0</v>
      </c>
      <c r="N3711" s="22">
        <f t="shared" si="531"/>
        <v>0</v>
      </c>
    </row>
    <row r="3712" spans="1:14" x14ac:dyDescent="0.3">
      <c r="A3712" s="5" t="s">
        <v>1583</v>
      </c>
      <c r="B3712" s="5" t="s">
        <v>1584</v>
      </c>
      <c r="C3712" s="5" t="s">
        <v>3807</v>
      </c>
      <c r="D3712" s="5">
        <v>50</v>
      </c>
      <c r="E3712" s="6">
        <v>798</v>
      </c>
      <c r="F3712" s="17" t="str">
        <f>VLOOKUP(A3712,'forecast data dump'!$A$1:$H$3450,4,FALSE)</f>
        <v>03-Feb-20 A</v>
      </c>
      <c r="G3712" s="17" t="str">
        <f>VLOOKUP(A3712,'forecast data dump'!$A$1:$H$3450,5,FALSE)</f>
        <v>28-Feb-20 A</v>
      </c>
      <c r="H3712" s="13">
        <f>VLOOKUP(A3712,'forecast data dump'!$A$1:$H$3450,8,FALSE)</f>
        <v>1</v>
      </c>
      <c r="I3712" s="22">
        <f t="shared" si="528"/>
        <v>0</v>
      </c>
      <c r="J3712" s="5"/>
      <c r="K3712" s="5"/>
      <c r="L3712" s="33">
        <f t="shared" si="529"/>
        <v>0</v>
      </c>
      <c r="M3712" s="33">
        <f t="shared" si="530"/>
        <v>0</v>
      </c>
      <c r="N3712" s="22">
        <f t="shared" si="531"/>
        <v>0</v>
      </c>
    </row>
    <row r="3713" spans="1:14" x14ac:dyDescent="0.3">
      <c r="A3713" s="5" t="s">
        <v>1587</v>
      </c>
      <c r="B3713" s="5" t="s">
        <v>1588</v>
      </c>
      <c r="C3713" s="5" t="s">
        <v>3761</v>
      </c>
      <c r="D3713" s="5">
        <v>69520</v>
      </c>
      <c r="E3713" s="6">
        <v>77557</v>
      </c>
      <c r="F3713" s="17" t="str">
        <f>VLOOKUP(A3713,'forecast data dump'!$A$1:$H$3450,4,FALSE)</f>
        <v>02-Jan-20 A</v>
      </c>
      <c r="G3713" s="17" t="str">
        <f>VLOOKUP(A3713,'forecast data dump'!$A$1:$H$3450,5,FALSE)</f>
        <v>16-Jan-20 A</v>
      </c>
      <c r="H3713" s="13">
        <f>VLOOKUP(A3713,'forecast data dump'!$A$1:$H$3450,8,FALSE)</f>
        <v>1</v>
      </c>
      <c r="I3713" s="22">
        <f t="shared" si="528"/>
        <v>0</v>
      </c>
      <c r="J3713" s="5"/>
      <c r="K3713" s="5"/>
      <c r="L3713" s="33">
        <f t="shared" si="529"/>
        <v>0</v>
      </c>
      <c r="M3713" s="33">
        <f t="shared" si="530"/>
        <v>0</v>
      </c>
      <c r="N3713" s="22">
        <f t="shared" si="531"/>
        <v>0</v>
      </c>
    </row>
    <row r="3714" spans="1:14" x14ac:dyDescent="0.3">
      <c r="A3714" s="5" t="s">
        <v>1589</v>
      </c>
      <c r="B3714" s="5" t="s">
        <v>1590</v>
      </c>
      <c r="C3714" s="5" t="s">
        <v>3761</v>
      </c>
      <c r="D3714" s="5">
        <v>69520</v>
      </c>
      <c r="E3714" s="6">
        <v>77557</v>
      </c>
      <c r="F3714" s="17" t="str">
        <f>VLOOKUP(A3714,'forecast data dump'!$A$1:$H$3450,4,FALSE)</f>
        <v>03-Feb-20 A</v>
      </c>
      <c r="G3714" s="17" t="str">
        <f>VLOOKUP(A3714,'forecast data dump'!$A$1:$H$3450,5,FALSE)</f>
        <v>04-Feb-20 A</v>
      </c>
      <c r="H3714" s="13">
        <f>VLOOKUP(A3714,'forecast data dump'!$A$1:$H$3450,8,FALSE)</f>
        <v>1</v>
      </c>
      <c r="I3714" s="22">
        <f t="shared" si="528"/>
        <v>0</v>
      </c>
      <c r="J3714" s="5"/>
      <c r="K3714" s="5"/>
      <c r="L3714" s="33">
        <f t="shared" si="529"/>
        <v>0</v>
      </c>
      <c r="M3714" s="33">
        <f t="shared" si="530"/>
        <v>0</v>
      </c>
      <c r="N3714" s="22">
        <f t="shared" si="531"/>
        <v>0</v>
      </c>
    </row>
    <row r="3715" spans="1:14" x14ac:dyDescent="0.3">
      <c r="A3715" s="5" t="s">
        <v>1591</v>
      </c>
      <c r="B3715" s="5" t="s">
        <v>1592</v>
      </c>
      <c r="C3715" s="5" t="s">
        <v>3807</v>
      </c>
      <c r="D3715" s="5">
        <v>80</v>
      </c>
      <c r="E3715" s="6">
        <v>1277</v>
      </c>
      <c r="F3715" s="17" t="str">
        <f>VLOOKUP(A3715,'forecast data dump'!$A$1:$H$3450,4,FALSE)</f>
        <v>03-Feb-20 A</v>
      </c>
      <c r="G3715" s="17" t="str">
        <f>VLOOKUP(A3715,'forecast data dump'!$A$1:$H$3450,5,FALSE)</f>
        <v>28-Feb-20 A</v>
      </c>
      <c r="H3715" s="13">
        <f>VLOOKUP(A3715,'forecast data dump'!$A$1:$H$3450,8,FALSE)</f>
        <v>1</v>
      </c>
      <c r="I3715" s="22">
        <f t="shared" si="528"/>
        <v>0</v>
      </c>
      <c r="J3715" s="5"/>
      <c r="K3715" s="5"/>
      <c r="L3715" s="33">
        <f t="shared" si="529"/>
        <v>0</v>
      </c>
      <c r="M3715" s="33">
        <f t="shared" si="530"/>
        <v>0</v>
      </c>
      <c r="N3715" s="22">
        <f t="shared" si="531"/>
        <v>0</v>
      </c>
    </row>
    <row r="3716" spans="1:14" x14ac:dyDescent="0.3">
      <c r="A3716" s="5" t="s">
        <v>1593</v>
      </c>
      <c r="B3716" s="5" t="s">
        <v>1594</v>
      </c>
      <c r="C3716" s="5" t="s">
        <v>3807</v>
      </c>
      <c r="D3716" s="5">
        <v>80</v>
      </c>
      <c r="E3716" s="6">
        <v>1277</v>
      </c>
      <c r="F3716" s="17" t="str">
        <f>VLOOKUP(A3716,'forecast data dump'!$A$1:$H$3450,4,FALSE)</f>
        <v>03-Feb-20 A</v>
      </c>
      <c r="G3716" s="17" t="str">
        <f>VLOOKUP(A3716,'forecast data dump'!$A$1:$H$3450,5,FALSE)</f>
        <v>28-Feb-20 A</v>
      </c>
      <c r="H3716" s="13">
        <f>VLOOKUP(A3716,'forecast data dump'!$A$1:$H$3450,8,FALSE)</f>
        <v>1</v>
      </c>
      <c r="I3716" s="22">
        <f t="shared" si="528"/>
        <v>0</v>
      </c>
      <c r="J3716" s="5"/>
      <c r="K3716" s="5"/>
      <c r="L3716" s="33">
        <f t="shared" si="529"/>
        <v>0</v>
      </c>
      <c r="M3716" s="33">
        <f t="shared" si="530"/>
        <v>0</v>
      </c>
      <c r="N3716" s="22">
        <f t="shared" si="531"/>
        <v>0</v>
      </c>
    </row>
    <row r="3717" spans="1:14" x14ac:dyDescent="0.3">
      <c r="A3717" s="3" t="s">
        <v>7944</v>
      </c>
      <c r="B3717" s="3"/>
      <c r="C3717" s="3"/>
      <c r="D3717" s="3"/>
      <c r="E3717" s="4"/>
      <c r="F3717" s="15"/>
      <c r="G3717" s="15"/>
      <c r="H3717" s="11"/>
      <c r="I3717" s="20"/>
      <c r="J3717" s="3"/>
      <c r="K3717" s="3"/>
      <c r="L3717" s="32"/>
      <c r="M3717" s="32"/>
      <c r="N3717" s="20"/>
    </row>
    <row r="3718" spans="1:14" x14ac:dyDescent="0.3">
      <c r="A3718" s="3" t="s">
        <v>7945</v>
      </c>
      <c r="B3718" s="3"/>
      <c r="C3718" s="3"/>
      <c r="D3718" s="3"/>
      <c r="E3718" s="4"/>
      <c r="F3718" s="15"/>
      <c r="G3718" s="15"/>
      <c r="H3718" s="11"/>
      <c r="I3718" s="20"/>
      <c r="J3718" s="3"/>
      <c r="K3718" s="3"/>
      <c r="L3718" s="32"/>
      <c r="M3718" s="32"/>
      <c r="N3718" s="20"/>
    </row>
    <row r="3719" spans="1:14" x14ac:dyDescent="0.3">
      <c r="A3719" s="5" t="s">
        <v>1411</v>
      </c>
      <c r="B3719" s="5" t="s">
        <v>1412</v>
      </c>
      <c r="C3719" s="5" t="s">
        <v>3761</v>
      </c>
      <c r="D3719" s="5">
        <v>42880</v>
      </c>
      <c r="E3719" s="6">
        <v>47838</v>
      </c>
      <c r="F3719" s="17" t="str">
        <f>VLOOKUP(A3719,'forecast data dump'!$A$1:$H$3450,4,FALSE)</f>
        <v>01-Apr-20 A</v>
      </c>
      <c r="G3719" s="17" t="str">
        <f>VLOOKUP(A3719,'forecast data dump'!$A$1:$H$3450,5,FALSE)</f>
        <v>07-Apr-20 A</v>
      </c>
      <c r="H3719" s="13">
        <f>VLOOKUP(A3719,'forecast data dump'!$A$1:$H$3450,8,FALSE)</f>
        <v>1</v>
      </c>
      <c r="I3719" s="22">
        <f t="shared" ref="I3719:I3724" si="532">D3719*(1-H3719)</f>
        <v>0</v>
      </c>
      <c r="J3719" s="5"/>
      <c r="K3719" s="5"/>
      <c r="L3719" s="33">
        <f t="shared" ref="L3719:L3724" si="533">E3719*(1-H3719)</f>
        <v>0</v>
      </c>
      <c r="M3719" s="33">
        <f t="shared" ref="M3719:M3724" si="534">IF(J3719="",L3719,(E3719/D3719)*J3719)</f>
        <v>0</v>
      </c>
      <c r="N3719" s="22">
        <f t="shared" ref="N3719:N3724" si="535">L3719-M3719</f>
        <v>0</v>
      </c>
    </row>
    <row r="3720" spans="1:14" x14ac:dyDescent="0.3">
      <c r="A3720" s="5" t="s">
        <v>1413</v>
      </c>
      <c r="B3720" s="5" t="s">
        <v>1414</v>
      </c>
      <c r="C3720" s="5" t="s">
        <v>3762</v>
      </c>
      <c r="D3720" s="5">
        <v>30454</v>
      </c>
      <c r="E3720" s="6">
        <v>34654</v>
      </c>
      <c r="F3720" s="17" t="str">
        <f>VLOOKUP(A3720,'forecast data dump'!$A$1:$H$3450,4,FALSE)</f>
        <v>15-Dec-20 A</v>
      </c>
      <c r="G3720" s="17" t="str">
        <f>VLOOKUP(A3720,'forecast data dump'!$A$1:$H$3450,5,FALSE)</f>
        <v>24-Feb-21 A</v>
      </c>
      <c r="H3720" s="13">
        <f>VLOOKUP(A3720,'forecast data dump'!$A$1:$H$3450,8,FALSE)</f>
        <v>1</v>
      </c>
      <c r="I3720" s="22">
        <f t="shared" si="532"/>
        <v>0</v>
      </c>
      <c r="J3720" s="5"/>
      <c r="K3720" s="5"/>
      <c r="L3720" s="33">
        <f t="shared" si="533"/>
        <v>0</v>
      </c>
      <c r="M3720" s="33">
        <f t="shared" si="534"/>
        <v>0</v>
      </c>
      <c r="N3720" s="22">
        <f t="shared" si="535"/>
        <v>0</v>
      </c>
    </row>
    <row r="3721" spans="1:14" x14ac:dyDescent="0.3">
      <c r="A3721" s="5" t="s">
        <v>1415</v>
      </c>
      <c r="B3721" s="5" t="s">
        <v>1416</v>
      </c>
      <c r="C3721" s="5" t="s">
        <v>3762</v>
      </c>
      <c r="D3721" s="5">
        <v>12320</v>
      </c>
      <c r="E3721" s="6">
        <v>14019</v>
      </c>
      <c r="F3721" s="17" t="str">
        <f>VLOOKUP(A3721,'forecast data dump'!$A$1:$H$3450,4,FALSE)</f>
        <v>01-Oct-19 A</v>
      </c>
      <c r="G3721" s="17" t="str">
        <f>VLOOKUP(A3721,'forecast data dump'!$A$1:$H$3450,5,FALSE)</f>
        <v>28-May-21 A</v>
      </c>
      <c r="H3721" s="13">
        <f>VLOOKUP(A3721,'forecast data dump'!$A$1:$H$3450,8,FALSE)</f>
        <v>1</v>
      </c>
      <c r="I3721" s="22">
        <f t="shared" si="532"/>
        <v>0</v>
      </c>
      <c r="J3721" s="5"/>
      <c r="K3721" s="5"/>
      <c r="L3721" s="33">
        <f t="shared" si="533"/>
        <v>0</v>
      </c>
      <c r="M3721" s="33">
        <f t="shared" si="534"/>
        <v>0</v>
      </c>
      <c r="N3721" s="22">
        <f t="shared" si="535"/>
        <v>0</v>
      </c>
    </row>
    <row r="3722" spans="1:14" x14ac:dyDescent="0.3">
      <c r="A3722" s="5" t="s">
        <v>1417</v>
      </c>
      <c r="B3722" s="5" t="s">
        <v>1418</v>
      </c>
      <c r="C3722" s="5" t="s">
        <v>3762</v>
      </c>
      <c r="D3722" s="5">
        <v>29435</v>
      </c>
      <c r="E3722" s="6">
        <v>33495</v>
      </c>
      <c r="F3722" s="17" t="str">
        <f>VLOOKUP(A3722,'forecast data dump'!$A$1:$H$3450,4,FALSE)</f>
        <v>19-Feb-20 A</v>
      </c>
      <c r="G3722" s="17" t="str">
        <f>VLOOKUP(A3722,'forecast data dump'!$A$1:$H$3450,5,FALSE)</f>
        <v>28-Feb-20 A</v>
      </c>
      <c r="H3722" s="13">
        <f>VLOOKUP(A3722,'forecast data dump'!$A$1:$H$3450,8,FALSE)</f>
        <v>1</v>
      </c>
      <c r="I3722" s="22">
        <f t="shared" si="532"/>
        <v>0</v>
      </c>
      <c r="J3722" s="5"/>
      <c r="K3722" s="5"/>
      <c r="L3722" s="33">
        <f t="shared" si="533"/>
        <v>0</v>
      </c>
      <c r="M3722" s="33">
        <f t="shared" si="534"/>
        <v>0</v>
      </c>
      <c r="N3722" s="22">
        <f t="shared" si="535"/>
        <v>0</v>
      </c>
    </row>
    <row r="3723" spans="1:14" x14ac:dyDescent="0.3">
      <c r="A3723" s="5" t="s">
        <v>1419</v>
      </c>
      <c r="B3723" s="5" t="s">
        <v>1420</v>
      </c>
      <c r="C3723" s="5" t="s">
        <v>3762</v>
      </c>
      <c r="D3723" s="5">
        <v>78925</v>
      </c>
      <c r="E3723" s="6">
        <v>89811</v>
      </c>
      <c r="F3723" s="17" t="str">
        <f>VLOOKUP(A3723,'forecast data dump'!$A$1:$H$3450,4,FALSE)</f>
        <v>03-Jan-20 A</v>
      </c>
      <c r="G3723" s="17" t="str">
        <f>VLOOKUP(A3723,'forecast data dump'!$A$1:$H$3450,5,FALSE)</f>
        <v>09-Jan-20 A</v>
      </c>
      <c r="H3723" s="13">
        <f>VLOOKUP(A3723,'forecast data dump'!$A$1:$H$3450,8,FALSE)</f>
        <v>1</v>
      </c>
      <c r="I3723" s="22">
        <f t="shared" si="532"/>
        <v>0</v>
      </c>
      <c r="J3723" s="5"/>
      <c r="K3723" s="5"/>
      <c r="L3723" s="33">
        <f t="shared" si="533"/>
        <v>0</v>
      </c>
      <c r="M3723" s="33">
        <f t="shared" si="534"/>
        <v>0</v>
      </c>
      <c r="N3723" s="22">
        <f t="shared" si="535"/>
        <v>0</v>
      </c>
    </row>
    <row r="3724" spans="1:14" x14ac:dyDescent="0.3">
      <c r="A3724" s="5" t="s">
        <v>1421</v>
      </c>
      <c r="B3724" s="5" t="s">
        <v>1422</v>
      </c>
      <c r="C3724" s="5" t="s">
        <v>3762</v>
      </c>
      <c r="D3724" s="5">
        <v>42072</v>
      </c>
      <c r="E3724" s="6">
        <v>47875</v>
      </c>
      <c r="F3724" s="17" t="str">
        <f>VLOOKUP(A3724,'forecast data dump'!$A$1:$H$3450,4,FALSE)</f>
        <v>01-Oct-19 A</v>
      </c>
      <c r="G3724" s="17" t="str">
        <f>VLOOKUP(A3724,'forecast data dump'!$A$1:$H$3450,5,FALSE)</f>
        <v>30-Apr-20 A</v>
      </c>
      <c r="H3724" s="13">
        <f>VLOOKUP(A3724,'forecast data dump'!$A$1:$H$3450,8,FALSE)</f>
        <v>1</v>
      </c>
      <c r="I3724" s="22">
        <f t="shared" si="532"/>
        <v>0</v>
      </c>
      <c r="J3724" s="5"/>
      <c r="K3724" s="5"/>
      <c r="L3724" s="33">
        <f t="shared" si="533"/>
        <v>0</v>
      </c>
      <c r="M3724" s="33">
        <f t="shared" si="534"/>
        <v>0</v>
      </c>
      <c r="N3724" s="22">
        <f t="shared" si="535"/>
        <v>0</v>
      </c>
    </row>
    <row r="3725" spans="1:14" x14ac:dyDescent="0.3">
      <c r="A3725" s="3" t="s">
        <v>7834</v>
      </c>
      <c r="B3725" s="3"/>
      <c r="C3725" s="3"/>
      <c r="D3725" s="3"/>
      <c r="E3725" s="4"/>
      <c r="F3725" s="15"/>
      <c r="G3725" s="15"/>
      <c r="H3725" s="11"/>
      <c r="I3725" s="20"/>
      <c r="J3725" s="3"/>
      <c r="K3725" s="3"/>
      <c r="L3725" s="32"/>
      <c r="M3725" s="32"/>
      <c r="N3725" s="20"/>
    </row>
    <row r="3726" spans="1:14" x14ac:dyDescent="0.3">
      <c r="A3726" s="5" t="s">
        <v>1503</v>
      </c>
      <c r="B3726" s="5" t="s">
        <v>1504</v>
      </c>
      <c r="C3726" s="5" t="s">
        <v>3807</v>
      </c>
      <c r="D3726" s="5">
        <v>176</v>
      </c>
      <c r="E3726" s="6">
        <v>2888</v>
      </c>
      <c r="F3726" s="17" t="str">
        <f>VLOOKUP(A3726,'forecast data dump'!$A$1:$H$3450,4,FALSE)</f>
        <v>01-Dec-20 A</v>
      </c>
      <c r="G3726" s="17">
        <f>VLOOKUP(A3726,'forecast data dump'!$A$1:$H$3450,5,FALSE)</f>
        <v>44397</v>
      </c>
      <c r="H3726" s="13">
        <f>VLOOKUP(A3726,'forecast data dump'!$A$1:$H$3450,8,FALSE)</f>
        <v>0.6</v>
      </c>
      <c r="I3726" s="22">
        <f t="shared" ref="I3726:I3741" si="536">D3726*(1-H3726)</f>
        <v>70.400000000000006</v>
      </c>
      <c r="J3726" s="5"/>
      <c r="K3726" s="5"/>
      <c r="L3726" s="33">
        <f t="shared" ref="L3726:L3741" si="537">E3726*(1-H3726)</f>
        <v>1155.2</v>
      </c>
      <c r="M3726" s="33">
        <f t="shared" ref="M3726:M3741" si="538">IF(J3726="",L3726,(E3726/D3726)*J3726)</f>
        <v>1155.2</v>
      </c>
      <c r="N3726" s="22">
        <f t="shared" ref="N3726:N3741" si="539">L3726-M3726</f>
        <v>0</v>
      </c>
    </row>
    <row r="3727" spans="1:14" x14ac:dyDescent="0.3">
      <c r="A3727" s="5" t="s">
        <v>1505</v>
      </c>
      <c r="B3727" s="5" t="s">
        <v>1506</v>
      </c>
      <c r="C3727" s="5" t="s">
        <v>3807</v>
      </c>
      <c r="D3727" s="5">
        <v>384</v>
      </c>
      <c r="E3727" s="6">
        <v>6313</v>
      </c>
      <c r="F3727" s="17" t="str">
        <f>VLOOKUP(A3727,'forecast data dump'!$A$1:$H$3450,4,FALSE)</f>
        <v>26-Feb-21 A</v>
      </c>
      <c r="G3727" s="17">
        <f>VLOOKUP(A3727,'forecast data dump'!$A$1:$H$3450,5,FALSE)</f>
        <v>44391</v>
      </c>
      <c r="H3727" s="13">
        <f>VLOOKUP(A3727,'forecast data dump'!$A$1:$H$3450,8,FALSE)</f>
        <v>0.4</v>
      </c>
      <c r="I3727" s="22">
        <f t="shared" si="536"/>
        <v>230.39999999999998</v>
      </c>
      <c r="J3727" s="5"/>
      <c r="K3727" s="5"/>
      <c r="L3727" s="33">
        <f t="shared" si="537"/>
        <v>3787.7999999999997</v>
      </c>
      <c r="M3727" s="33">
        <f t="shared" si="538"/>
        <v>3787.7999999999997</v>
      </c>
      <c r="N3727" s="22">
        <f t="shared" si="539"/>
        <v>0</v>
      </c>
    </row>
    <row r="3728" spans="1:14" x14ac:dyDescent="0.3">
      <c r="A3728" s="5" t="s">
        <v>1507</v>
      </c>
      <c r="B3728" s="5" t="s">
        <v>1508</v>
      </c>
      <c r="C3728" s="5" t="s">
        <v>3807</v>
      </c>
      <c r="D3728" s="5">
        <v>120</v>
      </c>
      <c r="E3728" s="6">
        <v>1973</v>
      </c>
      <c r="F3728" s="17" t="str">
        <f>VLOOKUP(A3728,'forecast data dump'!$A$1:$H$3450,4,FALSE)</f>
        <v>10-Aug-20 A</v>
      </c>
      <c r="G3728" s="17" t="str">
        <f>VLOOKUP(A3728,'forecast data dump'!$A$1:$H$3450,5,FALSE)</f>
        <v>26-Aug-20 A</v>
      </c>
      <c r="H3728" s="13">
        <f>VLOOKUP(A3728,'forecast data dump'!$A$1:$H$3450,8,FALSE)</f>
        <v>1</v>
      </c>
      <c r="I3728" s="22">
        <f t="shared" si="536"/>
        <v>0</v>
      </c>
      <c r="J3728" s="5"/>
      <c r="K3728" s="5"/>
      <c r="L3728" s="33">
        <f t="shared" si="537"/>
        <v>0</v>
      </c>
      <c r="M3728" s="33">
        <f t="shared" si="538"/>
        <v>0</v>
      </c>
      <c r="N3728" s="22">
        <f t="shared" si="539"/>
        <v>0</v>
      </c>
    </row>
    <row r="3729" spans="1:14" x14ac:dyDescent="0.3">
      <c r="A3729" s="5" t="s">
        <v>1509</v>
      </c>
      <c r="B3729" s="5" t="s">
        <v>1510</v>
      </c>
      <c r="C3729" s="5" t="s">
        <v>3762</v>
      </c>
      <c r="D3729" s="5">
        <v>473550</v>
      </c>
      <c r="E3729" s="6">
        <v>549642</v>
      </c>
      <c r="F3729" s="17" t="str">
        <f>VLOOKUP(A3729,'forecast data dump'!$A$1:$H$3450,4,FALSE)</f>
        <v>26-Feb-21 A</v>
      </c>
      <c r="G3729" s="17" t="str">
        <f>VLOOKUP(A3729,'forecast data dump'!$A$1:$H$3450,5,FALSE)</f>
        <v>28-May-21 A</v>
      </c>
      <c r="H3729" s="13">
        <f>VLOOKUP(A3729,'forecast data dump'!$A$1:$H$3450,8,FALSE)</f>
        <v>1</v>
      </c>
      <c r="I3729" s="22">
        <f t="shared" si="536"/>
        <v>0</v>
      </c>
      <c r="J3729" s="5"/>
      <c r="K3729" s="5"/>
      <c r="L3729" s="33">
        <f t="shared" si="537"/>
        <v>0</v>
      </c>
      <c r="M3729" s="33">
        <f t="shared" si="538"/>
        <v>0</v>
      </c>
      <c r="N3729" s="22">
        <f t="shared" si="539"/>
        <v>0</v>
      </c>
    </row>
    <row r="3730" spans="1:14" x14ac:dyDescent="0.3">
      <c r="A3730" s="5" t="s">
        <v>1511</v>
      </c>
      <c r="B3730" s="5" t="s">
        <v>1512</v>
      </c>
      <c r="C3730" s="5" t="s">
        <v>3762</v>
      </c>
      <c r="D3730" s="5">
        <v>187690</v>
      </c>
      <c r="E3730" s="6">
        <v>217849</v>
      </c>
      <c r="F3730" s="17" t="str">
        <f>VLOOKUP(A3730,'forecast data dump'!$A$1:$H$3450,4,FALSE)</f>
        <v>26-Oct-20 A</v>
      </c>
      <c r="G3730" s="17" t="str">
        <f>VLOOKUP(A3730,'forecast data dump'!$A$1:$H$3450,5,FALSE)</f>
        <v>31-Dec-20 A</v>
      </c>
      <c r="H3730" s="13">
        <f>VLOOKUP(A3730,'forecast data dump'!$A$1:$H$3450,8,FALSE)</f>
        <v>1</v>
      </c>
      <c r="I3730" s="22">
        <f t="shared" si="536"/>
        <v>0</v>
      </c>
      <c r="J3730" s="5"/>
      <c r="K3730" s="5"/>
      <c r="L3730" s="33">
        <f t="shared" si="537"/>
        <v>0</v>
      </c>
      <c r="M3730" s="33">
        <f t="shared" si="538"/>
        <v>0</v>
      </c>
      <c r="N3730" s="22">
        <f t="shared" si="539"/>
        <v>0</v>
      </c>
    </row>
    <row r="3731" spans="1:14" x14ac:dyDescent="0.3">
      <c r="A3731" s="5" t="s">
        <v>1513</v>
      </c>
      <c r="B3731" s="5" t="s">
        <v>1514</v>
      </c>
      <c r="C3731" s="5" t="s">
        <v>3762</v>
      </c>
      <c r="D3731" s="5">
        <v>248296</v>
      </c>
      <c r="E3731" s="6">
        <v>288193</v>
      </c>
      <c r="F3731" s="17" t="str">
        <f>VLOOKUP(A3731,'forecast data dump'!$A$1:$H$3450,4,FALSE)</f>
        <v>31-Dec-20 A</v>
      </c>
      <c r="G3731" s="17" t="str">
        <f>VLOOKUP(A3731,'forecast data dump'!$A$1:$H$3450,5,FALSE)</f>
        <v>28-May-21 A</v>
      </c>
      <c r="H3731" s="13">
        <f>VLOOKUP(A3731,'forecast data dump'!$A$1:$H$3450,8,FALSE)</f>
        <v>1</v>
      </c>
      <c r="I3731" s="22">
        <f t="shared" si="536"/>
        <v>0</v>
      </c>
      <c r="J3731" s="5"/>
      <c r="K3731" s="5"/>
      <c r="L3731" s="33">
        <f t="shared" si="537"/>
        <v>0</v>
      </c>
      <c r="M3731" s="33">
        <f t="shared" si="538"/>
        <v>0</v>
      </c>
      <c r="N3731" s="22">
        <f t="shared" si="539"/>
        <v>0</v>
      </c>
    </row>
    <row r="3732" spans="1:14" x14ac:dyDescent="0.3">
      <c r="A3732" s="5" t="s">
        <v>1515</v>
      </c>
      <c r="B3732" s="5" t="s">
        <v>1516</v>
      </c>
      <c r="C3732" s="5" t="s">
        <v>3762</v>
      </c>
      <c r="D3732" s="5">
        <v>7050</v>
      </c>
      <c r="E3732" s="6">
        <v>8022</v>
      </c>
      <c r="F3732" s="17" t="str">
        <f>VLOOKUP(A3732,'forecast data dump'!$A$1:$H$3450,4,FALSE)</f>
        <v>17-May-21 A</v>
      </c>
      <c r="G3732" s="17" t="str">
        <f>VLOOKUP(A3732,'forecast data dump'!$A$1:$H$3450,5,FALSE)</f>
        <v>28-May-21 A</v>
      </c>
      <c r="H3732" s="13">
        <f>VLOOKUP(A3732,'forecast data dump'!$A$1:$H$3450,8,FALSE)</f>
        <v>1</v>
      </c>
      <c r="I3732" s="22">
        <f t="shared" si="536"/>
        <v>0</v>
      </c>
      <c r="J3732" s="5"/>
      <c r="K3732" s="5"/>
      <c r="L3732" s="33">
        <f t="shared" si="537"/>
        <v>0</v>
      </c>
      <c r="M3732" s="33">
        <f t="shared" si="538"/>
        <v>0</v>
      </c>
      <c r="N3732" s="22">
        <f t="shared" si="539"/>
        <v>0</v>
      </c>
    </row>
    <row r="3733" spans="1:14" x14ac:dyDescent="0.3">
      <c r="A3733" s="5" t="s">
        <v>1517</v>
      </c>
      <c r="B3733" s="5" t="s">
        <v>1518</v>
      </c>
      <c r="C3733" s="5" t="s">
        <v>3761</v>
      </c>
      <c r="D3733" s="5">
        <v>34668</v>
      </c>
      <c r="E3733" s="6">
        <v>38676</v>
      </c>
      <c r="F3733" s="17" t="str">
        <f>VLOOKUP(A3733,'forecast data dump'!$A$1:$H$3450,4,FALSE)</f>
        <v>13-May-20 A</v>
      </c>
      <c r="G3733" s="17" t="str">
        <f>VLOOKUP(A3733,'forecast data dump'!$A$1:$H$3450,5,FALSE)</f>
        <v>29-May-20 A</v>
      </c>
      <c r="H3733" s="13">
        <f>VLOOKUP(A3733,'forecast data dump'!$A$1:$H$3450,8,FALSE)</f>
        <v>1</v>
      </c>
      <c r="I3733" s="22">
        <f t="shared" si="536"/>
        <v>0</v>
      </c>
      <c r="J3733" s="5"/>
      <c r="K3733" s="5"/>
      <c r="L3733" s="33">
        <f t="shared" si="537"/>
        <v>0</v>
      </c>
      <c r="M3733" s="33">
        <f t="shared" si="538"/>
        <v>0</v>
      </c>
      <c r="N3733" s="22">
        <f t="shared" si="539"/>
        <v>0</v>
      </c>
    </row>
    <row r="3734" spans="1:14" x14ac:dyDescent="0.3">
      <c r="A3734" s="5" t="s">
        <v>1521</v>
      </c>
      <c r="B3734" s="5" t="s">
        <v>1522</v>
      </c>
      <c r="C3734" s="5" t="s">
        <v>3762</v>
      </c>
      <c r="D3734" s="5">
        <v>177356</v>
      </c>
      <c r="E3734" s="6">
        <v>205854</v>
      </c>
      <c r="F3734" s="17">
        <f>VLOOKUP(A3734,'forecast data dump'!$A$1:$H$3450,4,FALSE)</f>
        <v>44557</v>
      </c>
      <c r="G3734" s="17">
        <f>VLOOKUP(A3734,'forecast data dump'!$A$1:$H$3450,5,FALSE)</f>
        <v>44564</v>
      </c>
      <c r="H3734" s="13">
        <f>VLOOKUP(A3734,'forecast data dump'!$A$1:$H$3450,8,FALSE)</f>
        <v>0</v>
      </c>
      <c r="I3734" s="22">
        <f t="shared" si="536"/>
        <v>177356</v>
      </c>
      <c r="J3734" s="5"/>
      <c r="K3734" s="5"/>
      <c r="L3734" s="33">
        <f t="shared" si="537"/>
        <v>205854</v>
      </c>
      <c r="M3734" s="33">
        <f t="shared" si="538"/>
        <v>205854</v>
      </c>
      <c r="N3734" s="22">
        <f t="shared" si="539"/>
        <v>0</v>
      </c>
    </row>
    <row r="3735" spans="1:14" x14ac:dyDescent="0.3">
      <c r="A3735" s="5" t="s">
        <v>1525</v>
      </c>
      <c r="B3735" s="5" t="s">
        <v>1526</v>
      </c>
      <c r="C3735" s="5" t="s">
        <v>3762</v>
      </c>
      <c r="D3735" s="5">
        <v>134128</v>
      </c>
      <c r="E3735" s="6">
        <v>155680</v>
      </c>
      <c r="F3735" s="17" t="str">
        <f>VLOOKUP(A3735,'forecast data dump'!$A$1:$H$3450,4,FALSE)</f>
        <v>22-Feb-21 A</v>
      </c>
      <c r="G3735" s="17" t="str">
        <f>VLOOKUP(A3735,'forecast data dump'!$A$1:$H$3450,5,FALSE)</f>
        <v>15-Mar-21 A</v>
      </c>
      <c r="H3735" s="13">
        <f>VLOOKUP(A3735,'forecast data dump'!$A$1:$H$3450,8,FALSE)</f>
        <v>1</v>
      </c>
      <c r="I3735" s="22">
        <f t="shared" si="536"/>
        <v>0</v>
      </c>
      <c r="J3735" s="5"/>
      <c r="K3735" s="5"/>
      <c r="L3735" s="33">
        <f t="shared" si="537"/>
        <v>0</v>
      </c>
      <c r="M3735" s="33">
        <f t="shared" si="538"/>
        <v>0</v>
      </c>
      <c r="N3735" s="22">
        <f t="shared" si="539"/>
        <v>0</v>
      </c>
    </row>
    <row r="3736" spans="1:14" x14ac:dyDescent="0.3">
      <c r="A3736" s="5" t="s">
        <v>1529</v>
      </c>
      <c r="B3736" s="5" t="s">
        <v>1530</v>
      </c>
      <c r="C3736" s="5" t="s">
        <v>3761</v>
      </c>
      <c r="D3736" s="5">
        <v>35200</v>
      </c>
      <c r="E3736" s="6">
        <v>39270</v>
      </c>
      <c r="F3736" s="17" t="str">
        <f>VLOOKUP(A3736,'forecast data dump'!$A$1:$H$3450,4,FALSE)</f>
        <v>31-Aug-20 A</v>
      </c>
      <c r="G3736" s="17" t="str">
        <f>VLOOKUP(A3736,'forecast data dump'!$A$1:$H$3450,5,FALSE)</f>
        <v>29-Jun-21 A</v>
      </c>
      <c r="H3736" s="13">
        <f>VLOOKUP(A3736,'forecast data dump'!$A$1:$H$3450,8,FALSE)</f>
        <v>1</v>
      </c>
      <c r="I3736" s="22">
        <f t="shared" si="536"/>
        <v>0</v>
      </c>
      <c r="J3736" s="5"/>
      <c r="K3736" s="5"/>
      <c r="L3736" s="33">
        <f t="shared" si="537"/>
        <v>0</v>
      </c>
      <c r="M3736" s="33">
        <f t="shared" si="538"/>
        <v>0</v>
      </c>
      <c r="N3736" s="22">
        <f t="shared" si="539"/>
        <v>0</v>
      </c>
    </row>
    <row r="3737" spans="1:14" x14ac:dyDescent="0.3">
      <c r="A3737" s="5" t="s">
        <v>1531</v>
      </c>
      <c r="B3737" s="5" t="s">
        <v>1532</v>
      </c>
      <c r="C3737" s="5" t="s">
        <v>3807</v>
      </c>
      <c r="D3737" s="5">
        <v>384</v>
      </c>
      <c r="E3737" s="6">
        <v>6313</v>
      </c>
      <c r="F3737" s="17" t="str">
        <f>VLOOKUP(A3737,'forecast data dump'!$A$1:$H$3450,4,FALSE)</f>
        <v>01-Dec-20 A</v>
      </c>
      <c r="G3737" s="17" t="str">
        <f>VLOOKUP(A3737,'forecast data dump'!$A$1:$H$3450,5,FALSE)</f>
        <v>30-Dec-20 A</v>
      </c>
      <c r="H3737" s="13">
        <f>VLOOKUP(A3737,'forecast data dump'!$A$1:$H$3450,8,FALSE)</f>
        <v>1</v>
      </c>
      <c r="I3737" s="22">
        <f t="shared" si="536"/>
        <v>0</v>
      </c>
      <c r="J3737" s="5"/>
      <c r="K3737" s="5"/>
      <c r="L3737" s="33">
        <f t="shared" si="537"/>
        <v>0</v>
      </c>
      <c r="M3737" s="33">
        <f t="shared" si="538"/>
        <v>0</v>
      </c>
      <c r="N3737" s="22">
        <f t="shared" si="539"/>
        <v>0</v>
      </c>
    </row>
    <row r="3738" spans="1:14" x14ac:dyDescent="0.3">
      <c r="A3738" s="5" t="s">
        <v>1533</v>
      </c>
      <c r="B3738" s="5" t="s">
        <v>1534</v>
      </c>
      <c r="C3738" s="5" t="s">
        <v>3761</v>
      </c>
      <c r="D3738" s="5">
        <v>5332</v>
      </c>
      <c r="E3738" s="6">
        <v>5948</v>
      </c>
      <c r="F3738" s="17" t="str">
        <f>VLOOKUP(A3738,'forecast data dump'!$A$1:$H$3450,4,FALSE)</f>
        <v>26-Oct-20 A</v>
      </c>
      <c r="G3738" s="17" t="str">
        <f>VLOOKUP(A3738,'forecast data dump'!$A$1:$H$3450,5,FALSE)</f>
        <v>28-May-21 A</v>
      </c>
      <c r="H3738" s="13">
        <f>VLOOKUP(A3738,'forecast data dump'!$A$1:$H$3450,8,FALSE)</f>
        <v>1</v>
      </c>
      <c r="I3738" s="22">
        <f t="shared" si="536"/>
        <v>0</v>
      </c>
      <c r="J3738" s="5"/>
      <c r="K3738" s="5"/>
      <c r="L3738" s="33">
        <f t="shared" si="537"/>
        <v>0</v>
      </c>
      <c r="M3738" s="33">
        <f t="shared" si="538"/>
        <v>0</v>
      </c>
      <c r="N3738" s="22">
        <f t="shared" si="539"/>
        <v>0</v>
      </c>
    </row>
    <row r="3739" spans="1:14" x14ac:dyDescent="0.3">
      <c r="A3739" s="5" t="s">
        <v>1535</v>
      </c>
      <c r="B3739" s="5" t="s">
        <v>1536</v>
      </c>
      <c r="C3739" s="5" t="s">
        <v>3762</v>
      </c>
      <c r="D3739" s="5">
        <v>79397</v>
      </c>
      <c r="E3739" s="6">
        <v>92155</v>
      </c>
      <c r="F3739" s="17" t="str">
        <f>VLOOKUP(A3739,'forecast data dump'!$A$1:$H$3450,4,FALSE)</f>
        <v>10-Aug-20 A</v>
      </c>
      <c r="G3739" s="17" t="str">
        <f>VLOOKUP(A3739,'forecast data dump'!$A$1:$H$3450,5,FALSE)</f>
        <v>26-Aug-20 A</v>
      </c>
      <c r="H3739" s="13">
        <f>VLOOKUP(A3739,'forecast data dump'!$A$1:$H$3450,8,FALSE)</f>
        <v>1</v>
      </c>
      <c r="I3739" s="22">
        <f t="shared" si="536"/>
        <v>0</v>
      </c>
      <c r="J3739" s="5"/>
      <c r="K3739" s="5"/>
      <c r="L3739" s="33">
        <f t="shared" si="537"/>
        <v>0</v>
      </c>
      <c r="M3739" s="33">
        <f t="shared" si="538"/>
        <v>0</v>
      </c>
      <c r="N3739" s="22">
        <f t="shared" si="539"/>
        <v>0</v>
      </c>
    </row>
    <row r="3740" spans="1:14" x14ac:dyDescent="0.3">
      <c r="A3740" s="5" t="s">
        <v>1545</v>
      </c>
      <c r="B3740" s="5" t="s">
        <v>1546</v>
      </c>
      <c r="C3740" s="5" t="s">
        <v>3761</v>
      </c>
      <c r="D3740" s="5">
        <v>20801</v>
      </c>
      <c r="E3740" s="6">
        <v>23206</v>
      </c>
      <c r="F3740" s="17" t="str">
        <f>VLOOKUP(A3740,'forecast data dump'!$A$1:$H$3450,4,FALSE)</f>
        <v>01-Dec-20 A</v>
      </c>
      <c r="G3740" s="17" t="str">
        <f>VLOOKUP(A3740,'forecast data dump'!$A$1:$H$3450,5,FALSE)</f>
        <v>30-Apr-21 A</v>
      </c>
      <c r="H3740" s="13">
        <f>VLOOKUP(A3740,'forecast data dump'!$A$1:$H$3450,8,FALSE)</f>
        <v>1</v>
      </c>
      <c r="I3740" s="22">
        <f t="shared" si="536"/>
        <v>0</v>
      </c>
      <c r="J3740" s="5"/>
      <c r="K3740" s="5"/>
      <c r="L3740" s="33">
        <f t="shared" si="537"/>
        <v>0</v>
      </c>
      <c r="M3740" s="33">
        <f t="shared" si="538"/>
        <v>0</v>
      </c>
      <c r="N3740" s="22">
        <f t="shared" si="539"/>
        <v>0</v>
      </c>
    </row>
    <row r="3741" spans="1:14" x14ac:dyDescent="0.3">
      <c r="A3741" s="5" t="s">
        <v>1547</v>
      </c>
      <c r="B3741" s="5" t="s">
        <v>1548</v>
      </c>
      <c r="C3741" s="5" t="s">
        <v>3762</v>
      </c>
      <c r="D3741" s="5">
        <v>670160</v>
      </c>
      <c r="E3741" s="6">
        <v>777844</v>
      </c>
      <c r="F3741" s="17">
        <f>VLOOKUP(A3741,'forecast data dump'!$A$1:$H$3450,4,FALSE)</f>
        <v>44407</v>
      </c>
      <c r="G3741" s="17">
        <f>VLOOKUP(A3741,'forecast data dump'!$A$1:$H$3450,5,FALSE)</f>
        <v>44553</v>
      </c>
      <c r="H3741" s="13">
        <f>VLOOKUP(A3741,'forecast data dump'!$A$1:$H$3450,8,FALSE)</f>
        <v>0</v>
      </c>
      <c r="I3741" s="22">
        <f t="shared" si="536"/>
        <v>670160</v>
      </c>
      <c r="J3741" s="5"/>
      <c r="K3741" s="5"/>
      <c r="L3741" s="33">
        <f t="shared" si="537"/>
        <v>777844</v>
      </c>
      <c r="M3741" s="33">
        <f t="shared" si="538"/>
        <v>777844</v>
      </c>
      <c r="N3741" s="22">
        <f t="shared" si="539"/>
        <v>0</v>
      </c>
    </row>
    <row r="3742" spans="1:14" x14ac:dyDescent="0.3">
      <c r="A3742" s="3" t="s">
        <v>7946</v>
      </c>
      <c r="B3742" s="3"/>
      <c r="C3742" s="3"/>
      <c r="D3742" s="3"/>
      <c r="E3742" s="4"/>
      <c r="F3742" s="15"/>
      <c r="G3742" s="15"/>
      <c r="H3742" s="11"/>
      <c r="I3742" s="20"/>
      <c r="J3742" s="3"/>
      <c r="K3742" s="3"/>
      <c r="L3742" s="32"/>
      <c r="M3742" s="32"/>
      <c r="N3742" s="20"/>
    </row>
    <row r="3743" spans="1:14" x14ac:dyDescent="0.3">
      <c r="A3743" s="5" t="s">
        <v>1481</v>
      </c>
      <c r="B3743" s="5" t="s">
        <v>1482</v>
      </c>
      <c r="C3743" s="5" t="s">
        <v>3762</v>
      </c>
      <c r="D3743" s="5">
        <v>19828</v>
      </c>
      <c r="E3743" s="6">
        <v>21876</v>
      </c>
      <c r="F3743" s="17" t="str">
        <f>VLOOKUP(A3743,'forecast data dump'!$A$1:$H$3450,4,FALSE)</f>
        <v>03-Jun-19 A</v>
      </c>
      <c r="G3743" s="17" t="str">
        <f>VLOOKUP(A3743,'forecast data dump'!$A$1:$H$3450,5,FALSE)</f>
        <v>30-Aug-19 A</v>
      </c>
      <c r="H3743" s="13">
        <f>VLOOKUP(A3743,'forecast data dump'!$A$1:$H$3450,8,FALSE)</f>
        <v>1</v>
      </c>
      <c r="I3743" s="22">
        <f>D3743*(1-H3743)</f>
        <v>0</v>
      </c>
      <c r="J3743" s="5"/>
      <c r="K3743" s="5"/>
      <c r="L3743" s="33">
        <f>E3743*(1-H3743)</f>
        <v>0</v>
      </c>
      <c r="M3743" s="33">
        <f>IF(J3743="",L3743,(E3743/D3743)*J3743)</f>
        <v>0</v>
      </c>
      <c r="N3743" s="22">
        <f>L3743-M3743</f>
        <v>0</v>
      </c>
    </row>
    <row r="3744" spans="1:14" x14ac:dyDescent="0.3">
      <c r="A3744" s="3" t="s">
        <v>7835</v>
      </c>
      <c r="B3744" s="3"/>
      <c r="C3744" s="3"/>
      <c r="D3744" s="3"/>
      <c r="E3744" s="4"/>
      <c r="F3744" s="15"/>
      <c r="G3744" s="15"/>
      <c r="H3744" s="11"/>
      <c r="I3744" s="20"/>
      <c r="J3744" s="3"/>
      <c r="K3744" s="3"/>
      <c r="L3744" s="32"/>
      <c r="M3744" s="32"/>
      <c r="N3744" s="20"/>
    </row>
    <row r="3745" spans="1:14" x14ac:dyDescent="0.3">
      <c r="A3745" s="5" t="s">
        <v>1437</v>
      </c>
      <c r="B3745" s="5" t="s">
        <v>1438</v>
      </c>
      <c r="C3745" s="5" t="s">
        <v>3762</v>
      </c>
      <c r="D3745" s="5">
        <v>95480</v>
      </c>
      <c r="E3745" s="6">
        <v>110822</v>
      </c>
      <c r="F3745" s="17" t="str">
        <f>VLOOKUP(A3745,'forecast data dump'!$A$1:$H$3450,4,FALSE)</f>
        <v>14-Sep-20 A</v>
      </c>
      <c r="G3745" s="17" t="str">
        <f>VLOOKUP(A3745,'forecast data dump'!$A$1:$H$3450,5,FALSE)</f>
        <v>30-Sep-20 A</v>
      </c>
      <c r="H3745" s="13">
        <f>VLOOKUP(A3745,'forecast data dump'!$A$1:$H$3450,8,FALSE)</f>
        <v>1</v>
      </c>
      <c r="I3745" s="22">
        <f t="shared" ref="I3745:I3752" si="540">D3745*(1-H3745)</f>
        <v>0</v>
      </c>
      <c r="J3745" s="5"/>
      <c r="K3745" s="5"/>
      <c r="L3745" s="33">
        <f t="shared" ref="L3745:L3752" si="541">E3745*(1-H3745)</f>
        <v>0</v>
      </c>
      <c r="M3745" s="33">
        <f t="shared" ref="M3745:M3752" si="542">IF(J3745="",L3745,(E3745/D3745)*J3745)</f>
        <v>0</v>
      </c>
      <c r="N3745" s="22">
        <f t="shared" ref="N3745:N3752" si="543">L3745-M3745</f>
        <v>0</v>
      </c>
    </row>
    <row r="3746" spans="1:14" x14ac:dyDescent="0.3">
      <c r="A3746" s="5" t="s">
        <v>1439</v>
      </c>
      <c r="B3746" s="5" t="s">
        <v>1440</v>
      </c>
      <c r="C3746" s="5" t="s">
        <v>3762</v>
      </c>
      <c r="D3746" s="5">
        <v>44067</v>
      </c>
      <c r="E3746" s="6">
        <v>50145</v>
      </c>
      <c r="F3746" s="17" t="str">
        <f>VLOOKUP(A3746,'forecast data dump'!$A$1:$H$3450,4,FALSE)</f>
        <v>11-May-20 A</v>
      </c>
      <c r="G3746" s="17" t="str">
        <f>VLOOKUP(A3746,'forecast data dump'!$A$1:$H$3450,5,FALSE)</f>
        <v>15-May-20 A</v>
      </c>
      <c r="H3746" s="13">
        <f>VLOOKUP(A3746,'forecast data dump'!$A$1:$H$3450,8,FALSE)</f>
        <v>1</v>
      </c>
      <c r="I3746" s="22">
        <f t="shared" si="540"/>
        <v>0</v>
      </c>
      <c r="J3746" s="5"/>
      <c r="K3746" s="5"/>
      <c r="L3746" s="33">
        <f t="shared" si="541"/>
        <v>0</v>
      </c>
      <c r="M3746" s="33">
        <f t="shared" si="542"/>
        <v>0</v>
      </c>
      <c r="N3746" s="22">
        <f t="shared" si="543"/>
        <v>0</v>
      </c>
    </row>
    <row r="3747" spans="1:14" x14ac:dyDescent="0.3">
      <c r="A3747" s="5" t="s">
        <v>1451</v>
      </c>
      <c r="B3747" s="5" t="s">
        <v>1452</v>
      </c>
      <c r="C3747" s="5" t="s">
        <v>3762</v>
      </c>
      <c r="D3747" s="5">
        <v>15416</v>
      </c>
      <c r="E3747" s="6">
        <v>17542</v>
      </c>
      <c r="F3747" s="17" t="str">
        <f>VLOOKUP(A3747,'forecast data dump'!$A$1:$H$3450,4,FALSE)</f>
        <v>01-May-20 A</v>
      </c>
      <c r="G3747" s="17" t="str">
        <f>VLOOKUP(A3747,'forecast data dump'!$A$1:$H$3450,5,FALSE)</f>
        <v>28-May-20 A</v>
      </c>
      <c r="H3747" s="13">
        <f>VLOOKUP(A3747,'forecast data dump'!$A$1:$H$3450,8,FALSE)</f>
        <v>1</v>
      </c>
      <c r="I3747" s="22">
        <f t="shared" si="540"/>
        <v>0</v>
      </c>
      <c r="J3747" s="5"/>
      <c r="K3747" s="5"/>
      <c r="L3747" s="33">
        <f t="shared" si="541"/>
        <v>0</v>
      </c>
      <c r="M3747" s="33">
        <f t="shared" si="542"/>
        <v>0</v>
      </c>
      <c r="N3747" s="22">
        <f t="shared" si="543"/>
        <v>0</v>
      </c>
    </row>
    <row r="3748" spans="1:14" x14ac:dyDescent="0.3">
      <c r="A3748" s="5" t="s">
        <v>1453</v>
      </c>
      <c r="B3748" s="5" t="s">
        <v>1454</v>
      </c>
      <c r="C3748" s="5" t="s">
        <v>3762</v>
      </c>
      <c r="D3748" s="5">
        <v>81327</v>
      </c>
      <c r="E3748" s="6">
        <v>94395</v>
      </c>
      <c r="F3748" s="17" t="str">
        <f>VLOOKUP(A3748,'forecast data dump'!$A$1:$H$3450,4,FALSE)</f>
        <v>27-May-20 A</v>
      </c>
      <c r="G3748" s="17" t="str">
        <f>VLOOKUP(A3748,'forecast data dump'!$A$1:$H$3450,5,FALSE)</f>
        <v>29-May-20 A</v>
      </c>
      <c r="H3748" s="13">
        <f>VLOOKUP(A3748,'forecast data dump'!$A$1:$H$3450,8,FALSE)</f>
        <v>1</v>
      </c>
      <c r="I3748" s="22">
        <f t="shared" si="540"/>
        <v>0</v>
      </c>
      <c r="J3748" s="5"/>
      <c r="K3748" s="5"/>
      <c r="L3748" s="33">
        <f t="shared" si="541"/>
        <v>0</v>
      </c>
      <c r="M3748" s="33">
        <f t="shared" si="542"/>
        <v>0</v>
      </c>
      <c r="N3748" s="22">
        <f t="shared" si="543"/>
        <v>0</v>
      </c>
    </row>
    <row r="3749" spans="1:14" x14ac:dyDescent="0.3">
      <c r="A3749" s="5" t="s">
        <v>1455</v>
      </c>
      <c r="B3749" s="5" t="s">
        <v>1456</v>
      </c>
      <c r="C3749" s="5" t="s">
        <v>3762</v>
      </c>
      <c r="D3749" s="5">
        <v>87827</v>
      </c>
      <c r="E3749" s="6">
        <v>101939</v>
      </c>
      <c r="F3749" s="17" t="str">
        <f>VLOOKUP(A3749,'forecast data dump'!$A$1:$H$3450,4,FALSE)</f>
        <v>14-Dec-20 A</v>
      </c>
      <c r="G3749" s="17">
        <f>VLOOKUP(A3749,'forecast data dump'!$A$1:$H$3450,5,FALSE)</f>
        <v>44435</v>
      </c>
      <c r="H3749" s="13">
        <f>VLOOKUP(A3749,'forecast data dump'!$A$1:$H$3450,8,FALSE)</f>
        <v>0.5</v>
      </c>
      <c r="I3749" s="22">
        <f t="shared" si="540"/>
        <v>43913.5</v>
      </c>
      <c r="J3749" s="5"/>
      <c r="K3749" s="5"/>
      <c r="L3749" s="33">
        <f t="shared" si="541"/>
        <v>50969.5</v>
      </c>
      <c r="M3749" s="33">
        <f t="shared" si="542"/>
        <v>50969.5</v>
      </c>
      <c r="N3749" s="22">
        <f t="shared" si="543"/>
        <v>0</v>
      </c>
    </row>
    <row r="3750" spans="1:14" x14ac:dyDescent="0.3">
      <c r="A3750" s="5" t="s">
        <v>1465</v>
      </c>
      <c r="B3750" s="5" t="s">
        <v>1466</v>
      </c>
      <c r="C3750" s="5" t="s">
        <v>3762</v>
      </c>
      <c r="D3750" s="5">
        <v>41364</v>
      </c>
      <c r="E3750" s="6">
        <v>48011</v>
      </c>
      <c r="F3750" s="17" t="str">
        <f>VLOOKUP(A3750,'forecast data dump'!$A$1:$H$3450,4,FALSE)</f>
        <v>11-Aug-20 A</v>
      </c>
      <c r="G3750" s="17" t="str">
        <f>VLOOKUP(A3750,'forecast data dump'!$A$1:$H$3450,5,FALSE)</f>
        <v>31-Aug-20 A</v>
      </c>
      <c r="H3750" s="13">
        <f>VLOOKUP(A3750,'forecast data dump'!$A$1:$H$3450,8,FALSE)</f>
        <v>1</v>
      </c>
      <c r="I3750" s="22">
        <f t="shared" si="540"/>
        <v>0</v>
      </c>
      <c r="J3750" s="5"/>
      <c r="K3750" s="5"/>
      <c r="L3750" s="33">
        <f t="shared" si="541"/>
        <v>0</v>
      </c>
      <c r="M3750" s="33">
        <f t="shared" si="542"/>
        <v>0</v>
      </c>
      <c r="N3750" s="22">
        <f t="shared" si="543"/>
        <v>0</v>
      </c>
    </row>
    <row r="3751" spans="1:14" x14ac:dyDescent="0.3">
      <c r="A3751" s="5" t="s">
        <v>1467</v>
      </c>
      <c r="B3751" s="5" t="s">
        <v>1468</v>
      </c>
      <c r="C3751" s="5" t="s">
        <v>3762</v>
      </c>
      <c r="D3751" s="5">
        <v>29290</v>
      </c>
      <c r="E3751" s="6">
        <v>33330</v>
      </c>
      <c r="F3751" s="17" t="str">
        <f>VLOOKUP(A3751,'forecast data dump'!$A$1:$H$3450,4,FALSE)</f>
        <v>14-Oct-20 A</v>
      </c>
      <c r="G3751" s="17" t="str">
        <f>VLOOKUP(A3751,'forecast data dump'!$A$1:$H$3450,5,FALSE)</f>
        <v>16-Nov-20 A</v>
      </c>
      <c r="H3751" s="13">
        <f>VLOOKUP(A3751,'forecast data dump'!$A$1:$H$3450,8,FALSE)</f>
        <v>1</v>
      </c>
      <c r="I3751" s="22">
        <f t="shared" si="540"/>
        <v>0</v>
      </c>
      <c r="J3751" s="5"/>
      <c r="K3751" s="5"/>
      <c r="L3751" s="33">
        <f t="shared" si="541"/>
        <v>0</v>
      </c>
      <c r="M3751" s="33">
        <f t="shared" si="542"/>
        <v>0</v>
      </c>
      <c r="N3751" s="22">
        <f t="shared" si="543"/>
        <v>0</v>
      </c>
    </row>
    <row r="3752" spans="1:14" x14ac:dyDescent="0.3">
      <c r="A3752" s="5" t="s">
        <v>1469</v>
      </c>
      <c r="B3752" s="5" t="s">
        <v>1470</v>
      </c>
      <c r="C3752" s="5" t="s">
        <v>3762</v>
      </c>
      <c r="D3752" s="5">
        <v>128640</v>
      </c>
      <c r="E3752" s="6">
        <v>149310</v>
      </c>
      <c r="F3752" s="17">
        <f>VLOOKUP(A3752,'forecast data dump'!$A$1:$H$3450,4,FALSE)</f>
        <v>44407</v>
      </c>
      <c r="G3752" s="17">
        <f>VLOOKUP(A3752,'forecast data dump'!$A$1:$H$3450,5,FALSE)</f>
        <v>44553</v>
      </c>
      <c r="H3752" s="13">
        <f>VLOOKUP(A3752,'forecast data dump'!$A$1:$H$3450,8,FALSE)</f>
        <v>0</v>
      </c>
      <c r="I3752" s="22">
        <f t="shared" si="540"/>
        <v>128640</v>
      </c>
      <c r="J3752" s="5"/>
      <c r="K3752" s="5"/>
      <c r="L3752" s="33">
        <f t="shared" si="541"/>
        <v>149310</v>
      </c>
      <c r="M3752" s="33">
        <f t="shared" si="542"/>
        <v>149310</v>
      </c>
      <c r="N3752" s="22">
        <f t="shared" si="543"/>
        <v>0</v>
      </c>
    </row>
    <row r="3753" spans="1:14" x14ac:dyDescent="0.3">
      <c r="A3753" s="3" t="s">
        <v>7947</v>
      </c>
      <c r="B3753" s="3"/>
      <c r="C3753" s="3"/>
      <c r="D3753" s="3"/>
      <c r="E3753" s="4"/>
      <c r="F3753" s="15"/>
      <c r="G3753" s="15"/>
      <c r="H3753" s="11"/>
      <c r="I3753" s="20"/>
      <c r="J3753" s="3"/>
      <c r="K3753" s="3"/>
      <c r="L3753" s="32"/>
      <c r="M3753" s="32"/>
      <c r="N3753" s="20"/>
    </row>
    <row r="3754" spans="1:14" x14ac:dyDescent="0.3">
      <c r="A3754" s="3" t="s">
        <v>7836</v>
      </c>
      <c r="B3754" s="3"/>
      <c r="C3754" s="3"/>
      <c r="D3754" s="3"/>
      <c r="E3754" s="4"/>
      <c r="F3754" s="15"/>
      <c r="G3754" s="15"/>
      <c r="H3754" s="11"/>
      <c r="I3754" s="20"/>
      <c r="J3754" s="3"/>
      <c r="K3754" s="3"/>
      <c r="L3754" s="32"/>
      <c r="M3754" s="32"/>
      <c r="N3754" s="20"/>
    </row>
    <row r="3755" spans="1:14" x14ac:dyDescent="0.3">
      <c r="A3755" s="5" t="s">
        <v>1339</v>
      </c>
      <c r="B3755" s="5" t="s">
        <v>1340</v>
      </c>
      <c r="C3755" s="5" t="s">
        <v>3762</v>
      </c>
      <c r="D3755" s="5">
        <v>129049</v>
      </c>
      <c r="E3755" s="6">
        <v>149785</v>
      </c>
      <c r="F3755" s="17">
        <f>VLOOKUP(A3755,'forecast data dump'!$A$1:$H$3450,4,FALSE)</f>
        <v>44411</v>
      </c>
      <c r="G3755" s="17">
        <f>VLOOKUP(A3755,'forecast data dump'!$A$1:$H$3450,5,FALSE)</f>
        <v>44417</v>
      </c>
      <c r="H3755" s="13">
        <f>VLOOKUP(A3755,'forecast data dump'!$A$1:$H$3450,8,FALSE)</f>
        <v>0</v>
      </c>
      <c r="I3755" s="22">
        <f>D3755*(1-H3755)</f>
        <v>129049</v>
      </c>
      <c r="J3755" s="5"/>
      <c r="K3755" s="5"/>
      <c r="L3755" s="33">
        <f>E3755*(1-H3755)</f>
        <v>149785</v>
      </c>
      <c r="M3755" s="33">
        <f>IF(J3755="",L3755,(E3755/D3755)*J3755)</f>
        <v>149785</v>
      </c>
      <c r="N3755" s="22">
        <f>L3755-M3755</f>
        <v>0</v>
      </c>
    </row>
    <row r="3756" spans="1:14" x14ac:dyDescent="0.3">
      <c r="A3756" s="5" t="s">
        <v>1341</v>
      </c>
      <c r="B3756" s="5" t="s">
        <v>1342</v>
      </c>
      <c r="C3756" s="5" t="s">
        <v>3762</v>
      </c>
      <c r="D3756" s="5">
        <v>199077</v>
      </c>
      <c r="E3756" s="6">
        <v>231066</v>
      </c>
      <c r="F3756" s="17">
        <f>VLOOKUP(A3756,'forecast data dump'!$A$1:$H$3450,4,FALSE)</f>
        <v>44497</v>
      </c>
      <c r="G3756" s="17">
        <f>VLOOKUP(A3756,'forecast data dump'!$A$1:$H$3450,5,FALSE)</f>
        <v>44503</v>
      </c>
      <c r="H3756" s="13">
        <f>VLOOKUP(A3756,'forecast data dump'!$A$1:$H$3450,8,FALSE)</f>
        <v>0</v>
      </c>
      <c r="I3756" s="22">
        <f>D3756*(1-H3756)</f>
        <v>199077</v>
      </c>
      <c r="J3756" s="5"/>
      <c r="K3756" s="5"/>
      <c r="L3756" s="33">
        <f>E3756*(1-H3756)</f>
        <v>231066</v>
      </c>
      <c r="M3756" s="33">
        <f>IF(J3756="",L3756,(E3756/D3756)*J3756)</f>
        <v>231066</v>
      </c>
      <c r="N3756" s="22">
        <f>L3756-M3756</f>
        <v>0</v>
      </c>
    </row>
    <row r="3757" spans="1:14" x14ac:dyDescent="0.3">
      <c r="A3757" s="5" t="s">
        <v>1343</v>
      </c>
      <c r="B3757" s="5" t="s">
        <v>1344</v>
      </c>
      <c r="C3757" s="5" t="s">
        <v>3762</v>
      </c>
      <c r="D3757" s="5">
        <v>584602</v>
      </c>
      <c r="E3757" s="6">
        <v>678538</v>
      </c>
      <c r="F3757" s="17" t="str">
        <f>VLOOKUP(A3757,'forecast data dump'!$A$1:$H$3450,4,FALSE)</f>
        <v>30-Apr-21 A</v>
      </c>
      <c r="G3757" s="17">
        <f>VLOOKUP(A3757,'forecast data dump'!$A$1:$H$3450,5,FALSE)</f>
        <v>44417</v>
      </c>
      <c r="H3757" s="13">
        <f>VLOOKUP(A3757,'forecast data dump'!$A$1:$H$3450,8,FALSE)</f>
        <v>0.37</v>
      </c>
      <c r="I3757" s="22">
        <f>D3757*(1-H3757)</f>
        <v>368299.26</v>
      </c>
      <c r="J3757" s="5"/>
      <c r="K3757" s="5"/>
      <c r="L3757" s="33">
        <f>E3757*(1-H3757)</f>
        <v>427478.94</v>
      </c>
      <c r="M3757" s="33">
        <f>IF(J3757="",L3757,(E3757/D3757)*J3757)</f>
        <v>427478.94</v>
      </c>
      <c r="N3757" s="22">
        <f>L3757-M3757</f>
        <v>0</v>
      </c>
    </row>
    <row r="3758" spans="1:14" x14ac:dyDescent="0.3">
      <c r="A3758" s="3" t="s">
        <v>7949</v>
      </c>
      <c r="B3758" s="3"/>
      <c r="C3758" s="3"/>
      <c r="D3758" s="3"/>
      <c r="E3758" s="4"/>
      <c r="F3758" s="15"/>
      <c r="G3758" s="15"/>
      <c r="H3758" s="11"/>
      <c r="I3758" s="20"/>
      <c r="J3758" s="3"/>
      <c r="K3758" s="3"/>
      <c r="L3758" s="32"/>
      <c r="M3758" s="32"/>
      <c r="N3758" s="20"/>
    </row>
    <row r="3759" spans="1:14" x14ac:dyDescent="0.3">
      <c r="A3759" s="3" t="s">
        <v>7950</v>
      </c>
      <c r="B3759" s="3"/>
      <c r="C3759" s="3"/>
      <c r="D3759" s="3"/>
      <c r="E3759" s="4"/>
      <c r="F3759" s="15"/>
      <c r="G3759" s="15"/>
      <c r="H3759" s="11"/>
      <c r="I3759" s="20"/>
      <c r="J3759" s="3"/>
      <c r="K3759" s="3"/>
      <c r="L3759" s="32"/>
      <c r="M3759" s="32"/>
      <c r="N3759" s="20"/>
    </row>
    <row r="3760" spans="1:14" x14ac:dyDescent="0.3">
      <c r="A3760" s="3" t="s">
        <v>7837</v>
      </c>
      <c r="B3760" s="3"/>
      <c r="C3760" s="3"/>
      <c r="D3760" s="3"/>
      <c r="E3760" s="4"/>
      <c r="F3760" s="15"/>
      <c r="G3760" s="15"/>
      <c r="H3760" s="11"/>
      <c r="I3760" s="20"/>
      <c r="J3760" s="3"/>
      <c r="K3760" s="3"/>
      <c r="L3760" s="32"/>
      <c r="M3760" s="32"/>
      <c r="N3760" s="20"/>
    </row>
    <row r="3761" spans="1:14" x14ac:dyDescent="0.3">
      <c r="A3761" s="5" t="s">
        <v>1219</v>
      </c>
      <c r="B3761" s="5" t="s">
        <v>1220</v>
      </c>
      <c r="C3761" s="5" t="s">
        <v>3762</v>
      </c>
      <c r="D3761" s="5">
        <v>104682</v>
      </c>
      <c r="E3761" s="6">
        <v>121503</v>
      </c>
      <c r="F3761" s="17">
        <f>VLOOKUP(A3761,'forecast data dump'!$A$1:$H$3450,4,FALSE)</f>
        <v>44495</v>
      </c>
      <c r="G3761" s="17">
        <f>VLOOKUP(A3761,'forecast data dump'!$A$1:$H$3450,5,FALSE)</f>
        <v>44501</v>
      </c>
      <c r="H3761" s="13">
        <f>VLOOKUP(A3761,'forecast data dump'!$A$1:$H$3450,8,FALSE)</f>
        <v>0</v>
      </c>
      <c r="I3761" s="22">
        <f t="shared" ref="I3761:I3767" si="544">D3761*(1-H3761)</f>
        <v>104682</v>
      </c>
      <c r="J3761" s="5"/>
      <c r="K3761" s="5"/>
      <c r="L3761" s="33">
        <f t="shared" ref="L3761:L3767" si="545">E3761*(1-H3761)</f>
        <v>121503</v>
      </c>
      <c r="M3761" s="33">
        <f t="shared" ref="M3761:M3767" si="546">IF(J3761="",L3761,(E3761/D3761)*J3761)</f>
        <v>121503</v>
      </c>
      <c r="N3761" s="22">
        <f t="shared" ref="N3761:N3767" si="547">L3761-M3761</f>
        <v>0</v>
      </c>
    </row>
    <row r="3762" spans="1:14" x14ac:dyDescent="0.3">
      <c r="A3762" s="5" t="s">
        <v>1221</v>
      </c>
      <c r="B3762" s="5" t="s">
        <v>1222</v>
      </c>
      <c r="C3762" s="5" t="s">
        <v>3762</v>
      </c>
      <c r="D3762" s="5">
        <v>64000</v>
      </c>
      <c r="E3762" s="6">
        <v>74284</v>
      </c>
      <c r="F3762" s="17">
        <f>VLOOKUP(A3762,'forecast data dump'!$A$1:$H$3450,4,FALSE)</f>
        <v>44524</v>
      </c>
      <c r="G3762" s="17">
        <f>VLOOKUP(A3762,'forecast data dump'!$A$1:$H$3450,5,FALSE)</f>
        <v>44532</v>
      </c>
      <c r="H3762" s="13">
        <f>VLOOKUP(A3762,'forecast data dump'!$A$1:$H$3450,8,FALSE)</f>
        <v>0</v>
      </c>
      <c r="I3762" s="22">
        <f t="shared" si="544"/>
        <v>64000</v>
      </c>
      <c r="J3762" s="5"/>
      <c r="K3762" s="5"/>
      <c r="L3762" s="33">
        <f t="shared" si="545"/>
        <v>74284</v>
      </c>
      <c r="M3762" s="33">
        <f t="shared" si="546"/>
        <v>74284</v>
      </c>
      <c r="N3762" s="22">
        <f t="shared" si="547"/>
        <v>0</v>
      </c>
    </row>
    <row r="3763" spans="1:14" x14ac:dyDescent="0.3">
      <c r="A3763" s="5" t="s">
        <v>1223</v>
      </c>
      <c r="B3763" s="5" t="s">
        <v>1224</v>
      </c>
      <c r="C3763" s="5" t="s">
        <v>3762</v>
      </c>
      <c r="D3763" s="5">
        <v>41040</v>
      </c>
      <c r="E3763" s="6">
        <v>47634</v>
      </c>
      <c r="F3763" s="17" t="str">
        <f>VLOOKUP(A3763,'forecast data dump'!$A$1:$H$3450,4,FALSE)</f>
        <v>28-Oct-20 A</v>
      </c>
      <c r="G3763" s="17" t="str">
        <f>VLOOKUP(A3763,'forecast data dump'!$A$1:$H$3450,5,FALSE)</f>
        <v>30-Nov-20 A</v>
      </c>
      <c r="H3763" s="13">
        <f>VLOOKUP(A3763,'forecast data dump'!$A$1:$H$3450,8,FALSE)</f>
        <v>1</v>
      </c>
      <c r="I3763" s="22">
        <f t="shared" si="544"/>
        <v>0</v>
      </c>
      <c r="J3763" s="5"/>
      <c r="K3763" s="5"/>
      <c r="L3763" s="33">
        <f t="shared" si="545"/>
        <v>0</v>
      </c>
      <c r="M3763" s="33">
        <f t="shared" si="546"/>
        <v>0</v>
      </c>
      <c r="N3763" s="22">
        <f t="shared" si="547"/>
        <v>0</v>
      </c>
    </row>
    <row r="3764" spans="1:14" x14ac:dyDescent="0.3">
      <c r="A3764" s="5" t="s">
        <v>1225</v>
      </c>
      <c r="B3764" s="5" t="s">
        <v>1226</v>
      </c>
      <c r="C3764" s="5" t="s">
        <v>3762</v>
      </c>
      <c r="D3764" s="5">
        <v>98048</v>
      </c>
      <c r="E3764" s="6">
        <v>113803</v>
      </c>
      <c r="F3764" s="17" t="str">
        <f>VLOOKUP(A3764,'forecast data dump'!$A$1:$H$3450,4,FALSE)</f>
        <v>22-Oct-20 A</v>
      </c>
      <c r="G3764" s="17" t="str">
        <f>VLOOKUP(A3764,'forecast data dump'!$A$1:$H$3450,5,FALSE)</f>
        <v>30-Nov-20 A</v>
      </c>
      <c r="H3764" s="13">
        <f>VLOOKUP(A3764,'forecast data dump'!$A$1:$H$3450,8,FALSE)</f>
        <v>1</v>
      </c>
      <c r="I3764" s="22">
        <f t="shared" si="544"/>
        <v>0</v>
      </c>
      <c r="J3764" s="5"/>
      <c r="K3764" s="5"/>
      <c r="L3764" s="33">
        <f t="shared" si="545"/>
        <v>0</v>
      </c>
      <c r="M3764" s="33">
        <f t="shared" si="546"/>
        <v>0</v>
      </c>
      <c r="N3764" s="22">
        <f t="shared" si="547"/>
        <v>0</v>
      </c>
    </row>
    <row r="3765" spans="1:14" x14ac:dyDescent="0.3">
      <c r="A3765" s="5" t="s">
        <v>1227</v>
      </c>
      <c r="B3765" s="5" t="s">
        <v>1228</v>
      </c>
      <c r="C3765" s="5" t="s">
        <v>3762</v>
      </c>
      <c r="D3765" s="5">
        <v>16856</v>
      </c>
      <c r="E3765" s="6">
        <v>19181</v>
      </c>
      <c r="F3765" s="17">
        <f>VLOOKUP(A3765,'forecast data dump'!$A$1:$H$3450,4,FALSE)</f>
        <v>44410</v>
      </c>
      <c r="G3765" s="17">
        <f>VLOOKUP(A3765,'forecast data dump'!$A$1:$H$3450,5,FALSE)</f>
        <v>44414</v>
      </c>
      <c r="H3765" s="13">
        <f>VLOOKUP(A3765,'forecast data dump'!$A$1:$H$3450,8,FALSE)</f>
        <v>0</v>
      </c>
      <c r="I3765" s="22">
        <f t="shared" si="544"/>
        <v>16856</v>
      </c>
      <c r="J3765" s="5"/>
      <c r="K3765" s="5"/>
      <c r="L3765" s="33">
        <f t="shared" si="545"/>
        <v>19181</v>
      </c>
      <c r="M3765" s="33">
        <f t="shared" si="546"/>
        <v>19181</v>
      </c>
      <c r="N3765" s="22">
        <f t="shared" si="547"/>
        <v>0</v>
      </c>
    </row>
    <row r="3766" spans="1:14" x14ac:dyDescent="0.3">
      <c r="A3766" s="5" t="s">
        <v>1229</v>
      </c>
      <c r="B3766" s="5" t="s">
        <v>1230</v>
      </c>
      <c r="C3766" s="5" t="s">
        <v>3762</v>
      </c>
      <c r="D3766" s="5">
        <v>223540</v>
      </c>
      <c r="E3766" s="6">
        <v>259459</v>
      </c>
      <c r="F3766" s="17" t="str">
        <f>VLOOKUP(A3766,'forecast data dump'!$A$1:$H$3450,4,FALSE)</f>
        <v>23-Nov-20 A</v>
      </c>
      <c r="G3766" s="17">
        <f>VLOOKUP(A3766,'forecast data dump'!$A$1:$H$3450,5,FALSE)</f>
        <v>44498</v>
      </c>
      <c r="H3766" s="13">
        <f>VLOOKUP(A3766,'forecast data dump'!$A$1:$H$3450,8,FALSE)</f>
        <v>0.18</v>
      </c>
      <c r="I3766" s="22">
        <f t="shared" si="544"/>
        <v>183302.80000000002</v>
      </c>
      <c r="J3766" s="5"/>
      <c r="K3766" s="5"/>
      <c r="L3766" s="33">
        <f t="shared" si="545"/>
        <v>212756.38</v>
      </c>
      <c r="M3766" s="33">
        <f t="shared" si="546"/>
        <v>212756.38</v>
      </c>
      <c r="N3766" s="22">
        <f t="shared" si="547"/>
        <v>0</v>
      </c>
    </row>
    <row r="3767" spans="1:14" x14ac:dyDescent="0.3">
      <c r="A3767" s="5" t="s">
        <v>1231</v>
      </c>
      <c r="B3767" s="5" t="s">
        <v>1232</v>
      </c>
      <c r="C3767" s="5" t="s">
        <v>3762</v>
      </c>
      <c r="D3767" s="5">
        <v>86151</v>
      </c>
      <c r="E3767" s="6">
        <v>99994</v>
      </c>
      <c r="F3767" s="17" t="str">
        <f>VLOOKUP(A3767,'forecast data dump'!$A$1:$H$3450,4,FALSE)</f>
        <v>21-Apr-20 A</v>
      </c>
      <c r="G3767" s="17" t="str">
        <f>VLOOKUP(A3767,'forecast data dump'!$A$1:$H$3450,5,FALSE)</f>
        <v>24-Apr-20 A</v>
      </c>
      <c r="H3767" s="13">
        <f>VLOOKUP(A3767,'forecast data dump'!$A$1:$H$3450,8,FALSE)</f>
        <v>1</v>
      </c>
      <c r="I3767" s="22">
        <f t="shared" si="544"/>
        <v>0</v>
      </c>
      <c r="J3767" s="5"/>
      <c r="K3767" s="5"/>
      <c r="L3767" s="33">
        <f t="shared" si="545"/>
        <v>0</v>
      </c>
      <c r="M3767" s="33">
        <f t="shared" si="546"/>
        <v>0</v>
      </c>
      <c r="N3767" s="22">
        <f t="shared" si="547"/>
        <v>0</v>
      </c>
    </row>
    <row r="3768" spans="1:14" x14ac:dyDescent="0.3">
      <c r="A3768" s="3" t="s">
        <v>7952</v>
      </c>
      <c r="B3768" s="3"/>
      <c r="C3768" s="3"/>
      <c r="D3768" s="3"/>
      <c r="E3768" s="4"/>
      <c r="F3768" s="15"/>
      <c r="G3768" s="15"/>
      <c r="H3768" s="11"/>
      <c r="I3768" s="20"/>
      <c r="J3768" s="3"/>
      <c r="K3768" s="3"/>
      <c r="L3768" s="32"/>
      <c r="M3768" s="32"/>
      <c r="N3768" s="20"/>
    </row>
    <row r="3769" spans="1:14" x14ac:dyDescent="0.3">
      <c r="A3769" s="3" t="s">
        <v>7953</v>
      </c>
      <c r="B3769" s="3"/>
      <c r="C3769" s="3"/>
      <c r="D3769" s="3"/>
      <c r="E3769" s="4"/>
      <c r="F3769" s="15"/>
      <c r="G3769" s="15"/>
      <c r="H3769" s="11"/>
      <c r="I3769" s="20"/>
      <c r="J3769" s="3"/>
      <c r="K3769" s="3"/>
      <c r="L3769" s="32"/>
      <c r="M3769" s="32"/>
      <c r="N3769" s="20"/>
    </row>
    <row r="3770" spans="1:14" x14ac:dyDescent="0.3">
      <c r="A3770" s="5" t="s">
        <v>1245</v>
      </c>
      <c r="B3770" s="5" t="s">
        <v>1246</v>
      </c>
      <c r="C3770" s="5" t="s">
        <v>3762</v>
      </c>
      <c r="D3770" s="5">
        <v>173000</v>
      </c>
      <c r="E3770" s="6">
        <v>196861</v>
      </c>
      <c r="F3770" s="17" t="str">
        <f>VLOOKUP(A3770,'forecast data dump'!$A$1:$H$3450,4,FALSE)</f>
        <v>11-Mar-20 A</v>
      </c>
      <c r="G3770" s="17" t="str">
        <f>VLOOKUP(A3770,'forecast data dump'!$A$1:$H$3450,5,FALSE)</f>
        <v>17-Mar-20 A</v>
      </c>
      <c r="H3770" s="13">
        <f>VLOOKUP(A3770,'forecast data dump'!$A$1:$H$3450,8,FALSE)</f>
        <v>1</v>
      </c>
      <c r="I3770" s="22">
        <f>D3770*(1-H3770)</f>
        <v>0</v>
      </c>
      <c r="J3770" s="5"/>
      <c r="K3770" s="5"/>
      <c r="L3770" s="33">
        <f>E3770*(1-H3770)</f>
        <v>0</v>
      </c>
      <c r="M3770" s="33">
        <f>IF(J3770="",L3770,(E3770/D3770)*J3770)</f>
        <v>0</v>
      </c>
      <c r="N3770" s="22">
        <f>L3770-M3770</f>
        <v>0</v>
      </c>
    </row>
    <row r="3771" spans="1:14" x14ac:dyDescent="0.3">
      <c r="A3771" s="3" t="s">
        <v>7838</v>
      </c>
      <c r="B3771" s="3"/>
      <c r="C3771" s="3"/>
      <c r="D3771" s="3"/>
      <c r="E3771" s="4"/>
      <c r="F3771" s="15"/>
      <c r="G3771" s="15"/>
      <c r="H3771" s="11"/>
      <c r="I3771" s="20"/>
      <c r="J3771" s="3"/>
      <c r="K3771" s="3"/>
      <c r="L3771" s="32"/>
      <c r="M3771" s="32"/>
      <c r="N3771" s="20"/>
    </row>
    <row r="3772" spans="1:14" x14ac:dyDescent="0.3">
      <c r="A3772" s="5" t="s">
        <v>1271</v>
      </c>
      <c r="B3772" s="5" t="s">
        <v>1272</v>
      </c>
      <c r="C3772" s="5" t="s">
        <v>3762</v>
      </c>
      <c r="D3772" s="5">
        <v>60000</v>
      </c>
      <c r="E3772" s="6">
        <v>69641</v>
      </c>
      <c r="F3772" s="17">
        <f>VLOOKUP(A3772,'forecast data dump'!$A$1:$H$3450,4,FALSE)</f>
        <v>44410</v>
      </c>
      <c r="G3772" s="17">
        <f>VLOOKUP(A3772,'forecast data dump'!$A$1:$H$3450,5,FALSE)</f>
        <v>44414</v>
      </c>
      <c r="H3772" s="13">
        <f>VLOOKUP(A3772,'forecast data dump'!$A$1:$H$3450,8,FALSE)</f>
        <v>0</v>
      </c>
      <c r="I3772" s="22">
        <f>D3772*(1-H3772)</f>
        <v>60000</v>
      </c>
      <c r="J3772" s="5"/>
      <c r="K3772" s="5"/>
      <c r="L3772" s="33">
        <f>E3772*(1-H3772)</f>
        <v>69641</v>
      </c>
      <c r="M3772" s="33">
        <f>IF(J3772="",L3772,(E3772/D3772)*J3772)</f>
        <v>69641</v>
      </c>
      <c r="N3772" s="22">
        <f>L3772-M3772</f>
        <v>0</v>
      </c>
    </row>
    <row r="3773" spans="1:14" x14ac:dyDescent="0.3">
      <c r="A3773" s="3" t="s">
        <v>7839</v>
      </c>
      <c r="B3773" s="3"/>
      <c r="C3773" s="3"/>
      <c r="D3773" s="3"/>
      <c r="E3773" s="4"/>
      <c r="F3773" s="15"/>
      <c r="G3773" s="15"/>
      <c r="H3773" s="11"/>
      <c r="I3773" s="20"/>
      <c r="J3773" s="3"/>
      <c r="K3773" s="3"/>
      <c r="L3773" s="32"/>
      <c r="M3773" s="32"/>
      <c r="N3773" s="20"/>
    </row>
    <row r="3774" spans="1:14" x14ac:dyDescent="0.3">
      <c r="A3774" s="5" t="s">
        <v>1263</v>
      </c>
      <c r="B3774" s="5" t="s">
        <v>1264</v>
      </c>
      <c r="C3774" s="5" t="s">
        <v>3762</v>
      </c>
      <c r="D3774" s="5">
        <v>117000</v>
      </c>
      <c r="E3774" s="6">
        <v>135800</v>
      </c>
      <c r="F3774" s="17">
        <f>VLOOKUP(A3774,'forecast data dump'!$A$1:$H$3450,4,FALSE)</f>
        <v>44504</v>
      </c>
      <c r="G3774" s="17">
        <f>VLOOKUP(A3774,'forecast data dump'!$A$1:$H$3450,5,FALSE)</f>
        <v>44510</v>
      </c>
      <c r="H3774" s="13">
        <f>VLOOKUP(A3774,'forecast data dump'!$A$1:$H$3450,8,FALSE)</f>
        <v>0</v>
      </c>
      <c r="I3774" s="22">
        <f>D3774*(1-H3774)</f>
        <v>117000</v>
      </c>
      <c r="J3774" s="5"/>
      <c r="K3774" s="5"/>
      <c r="L3774" s="33">
        <f>E3774*(1-H3774)</f>
        <v>135800</v>
      </c>
      <c r="M3774" s="33">
        <f>IF(J3774="",L3774,(E3774/D3774)*J3774)</f>
        <v>135800</v>
      </c>
      <c r="N3774" s="22">
        <f>L3774-M3774</f>
        <v>0</v>
      </c>
    </row>
    <row r="3775" spans="1:14" x14ac:dyDescent="0.3">
      <c r="A3775" s="3" t="s">
        <v>7954</v>
      </c>
      <c r="B3775" s="3"/>
      <c r="C3775" s="3"/>
      <c r="D3775" s="3"/>
      <c r="E3775" s="4"/>
      <c r="F3775" s="15"/>
      <c r="G3775" s="15"/>
      <c r="H3775" s="11"/>
      <c r="I3775" s="20"/>
      <c r="J3775" s="3"/>
      <c r="K3775" s="3"/>
      <c r="L3775" s="32"/>
      <c r="M3775" s="32"/>
      <c r="N3775" s="20"/>
    </row>
    <row r="3776" spans="1:14" x14ac:dyDescent="0.3">
      <c r="A3776" s="3" t="s">
        <v>7840</v>
      </c>
      <c r="B3776" s="3"/>
      <c r="C3776" s="3"/>
      <c r="D3776" s="3"/>
      <c r="E3776" s="4"/>
      <c r="F3776" s="15"/>
      <c r="G3776" s="15"/>
      <c r="H3776" s="11"/>
      <c r="I3776" s="20"/>
      <c r="J3776" s="3"/>
      <c r="K3776" s="3"/>
      <c r="L3776" s="32"/>
      <c r="M3776" s="32"/>
      <c r="N3776" s="20"/>
    </row>
    <row r="3777" spans="1:14" x14ac:dyDescent="0.3">
      <c r="A3777" s="5" t="s">
        <v>1283</v>
      </c>
      <c r="B3777" s="5" t="s">
        <v>1284</v>
      </c>
      <c r="C3777" s="5" t="s">
        <v>3762</v>
      </c>
      <c r="D3777" s="5">
        <v>28150</v>
      </c>
      <c r="E3777" s="6">
        <v>32673</v>
      </c>
      <c r="F3777" s="17">
        <f>VLOOKUP(A3777,'forecast data dump'!$A$1:$H$3450,4,FALSE)</f>
        <v>44453</v>
      </c>
      <c r="G3777" s="17">
        <f>VLOOKUP(A3777,'forecast data dump'!$A$1:$H$3450,5,FALSE)</f>
        <v>44459</v>
      </c>
      <c r="H3777" s="13">
        <f>VLOOKUP(A3777,'forecast data dump'!$A$1:$H$3450,8,FALSE)</f>
        <v>0</v>
      </c>
      <c r="I3777" s="22">
        <f>D3777*(1-H3777)</f>
        <v>28150</v>
      </c>
      <c r="J3777" s="5"/>
      <c r="K3777" s="5"/>
      <c r="L3777" s="33">
        <f>E3777*(1-H3777)</f>
        <v>32673</v>
      </c>
      <c r="M3777" s="33">
        <f>IF(J3777="",L3777,(E3777/D3777)*J3777)</f>
        <v>32673</v>
      </c>
      <c r="N3777" s="22">
        <f>L3777-M3777</f>
        <v>0</v>
      </c>
    </row>
    <row r="3778" spans="1:14" x14ac:dyDescent="0.3">
      <c r="A3778" s="3" t="s">
        <v>7955</v>
      </c>
      <c r="B3778" s="3"/>
      <c r="C3778" s="3"/>
      <c r="D3778" s="3"/>
      <c r="E3778" s="4"/>
      <c r="F3778" s="15"/>
      <c r="G3778" s="15"/>
      <c r="H3778" s="11"/>
      <c r="I3778" s="20"/>
      <c r="J3778" s="3"/>
      <c r="K3778" s="3"/>
      <c r="L3778" s="32"/>
      <c r="M3778" s="32"/>
      <c r="N3778" s="20"/>
    </row>
    <row r="3779" spans="1:14" x14ac:dyDescent="0.3">
      <c r="A3779" s="3" t="s">
        <v>7841</v>
      </c>
      <c r="B3779" s="3"/>
      <c r="C3779" s="3"/>
      <c r="D3779" s="3"/>
      <c r="E3779" s="4"/>
      <c r="F3779" s="15"/>
      <c r="G3779" s="15"/>
      <c r="H3779" s="11"/>
      <c r="I3779" s="20"/>
      <c r="J3779" s="3"/>
      <c r="K3779" s="3"/>
      <c r="L3779" s="32"/>
      <c r="M3779" s="32"/>
      <c r="N3779" s="20"/>
    </row>
    <row r="3780" spans="1:14" x14ac:dyDescent="0.3">
      <c r="A3780" s="5" t="s">
        <v>1168</v>
      </c>
      <c r="B3780" s="5" t="s">
        <v>1169</v>
      </c>
      <c r="C3780" s="5" t="s">
        <v>3762</v>
      </c>
      <c r="D3780" s="5">
        <v>41600</v>
      </c>
      <c r="E3780" s="6">
        <v>48284</v>
      </c>
      <c r="F3780" s="17">
        <f>VLOOKUP(A3780,'forecast data dump'!$A$1:$H$3450,4,FALSE)</f>
        <v>44496</v>
      </c>
      <c r="G3780" s="17">
        <f>VLOOKUP(A3780,'forecast data dump'!$A$1:$H$3450,5,FALSE)</f>
        <v>44502</v>
      </c>
      <c r="H3780" s="13">
        <f>VLOOKUP(A3780,'forecast data dump'!$A$1:$H$3450,8,FALSE)</f>
        <v>0</v>
      </c>
      <c r="I3780" s="22">
        <f>D3780*(1-H3780)</f>
        <v>41600</v>
      </c>
      <c r="J3780" s="5"/>
      <c r="K3780" s="5"/>
      <c r="L3780" s="33">
        <f>E3780*(1-H3780)</f>
        <v>48284</v>
      </c>
      <c r="M3780" s="33">
        <f>IF(J3780="",L3780,(E3780/D3780)*J3780)</f>
        <v>48284</v>
      </c>
      <c r="N3780" s="22">
        <f>L3780-M3780</f>
        <v>0</v>
      </c>
    </row>
    <row r="3781" spans="1:14" x14ac:dyDescent="0.3">
      <c r="A3781" s="3" t="s">
        <v>7842</v>
      </c>
      <c r="B3781" s="3"/>
      <c r="C3781" s="3"/>
      <c r="D3781" s="3"/>
      <c r="E3781" s="4"/>
      <c r="F3781" s="15"/>
      <c r="G3781" s="15"/>
      <c r="H3781" s="11"/>
      <c r="I3781" s="20"/>
      <c r="J3781" s="3"/>
      <c r="K3781" s="3"/>
      <c r="L3781" s="32"/>
      <c r="M3781" s="32"/>
      <c r="N3781" s="20"/>
    </row>
    <row r="3782" spans="1:14" x14ac:dyDescent="0.3">
      <c r="A3782" s="5" t="s">
        <v>1118</v>
      </c>
      <c r="B3782" s="5" t="s">
        <v>1119</v>
      </c>
      <c r="C3782" s="5" t="s">
        <v>3762</v>
      </c>
      <c r="D3782" s="5">
        <v>14770</v>
      </c>
      <c r="E3782" s="6">
        <v>17143</v>
      </c>
      <c r="F3782" s="17">
        <f>VLOOKUP(A3782,'forecast data dump'!$A$1:$H$3450,4,FALSE)</f>
        <v>44533</v>
      </c>
      <c r="G3782" s="17">
        <f>VLOOKUP(A3782,'forecast data dump'!$A$1:$H$3450,5,FALSE)</f>
        <v>44539</v>
      </c>
      <c r="H3782" s="13">
        <f>VLOOKUP(A3782,'forecast data dump'!$A$1:$H$3450,8,FALSE)</f>
        <v>0</v>
      </c>
      <c r="I3782" s="22">
        <f>D3782*(1-H3782)</f>
        <v>14770</v>
      </c>
      <c r="J3782" s="5"/>
      <c r="K3782" s="5"/>
      <c r="L3782" s="33">
        <f>E3782*(1-H3782)</f>
        <v>17143</v>
      </c>
      <c r="M3782" s="33">
        <f>IF(J3782="",L3782,(E3782/D3782)*J3782)</f>
        <v>17143</v>
      </c>
      <c r="N3782" s="22">
        <f>L3782-M3782</f>
        <v>0</v>
      </c>
    </row>
    <row r="3783" spans="1:14" x14ac:dyDescent="0.3">
      <c r="A3783" s="5" t="s">
        <v>1122</v>
      </c>
      <c r="B3783" s="5" t="s">
        <v>1123</v>
      </c>
      <c r="C3783" s="5" t="s">
        <v>3762</v>
      </c>
      <c r="D3783" s="5">
        <v>46420</v>
      </c>
      <c r="E3783" s="6">
        <v>53879</v>
      </c>
      <c r="F3783" s="17">
        <f>VLOOKUP(A3783,'forecast data dump'!$A$1:$H$3450,4,FALSE)</f>
        <v>44533</v>
      </c>
      <c r="G3783" s="17">
        <f>VLOOKUP(A3783,'forecast data dump'!$A$1:$H$3450,5,FALSE)</f>
        <v>44539</v>
      </c>
      <c r="H3783" s="13">
        <f>VLOOKUP(A3783,'forecast data dump'!$A$1:$H$3450,8,FALSE)</f>
        <v>0</v>
      </c>
      <c r="I3783" s="22">
        <f>D3783*(1-H3783)</f>
        <v>46420</v>
      </c>
      <c r="J3783" s="5"/>
      <c r="K3783" s="5"/>
      <c r="L3783" s="33">
        <f>E3783*(1-H3783)</f>
        <v>53879</v>
      </c>
      <c r="M3783" s="33">
        <f>IF(J3783="",L3783,(E3783/D3783)*J3783)</f>
        <v>53879</v>
      </c>
      <c r="N3783" s="22">
        <f>L3783-M3783</f>
        <v>0</v>
      </c>
    </row>
    <row r="3784" spans="1:14" x14ac:dyDescent="0.3">
      <c r="A3784" s="7" t="s">
        <v>3728</v>
      </c>
      <c r="B3784" s="7"/>
      <c r="C3784" s="7"/>
      <c r="D3784" s="7"/>
      <c r="E3784" s="8"/>
      <c r="F3784" s="16"/>
      <c r="G3784" s="16"/>
      <c r="H3784" s="12"/>
      <c r="I3784" s="21"/>
      <c r="J3784" s="7"/>
      <c r="K3784" s="7"/>
      <c r="L3784" s="31"/>
      <c r="M3784" s="31"/>
      <c r="N3784" s="21"/>
    </row>
    <row r="3785" spans="1:14" x14ac:dyDescent="0.3">
      <c r="A3785" s="3" t="s">
        <v>3814</v>
      </c>
      <c r="B3785" s="3"/>
      <c r="C3785" s="3"/>
      <c r="D3785" s="3"/>
      <c r="E3785" s="4"/>
      <c r="F3785" s="15"/>
      <c r="G3785" s="15"/>
      <c r="H3785" s="11"/>
      <c r="I3785" s="20"/>
      <c r="J3785" s="3"/>
      <c r="K3785" s="3"/>
      <c r="L3785" s="32"/>
      <c r="M3785" s="32"/>
      <c r="N3785" s="20"/>
    </row>
    <row r="3786" spans="1:14" x14ac:dyDescent="0.3">
      <c r="A3786" s="3" t="s">
        <v>7909</v>
      </c>
      <c r="B3786" s="3"/>
      <c r="C3786" s="3"/>
      <c r="D3786" s="3"/>
      <c r="E3786" s="4"/>
      <c r="F3786" s="15"/>
      <c r="G3786" s="15"/>
      <c r="H3786" s="11"/>
      <c r="I3786" s="20"/>
      <c r="J3786" s="3"/>
      <c r="K3786" s="3"/>
      <c r="L3786" s="32"/>
      <c r="M3786" s="32"/>
      <c r="N3786" s="20"/>
    </row>
    <row r="3787" spans="1:14" x14ac:dyDescent="0.3">
      <c r="A3787" s="3" t="s">
        <v>7910</v>
      </c>
      <c r="B3787" s="3"/>
      <c r="C3787" s="3"/>
      <c r="D3787" s="3"/>
      <c r="E3787" s="4"/>
      <c r="F3787" s="15"/>
      <c r="G3787" s="15"/>
      <c r="H3787" s="11"/>
      <c r="I3787" s="20"/>
      <c r="J3787" s="3"/>
      <c r="K3787" s="3"/>
      <c r="L3787" s="32"/>
      <c r="M3787" s="32"/>
      <c r="N3787" s="20"/>
    </row>
    <row r="3788" spans="1:14" x14ac:dyDescent="0.3">
      <c r="A3788" s="5" t="s">
        <v>12</v>
      </c>
      <c r="B3788" s="5" t="s">
        <v>13</v>
      </c>
      <c r="C3788" s="5" t="s">
        <v>3730</v>
      </c>
      <c r="D3788" s="5">
        <v>1694</v>
      </c>
      <c r="E3788" s="6">
        <v>283044</v>
      </c>
      <c r="F3788" s="17" t="str">
        <f>VLOOKUP(A3788,'forecast data dump'!$A$1:$H$3450,4,FALSE)</f>
        <v>02-Oct-17 A</v>
      </c>
      <c r="G3788" s="17" t="str">
        <f>VLOOKUP(A3788,'forecast data dump'!$A$1:$H$3450,5,FALSE)</f>
        <v>28-Sep-18 A</v>
      </c>
      <c r="H3788" s="13">
        <f>VLOOKUP(A3788,'forecast data dump'!$A$1:$H$3450,8,FALSE)</f>
        <v>1</v>
      </c>
      <c r="I3788" s="22">
        <f>D3788*(1-H3788)</f>
        <v>0</v>
      </c>
      <c r="J3788" s="5"/>
      <c r="K3788" s="5"/>
      <c r="L3788" s="33">
        <f>E3788*(1-H3788)</f>
        <v>0</v>
      </c>
      <c r="M3788" s="33">
        <f>IF(J3788="",L3788,(E3788/D3788)*J3788)</f>
        <v>0</v>
      </c>
      <c r="N3788" s="22">
        <f>L3788-M3788</f>
        <v>0</v>
      </c>
    </row>
    <row r="3789" spans="1:14" x14ac:dyDescent="0.3">
      <c r="A3789" s="5" t="s">
        <v>14</v>
      </c>
      <c r="B3789" s="5" t="s">
        <v>15</v>
      </c>
      <c r="C3789" s="5" t="s">
        <v>3739</v>
      </c>
      <c r="D3789" s="5">
        <v>547599</v>
      </c>
      <c r="E3789" s="6">
        <v>610909</v>
      </c>
      <c r="F3789" s="17" t="str">
        <f>VLOOKUP(A3789,'forecast data dump'!$A$1:$H$3450,4,FALSE)</f>
        <v>02-Oct-17 A</v>
      </c>
      <c r="G3789" s="17" t="str">
        <f>VLOOKUP(A3789,'forecast data dump'!$A$1:$H$3450,5,FALSE)</f>
        <v>28-Sep-18 A</v>
      </c>
      <c r="H3789" s="13">
        <f>VLOOKUP(A3789,'forecast data dump'!$A$1:$H$3450,8,FALSE)</f>
        <v>1</v>
      </c>
      <c r="I3789" s="22">
        <f>D3789*(1-H3789)</f>
        <v>0</v>
      </c>
      <c r="J3789" s="5"/>
      <c r="K3789" s="5"/>
      <c r="L3789" s="33">
        <f>E3789*(1-H3789)</f>
        <v>0</v>
      </c>
      <c r="M3789" s="33">
        <f>IF(J3789="",L3789,(E3789/D3789)*J3789)</f>
        <v>0</v>
      </c>
      <c r="N3789" s="22">
        <f>L3789-M3789</f>
        <v>0</v>
      </c>
    </row>
    <row r="3790" spans="1:14" x14ac:dyDescent="0.3">
      <c r="A3790" s="5" t="s">
        <v>16</v>
      </c>
      <c r="B3790" s="5" t="s">
        <v>17</v>
      </c>
      <c r="C3790" s="5" t="s">
        <v>3730</v>
      </c>
      <c r="D3790" s="5">
        <v>641</v>
      </c>
      <c r="E3790" s="6">
        <v>107107</v>
      </c>
      <c r="F3790" s="17" t="str">
        <f>VLOOKUP(A3790,'forecast data dump'!$A$1:$H$3450,4,FALSE)</f>
        <v>01-Feb-17 A</v>
      </c>
      <c r="G3790" s="17" t="str">
        <f>VLOOKUP(A3790,'forecast data dump'!$A$1:$H$3450,5,FALSE)</f>
        <v>29-Sep-17 A</v>
      </c>
      <c r="H3790" s="13">
        <f>VLOOKUP(A3790,'forecast data dump'!$A$1:$H$3450,8,FALSE)</f>
        <v>1</v>
      </c>
      <c r="I3790" s="22">
        <f>D3790*(1-H3790)</f>
        <v>0</v>
      </c>
      <c r="J3790" s="5"/>
      <c r="K3790" s="5"/>
      <c r="L3790" s="33">
        <f>E3790*(1-H3790)</f>
        <v>0</v>
      </c>
      <c r="M3790" s="33">
        <f>IF(J3790="",L3790,(E3790/D3790)*J3790)</f>
        <v>0</v>
      </c>
      <c r="N3790" s="22">
        <f>L3790-M3790</f>
        <v>0</v>
      </c>
    </row>
    <row r="3791" spans="1:14" x14ac:dyDescent="0.3">
      <c r="A3791" s="5" t="s">
        <v>18</v>
      </c>
      <c r="B3791" s="5" t="s">
        <v>19</v>
      </c>
      <c r="C3791" s="5" t="s">
        <v>3730</v>
      </c>
      <c r="D3791" s="5">
        <v>69</v>
      </c>
      <c r="E3791" s="6">
        <v>11566</v>
      </c>
      <c r="F3791" s="17" t="str">
        <f>VLOOKUP(A3791,'forecast data dump'!$A$1:$H$3450,4,FALSE)</f>
        <v>01-Oct-18 A</v>
      </c>
      <c r="G3791" s="17" t="str">
        <f>VLOOKUP(A3791,'forecast data dump'!$A$1:$H$3450,5,FALSE)</f>
        <v>31-May-19 A</v>
      </c>
      <c r="H3791" s="13">
        <f>VLOOKUP(A3791,'forecast data dump'!$A$1:$H$3450,8,FALSE)</f>
        <v>1</v>
      </c>
      <c r="I3791" s="22">
        <f>D3791*(1-H3791)</f>
        <v>0</v>
      </c>
      <c r="J3791" s="5"/>
      <c r="K3791" s="5"/>
      <c r="L3791" s="33">
        <f>E3791*(1-H3791)</f>
        <v>0</v>
      </c>
      <c r="M3791" s="33">
        <f>IF(J3791="",L3791,(E3791/D3791)*J3791)</f>
        <v>0</v>
      </c>
      <c r="N3791" s="22">
        <f>L3791-M3791</f>
        <v>0</v>
      </c>
    </row>
    <row r="3792" spans="1:14" x14ac:dyDescent="0.3">
      <c r="A3792" s="5" t="s">
        <v>22</v>
      </c>
      <c r="B3792" s="5" t="s">
        <v>23</v>
      </c>
      <c r="C3792" s="5" t="s">
        <v>3739</v>
      </c>
      <c r="D3792" s="5">
        <v>298116</v>
      </c>
      <c r="E3792" s="6">
        <v>328902</v>
      </c>
      <c r="F3792" s="17" t="str">
        <f>VLOOKUP(A3792,'forecast data dump'!$A$1:$H$3450,4,FALSE)</f>
        <v>01-Oct-18 A</v>
      </c>
      <c r="G3792" s="17" t="str">
        <f>VLOOKUP(A3792,'forecast data dump'!$A$1:$H$3450,5,FALSE)</f>
        <v>31-May-19 A</v>
      </c>
      <c r="H3792" s="13">
        <f>VLOOKUP(A3792,'forecast data dump'!$A$1:$H$3450,8,FALSE)</f>
        <v>1</v>
      </c>
      <c r="I3792" s="22">
        <f>D3792*(1-H3792)</f>
        <v>0</v>
      </c>
      <c r="J3792" s="5"/>
      <c r="K3792" s="5"/>
      <c r="L3792" s="33">
        <f>E3792*(1-H3792)</f>
        <v>0</v>
      </c>
      <c r="M3792" s="33">
        <f>IF(J3792="",L3792,(E3792/D3792)*J3792)</f>
        <v>0</v>
      </c>
      <c r="N3792" s="22">
        <f>L3792-M3792</f>
        <v>0</v>
      </c>
    </row>
    <row r="3793" spans="1:14" x14ac:dyDescent="0.3">
      <c r="A3793" s="3" t="s">
        <v>7819</v>
      </c>
      <c r="B3793" s="3"/>
      <c r="C3793" s="3"/>
      <c r="D3793" s="3"/>
      <c r="E3793" s="4"/>
      <c r="F3793" s="15"/>
      <c r="G3793" s="15"/>
      <c r="H3793" s="11"/>
      <c r="I3793" s="20"/>
      <c r="J3793" s="3"/>
      <c r="K3793" s="3"/>
      <c r="L3793" s="32"/>
      <c r="M3793" s="32"/>
      <c r="N3793" s="20"/>
    </row>
    <row r="3794" spans="1:14" x14ac:dyDescent="0.3">
      <c r="A3794" s="5" t="s">
        <v>55</v>
      </c>
      <c r="B3794" s="5" t="s">
        <v>56</v>
      </c>
      <c r="C3794" s="5" t="s">
        <v>3756</v>
      </c>
      <c r="D3794" s="5">
        <v>464</v>
      </c>
      <c r="E3794" s="6">
        <v>71048</v>
      </c>
      <c r="F3794" s="17" t="str">
        <f>VLOOKUP(A3794,'forecast data dump'!$A$1:$H$3450,4,FALSE)</f>
        <v>03-Jun-19 A</v>
      </c>
      <c r="G3794" s="17" t="str">
        <f>VLOOKUP(A3794,'forecast data dump'!$A$1:$H$3450,5,FALSE)</f>
        <v>30-Sep-19 A</v>
      </c>
      <c r="H3794" s="13">
        <f>VLOOKUP(A3794,'forecast data dump'!$A$1:$H$3450,8,FALSE)</f>
        <v>1</v>
      </c>
      <c r="I3794" s="22">
        <f>D3794*(1-H3794)</f>
        <v>0</v>
      </c>
      <c r="J3794" s="5"/>
      <c r="K3794" s="5"/>
      <c r="L3794" s="33">
        <f>E3794*(1-H3794)</f>
        <v>0</v>
      </c>
      <c r="M3794" s="33">
        <f>IF(J3794="",L3794,(E3794/D3794)*J3794)</f>
        <v>0</v>
      </c>
      <c r="N3794" s="22">
        <f>L3794-M3794</f>
        <v>0</v>
      </c>
    </row>
    <row r="3795" spans="1:14" x14ac:dyDescent="0.3">
      <c r="A3795" s="3" t="s">
        <v>7820</v>
      </c>
      <c r="B3795" s="3"/>
      <c r="C3795" s="3"/>
      <c r="D3795" s="3"/>
      <c r="E3795" s="4"/>
      <c r="F3795" s="15"/>
      <c r="G3795" s="15"/>
      <c r="H3795" s="11"/>
      <c r="I3795" s="20"/>
      <c r="J3795" s="3"/>
      <c r="K3795" s="3"/>
      <c r="L3795" s="32"/>
      <c r="M3795" s="32"/>
      <c r="N3795" s="20"/>
    </row>
    <row r="3796" spans="1:14" x14ac:dyDescent="0.3">
      <c r="A3796" s="5" t="s">
        <v>31</v>
      </c>
      <c r="B3796" s="5" t="s">
        <v>32</v>
      </c>
      <c r="C3796" s="5" t="s">
        <v>3796</v>
      </c>
      <c r="D3796" s="5">
        <v>6720</v>
      </c>
      <c r="E3796" s="6">
        <v>8838</v>
      </c>
      <c r="F3796" s="17" t="str">
        <f>VLOOKUP(A3796,'forecast data dump'!$A$1:$H$3450,4,FALSE)</f>
        <v>03-Jun-19 A</v>
      </c>
      <c r="G3796" s="17" t="str">
        <f>VLOOKUP(A3796,'forecast data dump'!$A$1:$H$3450,5,FALSE)</f>
        <v>30-Sep-19 A</v>
      </c>
      <c r="H3796" s="13">
        <f>VLOOKUP(A3796,'forecast data dump'!$A$1:$H$3450,8,FALSE)</f>
        <v>1</v>
      </c>
      <c r="I3796" s="22">
        <f>D3796*(1-H3796)</f>
        <v>0</v>
      </c>
      <c r="J3796" s="5"/>
      <c r="K3796" s="5"/>
      <c r="L3796" s="33">
        <f>E3796*(1-H3796)</f>
        <v>0</v>
      </c>
      <c r="M3796" s="33">
        <f>IF(J3796="",L3796,(E3796/D3796)*J3796)</f>
        <v>0</v>
      </c>
      <c r="N3796" s="22">
        <f>L3796-M3796</f>
        <v>0</v>
      </c>
    </row>
    <row r="3797" spans="1:14" x14ac:dyDescent="0.3">
      <c r="A3797" s="3" t="s">
        <v>7911</v>
      </c>
      <c r="B3797" s="3"/>
      <c r="C3797" s="3"/>
      <c r="D3797" s="3"/>
      <c r="E3797" s="4"/>
      <c r="F3797" s="15"/>
      <c r="G3797" s="15"/>
      <c r="H3797" s="11"/>
      <c r="I3797" s="20"/>
      <c r="J3797" s="3"/>
      <c r="K3797" s="3"/>
      <c r="L3797" s="32"/>
      <c r="M3797" s="32"/>
      <c r="N3797" s="20"/>
    </row>
    <row r="3798" spans="1:14" x14ac:dyDescent="0.3">
      <c r="A3798" s="5" t="s">
        <v>63</v>
      </c>
      <c r="B3798" s="5" t="s">
        <v>64</v>
      </c>
      <c r="C3798" s="5" t="s">
        <v>3739</v>
      </c>
      <c r="D3798" s="5">
        <v>18789</v>
      </c>
      <c r="E3798" s="6">
        <v>20961</v>
      </c>
      <c r="F3798" s="17" t="str">
        <f>VLOOKUP(A3798,'forecast data dump'!$A$1:$H$3450,4,FALSE)</f>
        <v>01-Feb-17 A</v>
      </c>
      <c r="G3798" s="17" t="str">
        <f>VLOOKUP(A3798,'forecast data dump'!$A$1:$H$3450,5,FALSE)</f>
        <v>29-Sep-17 A</v>
      </c>
      <c r="H3798" s="13">
        <f>VLOOKUP(A3798,'forecast data dump'!$A$1:$H$3450,8,FALSE)</f>
        <v>1</v>
      </c>
      <c r="I3798" s="22">
        <f>D3798*(1-H3798)</f>
        <v>0</v>
      </c>
      <c r="J3798" s="5"/>
      <c r="K3798" s="5"/>
      <c r="L3798" s="33">
        <f>E3798*(1-H3798)</f>
        <v>0</v>
      </c>
      <c r="M3798" s="33">
        <f>IF(J3798="",L3798,(E3798/D3798)*J3798)</f>
        <v>0</v>
      </c>
      <c r="N3798" s="22">
        <f>L3798-M3798</f>
        <v>0</v>
      </c>
    </row>
    <row r="3799" spans="1:14" x14ac:dyDescent="0.3">
      <c r="A3799" s="5" t="s">
        <v>65</v>
      </c>
      <c r="B3799" s="5" t="s">
        <v>66</v>
      </c>
      <c r="C3799" s="5" t="s">
        <v>3739</v>
      </c>
      <c r="D3799" s="5">
        <v>0</v>
      </c>
      <c r="E3799" s="6">
        <v>0</v>
      </c>
      <c r="F3799" s="17" t="str">
        <f>VLOOKUP(A3799,'forecast data dump'!$A$1:$H$3450,4,FALSE)</f>
        <v>02-Oct-17 A</v>
      </c>
      <c r="G3799" s="17" t="str">
        <f>VLOOKUP(A3799,'forecast data dump'!$A$1:$H$3450,5,FALSE)</f>
        <v>28-Sep-18 A</v>
      </c>
      <c r="H3799" s="13">
        <f>VLOOKUP(A3799,'forecast data dump'!$A$1:$H$3450,8,FALSE)</f>
        <v>1</v>
      </c>
      <c r="I3799" s="22">
        <f>D3799*(1-H3799)</f>
        <v>0</v>
      </c>
      <c r="J3799" s="5"/>
      <c r="K3799" s="5"/>
      <c r="L3799" s="33">
        <f>E3799*(1-H3799)</f>
        <v>0</v>
      </c>
      <c r="M3799" s="33">
        <f>IF(J3799="",L3799,(E3799/D3799)*J3799)</f>
        <v>0</v>
      </c>
      <c r="N3799" s="22">
        <f>L3799-M3799</f>
        <v>0</v>
      </c>
    </row>
    <row r="3800" spans="1:14" x14ac:dyDescent="0.3">
      <c r="A3800" s="5" t="s">
        <v>69</v>
      </c>
      <c r="B3800" s="5" t="s">
        <v>66</v>
      </c>
      <c r="C3800" s="5" t="s">
        <v>3739</v>
      </c>
      <c r="D3800" s="5">
        <v>246200</v>
      </c>
      <c r="E3800" s="6">
        <v>274664</v>
      </c>
      <c r="F3800" s="17" t="str">
        <f>VLOOKUP(A3800,'forecast data dump'!$A$1:$H$3450,4,FALSE)</f>
        <v>02-Oct-17 A</v>
      </c>
      <c r="G3800" s="17" t="str">
        <f>VLOOKUP(A3800,'forecast data dump'!$A$1:$H$3450,5,FALSE)</f>
        <v>28-Sep-18 A</v>
      </c>
      <c r="H3800" s="13">
        <f>VLOOKUP(A3800,'forecast data dump'!$A$1:$H$3450,8,FALSE)</f>
        <v>1</v>
      </c>
      <c r="I3800" s="22">
        <f>D3800*(1-H3800)</f>
        <v>0</v>
      </c>
      <c r="J3800" s="5"/>
      <c r="K3800" s="5"/>
      <c r="L3800" s="33">
        <f>E3800*(1-H3800)</f>
        <v>0</v>
      </c>
      <c r="M3800" s="33">
        <f>IF(J3800="",L3800,(E3800/D3800)*J3800)</f>
        <v>0</v>
      </c>
      <c r="N3800" s="22">
        <f>L3800-M3800</f>
        <v>0</v>
      </c>
    </row>
    <row r="3801" spans="1:14" x14ac:dyDescent="0.3">
      <c r="A3801" s="5" t="s">
        <v>70</v>
      </c>
      <c r="B3801" s="5" t="s">
        <v>71</v>
      </c>
      <c r="C3801" s="5" t="s">
        <v>3739</v>
      </c>
      <c r="D3801" s="5">
        <v>390830</v>
      </c>
      <c r="E3801" s="6">
        <v>431189</v>
      </c>
      <c r="F3801" s="17" t="str">
        <f>VLOOKUP(A3801,'forecast data dump'!$A$1:$H$3450,4,FALSE)</f>
        <v>01-Oct-18 A</v>
      </c>
      <c r="G3801" s="17" t="str">
        <f>VLOOKUP(A3801,'forecast data dump'!$A$1:$H$3450,5,FALSE)</f>
        <v>31-May-19 A</v>
      </c>
      <c r="H3801" s="13">
        <f>VLOOKUP(A3801,'forecast data dump'!$A$1:$H$3450,8,FALSE)</f>
        <v>1</v>
      </c>
      <c r="I3801" s="22">
        <f>D3801*(1-H3801)</f>
        <v>0</v>
      </c>
      <c r="J3801" s="5"/>
      <c r="K3801" s="5"/>
      <c r="L3801" s="33">
        <f>E3801*(1-H3801)</f>
        <v>0</v>
      </c>
      <c r="M3801" s="33">
        <f>IF(J3801="",L3801,(E3801/D3801)*J3801)</f>
        <v>0</v>
      </c>
      <c r="N3801" s="22">
        <f>L3801-M3801</f>
        <v>0</v>
      </c>
    </row>
    <row r="3802" spans="1:14" x14ac:dyDescent="0.3">
      <c r="A3802" s="3" t="s">
        <v>7912</v>
      </c>
      <c r="B3802" s="3"/>
      <c r="C3802" s="3"/>
      <c r="D3802" s="3"/>
      <c r="E3802" s="4"/>
      <c r="F3802" s="15"/>
      <c r="G3802" s="15"/>
      <c r="H3802" s="11"/>
      <c r="I3802" s="20"/>
      <c r="J3802" s="3"/>
      <c r="K3802" s="3"/>
      <c r="L3802" s="32"/>
      <c r="M3802" s="32"/>
      <c r="N3802" s="20"/>
    </row>
    <row r="3803" spans="1:14" x14ac:dyDescent="0.3">
      <c r="A3803" s="3" t="s">
        <v>7913</v>
      </c>
      <c r="B3803" s="3"/>
      <c r="C3803" s="3"/>
      <c r="D3803" s="3"/>
      <c r="E3803" s="4"/>
      <c r="F3803" s="15"/>
      <c r="G3803" s="15"/>
      <c r="H3803" s="11"/>
      <c r="I3803" s="20"/>
      <c r="J3803" s="3"/>
      <c r="K3803" s="3"/>
      <c r="L3803" s="32"/>
      <c r="M3803" s="32"/>
      <c r="N3803" s="20"/>
    </row>
    <row r="3804" spans="1:14" x14ac:dyDescent="0.3">
      <c r="A3804" s="5" t="s">
        <v>192</v>
      </c>
      <c r="B3804" s="5" t="s">
        <v>193</v>
      </c>
      <c r="C3804" s="5" t="s">
        <v>3797</v>
      </c>
      <c r="D3804" s="5">
        <v>2400</v>
      </c>
      <c r="E3804" s="6">
        <v>2648</v>
      </c>
      <c r="F3804" s="17" t="str">
        <f>VLOOKUP(A3804,'forecast data dump'!$A$1:$H$3450,4,FALSE)</f>
        <v>03-Sep-19 A</v>
      </c>
      <c r="G3804" s="17" t="str">
        <f>VLOOKUP(A3804,'forecast data dump'!$A$1:$H$3450,5,FALSE)</f>
        <v>31-Oct-19 A</v>
      </c>
      <c r="H3804" s="13">
        <f>VLOOKUP(A3804,'forecast data dump'!$A$1:$H$3450,8,FALSE)</f>
        <v>1</v>
      </c>
      <c r="I3804" s="22">
        <f>D3804*(1-H3804)</f>
        <v>0</v>
      </c>
      <c r="J3804" s="5"/>
      <c r="K3804" s="5"/>
      <c r="L3804" s="33">
        <f>E3804*(1-H3804)</f>
        <v>0</v>
      </c>
      <c r="M3804" s="33">
        <f>IF(J3804="",L3804,(E3804/D3804)*J3804)</f>
        <v>0</v>
      </c>
      <c r="N3804" s="22">
        <f>L3804-M3804</f>
        <v>0</v>
      </c>
    </row>
    <row r="3805" spans="1:14" x14ac:dyDescent="0.3">
      <c r="A3805" s="3" t="s">
        <v>7902</v>
      </c>
      <c r="B3805" s="3"/>
      <c r="C3805" s="3"/>
      <c r="D3805" s="3"/>
      <c r="E3805" s="4"/>
      <c r="F3805" s="15"/>
      <c r="G3805" s="15"/>
      <c r="H3805" s="11"/>
      <c r="I3805" s="20"/>
      <c r="J3805" s="3"/>
      <c r="K3805" s="3"/>
      <c r="L3805" s="32"/>
      <c r="M3805" s="32"/>
      <c r="N3805" s="20"/>
    </row>
    <row r="3806" spans="1:14" x14ac:dyDescent="0.3">
      <c r="A3806" s="5" t="s">
        <v>211</v>
      </c>
      <c r="B3806" s="5" t="s">
        <v>212</v>
      </c>
      <c r="C3806" s="5" t="s">
        <v>3797</v>
      </c>
      <c r="D3806" s="5">
        <v>10433</v>
      </c>
      <c r="E3806" s="6">
        <v>11872</v>
      </c>
      <c r="F3806" s="17" t="str">
        <f>VLOOKUP(A3806,'forecast data dump'!$A$1:$H$3450,4,FALSE)</f>
        <v>01-Apr-20 A</v>
      </c>
      <c r="G3806" s="17" t="str">
        <f>VLOOKUP(A3806,'forecast data dump'!$A$1:$H$3450,5,FALSE)</f>
        <v>30-Apr-20 A</v>
      </c>
      <c r="H3806" s="13">
        <f>VLOOKUP(A3806,'forecast data dump'!$A$1:$H$3450,8,FALSE)</f>
        <v>1</v>
      </c>
      <c r="I3806" s="22">
        <f>D3806*(1-H3806)</f>
        <v>0</v>
      </c>
      <c r="J3806" s="5"/>
      <c r="K3806" s="5"/>
      <c r="L3806" s="33">
        <f>E3806*(1-H3806)</f>
        <v>0</v>
      </c>
      <c r="M3806" s="33">
        <f>IF(J3806="",L3806,(E3806/D3806)*J3806)</f>
        <v>0</v>
      </c>
      <c r="N3806" s="22">
        <f>L3806-M3806</f>
        <v>0</v>
      </c>
    </row>
    <row r="3807" spans="1:14" x14ac:dyDescent="0.3">
      <c r="A3807" s="5" t="s">
        <v>213</v>
      </c>
      <c r="B3807" s="5" t="s">
        <v>214</v>
      </c>
      <c r="C3807" s="5" t="s">
        <v>3797</v>
      </c>
      <c r="D3807" s="5">
        <v>75827</v>
      </c>
      <c r="E3807" s="6">
        <v>86285</v>
      </c>
      <c r="F3807" s="17" t="str">
        <f>VLOOKUP(A3807,'forecast data dump'!$A$1:$H$3450,4,FALSE)</f>
        <v>13-Jan-20 A</v>
      </c>
      <c r="G3807" s="17" t="str">
        <f>VLOOKUP(A3807,'forecast data dump'!$A$1:$H$3450,5,FALSE)</f>
        <v>30-Apr-20 A</v>
      </c>
      <c r="H3807" s="13">
        <f>VLOOKUP(A3807,'forecast data dump'!$A$1:$H$3450,8,FALSE)</f>
        <v>1</v>
      </c>
      <c r="I3807" s="22">
        <f>D3807*(1-H3807)</f>
        <v>0</v>
      </c>
      <c r="J3807" s="5"/>
      <c r="K3807" s="5"/>
      <c r="L3807" s="33">
        <f>E3807*(1-H3807)</f>
        <v>0</v>
      </c>
      <c r="M3807" s="33">
        <f>IF(J3807="",L3807,(E3807/D3807)*J3807)</f>
        <v>0</v>
      </c>
      <c r="N3807" s="22">
        <f>L3807-M3807</f>
        <v>0</v>
      </c>
    </row>
    <row r="3808" spans="1:14" x14ac:dyDescent="0.3">
      <c r="A3808" s="5" t="s">
        <v>215</v>
      </c>
      <c r="B3808" s="5" t="s">
        <v>216</v>
      </c>
      <c r="C3808" s="5" t="s">
        <v>3797</v>
      </c>
      <c r="D3808" s="5">
        <v>34559</v>
      </c>
      <c r="E3808" s="6">
        <v>39326</v>
      </c>
      <c r="F3808" s="17" t="str">
        <f>VLOOKUP(A3808,'forecast data dump'!$A$1:$H$3450,4,FALSE)</f>
        <v>14-Jan-20 A</v>
      </c>
      <c r="G3808" s="17" t="str">
        <f>VLOOKUP(A3808,'forecast data dump'!$A$1:$H$3450,5,FALSE)</f>
        <v>28-Jan-20 A</v>
      </c>
      <c r="H3808" s="13">
        <f>VLOOKUP(A3808,'forecast data dump'!$A$1:$H$3450,8,FALSE)</f>
        <v>1</v>
      </c>
      <c r="I3808" s="22">
        <f>D3808*(1-H3808)</f>
        <v>0</v>
      </c>
      <c r="J3808" s="5"/>
      <c r="K3808" s="5"/>
      <c r="L3808" s="33">
        <f>E3808*(1-H3808)</f>
        <v>0</v>
      </c>
      <c r="M3808" s="33">
        <f>IF(J3808="",L3808,(E3808/D3808)*J3808)</f>
        <v>0</v>
      </c>
      <c r="N3808" s="22">
        <f>L3808-M3808</f>
        <v>0</v>
      </c>
    </row>
    <row r="3809" spans="1:14" x14ac:dyDescent="0.3">
      <c r="A3809" s="5" t="s">
        <v>217</v>
      </c>
      <c r="B3809" s="5" t="s">
        <v>218</v>
      </c>
      <c r="C3809" s="5" t="s">
        <v>3797</v>
      </c>
      <c r="D3809" s="5">
        <v>20000</v>
      </c>
      <c r="E3809" s="6">
        <v>22759</v>
      </c>
      <c r="F3809" s="17" t="str">
        <f>VLOOKUP(A3809,'forecast data dump'!$A$1:$H$3450,4,FALSE)</f>
        <v>01-Apr-20 A</v>
      </c>
      <c r="G3809" s="17" t="str">
        <f>VLOOKUP(A3809,'forecast data dump'!$A$1:$H$3450,5,FALSE)</f>
        <v>30-Apr-20 A</v>
      </c>
      <c r="H3809" s="13">
        <f>VLOOKUP(A3809,'forecast data dump'!$A$1:$H$3450,8,FALSE)</f>
        <v>1</v>
      </c>
      <c r="I3809" s="22">
        <f>D3809*(1-H3809)</f>
        <v>0</v>
      </c>
      <c r="J3809" s="5"/>
      <c r="K3809" s="5"/>
      <c r="L3809" s="33">
        <f>E3809*(1-H3809)</f>
        <v>0</v>
      </c>
      <c r="M3809" s="33">
        <f>IF(J3809="",L3809,(E3809/D3809)*J3809)</f>
        <v>0</v>
      </c>
      <c r="N3809" s="22">
        <f>L3809-M3809</f>
        <v>0</v>
      </c>
    </row>
    <row r="3810" spans="1:14" x14ac:dyDescent="0.3">
      <c r="A3810" s="5" t="s">
        <v>219</v>
      </c>
      <c r="B3810" s="5" t="s">
        <v>220</v>
      </c>
      <c r="C3810" s="5" t="s">
        <v>3797</v>
      </c>
      <c r="D3810" s="5">
        <v>8000</v>
      </c>
      <c r="E3810" s="6">
        <v>9103</v>
      </c>
      <c r="F3810" s="17" t="str">
        <f>VLOOKUP(A3810,'forecast data dump'!$A$1:$H$3450,4,FALSE)</f>
        <v>10-Oct-19 A</v>
      </c>
      <c r="G3810" s="17" t="str">
        <f>VLOOKUP(A3810,'forecast data dump'!$A$1:$H$3450,5,FALSE)</f>
        <v>28-Feb-20 A</v>
      </c>
      <c r="H3810" s="13">
        <f>VLOOKUP(A3810,'forecast data dump'!$A$1:$H$3450,8,FALSE)</f>
        <v>1</v>
      </c>
      <c r="I3810" s="22">
        <f>D3810*(1-H3810)</f>
        <v>0</v>
      </c>
      <c r="J3810" s="5"/>
      <c r="K3810" s="5"/>
      <c r="L3810" s="33">
        <f>E3810*(1-H3810)</f>
        <v>0</v>
      </c>
      <c r="M3810" s="33">
        <f>IF(J3810="",L3810,(E3810/D3810)*J3810)</f>
        <v>0</v>
      </c>
      <c r="N3810" s="22">
        <f>L3810-M3810</f>
        <v>0</v>
      </c>
    </row>
    <row r="3811" spans="1:14" x14ac:dyDescent="0.3">
      <c r="A3811" s="3" t="s">
        <v>7917</v>
      </c>
      <c r="B3811" s="3"/>
      <c r="C3811" s="3"/>
      <c r="D3811" s="3"/>
      <c r="E3811" s="4"/>
      <c r="F3811" s="15"/>
      <c r="G3811" s="15"/>
      <c r="H3811" s="11"/>
      <c r="I3811" s="20"/>
      <c r="J3811" s="3"/>
      <c r="K3811" s="3"/>
      <c r="L3811" s="32"/>
      <c r="M3811" s="32"/>
      <c r="N3811" s="20"/>
    </row>
    <row r="3812" spans="1:14" x14ac:dyDescent="0.3">
      <c r="A3812" s="3" t="s">
        <v>7918</v>
      </c>
      <c r="B3812" s="3"/>
      <c r="C3812" s="3"/>
      <c r="D3812" s="3"/>
      <c r="E3812" s="4"/>
      <c r="F3812" s="15"/>
      <c r="G3812" s="15"/>
      <c r="H3812" s="11"/>
      <c r="I3812" s="20"/>
      <c r="J3812" s="3"/>
      <c r="K3812" s="3"/>
      <c r="L3812" s="32"/>
      <c r="M3812" s="32"/>
      <c r="N3812" s="20"/>
    </row>
    <row r="3813" spans="1:14" x14ac:dyDescent="0.3">
      <c r="A3813" s="5" t="s">
        <v>128</v>
      </c>
      <c r="B3813" s="5" t="s">
        <v>129</v>
      </c>
      <c r="C3813" s="5" t="s">
        <v>3797</v>
      </c>
      <c r="D3813" s="5">
        <v>1200</v>
      </c>
      <c r="E3813" s="6">
        <v>1366</v>
      </c>
      <c r="F3813" s="17" t="str">
        <f>VLOOKUP(A3813,'forecast data dump'!$A$1:$H$3450,4,FALSE)</f>
        <v>18-Feb-20 A</v>
      </c>
      <c r="G3813" s="17" t="str">
        <f>VLOOKUP(A3813,'forecast data dump'!$A$1:$H$3450,5,FALSE)</f>
        <v>31-Mar-20 A</v>
      </c>
      <c r="H3813" s="13">
        <f>VLOOKUP(A3813,'forecast data dump'!$A$1:$H$3450,8,FALSE)</f>
        <v>1</v>
      </c>
      <c r="I3813" s="22">
        <f>D3813*(1-H3813)</f>
        <v>0</v>
      </c>
      <c r="J3813" s="5"/>
      <c r="K3813" s="5"/>
      <c r="L3813" s="33">
        <f>E3813*(1-H3813)</f>
        <v>0</v>
      </c>
      <c r="M3813" s="33">
        <f>IF(J3813="",L3813,(E3813/D3813)*J3813)</f>
        <v>0</v>
      </c>
      <c r="N3813" s="22">
        <f>L3813-M3813</f>
        <v>0</v>
      </c>
    </row>
    <row r="3814" spans="1:14" x14ac:dyDescent="0.3">
      <c r="A3814" s="5" t="s">
        <v>130</v>
      </c>
      <c r="B3814" s="5" t="s">
        <v>131</v>
      </c>
      <c r="C3814" s="5" t="s">
        <v>3797</v>
      </c>
      <c r="D3814" s="5">
        <v>1000</v>
      </c>
      <c r="E3814" s="6">
        <v>1138</v>
      </c>
      <c r="F3814" s="17" t="str">
        <f>VLOOKUP(A3814,'forecast data dump'!$A$1:$H$3450,4,FALSE)</f>
        <v>04-Feb-20 A</v>
      </c>
      <c r="G3814" s="17" t="str">
        <f>VLOOKUP(A3814,'forecast data dump'!$A$1:$H$3450,5,FALSE)</f>
        <v>24-Apr-20 A</v>
      </c>
      <c r="H3814" s="13">
        <f>VLOOKUP(A3814,'forecast data dump'!$A$1:$H$3450,8,FALSE)</f>
        <v>1</v>
      </c>
      <c r="I3814" s="22">
        <f>D3814*(1-H3814)</f>
        <v>0</v>
      </c>
      <c r="J3814" s="5"/>
      <c r="K3814" s="5"/>
      <c r="L3814" s="33">
        <f>E3814*(1-H3814)</f>
        <v>0</v>
      </c>
      <c r="M3814" s="33">
        <f>IF(J3814="",L3814,(E3814/D3814)*J3814)</f>
        <v>0</v>
      </c>
      <c r="N3814" s="22">
        <f>L3814-M3814</f>
        <v>0</v>
      </c>
    </row>
    <row r="3815" spans="1:14" x14ac:dyDescent="0.3">
      <c r="A3815" s="5" t="s">
        <v>132</v>
      </c>
      <c r="B3815" s="5" t="s">
        <v>133</v>
      </c>
      <c r="C3815" s="5" t="s">
        <v>3797</v>
      </c>
      <c r="D3815" s="5">
        <v>500</v>
      </c>
      <c r="E3815" s="6">
        <v>569</v>
      </c>
      <c r="F3815" s="17" t="str">
        <f>VLOOKUP(A3815,'forecast data dump'!$A$1:$H$3450,4,FALSE)</f>
        <v>14-Jan-20 A</v>
      </c>
      <c r="G3815" s="17" t="str">
        <f>VLOOKUP(A3815,'forecast data dump'!$A$1:$H$3450,5,FALSE)</f>
        <v>28-Jan-20 A</v>
      </c>
      <c r="H3815" s="13">
        <f>VLOOKUP(A3815,'forecast data dump'!$A$1:$H$3450,8,FALSE)</f>
        <v>1</v>
      </c>
      <c r="I3815" s="22">
        <f>D3815*(1-H3815)</f>
        <v>0</v>
      </c>
      <c r="J3815" s="5"/>
      <c r="K3815" s="5"/>
      <c r="L3815" s="33">
        <f>E3815*(1-H3815)</f>
        <v>0</v>
      </c>
      <c r="M3815" s="33">
        <f>IF(J3815="",L3815,(E3815/D3815)*J3815)</f>
        <v>0</v>
      </c>
      <c r="N3815" s="22">
        <f>L3815-M3815</f>
        <v>0</v>
      </c>
    </row>
    <row r="3816" spans="1:14" x14ac:dyDescent="0.3">
      <c r="A3816" s="3" t="s">
        <v>7919</v>
      </c>
      <c r="B3816" s="3"/>
      <c r="C3816" s="3"/>
      <c r="D3816" s="3"/>
      <c r="E3816" s="4"/>
      <c r="F3816" s="15"/>
      <c r="G3816" s="15"/>
      <c r="H3816" s="11"/>
      <c r="I3816" s="20"/>
      <c r="J3816" s="3"/>
      <c r="K3816" s="3"/>
      <c r="L3816" s="32"/>
      <c r="M3816" s="32"/>
      <c r="N3816" s="20"/>
    </row>
    <row r="3817" spans="1:14" x14ac:dyDescent="0.3">
      <c r="A3817" s="5" t="s">
        <v>156</v>
      </c>
      <c r="B3817" s="5" t="s">
        <v>157</v>
      </c>
      <c r="C3817" s="5" t="s">
        <v>3797</v>
      </c>
      <c r="D3817" s="5">
        <v>3700</v>
      </c>
      <c r="E3817" s="6">
        <v>4210</v>
      </c>
      <c r="F3817" s="17" t="str">
        <f>VLOOKUP(A3817,'forecast data dump'!$A$1:$H$3450,4,FALSE)</f>
        <v>26-Mar-20 A</v>
      </c>
      <c r="G3817" s="17" t="str">
        <f>VLOOKUP(A3817,'forecast data dump'!$A$1:$H$3450,5,FALSE)</f>
        <v>31-Mar-20 A</v>
      </c>
      <c r="H3817" s="13">
        <f>VLOOKUP(A3817,'forecast data dump'!$A$1:$H$3450,8,FALSE)</f>
        <v>1</v>
      </c>
      <c r="I3817" s="22">
        <f>D3817*(1-H3817)</f>
        <v>0</v>
      </c>
      <c r="J3817" s="5"/>
      <c r="K3817" s="5"/>
      <c r="L3817" s="33">
        <f>E3817*(1-H3817)</f>
        <v>0</v>
      </c>
      <c r="M3817" s="33">
        <f>IF(J3817="",L3817,(E3817/D3817)*J3817)</f>
        <v>0</v>
      </c>
      <c r="N3817" s="22">
        <f>L3817-M3817</f>
        <v>0</v>
      </c>
    </row>
    <row r="3818" spans="1:14" x14ac:dyDescent="0.3">
      <c r="A3818" s="5" t="s">
        <v>158</v>
      </c>
      <c r="B3818" s="5" t="s">
        <v>159</v>
      </c>
      <c r="C3818" s="5" t="s">
        <v>3797</v>
      </c>
      <c r="D3818" s="5">
        <v>6500</v>
      </c>
      <c r="E3818" s="6">
        <v>7397</v>
      </c>
      <c r="F3818" s="17" t="str">
        <f>VLOOKUP(A3818,'forecast data dump'!$A$1:$H$3450,4,FALSE)</f>
        <v>26-Mar-20 A</v>
      </c>
      <c r="G3818" s="17" t="str">
        <f>VLOOKUP(A3818,'forecast data dump'!$A$1:$H$3450,5,FALSE)</f>
        <v>31-Mar-20 A</v>
      </c>
      <c r="H3818" s="13">
        <f>VLOOKUP(A3818,'forecast data dump'!$A$1:$H$3450,8,FALSE)</f>
        <v>1</v>
      </c>
      <c r="I3818" s="22">
        <f>D3818*(1-H3818)</f>
        <v>0</v>
      </c>
      <c r="J3818" s="5"/>
      <c r="K3818" s="5"/>
      <c r="L3818" s="33">
        <f>E3818*(1-H3818)</f>
        <v>0</v>
      </c>
      <c r="M3818" s="33">
        <f>IF(J3818="",L3818,(E3818/D3818)*J3818)</f>
        <v>0</v>
      </c>
      <c r="N3818" s="22">
        <f>L3818-M3818</f>
        <v>0</v>
      </c>
    </row>
    <row r="3819" spans="1:14" x14ac:dyDescent="0.3">
      <c r="A3819" s="3" t="s">
        <v>7921</v>
      </c>
      <c r="B3819" s="3"/>
      <c r="C3819" s="3"/>
      <c r="D3819" s="3"/>
      <c r="E3819" s="4"/>
      <c r="F3819" s="15"/>
      <c r="G3819" s="15"/>
      <c r="H3819" s="11"/>
      <c r="I3819" s="20"/>
      <c r="J3819" s="3"/>
      <c r="K3819" s="3"/>
      <c r="L3819" s="32"/>
      <c r="M3819" s="32"/>
      <c r="N3819" s="20"/>
    </row>
    <row r="3820" spans="1:14" x14ac:dyDescent="0.3">
      <c r="A3820" s="3" t="s">
        <v>7996</v>
      </c>
      <c r="B3820" s="3"/>
      <c r="C3820" s="3"/>
      <c r="D3820" s="3"/>
      <c r="E3820" s="4"/>
      <c r="F3820" s="15"/>
      <c r="G3820" s="15"/>
      <c r="H3820" s="11"/>
      <c r="I3820" s="20"/>
      <c r="J3820" s="3"/>
      <c r="K3820" s="3"/>
      <c r="L3820" s="32"/>
      <c r="M3820" s="32"/>
      <c r="N3820" s="20"/>
    </row>
    <row r="3821" spans="1:14" x14ac:dyDescent="0.3">
      <c r="A3821" s="5" t="s">
        <v>233</v>
      </c>
      <c r="B3821" s="5" t="s">
        <v>234</v>
      </c>
      <c r="C3821" s="5" t="s">
        <v>3808</v>
      </c>
      <c r="D3821" s="5">
        <v>3</v>
      </c>
      <c r="E3821" s="6">
        <v>295</v>
      </c>
      <c r="F3821" s="17" t="str">
        <f>VLOOKUP(A3821,'forecast data dump'!$A$1:$H$3450,4,FALSE)</f>
        <v>01-Jul-19 A</v>
      </c>
      <c r="G3821" s="17" t="str">
        <f>VLOOKUP(A3821,'forecast data dump'!$A$1:$H$3450,5,FALSE)</f>
        <v>31-Jul-19 A</v>
      </c>
      <c r="H3821" s="13">
        <f>VLOOKUP(A3821,'forecast data dump'!$A$1:$H$3450,8,FALSE)</f>
        <v>1</v>
      </c>
      <c r="I3821" s="22">
        <f>D3821*(1-H3821)</f>
        <v>0</v>
      </c>
      <c r="J3821" s="5"/>
      <c r="K3821" s="5"/>
      <c r="L3821" s="33">
        <f>E3821*(1-H3821)</f>
        <v>0</v>
      </c>
      <c r="M3821" s="33">
        <f>IF(J3821="",L3821,(E3821/D3821)*J3821)</f>
        <v>0</v>
      </c>
      <c r="N3821" s="22">
        <f>L3821-M3821</f>
        <v>0</v>
      </c>
    </row>
    <row r="3822" spans="1:14" x14ac:dyDescent="0.3">
      <c r="A3822" s="5" t="s">
        <v>235</v>
      </c>
      <c r="B3822" s="5" t="s">
        <v>236</v>
      </c>
      <c r="C3822" s="5" t="s">
        <v>3809</v>
      </c>
      <c r="D3822" s="5">
        <v>2400</v>
      </c>
      <c r="E3822" s="6">
        <v>2648</v>
      </c>
      <c r="F3822" s="17" t="str">
        <f>VLOOKUP(A3822,'forecast data dump'!$A$1:$H$3450,4,FALSE)</f>
        <v>01-Jul-19 A</v>
      </c>
      <c r="G3822" s="17" t="str">
        <f>VLOOKUP(A3822,'forecast data dump'!$A$1:$H$3450,5,FALSE)</f>
        <v>31-Jul-19 A</v>
      </c>
      <c r="H3822" s="13">
        <f>VLOOKUP(A3822,'forecast data dump'!$A$1:$H$3450,8,FALSE)</f>
        <v>1</v>
      </c>
      <c r="I3822" s="22">
        <f>D3822*(1-H3822)</f>
        <v>0</v>
      </c>
      <c r="J3822" s="5"/>
      <c r="K3822" s="5"/>
      <c r="L3822" s="33">
        <f>E3822*(1-H3822)</f>
        <v>0</v>
      </c>
      <c r="M3822" s="33">
        <f>IF(J3822="",L3822,(E3822/D3822)*J3822)</f>
        <v>0</v>
      </c>
      <c r="N3822" s="22">
        <f>L3822-M3822</f>
        <v>0</v>
      </c>
    </row>
    <row r="3823" spans="1:14" x14ac:dyDescent="0.3">
      <c r="A3823" s="3" t="s">
        <v>7922</v>
      </c>
      <c r="B3823" s="3"/>
      <c r="C3823" s="3"/>
      <c r="D3823" s="3"/>
      <c r="E3823" s="4"/>
      <c r="F3823" s="15"/>
      <c r="G3823" s="15"/>
      <c r="H3823" s="11"/>
      <c r="I3823" s="20"/>
      <c r="J3823" s="3"/>
      <c r="K3823" s="3"/>
      <c r="L3823" s="32"/>
      <c r="M3823" s="32"/>
      <c r="N3823" s="20"/>
    </row>
    <row r="3824" spans="1:14" x14ac:dyDescent="0.3">
      <c r="A3824" s="5" t="s">
        <v>237</v>
      </c>
      <c r="B3824" s="5" t="s">
        <v>238</v>
      </c>
      <c r="C3824" s="5" t="s">
        <v>3808</v>
      </c>
      <c r="D3824" s="5">
        <v>80</v>
      </c>
      <c r="E3824" s="6">
        <v>7868</v>
      </c>
      <c r="F3824" s="17" t="str">
        <f>VLOOKUP(A3824,'forecast data dump'!$A$1:$H$3450,4,FALSE)</f>
        <v>01-Jul-19 A</v>
      </c>
      <c r="G3824" s="17" t="str">
        <f>VLOOKUP(A3824,'forecast data dump'!$A$1:$H$3450,5,FALSE)</f>
        <v>09-Jul-19 A</v>
      </c>
      <c r="H3824" s="13">
        <f>VLOOKUP(A3824,'forecast data dump'!$A$1:$H$3450,8,FALSE)</f>
        <v>1</v>
      </c>
      <c r="I3824" s="22">
        <f>D3824*(1-H3824)</f>
        <v>0</v>
      </c>
      <c r="J3824" s="5"/>
      <c r="K3824" s="5"/>
      <c r="L3824" s="33">
        <f>E3824*(1-H3824)</f>
        <v>0</v>
      </c>
      <c r="M3824" s="33">
        <f>IF(J3824="",L3824,(E3824/D3824)*J3824)</f>
        <v>0</v>
      </c>
      <c r="N3824" s="22">
        <f>L3824-M3824</f>
        <v>0</v>
      </c>
    </row>
    <row r="3825" spans="1:14" x14ac:dyDescent="0.3">
      <c r="A3825" s="5" t="s">
        <v>241</v>
      </c>
      <c r="B3825" s="5" t="s">
        <v>242</v>
      </c>
      <c r="C3825" s="5" t="s">
        <v>3809</v>
      </c>
      <c r="D3825" s="5">
        <v>95000</v>
      </c>
      <c r="E3825" s="6">
        <v>106168</v>
      </c>
      <c r="F3825" s="17" t="str">
        <f>VLOOKUP(A3825,'forecast data dump'!$A$1:$H$3450,4,FALSE)</f>
        <v>25-Jul-19 A</v>
      </c>
      <c r="G3825" s="17" t="str">
        <f>VLOOKUP(A3825,'forecast data dump'!$A$1:$H$3450,5,FALSE)</f>
        <v>31-Oct-19 A</v>
      </c>
      <c r="H3825" s="13">
        <f>VLOOKUP(A3825,'forecast data dump'!$A$1:$H$3450,8,FALSE)</f>
        <v>1</v>
      </c>
      <c r="I3825" s="22">
        <f>D3825*(1-H3825)</f>
        <v>0</v>
      </c>
      <c r="J3825" s="5"/>
      <c r="K3825" s="5"/>
      <c r="L3825" s="33">
        <f>E3825*(1-H3825)</f>
        <v>0</v>
      </c>
      <c r="M3825" s="33">
        <f>IF(J3825="",L3825,(E3825/D3825)*J3825)</f>
        <v>0</v>
      </c>
      <c r="N3825" s="22">
        <f>L3825-M3825</f>
        <v>0</v>
      </c>
    </row>
    <row r="3826" spans="1:14" x14ac:dyDescent="0.3">
      <c r="A3826" s="3" t="s">
        <v>7923</v>
      </c>
      <c r="B3826" s="3"/>
      <c r="C3826" s="3"/>
      <c r="D3826" s="3"/>
      <c r="E3826" s="4"/>
      <c r="F3826" s="15"/>
      <c r="G3826" s="15"/>
      <c r="H3826" s="11"/>
      <c r="I3826" s="20"/>
      <c r="J3826" s="3"/>
      <c r="K3826" s="3"/>
      <c r="L3826" s="32"/>
      <c r="M3826" s="32"/>
      <c r="N3826" s="20"/>
    </row>
    <row r="3827" spans="1:14" x14ac:dyDescent="0.3">
      <c r="A3827" s="3" t="s">
        <v>7997</v>
      </c>
      <c r="B3827" s="3"/>
      <c r="C3827" s="3"/>
      <c r="D3827" s="3"/>
      <c r="E3827" s="4"/>
      <c r="F3827" s="15"/>
      <c r="G3827" s="15"/>
      <c r="H3827" s="11"/>
      <c r="I3827" s="20"/>
      <c r="J3827" s="3"/>
      <c r="K3827" s="3"/>
      <c r="L3827" s="32"/>
      <c r="M3827" s="32"/>
      <c r="N3827" s="20"/>
    </row>
    <row r="3828" spans="1:14" x14ac:dyDescent="0.3">
      <c r="A3828" s="5" t="s">
        <v>265</v>
      </c>
      <c r="B3828" s="5" t="s">
        <v>266</v>
      </c>
      <c r="C3828" s="5" t="s">
        <v>3810</v>
      </c>
      <c r="D3828" s="5">
        <v>3600</v>
      </c>
      <c r="E3828" s="6">
        <v>3972</v>
      </c>
      <c r="F3828" s="17" t="str">
        <f>VLOOKUP(A3828,'forecast data dump'!$A$1:$H$3450,4,FALSE)</f>
        <v>01-Jul-19 A</v>
      </c>
      <c r="G3828" s="17" t="str">
        <f>VLOOKUP(A3828,'forecast data dump'!$A$1:$H$3450,5,FALSE)</f>
        <v>31-Jul-19 A</v>
      </c>
      <c r="H3828" s="13">
        <f>VLOOKUP(A3828,'forecast data dump'!$A$1:$H$3450,8,FALSE)</f>
        <v>1</v>
      </c>
      <c r="I3828" s="22">
        <f>D3828*(1-H3828)</f>
        <v>0</v>
      </c>
      <c r="J3828" s="5"/>
      <c r="K3828" s="5"/>
      <c r="L3828" s="33">
        <f>E3828*(1-H3828)</f>
        <v>0</v>
      </c>
      <c r="M3828" s="33">
        <f>IF(J3828="",L3828,(E3828/D3828)*J3828)</f>
        <v>0</v>
      </c>
      <c r="N3828" s="22">
        <f>L3828-M3828</f>
        <v>0</v>
      </c>
    </row>
    <row r="3829" spans="1:14" x14ac:dyDescent="0.3">
      <c r="A3829" s="3" t="s">
        <v>7924</v>
      </c>
      <c r="B3829" s="3"/>
      <c r="C3829" s="3"/>
      <c r="D3829" s="3"/>
      <c r="E3829" s="4"/>
      <c r="F3829" s="15"/>
      <c r="G3829" s="15"/>
      <c r="H3829" s="11"/>
      <c r="I3829" s="20"/>
      <c r="J3829" s="3"/>
      <c r="K3829" s="3"/>
      <c r="L3829" s="32"/>
      <c r="M3829" s="32"/>
      <c r="N3829" s="20"/>
    </row>
    <row r="3830" spans="1:14" x14ac:dyDescent="0.3">
      <c r="A3830" s="5" t="s">
        <v>287</v>
      </c>
      <c r="B3830" s="5" t="s">
        <v>288</v>
      </c>
      <c r="C3830" s="5" t="s">
        <v>3797</v>
      </c>
      <c r="D3830" s="5">
        <v>2500</v>
      </c>
      <c r="E3830" s="6">
        <v>2758</v>
      </c>
      <c r="F3830" s="17" t="str">
        <f>VLOOKUP(A3830,'forecast data dump'!$A$1:$H$3450,4,FALSE)</f>
        <v>01-Aug-19 A</v>
      </c>
      <c r="G3830" s="17" t="str">
        <f>VLOOKUP(A3830,'forecast data dump'!$A$1:$H$3450,5,FALSE)</f>
        <v>20-Aug-19 A</v>
      </c>
      <c r="H3830" s="13">
        <f>VLOOKUP(A3830,'forecast data dump'!$A$1:$H$3450,8,FALSE)</f>
        <v>1</v>
      </c>
      <c r="I3830" s="22">
        <f>D3830*(1-H3830)</f>
        <v>0</v>
      </c>
      <c r="J3830" s="5"/>
      <c r="K3830" s="5"/>
      <c r="L3830" s="33">
        <f>E3830*(1-H3830)</f>
        <v>0</v>
      </c>
      <c r="M3830" s="33">
        <f>IF(J3830="",L3830,(E3830/D3830)*J3830)</f>
        <v>0</v>
      </c>
      <c r="N3830" s="22">
        <f>L3830-M3830</f>
        <v>0</v>
      </c>
    </row>
    <row r="3831" spans="1:14" x14ac:dyDescent="0.3">
      <c r="A3831" s="3" t="s">
        <v>7925</v>
      </c>
      <c r="B3831" s="3"/>
      <c r="C3831" s="3"/>
      <c r="D3831" s="3"/>
      <c r="E3831" s="4"/>
      <c r="F3831" s="15"/>
      <c r="G3831" s="15"/>
      <c r="H3831" s="11"/>
      <c r="I3831" s="20"/>
      <c r="J3831" s="3"/>
      <c r="K3831" s="3"/>
      <c r="L3831" s="32"/>
      <c r="M3831" s="32"/>
      <c r="N3831" s="20"/>
    </row>
    <row r="3832" spans="1:14" x14ac:dyDescent="0.3">
      <c r="A3832" s="3" t="s">
        <v>7998</v>
      </c>
      <c r="B3832" s="3"/>
      <c r="C3832" s="3"/>
      <c r="D3832" s="3"/>
      <c r="E3832" s="4"/>
      <c r="F3832" s="15"/>
      <c r="G3832" s="15"/>
      <c r="H3832" s="11"/>
      <c r="I3832" s="20"/>
      <c r="J3832" s="3"/>
      <c r="K3832" s="3"/>
      <c r="L3832" s="32"/>
      <c r="M3832" s="32"/>
      <c r="N3832" s="20"/>
    </row>
    <row r="3833" spans="1:14" x14ac:dyDescent="0.3">
      <c r="A3833" s="5" t="s">
        <v>385</v>
      </c>
      <c r="B3833" s="5" t="s">
        <v>386</v>
      </c>
      <c r="C3833" s="5" t="s">
        <v>3811</v>
      </c>
      <c r="D3833" s="5">
        <v>3600</v>
      </c>
      <c r="E3833" s="6">
        <v>3972</v>
      </c>
      <c r="F3833" s="17" t="str">
        <f>VLOOKUP(A3833,'forecast data dump'!$A$1:$H$3450,4,FALSE)</f>
        <v>01-Jul-19 A</v>
      </c>
      <c r="G3833" s="17" t="str">
        <f>VLOOKUP(A3833,'forecast data dump'!$A$1:$H$3450,5,FALSE)</f>
        <v>30-Aug-19 A</v>
      </c>
      <c r="H3833" s="13">
        <f>VLOOKUP(A3833,'forecast data dump'!$A$1:$H$3450,8,FALSE)</f>
        <v>1</v>
      </c>
      <c r="I3833" s="22">
        <f>D3833*(1-H3833)</f>
        <v>0</v>
      </c>
      <c r="J3833" s="5"/>
      <c r="K3833" s="5"/>
      <c r="L3833" s="33">
        <f>E3833*(1-H3833)</f>
        <v>0</v>
      </c>
      <c r="M3833" s="33">
        <f>IF(J3833="",L3833,(E3833/D3833)*J3833)</f>
        <v>0</v>
      </c>
      <c r="N3833" s="22">
        <f>L3833-M3833</f>
        <v>0</v>
      </c>
    </row>
    <row r="3834" spans="1:14" x14ac:dyDescent="0.3">
      <c r="A3834" s="5" t="s">
        <v>387</v>
      </c>
      <c r="B3834" s="5" t="s">
        <v>388</v>
      </c>
      <c r="C3834" s="5" t="s">
        <v>3812</v>
      </c>
      <c r="D3834" s="5">
        <v>3600</v>
      </c>
      <c r="E3834" s="6">
        <v>3972</v>
      </c>
      <c r="F3834" s="17" t="str">
        <f>VLOOKUP(A3834,'forecast data dump'!$A$1:$H$3450,4,FALSE)</f>
        <v>01-Aug-19 A</v>
      </c>
      <c r="G3834" s="17" t="str">
        <f>VLOOKUP(A3834,'forecast data dump'!$A$1:$H$3450,5,FALSE)</f>
        <v>30-Aug-19 A</v>
      </c>
      <c r="H3834" s="13">
        <f>VLOOKUP(A3834,'forecast data dump'!$A$1:$H$3450,8,FALSE)</f>
        <v>1</v>
      </c>
      <c r="I3834" s="22">
        <f>D3834*(1-H3834)</f>
        <v>0</v>
      </c>
      <c r="J3834" s="5"/>
      <c r="K3834" s="5"/>
      <c r="L3834" s="33">
        <f>E3834*(1-H3834)</f>
        <v>0</v>
      </c>
      <c r="M3834" s="33">
        <f>IF(J3834="",L3834,(E3834/D3834)*J3834)</f>
        <v>0</v>
      </c>
      <c r="N3834" s="22">
        <f>L3834-M3834</f>
        <v>0</v>
      </c>
    </row>
    <row r="3835" spans="1:14" x14ac:dyDescent="0.3">
      <c r="A3835" s="3" t="s">
        <v>7926</v>
      </c>
      <c r="B3835" s="3"/>
      <c r="C3835" s="3"/>
      <c r="D3835" s="3"/>
      <c r="E3835" s="4"/>
      <c r="F3835" s="15"/>
      <c r="G3835" s="15"/>
      <c r="H3835" s="11"/>
      <c r="I3835" s="20"/>
      <c r="J3835" s="3"/>
      <c r="K3835" s="3"/>
      <c r="L3835" s="32"/>
      <c r="M3835" s="32"/>
      <c r="N3835" s="20"/>
    </row>
    <row r="3836" spans="1:14" x14ac:dyDescent="0.3">
      <c r="A3836" s="5" t="s">
        <v>397</v>
      </c>
      <c r="B3836" s="5" t="s">
        <v>398</v>
      </c>
      <c r="C3836" s="5" t="s">
        <v>3797</v>
      </c>
      <c r="D3836" s="5">
        <v>2000</v>
      </c>
      <c r="E3836" s="6">
        <v>2207</v>
      </c>
      <c r="F3836" s="17" t="str">
        <f>VLOOKUP(A3836,'forecast data dump'!$A$1:$H$3450,4,FALSE)</f>
        <v>01-Aug-19 A</v>
      </c>
      <c r="G3836" s="17" t="str">
        <f>VLOOKUP(A3836,'forecast data dump'!$A$1:$H$3450,5,FALSE)</f>
        <v>29-Aug-19 A</v>
      </c>
      <c r="H3836" s="13">
        <f>VLOOKUP(A3836,'forecast data dump'!$A$1:$H$3450,8,FALSE)</f>
        <v>1</v>
      </c>
      <c r="I3836" s="22">
        <f>D3836*(1-H3836)</f>
        <v>0</v>
      </c>
      <c r="J3836" s="5"/>
      <c r="K3836" s="5"/>
      <c r="L3836" s="33">
        <f>E3836*(1-H3836)</f>
        <v>0</v>
      </c>
      <c r="M3836" s="33">
        <f>IF(J3836="",L3836,(E3836/D3836)*J3836)</f>
        <v>0</v>
      </c>
      <c r="N3836" s="22">
        <f>L3836-M3836</f>
        <v>0</v>
      </c>
    </row>
    <row r="3837" spans="1:14" x14ac:dyDescent="0.3">
      <c r="A3837" s="5" t="s">
        <v>399</v>
      </c>
      <c r="B3837" s="5" t="s">
        <v>400</v>
      </c>
      <c r="C3837" s="5" t="s">
        <v>3797</v>
      </c>
      <c r="D3837" s="5">
        <v>10000</v>
      </c>
      <c r="E3837" s="6">
        <v>11033</v>
      </c>
      <c r="F3837" s="17" t="str">
        <f>VLOOKUP(A3837,'forecast data dump'!$A$1:$H$3450,4,FALSE)</f>
        <v>01-Aug-19 A</v>
      </c>
      <c r="G3837" s="17" t="str">
        <f>VLOOKUP(A3837,'forecast data dump'!$A$1:$H$3450,5,FALSE)</f>
        <v>29-Aug-19 A</v>
      </c>
      <c r="H3837" s="13">
        <f>VLOOKUP(A3837,'forecast data dump'!$A$1:$H$3450,8,FALSE)</f>
        <v>1</v>
      </c>
      <c r="I3837" s="22">
        <f>D3837*(1-H3837)</f>
        <v>0</v>
      </c>
      <c r="J3837" s="5"/>
      <c r="K3837" s="5"/>
      <c r="L3837" s="33">
        <f>E3837*(1-H3837)</f>
        <v>0</v>
      </c>
      <c r="M3837" s="33">
        <f>IF(J3837="",L3837,(E3837/D3837)*J3837)</f>
        <v>0</v>
      </c>
      <c r="N3837" s="22">
        <f>L3837-M3837</f>
        <v>0</v>
      </c>
    </row>
    <row r="3838" spans="1:14" x14ac:dyDescent="0.3">
      <c r="A3838" s="3" t="s">
        <v>7927</v>
      </c>
      <c r="B3838" s="3"/>
      <c r="C3838" s="3"/>
      <c r="D3838" s="3"/>
      <c r="E3838" s="4"/>
      <c r="F3838" s="15"/>
      <c r="G3838" s="15"/>
      <c r="H3838" s="11"/>
      <c r="I3838" s="20"/>
      <c r="J3838" s="3"/>
      <c r="K3838" s="3"/>
      <c r="L3838" s="32"/>
      <c r="M3838" s="32"/>
      <c r="N3838" s="20"/>
    </row>
    <row r="3839" spans="1:14" x14ac:dyDescent="0.3">
      <c r="A3839" s="3" t="s">
        <v>7907</v>
      </c>
      <c r="B3839" s="3"/>
      <c r="C3839" s="3"/>
      <c r="D3839" s="3"/>
      <c r="E3839" s="4"/>
      <c r="F3839" s="15"/>
      <c r="G3839" s="15"/>
      <c r="H3839" s="11"/>
      <c r="I3839" s="20"/>
      <c r="J3839" s="3"/>
      <c r="K3839" s="3"/>
      <c r="L3839" s="32"/>
      <c r="M3839" s="32"/>
      <c r="N3839" s="20"/>
    </row>
    <row r="3840" spans="1:14" x14ac:dyDescent="0.3">
      <c r="A3840" s="5" t="s">
        <v>299</v>
      </c>
      <c r="B3840" s="5" t="s">
        <v>300</v>
      </c>
      <c r="C3840" s="5" t="s">
        <v>3762</v>
      </c>
      <c r="D3840" s="5">
        <v>5871</v>
      </c>
      <c r="E3840" s="6">
        <v>6681</v>
      </c>
      <c r="F3840" s="17" t="str">
        <f>VLOOKUP(A3840,'forecast data dump'!$A$1:$H$3450,4,FALSE)</f>
        <v>01-Apr-20 A</v>
      </c>
      <c r="G3840" s="17" t="str">
        <f>VLOOKUP(A3840,'forecast data dump'!$A$1:$H$3450,5,FALSE)</f>
        <v>30-Oct-20 A</v>
      </c>
      <c r="H3840" s="13">
        <f>VLOOKUP(A3840,'forecast data dump'!$A$1:$H$3450,8,FALSE)</f>
        <v>1</v>
      </c>
      <c r="I3840" s="22">
        <f>D3840*(1-H3840)</f>
        <v>0</v>
      </c>
      <c r="J3840" s="5"/>
      <c r="K3840" s="5"/>
      <c r="L3840" s="33">
        <f>E3840*(1-H3840)</f>
        <v>0</v>
      </c>
      <c r="M3840" s="33">
        <f>IF(J3840="",L3840,(E3840/D3840)*J3840)</f>
        <v>0</v>
      </c>
      <c r="N3840" s="22">
        <f>L3840-M3840</f>
        <v>0</v>
      </c>
    </row>
    <row r="3841" spans="1:14" x14ac:dyDescent="0.3">
      <c r="A3841" s="5" t="s">
        <v>301</v>
      </c>
      <c r="B3841" s="5" t="s">
        <v>302</v>
      </c>
      <c r="C3841" s="5" t="s">
        <v>3762</v>
      </c>
      <c r="D3841" s="5">
        <v>1476</v>
      </c>
      <c r="E3841" s="6">
        <v>1680</v>
      </c>
      <c r="F3841" s="17" t="str">
        <f>VLOOKUP(A3841,'forecast data dump'!$A$1:$H$3450,4,FALSE)</f>
        <v>01-Apr-20 A</v>
      </c>
      <c r="G3841" s="17" t="str">
        <f>VLOOKUP(A3841,'forecast data dump'!$A$1:$H$3450,5,FALSE)</f>
        <v>29-May-20 A</v>
      </c>
      <c r="H3841" s="13">
        <f>VLOOKUP(A3841,'forecast data dump'!$A$1:$H$3450,8,FALSE)</f>
        <v>1</v>
      </c>
      <c r="I3841" s="22">
        <f>D3841*(1-H3841)</f>
        <v>0</v>
      </c>
      <c r="J3841" s="5"/>
      <c r="K3841" s="5"/>
      <c r="L3841" s="33">
        <f>E3841*(1-H3841)</f>
        <v>0</v>
      </c>
      <c r="M3841" s="33">
        <f>IF(J3841="",L3841,(E3841/D3841)*J3841)</f>
        <v>0</v>
      </c>
      <c r="N3841" s="22">
        <f>L3841-M3841</f>
        <v>0</v>
      </c>
    </row>
    <row r="3842" spans="1:14" x14ac:dyDescent="0.3">
      <c r="A3842" s="5" t="s">
        <v>303</v>
      </c>
      <c r="B3842" s="5" t="s">
        <v>304</v>
      </c>
      <c r="C3842" s="5" t="s">
        <v>3762</v>
      </c>
      <c r="D3842" s="5">
        <v>8000</v>
      </c>
      <c r="E3842" s="6">
        <v>9103</v>
      </c>
      <c r="F3842" s="17" t="str">
        <f>VLOOKUP(A3842,'forecast data dump'!$A$1:$H$3450,4,FALSE)</f>
        <v>02-Dec-19 A</v>
      </c>
      <c r="G3842" s="17" t="str">
        <f>VLOOKUP(A3842,'forecast data dump'!$A$1:$H$3450,5,FALSE)</f>
        <v>30-Sep-20 A</v>
      </c>
      <c r="H3842" s="13">
        <f>VLOOKUP(A3842,'forecast data dump'!$A$1:$H$3450,8,FALSE)</f>
        <v>1</v>
      </c>
      <c r="I3842" s="22">
        <f>D3842*(1-H3842)</f>
        <v>0</v>
      </c>
      <c r="J3842" s="5"/>
      <c r="K3842" s="5"/>
      <c r="L3842" s="33">
        <f>E3842*(1-H3842)</f>
        <v>0</v>
      </c>
      <c r="M3842" s="33">
        <f>IF(J3842="",L3842,(E3842/D3842)*J3842)</f>
        <v>0</v>
      </c>
      <c r="N3842" s="22">
        <f>L3842-M3842</f>
        <v>0</v>
      </c>
    </row>
    <row r="3843" spans="1:14" x14ac:dyDescent="0.3">
      <c r="A3843" s="5" t="s">
        <v>305</v>
      </c>
      <c r="B3843" s="5" t="s">
        <v>306</v>
      </c>
      <c r="C3843" s="5" t="s">
        <v>3762</v>
      </c>
      <c r="D3843" s="5">
        <v>5630</v>
      </c>
      <c r="E3843" s="6">
        <v>6407</v>
      </c>
      <c r="F3843" s="17" t="str">
        <f>VLOOKUP(A3843,'forecast data dump'!$A$1:$H$3450,4,FALSE)</f>
        <v>13-Apr-20 A</v>
      </c>
      <c r="G3843" s="17" t="str">
        <f>VLOOKUP(A3843,'forecast data dump'!$A$1:$H$3450,5,FALSE)</f>
        <v>23-Oct-20 A</v>
      </c>
      <c r="H3843" s="13">
        <f>VLOOKUP(A3843,'forecast data dump'!$A$1:$H$3450,8,FALSE)</f>
        <v>1</v>
      </c>
      <c r="I3843" s="22">
        <f>D3843*(1-H3843)</f>
        <v>0</v>
      </c>
      <c r="J3843" s="5"/>
      <c r="K3843" s="5"/>
      <c r="L3843" s="33">
        <f>E3843*(1-H3843)</f>
        <v>0</v>
      </c>
      <c r="M3843" s="33">
        <f>IF(J3843="",L3843,(E3843/D3843)*J3843)</f>
        <v>0</v>
      </c>
      <c r="N3843" s="22">
        <f>L3843-M3843</f>
        <v>0</v>
      </c>
    </row>
    <row r="3844" spans="1:14" x14ac:dyDescent="0.3">
      <c r="A3844" s="3" t="s">
        <v>7908</v>
      </c>
      <c r="B3844" s="3"/>
      <c r="C3844" s="3"/>
      <c r="D3844" s="3"/>
      <c r="E3844" s="4"/>
      <c r="F3844" s="15"/>
      <c r="G3844" s="15"/>
      <c r="H3844" s="11"/>
      <c r="I3844" s="20"/>
      <c r="J3844" s="3"/>
      <c r="K3844" s="3"/>
      <c r="L3844" s="32"/>
      <c r="M3844" s="32"/>
      <c r="N3844" s="20"/>
    </row>
    <row r="3845" spans="1:14" x14ac:dyDescent="0.3">
      <c r="A3845" s="5" t="s">
        <v>353</v>
      </c>
      <c r="B3845" s="5" t="s">
        <v>354</v>
      </c>
      <c r="C3845" s="5" t="s">
        <v>3762</v>
      </c>
      <c r="D3845" s="5">
        <v>35000</v>
      </c>
      <c r="E3845" s="6">
        <v>38614</v>
      </c>
      <c r="F3845" s="17" t="str">
        <f>VLOOKUP(A3845,'forecast data dump'!$A$1:$H$3450,4,FALSE)</f>
        <v>02-Jul-19 A</v>
      </c>
      <c r="G3845" s="17" t="str">
        <f>VLOOKUP(A3845,'forecast data dump'!$A$1:$H$3450,5,FALSE)</f>
        <v>16-Jul-19 A</v>
      </c>
      <c r="H3845" s="13">
        <f>VLOOKUP(A3845,'forecast data dump'!$A$1:$H$3450,8,FALSE)</f>
        <v>1</v>
      </c>
      <c r="I3845" s="22">
        <f>D3845*(1-H3845)</f>
        <v>0</v>
      </c>
      <c r="J3845" s="5"/>
      <c r="K3845" s="5"/>
      <c r="L3845" s="33">
        <f>E3845*(1-H3845)</f>
        <v>0</v>
      </c>
      <c r="M3845" s="33">
        <f>IF(J3845="",L3845,(E3845/D3845)*J3845)</f>
        <v>0</v>
      </c>
      <c r="N3845" s="22">
        <f>L3845-M3845</f>
        <v>0</v>
      </c>
    </row>
    <row r="3846" spans="1:14" x14ac:dyDescent="0.3">
      <c r="A3846" s="5" t="s">
        <v>355</v>
      </c>
      <c r="B3846" s="5" t="s">
        <v>356</v>
      </c>
      <c r="C3846" s="5" t="s">
        <v>3762</v>
      </c>
      <c r="D3846" s="5">
        <v>70000</v>
      </c>
      <c r="E3846" s="6">
        <v>77229</v>
      </c>
      <c r="F3846" s="17" t="str">
        <f>VLOOKUP(A3846,'forecast data dump'!$A$1:$H$3450,4,FALSE)</f>
        <v>17-Jul-19 A</v>
      </c>
      <c r="G3846" s="17" t="str">
        <f>VLOOKUP(A3846,'forecast data dump'!$A$1:$H$3450,5,FALSE)</f>
        <v>31-Jul-19 A</v>
      </c>
      <c r="H3846" s="13">
        <f>VLOOKUP(A3846,'forecast data dump'!$A$1:$H$3450,8,FALSE)</f>
        <v>1</v>
      </c>
      <c r="I3846" s="22">
        <f>D3846*(1-H3846)</f>
        <v>0</v>
      </c>
      <c r="J3846" s="5"/>
      <c r="K3846" s="5"/>
      <c r="L3846" s="33">
        <f>E3846*(1-H3846)</f>
        <v>0</v>
      </c>
      <c r="M3846" s="33">
        <f>IF(J3846="",L3846,(E3846/D3846)*J3846)</f>
        <v>0</v>
      </c>
      <c r="N3846" s="22">
        <f>L3846-M3846</f>
        <v>0</v>
      </c>
    </row>
    <row r="3847" spans="1:14" x14ac:dyDescent="0.3">
      <c r="A3847" s="5" t="s">
        <v>357</v>
      </c>
      <c r="B3847" s="5" t="s">
        <v>358</v>
      </c>
      <c r="C3847" s="5" t="s">
        <v>3762</v>
      </c>
      <c r="D3847" s="5">
        <v>47500</v>
      </c>
      <c r="E3847" s="6">
        <v>52405</v>
      </c>
      <c r="F3847" s="17" t="str">
        <f>VLOOKUP(A3847,'forecast data dump'!$A$1:$H$3450,4,FALSE)</f>
        <v>01-Aug-19 A</v>
      </c>
      <c r="G3847" s="17" t="str">
        <f>VLOOKUP(A3847,'forecast data dump'!$A$1:$H$3450,5,FALSE)</f>
        <v>28-Aug-19 A</v>
      </c>
      <c r="H3847" s="13">
        <f>VLOOKUP(A3847,'forecast data dump'!$A$1:$H$3450,8,FALSE)</f>
        <v>1</v>
      </c>
      <c r="I3847" s="22">
        <f>D3847*(1-H3847)</f>
        <v>0</v>
      </c>
      <c r="J3847" s="5"/>
      <c r="K3847" s="5"/>
      <c r="L3847" s="33">
        <f>E3847*(1-H3847)</f>
        <v>0</v>
      </c>
      <c r="M3847" s="33">
        <f>IF(J3847="",L3847,(E3847/D3847)*J3847)</f>
        <v>0</v>
      </c>
      <c r="N3847" s="22">
        <f>L3847-M3847</f>
        <v>0</v>
      </c>
    </row>
    <row r="3848" spans="1:14" x14ac:dyDescent="0.3">
      <c r="A3848" s="5" t="s">
        <v>359</v>
      </c>
      <c r="B3848" s="5" t="s">
        <v>360</v>
      </c>
      <c r="C3848" s="5" t="s">
        <v>3762</v>
      </c>
      <c r="D3848" s="5">
        <v>20000</v>
      </c>
      <c r="E3848" s="6">
        <v>22100</v>
      </c>
      <c r="F3848" s="17" t="str">
        <f>VLOOKUP(A3848,'forecast data dump'!$A$1:$H$3450,4,FALSE)</f>
        <v>29-Aug-19 A</v>
      </c>
      <c r="G3848" s="17" t="str">
        <f>VLOOKUP(A3848,'forecast data dump'!$A$1:$H$3450,5,FALSE)</f>
        <v>30-Aug-19 A</v>
      </c>
      <c r="H3848" s="13">
        <f>VLOOKUP(A3848,'forecast data dump'!$A$1:$H$3450,8,FALSE)</f>
        <v>1</v>
      </c>
      <c r="I3848" s="22">
        <f>D3848*(1-H3848)</f>
        <v>0</v>
      </c>
      <c r="J3848" s="5"/>
      <c r="K3848" s="5"/>
      <c r="L3848" s="33">
        <f>E3848*(1-H3848)</f>
        <v>0</v>
      </c>
      <c r="M3848" s="33">
        <f>IF(J3848="",L3848,(E3848/D3848)*J3848)</f>
        <v>0</v>
      </c>
      <c r="N3848" s="22">
        <f>L3848-M3848</f>
        <v>0</v>
      </c>
    </row>
    <row r="3849" spans="1:14" x14ac:dyDescent="0.3">
      <c r="A3849" s="3" t="s">
        <v>7928</v>
      </c>
      <c r="B3849" s="3"/>
      <c r="C3849" s="3"/>
      <c r="D3849" s="3"/>
      <c r="E3849" s="4"/>
      <c r="F3849" s="15"/>
      <c r="G3849" s="15"/>
      <c r="H3849" s="11"/>
      <c r="I3849" s="20"/>
      <c r="J3849" s="3"/>
      <c r="K3849" s="3"/>
      <c r="L3849" s="32"/>
      <c r="M3849" s="32"/>
      <c r="N3849" s="20"/>
    </row>
    <row r="3850" spans="1:14" x14ac:dyDescent="0.3">
      <c r="A3850" s="3" t="s">
        <v>7929</v>
      </c>
      <c r="B3850" s="3"/>
      <c r="C3850" s="3"/>
      <c r="D3850" s="3"/>
      <c r="E3850" s="4"/>
      <c r="F3850" s="15"/>
      <c r="G3850" s="15"/>
      <c r="H3850" s="11"/>
      <c r="I3850" s="20"/>
      <c r="J3850" s="3"/>
      <c r="K3850" s="3"/>
      <c r="L3850" s="32"/>
      <c r="M3850" s="32"/>
      <c r="N3850" s="20"/>
    </row>
    <row r="3851" spans="1:14" x14ac:dyDescent="0.3">
      <c r="A3851" s="5" t="s">
        <v>407</v>
      </c>
      <c r="B3851" s="5" t="s">
        <v>408</v>
      </c>
      <c r="C3851" s="5" t="s">
        <v>3762</v>
      </c>
      <c r="D3851" s="5">
        <v>2563</v>
      </c>
      <c r="E3851" s="6">
        <v>2828</v>
      </c>
      <c r="F3851" s="17" t="str">
        <f>VLOOKUP(A3851,'forecast data dump'!$A$1:$H$3450,4,FALSE)</f>
        <v>01-Aug-19 A</v>
      </c>
      <c r="G3851" s="17" t="str">
        <f>VLOOKUP(A3851,'forecast data dump'!$A$1:$H$3450,5,FALSE)</f>
        <v>30-Aug-19 A</v>
      </c>
      <c r="H3851" s="13">
        <f>VLOOKUP(A3851,'forecast data dump'!$A$1:$H$3450,8,FALSE)</f>
        <v>1</v>
      </c>
      <c r="I3851" s="22">
        <f>D3851*(1-H3851)</f>
        <v>0</v>
      </c>
      <c r="J3851" s="5"/>
      <c r="K3851" s="5"/>
      <c r="L3851" s="33">
        <f>E3851*(1-H3851)</f>
        <v>0</v>
      </c>
      <c r="M3851" s="33">
        <f>IF(J3851="",L3851,(E3851/D3851)*J3851)</f>
        <v>0</v>
      </c>
      <c r="N3851" s="22">
        <f>L3851-M3851</f>
        <v>0</v>
      </c>
    </row>
    <row r="3852" spans="1:14" x14ac:dyDescent="0.3">
      <c r="A3852" s="5" t="s">
        <v>411</v>
      </c>
      <c r="B3852" s="5" t="s">
        <v>412</v>
      </c>
      <c r="C3852" s="5" t="s">
        <v>3762</v>
      </c>
      <c r="D3852" s="5">
        <v>73524</v>
      </c>
      <c r="E3852" s="6">
        <v>81116</v>
      </c>
      <c r="F3852" s="17" t="str">
        <f>VLOOKUP(A3852,'forecast data dump'!$A$1:$H$3450,4,FALSE)</f>
        <v>01-Aug-19 A</v>
      </c>
      <c r="G3852" s="17" t="str">
        <f>VLOOKUP(A3852,'forecast data dump'!$A$1:$H$3450,5,FALSE)</f>
        <v>28-Feb-20 A</v>
      </c>
      <c r="H3852" s="13">
        <f>VLOOKUP(A3852,'forecast data dump'!$A$1:$H$3450,8,FALSE)</f>
        <v>1</v>
      </c>
      <c r="I3852" s="22">
        <f>D3852*(1-H3852)</f>
        <v>0</v>
      </c>
      <c r="J3852" s="5"/>
      <c r="K3852" s="5"/>
      <c r="L3852" s="33">
        <f>E3852*(1-H3852)</f>
        <v>0</v>
      </c>
      <c r="M3852" s="33">
        <f>IF(J3852="",L3852,(E3852/D3852)*J3852)</f>
        <v>0</v>
      </c>
      <c r="N3852" s="22">
        <f>L3852-M3852</f>
        <v>0</v>
      </c>
    </row>
    <row r="3853" spans="1:14" x14ac:dyDescent="0.3">
      <c r="A3853" s="5" t="s">
        <v>413</v>
      </c>
      <c r="B3853" s="5" t="s">
        <v>414</v>
      </c>
      <c r="C3853" s="5" t="s">
        <v>3762</v>
      </c>
      <c r="D3853" s="5">
        <v>2876</v>
      </c>
      <c r="E3853" s="6">
        <v>3173</v>
      </c>
      <c r="F3853" s="17" t="str">
        <f>VLOOKUP(A3853,'forecast data dump'!$A$1:$H$3450,4,FALSE)</f>
        <v>01-Aug-19 A</v>
      </c>
      <c r="G3853" s="17" t="str">
        <f>VLOOKUP(A3853,'forecast data dump'!$A$1:$H$3450,5,FALSE)</f>
        <v>14-Aug-19 A</v>
      </c>
      <c r="H3853" s="13">
        <f>VLOOKUP(A3853,'forecast data dump'!$A$1:$H$3450,8,FALSE)</f>
        <v>1</v>
      </c>
      <c r="I3853" s="22">
        <f>D3853*(1-H3853)</f>
        <v>0</v>
      </c>
      <c r="J3853" s="5"/>
      <c r="K3853" s="5"/>
      <c r="L3853" s="33">
        <f>E3853*(1-H3853)</f>
        <v>0</v>
      </c>
      <c r="M3853" s="33">
        <f>IF(J3853="",L3853,(E3853/D3853)*J3853)</f>
        <v>0</v>
      </c>
      <c r="N3853" s="22">
        <f>L3853-M3853</f>
        <v>0</v>
      </c>
    </row>
    <row r="3854" spans="1:14" x14ac:dyDescent="0.3">
      <c r="A3854" s="3" t="s">
        <v>7931</v>
      </c>
      <c r="B3854" s="3"/>
      <c r="C3854" s="3"/>
      <c r="D3854" s="3"/>
      <c r="E3854" s="4"/>
      <c r="F3854" s="15"/>
      <c r="G3854" s="15"/>
      <c r="H3854" s="11"/>
      <c r="I3854" s="20"/>
      <c r="J3854" s="3"/>
      <c r="K3854" s="3"/>
      <c r="L3854" s="32"/>
      <c r="M3854" s="32"/>
      <c r="N3854" s="20"/>
    </row>
    <row r="3855" spans="1:14" x14ac:dyDescent="0.3">
      <c r="A3855" s="5" t="s">
        <v>549</v>
      </c>
      <c r="B3855" s="5" t="s">
        <v>550</v>
      </c>
      <c r="C3855" s="5" t="s">
        <v>3739</v>
      </c>
      <c r="D3855" s="5">
        <v>40977</v>
      </c>
      <c r="E3855" s="6">
        <v>45714</v>
      </c>
      <c r="F3855" s="17" t="str">
        <f>VLOOKUP(A3855,'forecast data dump'!$A$1:$H$3450,4,FALSE)</f>
        <v>01-Feb-17 A</v>
      </c>
      <c r="G3855" s="17" t="str">
        <f>VLOOKUP(A3855,'forecast data dump'!$A$1:$H$3450,5,FALSE)</f>
        <v>29-Sep-17 A</v>
      </c>
      <c r="H3855" s="13">
        <f>VLOOKUP(A3855,'forecast data dump'!$A$1:$H$3450,8,FALSE)</f>
        <v>1</v>
      </c>
      <c r="I3855" s="22">
        <f>D3855*(1-H3855)</f>
        <v>0</v>
      </c>
      <c r="J3855" s="5"/>
      <c r="K3855" s="5"/>
      <c r="L3855" s="33">
        <f>E3855*(1-H3855)</f>
        <v>0</v>
      </c>
      <c r="M3855" s="33">
        <f>IF(J3855="",L3855,(E3855/D3855)*J3855)</f>
        <v>0</v>
      </c>
      <c r="N3855" s="22">
        <f>L3855-M3855</f>
        <v>0</v>
      </c>
    </row>
    <row r="3856" spans="1:14" x14ac:dyDescent="0.3">
      <c r="A3856" s="5" t="s">
        <v>551</v>
      </c>
      <c r="B3856" s="5" t="s">
        <v>552</v>
      </c>
      <c r="C3856" s="5" t="s">
        <v>3739</v>
      </c>
      <c r="D3856" s="5">
        <v>415271</v>
      </c>
      <c r="E3856" s="6">
        <v>463282</v>
      </c>
      <c r="F3856" s="17" t="str">
        <f>VLOOKUP(A3856,'forecast data dump'!$A$1:$H$3450,4,FALSE)</f>
        <v>02-Oct-17 A</v>
      </c>
      <c r="G3856" s="17" t="str">
        <f>VLOOKUP(A3856,'forecast data dump'!$A$1:$H$3450,5,FALSE)</f>
        <v>28-Sep-18 A</v>
      </c>
      <c r="H3856" s="13">
        <f>VLOOKUP(A3856,'forecast data dump'!$A$1:$H$3450,8,FALSE)</f>
        <v>1</v>
      </c>
      <c r="I3856" s="22">
        <f>D3856*(1-H3856)</f>
        <v>0</v>
      </c>
      <c r="J3856" s="5"/>
      <c r="K3856" s="5"/>
      <c r="L3856" s="33">
        <f>E3856*(1-H3856)</f>
        <v>0</v>
      </c>
      <c r="M3856" s="33">
        <f>IF(J3856="",L3856,(E3856/D3856)*J3856)</f>
        <v>0</v>
      </c>
      <c r="N3856" s="22">
        <f>L3856-M3856</f>
        <v>0</v>
      </c>
    </row>
    <row r="3857" spans="1:14" x14ac:dyDescent="0.3">
      <c r="A3857" s="5" t="s">
        <v>555</v>
      </c>
      <c r="B3857" s="5" t="s">
        <v>556</v>
      </c>
      <c r="C3857" s="5" t="s">
        <v>3739</v>
      </c>
      <c r="D3857" s="5">
        <v>634129</v>
      </c>
      <c r="E3857" s="6">
        <v>699612</v>
      </c>
      <c r="F3857" s="17" t="str">
        <f>VLOOKUP(A3857,'forecast data dump'!$A$1:$H$3450,4,FALSE)</f>
        <v>01-Oct-18 A</v>
      </c>
      <c r="G3857" s="17" t="str">
        <f>VLOOKUP(A3857,'forecast data dump'!$A$1:$H$3450,5,FALSE)</f>
        <v>31-May-19 A</v>
      </c>
      <c r="H3857" s="13">
        <f>VLOOKUP(A3857,'forecast data dump'!$A$1:$H$3450,8,FALSE)</f>
        <v>1</v>
      </c>
      <c r="I3857" s="22">
        <f>D3857*(1-H3857)</f>
        <v>0</v>
      </c>
      <c r="J3857" s="5"/>
      <c r="K3857" s="5"/>
      <c r="L3857" s="33">
        <f>E3857*(1-H3857)</f>
        <v>0</v>
      </c>
      <c r="M3857" s="33">
        <f>IF(J3857="",L3857,(E3857/D3857)*J3857)</f>
        <v>0</v>
      </c>
      <c r="N3857" s="22">
        <f>L3857-M3857</f>
        <v>0</v>
      </c>
    </row>
    <row r="3858" spans="1:14" x14ac:dyDescent="0.3">
      <c r="A3858" s="3" t="s">
        <v>8001</v>
      </c>
      <c r="B3858" s="3"/>
      <c r="C3858" s="3"/>
      <c r="D3858" s="3"/>
      <c r="E3858" s="4"/>
      <c r="F3858" s="15"/>
      <c r="G3858" s="15"/>
      <c r="H3858" s="11"/>
      <c r="I3858" s="20"/>
      <c r="J3858" s="3"/>
      <c r="K3858" s="3"/>
      <c r="L3858" s="32"/>
      <c r="M3858" s="32"/>
      <c r="N3858" s="20"/>
    </row>
    <row r="3859" spans="1:14" x14ac:dyDescent="0.3">
      <c r="A3859" s="3" t="s">
        <v>8003</v>
      </c>
      <c r="B3859" s="3"/>
      <c r="C3859" s="3"/>
      <c r="D3859" s="3"/>
      <c r="E3859" s="4"/>
      <c r="F3859" s="15"/>
      <c r="G3859" s="15"/>
      <c r="H3859" s="11"/>
      <c r="I3859" s="20"/>
      <c r="J3859" s="3"/>
      <c r="K3859" s="3"/>
      <c r="L3859" s="32"/>
      <c r="M3859" s="32"/>
      <c r="N3859" s="20"/>
    </row>
    <row r="3860" spans="1:14" x14ac:dyDescent="0.3">
      <c r="A3860" s="3" t="s">
        <v>8004</v>
      </c>
      <c r="B3860" s="3"/>
      <c r="C3860" s="3"/>
      <c r="D3860" s="3"/>
      <c r="E3860" s="4"/>
      <c r="F3860" s="15"/>
      <c r="G3860" s="15"/>
      <c r="H3860" s="11"/>
      <c r="I3860" s="20"/>
      <c r="J3860" s="3"/>
      <c r="K3860" s="3"/>
      <c r="L3860" s="32"/>
      <c r="M3860" s="32"/>
      <c r="N3860" s="20"/>
    </row>
    <row r="3861" spans="1:14" x14ac:dyDescent="0.3">
      <c r="A3861" s="5" t="s">
        <v>558</v>
      </c>
      <c r="B3861" s="5" t="s">
        <v>559</v>
      </c>
      <c r="C3861" s="5" t="s">
        <v>3805</v>
      </c>
      <c r="D3861" s="5">
        <v>219420</v>
      </c>
      <c r="E3861" s="6">
        <v>242078</v>
      </c>
      <c r="F3861" s="17" t="str">
        <f>VLOOKUP(A3861,'forecast data dump'!$A$1:$H$3450,4,FALSE)</f>
        <v>03-Sep-19 A</v>
      </c>
      <c r="G3861" s="17" t="str">
        <f>VLOOKUP(A3861,'forecast data dump'!$A$1:$H$3450,5,FALSE)</f>
        <v>30-Sep-19 A</v>
      </c>
      <c r="H3861" s="13">
        <f>VLOOKUP(A3861,'forecast data dump'!$A$1:$H$3450,8,FALSE)</f>
        <v>1</v>
      </c>
      <c r="I3861" s="22">
        <f>D3861*(1-H3861)</f>
        <v>0</v>
      </c>
      <c r="J3861" s="5"/>
      <c r="K3861" s="5"/>
      <c r="L3861" s="33">
        <f>E3861*(1-H3861)</f>
        <v>0</v>
      </c>
      <c r="M3861" s="33">
        <f>IF(J3861="",L3861,(E3861/D3861)*J3861)</f>
        <v>0</v>
      </c>
      <c r="N3861" s="22">
        <f>L3861-M3861</f>
        <v>0</v>
      </c>
    </row>
    <row r="3862" spans="1:14" x14ac:dyDescent="0.3">
      <c r="A3862" s="5" t="s">
        <v>560</v>
      </c>
      <c r="B3862" s="5" t="s">
        <v>561</v>
      </c>
      <c r="C3862" s="5" t="s">
        <v>3805</v>
      </c>
      <c r="D3862" s="5">
        <v>33239</v>
      </c>
      <c r="E3862" s="6">
        <v>36671</v>
      </c>
      <c r="F3862" s="17" t="str">
        <f>VLOOKUP(A3862,'forecast data dump'!$A$1:$H$3450,4,FALSE)</f>
        <v>01-Jul-19 A</v>
      </c>
      <c r="G3862" s="17" t="str">
        <f>VLOOKUP(A3862,'forecast data dump'!$A$1:$H$3450,5,FALSE)</f>
        <v>30-Mar-20 A</v>
      </c>
      <c r="H3862" s="13">
        <f>VLOOKUP(A3862,'forecast data dump'!$A$1:$H$3450,8,FALSE)</f>
        <v>1</v>
      </c>
      <c r="I3862" s="22">
        <f>D3862*(1-H3862)</f>
        <v>0</v>
      </c>
      <c r="J3862" s="5"/>
      <c r="K3862" s="5"/>
      <c r="L3862" s="33">
        <f>E3862*(1-H3862)</f>
        <v>0</v>
      </c>
      <c r="M3862" s="33">
        <f>IF(J3862="",L3862,(E3862/D3862)*J3862)</f>
        <v>0</v>
      </c>
      <c r="N3862" s="22">
        <f>L3862-M3862</f>
        <v>0</v>
      </c>
    </row>
    <row r="3863" spans="1:14" x14ac:dyDescent="0.3">
      <c r="A3863" s="5" t="s">
        <v>562</v>
      </c>
      <c r="B3863" s="5" t="s">
        <v>563</v>
      </c>
      <c r="C3863" s="5" t="s">
        <v>3803</v>
      </c>
      <c r="D3863" s="5">
        <v>0</v>
      </c>
      <c r="E3863" s="6">
        <v>0</v>
      </c>
      <c r="F3863" s="17" t="str">
        <f>VLOOKUP(A3863,'forecast data dump'!$A$1:$H$3450,4,FALSE)</f>
        <v>03-Jun-19 A</v>
      </c>
      <c r="G3863" s="17" t="str">
        <f>VLOOKUP(A3863,'forecast data dump'!$A$1:$H$3450,5,FALSE)</f>
        <v>28-Jun-19 A</v>
      </c>
      <c r="H3863" s="13">
        <f>VLOOKUP(A3863,'forecast data dump'!$A$1:$H$3450,8,FALSE)</f>
        <v>1</v>
      </c>
      <c r="I3863" s="22">
        <f>D3863*(1-H3863)</f>
        <v>0</v>
      </c>
      <c r="J3863" s="5"/>
      <c r="K3863" s="5"/>
      <c r="L3863" s="33">
        <f>E3863*(1-H3863)</f>
        <v>0</v>
      </c>
      <c r="M3863" s="33">
        <f>IF(J3863="",L3863,(E3863/D3863)*J3863)</f>
        <v>0</v>
      </c>
      <c r="N3863" s="22">
        <f>L3863-M3863</f>
        <v>0</v>
      </c>
    </row>
    <row r="3864" spans="1:14" x14ac:dyDescent="0.3">
      <c r="A3864" s="5" t="s">
        <v>562</v>
      </c>
      <c r="B3864" s="5" t="s">
        <v>563</v>
      </c>
      <c r="C3864" s="5" t="s">
        <v>3804</v>
      </c>
      <c r="D3864" s="5">
        <v>662</v>
      </c>
      <c r="E3864" s="6">
        <v>11004</v>
      </c>
      <c r="F3864" s="17" t="str">
        <f>VLOOKUP(A3864,'forecast data dump'!$A$1:$H$3450,4,FALSE)</f>
        <v>03-Jun-19 A</v>
      </c>
      <c r="G3864" s="17" t="str">
        <f>VLOOKUP(A3864,'forecast data dump'!$A$1:$H$3450,5,FALSE)</f>
        <v>28-Jun-19 A</v>
      </c>
      <c r="H3864" s="13">
        <f>VLOOKUP(A3864,'forecast data dump'!$A$1:$H$3450,8,FALSE)</f>
        <v>1</v>
      </c>
      <c r="I3864" s="22">
        <f>D3864*(1-H3864)</f>
        <v>0</v>
      </c>
      <c r="J3864" s="5"/>
      <c r="K3864" s="5"/>
      <c r="L3864" s="33">
        <f>E3864*(1-H3864)</f>
        <v>0</v>
      </c>
      <c r="M3864" s="33">
        <f>IF(J3864="",L3864,(E3864/D3864)*J3864)</f>
        <v>0</v>
      </c>
      <c r="N3864" s="22">
        <f>L3864-M3864</f>
        <v>0</v>
      </c>
    </row>
    <row r="3865" spans="1:14" x14ac:dyDescent="0.3">
      <c r="A3865" s="5" t="s">
        <v>562</v>
      </c>
      <c r="B3865" s="5" t="s">
        <v>563</v>
      </c>
      <c r="C3865" s="5" t="s">
        <v>3802</v>
      </c>
      <c r="D3865" s="5">
        <v>0</v>
      </c>
      <c r="E3865" s="6">
        <v>0</v>
      </c>
      <c r="F3865" s="17" t="str">
        <f>VLOOKUP(A3865,'forecast data dump'!$A$1:$H$3450,4,FALSE)</f>
        <v>03-Jun-19 A</v>
      </c>
      <c r="G3865" s="17" t="str">
        <f>VLOOKUP(A3865,'forecast data dump'!$A$1:$H$3450,5,FALSE)</f>
        <v>28-Jun-19 A</v>
      </c>
      <c r="H3865" s="13">
        <f>VLOOKUP(A3865,'forecast data dump'!$A$1:$H$3450,8,FALSE)</f>
        <v>1</v>
      </c>
      <c r="I3865" s="22">
        <f>D3865*(1-H3865)</f>
        <v>0</v>
      </c>
      <c r="J3865" s="5"/>
      <c r="K3865" s="5"/>
      <c r="L3865" s="33">
        <f>E3865*(1-H3865)</f>
        <v>0</v>
      </c>
      <c r="M3865" s="33">
        <f>IF(J3865="",L3865,(E3865/D3865)*J3865)</f>
        <v>0</v>
      </c>
      <c r="N3865" s="22">
        <f>L3865-M3865</f>
        <v>0</v>
      </c>
    </row>
    <row r="3866" spans="1:14" x14ac:dyDescent="0.3">
      <c r="A3866" s="3" t="s">
        <v>8005</v>
      </c>
      <c r="B3866" s="3"/>
      <c r="C3866" s="3"/>
      <c r="D3866" s="3"/>
      <c r="E3866" s="4"/>
      <c r="F3866" s="15"/>
      <c r="G3866" s="15"/>
      <c r="H3866" s="11"/>
      <c r="I3866" s="20"/>
      <c r="J3866" s="3"/>
      <c r="K3866" s="3"/>
      <c r="L3866" s="32"/>
      <c r="M3866" s="32"/>
      <c r="N3866" s="20"/>
    </row>
    <row r="3867" spans="1:14" x14ac:dyDescent="0.3">
      <c r="A3867" s="5" t="s">
        <v>564</v>
      </c>
      <c r="B3867" s="5" t="s">
        <v>565</v>
      </c>
      <c r="C3867" s="5" t="s">
        <v>3803</v>
      </c>
      <c r="D3867" s="5">
        <v>143</v>
      </c>
      <c r="E3867" s="6">
        <v>7384</v>
      </c>
      <c r="F3867" s="17" t="str">
        <f>VLOOKUP(A3867,'forecast data dump'!$A$1:$H$3450,4,FALSE)</f>
        <v>01-Oct-19 A</v>
      </c>
      <c r="G3867" s="17" t="str">
        <f>VLOOKUP(A3867,'forecast data dump'!$A$1:$H$3450,5,FALSE)</f>
        <v>31-Dec-19 A</v>
      </c>
      <c r="H3867" s="13">
        <f>VLOOKUP(A3867,'forecast data dump'!$A$1:$H$3450,8,FALSE)</f>
        <v>1</v>
      </c>
      <c r="I3867" s="22">
        <f t="shared" ref="I3867:I3902" si="548">D3867*(1-H3867)</f>
        <v>0</v>
      </c>
      <c r="J3867" s="5"/>
      <c r="K3867" s="5"/>
      <c r="L3867" s="33">
        <f t="shared" ref="L3867:L3902" si="549">E3867*(1-H3867)</f>
        <v>0</v>
      </c>
      <c r="M3867" s="33">
        <f t="shared" ref="M3867:M3902" si="550">IF(J3867="",L3867,(E3867/D3867)*J3867)</f>
        <v>0</v>
      </c>
      <c r="N3867" s="22">
        <f t="shared" ref="N3867:N3902" si="551">L3867-M3867</f>
        <v>0</v>
      </c>
    </row>
    <row r="3868" spans="1:14" x14ac:dyDescent="0.3">
      <c r="A3868" s="5" t="s">
        <v>564</v>
      </c>
      <c r="B3868" s="5" t="s">
        <v>565</v>
      </c>
      <c r="C3868" s="5" t="s">
        <v>3804</v>
      </c>
      <c r="D3868" s="5">
        <v>8</v>
      </c>
      <c r="E3868" s="6">
        <v>145</v>
      </c>
      <c r="F3868" s="17" t="str">
        <f>VLOOKUP(A3868,'forecast data dump'!$A$1:$H$3450,4,FALSE)</f>
        <v>01-Oct-19 A</v>
      </c>
      <c r="G3868" s="17" t="str">
        <f>VLOOKUP(A3868,'forecast data dump'!$A$1:$H$3450,5,FALSE)</f>
        <v>31-Dec-19 A</v>
      </c>
      <c r="H3868" s="13">
        <f>VLOOKUP(A3868,'forecast data dump'!$A$1:$H$3450,8,FALSE)</f>
        <v>1</v>
      </c>
      <c r="I3868" s="22">
        <f t="shared" si="548"/>
        <v>0</v>
      </c>
      <c r="J3868" s="5"/>
      <c r="K3868" s="5"/>
      <c r="L3868" s="33">
        <f t="shared" si="549"/>
        <v>0</v>
      </c>
      <c r="M3868" s="33">
        <f t="shared" si="550"/>
        <v>0</v>
      </c>
      <c r="N3868" s="22">
        <f t="shared" si="551"/>
        <v>0</v>
      </c>
    </row>
    <row r="3869" spans="1:14" x14ac:dyDescent="0.3">
      <c r="A3869" s="5" t="s">
        <v>564</v>
      </c>
      <c r="B3869" s="5" t="s">
        <v>565</v>
      </c>
      <c r="C3869" s="5" t="s">
        <v>3802</v>
      </c>
      <c r="D3869" s="5">
        <v>17</v>
      </c>
      <c r="E3869" s="6">
        <v>1896</v>
      </c>
      <c r="F3869" s="17" t="str">
        <f>VLOOKUP(A3869,'forecast data dump'!$A$1:$H$3450,4,FALSE)</f>
        <v>01-Oct-19 A</v>
      </c>
      <c r="G3869" s="17" t="str">
        <f>VLOOKUP(A3869,'forecast data dump'!$A$1:$H$3450,5,FALSE)</f>
        <v>31-Dec-19 A</v>
      </c>
      <c r="H3869" s="13">
        <f>VLOOKUP(A3869,'forecast data dump'!$A$1:$H$3450,8,FALSE)</f>
        <v>1</v>
      </c>
      <c r="I3869" s="22">
        <f t="shared" si="548"/>
        <v>0</v>
      </c>
      <c r="J3869" s="5"/>
      <c r="K3869" s="5"/>
      <c r="L3869" s="33">
        <f t="shared" si="549"/>
        <v>0</v>
      </c>
      <c r="M3869" s="33">
        <f t="shared" si="550"/>
        <v>0</v>
      </c>
      <c r="N3869" s="22">
        <f t="shared" si="551"/>
        <v>0</v>
      </c>
    </row>
    <row r="3870" spans="1:14" x14ac:dyDescent="0.3">
      <c r="A3870" s="5" t="s">
        <v>566</v>
      </c>
      <c r="B3870" s="5" t="s">
        <v>567</v>
      </c>
      <c r="C3870" s="5" t="s">
        <v>3803</v>
      </c>
      <c r="D3870" s="5">
        <v>143</v>
      </c>
      <c r="E3870" s="6">
        <v>7384</v>
      </c>
      <c r="F3870" s="17" t="str">
        <f>VLOOKUP(A3870,'forecast data dump'!$A$1:$H$3450,4,FALSE)</f>
        <v>19-Dec-19 A</v>
      </c>
      <c r="G3870" s="17" t="str">
        <f>VLOOKUP(A3870,'forecast data dump'!$A$1:$H$3450,5,FALSE)</f>
        <v>31-Jan-20 A</v>
      </c>
      <c r="H3870" s="13">
        <f>VLOOKUP(A3870,'forecast data dump'!$A$1:$H$3450,8,FALSE)</f>
        <v>1</v>
      </c>
      <c r="I3870" s="22">
        <f t="shared" si="548"/>
        <v>0</v>
      </c>
      <c r="J3870" s="5"/>
      <c r="K3870" s="5"/>
      <c r="L3870" s="33">
        <f t="shared" si="549"/>
        <v>0</v>
      </c>
      <c r="M3870" s="33">
        <f t="shared" si="550"/>
        <v>0</v>
      </c>
      <c r="N3870" s="22">
        <f t="shared" si="551"/>
        <v>0</v>
      </c>
    </row>
    <row r="3871" spans="1:14" x14ac:dyDescent="0.3">
      <c r="A3871" s="5" t="s">
        <v>566</v>
      </c>
      <c r="B3871" s="5" t="s">
        <v>567</v>
      </c>
      <c r="C3871" s="5" t="s">
        <v>3804</v>
      </c>
      <c r="D3871" s="5">
        <v>8</v>
      </c>
      <c r="E3871" s="6">
        <v>145</v>
      </c>
      <c r="F3871" s="17" t="str">
        <f>VLOOKUP(A3871,'forecast data dump'!$A$1:$H$3450,4,FALSE)</f>
        <v>19-Dec-19 A</v>
      </c>
      <c r="G3871" s="17" t="str">
        <f>VLOOKUP(A3871,'forecast data dump'!$A$1:$H$3450,5,FALSE)</f>
        <v>31-Jan-20 A</v>
      </c>
      <c r="H3871" s="13">
        <f>VLOOKUP(A3871,'forecast data dump'!$A$1:$H$3450,8,FALSE)</f>
        <v>1</v>
      </c>
      <c r="I3871" s="22">
        <f t="shared" si="548"/>
        <v>0</v>
      </c>
      <c r="J3871" s="5"/>
      <c r="K3871" s="5"/>
      <c r="L3871" s="33">
        <f t="shared" si="549"/>
        <v>0</v>
      </c>
      <c r="M3871" s="33">
        <f t="shared" si="550"/>
        <v>0</v>
      </c>
      <c r="N3871" s="22">
        <f t="shared" si="551"/>
        <v>0</v>
      </c>
    </row>
    <row r="3872" spans="1:14" x14ac:dyDescent="0.3">
      <c r="A3872" s="5" t="s">
        <v>566</v>
      </c>
      <c r="B3872" s="5" t="s">
        <v>567</v>
      </c>
      <c r="C3872" s="5" t="s">
        <v>3802</v>
      </c>
      <c r="D3872" s="5">
        <v>17</v>
      </c>
      <c r="E3872" s="6">
        <v>1896</v>
      </c>
      <c r="F3872" s="17" t="str">
        <f>VLOOKUP(A3872,'forecast data dump'!$A$1:$H$3450,4,FALSE)</f>
        <v>19-Dec-19 A</v>
      </c>
      <c r="G3872" s="17" t="str">
        <f>VLOOKUP(A3872,'forecast data dump'!$A$1:$H$3450,5,FALSE)</f>
        <v>31-Jan-20 A</v>
      </c>
      <c r="H3872" s="13">
        <f>VLOOKUP(A3872,'forecast data dump'!$A$1:$H$3450,8,FALSE)</f>
        <v>1</v>
      </c>
      <c r="I3872" s="22">
        <f t="shared" si="548"/>
        <v>0</v>
      </c>
      <c r="J3872" s="5"/>
      <c r="K3872" s="5"/>
      <c r="L3872" s="33">
        <f t="shared" si="549"/>
        <v>0</v>
      </c>
      <c r="M3872" s="33">
        <f t="shared" si="550"/>
        <v>0</v>
      </c>
      <c r="N3872" s="22">
        <f t="shared" si="551"/>
        <v>0</v>
      </c>
    </row>
    <row r="3873" spans="1:14" x14ac:dyDescent="0.3">
      <c r="A3873" s="5" t="s">
        <v>568</v>
      </c>
      <c r="B3873" s="5" t="s">
        <v>569</v>
      </c>
      <c r="C3873" s="5" t="s">
        <v>3803</v>
      </c>
      <c r="D3873" s="5">
        <v>143</v>
      </c>
      <c r="E3873" s="6">
        <v>7384</v>
      </c>
      <c r="F3873" s="17" t="str">
        <f>VLOOKUP(A3873,'forecast data dump'!$A$1:$H$3450,4,FALSE)</f>
        <v>03-Feb-20 A</v>
      </c>
      <c r="G3873" s="17" t="str">
        <f>VLOOKUP(A3873,'forecast data dump'!$A$1:$H$3450,5,FALSE)</f>
        <v>04-Mar-20 A</v>
      </c>
      <c r="H3873" s="13">
        <f>VLOOKUP(A3873,'forecast data dump'!$A$1:$H$3450,8,FALSE)</f>
        <v>1</v>
      </c>
      <c r="I3873" s="22">
        <f t="shared" si="548"/>
        <v>0</v>
      </c>
      <c r="J3873" s="5"/>
      <c r="K3873" s="5"/>
      <c r="L3873" s="33">
        <f t="shared" si="549"/>
        <v>0</v>
      </c>
      <c r="M3873" s="33">
        <f t="shared" si="550"/>
        <v>0</v>
      </c>
      <c r="N3873" s="22">
        <f t="shared" si="551"/>
        <v>0</v>
      </c>
    </row>
    <row r="3874" spans="1:14" x14ac:dyDescent="0.3">
      <c r="A3874" s="5" t="s">
        <v>568</v>
      </c>
      <c r="B3874" s="5" t="s">
        <v>569</v>
      </c>
      <c r="C3874" s="5" t="s">
        <v>3804</v>
      </c>
      <c r="D3874" s="5">
        <v>8</v>
      </c>
      <c r="E3874" s="6">
        <v>145</v>
      </c>
      <c r="F3874" s="17" t="str">
        <f>VLOOKUP(A3874,'forecast data dump'!$A$1:$H$3450,4,FALSE)</f>
        <v>03-Feb-20 A</v>
      </c>
      <c r="G3874" s="17" t="str">
        <f>VLOOKUP(A3874,'forecast data dump'!$A$1:$H$3450,5,FALSE)</f>
        <v>04-Mar-20 A</v>
      </c>
      <c r="H3874" s="13">
        <f>VLOOKUP(A3874,'forecast data dump'!$A$1:$H$3450,8,FALSE)</f>
        <v>1</v>
      </c>
      <c r="I3874" s="22">
        <f t="shared" si="548"/>
        <v>0</v>
      </c>
      <c r="J3874" s="5"/>
      <c r="K3874" s="5"/>
      <c r="L3874" s="33">
        <f t="shared" si="549"/>
        <v>0</v>
      </c>
      <c r="M3874" s="33">
        <f t="shared" si="550"/>
        <v>0</v>
      </c>
      <c r="N3874" s="22">
        <f t="shared" si="551"/>
        <v>0</v>
      </c>
    </row>
    <row r="3875" spans="1:14" x14ac:dyDescent="0.3">
      <c r="A3875" s="5" t="s">
        <v>568</v>
      </c>
      <c r="B3875" s="5" t="s">
        <v>569</v>
      </c>
      <c r="C3875" s="5" t="s">
        <v>3802</v>
      </c>
      <c r="D3875" s="5">
        <v>17</v>
      </c>
      <c r="E3875" s="6">
        <v>1896</v>
      </c>
      <c r="F3875" s="17" t="str">
        <f>VLOOKUP(A3875,'forecast data dump'!$A$1:$H$3450,4,FALSE)</f>
        <v>03-Feb-20 A</v>
      </c>
      <c r="G3875" s="17" t="str">
        <f>VLOOKUP(A3875,'forecast data dump'!$A$1:$H$3450,5,FALSE)</f>
        <v>04-Mar-20 A</v>
      </c>
      <c r="H3875" s="13">
        <f>VLOOKUP(A3875,'forecast data dump'!$A$1:$H$3450,8,FALSE)</f>
        <v>1</v>
      </c>
      <c r="I3875" s="22">
        <f t="shared" si="548"/>
        <v>0</v>
      </c>
      <c r="J3875" s="5"/>
      <c r="K3875" s="5"/>
      <c r="L3875" s="33">
        <f t="shared" si="549"/>
        <v>0</v>
      </c>
      <c r="M3875" s="33">
        <f t="shared" si="550"/>
        <v>0</v>
      </c>
      <c r="N3875" s="22">
        <f t="shared" si="551"/>
        <v>0</v>
      </c>
    </row>
    <row r="3876" spans="1:14" x14ac:dyDescent="0.3">
      <c r="A3876" s="5" t="s">
        <v>570</v>
      </c>
      <c r="B3876" s="5" t="s">
        <v>571</v>
      </c>
      <c r="C3876" s="5" t="s">
        <v>3803</v>
      </c>
      <c r="D3876" s="5">
        <v>143</v>
      </c>
      <c r="E3876" s="6">
        <v>7384</v>
      </c>
      <c r="F3876" s="17" t="str">
        <f>VLOOKUP(A3876,'forecast data dump'!$A$1:$H$3450,4,FALSE)</f>
        <v>05-Mar-20 A</v>
      </c>
      <c r="G3876" s="17" t="str">
        <f>VLOOKUP(A3876,'forecast data dump'!$A$1:$H$3450,5,FALSE)</f>
        <v>29-May-20 A</v>
      </c>
      <c r="H3876" s="13">
        <f>VLOOKUP(A3876,'forecast data dump'!$A$1:$H$3450,8,FALSE)</f>
        <v>1</v>
      </c>
      <c r="I3876" s="22">
        <f t="shared" si="548"/>
        <v>0</v>
      </c>
      <c r="J3876" s="5"/>
      <c r="K3876" s="5"/>
      <c r="L3876" s="33">
        <f t="shared" si="549"/>
        <v>0</v>
      </c>
      <c r="M3876" s="33">
        <f t="shared" si="550"/>
        <v>0</v>
      </c>
      <c r="N3876" s="22">
        <f t="shared" si="551"/>
        <v>0</v>
      </c>
    </row>
    <row r="3877" spans="1:14" x14ac:dyDescent="0.3">
      <c r="A3877" s="5" t="s">
        <v>570</v>
      </c>
      <c r="B3877" s="5" t="s">
        <v>571</v>
      </c>
      <c r="C3877" s="5" t="s">
        <v>3804</v>
      </c>
      <c r="D3877" s="5">
        <v>8</v>
      </c>
      <c r="E3877" s="6">
        <v>145</v>
      </c>
      <c r="F3877" s="17" t="str">
        <f>VLOOKUP(A3877,'forecast data dump'!$A$1:$H$3450,4,FALSE)</f>
        <v>05-Mar-20 A</v>
      </c>
      <c r="G3877" s="17" t="str">
        <f>VLOOKUP(A3877,'forecast data dump'!$A$1:$H$3450,5,FALSE)</f>
        <v>29-May-20 A</v>
      </c>
      <c r="H3877" s="13">
        <f>VLOOKUP(A3877,'forecast data dump'!$A$1:$H$3450,8,FALSE)</f>
        <v>1</v>
      </c>
      <c r="I3877" s="22">
        <f t="shared" si="548"/>
        <v>0</v>
      </c>
      <c r="J3877" s="5"/>
      <c r="K3877" s="5"/>
      <c r="L3877" s="33">
        <f t="shared" si="549"/>
        <v>0</v>
      </c>
      <c r="M3877" s="33">
        <f t="shared" si="550"/>
        <v>0</v>
      </c>
      <c r="N3877" s="22">
        <f t="shared" si="551"/>
        <v>0</v>
      </c>
    </row>
    <row r="3878" spans="1:14" x14ac:dyDescent="0.3">
      <c r="A3878" s="5" t="s">
        <v>570</v>
      </c>
      <c r="B3878" s="5" t="s">
        <v>571</v>
      </c>
      <c r="C3878" s="5" t="s">
        <v>3802</v>
      </c>
      <c r="D3878" s="5">
        <v>17</v>
      </c>
      <c r="E3878" s="6">
        <v>1896</v>
      </c>
      <c r="F3878" s="17" t="str">
        <f>VLOOKUP(A3878,'forecast data dump'!$A$1:$H$3450,4,FALSE)</f>
        <v>05-Mar-20 A</v>
      </c>
      <c r="G3878" s="17" t="str">
        <f>VLOOKUP(A3878,'forecast data dump'!$A$1:$H$3450,5,FALSE)</f>
        <v>29-May-20 A</v>
      </c>
      <c r="H3878" s="13">
        <f>VLOOKUP(A3878,'forecast data dump'!$A$1:$H$3450,8,FALSE)</f>
        <v>1</v>
      </c>
      <c r="I3878" s="22">
        <f t="shared" si="548"/>
        <v>0</v>
      </c>
      <c r="J3878" s="5"/>
      <c r="K3878" s="5"/>
      <c r="L3878" s="33">
        <f t="shared" si="549"/>
        <v>0</v>
      </c>
      <c r="M3878" s="33">
        <f t="shared" si="550"/>
        <v>0</v>
      </c>
      <c r="N3878" s="22">
        <f t="shared" si="551"/>
        <v>0</v>
      </c>
    </row>
    <row r="3879" spans="1:14" x14ac:dyDescent="0.3">
      <c r="A3879" s="5" t="s">
        <v>572</v>
      </c>
      <c r="B3879" s="5" t="s">
        <v>573</v>
      </c>
      <c r="C3879" s="5" t="s">
        <v>3803</v>
      </c>
      <c r="D3879" s="5">
        <v>143</v>
      </c>
      <c r="E3879" s="6">
        <v>7384</v>
      </c>
      <c r="F3879" s="17" t="str">
        <f>VLOOKUP(A3879,'forecast data dump'!$A$1:$H$3450,4,FALSE)</f>
        <v>06-May-20 A</v>
      </c>
      <c r="G3879" s="17" t="str">
        <f>VLOOKUP(A3879,'forecast data dump'!$A$1:$H$3450,5,FALSE)</f>
        <v>17-Jun-20 A</v>
      </c>
      <c r="H3879" s="13">
        <f>VLOOKUP(A3879,'forecast data dump'!$A$1:$H$3450,8,FALSE)</f>
        <v>1</v>
      </c>
      <c r="I3879" s="22">
        <f t="shared" si="548"/>
        <v>0</v>
      </c>
      <c r="J3879" s="5"/>
      <c r="K3879" s="5"/>
      <c r="L3879" s="33">
        <f t="shared" si="549"/>
        <v>0</v>
      </c>
      <c r="M3879" s="33">
        <f t="shared" si="550"/>
        <v>0</v>
      </c>
      <c r="N3879" s="22">
        <f t="shared" si="551"/>
        <v>0</v>
      </c>
    </row>
    <row r="3880" spans="1:14" x14ac:dyDescent="0.3">
      <c r="A3880" s="5" t="s">
        <v>572</v>
      </c>
      <c r="B3880" s="5" t="s">
        <v>573</v>
      </c>
      <c r="C3880" s="5" t="s">
        <v>3804</v>
      </c>
      <c r="D3880" s="5">
        <v>8</v>
      </c>
      <c r="E3880" s="6">
        <v>145</v>
      </c>
      <c r="F3880" s="17" t="str">
        <f>VLOOKUP(A3880,'forecast data dump'!$A$1:$H$3450,4,FALSE)</f>
        <v>06-May-20 A</v>
      </c>
      <c r="G3880" s="17" t="str">
        <f>VLOOKUP(A3880,'forecast data dump'!$A$1:$H$3450,5,FALSE)</f>
        <v>17-Jun-20 A</v>
      </c>
      <c r="H3880" s="13">
        <f>VLOOKUP(A3880,'forecast data dump'!$A$1:$H$3450,8,FALSE)</f>
        <v>1</v>
      </c>
      <c r="I3880" s="22">
        <f t="shared" si="548"/>
        <v>0</v>
      </c>
      <c r="J3880" s="5"/>
      <c r="K3880" s="5"/>
      <c r="L3880" s="33">
        <f t="shared" si="549"/>
        <v>0</v>
      </c>
      <c r="M3880" s="33">
        <f t="shared" si="550"/>
        <v>0</v>
      </c>
      <c r="N3880" s="22">
        <f t="shared" si="551"/>
        <v>0</v>
      </c>
    </row>
    <row r="3881" spans="1:14" x14ac:dyDescent="0.3">
      <c r="A3881" s="5" t="s">
        <v>572</v>
      </c>
      <c r="B3881" s="5" t="s">
        <v>573</v>
      </c>
      <c r="C3881" s="5" t="s">
        <v>3802</v>
      </c>
      <c r="D3881" s="5">
        <v>17</v>
      </c>
      <c r="E3881" s="6">
        <v>1896</v>
      </c>
      <c r="F3881" s="17" t="str">
        <f>VLOOKUP(A3881,'forecast data dump'!$A$1:$H$3450,4,FALSE)</f>
        <v>06-May-20 A</v>
      </c>
      <c r="G3881" s="17" t="str">
        <f>VLOOKUP(A3881,'forecast data dump'!$A$1:$H$3450,5,FALSE)</f>
        <v>17-Jun-20 A</v>
      </c>
      <c r="H3881" s="13">
        <f>VLOOKUP(A3881,'forecast data dump'!$A$1:$H$3450,8,FALSE)</f>
        <v>1</v>
      </c>
      <c r="I3881" s="22">
        <f t="shared" si="548"/>
        <v>0</v>
      </c>
      <c r="J3881" s="5"/>
      <c r="K3881" s="5"/>
      <c r="L3881" s="33">
        <f t="shared" si="549"/>
        <v>0</v>
      </c>
      <c r="M3881" s="33">
        <f t="shared" si="550"/>
        <v>0</v>
      </c>
      <c r="N3881" s="22">
        <f t="shared" si="551"/>
        <v>0</v>
      </c>
    </row>
    <row r="3882" spans="1:14" x14ac:dyDescent="0.3">
      <c r="A3882" s="5" t="s">
        <v>574</v>
      </c>
      <c r="B3882" s="5" t="s">
        <v>575</v>
      </c>
      <c r="C3882" s="5" t="s">
        <v>3803</v>
      </c>
      <c r="D3882" s="5">
        <v>143</v>
      </c>
      <c r="E3882" s="6">
        <v>7384</v>
      </c>
      <c r="F3882" s="17" t="str">
        <f>VLOOKUP(A3882,'forecast data dump'!$A$1:$H$3450,4,FALSE)</f>
        <v>01-Jul-20 A</v>
      </c>
      <c r="G3882" s="17" t="str">
        <f>VLOOKUP(A3882,'forecast data dump'!$A$1:$H$3450,5,FALSE)</f>
        <v>15-Jul-20 A</v>
      </c>
      <c r="H3882" s="13">
        <f>VLOOKUP(A3882,'forecast data dump'!$A$1:$H$3450,8,FALSE)</f>
        <v>1</v>
      </c>
      <c r="I3882" s="22">
        <f t="shared" si="548"/>
        <v>0</v>
      </c>
      <c r="J3882" s="5"/>
      <c r="K3882" s="5"/>
      <c r="L3882" s="33">
        <f t="shared" si="549"/>
        <v>0</v>
      </c>
      <c r="M3882" s="33">
        <f t="shared" si="550"/>
        <v>0</v>
      </c>
      <c r="N3882" s="22">
        <f t="shared" si="551"/>
        <v>0</v>
      </c>
    </row>
    <row r="3883" spans="1:14" x14ac:dyDescent="0.3">
      <c r="A3883" s="5" t="s">
        <v>574</v>
      </c>
      <c r="B3883" s="5" t="s">
        <v>575</v>
      </c>
      <c r="C3883" s="5" t="s">
        <v>3804</v>
      </c>
      <c r="D3883" s="5">
        <v>8</v>
      </c>
      <c r="E3883" s="6">
        <v>145</v>
      </c>
      <c r="F3883" s="17" t="str">
        <f>VLOOKUP(A3883,'forecast data dump'!$A$1:$H$3450,4,FALSE)</f>
        <v>01-Jul-20 A</v>
      </c>
      <c r="G3883" s="17" t="str">
        <f>VLOOKUP(A3883,'forecast data dump'!$A$1:$H$3450,5,FALSE)</f>
        <v>15-Jul-20 A</v>
      </c>
      <c r="H3883" s="13">
        <f>VLOOKUP(A3883,'forecast data dump'!$A$1:$H$3450,8,FALSE)</f>
        <v>1</v>
      </c>
      <c r="I3883" s="22">
        <f t="shared" si="548"/>
        <v>0</v>
      </c>
      <c r="J3883" s="5"/>
      <c r="K3883" s="5"/>
      <c r="L3883" s="33">
        <f t="shared" si="549"/>
        <v>0</v>
      </c>
      <c r="M3883" s="33">
        <f t="shared" si="550"/>
        <v>0</v>
      </c>
      <c r="N3883" s="22">
        <f t="shared" si="551"/>
        <v>0</v>
      </c>
    </row>
    <row r="3884" spans="1:14" x14ac:dyDescent="0.3">
      <c r="A3884" s="5" t="s">
        <v>574</v>
      </c>
      <c r="B3884" s="5" t="s">
        <v>575</v>
      </c>
      <c r="C3884" s="5" t="s">
        <v>3802</v>
      </c>
      <c r="D3884" s="5">
        <v>17</v>
      </c>
      <c r="E3884" s="6">
        <v>1896</v>
      </c>
      <c r="F3884" s="17" t="str">
        <f>VLOOKUP(A3884,'forecast data dump'!$A$1:$H$3450,4,FALSE)</f>
        <v>01-Jul-20 A</v>
      </c>
      <c r="G3884" s="17" t="str">
        <f>VLOOKUP(A3884,'forecast data dump'!$A$1:$H$3450,5,FALSE)</f>
        <v>15-Jul-20 A</v>
      </c>
      <c r="H3884" s="13">
        <f>VLOOKUP(A3884,'forecast data dump'!$A$1:$H$3450,8,FALSE)</f>
        <v>1</v>
      </c>
      <c r="I3884" s="22">
        <f t="shared" si="548"/>
        <v>0</v>
      </c>
      <c r="J3884" s="5"/>
      <c r="K3884" s="5"/>
      <c r="L3884" s="33">
        <f t="shared" si="549"/>
        <v>0</v>
      </c>
      <c r="M3884" s="33">
        <f t="shared" si="550"/>
        <v>0</v>
      </c>
      <c r="N3884" s="22">
        <f t="shared" si="551"/>
        <v>0</v>
      </c>
    </row>
    <row r="3885" spans="1:14" x14ac:dyDescent="0.3">
      <c r="A3885" s="5" t="s">
        <v>576</v>
      </c>
      <c r="B3885" s="5" t="s">
        <v>577</v>
      </c>
      <c r="C3885" s="5" t="s">
        <v>3803</v>
      </c>
      <c r="D3885" s="5">
        <v>143</v>
      </c>
      <c r="E3885" s="6">
        <v>7384</v>
      </c>
      <c r="F3885" s="17" t="str">
        <f>VLOOKUP(A3885,'forecast data dump'!$A$1:$H$3450,4,FALSE)</f>
        <v>16-Jul-20 A</v>
      </c>
      <c r="G3885" s="17" t="str">
        <f>VLOOKUP(A3885,'forecast data dump'!$A$1:$H$3450,5,FALSE)</f>
        <v>29-Jul-20 A</v>
      </c>
      <c r="H3885" s="13">
        <f>VLOOKUP(A3885,'forecast data dump'!$A$1:$H$3450,8,FALSE)</f>
        <v>1</v>
      </c>
      <c r="I3885" s="22">
        <f t="shared" si="548"/>
        <v>0</v>
      </c>
      <c r="J3885" s="5"/>
      <c r="K3885" s="5"/>
      <c r="L3885" s="33">
        <f t="shared" si="549"/>
        <v>0</v>
      </c>
      <c r="M3885" s="33">
        <f t="shared" si="550"/>
        <v>0</v>
      </c>
      <c r="N3885" s="22">
        <f t="shared" si="551"/>
        <v>0</v>
      </c>
    </row>
    <row r="3886" spans="1:14" x14ac:dyDescent="0.3">
      <c r="A3886" s="5" t="s">
        <v>576</v>
      </c>
      <c r="B3886" s="5" t="s">
        <v>577</v>
      </c>
      <c r="C3886" s="5" t="s">
        <v>3804</v>
      </c>
      <c r="D3886" s="5">
        <v>8</v>
      </c>
      <c r="E3886" s="6">
        <v>145</v>
      </c>
      <c r="F3886" s="17" t="str">
        <f>VLOOKUP(A3886,'forecast data dump'!$A$1:$H$3450,4,FALSE)</f>
        <v>16-Jul-20 A</v>
      </c>
      <c r="G3886" s="17" t="str">
        <f>VLOOKUP(A3886,'forecast data dump'!$A$1:$H$3450,5,FALSE)</f>
        <v>29-Jul-20 A</v>
      </c>
      <c r="H3886" s="13">
        <f>VLOOKUP(A3886,'forecast data dump'!$A$1:$H$3450,8,FALSE)</f>
        <v>1</v>
      </c>
      <c r="I3886" s="22">
        <f t="shared" si="548"/>
        <v>0</v>
      </c>
      <c r="J3886" s="5"/>
      <c r="K3886" s="5"/>
      <c r="L3886" s="33">
        <f t="shared" si="549"/>
        <v>0</v>
      </c>
      <c r="M3886" s="33">
        <f t="shared" si="550"/>
        <v>0</v>
      </c>
      <c r="N3886" s="22">
        <f t="shared" si="551"/>
        <v>0</v>
      </c>
    </row>
    <row r="3887" spans="1:14" x14ac:dyDescent="0.3">
      <c r="A3887" s="5" t="s">
        <v>576</v>
      </c>
      <c r="B3887" s="5" t="s">
        <v>577</v>
      </c>
      <c r="C3887" s="5" t="s">
        <v>3802</v>
      </c>
      <c r="D3887" s="5">
        <v>17</v>
      </c>
      <c r="E3887" s="6">
        <v>1896</v>
      </c>
      <c r="F3887" s="17" t="str">
        <f>VLOOKUP(A3887,'forecast data dump'!$A$1:$H$3450,4,FALSE)</f>
        <v>16-Jul-20 A</v>
      </c>
      <c r="G3887" s="17" t="str">
        <f>VLOOKUP(A3887,'forecast data dump'!$A$1:$H$3450,5,FALSE)</f>
        <v>29-Jul-20 A</v>
      </c>
      <c r="H3887" s="13">
        <f>VLOOKUP(A3887,'forecast data dump'!$A$1:$H$3450,8,FALSE)</f>
        <v>1</v>
      </c>
      <c r="I3887" s="22">
        <f t="shared" si="548"/>
        <v>0</v>
      </c>
      <c r="J3887" s="5"/>
      <c r="K3887" s="5"/>
      <c r="L3887" s="33">
        <f t="shared" si="549"/>
        <v>0</v>
      </c>
      <c r="M3887" s="33">
        <f t="shared" si="550"/>
        <v>0</v>
      </c>
      <c r="N3887" s="22">
        <f t="shared" si="551"/>
        <v>0</v>
      </c>
    </row>
    <row r="3888" spans="1:14" x14ac:dyDescent="0.3">
      <c r="A3888" s="5" t="s">
        <v>578</v>
      </c>
      <c r="B3888" s="5" t="s">
        <v>579</v>
      </c>
      <c r="C3888" s="5" t="s">
        <v>3803</v>
      </c>
      <c r="D3888" s="5">
        <v>143</v>
      </c>
      <c r="E3888" s="6">
        <v>7384</v>
      </c>
      <c r="F3888" s="17" t="str">
        <f>VLOOKUP(A3888,'forecast data dump'!$A$1:$H$3450,4,FALSE)</f>
        <v>30-Jul-20 A</v>
      </c>
      <c r="G3888" s="17" t="str">
        <f>VLOOKUP(A3888,'forecast data dump'!$A$1:$H$3450,5,FALSE)</f>
        <v>14-Aug-20 A</v>
      </c>
      <c r="H3888" s="13">
        <f>VLOOKUP(A3888,'forecast data dump'!$A$1:$H$3450,8,FALSE)</f>
        <v>1</v>
      </c>
      <c r="I3888" s="22">
        <f t="shared" si="548"/>
        <v>0</v>
      </c>
      <c r="J3888" s="5"/>
      <c r="K3888" s="5"/>
      <c r="L3888" s="33">
        <f t="shared" si="549"/>
        <v>0</v>
      </c>
      <c r="M3888" s="33">
        <f t="shared" si="550"/>
        <v>0</v>
      </c>
      <c r="N3888" s="22">
        <f t="shared" si="551"/>
        <v>0</v>
      </c>
    </row>
    <row r="3889" spans="1:14" x14ac:dyDescent="0.3">
      <c r="A3889" s="5" t="s">
        <v>578</v>
      </c>
      <c r="B3889" s="5" t="s">
        <v>579</v>
      </c>
      <c r="C3889" s="5" t="s">
        <v>3804</v>
      </c>
      <c r="D3889" s="5">
        <v>8</v>
      </c>
      <c r="E3889" s="6">
        <v>145</v>
      </c>
      <c r="F3889" s="17" t="str">
        <f>VLOOKUP(A3889,'forecast data dump'!$A$1:$H$3450,4,FALSE)</f>
        <v>30-Jul-20 A</v>
      </c>
      <c r="G3889" s="17" t="str">
        <f>VLOOKUP(A3889,'forecast data dump'!$A$1:$H$3450,5,FALSE)</f>
        <v>14-Aug-20 A</v>
      </c>
      <c r="H3889" s="13">
        <f>VLOOKUP(A3889,'forecast data dump'!$A$1:$H$3450,8,FALSE)</f>
        <v>1</v>
      </c>
      <c r="I3889" s="22">
        <f t="shared" si="548"/>
        <v>0</v>
      </c>
      <c r="J3889" s="5"/>
      <c r="K3889" s="5"/>
      <c r="L3889" s="33">
        <f t="shared" si="549"/>
        <v>0</v>
      </c>
      <c r="M3889" s="33">
        <f t="shared" si="550"/>
        <v>0</v>
      </c>
      <c r="N3889" s="22">
        <f t="shared" si="551"/>
        <v>0</v>
      </c>
    </row>
    <row r="3890" spans="1:14" x14ac:dyDescent="0.3">
      <c r="A3890" s="5" t="s">
        <v>578</v>
      </c>
      <c r="B3890" s="5" t="s">
        <v>579</v>
      </c>
      <c r="C3890" s="5" t="s">
        <v>3802</v>
      </c>
      <c r="D3890" s="5">
        <v>17</v>
      </c>
      <c r="E3890" s="6">
        <v>1896</v>
      </c>
      <c r="F3890" s="17" t="str">
        <f>VLOOKUP(A3890,'forecast data dump'!$A$1:$H$3450,4,FALSE)</f>
        <v>30-Jul-20 A</v>
      </c>
      <c r="G3890" s="17" t="str">
        <f>VLOOKUP(A3890,'forecast data dump'!$A$1:$H$3450,5,FALSE)</f>
        <v>14-Aug-20 A</v>
      </c>
      <c r="H3890" s="13">
        <f>VLOOKUP(A3890,'forecast data dump'!$A$1:$H$3450,8,FALSE)</f>
        <v>1</v>
      </c>
      <c r="I3890" s="22">
        <f t="shared" si="548"/>
        <v>0</v>
      </c>
      <c r="J3890" s="5"/>
      <c r="K3890" s="5"/>
      <c r="L3890" s="33">
        <f t="shared" si="549"/>
        <v>0</v>
      </c>
      <c r="M3890" s="33">
        <f t="shared" si="550"/>
        <v>0</v>
      </c>
      <c r="N3890" s="22">
        <f t="shared" si="551"/>
        <v>0</v>
      </c>
    </row>
    <row r="3891" spans="1:14" x14ac:dyDescent="0.3">
      <c r="A3891" s="5" t="s">
        <v>580</v>
      </c>
      <c r="B3891" s="5" t="s">
        <v>581</v>
      </c>
      <c r="C3891" s="5" t="s">
        <v>3803</v>
      </c>
      <c r="D3891" s="5">
        <v>143</v>
      </c>
      <c r="E3891" s="6">
        <v>7384</v>
      </c>
      <c r="F3891" s="17" t="str">
        <f>VLOOKUP(A3891,'forecast data dump'!$A$1:$H$3450,4,FALSE)</f>
        <v>17-Aug-20 A</v>
      </c>
      <c r="G3891" s="17" t="str">
        <f>VLOOKUP(A3891,'forecast data dump'!$A$1:$H$3450,5,FALSE)</f>
        <v>11-Sep-20 A</v>
      </c>
      <c r="H3891" s="13">
        <f>VLOOKUP(A3891,'forecast data dump'!$A$1:$H$3450,8,FALSE)</f>
        <v>1</v>
      </c>
      <c r="I3891" s="22">
        <f t="shared" si="548"/>
        <v>0</v>
      </c>
      <c r="J3891" s="5"/>
      <c r="K3891" s="5"/>
      <c r="L3891" s="33">
        <f t="shared" si="549"/>
        <v>0</v>
      </c>
      <c r="M3891" s="33">
        <f t="shared" si="550"/>
        <v>0</v>
      </c>
      <c r="N3891" s="22">
        <f t="shared" si="551"/>
        <v>0</v>
      </c>
    </row>
    <row r="3892" spans="1:14" x14ac:dyDescent="0.3">
      <c r="A3892" s="5" t="s">
        <v>580</v>
      </c>
      <c r="B3892" s="5" t="s">
        <v>581</v>
      </c>
      <c r="C3892" s="5" t="s">
        <v>3804</v>
      </c>
      <c r="D3892" s="5">
        <v>8</v>
      </c>
      <c r="E3892" s="6">
        <v>145</v>
      </c>
      <c r="F3892" s="17" t="str">
        <f>VLOOKUP(A3892,'forecast data dump'!$A$1:$H$3450,4,FALSE)</f>
        <v>17-Aug-20 A</v>
      </c>
      <c r="G3892" s="17" t="str">
        <f>VLOOKUP(A3892,'forecast data dump'!$A$1:$H$3450,5,FALSE)</f>
        <v>11-Sep-20 A</v>
      </c>
      <c r="H3892" s="13">
        <f>VLOOKUP(A3892,'forecast data dump'!$A$1:$H$3450,8,FALSE)</f>
        <v>1</v>
      </c>
      <c r="I3892" s="22">
        <f t="shared" si="548"/>
        <v>0</v>
      </c>
      <c r="J3892" s="5"/>
      <c r="K3892" s="5"/>
      <c r="L3892" s="33">
        <f t="shared" si="549"/>
        <v>0</v>
      </c>
      <c r="M3892" s="33">
        <f t="shared" si="550"/>
        <v>0</v>
      </c>
      <c r="N3892" s="22">
        <f t="shared" si="551"/>
        <v>0</v>
      </c>
    </row>
    <row r="3893" spans="1:14" x14ac:dyDescent="0.3">
      <c r="A3893" s="5" t="s">
        <v>580</v>
      </c>
      <c r="B3893" s="5" t="s">
        <v>581</v>
      </c>
      <c r="C3893" s="5" t="s">
        <v>3802</v>
      </c>
      <c r="D3893" s="5">
        <v>17</v>
      </c>
      <c r="E3893" s="6">
        <v>1896</v>
      </c>
      <c r="F3893" s="17" t="str">
        <f>VLOOKUP(A3893,'forecast data dump'!$A$1:$H$3450,4,FALSE)</f>
        <v>17-Aug-20 A</v>
      </c>
      <c r="G3893" s="17" t="str">
        <f>VLOOKUP(A3893,'forecast data dump'!$A$1:$H$3450,5,FALSE)</f>
        <v>11-Sep-20 A</v>
      </c>
      <c r="H3893" s="13">
        <f>VLOOKUP(A3893,'forecast data dump'!$A$1:$H$3450,8,FALSE)</f>
        <v>1</v>
      </c>
      <c r="I3893" s="22">
        <f t="shared" si="548"/>
        <v>0</v>
      </c>
      <c r="J3893" s="5"/>
      <c r="K3893" s="5"/>
      <c r="L3893" s="33">
        <f t="shared" si="549"/>
        <v>0</v>
      </c>
      <c r="M3893" s="33">
        <f t="shared" si="550"/>
        <v>0</v>
      </c>
      <c r="N3893" s="22">
        <f t="shared" si="551"/>
        <v>0</v>
      </c>
    </row>
    <row r="3894" spans="1:14" x14ac:dyDescent="0.3">
      <c r="A3894" s="5" t="s">
        <v>582</v>
      </c>
      <c r="B3894" s="5" t="s">
        <v>583</v>
      </c>
      <c r="C3894" s="5" t="s">
        <v>3803</v>
      </c>
      <c r="D3894" s="5">
        <v>143</v>
      </c>
      <c r="E3894" s="6">
        <v>7384</v>
      </c>
      <c r="F3894" s="17" t="str">
        <f>VLOOKUP(A3894,'forecast data dump'!$A$1:$H$3450,4,FALSE)</f>
        <v>14-Sep-20 A</v>
      </c>
      <c r="G3894" s="17" t="str">
        <f>VLOOKUP(A3894,'forecast data dump'!$A$1:$H$3450,5,FALSE)</f>
        <v>25-Sep-20 A</v>
      </c>
      <c r="H3894" s="13">
        <f>VLOOKUP(A3894,'forecast data dump'!$A$1:$H$3450,8,FALSE)</f>
        <v>1</v>
      </c>
      <c r="I3894" s="22">
        <f t="shared" si="548"/>
        <v>0</v>
      </c>
      <c r="J3894" s="5"/>
      <c r="K3894" s="5"/>
      <c r="L3894" s="33">
        <f t="shared" si="549"/>
        <v>0</v>
      </c>
      <c r="M3894" s="33">
        <f t="shared" si="550"/>
        <v>0</v>
      </c>
      <c r="N3894" s="22">
        <f t="shared" si="551"/>
        <v>0</v>
      </c>
    </row>
    <row r="3895" spans="1:14" x14ac:dyDescent="0.3">
      <c r="A3895" s="5" t="s">
        <v>582</v>
      </c>
      <c r="B3895" s="5" t="s">
        <v>583</v>
      </c>
      <c r="C3895" s="5" t="s">
        <v>3804</v>
      </c>
      <c r="D3895" s="5">
        <v>8</v>
      </c>
      <c r="E3895" s="6">
        <v>145</v>
      </c>
      <c r="F3895" s="17" t="str">
        <f>VLOOKUP(A3895,'forecast data dump'!$A$1:$H$3450,4,FALSE)</f>
        <v>14-Sep-20 A</v>
      </c>
      <c r="G3895" s="17" t="str">
        <f>VLOOKUP(A3895,'forecast data dump'!$A$1:$H$3450,5,FALSE)</f>
        <v>25-Sep-20 A</v>
      </c>
      <c r="H3895" s="13">
        <f>VLOOKUP(A3895,'forecast data dump'!$A$1:$H$3450,8,FALSE)</f>
        <v>1</v>
      </c>
      <c r="I3895" s="22">
        <f t="shared" si="548"/>
        <v>0</v>
      </c>
      <c r="J3895" s="5"/>
      <c r="K3895" s="5"/>
      <c r="L3895" s="33">
        <f t="shared" si="549"/>
        <v>0</v>
      </c>
      <c r="M3895" s="33">
        <f t="shared" si="550"/>
        <v>0</v>
      </c>
      <c r="N3895" s="22">
        <f t="shared" si="551"/>
        <v>0</v>
      </c>
    </row>
    <row r="3896" spans="1:14" x14ac:dyDescent="0.3">
      <c r="A3896" s="5" t="s">
        <v>582</v>
      </c>
      <c r="B3896" s="5" t="s">
        <v>583</v>
      </c>
      <c r="C3896" s="5" t="s">
        <v>3802</v>
      </c>
      <c r="D3896" s="5">
        <v>17</v>
      </c>
      <c r="E3896" s="6">
        <v>1896</v>
      </c>
      <c r="F3896" s="17" t="str">
        <f>VLOOKUP(A3896,'forecast data dump'!$A$1:$H$3450,4,FALSE)</f>
        <v>14-Sep-20 A</v>
      </c>
      <c r="G3896" s="17" t="str">
        <f>VLOOKUP(A3896,'forecast data dump'!$A$1:$H$3450,5,FALSE)</f>
        <v>25-Sep-20 A</v>
      </c>
      <c r="H3896" s="13">
        <f>VLOOKUP(A3896,'forecast data dump'!$A$1:$H$3450,8,FALSE)</f>
        <v>1</v>
      </c>
      <c r="I3896" s="22">
        <f t="shared" si="548"/>
        <v>0</v>
      </c>
      <c r="J3896" s="5"/>
      <c r="K3896" s="5"/>
      <c r="L3896" s="33">
        <f t="shared" si="549"/>
        <v>0</v>
      </c>
      <c r="M3896" s="33">
        <f t="shared" si="550"/>
        <v>0</v>
      </c>
      <c r="N3896" s="22">
        <f t="shared" si="551"/>
        <v>0</v>
      </c>
    </row>
    <row r="3897" spans="1:14" x14ac:dyDescent="0.3">
      <c r="A3897" s="5" t="s">
        <v>584</v>
      </c>
      <c r="B3897" s="5" t="s">
        <v>585</v>
      </c>
      <c r="C3897" s="5" t="s">
        <v>3803</v>
      </c>
      <c r="D3897" s="5">
        <v>143</v>
      </c>
      <c r="E3897" s="6">
        <v>7384</v>
      </c>
      <c r="F3897" s="17" t="str">
        <f>VLOOKUP(A3897,'forecast data dump'!$A$1:$H$3450,4,FALSE)</f>
        <v>28-Sep-20 A</v>
      </c>
      <c r="G3897" s="17" t="str">
        <f>VLOOKUP(A3897,'forecast data dump'!$A$1:$H$3450,5,FALSE)</f>
        <v>09-Oct-20 A</v>
      </c>
      <c r="H3897" s="13">
        <f>VLOOKUP(A3897,'forecast data dump'!$A$1:$H$3450,8,FALSE)</f>
        <v>1</v>
      </c>
      <c r="I3897" s="22">
        <f t="shared" si="548"/>
        <v>0</v>
      </c>
      <c r="J3897" s="5"/>
      <c r="K3897" s="5"/>
      <c r="L3897" s="33">
        <f t="shared" si="549"/>
        <v>0</v>
      </c>
      <c r="M3897" s="33">
        <f t="shared" si="550"/>
        <v>0</v>
      </c>
      <c r="N3897" s="22">
        <f t="shared" si="551"/>
        <v>0</v>
      </c>
    </row>
    <row r="3898" spans="1:14" x14ac:dyDescent="0.3">
      <c r="A3898" s="5" t="s">
        <v>584</v>
      </c>
      <c r="B3898" s="5" t="s">
        <v>585</v>
      </c>
      <c r="C3898" s="5" t="s">
        <v>3804</v>
      </c>
      <c r="D3898" s="5">
        <v>8</v>
      </c>
      <c r="E3898" s="6">
        <v>145</v>
      </c>
      <c r="F3898" s="17" t="str">
        <f>VLOOKUP(A3898,'forecast data dump'!$A$1:$H$3450,4,FALSE)</f>
        <v>28-Sep-20 A</v>
      </c>
      <c r="G3898" s="17" t="str">
        <f>VLOOKUP(A3898,'forecast data dump'!$A$1:$H$3450,5,FALSE)</f>
        <v>09-Oct-20 A</v>
      </c>
      <c r="H3898" s="13">
        <f>VLOOKUP(A3898,'forecast data dump'!$A$1:$H$3450,8,FALSE)</f>
        <v>1</v>
      </c>
      <c r="I3898" s="22">
        <f t="shared" si="548"/>
        <v>0</v>
      </c>
      <c r="J3898" s="5"/>
      <c r="K3898" s="5"/>
      <c r="L3898" s="33">
        <f t="shared" si="549"/>
        <v>0</v>
      </c>
      <c r="M3898" s="33">
        <f t="shared" si="550"/>
        <v>0</v>
      </c>
      <c r="N3898" s="22">
        <f t="shared" si="551"/>
        <v>0</v>
      </c>
    </row>
    <row r="3899" spans="1:14" x14ac:dyDescent="0.3">
      <c r="A3899" s="5" t="s">
        <v>584</v>
      </c>
      <c r="B3899" s="5" t="s">
        <v>585</v>
      </c>
      <c r="C3899" s="5" t="s">
        <v>3802</v>
      </c>
      <c r="D3899" s="5">
        <v>17</v>
      </c>
      <c r="E3899" s="6">
        <v>1896</v>
      </c>
      <c r="F3899" s="17" t="str">
        <f>VLOOKUP(A3899,'forecast data dump'!$A$1:$H$3450,4,FALSE)</f>
        <v>28-Sep-20 A</v>
      </c>
      <c r="G3899" s="17" t="str">
        <f>VLOOKUP(A3899,'forecast data dump'!$A$1:$H$3450,5,FALSE)</f>
        <v>09-Oct-20 A</v>
      </c>
      <c r="H3899" s="13">
        <f>VLOOKUP(A3899,'forecast data dump'!$A$1:$H$3450,8,FALSE)</f>
        <v>1</v>
      </c>
      <c r="I3899" s="22">
        <f t="shared" si="548"/>
        <v>0</v>
      </c>
      <c r="J3899" s="5"/>
      <c r="K3899" s="5"/>
      <c r="L3899" s="33">
        <f t="shared" si="549"/>
        <v>0</v>
      </c>
      <c r="M3899" s="33">
        <f t="shared" si="550"/>
        <v>0</v>
      </c>
      <c r="N3899" s="22">
        <f t="shared" si="551"/>
        <v>0</v>
      </c>
    </row>
    <row r="3900" spans="1:14" x14ac:dyDescent="0.3">
      <c r="A3900" s="5" t="s">
        <v>586</v>
      </c>
      <c r="B3900" s="5" t="s">
        <v>587</v>
      </c>
      <c r="C3900" s="5" t="s">
        <v>3803</v>
      </c>
      <c r="D3900" s="5">
        <v>107</v>
      </c>
      <c r="E3900" s="6">
        <v>5533</v>
      </c>
      <c r="F3900" s="17" t="str">
        <f>VLOOKUP(A3900,'forecast data dump'!$A$1:$H$3450,4,FALSE)</f>
        <v>01-Jul-19 A</v>
      </c>
      <c r="G3900" s="17" t="str">
        <f>VLOOKUP(A3900,'forecast data dump'!$A$1:$H$3450,5,FALSE)</f>
        <v>30-Sep-19 A</v>
      </c>
      <c r="H3900" s="13">
        <f>VLOOKUP(A3900,'forecast data dump'!$A$1:$H$3450,8,FALSE)</f>
        <v>1</v>
      </c>
      <c r="I3900" s="22">
        <f t="shared" si="548"/>
        <v>0</v>
      </c>
      <c r="J3900" s="5"/>
      <c r="K3900" s="5"/>
      <c r="L3900" s="33">
        <f t="shared" si="549"/>
        <v>0</v>
      </c>
      <c r="M3900" s="33">
        <f t="shared" si="550"/>
        <v>0</v>
      </c>
      <c r="N3900" s="22">
        <f t="shared" si="551"/>
        <v>0</v>
      </c>
    </row>
    <row r="3901" spans="1:14" x14ac:dyDescent="0.3">
      <c r="A3901" s="5" t="s">
        <v>586</v>
      </c>
      <c r="B3901" s="5" t="s">
        <v>587</v>
      </c>
      <c r="C3901" s="5" t="s">
        <v>3804</v>
      </c>
      <c r="D3901" s="5">
        <v>6</v>
      </c>
      <c r="E3901" s="6">
        <v>104</v>
      </c>
      <c r="F3901" s="17" t="str">
        <f>VLOOKUP(A3901,'forecast data dump'!$A$1:$H$3450,4,FALSE)</f>
        <v>01-Jul-19 A</v>
      </c>
      <c r="G3901" s="17" t="str">
        <f>VLOOKUP(A3901,'forecast data dump'!$A$1:$H$3450,5,FALSE)</f>
        <v>30-Sep-19 A</v>
      </c>
      <c r="H3901" s="13">
        <f>VLOOKUP(A3901,'forecast data dump'!$A$1:$H$3450,8,FALSE)</f>
        <v>1</v>
      </c>
      <c r="I3901" s="22">
        <f t="shared" si="548"/>
        <v>0</v>
      </c>
      <c r="J3901" s="5"/>
      <c r="K3901" s="5"/>
      <c r="L3901" s="33">
        <f t="shared" si="549"/>
        <v>0</v>
      </c>
      <c r="M3901" s="33">
        <f t="shared" si="550"/>
        <v>0</v>
      </c>
      <c r="N3901" s="22">
        <f t="shared" si="551"/>
        <v>0</v>
      </c>
    </row>
    <row r="3902" spans="1:14" x14ac:dyDescent="0.3">
      <c r="A3902" s="5" t="s">
        <v>586</v>
      </c>
      <c r="B3902" s="5" t="s">
        <v>587</v>
      </c>
      <c r="C3902" s="5" t="s">
        <v>3802</v>
      </c>
      <c r="D3902" s="5">
        <v>13</v>
      </c>
      <c r="E3902" s="6">
        <v>1467</v>
      </c>
      <c r="F3902" s="17" t="str">
        <f>VLOOKUP(A3902,'forecast data dump'!$A$1:$H$3450,4,FALSE)</f>
        <v>01-Jul-19 A</v>
      </c>
      <c r="G3902" s="17" t="str">
        <f>VLOOKUP(A3902,'forecast data dump'!$A$1:$H$3450,5,FALSE)</f>
        <v>30-Sep-19 A</v>
      </c>
      <c r="H3902" s="13">
        <f>VLOOKUP(A3902,'forecast data dump'!$A$1:$H$3450,8,FALSE)</f>
        <v>1</v>
      </c>
      <c r="I3902" s="22">
        <f t="shared" si="548"/>
        <v>0</v>
      </c>
      <c r="J3902" s="5"/>
      <c r="K3902" s="5"/>
      <c r="L3902" s="33">
        <f t="shared" si="549"/>
        <v>0</v>
      </c>
      <c r="M3902" s="33">
        <f t="shared" si="550"/>
        <v>0</v>
      </c>
      <c r="N3902" s="22">
        <f t="shared" si="551"/>
        <v>0</v>
      </c>
    </row>
    <row r="3903" spans="1:14" x14ac:dyDescent="0.3">
      <c r="A3903" s="3" t="s">
        <v>8006</v>
      </c>
      <c r="B3903" s="3"/>
      <c r="C3903" s="3"/>
      <c r="D3903" s="3"/>
      <c r="E3903" s="4"/>
      <c r="F3903" s="15"/>
      <c r="G3903" s="15"/>
      <c r="H3903" s="11"/>
      <c r="I3903" s="20"/>
      <c r="J3903" s="3"/>
      <c r="K3903" s="3"/>
      <c r="L3903" s="32"/>
      <c r="M3903" s="32"/>
      <c r="N3903" s="20"/>
    </row>
    <row r="3904" spans="1:14" x14ac:dyDescent="0.3">
      <c r="A3904" s="5" t="s">
        <v>588</v>
      </c>
      <c r="B3904" s="5" t="s">
        <v>589</v>
      </c>
      <c r="C3904" s="5" t="s">
        <v>3803</v>
      </c>
      <c r="D3904" s="5">
        <v>4</v>
      </c>
      <c r="E3904" s="6">
        <v>207</v>
      </c>
      <c r="F3904" s="17" t="str">
        <f>VLOOKUP(A3904,'forecast data dump'!$A$1:$H$3450,4,FALSE)</f>
        <v>14-Sep-20 A</v>
      </c>
      <c r="G3904" s="17" t="str">
        <f>VLOOKUP(A3904,'forecast data dump'!$A$1:$H$3450,5,FALSE)</f>
        <v>18-Sep-20 A</v>
      </c>
      <c r="H3904" s="13">
        <f>VLOOKUP(A3904,'forecast data dump'!$A$1:$H$3450,8,FALSE)</f>
        <v>1</v>
      </c>
      <c r="I3904" s="22">
        <f t="shared" ref="I3904:I3951" si="552">D3904*(1-H3904)</f>
        <v>0</v>
      </c>
      <c r="J3904" s="5"/>
      <c r="K3904" s="5"/>
      <c r="L3904" s="33">
        <f t="shared" ref="L3904:L3951" si="553">E3904*(1-H3904)</f>
        <v>0</v>
      </c>
      <c r="M3904" s="33">
        <f t="shared" ref="M3904:M3951" si="554">IF(J3904="",L3904,(E3904/D3904)*J3904)</f>
        <v>0</v>
      </c>
      <c r="N3904" s="22">
        <f t="shared" ref="N3904:N3951" si="555">L3904-M3904</f>
        <v>0</v>
      </c>
    </row>
    <row r="3905" spans="1:14" x14ac:dyDescent="0.3">
      <c r="A3905" s="5" t="s">
        <v>588</v>
      </c>
      <c r="B3905" s="5" t="s">
        <v>589</v>
      </c>
      <c r="C3905" s="5" t="s">
        <v>3804</v>
      </c>
      <c r="D3905" s="5">
        <v>12</v>
      </c>
      <c r="E3905" s="6">
        <v>208</v>
      </c>
      <c r="F3905" s="17" t="str">
        <f>VLOOKUP(A3905,'forecast data dump'!$A$1:$H$3450,4,FALSE)</f>
        <v>14-Sep-20 A</v>
      </c>
      <c r="G3905" s="17" t="str">
        <f>VLOOKUP(A3905,'forecast data dump'!$A$1:$H$3450,5,FALSE)</f>
        <v>18-Sep-20 A</v>
      </c>
      <c r="H3905" s="13">
        <f>VLOOKUP(A3905,'forecast data dump'!$A$1:$H$3450,8,FALSE)</f>
        <v>1</v>
      </c>
      <c r="I3905" s="22">
        <f t="shared" si="552"/>
        <v>0</v>
      </c>
      <c r="J3905" s="5"/>
      <c r="K3905" s="5"/>
      <c r="L3905" s="33">
        <f t="shared" si="553"/>
        <v>0</v>
      </c>
      <c r="M3905" s="33">
        <f t="shared" si="554"/>
        <v>0</v>
      </c>
      <c r="N3905" s="22">
        <f t="shared" si="555"/>
        <v>0</v>
      </c>
    </row>
    <row r="3906" spans="1:14" x14ac:dyDescent="0.3">
      <c r="A3906" s="5" t="s">
        <v>588</v>
      </c>
      <c r="B3906" s="5" t="s">
        <v>589</v>
      </c>
      <c r="C3906" s="5" t="s">
        <v>3802</v>
      </c>
      <c r="D3906" s="5">
        <v>4</v>
      </c>
      <c r="E3906" s="6">
        <v>451</v>
      </c>
      <c r="F3906" s="17" t="str">
        <f>VLOOKUP(A3906,'forecast data dump'!$A$1:$H$3450,4,FALSE)</f>
        <v>14-Sep-20 A</v>
      </c>
      <c r="G3906" s="17" t="str">
        <f>VLOOKUP(A3906,'forecast data dump'!$A$1:$H$3450,5,FALSE)</f>
        <v>18-Sep-20 A</v>
      </c>
      <c r="H3906" s="13">
        <f>VLOOKUP(A3906,'forecast data dump'!$A$1:$H$3450,8,FALSE)</f>
        <v>1</v>
      </c>
      <c r="I3906" s="22">
        <f t="shared" si="552"/>
        <v>0</v>
      </c>
      <c r="J3906" s="5"/>
      <c r="K3906" s="5"/>
      <c r="L3906" s="33">
        <f t="shared" si="553"/>
        <v>0</v>
      </c>
      <c r="M3906" s="33">
        <f t="shared" si="554"/>
        <v>0</v>
      </c>
      <c r="N3906" s="22">
        <f t="shared" si="555"/>
        <v>0</v>
      </c>
    </row>
    <row r="3907" spans="1:14" x14ac:dyDescent="0.3">
      <c r="A3907" s="5" t="s">
        <v>590</v>
      </c>
      <c r="B3907" s="5" t="s">
        <v>591</v>
      </c>
      <c r="C3907" s="5" t="s">
        <v>3803</v>
      </c>
      <c r="D3907" s="5">
        <v>4</v>
      </c>
      <c r="E3907" s="6">
        <v>207</v>
      </c>
      <c r="F3907" s="17" t="str">
        <f>VLOOKUP(A3907,'forecast data dump'!$A$1:$H$3450,4,FALSE)</f>
        <v>01-Sep-20 A</v>
      </c>
      <c r="G3907" s="17" t="str">
        <f>VLOOKUP(A3907,'forecast data dump'!$A$1:$H$3450,5,FALSE)</f>
        <v>08-Sep-20 A</v>
      </c>
      <c r="H3907" s="13">
        <f>VLOOKUP(A3907,'forecast data dump'!$A$1:$H$3450,8,FALSE)</f>
        <v>1</v>
      </c>
      <c r="I3907" s="22">
        <f t="shared" si="552"/>
        <v>0</v>
      </c>
      <c r="J3907" s="5"/>
      <c r="K3907" s="5"/>
      <c r="L3907" s="33">
        <f t="shared" si="553"/>
        <v>0</v>
      </c>
      <c r="M3907" s="33">
        <f t="shared" si="554"/>
        <v>0</v>
      </c>
      <c r="N3907" s="22">
        <f t="shared" si="555"/>
        <v>0</v>
      </c>
    </row>
    <row r="3908" spans="1:14" x14ac:dyDescent="0.3">
      <c r="A3908" s="5" t="s">
        <v>590</v>
      </c>
      <c r="B3908" s="5" t="s">
        <v>591</v>
      </c>
      <c r="C3908" s="5" t="s">
        <v>3804</v>
      </c>
      <c r="D3908" s="5">
        <v>12</v>
      </c>
      <c r="E3908" s="6">
        <v>208</v>
      </c>
      <c r="F3908" s="17" t="str">
        <f>VLOOKUP(A3908,'forecast data dump'!$A$1:$H$3450,4,FALSE)</f>
        <v>01-Sep-20 A</v>
      </c>
      <c r="G3908" s="17" t="str">
        <f>VLOOKUP(A3908,'forecast data dump'!$A$1:$H$3450,5,FALSE)</f>
        <v>08-Sep-20 A</v>
      </c>
      <c r="H3908" s="13">
        <f>VLOOKUP(A3908,'forecast data dump'!$A$1:$H$3450,8,FALSE)</f>
        <v>1</v>
      </c>
      <c r="I3908" s="22">
        <f t="shared" si="552"/>
        <v>0</v>
      </c>
      <c r="J3908" s="5"/>
      <c r="K3908" s="5"/>
      <c r="L3908" s="33">
        <f t="shared" si="553"/>
        <v>0</v>
      </c>
      <c r="M3908" s="33">
        <f t="shared" si="554"/>
        <v>0</v>
      </c>
      <c r="N3908" s="22">
        <f t="shared" si="555"/>
        <v>0</v>
      </c>
    </row>
    <row r="3909" spans="1:14" x14ac:dyDescent="0.3">
      <c r="A3909" s="5" t="s">
        <v>590</v>
      </c>
      <c r="B3909" s="5" t="s">
        <v>591</v>
      </c>
      <c r="C3909" s="5" t="s">
        <v>3802</v>
      </c>
      <c r="D3909" s="5">
        <v>4</v>
      </c>
      <c r="E3909" s="6">
        <v>451</v>
      </c>
      <c r="F3909" s="17" t="str">
        <f>VLOOKUP(A3909,'forecast data dump'!$A$1:$H$3450,4,FALSE)</f>
        <v>01-Sep-20 A</v>
      </c>
      <c r="G3909" s="17" t="str">
        <f>VLOOKUP(A3909,'forecast data dump'!$A$1:$H$3450,5,FALSE)</f>
        <v>08-Sep-20 A</v>
      </c>
      <c r="H3909" s="13">
        <f>VLOOKUP(A3909,'forecast data dump'!$A$1:$H$3450,8,FALSE)</f>
        <v>1</v>
      </c>
      <c r="I3909" s="22">
        <f t="shared" si="552"/>
        <v>0</v>
      </c>
      <c r="J3909" s="5"/>
      <c r="K3909" s="5"/>
      <c r="L3909" s="33">
        <f t="shared" si="553"/>
        <v>0</v>
      </c>
      <c r="M3909" s="33">
        <f t="shared" si="554"/>
        <v>0</v>
      </c>
      <c r="N3909" s="22">
        <f t="shared" si="555"/>
        <v>0</v>
      </c>
    </row>
    <row r="3910" spans="1:14" x14ac:dyDescent="0.3">
      <c r="A3910" s="5" t="s">
        <v>592</v>
      </c>
      <c r="B3910" s="5" t="s">
        <v>593</v>
      </c>
      <c r="C3910" s="5" t="s">
        <v>3803</v>
      </c>
      <c r="D3910" s="5">
        <v>4</v>
      </c>
      <c r="E3910" s="6">
        <v>207</v>
      </c>
      <c r="F3910" s="17" t="str">
        <f>VLOOKUP(A3910,'forecast data dump'!$A$1:$H$3450,4,FALSE)</f>
        <v>01-Oct-20 A</v>
      </c>
      <c r="G3910" s="17" t="str">
        <f>VLOOKUP(A3910,'forecast data dump'!$A$1:$H$3450,5,FALSE)</f>
        <v>07-Oct-20 A</v>
      </c>
      <c r="H3910" s="13">
        <f>VLOOKUP(A3910,'forecast data dump'!$A$1:$H$3450,8,FALSE)</f>
        <v>1</v>
      </c>
      <c r="I3910" s="22">
        <f t="shared" si="552"/>
        <v>0</v>
      </c>
      <c r="J3910" s="5"/>
      <c r="K3910" s="5"/>
      <c r="L3910" s="33">
        <f t="shared" si="553"/>
        <v>0</v>
      </c>
      <c r="M3910" s="33">
        <f t="shared" si="554"/>
        <v>0</v>
      </c>
      <c r="N3910" s="22">
        <f t="shared" si="555"/>
        <v>0</v>
      </c>
    </row>
    <row r="3911" spans="1:14" x14ac:dyDescent="0.3">
      <c r="A3911" s="5" t="s">
        <v>592</v>
      </c>
      <c r="B3911" s="5" t="s">
        <v>593</v>
      </c>
      <c r="C3911" s="5" t="s">
        <v>3804</v>
      </c>
      <c r="D3911" s="5">
        <v>12</v>
      </c>
      <c r="E3911" s="6">
        <v>208</v>
      </c>
      <c r="F3911" s="17" t="str">
        <f>VLOOKUP(A3911,'forecast data dump'!$A$1:$H$3450,4,FALSE)</f>
        <v>01-Oct-20 A</v>
      </c>
      <c r="G3911" s="17" t="str">
        <f>VLOOKUP(A3911,'forecast data dump'!$A$1:$H$3450,5,FALSE)</f>
        <v>07-Oct-20 A</v>
      </c>
      <c r="H3911" s="13">
        <f>VLOOKUP(A3911,'forecast data dump'!$A$1:$H$3450,8,FALSE)</f>
        <v>1</v>
      </c>
      <c r="I3911" s="22">
        <f t="shared" si="552"/>
        <v>0</v>
      </c>
      <c r="J3911" s="5"/>
      <c r="K3911" s="5"/>
      <c r="L3911" s="33">
        <f t="shared" si="553"/>
        <v>0</v>
      </c>
      <c r="M3911" s="33">
        <f t="shared" si="554"/>
        <v>0</v>
      </c>
      <c r="N3911" s="22">
        <f t="shared" si="555"/>
        <v>0</v>
      </c>
    </row>
    <row r="3912" spans="1:14" x14ac:dyDescent="0.3">
      <c r="A3912" s="5" t="s">
        <v>592</v>
      </c>
      <c r="B3912" s="5" t="s">
        <v>593</v>
      </c>
      <c r="C3912" s="5" t="s">
        <v>3802</v>
      </c>
      <c r="D3912" s="5">
        <v>4</v>
      </c>
      <c r="E3912" s="6">
        <v>451</v>
      </c>
      <c r="F3912" s="17" t="str">
        <f>VLOOKUP(A3912,'forecast data dump'!$A$1:$H$3450,4,FALSE)</f>
        <v>01-Oct-20 A</v>
      </c>
      <c r="G3912" s="17" t="str">
        <f>VLOOKUP(A3912,'forecast data dump'!$A$1:$H$3450,5,FALSE)</f>
        <v>07-Oct-20 A</v>
      </c>
      <c r="H3912" s="13">
        <f>VLOOKUP(A3912,'forecast data dump'!$A$1:$H$3450,8,FALSE)</f>
        <v>1</v>
      </c>
      <c r="I3912" s="22">
        <f t="shared" si="552"/>
        <v>0</v>
      </c>
      <c r="J3912" s="5"/>
      <c r="K3912" s="5"/>
      <c r="L3912" s="33">
        <f t="shared" si="553"/>
        <v>0</v>
      </c>
      <c r="M3912" s="33">
        <f t="shared" si="554"/>
        <v>0</v>
      </c>
      <c r="N3912" s="22">
        <f t="shared" si="555"/>
        <v>0</v>
      </c>
    </row>
    <row r="3913" spans="1:14" x14ac:dyDescent="0.3">
      <c r="A3913" s="5" t="s">
        <v>594</v>
      </c>
      <c r="B3913" s="5" t="s">
        <v>595</v>
      </c>
      <c r="C3913" s="5" t="s">
        <v>3803</v>
      </c>
      <c r="D3913" s="5">
        <v>4</v>
      </c>
      <c r="E3913" s="6">
        <v>207</v>
      </c>
      <c r="F3913" s="17" t="str">
        <f>VLOOKUP(A3913,'forecast data dump'!$A$1:$H$3450,4,FALSE)</f>
        <v>13-Oct-20 A</v>
      </c>
      <c r="G3913" s="17" t="str">
        <f>VLOOKUP(A3913,'forecast data dump'!$A$1:$H$3450,5,FALSE)</f>
        <v>19-Oct-20 A</v>
      </c>
      <c r="H3913" s="13">
        <f>VLOOKUP(A3913,'forecast data dump'!$A$1:$H$3450,8,FALSE)</f>
        <v>1</v>
      </c>
      <c r="I3913" s="22">
        <f t="shared" si="552"/>
        <v>0</v>
      </c>
      <c r="J3913" s="5"/>
      <c r="K3913" s="5"/>
      <c r="L3913" s="33">
        <f t="shared" si="553"/>
        <v>0</v>
      </c>
      <c r="M3913" s="33">
        <f t="shared" si="554"/>
        <v>0</v>
      </c>
      <c r="N3913" s="22">
        <f t="shared" si="555"/>
        <v>0</v>
      </c>
    </row>
    <row r="3914" spans="1:14" x14ac:dyDescent="0.3">
      <c r="A3914" s="5" t="s">
        <v>594</v>
      </c>
      <c r="B3914" s="5" t="s">
        <v>595</v>
      </c>
      <c r="C3914" s="5" t="s">
        <v>3804</v>
      </c>
      <c r="D3914" s="5">
        <v>12</v>
      </c>
      <c r="E3914" s="6">
        <v>208</v>
      </c>
      <c r="F3914" s="17" t="str">
        <f>VLOOKUP(A3914,'forecast data dump'!$A$1:$H$3450,4,FALSE)</f>
        <v>13-Oct-20 A</v>
      </c>
      <c r="G3914" s="17" t="str">
        <f>VLOOKUP(A3914,'forecast data dump'!$A$1:$H$3450,5,FALSE)</f>
        <v>19-Oct-20 A</v>
      </c>
      <c r="H3914" s="13">
        <f>VLOOKUP(A3914,'forecast data dump'!$A$1:$H$3450,8,FALSE)</f>
        <v>1</v>
      </c>
      <c r="I3914" s="22">
        <f t="shared" si="552"/>
        <v>0</v>
      </c>
      <c r="J3914" s="5"/>
      <c r="K3914" s="5"/>
      <c r="L3914" s="33">
        <f t="shared" si="553"/>
        <v>0</v>
      </c>
      <c r="M3914" s="33">
        <f t="shared" si="554"/>
        <v>0</v>
      </c>
      <c r="N3914" s="22">
        <f t="shared" si="555"/>
        <v>0</v>
      </c>
    </row>
    <row r="3915" spans="1:14" x14ac:dyDescent="0.3">
      <c r="A3915" s="5" t="s">
        <v>594</v>
      </c>
      <c r="B3915" s="5" t="s">
        <v>595</v>
      </c>
      <c r="C3915" s="5" t="s">
        <v>3802</v>
      </c>
      <c r="D3915" s="5">
        <v>4</v>
      </c>
      <c r="E3915" s="6">
        <v>451</v>
      </c>
      <c r="F3915" s="17" t="str">
        <f>VLOOKUP(A3915,'forecast data dump'!$A$1:$H$3450,4,FALSE)</f>
        <v>13-Oct-20 A</v>
      </c>
      <c r="G3915" s="17" t="str">
        <f>VLOOKUP(A3915,'forecast data dump'!$A$1:$H$3450,5,FALSE)</f>
        <v>19-Oct-20 A</v>
      </c>
      <c r="H3915" s="13">
        <f>VLOOKUP(A3915,'forecast data dump'!$A$1:$H$3450,8,FALSE)</f>
        <v>1</v>
      </c>
      <c r="I3915" s="22">
        <f t="shared" si="552"/>
        <v>0</v>
      </c>
      <c r="J3915" s="5"/>
      <c r="K3915" s="5"/>
      <c r="L3915" s="33">
        <f t="shared" si="553"/>
        <v>0</v>
      </c>
      <c r="M3915" s="33">
        <f t="shared" si="554"/>
        <v>0</v>
      </c>
      <c r="N3915" s="22">
        <f t="shared" si="555"/>
        <v>0</v>
      </c>
    </row>
    <row r="3916" spans="1:14" x14ac:dyDescent="0.3">
      <c r="A3916" s="5" t="s">
        <v>596</v>
      </c>
      <c r="B3916" s="5" t="s">
        <v>597</v>
      </c>
      <c r="C3916" s="5" t="s">
        <v>3804</v>
      </c>
      <c r="D3916" s="5">
        <v>12</v>
      </c>
      <c r="E3916" s="6">
        <v>208</v>
      </c>
      <c r="F3916" s="17" t="str">
        <f>VLOOKUP(A3916,'forecast data dump'!$A$1:$H$3450,4,FALSE)</f>
        <v>01-Jul-19 A</v>
      </c>
      <c r="G3916" s="17" t="str">
        <f>VLOOKUP(A3916,'forecast data dump'!$A$1:$H$3450,5,FALSE)</f>
        <v>29-Nov-19 A</v>
      </c>
      <c r="H3916" s="13">
        <f>VLOOKUP(A3916,'forecast data dump'!$A$1:$H$3450,8,FALSE)</f>
        <v>1</v>
      </c>
      <c r="I3916" s="22">
        <f t="shared" si="552"/>
        <v>0</v>
      </c>
      <c r="J3916" s="5"/>
      <c r="K3916" s="5"/>
      <c r="L3916" s="33">
        <f t="shared" si="553"/>
        <v>0</v>
      </c>
      <c r="M3916" s="33">
        <f t="shared" si="554"/>
        <v>0</v>
      </c>
      <c r="N3916" s="22">
        <f t="shared" si="555"/>
        <v>0</v>
      </c>
    </row>
    <row r="3917" spans="1:14" x14ac:dyDescent="0.3">
      <c r="A3917" s="5" t="s">
        <v>596</v>
      </c>
      <c r="B3917" s="5" t="s">
        <v>597</v>
      </c>
      <c r="C3917" s="5" t="s">
        <v>3803</v>
      </c>
      <c r="D3917" s="5">
        <v>4</v>
      </c>
      <c r="E3917" s="6">
        <v>207</v>
      </c>
      <c r="F3917" s="17" t="str">
        <f>VLOOKUP(A3917,'forecast data dump'!$A$1:$H$3450,4,FALSE)</f>
        <v>01-Jul-19 A</v>
      </c>
      <c r="G3917" s="17" t="str">
        <f>VLOOKUP(A3917,'forecast data dump'!$A$1:$H$3450,5,FALSE)</f>
        <v>29-Nov-19 A</v>
      </c>
      <c r="H3917" s="13">
        <f>VLOOKUP(A3917,'forecast data dump'!$A$1:$H$3450,8,FALSE)</f>
        <v>1</v>
      </c>
      <c r="I3917" s="22">
        <f t="shared" si="552"/>
        <v>0</v>
      </c>
      <c r="J3917" s="5"/>
      <c r="K3917" s="5"/>
      <c r="L3917" s="33">
        <f t="shared" si="553"/>
        <v>0</v>
      </c>
      <c r="M3917" s="33">
        <f t="shared" si="554"/>
        <v>0</v>
      </c>
      <c r="N3917" s="22">
        <f t="shared" si="555"/>
        <v>0</v>
      </c>
    </row>
    <row r="3918" spans="1:14" x14ac:dyDescent="0.3">
      <c r="A3918" s="5" t="s">
        <v>596</v>
      </c>
      <c r="B3918" s="5" t="s">
        <v>597</v>
      </c>
      <c r="C3918" s="5" t="s">
        <v>3802</v>
      </c>
      <c r="D3918" s="5">
        <v>4</v>
      </c>
      <c r="E3918" s="6">
        <v>451</v>
      </c>
      <c r="F3918" s="17" t="str">
        <f>VLOOKUP(A3918,'forecast data dump'!$A$1:$H$3450,4,FALSE)</f>
        <v>01-Jul-19 A</v>
      </c>
      <c r="G3918" s="17" t="str">
        <f>VLOOKUP(A3918,'forecast data dump'!$A$1:$H$3450,5,FALSE)</f>
        <v>29-Nov-19 A</v>
      </c>
      <c r="H3918" s="13">
        <f>VLOOKUP(A3918,'forecast data dump'!$A$1:$H$3450,8,FALSE)</f>
        <v>1</v>
      </c>
      <c r="I3918" s="22">
        <f t="shared" si="552"/>
        <v>0</v>
      </c>
      <c r="J3918" s="5"/>
      <c r="K3918" s="5"/>
      <c r="L3918" s="33">
        <f t="shared" si="553"/>
        <v>0</v>
      </c>
      <c r="M3918" s="33">
        <f t="shared" si="554"/>
        <v>0</v>
      </c>
      <c r="N3918" s="22">
        <f t="shared" si="555"/>
        <v>0</v>
      </c>
    </row>
    <row r="3919" spans="1:14" x14ac:dyDescent="0.3">
      <c r="A3919" s="5" t="s">
        <v>598</v>
      </c>
      <c r="B3919" s="5" t="s">
        <v>599</v>
      </c>
      <c r="C3919" s="5" t="s">
        <v>3804</v>
      </c>
      <c r="D3919" s="5">
        <v>12</v>
      </c>
      <c r="E3919" s="6">
        <v>208</v>
      </c>
      <c r="F3919" s="17" t="str">
        <f>VLOOKUP(A3919,'forecast data dump'!$A$1:$H$3450,4,FALSE)</f>
        <v>11-Dec-19 A</v>
      </c>
      <c r="G3919" s="17" t="str">
        <f>VLOOKUP(A3919,'forecast data dump'!$A$1:$H$3450,5,FALSE)</f>
        <v>28-Jan-20 A</v>
      </c>
      <c r="H3919" s="13">
        <f>VLOOKUP(A3919,'forecast data dump'!$A$1:$H$3450,8,FALSE)</f>
        <v>1</v>
      </c>
      <c r="I3919" s="22">
        <f t="shared" si="552"/>
        <v>0</v>
      </c>
      <c r="J3919" s="5"/>
      <c r="K3919" s="5"/>
      <c r="L3919" s="33">
        <f t="shared" si="553"/>
        <v>0</v>
      </c>
      <c r="M3919" s="33">
        <f t="shared" si="554"/>
        <v>0</v>
      </c>
      <c r="N3919" s="22">
        <f t="shared" si="555"/>
        <v>0</v>
      </c>
    </row>
    <row r="3920" spans="1:14" x14ac:dyDescent="0.3">
      <c r="A3920" s="5" t="s">
        <v>598</v>
      </c>
      <c r="B3920" s="5" t="s">
        <v>599</v>
      </c>
      <c r="C3920" s="5" t="s">
        <v>3803</v>
      </c>
      <c r="D3920" s="5">
        <v>4</v>
      </c>
      <c r="E3920" s="6">
        <v>207</v>
      </c>
      <c r="F3920" s="17" t="str">
        <f>VLOOKUP(A3920,'forecast data dump'!$A$1:$H$3450,4,FALSE)</f>
        <v>11-Dec-19 A</v>
      </c>
      <c r="G3920" s="17" t="str">
        <f>VLOOKUP(A3920,'forecast data dump'!$A$1:$H$3450,5,FALSE)</f>
        <v>28-Jan-20 A</v>
      </c>
      <c r="H3920" s="13">
        <f>VLOOKUP(A3920,'forecast data dump'!$A$1:$H$3450,8,FALSE)</f>
        <v>1</v>
      </c>
      <c r="I3920" s="22">
        <f t="shared" si="552"/>
        <v>0</v>
      </c>
      <c r="J3920" s="5"/>
      <c r="K3920" s="5"/>
      <c r="L3920" s="33">
        <f t="shared" si="553"/>
        <v>0</v>
      </c>
      <c r="M3920" s="33">
        <f t="shared" si="554"/>
        <v>0</v>
      </c>
      <c r="N3920" s="22">
        <f t="shared" si="555"/>
        <v>0</v>
      </c>
    </row>
    <row r="3921" spans="1:14" x14ac:dyDescent="0.3">
      <c r="A3921" s="5" t="s">
        <v>598</v>
      </c>
      <c r="B3921" s="5" t="s">
        <v>599</v>
      </c>
      <c r="C3921" s="5" t="s">
        <v>3802</v>
      </c>
      <c r="D3921" s="5">
        <v>4</v>
      </c>
      <c r="E3921" s="6">
        <v>451</v>
      </c>
      <c r="F3921" s="17" t="str">
        <f>VLOOKUP(A3921,'forecast data dump'!$A$1:$H$3450,4,FALSE)</f>
        <v>11-Dec-19 A</v>
      </c>
      <c r="G3921" s="17" t="str">
        <f>VLOOKUP(A3921,'forecast data dump'!$A$1:$H$3450,5,FALSE)</f>
        <v>28-Jan-20 A</v>
      </c>
      <c r="H3921" s="13">
        <f>VLOOKUP(A3921,'forecast data dump'!$A$1:$H$3450,8,FALSE)</f>
        <v>1</v>
      </c>
      <c r="I3921" s="22">
        <f t="shared" si="552"/>
        <v>0</v>
      </c>
      <c r="J3921" s="5"/>
      <c r="K3921" s="5"/>
      <c r="L3921" s="33">
        <f t="shared" si="553"/>
        <v>0</v>
      </c>
      <c r="M3921" s="33">
        <f t="shared" si="554"/>
        <v>0</v>
      </c>
      <c r="N3921" s="22">
        <f t="shared" si="555"/>
        <v>0</v>
      </c>
    </row>
    <row r="3922" spans="1:14" x14ac:dyDescent="0.3">
      <c r="A3922" s="5" t="s">
        <v>600</v>
      </c>
      <c r="B3922" s="5" t="s">
        <v>601</v>
      </c>
      <c r="C3922" s="5" t="s">
        <v>3804</v>
      </c>
      <c r="D3922" s="5">
        <v>12</v>
      </c>
      <c r="E3922" s="6">
        <v>208</v>
      </c>
      <c r="F3922" s="17" t="str">
        <f>VLOOKUP(A3922,'forecast data dump'!$A$1:$H$3450,4,FALSE)</f>
        <v>03-Feb-20 A</v>
      </c>
      <c r="G3922" s="17" t="str">
        <f>VLOOKUP(A3922,'forecast data dump'!$A$1:$H$3450,5,FALSE)</f>
        <v>07-Feb-20 A</v>
      </c>
      <c r="H3922" s="13">
        <f>VLOOKUP(A3922,'forecast data dump'!$A$1:$H$3450,8,FALSE)</f>
        <v>1</v>
      </c>
      <c r="I3922" s="22">
        <f t="shared" si="552"/>
        <v>0</v>
      </c>
      <c r="J3922" s="5"/>
      <c r="K3922" s="5"/>
      <c r="L3922" s="33">
        <f t="shared" si="553"/>
        <v>0</v>
      </c>
      <c r="M3922" s="33">
        <f t="shared" si="554"/>
        <v>0</v>
      </c>
      <c r="N3922" s="22">
        <f t="shared" si="555"/>
        <v>0</v>
      </c>
    </row>
    <row r="3923" spans="1:14" x14ac:dyDescent="0.3">
      <c r="A3923" s="5" t="s">
        <v>600</v>
      </c>
      <c r="B3923" s="5" t="s">
        <v>601</v>
      </c>
      <c r="C3923" s="5" t="s">
        <v>3803</v>
      </c>
      <c r="D3923" s="5">
        <v>4</v>
      </c>
      <c r="E3923" s="6">
        <v>207</v>
      </c>
      <c r="F3923" s="17" t="str">
        <f>VLOOKUP(A3923,'forecast data dump'!$A$1:$H$3450,4,FALSE)</f>
        <v>03-Feb-20 A</v>
      </c>
      <c r="G3923" s="17" t="str">
        <f>VLOOKUP(A3923,'forecast data dump'!$A$1:$H$3450,5,FALSE)</f>
        <v>07-Feb-20 A</v>
      </c>
      <c r="H3923" s="13">
        <f>VLOOKUP(A3923,'forecast data dump'!$A$1:$H$3450,8,FALSE)</f>
        <v>1</v>
      </c>
      <c r="I3923" s="22">
        <f t="shared" si="552"/>
        <v>0</v>
      </c>
      <c r="J3923" s="5"/>
      <c r="K3923" s="5"/>
      <c r="L3923" s="33">
        <f t="shared" si="553"/>
        <v>0</v>
      </c>
      <c r="M3923" s="33">
        <f t="shared" si="554"/>
        <v>0</v>
      </c>
      <c r="N3923" s="22">
        <f t="shared" si="555"/>
        <v>0</v>
      </c>
    </row>
    <row r="3924" spans="1:14" x14ac:dyDescent="0.3">
      <c r="A3924" s="5" t="s">
        <v>600</v>
      </c>
      <c r="B3924" s="5" t="s">
        <v>601</v>
      </c>
      <c r="C3924" s="5" t="s">
        <v>3802</v>
      </c>
      <c r="D3924" s="5">
        <v>4</v>
      </c>
      <c r="E3924" s="6">
        <v>451</v>
      </c>
      <c r="F3924" s="17" t="str">
        <f>VLOOKUP(A3924,'forecast data dump'!$A$1:$H$3450,4,FALSE)</f>
        <v>03-Feb-20 A</v>
      </c>
      <c r="G3924" s="17" t="str">
        <f>VLOOKUP(A3924,'forecast data dump'!$A$1:$H$3450,5,FALSE)</f>
        <v>07-Feb-20 A</v>
      </c>
      <c r="H3924" s="13">
        <f>VLOOKUP(A3924,'forecast data dump'!$A$1:$H$3450,8,FALSE)</f>
        <v>1</v>
      </c>
      <c r="I3924" s="22">
        <f t="shared" si="552"/>
        <v>0</v>
      </c>
      <c r="J3924" s="5"/>
      <c r="K3924" s="5"/>
      <c r="L3924" s="33">
        <f t="shared" si="553"/>
        <v>0</v>
      </c>
      <c r="M3924" s="33">
        <f t="shared" si="554"/>
        <v>0</v>
      </c>
      <c r="N3924" s="22">
        <f t="shared" si="555"/>
        <v>0</v>
      </c>
    </row>
    <row r="3925" spans="1:14" x14ac:dyDescent="0.3">
      <c r="A3925" s="5" t="s">
        <v>602</v>
      </c>
      <c r="B3925" s="5" t="s">
        <v>603</v>
      </c>
      <c r="C3925" s="5" t="s">
        <v>3804</v>
      </c>
      <c r="D3925" s="5">
        <v>12</v>
      </c>
      <c r="E3925" s="6">
        <v>208</v>
      </c>
      <c r="F3925" s="17" t="str">
        <f>VLOOKUP(A3925,'forecast data dump'!$A$1:$H$3450,4,FALSE)</f>
        <v>01-May-20 A</v>
      </c>
      <c r="G3925" s="17" t="str">
        <f>VLOOKUP(A3925,'forecast data dump'!$A$1:$H$3450,5,FALSE)</f>
        <v>07-May-20 A</v>
      </c>
      <c r="H3925" s="13">
        <f>VLOOKUP(A3925,'forecast data dump'!$A$1:$H$3450,8,FALSE)</f>
        <v>1</v>
      </c>
      <c r="I3925" s="22">
        <f t="shared" si="552"/>
        <v>0</v>
      </c>
      <c r="J3925" s="5"/>
      <c r="K3925" s="5"/>
      <c r="L3925" s="33">
        <f t="shared" si="553"/>
        <v>0</v>
      </c>
      <c r="M3925" s="33">
        <f t="shared" si="554"/>
        <v>0</v>
      </c>
      <c r="N3925" s="22">
        <f t="shared" si="555"/>
        <v>0</v>
      </c>
    </row>
    <row r="3926" spans="1:14" x14ac:dyDescent="0.3">
      <c r="A3926" s="5" t="s">
        <v>602</v>
      </c>
      <c r="B3926" s="5" t="s">
        <v>603</v>
      </c>
      <c r="C3926" s="5" t="s">
        <v>3803</v>
      </c>
      <c r="D3926" s="5">
        <v>4</v>
      </c>
      <c r="E3926" s="6">
        <v>207</v>
      </c>
      <c r="F3926" s="17" t="str">
        <f>VLOOKUP(A3926,'forecast data dump'!$A$1:$H$3450,4,FALSE)</f>
        <v>01-May-20 A</v>
      </c>
      <c r="G3926" s="17" t="str">
        <f>VLOOKUP(A3926,'forecast data dump'!$A$1:$H$3450,5,FALSE)</f>
        <v>07-May-20 A</v>
      </c>
      <c r="H3926" s="13">
        <f>VLOOKUP(A3926,'forecast data dump'!$A$1:$H$3450,8,FALSE)</f>
        <v>1</v>
      </c>
      <c r="I3926" s="22">
        <f t="shared" si="552"/>
        <v>0</v>
      </c>
      <c r="J3926" s="5"/>
      <c r="K3926" s="5"/>
      <c r="L3926" s="33">
        <f t="shared" si="553"/>
        <v>0</v>
      </c>
      <c r="M3926" s="33">
        <f t="shared" si="554"/>
        <v>0</v>
      </c>
      <c r="N3926" s="22">
        <f t="shared" si="555"/>
        <v>0</v>
      </c>
    </row>
    <row r="3927" spans="1:14" x14ac:dyDescent="0.3">
      <c r="A3927" s="5" t="s">
        <v>602</v>
      </c>
      <c r="B3927" s="5" t="s">
        <v>603</v>
      </c>
      <c r="C3927" s="5" t="s">
        <v>3802</v>
      </c>
      <c r="D3927" s="5">
        <v>4</v>
      </c>
      <c r="E3927" s="6">
        <v>451</v>
      </c>
      <c r="F3927" s="17" t="str">
        <f>VLOOKUP(A3927,'forecast data dump'!$A$1:$H$3450,4,FALSE)</f>
        <v>01-May-20 A</v>
      </c>
      <c r="G3927" s="17" t="str">
        <f>VLOOKUP(A3927,'forecast data dump'!$A$1:$H$3450,5,FALSE)</f>
        <v>07-May-20 A</v>
      </c>
      <c r="H3927" s="13">
        <f>VLOOKUP(A3927,'forecast data dump'!$A$1:$H$3450,8,FALSE)</f>
        <v>1</v>
      </c>
      <c r="I3927" s="22">
        <f t="shared" si="552"/>
        <v>0</v>
      </c>
      <c r="J3927" s="5"/>
      <c r="K3927" s="5"/>
      <c r="L3927" s="33">
        <f t="shared" si="553"/>
        <v>0</v>
      </c>
      <c r="M3927" s="33">
        <f t="shared" si="554"/>
        <v>0</v>
      </c>
      <c r="N3927" s="22">
        <f t="shared" si="555"/>
        <v>0</v>
      </c>
    </row>
    <row r="3928" spans="1:14" x14ac:dyDescent="0.3">
      <c r="A3928" s="5" t="s">
        <v>604</v>
      </c>
      <c r="B3928" s="5" t="s">
        <v>605</v>
      </c>
      <c r="C3928" s="5" t="s">
        <v>3804</v>
      </c>
      <c r="D3928" s="5">
        <v>12</v>
      </c>
      <c r="E3928" s="6">
        <v>208</v>
      </c>
      <c r="F3928" s="17" t="str">
        <f>VLOOKUP(A3928,'forecast data dump'!$A$1:$H$3450,4,FALSE)</f>
        <v>01-Jun-20 A</v>
      </c>
      <c r="G3928" s="17" t="str">
        <f>VLOOKUP(A3928,'forecast data dump'!$A$1:$H$3450,5,FALSE)</f>
        <v>05-Jun-20 A</v>
      </c>
      <c r="H3928" s="13">
        <f>VLOOKUP(A3928,'forecast data dump'!$A$1:$H$3450,8,FALSE)</f>
        <v>1</v>
      </c>
      <c r="I3928" s="22">
        <f t="shared" si="552"/>
        <v>0</v>
      </c>
      <c r="J3928" s="5"/>
      <c r="K3928" s="5"/>
      <c r="L3928" s="33">
        <f t="shared" si="553"/>
        <v>0</v>
      </c>
      <c r="M3928" s="33">
        <f t="shared" si="554"/>
        <v>0</v>
      </c>
      <c r="N3928" s="22">
        <f t="shared" si="555"/>
        <v>0</v>
      </c>
    </row>
    <row r="3929" spans="1:14" x14ac:dyDescent="0.3">
      <c r="A3929" s="5" t="s">
        <v>604</v>
      </c>
      <c r="B3929" s="5" t="s">
        <v>605</v>
      </c>
      <c r="C3929" s="5" t="s">
        <v>3803</v>
      </c>
      <c r="D3929" s="5">
        <v>4</v>
      </c>
      <c r="E3929" s="6">
        <v>207</v>
      </c>
      <c r="F3929" s="17" t="str">
        <f>VLOOKUP(A3929,'forecast data dump'!$A$1:$H$3450,4,FALSE)</f>
        <v>01-Jun-20 A</v>
      </c>
      <c r="G3929" s="17" t="str">
        <f>VLOOKUP(A3929,'forecast data dump'!$A$1:$H$3450,5,FALSE)</f>
        <v>05-Jun-20 A</v>
      </c>
      <c r="H3929" s="13">
        <f>VLOOKUP(A3929,'forecast data dump'!$A$1:$H$3450,8,FALSE)</f>
        <v>1</v>
      </c>
      <c r="I3929" s="22">
        <f t="shared" si="552"/>
        <v>0</v>
      </c>
      <c r="J3929" s="5"/>
      <c r="K3929" s="5"/>
      <c r="L3929" s="33">
        <f t="shared" si="553"/>
        <v>0</v>
      </c>
      <c r="M3929" s="33">
        <f t="shared" si="554"/>
        <v>0</v>
      </c>
      <c r="N3929" s="22">
        <f t="shared" si="555"/>
        <v>0</v>
      </c>
    </row>
    <row r="3930" spans="1:14" x14ac:dyDescent="0.3">
      <c r="A3930" s="5" t="s">
        <v>604</v>
      </c>
      <c r="B3930" s="5" t="s">
        <v>605</v>
      </c>
      <c r="C3930" s="5" t="s">
        <v>3802</v>
      </c>
      <c r="D3930" s="5">
        <v>4</v>
      </c>
      <c r="E3930" s="6">
        <v>451</v>
      </c>
      <c r="F3930" s="17" t="str">
        <f>VLOOKUP(A3930,'forecast data dump'!$A$1:$H$3450,4,FALSE)</f>
        <v>01-Jun-20 A</v>
      </c>
      <c r="G3930" s="17" t="str">
        <f>VLOOKUP(A3930,'forecast data dump'!$A$1:$H$3450,5,FALSE)</f>
        <v>05-Jun-20 A</v>
      </c>
      <c r="H3930" s="13">
        <f>VLOOKUP(A3930,'forecast data dump'!$A$1:$H$3450,8,FALSE)</f>
        <v>1</v>
      </c>
      <c r="I3930" s="22">
        <f t="shared" si="552"/>
        <v>0</v>
      </c>
      <c r="J3930" s="5"/>
      <c r="K3930" s="5"/>
      <c r="L3930" s="33">
        <f t="shared" si="553"/>
        <v>0</v>
      </c>
      <c r="M3930" s="33">
        <f t="shared" si="554"/>
        <v>0</v>
      </c>
      <c r="N3930" s="22">
        <f t="shared" si="555"/>
        <v>0</v>
      </c>
    </row>
    <row r="3931" spans="1:14" x14ac:dyDescent="0.3">
      <c r="A3931" s="5" t="s">
        <v>606</v>
      </c>
      <c r="B3931" s="5" t="s">
        <v>607</v>
      </c>
      <c r="C3931" s="5" t="s">
        <v>3804</v>
      </c>
      <c r="D3931" s="5">
        <v>12</v>
      </c>
      <c r="E3931" s="6">
        <v>208</v>
      </c>
      <c r="F3931" s="17" t="str">
        <f>VLOOKUP(A3931,'forecast data dump'!$A$1:$H$3450,4,FALSE)</f>
        <v>01-Jul-20 A</v>
      </c>
      <c r="G3931" s="17" t="str">
        <f>VLOOKUP(A3931,'forecast data dump'!$A$1:$H$3450,5,FALSE)</f>
        <v>08-Jul-20 A</v>
      </c>
      <c r="H3931" s="13">
        <f>VLOOKUP(A3931,'forecast data dump'!$A$1:$H$3450,8,FALSE)</f>
        <v>1</v>
      </c>
      <c r="I3931" s="22">
        <f t="shared" si="552"/>
        <v>0</v>
      </c>
      <c r="J3931" s="5"/>
      <c r="K3931" s="5"/>
      <c r="L3931" s="33">
        <f t="shared" si="553"/>
        <v>0</v>
      </c>
      <c r="M3931" s="33">
        <f t="shared" si="554"/>
        <v>0</v>
      </c>
      <c r="N3931" s="22">
        <f t="shared" si="555"/>
        <v>0</v>
      </c>
    </row>
    <row r="3932" spans="1:14" x14ac:dyDescent="0.3">
      <c r="A3932" s="5" t="s">
        <v>606</v>
      </c>
      <c r="B3932" s="5" t="s">
        <v>607</v>
      </c>
      <c r="C3932" s="5" t="s">
        <v>3803</v>
      </c>
      <c r="D3932" s="5">
        <v>4</v>
      </c>
      <c r="E3932" s="6">
        <v>207</v>
      </c>
      <c r="F3932" s="17" t="str">
        <f>VLOOKUP(A3932,'forecast data dump'!$A$1:$H$3450,4,FALSE)</f>
        <v>01-Jul-20 A</v>
      </c>
      <c r="G3932" s="17" t="str">
        <f>VLOOKUP(A3932,'forecast data dump'!$A$1:$H$3450,5,FALSE)</f>
        <v>08-Jul-20 A</v>
      </c>
      <c r="H3932" s="13">
        <f>VLOOKUP(A3932,'forecast data dump'!$A$1:$H$3450,8,FALSE)</f>
        <v>1</v>
      </c>
      <c r="I3932" s="22">
        <f t="shared" si="552"/>
        <v>0</v>
      </c>
      <c r="J3932" s="5"/>
      <c r="K3932" s="5"/>
      <c r="L3932" s="33">
        <f t="shared" si="553"/>
        <v>0</v>
      </c>
      <c r="M3932" s="33">
        <f t="shared" si="554"/>
        <v>0</v>
      </c>
      <c r="N3932" s="22">
        <f t="shared" si="555"/>
        <v>0</v>
      </c>
    </row>
    <row r="3933" spans="1:14" x14ac:dyDescent="0.3">
      <c r="A3933" s="5" t="s">
        <v>606</v>
      </c>
      <c r="B3933" s="5" t="s">
        <v>607</v>
      </c>
      <c r="C3933" s="5" t="s">
        <v>3802</v>
      </c>
      <c r="D3933" s="5">
        <v>4</v>
      </c>
      <c r="E3933" s="6">
        <v>451</v>
      </c>
      <c r="F3933" s="17" t="str">
        <f>VLOOKUP(A3933,'forecast data dump'!$A$1:$H$3450,4,FALSE)</f>
        <v>01-Jul-20 A</v>
      </c>
      <c r="G3933" s="17" t="str">
        <f>VLOOKUP(A3933,'forecast data dump'!$A$1:$H$3450,5,FALSE)</f>
        <v>08-Jul-20 A</v>
      </c>
      <c r="H3933" s="13">
        <f>VLOOKUP(A3933,'forecast data dump'!$A$1:$H$3450,8,FALSE)</f>
        <v>1</v>
      </c>
      <c r="I3933" s="22">
        <f t="shared" si="552"/>
        <v>0</v>
      </c>
      <c r="J3933" s="5"/>
      <c r="K3933" s="5"/>
      <c r="L3933" s="33">
        <f t="shared" si="553"/>
        <v>0</v>
      </c>
      <c r="M3933" s="33">
        <f t="shared" si="554"/>
        <v>0</v>
      </c>
      <c r="N3933" s="22">
        <f t="shared" si="555"/>
        <v>0</v>
      </c>
    </row>
    <row r="3934" spans="1:14" x14ac:dyDescent="0.3">
      <c r="A3934" s="5" t="s">
        <v>608</v>
      </c>
      <c r="B3934" s="5" t="s">
        <v>609</v>
      </c>
      <c r="C3934" s="5" t="s">
        <v>3804</v>
      </c>
      <c r="D3934" s="5">
        <v>12</v>
      </c>
      <c r="E3934" s="6">
        <v>208</v>
      </c>
      <c r="F3934" s="17" t="str">
        <f>VLOOKUP(A3934,'forecast data dump'!$A$1:$H$3450,4,FALSE)</f>
        <v>16-Jul-20 A</v>
      </c>
      <c r="G3934" s="17" t="str">
        <f>VLOOKUP(A3934,'forecast data dump'!$A$1:$H$3450,5,FALSE)</f>
        <v>22-Jul-20 A</v>
      </c>
      <c r="H3934" s="13">
        <f>VLOOKUP(A3934,'forecast data dump'!$A$1:$H$3450,8,FALSE)</f>
        <v>1</v>
      </c>
      <c r="I3934" s="22">
        <f t="shared" si="552"/>
        <v>0</v>
      </c>
      <c r="J3934" s="5"/>
      <c r="K3934" s="5"/>
      <c r="L3934" s="33">
        <f t="shared" si="553"/>
        <v>0</v>
      </c>
      <c r="M3934" s="33">
        <f t="shared" si="554"/>
        <v>0</v>
      </c>
      <c r="N3934" s="22">
        <f t="shared" si="555"/>
        <v>0</v>
      </c>
    </row>
    <row r="3935" spans="1:14" x14ac:dyDescent="0.3">
      <c r="A3935" s="5" t="s">
        <v>608</v>
      </c>
      <c r="B3935" s="5" t="s">
        <v>609</v>
      </c>
      <c r="C3935" s="5" t="s">
        <v>3803</v>
      </c>
      <c r="D3935" s="5">
        <v>4</v>
      </c>
      <c r="E3935" s="6">
        <v>207</v>
      </c>
      <c r="F3935" s="17" t="str">
        <f>VLOOKUP(A3935,'forecast data dump'!$A$1:$H$3450,4,FALSE)</f>
        <v>16-Jul-20 A</v>
      </c>
      <c r="G3935" s="17" t="str">
        <f>VLOOKUP(A3935,'forecast data dump'!$A$1:$H$3450,5,FALSE)</f>
        <v>22-Jul-20 A</v>
      </c>
      <c r="H3935" s="13">
        <f>VLOOKUP(A3935,'forecast data dump'!$A$1:$H$3450,8,FALSE)</f>
        <v>1</v>
      </c>
      <c r="I3935" s="22">
        <f t="shared" si="552"/>
        <v>0</v>
      </c>
      <c r="J3935" s="5"/>
      <c r="K3935" s="5"/>
      <c r="L3935" s="33">
        <f t="shared" si="553"/>
        <v>0</v>
      </c>
      <c r="M3935" s="33">
        <f t="shared" si="554"/>
        <v>0</v>
      </c>
      <c r="N3935" s="22">
        <f t="shared" si="555"/>
        <v>0</v>
      </c>
    </row>
    <row r="3936" spans="1:14" x14ac:dyDescent="0.3">
      <c r="A3936" s="5" t="s">
        <v>608</v>
      </c>
      <c r="B3936" s="5" t="s">
        <v>609</v>
      </c>
      <c r="C3936" s="5" t="s">
        <v>3802</v>
      </c>
      <c r="D3936" s="5">
        <v>4</v>
      </c>
      <c r="E3936" s="6">
        <v>451</v>
      </c>
      <c r="F3936" s="17" t="str">
        <f>VLOOKUP(A3936,'forecast data dump'!$A$1:$H$3450,4,FALSE)</f>
        <v>16-Jul-20 A</v>
      </c>
      <c r="G3936" s="17" t="str">
        <f>VLOOKUP(A3936,'forecast data dump'!$A$1:$H$3450,5,FALSE)</f>
        <v>22-Jul-20 A</v>
      </c>
      <c r="H3936" s="13">
        <f>VLOOKUP(A3936,'forecast data dump'!$A$1:$H$3450,8,FALSE)</f>
        <v>1</v>
      </c>
      <c r="I3936" s="22">
        <f t="shared" si="552"/>
        <v>0</v>
      </c>
      <c r="J3936" s="5"/>
      <c r="K3936" s="5"/>
      <c r="L3936" s="33">
        <f t="shared" si="553"/>
        <v>0</v>
      </c>
      <c r="M3936" s="33">
        <f t="shared" si="554"/>
        <v>0</v>
      </c>
      <c r="N3936" s="22">
        <f t="shared" si="555"/>
        <v>0</v>
      </c>
    </row>
    <row r="3937" spans="1:14" x14ac:dyDescent="0.3">
      <c r="A3937" s="5" t="s">
        <v>610</v>
      </c>
      <c r="B3937" s="5" t="s">
        <v>611</v>
      </c>
      <c r="C3937" s="5" t="s">
        <v>3804</v>
      </c>
      <c r="D3937" s="5">
        <v>12</v>
      </c>
      <c r="E3937" s="6">
        <v>208</v>
      </c>
      <c r="F3937" s="17" t="str">
        <f>VLOOKUP(A3937,'forecast data dump'!$A$1:$H$3450,4,FALSE)</f>
        <v>03-Aug-20 A</v>
      </c>
      <c r="G3937" s="17" t="str">
        <f>VLOOKUP(A3937,'forecast data dump'!$A$1:$H$3450,5,FALSE)</f>
        <v>07-Aug-20 A</v>
      </c>
      <c r="H3937" s="13">
        <f>VLOOKUP(A3937,'forecast data dump'!$A$1:$H$3450,8,FALSE)</f>
        <v>1</v>
      </c>
      <c r="I3937" s="22">
        <f t="shared" si="552"/>
        <v>0</v>
      </c>
      <c r="J3937" s="5"/>
      <c r="K3937" s="5"/>
      <c r="L3937" s="33">
        <f t="shared" si="553"/>
        <v>0</v>
      </c>
      <c r="M3937" s="33">
        <f t="shared" si="554"/>
        <v>0</v>
      </c>
      <c r="N3937" s="22">
        <f t="shared" si="555"/>
        <v>0</v>
      </c>
    </row>
    <row r="3938" spans="1:14" x14ac:dyDescent="0.3">
      <c r="A3938" s="5" t="s">
        <v>610</v>
      </c>
      <c r="B3938" s="5" t="s">
        <v>611</v>
      </c>
      <c r="C3938" s="5" t="s">
        <v>3803</v>
      </c>
      <c r="D3938" s="5">
        <v>4</v>
      </c>
      <c r="E3938" s="6">
        <v>207</v>
      </c>
      <c r="F3938" s="17" t="str">
        <f>VLOOKUP(A3938,'forecast data dump'!$A$1:$H$3450,4,FALSE)</f>
        <v>03-Aug-20 A</v>
      </c>
      <c r="G3938" s="17" t="str">
        <f>VLOOKUP(A3938,'forecast data dump'!$A$1:$H$3450,5,FALSE)</f>
        <v>07-Aug-20 A</v>
      </c>
      <c r="H3938" s="13">
        <f>VLOOKUP(A3938,'forecast data dump'!$A$1:$H$3450,8,FALSE)</f>
        <v>1</v>
      </c>
      <c r="I3938" s="22">
        <f t="shared" si="552"/>
        <v>0</v>
      </c>
      <c r="J3938" s="5"/>
      <c r="K3938" s="5"/>
      <c r="L3938" s="33">
        <f t="shared" si="553"/>
        <v>0</v>
      </c>
      <c r="M3938" s="33">
        <f t="shared" si="554"/>
        <v>0</v>
      </c>
      <c r="N3938" s="22">
        <f t="shared" si="555"/>
        <v>0</v>
      </c>
    </row>
    <row r="3939" spans="1:14" x14ac:dyDescent="0.3">
      <c r="A3939" s="5" t="s">
        <v>610</v>
      </c>
      <c r="B3939" s="5" t="s">
        <v>611</v>
      </c>
      <c r="C3939" s="5" t="s">
        <v>3802</v>
      </c>
      <c r="D3939" s="5">
        <v>4</v>
      </c>
      <c r="E3939" s="6">
        <v>451</v>
      </c>
      <c r="F3939" s="17" t="str">
        <f>VLOOKUP(A3939,'forecast data dump'!$A$1:$H$3450,4,FALSE)</f>
        <v>03-Aug-20 A</v>
      </c>
      <c r="G3939" s="17" t="str">
        <f>VLOOKUP(A3939,'forecast data dump'!$A$1:$H$3450,5,FALSE)</f>
        <v>07-Aug-20 A</v>
      </c>
      <c r="H3939" s="13">
        <f>VLOOKUP(A3939,'forecast data dump'!$A$1:$H$3450,8,FALSE)</f>
        <v>1</v>
      </c>
      <c r="I3939" s="22">
        <f t="shared" si="552"/>
        <v>0</v>
      </c>
      <c r="J3939" s="5"/>
      <c r="K3939" s="5"/>
      <c r="L3939" s="33">
        <f t="shared" si="553"/>
        <v>0</v>
      </c>
      <c r="M3939" s="33">
        <f t="shared" si="554"/>
        <v>0</v>
      </c>
      <c r="N3939" s="22">
        <f t="shared" si="555"/>
        <v>0</v>
      </c>
    </row>
    <row r="3940" spans="1:14" x14ac:dyDescent="0.3">
      <c r="A3940" s="5" t="s">
        <v>612</v>
      </c>
      <c r="B3940" s="5" t="s">
        <v>613</v>
      </c>
      <c r="C3940" s="5" t="s">
        <v>3805</v>
      </c>
      <c r="D3940" s="5">
        <v>1080</v>
      </c>
      <c r="E3940" s="6">
        <v>1229</v>
      </c>
      <c r="F3940" s="17" t="str">
        <f>VLOOKUP(A3940,'forecast data dump'!$A$1:$H$3450,4,FALSE)</f>
        <v>01-Oct-20 A</v>
      </c>
      <c r="G3940" s="17" t="str">
        <f>VLOOKUP(A3940,'forecast data dump'!$A$1:$H$3450,5,FALSE)</f>
        <v>07-Oct-20 A</v>
      </c>
      <c r="H3940" s="13">
        <f>VLOOKUP(A3940,'forecast data dump'!$A$1:$H$3450,8,FALSE)</f>
        <v>1</v>
      </c>
      <c r="I3940" s="22">
        <f t="shared" si="552"/>
        <v>0</v>
      </c>
      <c r="J3940" s="5"/>
      <c r="K3940" s="5"/>
      <c r="L3940" s="33">
        <f t="shared" si="553"/>
        <v>0</v>
      </c>
      <c r="M3940" s="33">
        <f t="shared" si="554"/>
        <v>0</v>
      </c>
      <c r="N3940" s="22">
        <f t="shared" si="555"/>
        <v>0</v>
      </c>
    </row>
    <row r="3941" spans="1:14" x14ac:dyDescent="0.3">
      <c r="A3941" s="5" t="s">
        <v>614</v>
      </c>
      <c r="B3941" s="5" t="s">
        <v>615</v>
      </c>
      <c r="C3941" s="5" t="s">
        <v>3805</v>
      </c>
      <c r="D3941" s="5">
        <v>1080</v>
      </c>
      <c r="E3941" s="6">
        <v>1229</v>
      </c>
      <c r="F3941" s="17" t="str">
        <f>VLOOKUP(A3941,'forecast data dump'!$A$1:$H$3450,4,FALSE)</f>
        <v>01-Sep-20 A</v>
      </c>
      <c r="G3941" s="17" t="str">
        <f>VLOOKUP(A3941,'forecast data dump'!$A$1:$H$3450,5,FALSE)</f>
        <v>08-Sep-20 A</v>
      </c>
      <c r="H3941" s="13">
        <f>VLOOKUP(A3941,'forecast data dump'!$A$1:$H$3450,8,FALSE)</f>
        <v>1</v>
      </c>
      <c r="I3941" s="22">
        <f t="shared" si="552"/>
        <v>0</v>
      </c>
      <c r="J3941" s="5"/>
      <c r="K3941" s="5"/>
      <c r="L3941" s="33">
        <f t="shared" si="553"/>
        <v>0</v>
      </c>
      <c r="M3941" s="33">
        <f t="shared" si="554"/>
        <v>0</v>
      </c>
      <c r="N3941" s="22">
        <f t="shared" si="555"/>
        <v>0</v>
      </c>
    </row>
    <row r="3942" spans="1:14" x14ac:dyDescent="0.3">
      <c r="A3942" s="5" t="s">
        <v>616</v>
      </c>
      <c r="B3942" s="5" t="s">
        <v>617</v>
      </c>
      <c r="C3942" s="5" t="s">
        <v>3805</v>
      </c>
      <c r="D3942" s="5">
        <v>1080</v>
      </c>
      <c r="E3942" s="6">
        <v>1229</v>
      </c>
      <c r="F3942" s="17" t="str">
        <f>VLOOKUP(A3942,'forecast data dump'!$A$1:$H$3450,4,FALSE)</f>
        <v>14-Sep-20 A</v>
      </c>
      <c r="G3942" s="17" t="str">
        <f>VLOOKUP(A3942,'forecast data dump'!$A$1:$H$3450,5,FALSE)</f>
        <v>18-Sep-20 A</v>
      </c>
      <c r="H3942" s="13">
        <f>VLOOKUP(A3942,'forecast data dump'!$A$1:$H$3450,8,FALSE)</f>
        <v>1</v>
      </c>
      <c r="I3942" s="22">
        <f t="shared" si="552"/>
        <v>0</v>
      </c>
      <c r="J3942" s="5"/>
      <c r="K3942" s="5"/>
      <c r="L3942" s="33">
        <f t="shared" si="553"/>
        <v>0</v>
      </c>
      <c r="M3942" s="33">
        <f t="shared" si="554"/>
        <v>0</v>
      </c>
      <c r="N3942" s="22">
        <f t="shared" si="555"/>
        <v>0</v>
      </c>
    </row>
    <row r="3943" spans="1:14" x14ac:dyDescent="0.3">
      <c r="A3943" s="5" t="s">
        <v>618</v>
      </c>
      <c r="B3943" s="5" t="s">
        <v>619</v>
      </c>
      <c r="C3943" s="5" t="s">
        <v>3805</v>
      </c>
      <c r="D3943" s="5">
        <v>1080</v>
      </c>
      <c r="E3943" s="6">
        <v>1229</v>
      </c>
      <c r="F3943" s="17" t="str">
        <f>VLOOKUP(A3943,'forecast data dump'!$A$1:$H$3450,4,FALSE)</f>
        <v>13-Oct-20 A</v>
      </c>
      <c r="G3943" s="17" t="str">
        <f>VLOOKUP(A3943,'forecast data dump'!$A$1:$H$3450,5,FALSE)</f>
        <v>19-Oct-20 A</v>
      </c>
      <c r="H3943" s="13">
        <f>VLOOKUP(A3943,'forecast data dump'!$A$1:$H$3450,8,FALSE)</f>
        <v>1</v>
      </c>
      <c r="I3943" s="22">
        <f t="shared" si="552"/>
        <v>0</v>
      </c>
      <c r="J3943" s="5"/>
      <c r="K3943" s="5"/>
      <c r="L3943" s="33">
        <f t="shared" si="553"/>
        <v>0</v>
      </c>
      <c r="M3943" s="33">
        <f t="shared" si="554"/>
        <v>0</v>
      </c>
      <c r="N3943" s="22">
        <f t="shared" si="555"/>
        <v>0</v>
      </c>
    </row>
    <row r="3944" spans="1:14" x14ac:dyDescent="0.3">
      <c r="A3944" s="5" t="s">
        <v>620</v>
      </c>
      <c r="B3944" s="5" t="s">
        <v>621</v>
      </c>
      <c r="C3944" s="5" t="s">
        <v>3805</v>
      </c>
      <c r="D3944" s="5">
        <v>1080</v>
      </c>
      <c r="E3944" s="6">
        <v>1229</v>
      </c>
      <c r="F3944" s="17" t="str">
        <f>VLOOKUP(A3944,'forecast data dump'!$A$1:$H$3450,4,FALSE)</f>
        <v>01-Jul-19 A</v>
      </c>
      <c r="G3944" s="17" t="str">
        <f>VLOOKUP(A3944,'forecast data dump'!$A$1:$H$3450,5,FALSE)</f>
        <v>29-Nov-19 A</v>
      </c>
      <c r="H3944" s="13">
        <f>VLOOKUP(A3944,'forecast data dump'!$A$1:$H$3450,8,FALSE)</f>
        <v>1</v>
      </c>
      <c r="I3944" s="22">
        <f t="shared" si="552"/>
        <v>0</v>
      </c>
      <c r="J3944" s="5"/>
      <c r="K3944" s="5"/>
      <c r="L3944" s="33">
        <f t="shared" si="553"/>
        <v>0</v>
      </c>
      <c r="M3944" s="33">
        <f t="shared" si="554"/>
        <v>0</v>
      </c>
      <c r="N3944" s="22">
        <f t="shared" si="555"/>
        <v>0</v>
      </c>
    </row>
    <row r="3945" spans="1:14" x14ac:dyDescent="0.3">
      <c r="A3945" s="5" t="s">
        <v>622</v>
      </c>
      <c r="B3945" s="5" t="s">
        <v>623</v>
      </c>
      <c r="C3945" s="5" t="s">
        <v>3805</v>
      </c>
      <c r="D3945" s="5">
        <v>1080</v>
      </c>
      <c r="E3945" s="6">
        <v>1229</v>
      </c>
      <c r="F3945" s="17" t="str">
        <f>VLOOKUP(A3945,'forecast data dump'!$A$1:$H$3450,4,FALSE)</f>
        <v>11-Dec-19 A</v>
      </c>
      <c r="G3945" s="17" t="str">
        <f>VLOOKUP(A3945,'forecast data dump'!$A$1:$H$3450,5,FALSE)</f>
        <v>28-Jan-20 A</v>
      </c>
      <c r="H3945" s="13">
        <f>VLOOKUP(A3945,'forecast data dump'!$A$1:$H$3450,8,FALSE)</f>
        <v>1</v>
      </c>
      <c r="I3945" s="22">
        <f t="shared" si="552"/>
        <v>0</v>
      </c>
      <c r="J3945" s="5"/>
      <c r="K3945" s="5"/>
      <c r="L3945" s="33">
        <f t="shared" si="553"/>
        <v>0</v>
      </c>
      <c r="M3945" s="33">
        <f t="shared" si="554"/>
        <v>0</v>
      </c>
      <c r="N3945" s="22">
        <f t="shared" si="555"/>
        <v>0</v>
      </c>
    </row>
    <row r="3946" spans="1:14" x14ac:dyDescent="0.3">
      <c r="A3946" s="5" t="s">
        <v>624</v>
      </c>
      <c r="B3946" s="5" t="s">
        <v>625</v>
      </c>
      <c r="C3946" s="5" t="s">
        <v>3805</v>
      </c>
      <c r="D3946" s="5">
        <v>1080</v>
      </c>
      <c r="E3946" s="6">
        <v>1229</v>
      </c>
      <c r="F3946" s="17" t="str">
        <f>VLOOKUP(A3946,'forecast data dump'!$A$1:$H$3450,4,FALSE)</f>
        <v>03-Feb-20 A</v>
      </c>
      <c r="G3946" s="17" t="str">
        <f>VLOOKUP(A3946,'forecast data dump'!$A$1:$H$3450,5,FALSE)</f>
        <v>07-Feb-20 A</v>
      </c>
      <c r="H3946" s="13">
        <f>VLOOKUP(A3946,'forecast data dump'!$A$1:$H$3450,8,FALSE)</f>
        <v>1</v>
      </c>
      <c r="I3946" s="22">
        <f t="shared" si="552"/>
        <v>0</v>
      </c>
      <c r="J3946" s="5"/>
      <c r="K3946" s="5"/>
      <c r="L3946" s="33">
        <f t="shared" si="553"/>
        <v>0</v>
      </c>
      <c r="M3946" s="33">
        <f t="shared" si="554"/>
        <v>0</v>
      </c>
      <c r="N3946" s="22">
        <f t="shared" si="555"/>
        <v>0</v>
      </c>
    </row>
    <row r="3947" spans="1:14" x14ac:dyDescent="0.3">
      <c r="A3947" s="5" t="s">
        <v>626</v>
      </c>
      <c r="B3947" s="5" t="s">
        <v>627</v>
      </c>
      <c r="C3947" s="5" t="s">
        <v>3805</v>
      </c>
      <c r="D3947" s="5">
        <v>1080</v>
      </c>
      <c r="E3947" s="6">
        <v>1229</v>
      </c>
      <c r="F3947" s="17" t="str">
        <f>VLOOKUP(A3947,'forecast data dump'!$A$1:$H$3450,4,FALSE)</f>
        <v>01-May-20 A</v>
      </c>
      <c r="G3947" s="17" t="str">
        <f>VLOOKUP(A3947,'forecast data dump'!$A$1:$H$3450,5,FALSE)</f>
        <v>07-May-20 A</v>
      </c>
      <c r="H3947" s="13">
        <f>VLOOKUP(A3947,'forecast data dump'!$A$1:$H$3450,8,FALSE)</f>
        <v>1</v>
      </c>
      <c r="I3947" s="22">
        <f t="shared" si="552"/>
        <v>0</v>
      </c>
      <c r="J3947" s="5"/>
      <c r="K3947" s="5"/>
      <c r="L3947" s="33">
        <f t="shared" si="553"/>
        <v>0</v>
      </c>
      <c r="M3947" s="33">
        <f t="shared" si="554"/>
        <v>0</v>
      </c>
      <c r="N3947" s="22">
        <f t="shared" si="555"/>
        <v>0</v>
      </c>
    </row>
    <row r="3948" spans="1:14" x14ac:dyDescent="0.3">
      <c r="A3948" s="5" t="s">
        <v>628</v>
      </c>
      <c r="B3948" s="5" t="s">
        <v>629</v>
      </c>
      <c r="C3948" s="5" t="s">
        <v>3805</v>
      </c>
      <c r="D3948" s="5">
        <v>1080</v>
      </c>
      <c r="E3948" s="6">
        <v>1229</v>
      </c>
      <c r="F3948" s="17" t="str">
        <f>VLOOKUP(A3948,'forecast data dump'!$A$1:$H$3450,4,FALSE)</f>
        <v>01-Jun-20 A</v>
      </c>
      <c r="G3948" s="17" t="str">
        <f>VLOOKUP(A3948,'forecast data dump'!$A$1:$H$3450,5,FALSE)</f>
        <v>05-Jun-20 A</v>
      </c>
      <c r="H3948" s="13">
        <f>VLOOKUP(A3948,'forecast data dump'!$A$1:$H$3450,8,FALSE)</f>
        <v>1</v>
      </c>
      <c r="I3948" s="22">
        <f t="shared" si="552"/>
        <v>0</v>
      </c>
      <c r="J3948" s="5"/>
      <c r="K3948" s="5"/>
      <c r="L3948" s="33">
        <f t="shared" si="553"/>
        <v>0</v>
      </c>
      <c r="M3948" s="33">
        <f t="shared" si="554"/>
        <v>0</v>
      </c>
      <c r="N3948" s="22">
        <f t="shared" si="555"/>
        <v>0</v>
      </c>
    </row>
    <row r="3949" spans="1:14" x14ac:dyDescent="0.3">
      <c r="A3949" s="5" t="s">
        <v>630</v>
      </c>
      <c r="B3949" s="5" t="s">
        <v>631</v>
      </c>
      <c r="C3949" s="5" t="s">
        <v>3805</v>
      </c>
      <c r="D3949" s="5">
        <v>1080</v>
      </c>
      <c r="E3949" s="6">
        <v>1229</v>
      </c>
      <c r="F3949" s="17" t="str">
        <f>VLOOKUP(A3949,'forecast data dump'!$A$1:$H$3450,4,FALSE)</f>
        <v>01-Jul-20 A</v>
      </c>
      <c r="G3949" s="17" t="str">
        <f>VLOOKUP(A3949,'forecast data dump'!$A$1:$H$3450,5,FALSE)</f>
        <v>08-Jul-20 A</v>
      </c>
      <c r="H3949" s="13">
        <f>VLOOKUP(A3949,'forecast data dump'!$A$1:$H$3450,8,FALSE)</f>
        <v>1</v>
      </c>
      <c r="I3949" s="22">
        <f t="shared" si="552"/>
        <v>0</v>
      </c>
      <c r="J3949" s="5"/>
      <c r="K3949" s="5"/>
      <c r="L3949" s="33">
        <f t="shared" si="553"/>
        <v>0</v>
      </c>
      <c r="M3949" s="33">
        <f t="shared" si="554"/>
        <v>0</v>
      </c>
      <c r="N3949" s="22">
        <f t="shared" si="555"/>
        <v>0</v>
      </c>
    </row>
    <row r="3950" spans="1:14" x14ac:dyDescent="0.3">
      <c r="A3950" s="5" t="s">
        <v>632</v>
      </c>
      <c r="B3950" s="5" t="s">
        <v>633</v>
      </c>
      <c r="C3950" s="5" t="s">
        <v>3805</v>
      </c>
      <c r="D3950" s="5">
        <v>1080</v>
      </c>
      <c r="E3950" s="6">
        <v>1229</v>
      </c>
      <c r="F3950" s="17" t="str">
        <f>VLOOKUP(A3950,'forecast data dump'!$A$1:$H$3450,4,FALSE)</f>
        <v>16-Jul-20 A</v>
      </c>
      <c r="G3950" s="17" t="str">
        <f>VLOOKUP(A3950,'forecast data dump'!$A$1:$H$3450,5,FALSE)</f>
        <v>22-Jul-20 A</v>
      </c>
      <c r="H3950" s="13">
        <f>VLOOKUP(A3950,'forecast data dump'!$A$1:$H$3450,8,FALSE)</f>
        <v>1</v>
      </c>
      <c r="I3950" s="22">
        <f t="shared" si="552"/>
        <v>0</v>
      </c>
      <c r="J3950" s="5"/>
      <c r="K3950" s="5"/>
      <c r="L3950" s="33">
        <f t="shared" si="553"/>
        <v>0</v>
      </c>
      <c r="M3950" s="33">
        <f t="shared" si="554"/>
        <v>0</v>
      </c>
      <c r="N3950" s="22">
        <f t="shared" si="555"/>
        <v>0</v>
      </c>
    </row>
    <row r="3951" spans="1:14" x14ac:dyDescent="0.3">
      <c r="A3951" s="5" t="s">
        <v>634</v>
      </c>
      <c r="B3951" s="5" t="s">
        <v>635</v>
      </c>
      <c r="C3951" s="5" t="s">
        <v>3805</v>
      </c>
      <c r="D3951" s="5">
        <v>1080</v>
      </c>
      <c r="E3951" s="6">
        <v>1229</v>
      </c>
      <c r="F3951" s="17" t="str">
        <f>VLOOKUP(A3951,'forecast data dump'!$A$1:$H$3450,4,FALSE)</f>
        <v>03-Aug-20 A</v>
      </c>
      <c r="G3951" s="17" t="str">
        <f>VLOOKUP(A3951,'forecast data dump'!$A$1:$H$3450,5,FALSE)</f>
        <v>07-Aug-20 A</v>
      </c>
      <c r="H3951" s="13">
        <f>VLOOKUP(A3951,'forecast data dump'!$A$1:$H$3450,8,FALSE)</f>
        <v>1</v>
      </c>
      <c r="I3951" s="22">
        <f t="shared" si="552"/>
        <v>0</v>
      </c>
      <c r="J3951" s="5"/>
      <c r="K3951" s="5"/>
      <c r="L3951" s="33">
        <f t="shared" si="553"/>
        <v>0</v>
      </c>
      <c r="M3951" s="33">
        <f t="shared" si="554"/>
        <v>0</v>
      </c>
      <c r="N3951" s="22">
        <f t="shared" si="555"/>
        <v>0</v>
      </c>
    </row>
    <row r="3952" spans="1:14" x14ac:dyDescent="0.3">
      <c r="A3952" s="3" t="s">
        <v>7932</v>
      </c>
      <c r="B3952" s="3"/>
      <c r="C3952" s="3"/>
      <c r="D3952" s="3"/>
      <c r="E3952" s="4"/>
      <c r="F3952" s="15"/>
      <c r="G3952" s="15"/>
      <c r="H3952" s="11"/>
      <c r="I3952" s="20"/>
      <c r="J3952" s="3"/>
      <c r="K3952" s="3"/>
      <c r="L3952" s="32"/>
      <c r="M3952" s="32"/>
      <c r="N3952" s="20"/>
    </row>
    <row r="3953" spans="1:14" x14ac:dyDescent="0.3">
      <c r="A3953" s="3" t="s">
        <v>7933</v>
      </c>
      <c r="B3953" s="3"/>
      <c r="C3953" s="3"/>
      <c r="D3953" s="3"/>
      <c r="E3953" s="4"/>
      <c r="F3953" s="15"/>
      <c r="G3953" s="15"/>
      <c r="H3953" s="11"/>
      <c r="I3953" s="20"/>
      <c r="J3953" s="3"/>
      <c r="K3953" s="3"/>
      <c r="L3953" s="32"/>
      <c r="M3953" s="32"/>
      <c r="N3953" s="20"/>
    </row>
    <row r="3954" spans="1:14" x14ac:dyDescent="0.3">
      <c r="A3954" s="5" t="s">
        <v>918</v>
      </c>
      <c r="B3954" s="5" t="s">
        <v>919</v>
      </c>
      <c r="C3954" s="5" t="s">
        <v>3762</v>
      </c>
      <c r="D3954" s="5">
        <v>10150</v>
      </c>
      <c r="E3954" s="6">
        <v>11198</v>
      </c>
      <c r="F3954" s="17" t="str">
        <f>VLOOKUP(A3954,'forecast data dump'!$A$1:$H$3450,4,FALSE)</f>
        <v>03-Jun-19 A</v>
      </c>
      <c r="G3954" s="17" t="str">
        <f>VLOOKUP(A3954,'forecast data dump'!$A$1:$H$3450,5,FALSE)</f>
        <v>30-Aug-19 A</v>
      </c>
      <c r="H3954" s="13">
        <f>VLOOKUP(A3954,'forecast data dump'!$A$1:$H$3450,8,FALSE)</f>
        <v>1</v>
      </c>
      <c r="I3954" s="22">
        <f>D3954*(1-H3954)</f>
        <v>0</v>
      </c>
      <c r="J3954" s="5"/>
      <c r="K3954" s="5"/>
      <c r="L3954" s="33">
        <f>E3954*(1-H3954)</f>
        <v>0</v>
      </c>
      <c r="M3954" s="33">
        <f>IF(J3954="",L3954,(E3954/D3954)*J3954)</f>
        <v>0</v>
      </c>
      <c r="N3954" s="22">
        <f>L3954-M3954</f>
        <v>0</v>
      </c>
    </row>
    <row r="3955" spans="1:14" x14ac:dyDescent="0.3">
      <c r="A3955" s="3" t="s">
        <v>7934</v>
      </c>
      <c r="B3955" s="3"/>
      <c r="C3955" s="3"/>
      <c r="D3955" s="3"/>
      <c r="E3955" s="4"/>
      <c r="F3955" s="15"/>
      <c r="G3955" s="15"/>
      <c r="H3955" s="11"/>
      <c r="I3955" s="20"/>
      <c r="J3955" s="3"/>
      <c r="K3955" s="3"/>
      <c r="L3955" s="32"/>
      <c r="M3955" s="32"/>
      <c r="N3955" s="20"/>
    </row>
    <row r="3956" spans="1:14" x14ac:dyDescent="0.3">
      <c r="A3956" s="3" t="s">
        <v>7935</v>
      </c>
      <c r="B3956" s="3"/>
      <c r="C3956" s="3"/>
      <c r="D3956" s="3"/>
      <c r="E3956" s="4"/>
      <c r="F3956" s="15"/>
      <c r="G3956" s="15"/>
      <c r="H3956" s="11"/>
      <c r="I3956" s="20"/>
      <c r="J3956" s="3"/>
      <c r="K3956" s="3"/>
      <c r="L3956" s="32"/>
      <c r="M3956" s="32"/>
      <c r="N3956" s="20"/>
    </row>
    <row r="3957" spans="1:14" x14ac:dyDescent="0.3">
      <c r="A3957" s="5" t="s">
        <v>920</v>
      </c>
      <c r="B3957" s="5" t="s">
        <v>921</v>
      </c>
      <c r="C3957" s="5" t="s">
        <v>3762</v>
      </c>
      <c r="D3957" s="5">
        <v>13148</v>
      </c>
      <c r="E3957" s="6">
        <v>14961</v>
      </c>
      <c r="F3957" s="17" t="str">
        <f>VLOOKUP(A3957,'forecast data dump'!$A$1:$H$3450,4,FALSE)</f>
        <v>16-Oct-19 A</v>
      </c>
      <c r="G3957" s="17" t="str">
        <f>VLOOKUP(A3957,'forecast data dump'!$A$1:$H$3450,5,FALSE)</f>
        <v>31-Oct-19 A</v>
      </c>
      <c r="H3957" s="13">
        <f>VLOOKUP(A3957,'forecast data dump'!$A$1:$H$3450,8,FALSE)</f>
        <v>1</v>
      </c>
      <c r="I3957" s="22">
        <f>D3957*(1-H3957)</f>
        <v>0</v>
      </c>
      <c r="J3957" s="5"/>
      <c r="K3957" s="5"/>
      <c r="L3957" s="33">
        <f>E3957*(1-H3957)</f>
        <v>0</v>
      </c>
      <c r="M3957" s="33">
        <f>IF(J3957="",L3957,(E3957/D3957)*J3957)</f>
        <v>0</v>
      </c>
      <c r="N3957" s="22">
        <f>L3957-M3957</f>
        <v>0</v>
      </c>
    </row>
    <row r="3958" spans="1:14" x14ac:dyDescent="0.3">
      <c r="A3958" s="5" t="s">
        <v>930</v>
      </c>
      <c r="B3958" s="5" t="s">
        <v>931</v>
      </c>
      <c r="C3958" s="5" t="s">
        <v>3762</v>
      </c>
      <c r="D3958" s="5">
        <v>350</v>
      </c>
      <c r="E3958" s="6">
        <v>398</v>
      </c>
      <c r="F3958" s="17" t="str">
        <f>VLOOKUP(A3958,'forecast data dump'!$A$1:$H$3450,4,FALSE)</f>
        <v>09-Oct-19 A</v>
      </c>
      <c r="G3958" s="17" t="str">
        <f>VLOOKUP(A3958,'forecast data dump'!$A$1:$H$3450,5,FALSE)</f>
        <v>30-Oct-20 A</v>
      </c>
      <c r="H3958" s="13">
        <f>VLOOKUP(A3958,'forecast data dump'!$A$1:$H$3450,8,FALSE)</f>
        <v>1</v>
      </c>
      <c r="I3958" s="22">
        <f>D3958*(1-H3958)</f>
        <v>0</v>
      </c>
      <c r="J3958" s="5"/>
      <c r="K3958" s="5"/>
      <c r="L3958" s="33">
        <f>E3958*(1-H3958)</f>
        <v>0</v>
      </c>
      <c r="M3958" s="33">
        <f>IF(J3958="",L3958,(E3958/D3958)*J3958)</f>
        <v>0</v>
      </c>
      <c r="N3958" s="22">
        <f>L3958-M3958</f>
        <v>0</v>
      </c>
    </row>
    <row r="3959" spans="1:14" x14ac:dyDescent="0.3">
      <c r="A3959" s="5" t="s">
        <v>934</v>
      </c>
      <c r="B3959" s="5" t="s">
        <v>935</v>
      </c>
      <c r="C3959" s="5" t="s">
        <v>3762</v>
      </c>
      <c r="D3959" s="5">
        <v>79700</v>
      </c>
      <c r="E3959" s="6">
        <v>87930</v>
      </c>
      <c r="F3959" s="17" t="str">
        <f>VLOOKUP(A3959,'forecast data dump'!$A$1:$H$3450,4,FALSE)</f>
        <v>03-Sep-19 A</v>
      </c>
      <c r="G3959" s="17" t="str">
        <f>VLOOKUP(A3959,'forecast data dump'!$A$1:$H$3450,5,FALSE)</f>
        <v>14-Dec-20 A</v>
      </c>
      <c r="H3959" s="13">
        <f>VLOOKUP(A3959,'forecast data dump'!$A$1:$H$3450,8,FALSE)</f>
        <v>1</v>
      </c>
      <c r="I3959" s="22">
        <f>D3959*(1-H3959)</f>
        <v>0</v>
      </c>
      <c r="J3959" s="5"/>
      <c r="K3959" s="5"/>
      <c r="L3959" s="33">
        <f>E3959*(1-H3959)</f>
        <v>0</v>
      </c>
      <c r="M3959" s="33">
        <f>IF(J3959="",L3959,(E3959/D3959)*J3959)</f>
        <v>0</v>
      </c>
      <c r="N3959" s="22">
        <f>L3959-M3959</f>
        <v>0</v>
      </c>
    </row>
    <row r="3960" spans="1:14" x14ac:dyDescent="0.3">
      <c r="A3960" s="3" t="s">
        <v>7936</v>
      </c>
      <c r="B3960" s="3"/>
      <c r="C3960" s="3"/>
      <c r="D3960" s="3"/>
      <c r="E3960" s="4"/>
      <c r="F3960" s="15"/>
      <c r="G3960" s="15"/>
      <c r="H3960" s="11"/>
      <c r="I3960" s="20"/>
      <c r="J3960" s="3"/>
      <c r="K3960" s="3"/>
      <c r="L3960" s="32"/>
      <c r="M3960" s="32"/>
      <c r="N3960" s="20"/>
    </row>
    <row r="3961" spans="1:14" x14ac:dyDescent="0.3">
      <c r="A3961" s="3" t="s">
        <v>7937</v>
      </c>
      <c r="B3961" s="3"/>
      <c r="C3961" s="3"/>
      <c r="D3961" s="3"/>
      <c r="E3961" s="4"/>
      <c r="F3961" s="15"/>
      <c r="G3961" s="15"/>
      <c r="H3961" s="11"/>
      <c r="I3961" s="20"/>
      <c r="J3961" s="3"/>
      <c r="K3961" s="3"/>
      <c r="L3961" s="32"/>
      <c r="M3961" s="32"/>
      <c r="N3961" s="20"/>
    </row>
    <row r="3962" spans="1:14" x14ac:dyDescent="0.3">
      <c r="A3962" s="5" t="s">
        <v>868</v>
      </c>
      <c r="B3962" s="5" t="s">
        <v>869</v>
      </c>
      <c r="C3962" s="5" t="s">
        <v>3762</v>
      </c>
      <c r="D3962" s="5">
        <v>36798</v>
      </c>
      <c r="E3962" s="6">
        <v>41873</v>
      </c>
      <c r="F3962" s="17" t="str">
        <f>VLOOKUP(A3962,'forecast data dump'!$A$1:$H$3450,4,FALSE)</f>
        <v>23-Oct-19 A</v>
      </c>
      <c r="G3962" s="17" t="str">
        <f>VLOOKUP(A3962,'forecast data dump'!$A$1:$H$3450,5,FALSE)</f>
        <v>29-May-20 A</v>
      </c>
      <c r="H3962" s="13">
        <f>VLOOKUP(A3962,'forecast data dump'!$A$1:$H$3450,8,FALSE)</f>
        <v>1</v>
      </c>
      <c r="I3962" s="22">
        <f>D3962*(1-H3962)</f>
        <v>0</v>
      </c>
      <c r="J3962" s="5"/>
      <c r="K3962" s="5"/>
      <c r="L3962" s="33">
        <f>E3962*(1-H3962)</f>
        <v>0</v>
      </c>
      <c r="M3962" s="33">
        <f>IF(J3962="",L3962,(E3962/D3962)*J3962)</f>
        <v>0</v>
      </c>
      <c r="N3962" s="22">
        <f>L3962-M3962</f>
        <v>0</v>
      </c>
    </row>
    <row r="3963" spans="1:14" x14ac:dyDescent="0.3">
      <c r="A3963" s="5" t="s">
        <v>870</v>
      </c>
      <c r="B3963" s="5" t="s">
        <v>871</v>
      </c>
      <c r="C3963" s="5" t="s">
        <v>3762</v>
      </c>
      <c r="D3963" s="5">
        <v>19780</v>
      </c>
      <c r="E3963" s="6">
        <v>22508</v>
      </c>
      <c r="F3963" s="17" t="str">
        <f>VLOOKUP(A3963,'forecast data dump'!$A$1:$H$3450,4,FALSE)</f>
        <v>16-Oct-19 A</v>
      </c>
      <c r="G3963" s="17" t="str">
        <f>VLOOKUP(A3963,'forecast data dump'!$A$1:$H$3450,5,FALSE)</f>
        <v>14-Dec-20 A</v>
      </c>
      <c r="H3963" s="13">
        <f>VLOOKUP(A3963,'forecast data dump'!$A$1:$H$3450,8,FALSE)</f>
        <v>1</v>
      </c>
      <c r="I3963" s="22">
        <f>D3963*(1-H3963)</f>
        <v>0</v>
      </c>
      <c r="J3963" s="5"/>
      <c r="K3963" s="5"/>
      <c r="L3963" s="33">
        <f>E3963*(1-H3963)</f>
        <v>0</v>
      </c>
      <c r="M3963" s="33">
        <f>IF(J3963="",L3963,(E3963/D3963)*J3963)</f>
        <v>0</v>
      </c>
      <c r="N3963" s="22">
        <f>L3963-M3963</f>
        <v>0</v>
      </c>
    </row>
    <row r="3964" spans="1:14" x14ac:dyDescent="0.3">
      <c r="A3964" s="5" t="s">
        <v>874</v>
      </c>
      <c r="B3964" s="5" t="s">
        <v>875</v>
      </c>
      <c r="C3964" s="5" t="s">
        <v>3762</v>
      </c>
      <c r="D3964" s="5">
        <v>500</v>
      </c>
      <c r="E3964" s="6">
        <v>552</v>
      </c>
      <c r="F3964" s="17" t="str">
        <f>VLOOKUP(A3964,'forecast data dump'!$A$1:$H$3450,4,FALSE)</f>
        <v>01-Jul-19 A</v>
      </c>
      <c r="G3964" s="17" t="str">
        <f>VLOOKUP(A3964,'forecast data dump'!$A$1:$H$3450,5,FALSE)</f>
        <v>29-Jul-19 A</v>
      </c>
      <c r="H3964" s="13">
        <f>VLOOKUP(A3964,'forecast data dump'!$A$1:$H$3450,8,FALSE)</f>
        <v>1</v>
      </c>
      <c r="I3964" s="22">
        <f>D3964*(1-H3964)</f>
        <v>0</v>
      </c>
      <c r="J3964" s="5"/>
      <c r="K3964" s="5"/>
      <c r="L3964" s="33">
        <f>E3964*(1-H3964)</f>
        <v>0</v>
      </c>
      <c r="M3964" s="33">
        <f>IF(J3964="",L3964,(E3964/D3964)*J3964)</f>
        <v>0</v>
      </c>
      <c r="N3964" s="22">
        <f>L3964-M3964</f>
        <v>0</v>
      </c>
    </row>
    <row r="3965" spans="1:14" x14ac:dyDescent="0.3">
      <c r="A3965" s="5" t="s">
        <v>876</v>
      </c>
      <c r="B3965" s="5" t="s">
        <v>877</v>
      </c>
      <c r="C3965" s="5" t="s">
        <v>3762</v>
      </c>
      <c r="D3965" s="5">
        <v>500</v>
      </c>
      <c r="E3965" s="6">
        <v>569</v>
      </c>
      <c r="F3965" s="17" t="str">
        <f>VLOOKUP(A3965,'forecast data dump'!$A$1:$H$3450,4,FALSE)</f>
        <v>13-Nov-19 A</v>
      </c>
      <c r="G3965" s="17" t="str">
        <f>VLOOKUP(A3965,'forecast data dump'!$A$1:$H$3450,5,FALSE)</f>
        <v>30-Sep-20 A</v>
      </c>
      <c r="H3965" s="13">
        <f>VLOOKUP(A3965,'forecast data dump'!$A$1:$H$3450,8,FALSE)</f>
        <v>1</v>
      </c>
      <c r="I3965" s="22">
        <f>D3965*(1-H3965)</f>
        <v>0</v>
      </c>
      <c r="J3965" s="5"/>
      <c r="K3965" s="5"/>
      <c r="L3965" s="33">
        <f>E3965*(1-H3965)</f>
        <v>0</v>
      </c>
      <c r="M3965" s="33">
        <f>IF(J3965="",L3965,(E3965/D3965)*J3965)</f>
        <v>0</v>
      </c>
      <c r="N3965" s="22">
        <f>L3965-M3965</f>
        <v>0</v>
      </c>
    </row>
    <row r="3966" spans="1:14" x14ac:dyDescent="0.3">
      <c r="A3966" s="5" t="s">
        <v>880</v>
      </c>
      <c r="B3966" s="5" t="s">
        <v>881</v>
      </c>
      <c r="C3966" s="5" t="s">
        <v>3762</v>
      </c>
      <c r="D3966" s="5">
        <v>0</v>
      </c>
      <c r="E3966" s="6">
        <v>0</v>
      </c>
      <c r="F3966" s="17" t="str">
        <f>VLOOKUP(A3966,'forecast data dump'!$A$1:$H$3450,4,FALSE)</f>
        <v>03-Jun-19 A</v>
      </c>
      <c r="G3966" s="17" t="str">
        <f>VLOOKUP(A3966,'forecast data dump'!$A$1:$H$3450,5,FALSE)</f>
        <v>28-Jun-19 A</v>
      </c>
      <c r="H3966" s="13">
        <f>VLOOKUP(A3966,'forecast data dump'!$A$1:$H$3450,8,FALSE)</f>
        <v>1</v>
      </c>
      <c r="I3966" s="22">
        <f>D3966*(1-H3966)</f>
        <v>0</v>
      </c>
      <c r="J3966" s="5"/>
      <c r="K3966" s="5"/>
      <c r="L3966" s="33">
        <f>E3966*(1-H3966)</f>
        <v>0</v>
      </c>
      <c r="M3966" s="33">
        <f>IF(J3966="",L3966,(E3966/D3966)*J3966)</f>
        <v>0</v>
      </c>
      <c r="N3966" s="22">
        <f>L3966-M3966</f>
        <v>0</v>
      </c>
    </row>
    <row r="3967" spans="1:14" x14ac:dyDescent="0.3">
      <c r="A3967" s="3" t="s">
        <v>7938</v>
      </c>
      <c r="B3967" s="3"/>
      <c r="C3967" s="3"/>
      <c r="D3967" s="3"/>
      <c r="E3967" s="4"/>
      <c r="F3967" s="15"/>
      <c r="G3967" s="15"/>
      <c r="H3967" s="11"/>
      <c r="I3967" s="20"/>
      <c r="J3967" s="3"/>
      <c r="K3967" s="3"/>
      <c r="L3967" s="32"/>
      <c r="M3967" s="32"/>
      <c r="N3967" s="20"/>
    </row>
    <row r="3968" spans="1:14" x14ac:dyDescent="0.3">
      <c r="A3968" s="5" t="s">
        <v>968</v>
      </c>
      <c r="B3968" s="5" t="s">
        <v>969</v>
      </c>
      <c r="C3968" s="5" t="s">
        <v>3739</v>
      </c>
      <c r="D3968" s="5">
        <v>2708</v>
      </c>
      <c r="E3968" s="6">
        <v>3021</v>
      </c>
      <c r="F3968" s="17" t="str">
        <f>VLOOKUP(A3968,'forecast data dump'!$A$1:$H$3450,4,FALSE)</f>
        <v>01-Feb-17 A</v>
      </c>
      <c r="G3968" s="17" t="str">
        <f>VLOOKUP(A3968,'forecast data dump'!$A$1:$H$3450,5,FALSE)</f>
        <v>29-Sep-17 A</v>
      </c>
      <c r="H3968" s="13">
        <f>VLOOKUP(A3968,'forecast data dump'!$A$1:$H$3450,8,FALSE)</f>
        <v>1</v>
      </c>
      <c r="I3968" s="22">
        <f>D3968*(1-H3968)</f>
        <v>0</v>
      </c>
      <c r="J3968" s="5"/>
      <c r="K3968" s="5"/>
      <c r="L3968" s="33">
        <f>E3968*(1-H3968)</f>
        <v>0</v>
      </c>
      <c r="M3968" s="33">
        <f>IF(J3968="",L3968,(E3968/D3968)*J3968)</f>
        <v>0</v>
      </c>
      <c r="N3968" s="22">
        <f>L3968-M3968</f>
        <v>0</v>
      </c>
    </row>
    <row r="3969" spans="1:14" x14ac:dyDescent="0.3">
      <c r="A3969" s="5" t="s">
        <v>970</v>
      </c>
      <c r="B3969" s="5" t="s">
        <v>971</v>
      </c>
      <c r="C3969" s="5" t="s">
        <v>3739</v>
      </c>
      <c r="D3969" s="5">
        <v>127709</v>
      </c>
      <c r="E3969" s="6">
        <v>142473</v>
      </c>
      <c r="F3969" s="17" t="str">
        <f>VLOOKUP(A3969,'forecast data dump'!$A$1:$H$3450,4,FALSE)</f>
        <v>02-Oct-17 A</v>
      </c>
      <c r="G3969" s="17" t="str">
        <f>VLOOKUP(A3969,'forecast data dump'!$A$1:$H$3450,5,FALSE)</f>
        <v>28-Sep-18 A</v>
      </c>
      <c r="H3969" s="13">
        <f>VLOOKUP(A3969,'forecast data dump'!$A$1:$H$3450,8,FALSE)</f>
        <v>1</v>
      </c>
      <c r="I3969" s="22">
        <f>D3969*(1-H3969)</f>
        <v>0</v>
      </c>
      <c r="J3969" s="5"/>
      <c r="K3969" s="5"/>
      <c r="L3969" s="33">
        <f>E3969*(1-H3969)</f>
        <v>0</v>
      </c>
      <c r="M3969" s="33">
        <f>IF(J3969="",L3969,(E3969/D3969)*J3969)</f>
        <v>0</v>
      </c>
      <c r="N3969" s="22">
        <f>L3969-M3969</f>
        <v>0</v>
      </c>
    </row>
    <row r="3970" spans="1:14" x14ac:dyDescent="0.3">
      <c r="A3970" s="5" t="s">
        <v>974</v>
      </c>
      <c r="B3970" s="5" t="s">
        <v>975</v>
      </c>
      <c r="C3970" s="5" t="s">
        <v>3739</v>
      </c>
      <c r="D3970" s="5">
        <v>415146</v>
      </c>
      <c r="E3970" s="6">
        <v>458016</v>
      </c>
      <c r="F3970" s="17" t="str">
        <f>VLOOKUP(A3970,'forecast data dump'!$A$1:$H$3450,4,FALSE)</f>
        <v>01-Oct-18 A</v>
      </c>
      <c r="G3970" s="17" t="str">
        <f>VLOOKUP(A3970,'forecast data dump'!$A$1:$H$3450,5,FALSE)</f>
        <v>31-May-19 A</v>
      </c>
      <c r="H3970" s="13">
        <f>VLOOKUP(A3970,'forecast data dump'!$A$1:$H$3450,8,FALSE)</f>
        <v>1</v>
      </c>
      <c r="I3970" s="22">
        <f>D3970*(1-H3970)</f>
        <v>0</v>
      </c>
      <c r="J3970" s="5"/>
      <c r="K3970" s="5"/>
      <c r="L3970" s="33">
        <f>E3970*(1-H3970)</f>
        <v>0</v>
      </c>
      <c r="M3970" s="33">
        <f>IF(J3970="",L3970,(E3970/D3970)*J3970)</f>
        <v>0</v>
      </c>
      <c r="N3970" s="22">
        <f>L3970-M3970</f>
        <v>0</v>
      </c>
    </row>
    <row r="3971" spans="1:14" x14ac:dyDescent="0.3">
      <c r="A3971" s="3" t="s">
        <v>7940</v>
      </c>
      <c r="B3971" s="3"/>
      <c r="C3971" s="3"/>
      <c r="D3971" s="3"/>
      <c r="E3971" s="4"/>
      <c r="F3971" s="15"/>
      <c r="G3971" s="15"/>
      <c r="H3971" s="11"/>
      <c r="I3971" s="20"/>
      <c r="J3971" s="3"/>
      <c r="K3971" s="3"/>
      <c r="L3971" s="32"/>
      <c r="M3971" s="32"/>
      <c r="N3971" s="20"/>
    </row>
    <row r="3972" spans="1:14" x14ac:dyDescent="0.3">
      <c r="A3972" s="3" t="s">
        <v>7941</v>
      </c>
      <c r="B3972" s="3"/>
      <c r="C3972" s="3"/>
      <c r="D3972" s="3"/>
      <c r="E3972" s="4"/>
      <c r="F3972" s="15"/>
      <c r="G3972" s="15"/>
      <c r="H3972" s="11"/>
      <c r="I3972" s="20"/>
      <c r="J3972" s="3"/>
      <c r="K3972" s="3"/>
      <c r="L3972" s="32"/>
      <c r="M3972" s="32"/>
      <c r="N3972" s="20"/>
    </row>
    <row r="3973" spans="1:14" x14ac:dyDescent="0.3">
      <c r="A3973" s="5" t="s">
        <v>1019</v>
      </c>
      <c r="B3973" s="5" t="s">
        <v>1020</v>
      </c>
      <c r="C3973" s="5" t="s">
        <v>3806</v>
      </c>
      <c r="D3973" s="5">
        <v>248</v>
      </c>
      <c r="E3973" s="6">
        <v>3591</v>
      </c>
      <c r="F3973" s="17" t="str">
        <f>VLOOKUP(A3973,'forecast data dump'!$A$1:$H$3450,4,FALSE)</f>
        <v>02-Aug-19 A</v>
      </c>
      <c r="G3973" s="17" t="str">
        <f>VLOOKUP(A3973,'forecast data dump'!$A$1:$H$3450,5,FALSE)</f>
        <v>30-Aug-19 A</v>
      </c>
      <c r="H3973" s="13">
        <f>VLOOKUP(A3973,'forecast data dump'!$A$1:$H$3450,8,FALSE)</f>
        <v>1</v>
      </c>
      <c r="I3973" s="22">
        <f t="shared" ref="I3973:I3979" si="556">D3973*(1-H3973)</f>
        <v>0</v>
      </c>
      <c r="J3973" s="5"/>
      <c r="K3973" s="5"/>
      <c r="L3973" s="33">
        <f t="shared" ref="L3973:L3979" si="557">E3973*(1-H3973)</f>
        <v>0</v>
      </c>
      <c r="M3973" s="33">
        <f t="shared" ref="M3973:M3979" si="558">IF(J3973="",L3973,(E3973/D3973)*J3973)</f>
        <v>0</v>
      </c>
      <c r="N3973" s="22">
        <f t="shared" ref="N3973:N3979" si="559">L3973-M3973</f>
        <v>0</v>
      </c>
    </row>
    <row r="3974" spans="1:14" x14ac:dyDescent="0.3">
      <c r="A3974" s="5" t="s">
        <v>1021</v>
      </c>
      <c r="B3974" s="5" t="s">
        <v>1022</v>
      </c>
      <c r="C3974" s="5" t="s">
        <v>3806</v>
      </c>
      <c r="D3974" s="5">
        <v>248</v>
      </c>
      <c r="E3974" s="6">
        <v>3591</v>
      </c>
      <c r="F3974" s="17" t="str">
        <f>VLOOKUP(A3974,'forecast data dump'!$A$1:$H$3450,4,FALSE)</f>
        <v>01-Aug-19 A</v>
      </c>
      <c r="G3974" s="17" t="str">
        <f>VLOOKUP(A3974,'forecast data dump'!$A$1:$H$3450,5,FALSE)</f>
        <v>30-Nov-20 A</v>
      </c>
      <c r="H3974" s="13">
        <f>VLOOKUP(A3974,'forecast data dump'!$A$1:$H$3450,8,FALSE)</f>
        <v>1</v>
      </c>
      <c r="I3974" s="22">
        <f t="shared" si="556"/>
        <v>0</v>
      </c>
      <c r="J3974" s="5"/>
      <c r="K3974" s="5"/>
      <c r="L3974" s="33">
        <f t="shared" si="557"/>
        <v>0</v>
      </c>
      <c r="M3974" s="33">
        <f t="shared" si="558"/>
        <v>0</v>
      </c>
      <c r="N3974" s="22">
        <f t="shared" si="559"/>
        <v>0</v>
      </c>
    </row>
    <row r="3975" spans="1:14" x14ac:dyDescent="0.3">
      <c r="A3975" s="5" t="s">
        <v>1023</v>
      </c>
      <c r="B3975" s="5" t="s">
        <v>1024</v>
      </c>
      <c r="C3975" s="5" t="s">
        <v>3806</v>
      </c>
      <c r="D3975" s="5">
        <v>248</v>
      </c>
      <c r="E3975" s="6">
        <v>3591</v>
      </c>
      <c r="F3975" s="17" t="str">
        <f>VLOOKUP(A3975,'forecast data dump'!$A$1:$H$3450,4,FALSE)</f>
        <v>04-Nov-19 A</v>
      </c>
      <c r="G3975" s="17" t="str">
        <f>VLOOKUP(A3975,'forecast data dump'!$A$1:$H$3450,5,FALSE)</f>
        <v>30-Dec-20 A</v>
      </c>
      <c r="H3975" s="13">
        <f>VLOOKUP(A3975,'forecast data dump'!$A$1:$H$3450,8,FALSE)</f>
        <v>1</v>
      </c>
      <c r="I3975" s="22">
        <f t="shared" si="556"/>
        <v>0</v>
      </c>
      <c r="J3975" s="5"/>
      <c r="K3975" s="5"/>
      <c r="L3975" s="33">
        <f t="shared" si="557"/>
        <v>0</v>
      </c>
      <c r="M3975" s="33">
        <f t="shared" si="558"/>
        <v>0</v>
      </c>
      <c r="N3975" s="22">
        <f t="shared" si="559"/>
        <v>0</v>
      </c>
    </row>
    <row r="3976" spans="1:14" x14ac:dyDescent="0.3">
      <c r="A3976" s="5" t="s">
        <v>1025</v>
      </c>
      <c r="B3976" s="5" t="s">
        <v>1026</v>
      </c>
      <c r="C3976" s="5" t="s">
        <v>3762</v>
      </c>
      <c r="D3976" s="5">
        <v>4800</v>
      </c>
      <c r="E3976" s="6">
        <v>5462</v>
      </c>
      <c r="F3976" s="17" t="str">
        <f>VLOOKUP(A3976,'forecast data dump'!$A$1:$H$3450,4,FALSE)</f>
        <v>04-Nov-19 A</v>
      </c>
      <c r="G3976" s="17" t="str">
        <f>VLOOKUP(A3976,'forecast data dump'!$A$1:$H$3450,5,FALSE)</f>
        <v>30-Dec-20 A</v>
      </c>
      <c r="H3976" s="13">
        <f>VLOOKUP(A3976,'forecast data dump'!$A$1:$H$3450,8,FALSE)</f>
        <v>1</v>
      </c>
      <c r="I3976" s="22">
        <f t="shared" si="556"/>
        <v>0</v>
      </c>
      <c r="J3976" s="5"/>
      <c r="K3976" s="5"/>
      <c r="L3976" s="33">
        <f t="shared" si="557"/>
        <v>0</v>
      </c>
      <c r="M3976" s="33">
        <f t="shared" si="558"/>
        <v>0</v>
      </c>
      <c r="N3976" s="22">
        <f t="shared" si="559"/>
        <v>0</v>
      </c>
    </row>
    <row r="3977" spans="1:14" x14ac:dyDescent="0.3">
      <c r="A3977" s="5" t="s">
        <v>1027</v>
      </c>
      <c r="B3977" s="5" t="s">
        <v>1028</v>
      </c>
      <c r="C3977" s="5" t="s">
        <v>3806</v>
      </c>
      <c r="D3977" s="5">
        <v>248</v>
      </c>
      <c r="E3977" s="6">
        <v>3591</v>
      </c>
      <c r="F3977" s="17" t="str">
        <f>VLOOKUP(A3977,'forecast data dump'!$A$1:$H$3450,4,FALSE)</f>
        <v>25-Nov-19 A</v>
      </c>
      <c r="G3977" s="17" t="str">
        <f>VLOOKUP(A3977,'forecast data dump'!$A$1:$H$3450,5,FALSE)</f>
        <v>30-Dec-20 A</v>
      </c>
      <c r="H3977" s="13">
        <f>VLOOKUP(A3977,'forecast data dump'!$A$1:$H$3450,8,FALSE)</f>
        <v>1</v>
      </c>
      <c r="I3977" s="22">
        <f t="shared" si="556"/>
        <v>0</v>
      </c>
      <c r="J3977" s="5"/>
      <c r="K3977" s="5"/>
      <c r="L3977" s="33">
        <f t="shared" si="557"/>
        <v>0</v>
      </c>
      <c r="M3977" s="33">
        <f t="shared" si="558"/>
        <v>0</v>
      </c>
      <c r="N3977" s="22">
        <f t="shared" si="559"/>
        <v>0</v>
      </c>
    </row>
    <row r="3978" spans="1:14" x14ac:dyDescent="0.3">
      <c r="A3978" s="5" t="s">
        <v>1043</v>
      </c>
      <c r="B3978" s="5" t="s">
        <v>1044</v>
      </c>
      <c r="C3978" s="5" t="s">
        <v>3786</v>
      </c>
      <c r="D3978" s="5">
        <v>125</v>
      </c>
      <c r="E3978" s="6">
        <v>2117</v>
      </c>
      <c r="F3978" s="17" t="str">
        <f>VLOOKUP(A3978,'forecast data dump'!$A$1:$H$3450,4,FALSE)</f>
        <v>01-Jul-19 A</v>
      </c>
      <c r="G3978" s="17" t="str">
        <f>VLOOKUP(A3978,'forecast data dump'!$A$1:$H$3450,5,FALSE)</f>
        <v>15-Jul-19 A</v>
      </c>
      <c r="H3978" s="13">
        <f>VLOOKUP(A3978,'forecast data dump'!$A$1:$H$3450,8,FALSE)</f>
        <v>1</v>
      </c>
      <c r="I3978" s="22">
        <f t="shared" si="556"/>
        <v>0</v>
      </c>
      <c r="J3978" s="5"/>
      <c r="K3978" s="5"/>
      <c r="L3978" s="33">
        <f t="shared" si="557"/>
        <v>0</v>
      </c>
      <c r="M3978" s="33">
        <f t="shared" si="558"/>
        <v>0</v>
      </c>
      <c r="N3978" s="22">
        <f t="shared" si="559"/>
        <v>0</v>
      </c>
    </row>
    <row r="3979" spans="1:14" x14ac:dyDescent="0.3">
      <c r="A3979" s="5" t="s">
        <v>1047</v>
      </c>
      <c r="B3979" s="5" t="s">
        <v>1048</v>
      </c>
      <c r="C3979" s="5" t="s">
        <v>3762</v>
      </c>
      <c r="D3979" s="5">
        <v>2000</v>
      </c>
      <c r="E3979" s="6">
        <v>2207</v>
      </c>
      <c r="F3979" s="17" t="str">
        <f>VLOOKUP(A3979,'forecast data dump'!$A$1:$H$3450,4,FALSE)</f>
        <v>03-Jun-19 A</v>
      </c>
      <c r="G3979" s="17" t="str">
        <f>VLOOKUP(A3979,'forecast data dump'!$A$1:$H$3450,5,FALSE)</f>
        <v>25-Nov-19 A</v>
      </c>
      <c r="H3979" s="13">
        <f>VLOOKUP(A3979,'forecast data dump'!$A$1:$H$3450,8,FALSE)</f>
        <v>1</v>
      </c>
      <c r="I3979" s="22">
        <f t="shared" si="556"/>
        <v>0</v>
      </c>
      <c r="J3979" s="5"/>
      <c r="K3979" s="5"/>
      <c r="L3979" s="33">
        <f t="shared" si="557"/>
        <v>0</v>
      </c>
      <c r="M3979" s="33">
        <f t="shared" si="558"/>
        <v>0</v>
      </c>
      <c r="N3979" s="22">
        <f t="shared" si="559"/>
        <v>0</v>
      </c>
    </row>
    <row r="3980" spans="1:14" x14ac:dyDescent="0.3">
      <c r="A3980" s="3" t="s">
        <v>7943</v>
      </c>
      <c r="B3980" s="3"/>
      <c r="C3980" s="3"/>
      <c r="D3980" s="3"/>
      <c r="E3980" s="4"/>
      <c r="F3980" s="15"/>
      <c r="G3980" s="15"/>
      <c r="H3980" s="11"/>
      <c r="I3980" s="20"/>
      <c r="J3980" s="3"/>
      <c r="K3980" s="3"/>
      <c r="L3980" s="32"/>
      <c r="M3980" s="32"/>
      <c r="N3980" s="20"/>
    </row>
    <row r="3981" spans="1:14" x14ac:dyDescent="0.3">
      <c r="A3981" s="5" t="s">
        <v>1306</v>
      </c>
      <c r="B3981" s="5" t="s">
        <v>1307</v>
      </c>
      <c r="C3981" s="5" t="s">
        <v>3739</v>
      </c>
      <c r="D3981" s="5">
        <v>29927</v>
      </c>
      <c r="E3981" s="6">
        <v>33387</v>
      </c>
      <c r="F3981" s="17" t="str">
        <f>VLOOKUP(A3981,'forecast data dump'!$A$1:$H$3450,4,FALSE)</f>
        <v>01-Feb-17 A</v>
      </c>
      <c r="G3981" s="17" t="str">
        <f>VLOOKUP(A3981,'forecast data dump'!$A$1:$H$3450,5,FALSE)</f>
        <v>29-Sep-17 A</v>
      </c>
      <c r="H3981" s="13">
        <f>VLOOKUP(A3981,'forecast data dump'!$A$1:$H$3450,8,FALSE)</f>
        <v>1</v>
      </c>
      <c r="I3981" s="22">
        <f>D3981*(1-H3981)</f>
        <v>0</v>
      </c>
      <c r="J3981" s="5"/>
      <c r="K3981" s="5"/>
      <c r="L3981" s="33">
        <f>E3981*(1-H3981)</f>
        <v>0</v>
      </c>
      <c r="M3981" s="33">
        <f>IF(J3981="",L3981,(E3981/D3981)*J3981)</f>
        <v>0</v>
      </c>
      <c r="N3981" s="22">
        <f>L3981-M3981</f>
        <v>0</v>
      </c>
    </row>
    <row r="3982" spans="1:14" x14ac:dyDescent="0.3">
      <c r="A3982" s="5" t="s">
        <v>1308</v>
      </c>
      <c r="B3982" s="5" t="s">
        <v>1309</v>
      </c>
      <c r="C3982" s="5" t="s">
        <v>3739</v>
      </c>
      <c r="D3982" s="5">
        <v>35131</v>
      </c>
      <c r="E3982" s="6">
        <v>39193</v>
      </c>
      <c r="F3982" s="17" t="str">
        <f>VLOOKUP(A3982,'forecast data dump'!$A$1:$H$3450,4,FALSE)</f>
        <v>02-Oct-17 A</v>
      </c>
      <c r="G3982" s="17" t="str">
        <f>VLOOKUP(A3982,'forecast data dump'!$A$1:$H$3450,5,FALSE)</f>
        <v>28-Sep-18 A</v>
      </c>
      <c r="H3982" s="13">
        <f>VLOOKUP(A3982,'forecast data dump'!$A$1:$H$3450,8,FALSE)</f>
        <v>1</v>
      </c>
      <c r="I3982" s="22">
        <f>D3982*(1-H3982)</f>
        <v>0</v>
      </c>
      <c r="J3982" s="5"/>
      <c r="K3982" s="5"/>
      <c r="L3982" s="33">
        <f>E3982*(1-H3982)</f>
        <v>0</v>
      </c>
      <c r="M3982" s="33">
        <f>IF(J3982="",L3982,(E3982/D3982)*J3982)</f>
        <v>0</v>
      </c>
      <c r="N3982" s="22">
        <f>L3982-M3982</f>
        <v>0</v>
      </c>
    </row>
    <row r="3983" spans="1:14" x14ac:dyDescent="0.3">
      <c r="A3983" s="5" t="s">
        <v>1312</v>
      </c>
      <c r="B3983" s="5" t="s">
        <v>1313</v>
      </c>
      <c r="C3983" s="5" t="s">
        <v>3739</v>
      </c>
      <c r="D3983" s="5">
        <v>347247</v>
      </c>
      <c r="E3983" s="6">
        <v>383105</v>
      </c>
      <c r="F3983" s="17" t="str">
        <f>VLOOKUP(A3983,'forecast data dump'!$A$1:$H$3450,4,FALSE)</f>
        <v>01-Oct-18 A</v>
      </c>
      <c r="G3983" s="17" t="str">
        <f>VLOOKUP(A3983,'forecast data dump'!$A$1:$H$3450,5,FALSE)</f>
        <v>31-May-19 A</v>
      </c>
      <c r="H3983" s="13">
        <f>VLOOKUP(A3983,'forecast data dump'!$A$1:$H$3450,8,FALSE)</f>
        <v>1</v>
      </c>
      <c r="I3983" s="22">
        <f>D3983*(1-H3983)</f>
        <v>0</v>
      </c>
      <c r="J3983" s="5"/>
      <c r="K3983" s="5"/>
      <c r="L3983" s="33">
        <f>E3983*(1-H3983)</f>
        <v>0</v>
      </c>
      <c r="M3983" s="33">
        <f>IF(J3983="",L3983,(E3983/D3983)*J3983)</f>
        <v>0</v>
      </c>
      <c r="N3983" s="22">
        <f>L3983-M3983</f>
        <v>0</v>
      </c>
    </row>
    <row r="3984" spans="1:14" x14ac:dyDescent="0.3">
      <c r="A3984" s="3" t="s">
        <v>8000</v>
      </c>
      <c r="B3984" s="3"/>
      <c r="C3984" s="3"/>
      <c r="D3984" s="3"/>
      <c r="E3984" s="4"/>
      <c r="F3984" s="15"/>
      <c r="G3984" s="15"/>
      <c r="H3984" s="11"/>
      <c r="I3984" s="20"/>
      <c r="J3984" s="3"/>
      <c r="K3984" s="3"/>
      <c r="L3984" s="32"/>
      <c r="M3984" s="32"/>
      <c r="N3984" s="20"/>
    </row>
    <row r="3985" spans="1:14" x14ac:dyDescent="0.3">
      <c r="A3985" s="5" t="s">
        <v>1549</v>
      </c>
      <c r="B3985" s="5" t="s">
        <v>1550</v>
      </c>
      <c r="C3985" s="5" t="s">
        <v>3813</v>
      </c>
      <c r="D3985" s="5">
        <v>22000</v>
      </c>
      <c r="E3985" s="6">
        <v>24272</v>
      </c>
      <c r="F3985" s="17" t="str">
        <f>VLOOKUP(A3985,'forecast data dump'!$A$1:$H$3450,4,FALSE)</f>
        <v>01-Aug-19 A</v>
      </c>
      <c r="G3985" s="17" t="str">
        <f>VLOOKUP(A3985,'forecast data dump'!$A$1:$H$3450,5,FALSE)</f>
        <v>30-Dec-19 A</v>
      </c>
      <c r="H3985" s="13">
        <f>VLOOKUP(A3985,'forecast data dump'!$A$1:$H$3450,8,FALSE)</f>
        <v>1</v>
      </c>
      <c r="I3985" s="22">
        <f>D3985*(1-H3985)</f>
        <v>0</v>
      </c>
      <c r="J3985" s="5"/>
      <c r="K3985" s="5"/>
      <c r="L3985" s="33">
        <f>E3985*(1-H3985)</f>
        <v>0</v>
      </c>
      <c r="M3985" s="33">
        <f>IF(J3985="",L3985,(E3985/D3985)*J3985)</f>
        <v>0</v>
      </c>
      <c r="N3985" s="22">
        <f>L3985-M3985</f>
        <v>0</v>
      </c>
    </row>
    <row r="3986" spans="1:14" x14ac:dyDescent="0.3">
      <c r="A3986" s="5" t="s">
        <v>1573</v>
      </c>
      <c r="B3986" s="5" t="s">
        <v>1574</v>
      </c>
      <c r="C3986" s="5" t="s">
        <v>3807</v>
      </c>
      <c r="D3986" s="5">
        <v>80</v>
      </c>
      <c r="E3986" s="6">
        <v>1226</v>
      </c>
      <c r="F3986" s="17" t="str">
        <f>VLOOKUP(A3986,'forecast data dump'!$A$1:$H$3450,4,FALSE)</f>
        <v>03-Jun-19 A</v>
      </c>
      <c r="G3986" s="17" t="str">
        <f>VLOOKUP(A3986,'forecast data dump'!$A$1:$H$3450,5,FALSE)</f>
        <v>31-Jul-19 A</v>
      </c>
      <c r="H3986" s="13">
        <f>VLOOKUP(A3986,'forecast data dump'!$A$1:$H$3450,8,FALSE)</f>
        <v>1</v>
      </c>
      <c r="I3986" s="22">
        <f>D3986*(1-H3986)</f>
        <v>0</v>
      </c>
      <c r="J3986" s="5"/>
      <c r="K3986" s="5"/>
      <c r="L3986" s="33">
        <f>E3986*(1-H3986)</f>
        <v>0</v>
      </c>
      <c r="M3986" s="33">
        <f>IF(J3986="",L3986,(E3986/D3986)*J3986)</f>
        <v>0</v>
      </c>
      <c r="N3986" s="22">
        <f>L3986-M3986</f>
        <v>0</v>
      </c>
    </row>
    <row r="3987" spans="1:14" x14ac:dyDescent="0.3">
      <c r="A3987" s="5" t="s">
        <v>1575</v>
      </c>
      <c r="B3987" s="5" t="s">
        <v>1576</v>
      </c>
      <c r="C3987" s="5" t="s">
        <v>3807</v>
      </c>
      <c r="D3987" s="5">
        <v>70</v>
      </c>
      <c r="E3987" s="6">
        <v>1073</v>
      </c>
      <c r="F3987" s="17" t="str">
        <f>VLOOKUP(A3987,'forecast data dump'!$A$1:$H$3450,4,FALSE)</f>
        <v>01-Jul-19 A</v>
      </c>
      <c r="G3987" s="17" t="str">
        <f>VLOOKUP(A3987,'forecast data dump'!$A$1:$H$3450,5,FALSE)</f>
        <v>31-Jul-19 A</v>
      </c>
      <c r="H3987" s="13">
        <f>VLOOKUP(A3987,'forecast data dump'!$A$1:$H$3450,8,FALSE)</f>
        <v>1</v>
      </c>
      <c r="I3987" s="22">
        <f>D3987*(1-H3987)</f>
        <v>0</v>
      </c>
      <c r="J3987" s="5"/>
      <c r="K3987" s="5"/>
      <c r="L3987" s="33">
        <f>E3987*(1-H3987)</f>
        <v>0</v>
      </c>
      <c r="M3987" s="33">
        <f>IF(J3987="",L3987,(E3987/D3987)*J3987)</f>
        <v>0</v>
      </c>
      <c r="N3987" s="22">
        <f>L3987-M3987</f>
        <v>0</v>
      </c>
    </row>
    <row r="3988" spans="1:14" x14ac:dyDescent="0.3">
      <c r="A3988" s="5" t="s">
        <v>1585</v>
      </c>
      <c r="B3988" s="5" t="s">
        <v>1586</v>
      </c>
      <c r="C3988" s="5" t="s">
        <v>3807</v>
      </c>
      <c r="D3988" s="5">
        <v>80</v>
      </c>
      <c r="E3988" s="6">
        <v>1226</v>
      </c>
      <c r="F3988" s="17" t="str">
        <f>VLOOKUP(A3988,'forecast data dump'!$A$1:$H$3450,4,FALSE)</f>
        <v>01-Jul-19 A</v>
      </c>
      <c r="G3988" s="17" t="str">
        <f>VLOOKUP(A3988,'forecast data dump'!$A$1:$H$3450,5,FALSE)</f>
        <v>15-Jul-19 A</v>
      </c>
      <c r="H3988" s="13">
        <f>VLOOKUP(A3988,'forecast data dump'!$A$1:$H$3450,8,FALSE)</f>
        <v>1</v>
      </c>
      <c r="I3988" s="22">
        <f>D3988*(1-H3988)</f>
        <v>0</v>
      </c>
      <c r="J3988" s="5"/>
      <c r="K3988" s="5"/>
      <c r="L3988" s="33">
        <f>E3988*(1-H3988)</f>
        <v>0</v>
      </c>
      <c r="M3988" s="33">
        <f>IF(J3988="",L3988,(E3988/D3988)*J3988)</f>
        <v>0</v>
      </c>
      <c r="N3988" s="22">
        <f>L3988-M3988</f>
        <v>0</v>
      </c>
    </row>
    <row r="3989" spans="1:14" x14ac:dyDescent="0.3">
      <c r="A3989" s="3" t="s">
        <v>7944</v>
      </c>
      <c r="B3989" s="3"/>
      <c r="C3989" s="3"/>
      <c r="D3989" s="3"/>
      <c r="E3989" s="4"/>
      <c r="F3989" s="15"/>
      <c r="G3989" s="15"/>
      <c r="H3989" s="11"/>
      <c r="I3989" s="20"/>
      <c r="J3989" s="3"/>
      <c r="K3989" s="3"/>
      <c r="L3989" s="32"/>
      <c r="M3989" s="32"/>
      <c r="N3989" s="20"/>
    </row>
    <row r="3990" spans="1:14" x14ac:dyDescent="0.3">
      <c r="A3990" s="3" t="s">
        <v>7945</v>
      </c>
      <c r="B3990" s="3"/>
      <c r="C3990" s="3"/>
      <c r="D3990" s="3"/>
      <c r="E3990" s="4"/>
      <c r="F3990" s="15"/>
      <c r="G3990" s="15"/>
      <c r="H3990" s="11"/>
      <c r="I3990" s="20"/>
      <c r="J3990" s="3"/>
      <c r="K3990" s="3"/>
      <c r="L3990" s="32"/>
      <c r="M3990" s="32"/>
      <c r="N3990" s="20"/>
    </row>
    <row r="3991" spans="1:14" x14ac:dyDescent="0.3">
      <c r="A3991" s="5" t="s">
        <v>1367</v>
      </c>
      <c r="B3991" s="5" t="s">
        <v>1368</v>
      </c>
      <c r="C3991" s="5" t="s">
        <v>3762</v>
      </c>
      <c r="D3991" s="5">
        <v>25487</v>
      </c>
      <c r="E3991" s="6">
        <v>29002</v>
      </c>
      <c r="F3991" s="17" t="str">
        <f>VLOOKUP(A3991,'forecast data dump'!$A$1:$H$3450,4,FALSE)</f>
        <v>25-Nov-19 A</v>
      </c>
      <c r="G3991" s="17" t="str">
        <f>VLOOKUP(A3991,'forecast data dump'!$A$1:$H$3450,5,FALSE)</f>
        <v>20-May-20 A</v>
      </c>
      <c r="H3991" s="13">
        <f>VLOOKUP(A3991,'forecast data dump'!$A$1:$H$3450,8,FALSE)</f>
        <v>1</v>
      </c>
      <c r="I3991" s="22">
        <f t="shared" ref="I3991:I4000" si="560">D3991*(1-H3991)</f>
        <v>0</v>
      </c>
      <c r="J3991" s="5"/>
      <c r="K3991" s="5"/>
      <c r="L3991" s="33">
        <f t="shared" ref="L3991:L4000" si="561">E3991*(1-H3991)</f>
        <v>0</v>
      </c>
      <c r="M3991" s="33">
        <f t="shared" ref="M3991:M4000" si="562">IF(J3991="",L3991,(E3991/D3991)*J3991)</f>
        <v>0</v>
      </c>
      <c r="N3991" s="22">
        <f t="shared" ref="N3991:N4000" si="563">L3991-M3991</f>
        <v>0</v>
      </c>
    </row>
    <row r="3992" spans="1:14" x14ac:dyDescent="0.3">
      <c r="A3992" s="5" t="s">
        <v>1369</v>
      </c>
      <c r="B3992" s="5" t="s">
        <v>1370</v>
      </c>
      <c r="C3992" s="5" t="s">
        <v>3762</v>
      </c>
      <c r="D3992" s="5">
        <v>29435</v>
      </c>
      <c r="E3992" s="6">
        <v>33495</v>
      </c>
      <c r="F3992" s="17" t="str">
        <f>VLOOKUP(A3992,'forecast data dump'!$A$1:$H$3450,4,FALSE)</f>
        <v>19-Feb-20 A</v>
      </c>
      <c r="G3992" s="17" t="str">
        <f>VLOOKUP(A3992,'forecast data dump'!$A$1:$H$3450,5,FALSE)</f>
        <v>28-Feb-20 A</v>
      </c>
      <c r="H3992" s="13">
        <f>VLOOKUP(A3992,'forecast data dump'!$A$1:$H$3450,8,FALSE)</f>
        <v>1</v>
      </c>
      <c r="I3992" s="22">
        <f t="shared" si="560"/>
        <v>0</v>
      </c>
      <c r="J3992" s="5"/>
      <c r="K3992" s="5"/>
      <c r="L3992" s="33">
        <f t="shared" si="561"/>
        <v>0</v>
      </c>
      <c r="M3992" s="33">
        <f t="shared" si="562"/>
        <v>0</v>
      </c>
      <c r="N3992" s="22">
        <f t="shared" si="563"/>
        <v>0</v>
      </c>
    </row>
    <row r="3993" spans="1:14" x14ac:dyDescent="0.3">
      <c r="A3993" s="5" t="s">
        <v>1371</v>
      </c>
      <c r="B3993" s="5" t="s">
        <v>1372</v>
      </c>
      <c r="C3993" s="5" t="s">
        <v>3762</v>
      </c>
      <c r="D3993" s="5">
        <v>20221</v>
      </c>
      <c r="E3993" s="6">
        <v>23010</v>
      </c>
      <c r="F3993" s="17" t="str">
        <f>VLOOKUP(A3993,'forecast data dump'!$A$1:$H$3450,4,FALSE)</f>
        <v>01-Jul-19 A</v>
      </c>
      <c r="G3993" s="17" t="str">
        <f>VLOOKUP(A3993,'forecast data dump'!$A$1:$H$3450,5,FALSE)</f>
        <v>15-Aug-19 A</v>
      </c>
      <c r="H3993" s="13">
        <f>VLOOKUP(A3993,'forecast data dump'!$A$1:$H$3450,8,FALSE)</f>
        <v>1</v>
      </c>
      <c r="I3993" s="22">
        <f t="shared" si="560"/>
        <v>0</v>
      </c>
      <c r="J3993" s="5"/>
      <c r="K3993" s="5"/>
      <c r="L3993" s="33">
        <f t="shared" si="561"/>
        <v>0</v>
      </c>
      <c r="M3993" s="33">
        <f t="shared" si="562"/>
        <v>0</v>
      </c>
      <c r="N3993" s="22">
        <f t="shared" si="563"/>
        <v>0</v>
      </c>
    </row>
    <row r="3994" spans="1:14" x14ac:dyDescent="0.3">
      <c r="A3994" s="5" t="s">
        <v>1387</v>
      </c>
      <c r="B3994" s="5" t="s">
        <v>1388</v>
      </c>
      <c r="C3994" s="5" t="s">
        <v>3807</v>
      </c>
      <c r="D3994" s="5">
        <v>120</v>
      </c>
      <c r="E3994" s="6">
        <v>1915</v>
      </c>
      <c r="F3994" s="17" t="str">
        <f>VLOOKUP(A3994,'forecast data dump'!$A$1:$H$3450,4,FALSE)</f>
        <v>10-Jan-20 A</v>
      </c>
      <c r="G3994" s="17" t="str">
        <f>VLOOKUP(A3994,'forecast data dump'!$A$1:$H$3450,5,FALSE)</f>
        <v>29-Sep-20 A</v>
      </c>
      <c r="H3994" s="13">
        <f>VLOOKUP(A3994,'forecast data dump'!$A$1:$H$3450,8,FALSE)</f>
        <v>1</v>
      </c>
      <c r="I3994" s="22">
        <f t="shared" si="560"/>
        <v>0</v>
      </c>
      <c r="J3994" s="5"/>
      <c r="K3994" s="5"/>
      <c r="L3994" s="33">
        <f t="shared" si="561"/>
        <v>0</v>
      </c>
      <c r="M3994" s="33">
        <f t="shared" si="562"/>
        <v>0</v>
      </c>
      <c r="N3994" s="22">
        <f t="shared" si="563"/>
        <v>0</v>
      </c>
    </row>
    <row r="3995" spans="1:14" x14ac:dyDescent="0.3">
      <c r="A3995" s="5" t="s">
        <v>1389</v>
      </c>
      <c r="B3995" s="5" t="s">
        <v>1390</v>
      </c>
      <c r="C3995" s="5" t="s">
        <v>3762</v>
      </c>
      <c r="D3995" s="5">
        <v>4222</v>
      </c>
      <c r="E3995" s="6">
        <v>4804</v>
      </c>
      <c r="F3995" s="17" t="str">
        <f>VLOOKUP(A3995,'forecast data dump'!$A$1:$H$3450,4,FALSE)</f>
        <v>03-Aug-20 A</v>
      </c>
      <c r="G3995" s="17" t="str">
        <f>VLOOKUP(A3995,'forecast data dump'!$A$1:$H$3450,5,FALSE)</f>
        <v>14-Aug-20 A</v>
      </c>
      <c r="H3995" s="13">
        <f>VLOOKUP(A3995,'forecast data dump'!$A$1:$H$3450,8,FALSE)</f>
        <v>1</v>
      </c>
      <c r="I3995" s="22">
        <f t="shared" si="560"/>
        <v>0</v>
      </c>
      <c r="J3995" s="5"/>
      <c r="K3995" s="5"/>
      <c r="L3995" s="33">
        <f t="shared" si="561"/>
        <v>0</v>
      </c>
      <c r="M3995" s="33">
        <f t="shared" si="562"/>
        <v>0</v>
      </c>
      <c r="N3995" s="22">
        <f t="shared" si="563"/>
        <v>0</v>
      </c>
    </row>
    <row r="3996" spans="1:14" x14ac:dyDescent="0.3">
      <c r="A3996" s="5" t="s">
        <v>1391</v>
      </c>
      <c r="B3996" s="5" t="s">
        <v>1392</v>
      </c>
      <c r="C3996" s="5" t="s">
        <v>3762</v>
      </c>
      <c r="D3996" s="5">
        <v>78925</v>
      </c>
      <c r="E3996" s="6">
        <v>89811</v>
      </c>
      <c r="F3996" s="17" t="str">
        <f>VLOOKUP(A3996,'forecast data dump'!$A$1:$H$3450,4,FALSE)</f>
        <v>03-Jan-20 A</v>
      </c>
      <c r="G3996" s="17" t="str">
        <f>VLOOKUP(A3996,'forecast data dump'!$A$1:$H$3450,5,FALSE)</f>
        <v>09-Jan-20 A</v>
      </c>
      <c r="H3996" s="13">
        <f>VLOOKUP(A3996,'forecast data dump'!$A$1:$H$3450,8,FALSE)</f>
        <v>1</v>
      </c>
      <c r="I3996" s="22">
        <f t="shared" si="560"/>
        <v>0</v>
      </c>
      <c r="J3996" s="5"/>
      <c r="K3996" s="5"/>
      <c r="L3996" s="33">
        <f t="shared" si="561"/>
        <v>0</v>
      </c>
      <c r="M3996" s="33">
        <f t="shared" si="562"/>
        <v>0</v>
      </c>
      <c r="N3996" s="22">
        <f t="shared" si="563"/>
        <v>0</v>
      </c>
    </row>
    <row r="3997" spans="1:14" x14ac:dyDescent="0.3">
      <c r="A3997" s="5" t="s">
        <v>1395</v>
      </c>
      <c r="B3997" s="5" t="s">
        <v>1396</v>
      </c>
      <c r="C3997" s="5" t="s">
        <v>3762</v>
      </c>
      <c r="D3997" s="5">
        <v>42072</v>
      </c>
      <c r="E3997" s="6">
        <v>47875</v>
      </c>
      <c r="F3997" s="17" t="str">
        <f>VLOOKUP(A3997,'forecast data dump'!$A$1:$H$3450,4,FALSE)</f>
        <v>01-Oct-19 A</v>
      </c>
      <c r="G3997" s="17" t="str">
        <f>VLOOKUP(A3997,'forecast data dump'!$A$1:$H$3450,5,FALSE)</f>
        <v>30-Apr-20 A</v>
      </c>
      <c r="H3997" s="13">
        <f>VLOOKUP(A3997,'forecast data dump'!$A$1:$H$3450,8,FALSE)</f>
        <v>1</v>
      </c>
      <c r="I3997" s="22">
        <f t="shared" si="560"/>
        <v>0</v>
      </c>
      <c r="J3997" s="5"/>
      <c r="K3997" s="5"/>
      <c r="L3997" s="33">
        <f t="shared" si="561"/>
        <v>0</v>
      </c>
      <c r="M3997" s="33">
        <f t="shared" si="562"/>
        <v>0</v>
      </c>
      <c r="N3997" s="22">
        <f t="shared" si="563"/>
        <v>0</v>
      </c>
    </row>
    <row r="3998" spans="1:14" x14ac:dyDescent="0.3">
      <c r="A3998" s="5" t="s">
        <v>1399</v>
      </c>
      <c r="B3998" s="5" t="s">
        <v>1400</v>
      </c>
      <c r="C3998" s="5" t="s">
        <v>3761</v>
      </c>
      <c r="D3998" s="5">
        <v>10720</v>
      </c>
      <c r="E3998" s="6">
        <v>11959</v>
      </c>
      <c r="F3998" s="17" t="str">
        <f>VLOOKUP(A3998,'forecast data dump'!$A$1:$H$3450,4,FALSE)</f>
        <v>01-Apr-20 A</v>
      </c>
      <c r="G3998" s="17" t="str">
        <f>VLOOKUP(A3998,'forecast data dump'!$A$1:$H$3450,5,FALSE)</f>
        <v>07-Apr-20 A</v>
      </c>
      <c r="H3998" s="13">
        <f>VLOOKUP(A3998,'forecast data dump'!$A$1:$H$3450,8,FALSE)</f>
        <v>1</v>
      </c>
      <c r="I3998" s="22">
        <f t="shared" si="560"/>
        <v>0</v>
      </c>
      <c r="J3998" s="5"/>
      <c r="K3998" s="5"/>
      <c r="L3998" s="33">
        <f t="shared" si="561"/>
        <v>0</v>
      </c>
      <c r="M3998" s="33">
        <f t="shared" si="562"/>
        <v>0</v>
      </c>
      <c r="N3998" s="22">
        <f t="shared" si="563"/>
        <v>0</v>
      </c>
    </row>
    <row r="3999" spans="1:14" x14ac:dyDescent="0.3">
      <c r="A3999" s="5" t="s">
        <v>1405</v>
      </c>
      <c r="B3999" s="5" t="s">
        <v>1406</v>
      </c>
      <c r="C3999" s="5" t="s">
        <v>3762</v>
      </c>
      <c r="D3999" s="5">
        <v>7613</v>
      </c>
      <c r="E3999" s="6">
        <v>8663</v>
      </c>
      <c r="F3999" s="17" t="str">
        <f>VLOOKUP(A3999,'forecast data dump'!$A$1:$H$3450,4,FALSE)</f>
        <v>15-Dec-20 A</v>
      </c>
      <c r="G3999" s="17" t="str">
        <f>VLOOKUP(A3999,'forecast data dump'!$A$1:$H$3450,5,FALSE)</f>
        <v>24-Feb-21 A</v>
      </c>
      <c r="H3999" s="13">
        <f>VLOOKUP(A3999,'forecast data dump'!$A$1:$H$3450,8,FALSE)</f>
        <v>1</v>
      </c>
      <c r="I3999" s="22">
        <f t="shared" si="560"/>
        <v>0</v>
      </c>
      <c r="J3999" s="5"/>
      <c r="K3999" s="5"/>
      <c r="L3999" s="33">
        <f t="shared" si="561"/>
        <v>0</v>
      </c>
      <c r="M3999" s="33">
        <f t="shared" si="562"/>
        <v>0</v>
      </c>
      <c r="N3999" s="22">
        <f t="shared" si="563"/>
        <v>0</v>
      </c>
    </row>
    <row r="4000" spans="1:14" x14ac:dyDescent="0.3">
      <c r="A4000" s="5" t="s">
        <v>1409</v>
      </c>
      <c r="B4000" s="5" t="s">
        <v>1410</v>
      </c>
      <c r="C4000" s="5" t="s">
        <v>3762</v>
      </c>
      <c r="D4000" s="5">
        <v>3080</v>
      </c>
      <c r="E4000" s="6">
        <v>3505</v>
      </c>
      <c r="F4000" s="17" t="str">
        <f>VLOOKUP(A4000,'forecast data dump'!$A$1:$H$3450,4,FALSE)</f>
        <v>01-Oct-19 A</v>
      </c>
      <c r="G4000" s="17" t="str">
        <f>VLOOKUP(A4000,'forecast data dump'!$A$1:$H$3450,5,FALSE)</f>
        <v>28-May-21 A</v>
      </c>
      <c r="H4000" s="13">
        <f>VLOOKUP(A4000,'forecast data dump'!$A$1:$H$3450,8,FALSE)</f>
        <v>1</v>
      </c>
      <c r="I4000" s="22">
        <f t="shared" si="560"/>
        <v>0</v>
      </c>
      <c r="J4000" s="5"/>
      <c r="K4000" s="5"/>
      <c r="L4000" s="33">
        <f t="shared" si="561"/>
        <v>0</v>
      </c>
      <c r="M4000" s="33">
        <f t="shared" si="562"/>
        <v>0</v>
      </c>
      <c r="N4000" s="22">
        <f t="shared" si="563"/>
        <v>0</v>
      </c>
    </row>
    <row r="4001" spans="1:14" x14ac:dyDescent="0.3">
      <c r="A4001" s="3" t="s">
        <v>7946</v>
      </c>
      <c r="B4001" s="3"/>
      <c r="C4001" s="3"/>
      <c r="D4001" s="3"/>
      <c r="E4001" s="4"/>
      <c r="F4001" s="15"/>
      <c r="G4001" s="15"/>
      <c r="H4001" s="11"/>
      <c r="I4001" s="20"/>
      <c r="J4001" s="3"/>
      <c r="K4001" s="3"/>
      <c r="L4001" s="32"/>
      <c r="M4001" s="32"/>
      <c r="N4001" s="20"/>
    </row>
    <row r="4002" spans="1:14" x14ac:dyDescent="0.3">
      <c r="A4002" s="5" t="s">
        <v>1471</v>
      </c>
      <c r="B4002" s="5" t="s">
        <v>1472</v>
      </c>
      <c r="C4002" s="5" t="s">
        <v>3762</v>
      </c>
      <c r="D4002" s="5">
        <v>28710</v>
      </c>
      <c r="E4002" s="6">
        <v>31675</v>
      </c>
      <c r="F4002" s="17" t="str">
        <f>VLOOKUP(A4002,'forecast data dump'!$A$1:$H$3450,4,FALSE)</f>
        <v>11-Jul-19 A</v>
      </c>
      <c r="G4002" s="17" t="str">
        <f>VLOOKUP(A4002,'forecast data dump'!$A$1:$H$3450,5,FALSE)</f>
        <v>17-Jul-19 A</v>
      </c>
      <c r="H4002" s="13">
        <f>VLOOKUP(A4002,'forecast data dump'!$A$1:$H$3450,8,FALSE)</f>
        <v>1</v>
      </c>
      <c r="I4002" s="22">
        <f>D4002*(1-H4002)</f>
        <v>0</v>
      </c>
      <c r="J4002" s="5"/>
      <c r="K4002" s="5"/>
      <c r="L4002" s="33">
        <f>E4002*(1-H4002)</f>
        <v>0</v>
      </c>
      <c r="M4002" s="33">
        <f>IF(J4002="",L4002,(E4002/D4002)*J4002)</f>
        <v>0</v>
      </c>
      <c r="N4002" s="22">
        <f>L4002-M4002</f>
        <v>0</v>
      </c>
    </row>
    <row r="4003" spans="1:14" x14ac:dyDescent="0.3">
      <c r="A4003" s="5" t="s">
        <v>1473</v>
      </c>
      <c r="B4003" s="5" t="s">
        <v>1474</v>
      </c>
      <c r="C4003" s="5" t="s">
        <v>3762</v>
      </c>
      <c r="D4003" s="5">
        <v>13070</v>
      </c>
      <c r="E4003" s="6">
        <v>14420</v>
      </c>
      <c r="F4003" s="17" t="str">
        <f>VLOOKUP(A4003,'forecast data dump'!$A$1:$H$3450,4,FALSE)</f>
        <v>03-Jun-19 A</v>
      </c>
      <c r="G4003" s="17" t="str">
        <f>VLOOKUP(A4003,'forecast data dump'!$A$1:$H$3450,5,FALSE)</f>
        <v>28-Jun-19 A</v>
      </c>
      <c r="H4003" s="13">
        <f>VLOOKUP(A4003,'forecast data dump'!$A$1:$H$3450,8,FALSE)</f>
        <v>1</v>
      </c>
      <c r="I4003" s="22">
        <f>D4003*(1-H4003)</f>
        <v>0</v>
      </c>
      <c r="J4003" s="5"/>
      <c r="K4003" s="5"/>
      <c r="L4003" s="33">
        <f>E4003*(1-H4003)</f>
        <v>0</v>
      </c>
      <c r="M4003" s="33">
        <f>IF(J4003="",L4003,(E4003/D4003)*J4003)</f>
        <v>0</v>
      </c>
      <c r="N4003" s="22">
        <f>L4003-M4003</f>
        <v>0</v>
      </c>
    </row>
    <row r="4004" spans="1:14" x14ac:dyDescent="0.3">
      <c r="A4004" s="5" t="s">
        <v>1483</v>
      </c>
      <c r="B4004" s="5" t="s">
        <v>1484</v>
      </c>
      <c r="C4004" s="5" t="s">
        <v>3762</v>
      </c>
      <c r="D4004" s="5">
        <v>4957</v>
      </c>
      <c r="E4004" s="6">
        <v>5469</v>
      </c>
      <c r="F4004" s="17" t="str">
        <f>VLOOKUP(A4004,'forecast data dump'!$A$1:$H$3450,4,FALSE)</f>
        <v>03-Jun-19 A</v>
      </c>
      <c r="G4004" s="17" t="str">
        <f>VLOOKUP(A4004,'forecast data dump'!$A$1:$H$3450,5,FALSE)</f>
        <v>30-Aug-19 A</v>
      </c>
      <c r="H4004" s="13">
        <f>VLOOKUP(A4004,'forecast data dump'!$A$1:$H$3450,8,FALSE)</f>
        <v>1</v>
      </c>
      <c r="I4004" s="22">
        <f>D4004*(1-H4004)</f>
        <v>0</v>
      </c>
      <c r="J4004" s="5"/>
      <c r="K4004" s="5"/>
      <c r="L4004" s="33">
        <f>E4004*(1-H4004)</f>
        <v>0</v>
      </c>
      <c r="M4004" s="33">
        <f>IF(J4004="",L4004,(E4004/D4004)*J4004)</f>
        <v>0</v>
      </c>
      <c r="N4004" s="22">
        <f>L4004-M4004</f>
        <v>0</v>
      </c>
    </row>
    <row r="4005" spans="1:14" x14ac:dyDescent="0.3">
      <c r="A4005" s="3" t="s">
        <v>7947</v>
      </c>
      <c r="B4005" s="3"/>
      <c r="C4005" s="3"/>
      <c r="D4005" s="3"/>
      <c r="E4005" s="4"/>
      <c r="F4005" s="15"/>
      <c r="G4005" s="15"/>
      <c r="H4005" s="11"/>
      <c r="I4005" s="20"/>
      <c r="J4005" s="3"/>
      <c r="K4005" s="3"/>
      <c r="L4005" s="32"/>
      <c r="M4005" s="32"/>
      <c r="N4005" s="20"/>
    </row>
    <row r="4006" spans="1:14" x14ac:dyDescent="0.3">
      <c r="A4006" s="3" t="s">
        <v>7948</v>
      </c>
      <c r="B4006" s="3"/>
      <c r="C4006" s="3"/>
      <c r="D4006" s="3"/>
      <c r="E4006" s="4"/>
      <c r="F4006" s="15"/>
      <c r="G4006" s="15"/>
      <c r="H4006" s="11"/>
      <c r="I4006" s="20"/>
      <c r="J4006" s="3"/>
      <c r="K4006" s="3"/>
      <c r="L4006" s="32"/>
      <c r="M4006" s="32"/>
      <c r="N4006" s="20"/>
    </row>
    <row r="4007" spans="1:14" x14ac:dyDescent="0.3">
      <c r="A4007" s="5" t="s">
        <v>1321</v>
      </c>
      <c r="B4007" s="5" t="s">
        <v>1322</v>
      </c>
      <c r="C4007" s="5" t="s">
        <v>3762</v>
      </c>
      <c r="D4007" s="5">
        <v>50000</v>
      </c>
      <c r="E4007" s="6">
        <v>55163</v>
      </c>
      <c r="F4007" s="17" t="str">
        <f>VLOOKUP(A4007,'forecast data dump'!$A$1:$H$3450,4,FALSE)</f>
        <v>20-Jun-19 A</v>
      </c>
      <c r="G4007" s="17" t="str">
        <f>VLOOKUP(A4007,'forecast data dump'!$A$1:$H$3450,5,FALSE)</f>
        <v>28-Jun-19 A</v>
      </c>
      <c r="H4007" s="13">
        <f>VLOOKUP(A4007,'forecast data dump'!$A$1:$H$3450,8,FALSE)</f>
        <v>1</v>
      </c>
      <c r="I4007" s="22">
        <f>D4007*(1-H4007)</f>
        <v>0</v>
      </c>
      <c r="J4007" s="5"/>
      <c r="K4007" s="5"/>
      <c r="L4007" s="33">
        <f>E4007*(1-H4007)</f>
        <v>0</v>
      </c>
      <c r="M4007" s="33">
        <f>IF(J4007="",L4007,(E4007/D4007)*J4007)</f>
        <v>0</v>
      </c>
      <c r="N4007" s="22">
        <f>L4007-M4007</f>
        <v>0</v>
      </c>
    </row>
    <row r="4008" spans="1:14" x14ac:dyDescent="0.3">
      <c r="A4008" s="5" t="s">
        <v>1323</v>
      </c>
      <c r="B4008" s="5" t="s">
        <v>1324</v>
      </c>
      <c r="C4008" s="5" t="s">
        <v>3762</v>
      </c>
      <c r="D4008" s="5">
        <v>177359</v>
      </c>
      <c r="E4008" s="6">
        <v>195674</v>
      </c>
      <c r="F4008" s="17" t="str">
        <f>VLOOKUP(A4008,'forecast data dump'!$A$1:$H$3450,4,FALSE)</f>
        <v>03-Sep-19 A</v>
      </c>
      <c r="G4008" s="17" t="str">
        <f>VLOOKUP(A4008,'forecast data dump'!$A$1:$H$3450,5,FALSE)</f>
        <v>25-Nov-19 A</v>
      </c>
      <c r="H4008" s="13">
        <f>VLOOKUP(A4008,'forecast data dump'!$A$1:$H$3450,8,FALSE)</f>
        <v>1</v>
      </c>
      <c r="I4008" s="22">
        <f>D4008*(1-H4008)</f>
        <v>0</v>
      </c>
      <c r="J4008" s="5"/>
      <c r="K4008" s="5"/>
      <c r="L4008" s="33">
        <f>E4008*(1-H4008)</f>
        <v>0</v>
      </c>
      <c r="M4008" s="33">
        <f>IF(J4008="",L4008,(E4008/D4008)*J4008)</f>
        <v>0</v>
      </c>
      <c r="N4008" s="22">
        <f>L4008-M4008</f>
        <v>0</v>
      </c>
    </row>
    <row r="4009" spans="1:14" x14ac:dyDescent="0.3">
      <c r="A4009" s="5" t="s">
        <v>1325</v>
      </c>
      <c r="B4009" s="5" t="s">
        <v>1326</v>
      </c>
      <c r="C4009" s="5" t="s">
        <v>3762</v>
      </c>
      <c r="D4009" s="5">
        <v>39371</v>
      </c>
      <c r="E4009" s="6">
        <v>43437</v>
      </c>
      <c r="F4009" s="17" t="str">
        <f>VLOOKUP(A4009,'forecast data dump'!$A$1:$H$3450,4,FALSE)</f>
        <v>19-Nov-19 A</v>
      </c>
      <c r="G4009" s="17" t="str">
        <f>VLOOKUP(A4009,'forecast data dump'!$A$1:$H$3450,5,FALSE)</f>
        <v>30-Jun-20 A</v>
      </c>
      <c r="H4009" s="13">
        <f>VLOOKUP(A4009,'forecast data dump'!$A$1:$H$3450,8,FALSE)</f>
        <v>1</v>
      </c>
      <c r="I4009" s="22">
        <f>D4009*(1-H4009)</f>
        <v>0</v>
      </c>
      <c r="J4009" s="5"/>
      <c r="K4009" s="5"/>
      <c r="L4009" s="33">
        <f>E4009*(1-H4009)</f>
        <v>0</v>
      </c>
      <c r="M4009" s="33">
        <f>IF(J4009="",L4009,(E4009/D4009)*J4009)</f>
        <v>0</v>
      </c>
      <c r="N4009" s="22">
        <f>L4009-M4009</f>
        <v>0</v>
      </c>
    </row>
    <row r="4010" spans="1:14" x14ac:dyDescent="0.3">
      <c r="A4010" s="5" t="s">
        <v>1327</v>
      </c>
      <c r="B4010" s="5" t="s">
        <v>1328</v>
      </c>
      <c r="C4010" s="5" t="s">
        <v>3762</v>
      </c>
      <c r="D4010" s="5">
        <v>79858</v>
      </c>
      <c r="E4010" s="6">
        <v>90872</v>
      </c>
      <c r="F4010" s="17" t="str">
        <f>VLOOKUP(A4010,'forecast data dump'!$A$1:$H$3450,4,FALSE)</f>
        <v>03-Aug-20 A</v>
      </c>
      <c r="G4010" s="17" t="str">
        <f>VLOOKUP(A4010,'forecast data dump'!$A$1:$H$3450,5,FALSE)</f>
        <v>30-Sep-20 A</v>
      </c>
      <c r="H4010" s="13">
        <f>VLOOKUP(A4010,'forecast data dump'!$A$1:$H$3450,8,FALSE)</f>
        <v>1</v>
      </c>
      <c r="I4010" s="22">
        <f>D4010*(1-H4010)</f>
        <v>0</v>
      </c>
      <c r="J4010" s="5"/>
      <c r="K4010" s="5"/>
      <c r="L4010" s="33">
        <f>E4010*(1-H4010)</f>
        <v>0</v>
      </c>
      <c r="M4010" s="33">
        <f>IF(J4010="",L4010,(E4010/D4010)*J4010)</f>
        <v>0</v>
      </c>
      <c r="N4010" s="22">
        <f>L4010-M4010</f>
        <v>0</v>
      </c>
    </row>
    <row r="4011" spans="1:14" x14ac:dyDescent="0.3">
      <c r="A4011" s="3" t="s">
        <v>7949</v>
      </c>
      <c r="B4011" s="3"/>
      <c r="C4011" s="3"/>
      <c r="D4011" s="3"/>
      <c r="E4011" s="4"/>
      <c r="F4011" s="15"/>
      <c r="G4011" s="15"/>
      <c r="H4011" s="11"/>
      <c r="I4011" s="20"/>
      <c r="J4011" s="3"/>
      <c r="K4011" s="3"/>
      <c r="L4011" s="32"/>
      <c r="M4011" s="32"/>
      <c r="N4011" s="20"/>
    </row>
    <row r="4012" spans="1:14" x14ac:dyDescent="0.3">
      <c r="A4012" s="5" t="s">
        <v>1140</v>
      </c>
      <c r="B4012" s="5" t="s">
        <v>1141</v>
      </c>
      <c r="C4012" s="5" t="s">
        <v>3739</v>
      </c>
      <c r="D4012" s="5">
        <v>2493</v>
      </c>
      <c r="E4012" s="6">
        <v>2782</v>
      </c>
      <c r="F4012" s="17" t="str">
        <f>VLOOKUP(A4012,'forecast data dump'!$A$1:$H$3450,4,FALSE)</f>
        <v>02-Oct-17 A</v>
      </c>
      <c r="G4012" s="17" t="str">
        <f>VLOOKUP(A4012,'forecast data dump'!$A$1:$H$3450,5,FALSE)</f>
        <v>28-Sep-18 A</v>
      </c>
      <c r="H4012" s="13">
        <f>VLOOKUP(A4012,'forecast data dump'!$A$1:$H$3450,8,FALSE)</f>
        <v>1</v>
      </c>
      <c r="I4012" s="22">
        <f>D4012*(1-H4012)</f>
        <v>0</v>
      </c>
      <c r="J4012" s="5"/>
      <c r="K4012" s="5"/>
      <c r="L4012" s="33">
        <f>E4012*(1-H4012)</f>
        <v>0</v>
      </c>
      <c r="M4012" s="33">
        <f>IF(J4012="",L4012,(E4012/D4012)*J4012)</f>
        <v>0</v>
      </c>
      <c r="N4012" s="22">
        <f>L4012-M4012</f>
        <v>0</v>
      </c>
    </row>
    <row r="4013" spans="1:14" x14ac:dyDescent="0.3">
      <c r="A4013" s="5" t="s">
        <v>1144</v>
      </c>
      <c r="B4013" s="5" t="s">
        <v>1141</v>
      </c>
      <c r="C4013" s="5" t="s">
        <v>3739</v>
      </c>
      <c r="D4013" s="5">
        <v>21020</v>
      </c>
      <c r="E4013" s="6">
        <v>23191</v>
      </c>
      <c r="F4013" s="17" t="str">
        <f>VLOOKUP(A4013,'forecast data dump'!$A$1:$H$3450,4,FALSE)</f>
        <v>01-Oct-18 A</v>
      </c>
      <c r="G4013" s="17" t="str">
        <f>VLOOKUP(A4013,'forecast data dump'!$A$1:$H$3450,5,FALSE)</f>
        <v>31-May-19 A</v>
      </c>
      <c r="H4013" s="13">
        <f>VLOOKUP(A4013,'forecast data dump'!$A$1:$H$3450,8,FALSE)</f>
        <v>1</v>
      </c>
      <c r="I4013" s="22">
        <f>D4013*(1-H4013)</f>
        <v>0</v>
      </c>
      <c r="J4013" s="5"/>
      <c r="K4013" s="5"/>
      <c r="L4013" s="33">
        <f>E4013*(1-H4013)</f>
        <v>0</v>
      </c>
      <c r="M4013" s="33">
        <f>IF(J4013="",L4013,(E4013/D4013)*J4013)</f>
        <v>0</v>
      </c>
      <c r="N4013" s="22">
        <f>L4013-M4013</f>
        <v>0</v>
      </c>
    </row>
    <row r="4014" spans="1:14" x14ac:dyDescent="0.3">
      <c r="A4014" s="3" t="s">
        <v>7842</v>
      </c>
      <c r="B4014" s="3"/>
      <c r="C4014" s="3"/>
      <c r="D4014" s="3"/>
      <c r="E4014" s="4"/>
      <c r="F4014" s="15"/>
      <c r="G4014" s="15"/>
      <c r="H4014" s="11"/>
      <c r="I4014" s="20"/>
      <c r="J4014" s="3"/>
      <c r="K4014" s="3"/>
      <c r="L4014" s="32"/>
      <c r="M4014" s="32"/>
      <c r="N4014" s="20"/>
    </row>
    <row r="4015" spans="1:14" x14ac:dyDescent="0.3">
      <c r="A4015" s="5" t="s">
        <v>1112</v>
      </c>
      <c r="B4015" s="5" t="s">
        <v>1113</v>
      </c>
      <c r="C4015" s="5" t="s">
        <v>3739</v>
      </c>
      <c r="D4015" s="5">
        <v>371</v>
      </c>
      <c r="E4015" s="6">
        <v>414</v>
      </c>
      <c r="F4015" s="17" t="str">
        <f>VLOOKUP(A4015,'forecast data dump'!$A$1:$H$3450,4,FALSE)</f>
        <v>01-Oct-17 A</v>
      </c>
      <c r="G4015" s="17" t="str">
        <f>VLOOKUP(A4015,'forecast data dump'!$A$1:$H$3450,5,FALSE)</f>
        <v>28-Sep-18 A</v>
      </c>
      <c r="H4015" s="13">
        <f>VLOOKUP(A4015,'forecast data dump'!$A$1:$H$3450,8,FALSE)</f>
        <v>1</v>
      </c>
      <c r="I4015" s="22">
        <f>D4015*(1-H4015)</f>
        <v>0</v>
      </c>
      <c r="J4015" s="5"/>
      <c r="K4015" s="5"/>
      <c r="L4015" s="33">
        <f>E4015*(1-H4015)</f>
        <v>0</v>
      </c>
      <c r="M4015" s="33">
        <f>IF(J4015="",L4015,(E4015/D4015)*J4015)</f>
        <v>0</v>
      </c>
      <c r="N4015" s="22">
        <f>L4015-M4015</f>
        <v>0</v>
      </c>
    </row>
    <row r="4016" spans="1:14" x14ac:dyDescent="0.3">
      <c r="A4016" s="5" t="s">
        <v>1126</v>
      </c>
      <c r="B4016" s="5" t="s">
        <v>1127</v>
      </c>
      <c r="C4016" s="5" t="s">
        <v>3762</v>
      </c>
      <c r="D4016" s="5">
        <v>70000</v>
      </c>
      <c r="E4016" s="6">
        <v>77229</v>
      </c>
      <c r="F4016" s="17" t="str">
        <f>VLOOKUP(A4016,'forecast data dump'!$A$1:$H$3450,4,FALSE)</f>
        <v>03-Jun-19 A</v>
      </c>
      <c r="G4016" s="17" t="str">
        <f>VLOOKUP(A4016,'forecast data dump'!$A$1:$H$3450,5,FALSE)</f>
        <v>08-Jul-19 A</v>
      </c>
      <c r="H4016" s="13">
        <f>VLOOKUP(A4016,'forecast data dump'!$A$1:$H$3450,8,FALSE)</f>
        <v>1</v>
      </c>
      <c r="I4016" s="22">
        <f>D4016*(1-H4016)</f>
        <v>0</v>
      </c>
      <c r="J4016" s="5"/>
      <c r="K4016" s="5"/>
      <c r="L4016" s="33">
        <f>E4016*(1-H4016)</f>
        <v>0</v>
      </c>
      <c r="M4016" s="33">
        <f>IF(J4016="",L4016,(E4016/D4016)*J4016)</f>
        <v>0</v>
      </c>
      <c r="N4016" s="22">
        <f>L4016-M4016</f>
        <v>0</v>
      </c>
    </row>
    <row r="4017" spans="1:14" x14ac:dyDescent="0.3">
      <c r="A4017" s="5" t="s">
        <v>1134</v>
      </c>
      <c r="B4017" s="5" t="s">
        <v>1135</v>
      </c>
      <c r="C4017" s="5" t="s">
        <v>3739</v>
      </c>
      <c r="D4017" s="5">
        <v>19492</v>
      </c>
      <c r="E4017" s="6">
        <v>21505</v>
      </c>
      <c r="F4017" s="17" t="str">
        <f>VLOOKUP(A4017,'forecast data dump'!$A$1:$H$3450,4,FALSE)</f>
        <v>01-Oct-18 A</v>
      </c>
      <c r="G4017" s="17" t="str">
        <f>VLOOKUP(A4017,'forecast data dump'!$A$1:$H$3450,5,FALSE)</f>
        <v>31-May-19 A</v>
      </c>
      <c r="H4017" s="13">
        <f>VLOOKUP(A4017,'forecast data dump'!$A$1:$H$3450,8,FALSE)</f>
        <v>1</v>
      </c>
      <c r="I4017" s="22">
        <f>D4017*(1-H4017)</f>
        <v>0</v>
      </c>
      <c r="J4017" s="5"/>
      <c r="K4017" s="5"/>
      <c r="L4017" s="33">
        <f>E4017*(1-H4017)</f>
        <v>0</v>
      </c>
      <c r="M4017" s="33">
        <f>IF(J4017="",L4017,(E4017/D4017)*J4017)</f>
        <v>0</v>
      </c>
      <c r="N4017" s="22">
        <f>L4017-M4017</f>
        <v>0</v>
      </c>
    </row>
  </sheetData>
  <autoFilter ref="A2:N4017" xr:uid="{94B2661E-0D34-436F-B4E3-DD330419AAE2}"/>
  <mergeCells count="2">
    <mergeCell ref="A1:E1"/>
    <mergeCell ref="F1:H1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45BE-611A-40CA-971B-D1F799B31868}">
  <dimension ref="A1:H3450"/>
  <sheetViews>
    <sheetView workbookViewId="0">
      <selection activeCell="J2" sqref="J2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3820</v>
      </c>
      <c r="D1" t="s">
        <v>2</v>
      </c>
      <c r="E1" t="s">
        <v>3</v>
      </c>
      <c r="F1" t="s">
        <v>3821</v>
      </c>
      <c r="G1" t="s">
        <v>3822</v>
      </c>
      <c r="H1" t="s">
        <v>3823</v>
      </c>
    </row>
    <row r="2" spans="1:8" x14ac:dyDescent="0.3">
      <c r="A2" t="s">
        <v>3824</v>
      </c>
      <c r="B2" t="s">
        <v>3825</v>
      </c>
      <c r="C2">
        <v>0</v>
      </c>
      <c r="D2" t="s">
        <v>3826</v>
      </c>
      <c r="F2" s="1">
        <v>0</v>
      </c>
      <c r="G2" s="1">
        <v>0</v>
      </c>
      <c r="H2" s="9">
        <v>1</v>
      </c>
    </row>
    <row r="3" spans="1:8" x14ac:dyDescent="0.3">
      <c r="A3" t="s">
        <v>3827</v>
      </c>
      <c r="B3" t="s">
        <v>3828</v>
      </c>
      <c r="C3">
        <v>0</v>
      </c>
      <c r="D3" t="s">
        <v>3826</v>
      </c>
      <c r="F3" s="1">
        <v>0</v>
      </c>
      <c r="G3" s="1">
        <v>0</v>
      </c>
      <c r="H3" s="9">
        <v>1</v>
      </c>
    </row>
    <row r="4" spans="1:8" x14ac:dyDescent="0.3">
      <c r="A4" t="s">
        <v>3829</v>
      </c>
      <c r="B4" t="s">
        <v>3830</v>
      </c>
      <c r="C4">
        <v>0</v>
      </c>
      <c r="D4" t="s">
        <v>10</v>
      </c>
      <c r="F4" s="1">
        <v>0</v>
      </c>
      <c r="G4" s="1">
        <v>0</v>
      </c>
      <c r="H4" s="9">
        <v>1</v>
      </c>
    </row>
    <row r="5" spans="1:8" x14ac:dyDescent="0.3">
      <c r="A5" t="s">
        <v>3831</v>
      </c>
      <c r="B5" t="s">
        <v>3832</v>
      </c>
      <c r="C5">
        <v>0</v>
      </c>
      <c r="D5" t="s">
        <v>10</v>
      </c>
      <c r="E5" t="s">
        <v>10</v>
      </c>
      <c r="F5" s="1">
        <v>0</v>
      </c>
      <c r="G5" s="1">
        <v>0</v>
      </c>
      <c r="H5" s="9">
        <v>1</v>
      </c>
    </row>
    <row r="6" spans="1:8" x14ac:dyDescent="0.3">
      <c r="A6" t="s">
        <v>3833</v>
      </c>
      <c r="B6" t="s">
        <v>3834</v>
      </c>
      <c r="C6">
        <v>1</v>
      </c>
      <c r="D6" t="s">
        <v>10</v>
      </c>
      <c r="E6" t="s">
        <v>3835</v>
      </c>
      <c r="F6" s="1">
        <v>0</v>
      </c>
      <c r="G6" s="1">
        <v>0</v>
      </c>
      <c r="H6" s="9">
        <v>1</v>
      </c>
    </row>
    <row r="7" spans="1:8" x14ac:dyDescent="0.3">
      <c r="A7" t="s">
        <v>3836</v>
      </c>
      <c r="B7" t="s">
        <v>3837</v>
      </c>
      <c r="C7">
        <v>1</v>
      </c>
      <c r="D7" t="s">
        <v>10</v>
      </c>
      <c r="E7" t="s">
        <v>3835</v>
      </c>
      <c r="F7" s="1">
        <v>0</v>
      </c>
      <c r="G7" s="1">
        <v>0</v>
      </c>
      <c r="H7" s="9">
        <v>1</v>
      </c>
    </row>
    <row r="8" spans="1:8" x14ac:dyDescent="0.3">
      <c r="A8" t="s">
        <v>3838</v>
      </c>
      <c r="B8" t="s">
        <v>3839</v>
      </c>
      <c r="C8">
        <v>1</v>
      </c>
      <c r="D8" t="s">
        <v>10</v>
      </c>
      <c r="E8" t="s">
        <v>3835</v>
      </c>
      <c r="F8" s="1">
        <v>0</v>
      </c>
      <c r="G8" s="1">
        <v>0</v>
      </c>
      <c r="H8" s="9">
        <v>1</v>
      </c>
    </row>
    <row r="9" spans="1:8" x14ac:dyDescent="0.3">
      <c r="A9" t="s">
        <v>3840</v>
      </c>
      <c r="B9" t="s">
        <v>3841</v>
      </c>
      <c r="C9">
        <v>1</v>
      </c>
      <c r="D9" t="s">
        <v>10</v>
      </c>
      <c r="E9" t="s">
        <v>3835</v>
      </c>
      <c r="F9" s="1">
        <v>0</v>
      </c>
      <c r="G9" s="1">
        <v>0</v>
      </c>
      <c r="H9" s="9">
        <v>1</v>
      </c>
    </row>
    <row r="10" spans="1:8" x14ac:dyDescent="0.3">
      <c r="A10" t="s">
        <v>3842</v>
      </c>
      <c r="B10" t="s">
        <v>3843</v>
      </c>
      <c r="C10">
        <v>1</v>
      </c>
      <c r="D10" t="s">
        <v>10</v>
      </c>
      <c r="E10" t="s">
        <v>3835</v>
      </c>
      <c r="F10" s="1">
        <v>0</v>
      </c>
      <c r="G10" s="1">
        <v>0</v>
      </c>
      <c r="H10" s="9">
        <v>1</v>
      </c>
    </row>
    <row r="11" spans="1:8" x14ac:dyDescent="0.3">
      <c r="A11" t="s">
        <v>3844</v>
      </c>
      <c r="B11" t="s">
        <v>3845</v>
      </c>
      <c r="C11">
        <v>1</v>
      </c>
      <c r="D11" t="s">
        <v>10</v>
      </c>
      <c r="E11" t="s">
        <v>3835</v>
      </c>
      <c r="F11" s="1">
        <v>0</v>
      </c>
      <c r="G11" s="1">
        <v>0</v>
      </c>
      <c r="H11" s="9">
        <v>1</v>
      </c>
    </row>
    <row r="12" spans="1:8" x14ac:dyDescent="0.3">
      <c r="A12" t="s">
        <v>3846</v>
      </c>
      <c r="B12" t="s">
        <v>3847</v>
      </c>
      <c r="C12">
        <v>1</v>
      </c>
      <c r="D12" t="s">
        <v>10</v>
      </c>
      <c r="E12" t="s">
        <v>3835</v>
      </c>
      <c r="F12" s="1">
        <v>0</v>
      </c>
      <c r="G12" s="1">
        <v>0</v>
      </c>
      <c r="H12" s="9">
        <v>1</v>
      </c>
    </row>
    <row r="13" spans="1:8" x14ac:dyDescent="0.3">
      <c r="A13" t="s">
        <v>3848</v>
      </c>
      <c r="B13" t="s">
        <v>3849</v>
      </c>
      <c r="C13">
        <v>1</v>
      </c>
      <c r="D13" t="s">
        <v>10</v>
      </c>
      <c r="E13" t="s">
        <v>3835</v>
      </c>
      <c r="F13" s="1">
        <v>0</v>
      </c>
      <c r="G13" s="1">
        <v>0</v>
      </c>
      <c r="H13" s="9">
        <v>1</v>
      </c>
    </row>
    <row r="14" spans="1:8" x14ac:dyDescent="0.3">
      <c r="A14" t="s">
        <v>3850</v>
      </c>
      <c r="B14" t="s">
        <v>3851</v>
      </c>
      <c r="C14">
        <v>3</v>
      </c>
      <c r="D14" t="s">
        <v>10</v>
      </c>
      <c r="E14" t="s">
        <v>3852</v>
      </c>
      <c r="F14" s="1">
        <v>0</v>
      </c>
      <c r="G14" s="1">
        <v>0</v>
      </c>
      <c r="H14" s="9">
        <v>1</v>
      </c>
    </row>
    <row r="15" spans="1:8" x14ac:dyDescent="0.3">
      <c r="A15" t="s">
        <v>3853</v>
      </c>
      <c r="B15" t="s">
        <v>3854</v>
      </c>
      <c r="C15">
        <v>4</v>
      </c>
      <c r="D15" t="s">
        <v>10</v>
      </c>
      <c r="E15" t="s">
        <v>3855</v>
      </c>
      <c r="F15" s="1">
        <v>0</v>
      </c>
      <c r="G15" s="1">
        <v>0</v>
      </c>
      <c r="H15" s="9">
        <v>1</v>
      </c>
    </row>
    <row r="16" spans="1:8" x14ac:dyDescent="0.3">
      <c r="A16" t="s">
        <v>3856</v>
      </c>
      <c r="B16" t="s">
        <v>3857</v>
      </c>
      <c r="C16">
        <v>4</v>
      </c>
      <c r="D16" t="s">
        <v>10</v>
      </c>
      <c r="E16" t="s">
        <v>3855</v>
      </c>
      <c r="F16" s="1">
        <v>0</v>
      </c>
      <c r="G16" s="1">
        <v>0</v>
      </c>
      <c r="H16" s="9">
        <v>1</v>
      </c>
    </row>
    <row r="17" spans="1:8" x14ac:dyDescent="0.3">
      <c r="A17" t="s">
        <v>3858</v>
      </c>
      <c r="B17" t="s">
        <v>3859</v>
      </c>
      <c r="C17">
        <v>9</v>
      </c>
      <c r="D17" t="s">
        <v>10</v>
      </c>
      <c r="E17" t="s">
        <v>3860</v>
      </c>
      <c r="F17" s="1">
        <v>0</v>
      </c>
      <c r="G17" s="1">
        <v>0</v>
      </c>
      <c r="H17" s="9">
        <v>1</v>
      </c>
    </row>
    <row r="18" spans="1:8" x14ac:dyDescent="0.3">
      <c r="A18" t="s">
        <v>3861</v>
      </c>
      <c r="B18" t="s">
        <v>3862</v>
      </c>
      <c r="C18">
        <v>9</v>
      </c>
      <c r="D18" t="s">
        <v>10</v>
      </c>
      <c r="E18" t="s">
        <v>3860</v>
      </c>
      <c r="F18" s="1">
        <v>0</v>
      </c>
      <c r="G18" s="1">
        <v>0</v>
      </c>
      <c r="H18" s="9">
        <v>1</v>
      </c>
    </row>
    <row r="19" spans="1:8" x14ac:dyDescent="0.3">
      <c r="A19" t="s">
        <v>3863</v>
      </c>
      <c r="B19" t="s">
        <v>3864</v>
      </c>
      <c r="C19">
        <v>16</v>
      </c>
      <c r="D19" t="s">
        <v>10</v>
      </c>
      <c r="E19" t="s">
        <v>3865</v>
      </c>
      <c r="F19" s="1">
        <v>0</v>
      </c>
      <c r="G19" s="1">
        <v>0</v>
      </c>
      <c r="H19" s="9">
        <v>1</v>
      </c>
    </row>
    <row r="20" spans="1:8" x14ac:dyDescent="0.3">
      <c r="A20" t="s">
        <v>3866</v>
      </c>
      <c r="B20" t="s">
        <v>3867</v>
      </c>
      <c r="C20">
        <v>21</v>
      </c>
      <c r="D20" t="s">
        <v>10</v>
      </c>
      <c r="E20" t="s">
        <v>3868</v>
      </c>
      <c r="F20" s="1">
        <v>0</v>
      </c>
      <c r="G20" s="1">
        <v>0</v>
      </c>
      <c r="H20" s="9">
        <v>1</v>
      </c>
    </row>
    <row r="21" spans="1:8" x14ac:dyDescent="0.3">
      <c r="A21" t="s">
        <v>3869</v>
      </c>
      <c r="B21" t="s">
        <v>3870</v>
      </c>
      <c r="C21">
        <v>39</v>
      </c>
      <c r="D21" t="s">
        <v>10</v>
      </c>
      <c r="E21" t="s">
        <v>3871</v>
      </c>
      <c r="F21" s="1">
        <v>0</v>
      </c>
      <c r="G21" s="1">
        <v>0</v>
      </c>
      <c r="H21" s="9">
        <v>1</v>
      </c>
    </row>
    <row r="22" spans="1:8" x14ac:dyDescent="0.3">
      <c r="A22" t="s">
        <v>3872</v>
      </c>
      <c r="B22" t="s">
        <v>3873</v>
      </c>
      <c r="C22">
        <v>39</v>
      </c>
      <c r="D22" t="s">
        <v>10</v>
      </c>
      <c r="E22" t="s">
        <v>3871</v>
      </c>
      <c r="F22" s="1">
        <v>0</v>
      </c>
      <c r="G22" s="1">
        <v>0</v>
      </c>
      <c r="H22" s="9">
        <v>1</v>
      </c>
    </row>
    <row r="23" spans="1:8" x14ac:dyDescent="0.3">
      <c r="A23" t="s">
        <v>3874</v>
      </c>
      <c r="B23" t="s">
        <v>3875</v>
      </c>
      <c r="C23">
        <v>59</v>
      </c>
      <c r="D23" t="s">
        <v>10</v>
      </c>
      <c r="E23" t="s">
        <v>3876</v>
      </c>
      <c r="F23" s="1">
        <v>0</v>
      </c>
      <c r="G23" s="1">
        <v>0</v>
      </c>
      <c r="H23" s="9">
        <v>1</v>
      </c>
    </row>
    <row r="24" spans="1:8" x14ac:dyDescent="0.3">
      <c r="A24" t="s">
        <v>3877</v>
      </c>
      <c r="B24" t="s">
        <v>3878</v>
      </c>
      <c r="C24">
        <v>99</v>
      </c>
      <c r="D24" t="s">
        <v>10</v>
      </c>
      <c r="E24" t="s">
        <v>3879</v>
      </c>
      <c r="F24" s="1">
        <v>0</v>
      </c>
      <c r="G24" s="1">
        <v>0</v>
      </c>
      <c r="H24" s="9">
        <v>1</v>
      </c>
    </row>
    <row r="25" spans="1:8" x14ac:dyDescent="0.3">
      <c r="A25" t="s">
        <v>3880</v>
      </c>
      <c r="B25" t="s">
        <v>3881</v>
      </c>
      <c r="C25">
        <v>149</v>
      </c>
      <c r="D25" t="s">
        <v>10</v>
      </c>
      <c r="E25" t="s">
        <v>3882</v>
      </c>
      <c r="F25" s="1">
        <v>0</v>
      </c>
      <c r="G25" s="1">
        <v>0</v>
      </c>
      <c r="H25" s="9">
        <v>1</v>
      </c>
    </row>
    <row r="26" spans="1:8" x14ac:dyDescent="0.3">
      <c r="A26" t="s">
        <v>3883</v>
      </c>
      <c r="B26" t="s">
        <v>3884</v>
      </c>
      <c r="C26">
        <v>162</v>
      </c>
      <c r="D26" t="s">
        <v>10</v>
      </c>
      <c r="E26" t="s">
        <v>3885</v>
      </c>
      <c r="F26" s="1">
        <v>0</v>
      </c>
      <c r="G26" s="1">
        <v>0</v>
      </c>
      <c r="H26" s="9">
        <v>1</v>
      </c>
    </row>
    <row r="27" spans="1:8" x14ac:dyDescent="0.3">
      <c r="A27" t="s">
        <v>3886</v>
      </c>
      <c r="B27" t="s">
        <v>3887</v>
      </c>
      <c r="C27">
        <v>167</v>
      </c>
      <c r="D27" t="s">
        <v>10</v>
      </c>
      <c r="E27" t="s">
        <v>3888</v>
      </c>
      <c r="F27" s="1">
        <v>0</v>
      </c>
      <c r="G27" s="1">
        <v>0</v>
      </c>
      <c r="H27" s="9">
        <v>1</v>
      </c>
    </row>
    <row r="28" spans="1:8" x14ac:dyDescent="0.3">
      <c r="A28" t="s">
        <v>3889</v>
      </c>
      <c r="B28" t="s">
        <v>3890</v>
      </c>
      <c r="C28">
        <v>167</v>
      </c>
      <c r="D28" t="s">
        <v>10</v>
      </c>
      <c r="E28" t="s">
        <v>3888</v>
      </c>
      <c r="F28" s="1">
        <v>0</v>
      </c>
      <c r="G28" s="1">
        <v>0</v>
      </c>
      <c r="H28" s="9">
        <v>1</v>
      </c>
    </row>
    <row r="29" spans="1:8" x14ac:dyDescent="0.3">
      <c r="A29" t="s">
        <v>3891</v>
      </c>
      <c r="B29" t="s">
        <v>3892</v>
      </c>
      <c r="C29">
        <v>167</v>
      </c>
      <c r="D29" t="s">
        <v>10</v>
      </c>
      <c r="E29" t="s">
        <v>3888</v>
      </c>
      <c r="F29" s="1">
        <v>0</v>
      </c>
      <c r="G29" s="1">
        <v>0</v>
      </c>
      <c r="H29" s="9">
        <v>1</v>
      </c>
    </row>
    <row r="30" spans="1:8" x14ac:dyDescent="0.3">
      <c r="A30" t="s">
        <v>3893</v>
      </c>
      <c r="B30" t="s">
        <v>3894</v>
      </c>
      <c r="C30">
        <v>167</v>
      </c>
      <c r="D30" t="s">
        <v>10</v>
      </c>
      <c r="E30" t="s">
        <v>3888</v>
      </c>
      <c r="F30" s="1">
        <v>0</v>
      </c>
      <c r="G30" s="1">
        <v>0</v>
      </c>
      <c r="H30" s="9">
        <v>1</v>
      </c>
    </row>
    <row r="31" spans="1:8" x14ac:dyDescent="0.3">
      <c r="A31" t="s">
        <v>8</v>
      </c>
      <c r="B31" t="s">
        <v>9</v>
      </c>
      <c r="C31">
        <v>168</v>
      </c>
      <c r="D31" t="s">
        <v>10</v>
      </c>
      <c r="E31" t="s">
        <v>11</v>
      </c>
      <c r="F31" s="1">
        <v>498662</v>
      </c>
      <c r="G31" s="1">
        <v>498662</v>
      </c>
      <c r="H31" s="9">
        <v>1</v>
      </c>
    </row>
    <row r="32" spans="1:8" x14ac:dyDescent="0.3">
      <c r="A32" t="s">
        <v>16</v>
      </c>
      <c r="B32" t="s">
        <v>17</v>
      </c>
      <c r="C32">
        <v>168</v>
      </c>
      <c r="D32" t="s">
        <v>10</v>
      </c>
      <c r="E32" t="s">
        <v>11</v>
      </c>
      <c r="F32" s="1">
        <v>107107</v>
      </c>
      <c r="G32" s="1">
        <v>107107</v>
      </c>
      <c r="H32" s="9">
        <v>1</v>
      </c>
    </row>
    <row r="33" spans="1:8" x14ac:dyDescent="0.3">
      <c r="A33" t="s">
        <v>3895</v>
      </c>
      <c r="B33" t="s">
        <v>3896</v>
      </c>
      <c r="C33">
        <v>168</v>
      </c>
      <c r="D33" t="s">
        <v>10</v>
      </c>
      <c r="E33" t="s">
        <v>11</v>
      </c>
      <c r="F33" s="1">
        <v>0</v>
      </c>
      <c r="G33" s="1">
        <v>0</v>
      </c>
      <c r="H33" s="9">
        <v>1</v>
      </c>
    </row>
    <row r="34" spans="1:8" x14ac:dyDescent="0.3">
      <c r="A34" t="s">
        <v>3897</v>
      </c>
      <c r="B34" t="s">
        <v>3898</v>
      </c>
      <c r="C34">
        <v>168</v>
      </c>
      <c r="D34" t="s">
        <v>10</v>
      </c>
      <c r="E34" t="s">
        <v>11</v>
      </c>
      <c r="F34" s="1">
        <v>0</v>
      </c>
      <c r="G34" s="1">
        <v>0</v>
      </c>
      <c r="H34" s="9">
        <v>1</v>
      </c>
    </row>
    <row r="35" spans="1:8" x14ac:dyDescent="0.3">
      <c r="A35" t="s">
        <v>59</v>
      </c>
      <c r="B35" t="s">
        <v>60</v>
      </c>
      <c r="C35">
        <v>168</v>
      </c>
      <c r="D35" t="s">
        <v>10</v>
      </c>
      <c r="E35" t="s">
        <v>11</v>
      </c>
      <c r="F35" s="1">
        <v>234824</v>
      </c>
      <c r="G35" s="1">
        <v>234824</v>
      </c>
      <c r="H35" s="9">
        <v>1</v>
      </c>
    </row>
    <row r="36" spans="1:8" x14ac:dyDescent="0.3">
      <c r="A36" t="s">
        <v>63</v>
      </c>
      <c r="B36" t="s">
        <v>64</v>
      </c>
      <c r="C36">
        <v>168</v>
      </c>
      <c r="D36" t="s">
        <v>10</v>
      </c>
      <c r="E36" t="s">
        <v>11</v>
      </c>
      <c r="F36" s="1">
        <v>20961</v>
      </c>
      <c r="G36" s="1">
        <v>20961</v>
      </c>
      <c r="H36" s="9">
        <v>1</v>
      </c>
    </row>
    <row r="37" spans="1:8" x14ac:dyDescent="0.3">
      <c r="A37" t="s">
        <v>3899</v>
      </c>
      <c r="B37" t="s">
        <v>3900</v>
      </c>
      <c r="C37">
        <v>168</v>
      </c>
      <c r="D37" t="s">
        <v>10</v>
      </c>
      <c r="E37" t="s">
        <v>11</v>
      </c>
      <c r="F37" s="1">
        <v>0</v>
      </c>
      <c r="G37" s="1">
        <v>0</v>
      </c>
      <c r="H37" s="9">
        <v>1</v>
      </c>
    </row>
    <row r="38" spans="1:8" x14ac:dyDescent="0.3">
      <c r="A38" t="s">
        <v>3901</v>
      </c>
      <c r="B38" t="s">
        <v>3902</v>
      </c>
      <c r="C38">
        <v>168</v>
      </c>
      <c r="D38" t="s">
        <v>10</v>
      </c>
      <c r="E38" t="s">
        <v>11</v>
      </c>
      <c r="F38" s="1">
        <v>0</v>
      </c>
      <c r="G38" s="1">
        <v>0</v>
      </c>
      <c r="H38" s="9">
        <v>1</v>
      </c>
    </row>
    <row r="39" spans="1:8" x14ac:dyDescent="0.3">
      <c r="A39" t="s">
        <v>3903</v>
      </c>
      <c r="B39" t="s">
        <v>3904</v>
      </c>
      <c r="C39">
        <v>168</v>
      </c>
      <c r="D39" t="s">
        <v>10</v>
      </c>
      <c r="E39" t="s">
        <v>11</v>
      </c>
      <c r="F39" s="1">
        <v>0</v>
      </c>
      <c r="G39" s="1">
        <v>0</v>
      </c>
      <c r="H39" s="9">
        <v>1</v>
      </c>
    </row>
    <row r="40" spans="1:8" x14ac:dyDescent="0.3">
      <c r="A40" t="s">
        <v>545</v>
      </c>
      <c r="B40" t="s">
        <v>546</v>
      </c>
      <c r="C40">
        <v>168</v>
      </c>
      <c r="D40" t="s">
        <v>10</v>
      </c>
      <c r="E40" t="s">
        <v>11</v>
      </c>
      <c r="F40" s="1">
        <v>163723</v>
      </c>
      <c r="G40" s="1">
        <v>163723</v>
      </c>
      <c r="H40" s="9">
        <v>1</v>
      </c>
    </row>
    <row r="41" spans="1:8" x14ac:dyDescent="0.3">
      <c r="A41" t="s">
        <v>549</v>
      </c>
      <c r="B41" t="s">
        <v>550</v>
      </c>
      <c r="C41">
        <v>168</v>
      </c>
      <c r="D41" t="s">
        <v>10</v>
      </c>
      <c r="E41" t="s">
        <v>11</v>
      </c>
      <c r="F41" s="1">
        <v>45714</v>
      </c>
      <c r="G41" s="1">
        <v>45714</v>
      </c>
      <c r="H41" s="9">
        <v>1</v>
      </c>
    </row>
    <row r="42" spans="1:8" x14ac:dyDescent="0.3">
      <c r="A42" t="s">
        <v>964</v>
      </c>
      <c r="B42" t="s">
        <v>965</v>
      </c>
      <c r="C42">
        <v>168</v>
      </c>
      <c r="D42" t="s">
        <v>10</v>
      </c>
      <c r="E42" t="s">
        <v>11</v>
      </c>
      <c r="F42" s="1">
        <v>260083</v>
      </c>
      <c r="G42" s="1">
        <v>260083</v>
      </c>
      <c r="H42" s="9">
        <v>1</v>
      </c>
    </row>
    <row r="43" spans="1:8" x14ac:dyDescent="0.3">
      <c r="A43" t="s">
        <v>968</v>
      </c>
      <c r="B43" t="s">
        <v>969</v>
      </c>
      <c r="C43">
        <v>168</v>
      </c>
      <c r="D43" t="s">
        <v>10</v>
      </c>
      <c r="E43" t="s">
        <v>11</v>
      </c>
      <c r="F43" s="1">
        <v>3021</v>
      </c>
      <c r="G43" s="1">
        <v>3021</v>
      </c>
      <c r="H43" s="9">
        <v>1</v>
      </c>
    </row>
    <row r="44" spans="1:8" x14ac:dyDescent="0.3">
      <c r="A44" t="s">
        <v>1107</v>
      </c>
      <c r="B44" t="s">
        <v>1108</v>
      </c>
      <c r="C44">
        <v>168</v>
      </c>
      <c r="D44" t="s">
        <v>10</v>
      </c>
      <c r="E44" t="s">
        <v>11</v>
      </c>
      <c r="F44" s="1">
        <v>34217</v>
      </c>
      <c r="G44" s="1">
        <v>34217</v>
      </c>
      <c r="H44" s="9">
        <v>1</v>
      </c>
    </row>
    <row r="45" spans="1:8" x14ac:dyDescent="0.3">
      <c r="A45" t="s">
        <v>3905</v>
      </c>
      <c r="B45" t="s">
        <v>3906</v>
      </c>
      <c r="C45">
        <v>168</v>
      </c>
      <c r="D45" t="s">
        <v>10</v>
      </c>
      <c r="E45" t="s">
        <v>11</v>
      </c>
      <c r="F45" s="1">
        <v>0</v>
      </c>
      <c r="G45" s="1">
        <v>0</v>
      </c>
      <c r="H45" s="9">
        <v>1</v>
      </c>
    </row>
    <row r="46" spans="1:8" x14ac:dyDescent="0.3">
      <c r="A46" t="s">
        <v>1136</v>
      </c>
      <c r="B46" t="s">
        <v>1137</v>
      </c>
      <c r="C46">
        <v>168</v>
      </c>
      <c r="D46" t="s">
        <v>10</v>
      </c>
      <c r="E46" t="s">
        <v>11</v>
      </c>
      <c r="F46" s="1">
        <v>127930</v>
      </c>
      <c r="G46" s="1">
        <v>127930</v>
      </c>
      <c r="H46" s="9">
        <v>1</v>
      </c>
    </row>
    <row r="47" spans="1:8" x14ac:dyDescent="0.3">
      <c r="A47" t="s">
        <v>3907</v>
      </c>
      <c r="B47" t="s">
        <v>3908</v>
      </c>
      <c r="C47">
        <v>168</v>
      </c>
      <c r="D47" t="s">
        <v>10</v>
      </c>
      <c r="E47" t="s">
        <v>11</v>
      </c>
      <c r="F47" s="1">
        <v>0</v>
      </c>
      <c r="G47" s="1">
        <v>0</v>
      </c>
      <c r="H47" s="9">
        <v>1</v>
      </c>
    </row>
    <row r="48" spans="1:8" x14ac:dyDescent="0.3">
      <c r="A48" t="s">
        <v>1302</v>
      </c>
      <c r="B48" t="s">
        <v>1303</v>
      </c>
      <c r="C48">
        <v>168</v>
      </c>
      <c r="D48" t="s">
        <v>10</v>
      </c>
      <c r="E48" t="s">
        <v>11</v>
      </c>
      <c r="F48" s="1">
        <v>273082</v>
      </c>
      <c r="G48" s="1">
        <v>273082</v>
      </c>
      <c r="H48" s="9">
        <v>1</v>
      </c>
    </row>
    <row r="49" spans="1:8" x14ac:dyDescent="0.3">
      <c r="A49" t="s">
        <v>1306</v>
      </c>
      <c r="B49" t="s">
        <v>1307</v>
      </c>
      <c r="C49">
        <v>168</v>
      </c>
      <c r="D49" t="s">
        <v>10</v>
      </c>
      <c r="E49" t="s">
        <v>11</v>
      </c>
      <c r="F49" s="1">
        <v>33387</v>
      </c>
      <c r="G49" s="1">
        <v>33387</v>
      </c>
      <c r="H49" s="9">
        <v>1</v>
      </c>
    </row>
    <row r="50" spans="1:8" x14ac:dyDescent="0.3">
      <c r="A50" t="s">
        <v>3909</v>
      </c>
      <c r="B50" t="s">
        <v>3910</v>
      </c>
      <c r="C50">
        <v>168</v>
      </c>
      <c r="D50" t="s">
        <v>10</v>
      </c>
      <c r="E50" t="s">
        <v>11</v>
      </c>
      <c r="F50" s="1">
        <v>0</v>
      </c>
      <c r="G50" s="1">
        <v>0</v>
      </c>
      <c r="H50" s="9">
        <v>1</v>
      </c>
    </row>
    <row r="51" spans="1:8" x14ac:dyDescent="0.3">
      <c r="A51" t="s">
        <v>1697</v>
      </c>
      <c r="B51" t="s">
        <v>1698</v>
      </c>
      <c r="C51">
        <v>168</v>
      </c>
      <c r="D51" t="s">
        <v>10</v>
      </c>
      <c r="E51" t="s">
        <v>11</v>
      </c>
      <c r="F51" s="1">
        <v>2593</v>
      </c>
      <c r="G51" s="1">
        <v>2593</v>
      </c>
      <c r="H51" s="9">
        <v>1</v>
      </c>
    </row>
    <row r="52" spans="1:8" x14ac:dyDescent="0.3">
      <c r="A52" t="s">
        <v>1992</v>
      </c>
      <c r="B52" t="s">
        <v>1993</v>
      </c>
      <c r="C52">
        <v>168</v>
      </c>
      <c r="D52" t="s">
        <v>10</v>
      </c>
      <c r="E52" t="s">
        <v>11</v>
      </c>
      <c r="F52" s="1">
        <v>969</v>
      </c>
      <c r="G52" s="1">
        <v>969</v>
      </c>
      <c r="H52" s="9">
        <v>1</v>
      </c>
    </row>
    <row r="53" spans="1:8" x14ac:dyDescent="0.3">
      <c r="A53" t="s">
        <v>2002</v>
      </c>
      <c r="B53" t="s">
        <v>2003</v>
      </c>
      <c r="C53">
        <v>168</v>
      </c>
      <c r="D53" t="s">
        <v>10</v>
      </c>
      <c r="E53" t="s">
        <v>11</v>
      </c>
      <c r="F53" s="1">
        <v>14920</v>
      </c>
      <c r="G53" s="1">
        <v>14920</v>
      </c>
      <c r="H53" s="9">
        <v>1</v>
      </c>
    </row>
    <row r="54" spans="1:8" x14ac:dyDescent="0.3">
      <c r="A54" t="s">
        <v>3911</v>
      </c>
      <c r="B54" t="s">
        <v>3912</v>
      </c>
      <c r="C54">
        <v>168</v>
      </c>
      <c r="D54" t="s">
        <v>10</v>
      </c>
      <c r="E54" t="s">
        <v>11</v>
      </c>
      <c r="F54" s="1">
        <v>0</v>
      </c>
      <c r="G54" s="1">
        <v>0</v>
      </c>
      <c r="H54" s="9">
        <v>1</v>
      </c>
    </row>
    <row r="55" spans="1:8" x14ac:dyDescent="0.3">
      <c r="A55" t="s">
        <v>2108</v>
      </c>
      <c r="B55" t="s">
        <v>2109</v>
      </c>
      <c r="C55">
        <v>168</v>
      </c>
      <c r="D55" t="s">
        <v>10</v>
      </c>
      <c r="E55" t="s">
        <v>11</v>
      </c>
      <c r="F55" s="1">
        <v>18232</v>
      </c>
      <c r="G55" s="1">
        <v>18232</v>
      </c>
      <c r="H55" s="9">
        <v>1</v>
      </c>
    </row>
    <row r="56" spans="1:8" x14ac:dyDescent="0.3">
      <c r="A56" t="s">
        <v>2110</v>
      </c>
      <c r="B56" t="s">
        <v>2111</v>
      </c>
      <c r="C56">
        <v>168</v>
      </c>
      <c r="D56" t="s">
        <v>10</v>
      </c>
      <c r="E56" t="s">
        <v>11</v>
      </c>
      <c r="F56" s="1">
        <v>142</v>
      </c>
      <c r="G56" s="1">
        <v>142</v>
      </c>
      <c r="H56" s="9">
        <v>1</v>
      </c>
    </row>
    <row r="57" spans="1:8" x14ac:dyDescent="0.3">
      <c r="A57" t="s">
        <v>2710</v>
      </c>
      <c r="B57" t="s">
        <v>2711</v>
      </c>
      <c r="C57">
        <v>168</v>
      </c>
      <c r="D57" t="s">
        <v>10</v>
      </c>
      <c r="E57" t="s">
        <v>11</v>
      </c>
      <c r="F57" s="1">
        <v>6015</v>
      </c>
      <c r="G57" s="1">
        <v>6005</v>
      </c>
      <c r="H57" s="9">
        <v>1</v>
      </c>
    </row>
    <row r="58" spans="1:8" x14ac:dyDescent="0.3">
      <c r="A58" t="s">
        <v>2908</v>
      </c>
      <c r="B58" t="s">
        <v>2909</v>
      </c>
      <c r="C58">
        <v>168</v>
      </c>
      <c r="D58" t="s">
        <v>10</v>
      </c>
      <c r="E58" t="s">
        <v>11</v>
      </c>
      <c r="F58" s="1">
        <v>17157</v>
      </c>
      <c r="G58" s="1">
        <v>17157</v>
      </c>
      <c r="H58" s="9">
        <v>1</v>
      </c>
    </row>
    <row r="59" spans="1:8" x14ac:dyDescent="0.3">
      <c r="A59" t="s">
        <v>3913</v>
      </c>
      <c r="B59" t="s">
        <v>3914</v>
      </c>
      <c r="C59">
        <v>168</v>
      </c>
      <c r="D59" t="s">
        <v>10</v>
      </c>
      <c r="E59" t="s">
        <v>11</v>
      </c>
      <c r="F59" s="1">
        <v>0</v>
      </c>
      <c r="G59" s="1">
        <v>0</v>
      </c>
      <c r="H59" s="9">
        <v>1</v>
      </c>
    </row>
    <row r="60" spans="1:8" x14ac:dyDescent="0.3">
      <c r="A60" t="s">
        <v>3635</v>
      </c>
      <c r="B60" t="s">
        <v>3636</v>
      </c>
      <c r="C60">
        <v>168</v>
      </c>
      <c r="D60" t="s">
        <v>10</v>
      </c>
      <c r="E60" t="s">
        <v>11</v>
      </c>
      <c r="F60" s="1">
        <v>15648</v>
      </c>
      <c r="G60" s="1">
        <v>15648</v>
      </c>
      <c r="H60" s="9">
        <v>1</v>
      </c>
    </row>
    <row r="61" spans="1:8" x14ac:dyDescent="0.3">
      <c r="A61" t="s">
        <v>3645</v>
      </c>
      <c r="B61" t="s">
        <v>3646</v>
      </c>
      <c r="C61">
        <v>168</v>
      </c>
      <c r="D61" t="s">
        <v>10</v>
      </c>
      <c r="E61" t="s">
        <v>11</v>
      </c>
      <c r="F61" s="1">
        <v>19542</v>
      </c>
      <c r="G61" s="1">
        <v>19542</v>
      </c>
      <c r="H61" s="9">
        <v>1</v>
      </c>
    </row>
    <row r="62" spans="1:8" x14ac:dyDescent="0.3">
      <c r="A62" t="s">
        <v>3671</v>
      </c>
      <c r="B62" t="s">
        <v>3672</v>
      </c>
      <c r="C62">
        <v>168</v>
      </c>
      <c r="D62" t="s">
        <v>10</v>
      </c>
      <c r="E62" t="s">
        <v>11</v>
      </c>
      <c r="F62" s="1">
        <v>85433</v>
      </c>
      <c r="G62" s="1">
        <v>85433</v>
      </c>
      <c r="H62" s="9">
        <v>1</v>
      </c>
    </row>
    <row r="63" spans="1:8" x14ac:dyDescent="0.3">
      <c r="A63" t="s">
        <v>3689</v>
      </c>
      <c r="B63" t="s">
        <v>3690</v>
      </c>
      <c r="C63">
        <v>168</v>
      </c>
      <c r="D63" t="s">
        <v>10</v>
      </c>
      <c r="E63" t="s">
        <v>11</v>
      </c>
      <c r="F63" s="1">
        <v>76844</v>
      </c>
      <c r="G63" s="1">
        <v>76844</v>
      </c>
      <c r="H63" s="9">
        <v>1</v>
      </c>
    </row>
    <row r="64" spans="1:8" x14ac:dyDescent="0.3">
      <c r="A64" t="s">
        <v>3715</v>
      </c>
      <c r="B64" t="s">
        <v>3716</v>
      </c>
      <c r="C64">
        <v>168</v>
      </c>
      <c r="D64" t="s">
        <v>10</v>
      </c>
      <c r="E64" t="s">
        <v>11</v>
      </c>
      <c r="F64" s="1">
        <v>22417</v>
      </c>
      <c r="G64" s="1">
        <v>22417</v>
      </c>
      <c r="H64" s="9">
        <v>1</v>
      </c>
    </row>
    <row r="65" spans="1:8" x14ac:dyDescent="0.3">
      <c r="A65" t="s">
        <v>3915</v>
      </c>
      <c r="B65" t="s">
        <v>3916</v>
      </c>
      <c r="C65">
        <v>288</v>
      </c>
      <c r="D65" t="s">
        <v>10</v>
      </c>
      <c r="E65" t="s">
        <v>3917</v>
      </c>
      <c r="F65" s="1">
        <v>0</v>
      </c>
      <c r="G65" s="1">
        <v>0</v>
      </c>
      <c r="H65" s="9">
        <v>1</v>
      </c>
    </row>
    <row r="66" spans="1:8" x14ac:dyDescent="0.3">
      <c r="A66" t="s">
        <v>3918</v>
      </c>
      <c r="B66" t="s">
        <v>3919</v>
      </c>
      <c r="C66">
        <v>289</v>
      </c>
      <c r="D66" t="s">
        <v>10</v>
      </c>
      <c r="E66" t="s">
        <v>3920</v>
      </c>
      <c r="F66" s="1">
        <v>0</v>
      </c>
      <c r="G66" s="1">
        <v>0</v>
      </c>
      <c r="H66" s="9">
        <v>1</v>
      </c>
    </row>
    <row r="67" spans="1:8" x14ac:dyDescent="0.3">
      <c r="A67" t="s">
        <v>3921</v>
      </c>
      <c r="B67" t="s">
        <v>3922</v>
      </c>
      <c r="C67">
        <v>330</v>
      </c>
      <c r="D67" t="s">
        <v>10</v>
      </c>
      <c r="E67" t="s">
        <v>3923</v>
      </c>
      <c r="F67" s="1">
        <v>0</v>
      </c>
      <c r="G67" s="1">
        <v>0</v>
      </c>
      <c r="H67" s="9">
        <v>1</v>
      </c>
    </row>
    <row r="68" spans="1:8" x14ac:dyDescent="0.3">
      <c r="A68" t="s">
        <v>3924</v>
      </c>
      <c r="B68" t="s">
        <v>3925</v>
      </c>
      <c r="C68">
        <v>353</v>
      </c>
      <c r="D68" t="s">
        <v>10</v>
      </c>
      <c r="E68" t="s">
        <v>3926</v>
      </c>
      <c r="F68" s="1">
        <v>0</v>
      </c>
      <c r="G68" s="1">
        <v>0</v>
      </c>
      <c r="H68" s="9">
        <v>1</v>
      </c>
    </row>
    <row r="69" spans="1:8" x14ac:dyDescent="0.3">
      <c r="A69" t="s">
        <v>3927</v>
      </c>
      <c r="B69" t="s">
        <v>3928</v>
      </c>
      <c r="C69">
        <v>386</v>
      </c>
      <c r="D69" t="s">
        <v>10</v>
      </c>
      <c r="E69" t="s">
        <v>3929</v>
      </c>
      <c r="F69" s="1">
        <v>0</v>
      </c>
      <c r="G69" s="1">
        <v>0</v>
      </c>
      <c r="H69" s="9">
        <v>1</v>
      </c>
    </row>
    <row r="70" spans="1:8" x14ac:dyDescent="0.3">
      <c r="A70" t="s">
        <v>3930</v>
      </c>
      <c r="B70" t="s">
        <v>3931</v>
      </c>
      <c r="C70">
        <v>389</v>
      </c>
      <c r="D70" t="s">
        <v>10</v>
      </c>
      <c r="E70" t="s">
        <v>3932</v>
      </c>
      <c r="F70" s="1">
        <v>0</v>
      </c>
      <c r="G70" s="1">
        <v>0</v>
      </c>
      <c r="H70" s="9">
        <v>1</v>
      </c>
    </row>
    <row r="71" spans="1:8" x14ac:dyDescent="0.3">
      <c r="A71" t="s">
        <v>3933</v>
      </c>
      <c r="B71" t="s">
        <v>3934</v>
      </c>
      <c r="C71">
        <v>389</v>
      </c>
      <c r="D71" t="s">
        <v>10</v>
      </c>
      <c r="E71" t="s">
        <v>3932</v>
      </c>
      <c r="F71" s="1">
        <v>0</v>
      </c>
      <c r="G71" s="1">
        <v>0</v>
      </c>
      <c r="H71" s="9">
        <v>1</v>
      </c>
    </row>
    <row r="72" spans="1:8" x14ac:dyDescent="0.3">
      <c r="A72" t="s">
        <v>3935</v>
      </c>
      <c r="B72" t="s">
        <v>3936</v>
      </c>
      <c r="C72">
        <v>398</v>
      </c>
      <c r="D72" t="s">
        <v>10</v>
      </c>
      <c r="E72" t="s">
        <v>3937</v>
      </c>
      <c r="F72" s="1">
        <v>0</v>
      </c>
      <c r="G72" s="1">
        <v>0</v>
      </c>
      <c r="H72" s="9">
        <v>1</v>
      </c>
    </row>
    <row r="73" spans="1:8" x14ac:dyDescent="0.3">
      <c r="A73" t="s">
        <v>3938</v>
      </c>
      <c r="B73" t="s">
        <v>3939</v>
      </c>
      <c r="C73">
        <v>402</v>
      </c>
      <c r="D73" t="s">
        <v>10</v>
      </c>
      <c r="E73" t="s">
        <v>3940</v>
      </c>
      <c r="F73" s="1">
        <v>0</v>
      </c>
      <c r="G73" s="1">
        <v>0</v>
      </c>
      <c r="H73" s="9">
        <v>1</v>
      </c>
    </row>
    <row r="74" spans="1:8" x14ac:dyDescent="0.3">
      <c r="A74" t="s">
        <v>3941</v>
      </c>
      <c r="B74" t="s">
        <v>3942</v>
      </c>
      <c r="C74">
        <v>417</v>
      </c>
      <c r="D74" t="s">
        <v>10</v>
      </c>
      <c r="E74" t="s">
        <v>7</v>
      </c>
      <c r="F74" s="1">
        <v>0</v>
      </c>
      <c r="G74" s="1">
        <v>0</v>
      </c>
      <c r="H74" s="9">
        <v>1</v>
      </c>
    </row>
    <row r="75" spans="1:8" x14ac:dyDescent="0.3">
      <c r="A75" t="s">
        <v>3943</v>
      </c>
      <c r="B75" t="s">
        <v>3944</v>
      </c>
      <c r="C75">
        <v>417</v>
      </c>
      <c r="D75" t="s">
        <v>10</v>
      </c>
      <c r="E75" t="s">
        <v>7</v>
      </c>
      <c r="F75" s="1">
        <v>0</v>
      </c>
      <c r="G75" s="1">
        <v>0</v>
      </c>
      <c r="H75" s="9">
        <v>1</v>
      </c>
    </row>
    <row r="76" spans="1:8" x14ac:dyDescent="0.3">
      <c r="A76" t="s">
        <v>3945</v>
      </c>
      <c r="B76" t="s">
        <v>3946</v>
      </c>
      <c r="C76">
        <v>417</v>
      </c>
      <c r="D76" t="s">
        <v>10</v>
      </c>
      <c r="E76" t="s">
        <v>7</v>
      </c>
      <c r="F76" s="1">
        <v>0</v>
      </c>
      <c r="G76" s="1">
        <v>0</v>
      </c>
      <c r="H76" s="9">
        <v>1</v>
      </c>
    </row>
    <row r="77" spans="1:8" x14ac:dyDescent="0.3">
      <c r="A77" t="s">
        <v>3947</v>
      </c>
      <c r="B77" t="s">
        <v>3948</v>
      </c>
      <c r="C77">
        <v>417</v>
      </c>
      <c r="D77" t="s">
        <v>10</v>
      </c>
      <c r="E77" t="s">
        <v>7</v>
      </c>
      <c r="F77" s="1">
        <v>0</v>
      </c>
      <c r="G77" s="1">
        <v>0</v>
      </c>
      <c r="H77" s="9">
        <v>1</v>
      </c>
    </row>
    <row r="78" spans="1:8" x14ac:dyDescent="0.3">
      <c r="A78" t="s">
        <v>3949</v>
      </c>
      <c r="B78" t="s">
        <v>3950</v>
      </c>
      <c r="C78">
        <v>417</v>
      </c>
      <c r="D78" t="s">
        <v>10</v>
      </c>
      <c r="E78" t="s">
        <v>7</v>
      </c>
      <c r="F78" s="1">
        <v>0</v>
      </c>
      <c r="G78" s="1">
        <v>0</v>
      </c>
      <c r="H78" s="9">
        <v>1</v>
      </c>
    </row>
    <row r="79" spans="1:8" x14ac:dyDescent="0.3">
      <c r="A79" t="s">
        <v>3951</v>
      </c>
      <c r="B79" t="s">
        <v>3952</v>
      </c>
      <c r="C79">
        <v>417</v>
      </c>
      <c r="D79" t="s">
        <v>10</v>
      </c>
      <c r="E79" t="s">
        <v>7</v>
      </c>
      <c r="F79" s="1">
        <v>0</v>
      </c>
      <c r="G79" s="1">
        <v>0</v>
      </c>
      <c r="H79" s="9">
        <v>1</v>
      </c>
    </row>
    <row r="80" spans="1:8" x14ac:dyDescent="0.3">
      <c r="A80" t="s">
        <v>3953</v>
      </c>
      <c r="B80" t="s">
        <v>3954</v>
      </c>
      <c r="C80">
        <v>29</v>
      </c>
      <c r="D80" t="s">
        <v>3835</v>
      </c>
      <c r="E80" t="s">
        <v>3955</v>
      </c>
      <c r="F80" s="1">
        <v>0</v>
      </c>
      <c r="G80" s="1">
        <v>0</v>
      </c>
      <c r="H80" s="9">
        <v>1</v>
      </c>
    </row>
    <row r="81" spans="1:8" x14ac:dyDescent="0.3">
      <c r="A81" t="s">
        <v>3956</v>
      </c>
      <c r="B81" t="s">
        <v>3957</v>
      </c>
      <c r="C81">
        <v>39</v>
      </c>
      <c r="D81" t="s">
        <v>3855</v>
      </c>
      <c r="E81" t="s">
        <v>3958</v>
      </c>
      <c r="F81" s="1">
        <v>0</v>
      </c>
      <c r="G81" s="1">
        <v>0</v>
      </c>
      <c r="H81" s="9">
        <v>1</v>
      </c>
    </row>
    <row r="82" spans="1:8" x14ac:dyDescent="0.3">
      <c r="A82" t="s">
        <v>3959</v>
      </c>
      <c r="B82" t="s">
        <v>3960</v>
      </c>
      <c r="C82">
        <v>39</v>
      </c>
      <c r="D82" t="s">
        <v>3855</v>
      </c>
      <c r="E82" t="s">
        <v>3958</v>
      </c>
      <c r="F82" s="1">
        <v>0</v>
      </c>
      <c r="G82" s="1">
        <v>0</v>
      </c>
      <c r="H82" s="9">
        <v>1</v>
      </c>
    </row>
    <row r="83" spans="1:8" x14ac:dyDescent="0.3">
      <c r="A83" t="s">
        <v>3961</v>
      </c>
      <c r="B83" t="s">
        <v>3962</v>
      </c>
      <c r="C83">
        <v>0</v>
      </c>
      <c r="E83" t="s">
        <v>3860</v>
      </c>
      <c r="F83" s="1">
        <v>0</v>
      </c>
      <c r="G83" s="1">
        <v>0</v>
      </c>
      <c r="H83" s="9">
        <v>1</v>
      </c>
    </row>
    <row r="84" spans="1:8" x14ac:dyDescent="0.3">
      <c r="A84" t="s">
        <v>3963</v>
      </c>
      <c r="B84" t="s">
        <v>3964</v>
      </c>
      <c r="C84">
        <v>1</v>
      </c>
      <c r="D84" t="s">
        <v>3965</v>
      </c>
      <c r="E84" t="s">
        <v>3966</v>
      </c>
      <c r="F84" s="1">
        <v>0</v>
      </c>
      <c r="G84" s="1">
        <v>0</v>
      </c>
      <c r="H84" s="9">
        <v>1</v>
      </c>
    </row>
    <row r="85" spans="1:8" x14ac:dyDescent="0.3">
      <c r="A85" t="s">
        <v>3967</v>
      </c>
      <c r="B85" t="s">
        <v>3968</v>
      </c>
      <c r="C85">
        <v>2</v>
      </c>
      <c r="D85" t="s">
        <v>3965</v>
      </c>
      <c r="E85" t="s">
        <v>3969</v>
      </c>
      <c r="F85" s="1">
        <v>0</v>
      </c>
      <c r="G85" s="1">
        <v>0</v>
      </c>
      <c r="H85" s="9">
        <v>1</v>
      </c>
    </row>
    <row r="86" spans="1:8" x14ac:dyDescent="0.3">
      <c r="A86" t="s">
        <v>3970</v>
      </c>
      <c r="B86" t="s">
        <v>3971</v>
      </c>
      <c r="C86">
        <v>19</v>
      </c>
      <c r="D86" t="s">
        <v>3965</v>
      </c>
      <c r="E86" t="s">
        <v>3972</v>
      </c>
      <c r="F86" s="1">
        <v>0</v>
      </c>
      <c r="G86" s="1">
        <v>0</v>
      </c>
      <c r="H86" s="9">
        <v>1</v>
      </c>
    </row>
    <row r="87" spans="1:8" x14ac:dyDescent="0.3">
      <c r="A87" t="s">
        <v>3973</v>
      </c>
      <c r="B87" t="s">
        <v>3974</v>
      </c>
      <c r="C87">
        <v>0</v>
      </c>
      <c r="E87" t="s">
        <v>3865</v>
      </c>
      <c r="F87" s="1">
        <v>0</v>
      </c>
      <c r="G87" s="1">
        <v>0</v>
      </c>
      <c r="H87" s="9">
        <v>1</v>
      </c>
    </row>
    <row r="88" spans="1:8" x14ac:dyDescent="0.3">
      <c r="A88" t="s">
        <v>3975</v>
      </c>
      <c r="B88" t="s">
        <v>3976</v>
      </c>
      <c r="C88">
        <v>188</v>
      </c>
      <c r="D88" t="s">
        <v>3977</v>
      </c>
      <c r="E88" t="s">
        <v>3978</v>
      </c>
      <c r="F88" s="1">
        <v>0</v>
      </c>
      <c r="G88" s="1">
        <v>0</v>
      </c>
      <c r="H88" s="9">
        <v>1</v>
      </c>
    </row>
    <row r="89" spans="1:8" x14ac:dyDescent="0.3">
      <c r="A89" t="s">
        <v>3979</v>
      </c>
      <c r="B89" t="s">
        <v>3980</v>
      </c>
      <c r="C89">
        <v>188</v>
      </c>
      <c r="D89" t="s">
        <v>3977</v>
      </c>
      <c r="E89" t="s">
        <v>3978</v>
      </c>
      <c r="F89" s="1">
        <v>0</v>
      </c>
      <c r="G89" s="1">
        <v>0</v>
      </c>
      <c r="H89" s="9">
        <v>1</v>
      </c>
    </row>
    <row r="90" spans="1:8" x14ac:dyDescent="0.3">
      <c r="A90" t="s">
        <v>3981</v>
      </c>
      <c r="B90" t="s">
        <v>3982</v>
      </c>
      <c r="C90">
        <v>189</v>
      </c>
      <c r="D90" t="s">
        <v>3977</v>
      </c>
      <c r="E90" t="s">
        <v>3983</v>
      </c>
      <c r="F90" s="1">
        <v>0</v>
      </c>
      <c r="G90" s="1">
        <v>0</v>
      </c>
      <c r="H90" s="9">
        <v>1</v>
      </c>
    </row>
    <row r="91" spans="1:8" x14ac:dyDescent="0.3">
      <c r="A91" t="s">
        <v>3984</v>
      </c>
      <c r="B91" t="s">
        <v>3985</v>
      </c>
      <c r="C91">
        <v>39</v>
      </c>
      <c r="D91" t="s">
        <v>3986</v>
      </c>
      <c r="E91" t="s">
        <v>3987</v>
      </c>
      <c r="F91" s="1">
        <v>0</v>
      </c>
      <c r="G91" s="1">
        <v>0</v>
      </c>
      <c r="H91" s="9">
        <v>1</v>
      </c>
    </row>
    <row r="92" spans="1:8" x14ac:dyDescent="0.3">
      <c r="A92" t="s">
        <v>3988</v>
      </c>
      <c r="B92" t="s">
        <v>3989</v>
      </c>
      <c r="C92">
        <v>194</v>
      </c>
      <c r="D92" t="s">
        <v>3986</v>
      </c>
      <c r="E92" t="s">
        <v>3990</v>
      </c>
      <c r="F92" s="1">
        <v>0</v>
      </c>
      <c r="G92" s="1">
        <v>0</v>
      </c>
      <c r="H92" s="9">
        <v>1</v>
      </c>
    </row>
    <row r="93" spans="1:8" x14ac:dyDescent="0.3">
      <c r="A93" t="s">
        <v>3991</v>
      </c>
      <c r="B93" t="s">
        <v>3992</v>
      </c>
      <c r="C93">
        <v>9</v>
      </c>
      <c r="D93" t="s">
        <v>3993</v>
      </c>
      <c r="E93" t="s">
        <v>3994</v>
      </c>
      <c r="F93" s="1">
        <v>0</v>
      </c>
      <c r="G93" s="1">
        <v>0</v>
      </c>
      <c r="H93" s="9">
        <v>1</v>
      </c>
    </row>
    <row r="94" spans="1:8" x14ac:dyDescent="0.3">
      <c r="A94" t="s">
        <v>3995</v>
      </c>
      <c r="B94" t="s">
        <v>3996</v>
      </c>
      <c r="C94">
        <v>119</v>
      </c>
      <c r="D94" t="s">
        <v>3955</v>
      </c>
      <c r="E94" t="s">
        <v>3882</v>
      </c>
      <c r="F94" s="1">
        <v>0</v>
      </c>
      <c r="G94" s="1">
        <v>0</v>
      </c>
      <c r="H94" s="9">
        <v>1</v>
      </c>
    </row>
    <row r="95" spans="1:8" x14ac:dyDescent="0.3">
      <c r="A95" t="s">
        <v>3997</v>
      </c>
      <c r="B95" t="s">
        <v>3998</v>
      </c>
      <c r="C95">
        <v>119</v>
      </c>
      <c r="D95" t="s">
        <v>3955</v>
      </c>
      <c r="E95" t="s">
        <v>3882</v>
      </c>
      <c r="F95" s="1">
        <v>0</v>
      </c>
      <c r="G95" s="1">
        <v>0</v>
      </c>
      <c r="H95" s="9">
        <v>1</v>
      </c>
    </row>
    <row r="96" spans="1:8" x14ac:dyDescent="0.3">
      <c r="A96" t="s">
        <v>3999</v>
      </c>
      <c r="B96" t="s">
        <v>4000</v>
      </c>
      <c r="C96">
        <v>9</v>
      </c>
      <c r="D96" t="s">
        <v>4001</v>
      </c>
      <c r="E96" t="s">
        <v>4002</v>
      </c>
      <c r="F96" s="1">
        <v>0</v>
      </c>
      <c r="G96" s="1">
        <v>0</v>
      </c>
      <c r="H96" s="9">
        <v>1</v>
      </c>
    </row>
    <row r="97" spans="1:8" x14ac:dyDescent="0.3">
      <c r="A97" t="s">
        <v>4003</v>
      </c>
      <c r="B97" t="s">
        <v>4004</v>
      </c>
      <c r="C97">
        <v>4</v>
      </c>
      <c r="D97" t="s">
        <v>4005</v>
      </c>
      <c r="E97" t="s">
        <v>3871</v>
      </c>
      <c r="F97" s="1">
        <v>0</v>
      </c>
      <c r="G97" s="1">
        <v>0</v>
      </c>
      <c r="H97" s="9">
        <v>1</v>
      </c>
    </row>
    <row r="98" spans="1:8" x14ac:dyDescent="0.3">
      <c r="A98" t="s">
        <v>4006</v>
      </c>
      <c r="B98" t="s">
        <v>4007</v>
      </c>
      <c r="C98">
        <v>4</v>
      </c>
      <c r="D98" t="s">
        <v>4005</v>
      </c>
      <c r="E98" t="s">
        <v>3871</v>
      </c>
      <c r="F98" s="1">
        <v>0</v>
      </c>
      <c r="G98" s="1">
        <v>0</v>
      </c>
      <c r="H98" s="9">
        <v>1</v>
      </c>
    </row>
    <row r="99" spans="1:8" x14ac:dyDescent="0.3">
      <c r="A99" t="s">
        <v>4008</v>
      </c>
      <c r="B99" t="s">
        <v>4009</v>
      </c>
      <c r="C99">
        <v>19</v>
      </c>
      <c r="D99" t="s">
        <v>4005</v>
      </c>
      <c r="E99" t="s">
        <v>4010</v>
      </c>
      <c r="F99" s="1">
        <v>0</v>
      </c>
      <c r="G99" s="1">
        <v>0</v>
      </c>
      <c r="H99" s="9">
        <v>1</v>
      </c>
    </row>
    <row r="100" spans="1:8" x14ac:dyDescent="0.3">
      <c r="A100" t="s">
        <v>4011</v>
      </c>
      <c r="B100" t="s">
        <v>4012</v>
      </c>
      <c r="C100">
        <v>1</v>
      </c>
      <c r="D100" t="s">
        <v>4002</v>
      </c>
      <c r="E100" t="s">
        <v>4013</v>
      </c>
      <c r="F100" s="1">
        <v>0</v>
      </c>
      <c r="G100" s="1">
        <v>0</v>
      </c>
      <c r="H100" s="9">
        <v>1</v>
      </c>
    </row>
    <row r="101" spans="1:8" x14ac:dyDescent="0.3">
      <c r="A101" t="s">
        <v>4014</v>
      </c>
      <c r="B101" t="s">
        <v>4015</v>
      </c>
      <c r="C101">
        <v>4</v>
      </c>
      <c r="D101" t="s">
        <v>4002</v>
      </c>
      <c r="E101" t="s">
        <v>4016</v>
      </c>
      <c r="F101" s="1">
        <v>0</v>
      </c>
      <c r="G101" s="1">
        <v>0</v>
      </c>
      <c r="H101" s="9">
        <v>1</v>
      </c>
    </row>
    <row r="102" spans="1:8" x14ac:dyDescent="0.3">
      <c r="A102" t="s">
        <v>4017</v>
      </c>
      <c r="B102" t="s">
        <v>4018</v>
      </c>
      <c r="C102">
        <v>29</v>
      </c>
      <c r="D102" t="s">
        <v>4002</v>
      </c>
      <c r="E102" t="s">
        <v>4019</v>
      </c>
      <c r="F102" s="1">
        <v>0</v>
      </c>
      <c r="G102" s="1">
        <v>0</v>
      </c>
      <c r="H102" s="9">
        <v>1</v>
      </c>
    </row>
    <row r="103" spans="1:8" x14ac:dyDescent="0.3">
      <c r="A103" t="s">
        <v>4020</v>
      </c>
      <c r="B103" t="s">
        <v>4021</v>
      </c>
      <c r="C103">
        <v>29</v>
      </c>
      <c r="D103" t="s">
        <v>4002</v>
      </c>
      <c r="E103" t="s">
        <v>4019</v>
      </c>
      <c r="F103" s="1">
        <v>0</v>
      </c>
      <c r="G103" s="1">
        <v>0</v>
      </c>
      <c r="H103" s="9">
        <v>1</v>
      </c>
    </row>
    <row r="104" spans="1:8" x14ac:dyDescent="0.3">
      <c r="A104" t="s">
        <v>4022</v>
      </c>
      <c r="B104" t="s">
        <v>4023</v>
      </c>
      <c r="C104">
        <v>39</v>
      </c>
      <c r="D104" t="s">
        <v>4002</v>
      </c>
      <c r="E104" t="s">
        <v>4024</v>
      </c>
      <c r="F104" s="1">
        <v>0</v>
      </c>
      <c r="G104" s="1">
        <v>0</v>
      </c>
      <c r="H104" s="9">
        <v>1</v>
      </c>
    </row>
    <row r="105" spans="1:8" x14ac:dyDescent="0.3">
      <c r="A105" t="s">
        <v>4025</v>
      </c>
      <c r="B105" t="s">
        <v>4026</v>
      </c>
      <c r="C105">
        <v>39</v>
      </c>
      <c r="D105" t="s">
        <v>4002</v>
      </c>
      <c r="E105" t="s">
        <v>4024</v>
      </c>
      <c r="F105" s="1">
        <v>0</v>
      </c>
      <c r="G105" s="1">
        <v>0</v>
      </c>
      <c r="H105" s="9">
        <v>1</v>
      </c>
    </row>
    <row r="106" spans="1:8" x14ac:dyDescent="0.3">
      <c r="A106" t="s">
        <v>4027</v>
      </c>
      <c r="B106" t="s">
        <v>4028</v>
      </c>
      <c r="C106">
        <v>39</v>
      </c>
      <c r="D106" t="s">
        <v>4002</v>
      </c>
      <c r="E106" t="s">
        <v>4024</v>
      </c>
      <c r="F106" s="1">
        <v>0</v>
      </c>
      <c r="G106" s="1">
        <v>0</v>
      </c>
      <c r="H106" s="9">
        <v>1</v>
      </c>
    </row>
    <row r="107" spans="1:8" x14ac:dyDescent="0.3">
      <c r="A107" t="s">
        <v>4029</v>
      </c>
      <c r="B107" t="s">
        <v>4030</v>
      </c>
      <c r="C107">
        <v>59</v>
      </c>
      <c r="D107" t="s">
        <v>4002</v>
      </c>
      <c r="E107" t="s">
        <v>3879</v>
      </c>
      <c r="F107" s="1">
        <v>0</v>
      </c>
      <c r="G107" s="1">
        <v>0</v>
      </c>
      <c r="H107" s="9">
        <v>1</v>
      </c>
    </row>
    <row r="108" spans="1:8" x14ac:dyDescent="0.3">
      <c r="A108" t="s">
        <v>4031</v>
      </c>
      <c r="B108" t="s">
        <v>4032</v>
      </c>
      <c r="C108">
        <v>13</v>
      </c>
      <c r="D108" t="s">
        <v>4013</v>
      </c>
      <c r="E108" t="s">
        <v>4010</v>
      </c>
      <c r="F108" s="1">
        <v>0</v>
      </c>
      <c r="G108" s="1">
        <v>0</v>
      </c>
      <c r="H108" s="9">
        <v>1</v>
      </c>
    </row>
    <row r="109" spans="1:8" x14ac:dyDescent="0.3">
      <c r="A109" t="s">
        <v>4033</v>
      </c>
      <c r="B109" t="s">
        <v>4034</v>
      </c>
      <c r="C109">
        <v>89</v>
      </c>
      <c r="D109" t="s">
        <v>4013</v>
      </c>
      <c r="E109" t="s">
        <v>4035</v>
      </c>
      <c r="F109" s="1">
        <v>0</v>
      </c>
      <c r="G109" s="1">
        <v>0</v>
      </c>
      <c r="H109" s="9">
        <v>1</v>
      </c>
    </row>
    <row r="110" spans="1:8" x14ac:dyDescent="0.3">
      <c r="A110" t="s">
        <v>4036</v>
      </c>
      <c r="B110" t="s">
        <v>4037</v>
      </c>
      <c r="C110">
        <v>9</v>
      </c>
      <c r="D110" t="s">
        <v>4038</v>
      </c>
      <c r="E110" t="s">
        <v>4039</v>
      </c>
      <c r="F110" s="1">
        <v>0</v>
      </c>
      <c r="G110" s="1">
        <v>0</v>
      </c>
      <c r="H110" s="9">
        <v>1</v>
      </c>
    </row>
    <row r="111" spans="1:8" x14ac:dyDescent="0.3">
      <c r="A111" t="s">
        <v>4040</v>
      </c>
      <c r="B111" t="s">
        <v>4041</v>
      </c>
      <c r="C111">
        <v>89</v>
      </c>
      <c r="D111" t="s">
        <v>4042</v>
      </c>
      <c r="E111" t="s">
        <v>4043</v>
      </c>
      <c r="F111" s="1">
        <v>0</v>
      </c>
      <c r="G111" s="1">
        <v>0</v>
      </c>
      <c r="H111" s="9">
        <v>1</v>
      </c>
    </row>
    <row r="112" spans="1:8" x14ac:dyDescent="0.3">
      <c r="A112" t="s">
        <v>4044</v>
      </c>
      <c r="B112" t="s">
        <v>4041</v>
      </c>
      <c r="C112">
        <v>89</v>
      </c>
      <c r="D112" t="s">
        <v>4042</v>
      </c>
      <c r="E112" t="s">
        <v>4043</v>
      </c>
      <c r="F112" s="1">
        <v>0</v>
      </c>
      <c r="G112" s="1">
        <v>0</v>
      </c>
      <c r="H112" s="9">
        <v>1</v>
      </c>
    </row>
    <row r="113" spans="1:8" x14ac:dyDescent="0.3">
      <c r="A113" t="s">
        <v>4045</v>
      </c>
      <c r="B113" t="s">
        <v>4046</v>
      </c>
      <c r="C113">
        <v>9</v>
      </c>
      <c r="D113" t="s">
        <v>4047</v>
      </c>
      <c r="E113" t="s">
        <v>4048</v>
      </c>
      <c r="F113" s="1">
        <v>0</v>
      </c>
      <c r="G113" s="1">
        <v>0</v>
      </c>
      <c r="H113" s="9">
        <v>1</v>
      </c>
    </row>
    <row r="114" spans="1:8" x14ac:dyDescent="0.3">
      <c r="A114" t="s">
        <v>4049</v>
      </c>
      <c r="B114" t="s">
        <v>4050</v>
      </c>
      <c r="C114">
        <v>24</v>
      </c>
      <c r="D114" t="s">
        <v>4051</v>
      </c>
      <c r="E114" t="s">
        <v>4052</v>
      </c>
      <c r="F114" s="1">
        <v>0</v>
      </c>
      <c r="G114" s="1">
        <v>0</v>
      </c>
      <c r="H114" s="9">
        <v>1</v>
      </c>
    </row>
    <row r="115" spans="1:8" x14ac:dyDescent="0.3">
      <c r="A115" t="s">
        <v>4053</v>
      </c>
      <c r="B115" t="s">
        <v>4050</v>
      </c>
      <c r="C115">
        <v>24</v>
      </c>
      <c r="D115" t="s">
        <v>4051</v>
      </c>
      <c r="E115" t="s">
        <v>4052</v>
      </c>
      <c r="F115" s="1">
        <v>0</v>
      </c>
      <c r="G115" s="1">
        <v>0</v>
      </c>
      <c r="H115" s="9">
        <v>1</v>
      </c>
    </row>
    <row r="116" spans="1:8" x14ac:dyDescent="0.3">
      <c r="A116" t="s">
        <v>4054</v>
      </c>
      <c r="B116" t="s">
        <v>4055</v>
      </c>
      <c r="C116">
        <v>0</v>
      </c>
      <c r="E116" t="s">
        <v>4039</v>
      </c>
      <c r="F116" s="1">
        <v>0</v>
      </c>
      <c r="G116" s="1">
        <v>0</v>
      </c>
      <c r="H116" s="9">
        <v>1</v>
      </c>
    </row>
    <row r="117" spans="1:8" x14ac:dyDescent="0.3">
      <c r="A117" t="s">
        <v>4056</v>
      </c>
      <c r="B117" t="s">
        <v>4057</v>
      </c>
      <c r="C117">
        <v>0</v>
      </c>
      <c r="D117" t="s">
        <v>4048</v>
      </c>
      <c r="E117" t="s">
        <v>4048</v>
      </c>
      <c r="F117" s="1">
        <v>0</v>
      </c>
      <c r="G117" s="1">
        <v>0</v>
      </c>
      <c r="H117" s="9">
        <v>1</v>
      </c>
    </row>
    <row r="118" spans="1:8" x14ac:dyDescent="0.3">
      <c r="A118" t="s">
        <v>4058</v>
      </c>
      <c r="B118" t="s">
        <v>4059</v>
      </c>
      <c r="C118">
        <v>134</v>
      </c>
      <c r="D118" t="s">
        <v>4048</v>
      </c>
      <c r="E118" t="s">
        <v>4060</v>
      </c>
      <c r="F118" s="1">
        <v>0</v>
      </c>
      <c r="G118" s="1">
        <v>0</v>
      </c>
      <c r="H118" s="9">
        <v>1</v>
      </c>
    </row>
    <row r="119" spans="1:8" x14ac:dyDescent="0.3">
      <c r="A119" t="s">
        <v>4061</v>
      </c>
      <c r="B119" t="s">
        <v>4059</v>
      </c>
      <c r="C119">
        <v>134</v>
      </c>
      <c r="D119" t="s">
        <v>4048</v>
      </c>
      <c r="E119" t="s">
        <v>4060</v>
      </c>
      <c r="F119" s="1">
        <v>0</v>
      </c>
      <c r="G119" s="1">
        <v>0</v>
      </c>
      <c r="H119" s="9">
        <v>1</v>
      </c>
    </row>
    <row r="120" spans="1:8" x14ac:dyDescent="0.3">
      <c r="A120" t="s">
        <v>4062</v>
      </c>
      <c r="B120" t="s">
        <v>4063</v>
      </c>
      <c r="C120">
        <v>0</v>
      </c>
      <c r="D120" t="s">
        <v>3634</v>
      </c>
      <c r="F120" s="1">
        <v>0</v>
      </c>
      <c r="G120" s="1">
        <v>0</v>
      </c>
      <c r="H120" s="9">
        <v>1</v>
      </c>
    </row>
    <row r="121" spans="1:8" x14ac:dyDescent="0.3">
      <c r="A121" t="s">
        <v>3632</v>
      </c>
      <c r="B121" t="s">
        <v>3633</v>
      </c>
      <c r="C121">
        <v>0</v>
      </c>
      <c r="D121" t="s">
        <v>3634</v>
      </c>
      <c r="E121" t="s">
        <v>3634</v>
      </c>
      <c r="F121" s="1">
        <v>0</v>
      </c>
      <c r="G121" s="1">
        <v>0</v>
      </c>
      <c r="H121" s="9">
        <v>1</v>
      </c>
    </row>
    <row r="122" spans="1:8" x14ac:dyDescent="0.3">
      <c r="A122" t="s">
        <v>4064</v>
      </c>
      <c r="B122" t="s">
        <v>4065</v>
      </c>
      <c r="C122">
        <v>4</v>
      </c>
      <c r="D122" t="s">
        <v>3634</v>
      </c>
      <c r="E122" t="s">
        <v>4066</v>
      </c>
      <c r="F122" s="1">
        <v>0</v>
      </c>
      <c r="G122" s="1">
        <v>0</v>
      </c>
      <c r="H122" s="9">
        <v>1</v>
      </c>
    </row>
    <row r="123" spans="1:8" x14ac:dyDescent="0.3">
      <c r="A123" t="s">
        <v>4067</v>
      </c>
      <c r="B123" t="s">
        <v>4068</v>
      </c>
      <c r="C123">
        <v>9</v>
      </c>
      <c r="D123" t="s">
        <v>3634</v>
      </c>
      <c r="E123" t="s">
        <v>4069</v>
      </c>
      <c r="F123" s="1">
        <v>0</v>
      </c>
      <c r="G123" s="1">
        <v>0</v>
      </c>
      <c r="H123" s="9">
        <v>1</v>
      </c>
    </row>
    <row r="124" spans="1:8" x14ac:dyDescent="0.3">
      <c r="A124" t="s">
        <v>4070</v>
      </c>
      <c r="B124" t="s">
        <v>4071</v>
      </c>
      <c r="C124">
        <v>0</v>
      </c>
      <c r="E124" t="s">
        <v>3876</v>
      </c>
      <c r="F124" s="1">
        <v>0</v>
      </c>
      <c r="G124" s="1">
        <v>0</v>
      </c>
      <c r="H124" s="9">
        <v>1</v>
      </c>
    </row>
    <row r="125" spans="1:8" x14ac:dyDescent="0.3">
      <c r="A125" t="s">
        <v>4072</v>
      </c>
      <c r="B125" t="s">
        <v>4073</v>
      </c>
      <c r="C125">
        <v>29</v>
      </c>
      <c r="D125" t="s">
        <v>4066</v>
      </c>
      <c r="E125" t="s">
        <v>4074</v>
      </c>
      <c r="F125" s="1">
        <v>0</v>
      </c>
      <c r="G125" s="1">
        <v>0</v>
      </c>
      <c r="H125" s="9">
        <v>1</v>
      </c>
    </row>
    <row r="126" spans="1:8" x14ac:dyDescent="0.3">
      <c r="A126" t="s">
        <v>4075</v>
      </c>
      <c r="B126" t="s">
        <v>4076</v>
      </c>
      <c r="C126">
        <v>79</v>
      </c>
      <c r="D126" t="s">
        <v>4066</v>
      </c>
      <c r="E126" t="s">
        <v>4077</v>
      </c>
      <c r="F126" s="1">
        <v>0</v>
      </c>
      <c r="G126" s="1">
        <v>0</v>
      </c>
      <c r="H126" s="9">
        <v>1</v>
      </c>
    </row>
    <row r="127" spans="1:8" x14ac:dyDescent="0.3">
      <c r="A127" t="s">
        <v>4078</v>
      </c>
      <c r="B127" t="s">
        <v>4079</v>
      </c>
      <c r="C127">
        <v>19</v>
      </c>
      <c r="D127" t="s">
        <v>3987</v>
      </c>
      <c r="E127" t="s">
        <v>4080</v>
      </c>
      <c r="F127" s="1">
        <v>0</v>
      </c>
      <c r="G127" s="1">
        <v>0</v>
      </c>
      <c r="H127" s="9">
        <v>1</v>
      </c>
    </row>
    <row r="128" spans="1:8" x14ac:dyDescent="0.3">
      <c r="A128" t="s">
        <v>4081</v>
      </c>
      <c r="B128" t="s">
        <v>4082</v>
      </c>
      <c r="C128">
        <v>154</v>
      </c>
      <c r="D128" t="s">
        <v>4083</v>
      </c>
      <c r="E128" t="s">
        <v>3990</v>
      </c>
      <c r="F128" s="1">
        <v>0</v>
      </c>
      <c r="G128" s="1">
        <v>0</v>
      </c>
      <c r="H128" s="9">
        <v>1</v>
      </c>
    </row>
    <row r="129" spans="1:8" x14ac:dyDescent="0.3">
      <c r="A129" t="s">
        <v>4084</v>
      </c>
      <c r="B129" t="s">
        <v>4085</v>
      </c>
      <c r="C129">
        <v>0</v>
      </c>
      <c r="E129" t="s">
        <v>4069</v>
      </c>
      <c r="F129" s="1">
        <v>0</v>
      </c>
      <c r="G129" s="1">
        <v>0</v>
      </c>
      <c r="H129" s="9">
        <v>1</v>
      </c>
    </row>
    <row r="130" spans="1:8" x14ac:dyDescent="0.3">
      <c r="A130" t="s">
        <v>4086</v>
      </c>
      <c r="B130" t="s">
        <v>4087</v>
      </c>
      <c r="C130">
        <v>56</v>
      </c>
      <c r="D130" t="s">
        <v>4088</v>
      </c>
      <c r="E130" t="s">
        <v>4089</v>
      </c>
      <c r="F130" s="1">
        <v>0</v>
      </c>
      <c r="G130" s="1">
        <v>0</v>
      </c>
      <c r="H130" s="9">
        <v>1</v>
      </c>
    </row>
    <row r="131" spans="1:8" x14ac:dyDescent="0.3">
      <c r="A131" t="s">
        <v>4090</v>
      </c>
      <c r="B131" t="s">
        <v>4091</v>
      </c>
      <c r="C131">
        <v>139</v>
      </c>
      <c r="D131" t="s">
        <v>4088</v>
      </c>
      <c r="E131" t="s">
        <v>3983</v>
      </c>
      <c r="F131" s="1">
        <v>0</v>
      </c>
      <c r="G131" s="1">
        <v>0</v>
      </c>
      <c r="H131" s="9">
        <v>1</v>
      </c>
    </row>
    <row r="132" spans="1:8" x14ac:dyDescent="0.3">
      <c r="A132" t="s">
        <v>4092</v>
      </c>
      <c r="B132" t="s">
        <v>4093</v>
      </c>
      <c r="C132">
        <v>139</v>
      </c>
      <c r="D132" t="s">
        <v>4088</v>
      </c>
      <c r="E132" t="s">
        <v>3983</v>
      </c>
      <c r="F132" s="1">
        <v>0</v>
      </c>
      <c r="G132" s="1">
        <v>0</v>
      </c>
      <c r="H132" s="9">
        <v>1</v>
      </c>
    </row>
    <row r="133" spans="1:8" x14ac:dyDescent="0.3">
      <c r="A133" t="s">
        <v>4094</v>
      </c>
      <c r="B133" t="s">
        <v>4095</v>
      </c>
      <c r="C133">
        <v>19</v>
      </c>
      <c r="D133" t="s">
        <v>4096</v>
      </c>
      <c r="E133" t="s">
        <v>4097</v>
      </c>
      <c r="F133" s="1">
        <v>0</v>
      </c>
      <c r="G133" s="1">
        <v>0</v>
      </c>
      <c r="H133" s="9">
        <v>1</v>
      </c>
    </row>
    <row r="134" spans="1:8" x14ac:dyDescent="0.3">
      <c r="A134" t="s">
        <v>4098</v>
      </c>
      <c r="B134" t="s">
        <v>4099</v>
      </c>
      <c r="C134">
        <v>39</v>
      </c>
      <c r="D134" t="s">
        <v>4080</v>
      </c>
      <c r="E134" t="s">
        <v>4100</v>
      </c>
      <c r="F134" s="1">
        <v>0</v>
      </c>
      <c r="G134" s="1">
        <v>0</v>
      </c>
      <c r="H134" s="9">
        <v>1</v>
      </c>
    </row>
    <row r="135" spans="1:8" x14ac:dyDescent="0.3">
      <c r="A135" t="s">
        <v>4101</v>
      </c>
      <c r="B135" t="s">
        <v>4102</v>
      </c>
      <c r="C135">
        <v>39</v>
      </c>
      <c r="D135" t="s">
        <v>4080</v>
      </c>
      <c r="E135" t="s">
        <v>4100</v>
      </c>
      <c r="F135" s="1">
        <v>0</v>
      </c>
      <c r="G135" s="1">
        <v>0</v>
      </c>
      <c r="H135" s="9">
        <v>1</v>
      </c>
    </row>
    <row r="136" spans="1:8" x14ac:dyDescent="0.3">
      <c r="A136" t="s">
        <v>4103</v>
      </c>
      <c r="B136" t="s">
        <v>4104</v>
      </c>
      <c r="C136">
        <v>39</v>
      </c>
      <c r="D136" t="s">
        <v>4080</v>
      </c>
      <c r="E136" t="s">
        <v>4100</v>
      </c>
      <c r="F136" s="1">
        <v>0</v>
      </c>
      <c r="G136" s="1">
        <v>0</v>
      </c>
      <c r="H136" s="9">
        <v>1</v>
      </c>
    </row>
    <row r="137" spans="1:8" x14ac:dyDescent="0.3">
      <c r="A137" t="s">
        <v>4105</v>
      </c>
      <c r="B137" t="s">
        <v>4106</v>
      </c>
      <c r="C137">
        <v>1</v>
      </c>
      <c r="D137" t="s">
        <v>4107</v>
      </c>
      <c r="E137" t="s">
        <v>4108</v>
      </c>
      <c r="F137" s="1">
        <v>0</v>
      </c>
      <c r="G137" s="1">
        <v>0</v>
      </c>
      <c r="H137" s="9">
        <v>1</v>
      </c>
    </row>
    <row r="138" spans="1:8" x14ac:dyDescent="0.3">
      <c r="A138" t="s">
        <v>4109</v>
      </c>
      <c r="B138" t="s">
        <v>4110</v>
      </c>
      <c r="C138">
        <v>9</v>
      </c>
      <c r="D138" t="s">
        <v>4111</v>
      </c>
      <c r="E138" t="s">
        <v>4112</v>
      </c>
      <c r="F138" s="1">
        <v>0</v>
      </c>
      <c r="G138" s="1">
        <v>0</v>
      </c>
      <c r="H138" s="9">
        <v>1</v>
      </c>
    </row>
    <row r="139" spans="1:8" x14ac:dyDescent="0.3">
      <c r="A139" t="s">
        <v>4113</v>
      </c>
      <c r="B139" t="s">
        <v>4114</v>
      </c>
      <c r="C139">
        <v>4</v>
      </c>
      <c r="D139" t="s">
        <v>4115</v>
      </c>
      <c r="E139" t="s">
        <v>4097</v>
      </c>
      <c r="F139" s="1">
        <v>0</v>
      </c>
      <c r="G139" s="1">
        <v>0</v>
      </c>
      <c r="H139" s="9">
        <v>1</v>
      </c>
    </row>
    <row r="140" spans="1:8" x14ac:dyDescent="0.3">
      <c r="A140" t="s">
        <v>4116</v>
      </c>
      <c r="B140" t="s">
        <v>4117</v>
      </c>
      <c r="C140">
        <v>4</v>
      </c>
      <c r="D140" t="s">
        <v>4115</v>
      </c>
      <c r="E140" t="s">
        <v>4097</v>
      </c>
      <c r="F140" s="1">
        <v>0</v>
      </c>
      <c r="G140" s="1">
        <v>0</v>
      </c>
      <c r="H140" s="9">
        <v>1</v>
      </c>
    </row>
    <row r="141" spans="1:8" x14ac:dyDescent="0.3">
      <c r="A141" t="s">
        <v>4118</v>
      </c>
      <c r="B141" t="s">
        <v>4119</v>
      </c>
      <c r="C141">
        <v>39</v>
      </c>
      <c r="D141" t="s">
        <v>4115</v>
      </c>
      <c r="E141" t="s">
        <v>4120</v>
      </c>
      <c r="F141" s="1">
        <v>0</v>
      </c>
      <c r="G141" s="1">
        <v>0</v>
      </c>
      <c r="H141" s="9">
        <v>1</v>
      </c>
    </row>
    <row r="142" spans="1:8" x14ac:dyDescent="0.3">
      <c r="A142" t="s">
        <v>4121</v>
      </c>
      <c r="B142" t="s">
        <v>4122</v>
      </c>
      <c r="C142">
        <v>39</v>
      </c>
      <c r="D142" t="s">
        <v>4115</v>
      </c>
      <c r="E142" t="s">
        <v>4120</v>
      </c>
      <c r="F142" s="1">
        <v>0</v>
      </c>
      <c r="G142" s="1">
        <v>0</v>
      </c>
      <c r="H142" s="9">
        <v>1</v>
      </c>
    </row>
    <row r="143" spans="1:8" x14ac:dyDescent="0.3">
      <c r="A143" t="s">
        <v>4123</v>
      </c>
      <c r="B143" t="s">
        <v>4124</v>
      </c>
      <c r="C143">
        <v>109</v>
      </c>
      <c r="D143" t="s">
        <v>4115</v>
      </c>
      <c r="E143" t="s">
        <v>4125</v>
      </c>
      <c r="F143" s="1">
        <v>0</v>
      </c>
      <c r="G143" s="1">
        <v>0</v>
      </c>
      <c r="H143" s="9">
        <v>1</v>
      </c>
    </row>
    <row r="144" spans="1:8" x14ac:dyDescent="0.3">
      <c r="A144" t="s">
        <v>4126</v>
      </c>
      <c r="B144" t="s">
        <v>4127</v>
      </c>
      <c r="C144">
        <v>109</v>
      </c>
      <c r="D144" t="s">
        <v>4115</v>
      </c>
      <c r="E144" t="s">
        <v>4125</v>
      </c>
      <c r="F144" s="1">
        <v>0</v>
      </c>
      <c r="G144" s="1">
        <v>0</v>
      </c>
      <c r="H144" s="9">
        <v>1</v>
      </c>
    </row>
    <row r="145" spans="1:8" x14ac:dyDescent="0.3">
      <c r="A145" t="s">
        <v>4128</v>
      </c>
      <c r="B145" t="s">
        <v>4129</v>
      </c>
      <c r="C145">
        <v>0</v>
      </c>
      <c r="E145" t="s">
        <v>4112</v>
      </c>
      <c r="F145" s="1">
        <v>0</v>
      </c>
      <c r="G145" s="1">
        <v>0</v>
      </c>
      <c r="H145" s="9">
        <v>1</v>
      </c>
    </row>
    <row r="146" spans="1:8" x14ac:dyDescent="0.3">
      <c r="A146" t="s">
        <v>4130</v>
      </c>
      <c r="B146" t="s">
        <v>4131</v>
      </c>
      <c r="C146">
        <v>29</v>
      </c>
      <c r="D146" t="s">
        <v>4132</v>
      </c>
      <c r="E146" t="s">
        <v>4133</v>
      </c>
      <c r="F146" s="1">
        <v>0</v>
      </c>
      <c r="G146" s="1">
        <v>0</v>
      </c>
      <c r="H146" s="9">
        <v>1</v>
      </c>
    </row>
    <row r="147" spans="1:8" x14ac:dyDescent="0.3">
      <c r="A147" t="s">
        <v>4134</v>
      </c>
      <c r="B147" t="s">
        <v>4135</v>
      </c>
      <c r="C147">
        <v>29</v>
      </c>
      <c r="D147" t="s">
        <v>4132</v>
      </c>
      <c r="E147" t="s">
        <v>4133</v>
      </c>
      <c r="F147" s="1">
        <v>0</v>
      </c>
      <c r="G147" s="1">
        <v>0</v>
      </c>
      <c r="H147" s="9">
        <v>1</v>
      </c>
    </row>
    <row r="148" spans="1:8" x14ac:dyDescent="0.3">
      <c r="A148" t="s">
        <v>4136</v>
      </c>
      <c r="B148" t="s">
        <v>4137</v>
      </c>
      <c r="C148">
        <v>78</v>
      </c>
      <c r="D148" t="s">
        <v>4132</v>
      </c>
      <c r="E148" t="s">
        <v>4138</v>
      </c>
      <c r="F148" s="1">
        <v>0</v>
      </c>
      <c r="G148" s="1">
        <v>0</v>
      </c>
      <c r="H148" s="9">
        <v>1</v>
      </c>
    </row>
    <row r="149" spans="1:8" x14ac:dyDescent="0.3">
      <c r="A149" t="s">
        <v>4139</v>
      </c>
      <c r="B149" t="s">
        <v>4140</v>
      </c>
      <c r="C149">
        <v>24</v>
      </c>
      <c r="D149" t="s">
        <v>4141</v>
      </c>
      <c r="E149" t="s">
        <v>4142</v>
      </c>
      <c r="F149" s="1">
        <v>0</v>
      </c>
      <c r="G149" s="1">
        <v>0</v>
      </c>
      <c r="H149" s="9">
        <v>1</v>
      </c>
    </row>
    <row r="150" spans="1:8" x14ac:dyDescent="0.3">
      <c r="A150" t="s">
        <v>4143</v>
      </c>
      <c r="B150" t="s">
        <v>4144</v>
      </c>
      <c r="C150">
        <v>150</v>
      </c>
      <c r="D150" t="s">
        <v>4145</v>
      </c>
      <c r="E150" t="s">
        <v>4146</v>
      </c>
      <c r="F150" s="1">
        <v>0</v>
      </c>
      <c r="G150" s="1">
        <v>0</v>
      </c>
      <c r="H150" s="9">
        <v>1</v>
      </c>
    </row>
    <row r="151" spans="1:8" x14ac:dyDescent="0.3">
      <c r="A151" t="s">
        <v>4147</v>
      </c>
      <c r="B151" t="s">
        <v>4148</v>
      </c>
      <c r="C151">
        <v>240</v>
      </c>
      <c r="D151" t="s">
        <v>4145</v>
      </c>
      <c r="E151" t="s">
        <v>4149</v>
      </c>
      <c r="F151" s="1">
        <v>0</v>
      </c>
      <c r="G151" s="1">
        <v>0</v>
      </c>
      <c r="H151" s="9">
        <v>1</v>
      </c>
    </row>
    <row r="152" spans="1:8" x14ac:dyDescent="0.3">
      <c r="A152" t="s">
        <v>4150</v>
      </c>
      <c r="B152" t="s">
        <v>4151</v>
      </c>
      <c r="C152">
        <v>19</v>
      </c>
      <c r="D152" t="s">
        <v>4152</v>
      </c>
      <c r="E152" t="s">
        <v>4077</v>
      </c>
      <c r="F152" s="1">
        <v>0</v>
      </c>
      <c r="G152" s="1">
        <v>0</v>
      </c>
      <c r="H152" s="9">
        <v>1</v>
      </c>
    </row>
    <row r="153" spans="1:8" x14ac:dyDescent="0.3">
      <c r="A153" t="s">
        <v>4153</v>
      </c>
      <c r="B153" t="s">
        <v>4154</v>
      </c>
      <c r="C153">
        <v>19</v>
      </c>
      <c r="D153" t="s">
        <v>4152</v>
      </c>
      <c r="E153" t="s">
        <v>4077</v>
      </c>
      <c r="F153" s="1">
        <v>0</v>
      </c>
      <c r="G153" s="1">
        <v>0</v>
      </c>
      <c r="H153" s="9">
        <v>1</v>
      </c>
    </row>
    <row r="154" spans="1:8" x14ac:dyDescent="0.3">
      <c r="A154" t="s">
        <v>4155</v>
      </c>
      <c r="B154" t="s">
        <v>4151</v>
      </c>
      <c r="C154">
        <v>19</v>
      </c>
      <c r="D154" t="s">
        <v>4152</v>
      </c>
      <c r="E154" t="s">
        <v>4077</v>
      </c>
      <c r="F154" s="1">
        <v>0</v>
      </c>
      <c r="G154" s="1">
        <v>0</v>
      </c>
      <c r="H154" s="9">
        <v>1</v>
      </c>
    </row>
    <row r="155" spans="1:8" x14ac:dyDescent="0.3">
      <c r="A155" t="s">
        <v>4156</v>
      </c>
      <c r="B155" t="s">
        <v>4157</v>
      </c>
      <c r="C155">
        <v>19</v>
      </c>
      <c r="D155" t="s">
        <v>4152</v>
      </c>
      <c r="E155" t="s">
        <v>4077</v>
      </c>
      <c r="F155" s="1">
        <v>0</v>
      </c>
      <c r="G155" s="1">
        <v>0</v>
      </c>
      <c r="H155" s="9">
        <v>1</v>
      </c>
    </row>
    <row r="156" spans="1:8" x14ac:dyDescent="0.3">
      <c r="A156" t="s">
        <v>4158</v>
      </c>
      <c r="B156" t="s">
        <v>4159</v>
      </c>
      <c r="C156">
        <v>0</v>
      </c>
      <c r="E156" t="s">
        <v>4160</v>
      </c>
      <c r="F156" s="1">
        <v>0</v>
      </c>
      <c r="G156" s="1">
        <v>0</v>
      </c>
      <c r="H156" s="9">
        <v>1</v>
      </c>
    </row>
    <row r="157" spans="1:8" x14ac:dyDescent="0.3">
      <c r="A157" t="s">
        <v>4161</v>
      </c>
      <c r="B157" t="s">
        <v>4162</v>
      </c>
      <c r="C157">
        <v>87</v>
      </c>
      <c r="D157" t="s">
        <v>4163</v>
      </c>
      <c r="E157" t="s">
        <v>4164</v>
      </c>
      <c r="F157" s="1">
        <v>0</v>
      </c>
      <c r="G157" s="1">
        <v>0</v>
      </c>
      <c r="H157" s="9">
        <v>1</v>
      </c>
    </row>
    <row r="158" spans="1:8" x14ac:dyDescent="0.3">
      <c r="A158" t="s">
        <v>4165</v>
      </c>
      <c r="B158" t="s">
        <v>4166</v>
      </c>
      <c r="C158">
        <v>0</v>
      </c>
      <c r="D158" t="s">
        <v>4167</v>
      </c>
      <c r="F158" s="1">
        <v>0</v>
      </c>
      <c r="G158" s="1">
        <v>0</v>
      </c>
      <c r="H158" s="9">
        <v>1</v>
      </c>
    </row>
    <row r="159" spans="1:8" x14ac:dyDescent="0.3">
      <c r="A159" t="s">
        <v>4168</v>
      </c>
      <c r="B159" t="s">
        <v>4169</v>
      </c>
      <c r="C159">
        <v>0</v>
      </c>
      <c r="D159" t="s">
        <v>4167</v>
      </c>
      <c r="E159" t="s">
        <v>4167</v>
      </c>
      <c r="F159" s="1">
        <v>0</v>
      </c>
      <c r="G159" s="1">
        <v>0</v>
      </c>
      <c r="H159" s="9">
        <v>1</v>
      </c>
    </row>
    <row r="160" spans="1:8" x14ac:dyDescent="0.3">
      <c r="A160" t="s">
        <v>4170</v>
      </c>
      <c r="B160" t="s">
        <v>4171</v>
      </c>
      <c r="C160">
        <v>0</v>
      </c>
      <c r="D160" t="s">
        <v>4167</v>
      </c>
      <c r="F160" s="1">
        <v>0</v>
      </c>
      <c r="G160" s="1">
        <v>0</v>
      </c>
      <c r="H160" s="9">
        <v>1</v>
      </c>
    </row>
    <row r="161" spans="1:8" x14ac:dyDescent="0.3">
      <c r="A161" t="s">
        <v>4172</v>
      </c>
      <c r="B161" t="s">
        <v>4173</v>
      </c>
      <c r="C161">
        <v>0</v>
      </c>
      <c r="D161" t="s">
        <v>4167</v>
      </c>
      <c r="E161" t="s">
        <v>4167</v>
      </c>
      <c r="F161" s="1">
        <v>0</v>
      </c>
      <c r="G161" s="1">
        <v>0</v>
      </c>
      <c r="H161" s="9">
        <v>1</v>
      </c>
    </row>
    <row r="162" spans="1:8" x14ac:dyDescent="0.3">
      <c r="A162" t="s">
        <v>4174</v>
      </c>
      <c r="B162" t="s">
        <v>4175</v>
      </c>
      <c r="C162">
        <v>0</v>
      </c>
      <c r="D162" t="s">
        <v>4167</v>
      </c>
      <c r="F162" s="1">
        <v>0</v>
      </c>
      <c r="G162" s="1">
        <v>0</v>
      </c>
      <c r="H162" s="9">
        <v>1</v>
      </c>
    </row>
    <row r="163" spans="1:8" x14ac:dyDescent="0.3">
      <c r="A163" t="s">
        <v>4176</v>
      </c>
      <c r="B163" t="s">
        <v>4177</v>
      </c>
      <c r="C163">
        <v>0</v>
      </c>
      <c r="D163" t="s">
        <v>4167</v>
      </c>
      <c r="E163" t="s">
        <v>4167</v>
      </c>
      <c r="F163" s="1">
        <v>0</v>
      </c>
      <c r="G163" s="1">
        <v>0</v>
      </c>
      <c r="H163" s="9">
        <v>1</v>
      </c>
    </row>
    <row r="164" spans="1:8" x14ac:dyDescent="0.3">
      <c r="A164" t="s">
        <v>4178</v>
      </c>
      <c r="B164" t="s">
        <v>4179</v>
      </c>
      <c r="C164">
        <v>0</v>
      </c>
      <c r="D164" t="s">
        <v>4180</v>
      </c>
      <c r="F164" s="1">
        <v>0</v>
      </c>
      <c r="G164" s="1">
        <v>0</v>
      </c>
      <c r="H164" s="9">
        <v>1</v>
      </c>
    </row>
    <row r="165" spans="1:8" x14ac:dyDescent="0.3">
      <c r="A165" t="s">
        <v>4181</v>
      </c>
      <c r="B165" t="s">
        <v>4182</v>
      </c>
      <c r="C165">
        <v>26</v>
      </c>
      <c r="D165" t="s">
        <v>4180</v>
      </c>
      <c r="E165" t="s">
        <v>4183</v>
      </c>
      <c r="F165" s="1">
        <v>0</v>
      </c>
      <c r="G165" s="1">
        <v>0</v>
      </c>
      <c r="H165" s="9">
        <v>1</v>
      </c>
    </row>
    <row r="166" spans="1:8" x14ac:dyDescent="0.3">
      <c r="A166" t="s">
        <v>4184</v>
      </c>
      <c r="B166" t="s">
        <v>4185</v>
      </c>
      <c r="C166">
        <v>9</v>
      </c>
      <c r="D166" t="s">
        <v>4186</v>
      </c>
      <c r="E166" t="s">
        <v>3882</v>
      </c>
      <c r="F166" s="1">
        <v>0</v>
      </c>
      <c r="G166" s="1">
        <v>0</v>
      </c>
      <c r="H166" s="9">
        <v>1</v>
      </c>
    </row>
    <row r="167" spans="1:8" x14ac:dyDescent="0.3">
      <c r="A167" t="s">
        <v>4187</v>
      </c>
      <c r="B167" t="s">
        <v>4188</v>
      </c>
      <c r="C167">
        <v>35</v>
      </c>
      <c r="D167" t="s">
        <v>4186</v>
      </c>
      <c r="E167" t="s">
        <v>4189</v>
      </c>
      <c r="F167" s="1">
        <v>0</v>
      </c>
      <c r="G167" s="1">
        <v>0</v>
      </c>
      <c r="H167" s="9">
        <v>1</v>
      </c>
    </row>
    <row r="168" spans="1:8" x14ac:dyDescent="0.3">
      <c r="A168" t="s">
        <v>4190</v>
      </c>
      <c r="B168" t="s">
        <v>4191</v>
      </c>
      <c r="C168">
        <v>35</v>
      </c>
      <c r="D168" t="s">
        <v>4186</v>
      </c>
      <c r="E168" t="s">
        <v>4189</v>
      </c>
      <c r="F168" s="1">
        <v>0</v>
      </c>
      <c r="G168" s="1">
        <v>0</v>
      </c>
      <c r="H168" s="9">
        <v>1</v>
      </c>
    </row>
    <row r="169" spans="1:8" x14ac:dyDescent="0.3">
      <c r="A169" t="s">
        <v>4192</v>
      </c>
      <c r="B169" t="s">
        <v>4193</v>
      </c>
      <c r="C169">
        <v>0</v>
      </c>
      <c r="E169" t="s">
        <v>3882</v>
      </c>
      <c r="F169" s="1">
        <v>0</v>
      </c>
      <c r="G169" s="1">
        <v>0</v>
      </c>
      <c r="H169" s="9">
        <v>1</v>
      </c>
    </row>
    <row r="170" spans="1:8" x14ac:dyDescent="0.3">
      <c r="A170" t="s">
        <v>4194</v>
      </c>
      <c r="B170" t="s">
        <v>4195</v>
      </c>
      <c r="C170">
        <v>0</v>
      </c>
      <c r="E170" t="s">
        <v>3882</v>
      </c>
      <c r="F170" s="1">
        <v>0</v>
      </c>
      <c r="G170" s="1">
        <v>0</v>
      </c>
      <c r="H170" s="9">
        <v>1</v>
      </c>
    </row>
    <row r="171" spans="1:8" x14ac:dyDescent="0.3">
      <c r="A171" t="s">
        <v>4196</v>
      </c>
      <c r="B171" t="s">
        <v>4197</v>
      </c>
      <c r="C171">
        <v>9</v>
      </c>
      <c r="D171" t="s">
        <v>4198</v>
      </c>
      <c r="E171" t="s">
        <v>4199</v>
      </c>
      <c r="F171" s="1">
        <v>0</v>
      </c>
      <c r="G171" s="1">
        <v>0</v>
      </c>
      <c r="H171" s="9">
        <v>1</v>
      </c>
    </row>
    <row r="172" spans="1:8" x14ac:dyDescent="0.3">
      <c r="A172" t="s">
        <v>4200</v>
      </c>
      <c r="B172" t="s">
        <v>4201</v>
      </c>
      <c r="C172">
        <v>9</v>
      </c>
      <c r="D172" t="s">
        <v>4198</v>
      </c>
      <c r="E172" t="s">
        <v>4199</v>
      </c>
      <c r="F172" s="1">
        <v>0</v>
      </c>
      <c r="G172" s="1">
        <v>0</v>
      </c>
      <c r="H172" s="9">
        <v>1</v>
      </c>
    </row>
    <row r="173" spans="1:8" x14ac:dyDescent="0.3">
      <c r="A173" t="s">
        <v>4202</v>
      </c>
      <c r="B173" t="s">
        <v>4203</v>
      </c>
      <c r="C173">
        <v>72</v>
      </c>
      <c r="D173" t="s">
        <v>4198</v>
      </c>
      <c r="E173" t="s">
        <v>4204</v>
      </c>
      <c r="F173" s="1">
        <v>0</v>
      </c>
      <c r="G173" s="1">
        <v>0</v>
      </c>
      <c r="H173" s="9">
        <v>1</v>
      </c>
    </row>
    <row r="174" spans="1:8" x14ac:dyDescent="0.3">
      <c r="A174" t="s">
        <v>4205</v>
      </c>
      <c r="B174" t="s">
        <v>4206</v>
      </c>
      <c r="C174">
        <v>72</v>
      </c>
      <c r="D174" t="s">
        <v>4198</v>
      </c>
      <c r="E174" t="s">
        <v>4204</v>
      </c>
      <c r="F174" s="1">
        <v>0</v>
      </c>
      <c r="G174" s="1">
        <v>0</v>
      </c>
      <c r="H174" s="9">
        <v>1</v>
      </c>
    </row>
    <row r="175" spans="1:8" x14ac:dyDescent="0.3">
      <c r="A175" t="s">
        <v>4207</v>
      </c>
      <c r="B175" t="s">
        <v>4208</v>
      </c>
      <c r="C175">
        <v>98</v>
      </c>
      <c r="D175" t="s">
        <v>4198</v>
      </c>
      <c r="E175" t="s">
        <v>4209</v>
      </c>
      <c r="F175" s="1">
        <v>0</v>
      </c>
      <c r="G175" s="1">
        <v>0</v>
      </c>
      <c r="H175" s="9">
        <v>1</v>
      </c>
    </row>
    <row r="176" spans="1:8" x14ac:dyDescent="0.3">
      <c r="A176" t="s">
        <v>4210</v>
      </c>
      <c r="B176" t="s">
        <v>4211</v>
      </c>
      <c r="C176">
        <v>40</v>
      </c>
      <c r="D176" t="s">
        <v>4212</v>
      </c>
      <c r="E176" t="s">
        <v>4213</v>
      </c>
      <c r="F176" s="1">
        <v>0</v>
      </c>
      <c r="G176" s="1">
        <v>0</v>
      </c>
      <c r="H176" s="9">
        <v>1</v>
      </c>
    </row>
    <row r="177" spans="1:8" x14ac:dyDescent="0.3">
      <c r="A177" t="s">
        <v>4214</v>
      </c>
      <c r="B177" t="s">
        <v>4215</v>
      </c>
      <c r="C177">
        <v>0</v>
      </c>
      <c r="D177" t="s">
        <v>4216</v>
      </c>
      <c r="E177" t="s">
        <v>4216</v>
      </c>
      <c r="F177" s="1">
        <v>0</v>
      </c>
      <c r="G177" s="1">
        <v>0</v>
      </c>
      <c r="H177" s="9">
        <v>1</v>
      </c>
    </row>
    <row r="178" spans="1:8" x14ac:dyDescent="0.3">
      <c r="A178" t="s">
        <v>4217</v>
      </c>
      <c r="B178" t="s">
        <v>4218</v>
      </c>
      <c r="C178">
        <v>0</v>
      </c>
      <c r="D178" t="s">
        <v>4216</v>
      </c>
      <c r="E178" t="s">
        <v>4216</v>
      </c>
      <c r="F178" s="1">
        <v>0</v>
      </c>
      <c r="G178" s="1">
        <v>0</v>
      </c>
      <c r="H178" s="9">
        <v>1</v>
      </c>
    </row>
    <row r="179" spans="1:8" x14ac:dyDescent="0.3">
      <c r="A179" t="s">
        <v>4219</v>
      </c>
      <c r="B179" t="s">
        <v>4220</v>
      </c>
      <c r="C179">
        <v>61</v>
      </c>
      <c r="D179" t="s">
        <v>4216</v>
      </c>
      <c r="E179" t="s">
        <v>4221</v>
      </c>
      <c r="F179" s="1">
        <v>0</v>
      </c>
      <c r="G179" s="1">
        <v>0</v>
      </c>
      <c r="H179" s="9">
        <v>1</v>
      </c>
    </row>
    <row r="180" spans="1:8" x14ac:dyDescent="0.3">
      <c r="A180" t="s">
        <v>4222</v>
      </c>
      <c r="B180" t="s">
        <v>4223</v>
      </c>
      <c r="C180">
        <v>61</v>
      </c>
      <c r="D180" t="s">
        <v>4216</v>
      </c>
      <c r="E180" t="s">
        <v>4221</v>
      </c>
      <c r="F180" s="1">
        <v>0</v>
      </c>
      <c r="G180" s="1">
        <v>0</v>
      </c>
      <c r="H180" s="9">
        <v>1</v>
      </c>
    </row>
    <row r="181" spans="1:8" x14ac:dyDescent="0.3">
      <c r="A181" t="s">
        <v>4224</v>
      </c>
      <c r="B181" t="s">
        <v>4225</v>
      </c>
      <c r="C181">
        <v>254</v>
      </c>
      <c r="D181" t="s">
        <v>4226</v>
      </c>
      <c r="E181" t="s">
        <v>7</v>
      </c>
      <c r="F181" s="1">
        <v>0</v>
      </c>
      <c r="G181" s="1">
        <v>0</v>
      </c>
      <c r="H181" s="9">
        <v>1</v>
      </c>
    </row>
    <row r="182" spans="1:8" x14ac:dyDescent="0.3">
      <c r="A182" t="s">
        <v>4227</v>
      </c>
      <c r="B182" t="s">
        <v>4228</v>
      </c>
      <c r="C182">
        <v>266</v>
      </c>
      <c r="D182" t="s">
        <v>4226</v>
      </c>
      <c r="E182" t="s">
        <v>4229</v>
      </c>
      <c r="F182" s="1">
        <v>0</v>
      </c>
      <c r="G182" s="1">
        <v>0</v>
      </c>
      <c r="H182" s="9">
        <v>1</v>
      </c>
    </row>
    <row r="183" spans="1:8" x14ac:dyDescent="0.3">
      <c r="A183" t="s">
        <v>4230</v>
      </c>
      <c r="B183" t="s">
        <v>4231</v>
      </c>
      <c r="C183">
        <v>249</v>
      </c>
      <c r="D183" t="s">
        <v>11</v>
      </c>
      <c r="E183" t="s">
        <v>7</v>
      </c>
      <c r="F183" s="1">
        <v>0</v>
      </c>
      <c r="G183" s="1">
        <v>0</v>
      </c>
      <c r="H183" s="9">
        <v>1</v>
      </c>
    </row>
    <row r="184" spans="1:8" x14ac:dyDescent="0.3">
      <c r="A184" t="s">
        <v>4232</v>
      </c>
      <c r="B184" t="s">
        <v>4233</v>
      </c>
      <c r="C184">
        <v>249</v>
      </c>
      <c r="D184" t="s">
        <v>11</v>
      </c>
      <c r="E184" t="s">
        <v>7</v>
      </c>
      <c r="F184" s="1">
        <v>0</v>
      </c>
      <c r="G184" s="1">
        <v>0</v>
      </c>
      <c r="H184" s="9">
        <v>1</v>
      </c>
    </row>
    <row r="185" spans="1:8" x14ac:dyDescent="0.3">
      <c r="A185" t="s">
        <v>1109</v>
      </c>
      <c r="B185" t="s">
        <v>1110</v>
      </c>
      <c r="C185">
        <v>248</v>
      </c>
      <c r="D185" t="s">
        <v>1111</v>
      </c>
      <c r="E185" t="s">
        <v>7</v>
      </c>
      <c r="F185" s="1">
        <v>81740</v>
      </c>
      <c r="G185" s="1">
        <v>81740</v>
      </c>
      <c r="H185" s="9">
        <v>1</v>
      </c>
    </row>
    <row r="186" spans="1:8" x14ac:dyDescent="0.3">
      <c r="A186" t="s">
        <v>1112</v>
      </c>
      <c r="B186" t="s">
        <v>1113</v>
      </c>
      <c r="C186">
        <v>248</v>
      </c>
      <c r="D186" t="s">
        <v>1111</v>
      </c>
      <c r="E186" t="s">
        <v>7</v>
      </c>
      <c r="F186" s="1">
        <v>414</v>
      </c>
      <c r="G186" s="1">
        <v>414</v>
      </c>
      <c r="H186" s="9">
        <v>1</v>
      </c>
    </row>
    <row r="187" spans="1:8" x14ac:dyDescent="0.3">
      <c r="A187" t="s">
        <v>2112</v>
      </c>
      <c r="B187" t="s">
        <v>2113</v>
      </c>
      <c r="C187">
        <v>248</v>
      </c>
      <c r="D187" t="s">
        <v>1111</v>
      </c>
      <c r="E187" t="s">
        <v>7</v>
      </c>
      <c r="F187" s="1">
        <v>76883</v>
      </c>
      <c r="G187" s="1">
        <v>76883</v>
      </c>
      <c r="H187" s="9">
        <v>1</v>
      </c>
    </row>
    <row r="188" spans="1:8" x14ac:dyDescent="0.3">
      <c r="A188" t="s">
        <v>2114</v>
      </c>
      <c r="B188" t="s">
        <v>2115</v>
      </c>
      <c r="C188">
        <v>248</v>
      </c>
      <c r="D188" t="s">
        <v>1111</v>
      </c>
      <c r="E188" t="s">
        <v>7</v>
      </c>
      <c r="F188" s="1">
        <v>523</v>
      </c>
      <c r="G188" s="1">
        <v>523</v>
      </c>
      <c r="H188" s="9">
        <v>1</v>
      </c>
    </row>
    <row r="189" spans="1:8" x14ac:dyDescent="0.3">
      <c r="A189" t="s">
        <v>2712</v>
      </c>
      <c r="B189" t="s">
        <v>2713</v>
      </c>
      <c r="C189">
        <v>248</v>
      </c>
      <c r="D189" t="s">
        <v>1111</v>
      </c>
      <c r="E189" t="s">
        <v>7</v>
      </c>
      <c r="F189" s="1">
        <v>6015</v>
      </c>
      <c r="G189" s="1">
        <v>67591</v>
      </c>
      <c r="H189" s="9">
        <v>1</v>
      </c>
    </row>
    <row r="190" spans="1:8" x14ac:dyDescent="0.3">
      <c r="A190" t="s">
        <v>2910</v>
      </c>
      <c r="B190" t="s">
        <v>2911</v>
      </c>
      <c r="C190">
        <v>248</v>
      </c>
      <c r="D190" t="s">
        <v>1111</v>
      </c>
      <c r="E190" t="s">
        <v>7</v>
      </c>
      <c r="F190" s="1">
        <v>20716</v>
      </c>
      <c r="G190" s="1">
        <v>20716</v>
      </c>
      <c r="H190" s="9">
        <v>1</v>
      </c>
    </row>
    <row r="191" spans="1:8" x14ac:dyDescent="0.3">
      <c r="A191" t="s">
        <v>3630</v>
      </c>
      <c r="B191" t="s">
        <v>3631</v>
      </c>
      <c r="C191">
        <v>248</v>
      </c>
      <c r="D191" t="s">
        <v>1111</v>
      </c>
      <c r="E191" t="s">
        <v>7</v>
      </c>
      <c r="F191" s="1">
        <v>1078243</v>
      </c>
      <c r="G191" s="1">
        <v>1078243</v>
      </c>
      <c r="H191" s="9">
        <v>1</v>
      </c>
    </row>
    <row r="192" spans="1:8" x14ac:dyDescent="0.3">
      <c r="A192" t="s">
        <v>3637</v>
      </c>
      <c r="B192" t="s">
        <v>3638</v>
      </c>
      <c r="C192">
        <v>248</v>
      </c>
      <c r="D192" t="s">
        <v>1111</v>
      </c>
      <c r="E192" t="s">
        <v>7</v>
      </c>
      <c r="F192" s="1">
        <v>168592</v>
      </c>
      <c r="G192" s="1">
        <v>168592</v>
      </c>
      <c r="H192" s="9">
        <v>1</v>
      </c>
    </row>
    <row r="193" spans="1:8" x14ac:dyDescent="0.3">
      <c r="A193" t="s">
        <v>3673</v>
      </c>
      <c r="B193" t="s">
        <v>3674</v>
      </c>
      <c r="C193">
        <v>248</v>
      </c>
      <c r="D193" t="s">
        <v>1111</v>
      </c>
      <c r="E193" t="s">
        <v>7</v>
      </c>
      <c r="F193" s="1">
        <v>118130</v>
      </c>
      <c r="G193" s="1">
        <v>118130</v>
      </c>
      <c r="H193" s="9">
        <v>1</v>
      </c>
    </row>
    <row r="194" spans="1:8" x14ac:dyDescent="0.3">
      <c r="A194" t="s">
        <v>3675</v>
      </c>
      <c r="B194" t="s">
        <v>3676</v>
      </c>
      <c r="C194">
        <v>248</v>
      </c>
      <c r="D194" t="s">
        <v>1111</v>
      </c>
      <c r="E194" t="s">
        <v>7</v>
      </c>
      <c r="F194" s="1">
        <v>3012</v>
      </c>
      <c r="G194" s="1">
        <v>3012</v>
      </c>
      <c r="H194" s="9">
        <v>1</v>
      </c>
    </row>
    <row r="195" spans="1:8" x14ac:dyDescent="0.3">
      <c r="A195" t="s">
        <v>3691</v>
      </c>
      <c r="B195" t="s">
        <v>3692</v>
      </c>
      <c r="C195">
        <v>248</v>
      </c>
      <c r="D195" t="s">
        <v>1111</v>
      </c>
      <c r="E195" t="s">
        <v>7</v>
      </c>
      <c r="F195" s="1">
        <v>196648</v>
      </c>
      <c r="G195" s="1">
        <v>196648</v>
      </c>
      <c r="H195" s="9">
        <v>1</v>
      </c>
    </row>
    <row r="196" spans="1:8" x14ac:dyDescent="0.3">
      <c r="A196" t="s">
        <v>3717</v>
      </c>
      <c r="B196" t="s">
        <v>3718</v>
      </c>
      <c r="C196">
        <v>248</v>
      </c>
      <c r="D196" t="s">
        <v>1111</v>
      </c>
      <c r="E196" t="s">
        <v>7</v>
      </c>
      <c r="F196" s="1">
        <v>17027</v>
      </c>
      <c r="G196" s="1">
        <v>17027</v>
      </c>
      <c r="H196" s="9">
        <v>1</v>
      </c>
    </row>
    <row r="197" spans="1:8" x14ac:dyDescent="0.3">
      <c r="A197" t="s">
        <v>4234</v>
      </c>
      <c r="B197" t="s">
        <v>4235</v>
      </c>
      <c r="C197">
        <v>0</v>
      </c>
      <c r="D197" t="s">
        <v>6</v>
      </c>
      <c r="F197" s="1">
        <v>0</v>
      </c>
      <c r="G197" s="1">
        <v>0</v>
      </c>
      <c r="H197" s="9">
        <v>1</v>
      </c>
    </row>
    <row r="198" spans="1:8" x14ac:dyDescent="0.3">
      <c r="A198" t="s">
        <v>4236</v>
      </c>
      <c r="B198" t="s">
        <v>4237</v>
      </c>
      <c r="C198">
        <v>20</v>
      </c>
      <c r="D198" t="s">
        <v>6</v>
      </c>
      <c r="E198" t="s">
        <v>4060</v>
      </c>
      <c r="F198" s="1">
        <v>0</v>
      </c>
      <c r="G198" s="1">
        <v>0</v>
      </c>
      <c r="H198" s="9">
        <v>1</v>
      </c>
    </row>
    <row r="199" spans="1:8" x14ac:dyDescent="0.3">
      <c r="A199" t="s">
        <v>4238</v>
      </c>
      <c r="B199" t="s">
        <v>4239</v>
      </c>
      <c r="C199">
        <v>20</v>
      </c>
      <c r="D199" t="s">
        <v>6</v>
      </c>
      <c r="E199" t="s">
        <v>4060</v>
      </c>
      <c r="F199" s="1">
        <v>0</v>
      </c>
      <c r="G199" s="1">
        <v>0</v>
      </c>
      <c r="H199" s="9">
        <v>1</v>
      </c>
    </row>
    <row r="200" spans="1:8" x14ac:dyDescent="0.3">
      <c r="A200" t="s">
        <v>4240</v>
      </c>
      <c r="B200" t="s">
        <v>4241</v>
      </c>
      <c r="C200">
        <v>29</v>
      </c>
      <c r="D200" t="s">
        <v>6</v>
      </c>
      <c r="E200" t="s">
        <v>4242</v>
      </c>
      <c r="F200" s="1">
        <v>0</v>
      </c>
      <c r="G200" s="1">
        <v>0</v>
      </c>
      <c r="H200" s="9">
        <v>1</v>
      </c>
    </row>
    <row r="201" spans="1:8" x14ac:dyDescent="0.3">
      <c r="A201" t="s">
        <v>4243</v>
      </c>
      <c r="B201" t="s">
        <v>4244</v>
      </c>
      <c r="C201">
        <v>29</v>
      </c>
      <c r="D201" t="s">
        <v>6</v>
      </c>
      <c r="E201" t="s">
        <v>4242</v>
      </c>
      <c r="F201" s="1">
        <v>0</v>
      </c>
      <c r="G201" s="1">
        <v>0</v>
      </c>
      <c r="H201" s="9">
        <v>1</v>
      </c>
    </row>
    <row r="202" spans="1:8" x14ac:dyDescent="0.3">
      <c r="A202" t="s">
        <v>4</v>
      </c>
      <c r="B202" t="s">
        <v>5</v>
      </c>
      <c r="C202">
        <v>248</v>
      </c>
      <c r="D202" t="s">
        <v>6</v>
      </c>
      <c r="E202" t="s">
        <v>7</v>
      </c>
      <c r="F202" s="1">
        <v>1146441</v>
      </c>
      <c r="G202" s="1">
        <v>1146441</v>
      </c>
      <c r="H202" s="9">
        <v>1</v>
      </c>
    </row>
    <row r="203" spans="1:8" x14ac:dyDescent="0.3">
      <c r="A203" t="s">
        <v>12</v>
      </c>
      <c r="B203" t="s">
        <v>13</v>
      </c>
      <c r="C203">
        <v>248</v>
      </c>
      <c r="D203" t="s">
        <v>6</v>
      </c>
      <c r="E203" t="s">
        <v>7</v>
      </c>
      <c r="F203" s="1">
        <v>283044</v>
      </c>
      <c r="G203" s="1">
        <v>283044</v>
      </c>
      <c r="H203" s="9">
        <v>1</v>
      </c>
    </row>
    <row r="204" spans="1:8" x14ac:dyDescent="0.3">
      <c r="A204" t="s">
        <v>14</v>
      </c>
      <c r="B204" t="s">
        <v>15</v>
      </c>
      <c r="C204">
        <v>248</v>
      </c>
      <c r="D204" t="s">
        <v>6</v>
      </c>
      <c r="E204" t="s">
        <v>7</v>
      </c>
      <c r="F204" s="1">
        <v>610909</v>
      </c>
      <c r="G204" s="1">
        <v>610909</v>
      </c>
      <c r="H204" s="9">
        <v>1</v>
      </c>
    </row>
    <row r="205" spans="1:8" x14ac:dyDescent="0.3">
      <c r="A205" t="s">
        <v>4245</v>
      </c>
      <c r="B205" t="s">
        <v>4246</v>
      </c>
      <c r="C205">
        <v>248</v>
      </c>
      <c r="D205" t="s">
        <v>6</v>
      </c>
      <c r="E205" t="s">
        <v>7</v>
      </c>
      <c r="F205" s="1">
        <v>0</v>
      </c>
      <c r="G205" s="1">
        <v>0</v>
      </c>
      <c r="H205" s="9">
        <v>1</v>
      </c>
    </row>
    <row r="206" spans="1:8" x14ac:dyDescent="0.3">
      <c r="A206" t="s">
        <v>4247</v>
      </c>
      <c r="B206" t="s">
        <v>4248</v>
      </c>
      <c r="C206">
        <v>248</v>
      </c>
      <c r="D206" t="s">
        <v>6</v>
      </c>
      <c r="E206" t="s">
        <v>7</v>
      </c>
      <c r="F206" s="1">
        <v>0</v>
      </c>
      <c r="G206" s="1">
        <v>0</v>
      </c>
      <c r="H206" s="9">
        <v>1</v>
      </c>
    </row>
    <row r="207" spans="1:8" x14ac:dyDescent="0.3">
      <c r="A207" t="s">
        <v>61</v>
      </c>
      <c r="B207" t="s">
        <v>62</v>
      </c>
      <c r="C207">
        <v>248</v>
      </c>
      <c r="D207" t="s">
        <v>6</v>
      </c>
      <c r="E207" t="s">
        <v>7</v>
      </c>
      <c r="F207" s="1">
        <v>716473</v>
      </c>
      <c r="G207" s="1">
        <v>716473</v>
      </c>
      <c r="H207" s="9">
        <v>1</v>
      </c>
    </row>
    <row r="208" spans="1:8" x14ac:dyDescent="0.3">
      <c r="A208" t="s">
        <v>65</v>
      </c>
      <c r="B208" t="s">
        <v>66</v>
      </c>
      <c r="C208">
        <v>248</v>
      </c>
      <c r="D208" t="s">
        <v>6</v>
      </c>
      <c r="E208" t="s">
        <v>7</v>
      </c>
      <c r="F208" s="1">
        <v>0</v>
      </c>
      <c r="G208" s="1">
        <v>0</v>
      </c>
      <c r="H208" s="9">
        <v>1</v>
      </c>
    </row>
    <row r="209" spans="1:8" x14ac:dyDescent="0.3">
      <c r="A209" t="s">
        <v>69</v>
      </c>
      <c r="B209" t="s">
        <v>66</v>
      </c>
      <c r="C209">
        <v>248</v>
      </c>
      <c r="D209" t="s">
        <v>6</v>
      </c>
      <c r="E209" t="s">
        <v>7</v>
      </c>
      <c r="F209" s="1">
        <v>274664</v>
      </c>
      <c r="G209" s="1">
        <v>274664</v>
      </c>
      <c r="H209" s="9">
        <v>1</v>
      </c>
    </row>
    <row r="210" spans="1:8" x14ac:dyDescent="0.3">
      <c r="A210" t="s">
        <v>547</v>
      </c>
      <c r="B210" t="s">
        <v>548</v>
      </c>
      <c r="C210">
        <v>248</v>
      </c>
      <c r="D210" t="s">
        <v>6</v>
      </c>
      <c r="E210" t="s">
        <v>7</v>
      </c>
      <c r="F210" s="1">
        <v>479465</v>
      </c>
      <c r="G210" s="1">
        <v>479465</v>
      </c>
      <c r="H210" s="9">
        <v>1</v>
      </c>
    </row>
    <row r="211" spans="1:8" x14ac:dyDescent="0.3">
      <c r="A211" t="s">
        <v>551</v>
      </c>
      <c r="B211" t="s">
        <v>552</v>
      </c>
      <c r="C211">
        <v>248</v>
      </c>
      <c r="D211" t="s">
        <v>6</v>
      </c>
      <c r="E211" t="s">
        <v>7</v>
      </c>
      <c r="F211" s="1">
        <v>463282</v>
      </c>
      <c r="G211" s="1">
        <v>463282</v>
      </c>
      <c r="H211" s="9">
        <v>1</v>
      </c>
    </row>
    <row r="212" spans="1:8" x14ac:dyDescent="0.3">
      <c r="A212" t="s">
        <v>966</v>
      </c>
      <c r="B212" t="s">
        <v>967</v>
      </c>
      <c r="C212">
        <v>248</v>
      </c>
      <c r="D212" t="s">
        <v>6</v>
      </c>
      <c r="E212" t="s">
        <v>7</v>
      </c>
      <c r="F212" s="1">
        <v>579301</v>
      </c>
      <c r="G212" s="1">
        <v>579301</v>
      </c>
      <c r="H212" s="9">
        <v>1</v>
      </c>
    </row>
    <row r="213" spans="1:8" x14ac:dyDescent="0.3">
      <c r="A213" t="s">
        <v>970</v>
      </c>
      <c r="B213" t="s">
        <v>971</v>
      </c>
      <c r="C213">
        <v>248</v>
      </c>
      <c r="D213" t="s">
        <v>6</v>
      </c>
      <c r="E213" t="s">
        <v>7</v>
      </c>
      <c r="F213" s="1">
        <v>142473</v>
      </c>
      <c r="G213" s="1">
        <v>142473</v>
      </c>
      <c r="H213" s="9">
        <v>1</v>
      </c>
    </row>
    <row r="214" spans="1:8" x14ac:dyDescent="0.3">
      <c r="A214" t="s">
        <v>1138</v>
      </c>
      <c r="B214" t="s">
        <v>1139</v>
      </c>
      <c r="C214">
        <v>248</v>
      </c>
      <c r="D214" t="s">
        <v>6</v>
      </c>
      <c r="E214" t="s">
        <v>7</v>
      </c>
      <c r="F214" s="1">
        <v>428318</v>
      </c>
      <c r="G214" s="1">
        <v>428318</v>
      </c>
      <c r="H214" s="9">
        <v>1</v>
      </c>
    </row>
    <row r="215" spans="1:8" x14ac:dyDescent="0.3">
      <c r="A215" t="s">
        <v>1140</v>
      </c>
      <c r="B215" t="s">
        <v>1141</v>
      </c>
      <c r="C215">
        <v>248</v>
      </c>
      <c r="D215" t="s">
        <v>6</v>
      </c>
      <c r="E215" t="s">
        <v>7</v>
      </c>
      <c r="F215" s="1">
        <v>2782</v>
      </c>
      <c r="G215" s="1">
        <v>2782</v>
      </c>
      <c r="H215" s="9">
        <v>1</v>
      </c>
    </row>
    <row r="216" spans="1:8" x14ac:dyDescent="0.3">
      <c r="A216" t="s">
        <v>1304</v>
      </c>
      <c r="B216" t="s">
        <v>1305</v>
      </c>
      <c r="C216">
        <v>248</v>
      </c>
      <c r="D216" t="s">
        <v>6</v>
      </c>
      <c r="E216" t="s">
        <v>7</v>
      </c>
      <c r="F216" s="1">
        <v>593810</v>
      </c>
      <c r="G216" s="1">
        <v>593810</v>
      </c>
      <c r="H216" s="9">
        <v>1</v>
      </c>
    </row>
    <row r="217" spans="1:8" x14ac:dyDescent="0.3">
      <c r="A217" t="s">
        <v>1308</v>
      </c>
      <c r="B217" t="s">
        <v>1309</v>
      </c>
      <c r="C217">
        <v>248</v>
      </c>
      <c r="D217" t="s">
        <v>6</v>
      </c>
      <c r="E217" t="s">
        <v>7</v>
      </c>
      <c r="F217" s="1">
        <v>39193</v>
      </c>
      <c r="G217" s="1">
        <v>39193</v>
      </c>
      <c r="H217" s="9">
        <v>1</v>
      </c>
    </row>
    <row r="218" spans="1:8" x14ac:dyDescent="0.3">
      <c r="A218" t="s">
        <v>1621</v>
      </c>
      <c r="B218" t="s">
        <v>1622</v>
      </c>
      <c r="C218">
        <v>248</v>
      </c>
      <c r="D218" t="s">
        <v>6</v>
      </c>
      <c r="E218" t="s">
        <v>7</v>
      </c>
      <c r="F218" s="1">
        <v>925</v>
      </c>
      <c r="G218" s="1">
        <v>925</v>
      </c>
      <c r="H218" s="9">
        <v>1</v>
      </c>
    </row>
    <row r="219" spans="1:8" x14ac:dyDescent="0.3">
      <c r="A219" t="s">
        <v>1699</v>
      </c>
      <c r="B219" t="s">
        <v>1700</v>
      </c>
      <c r="C219">
        <v>248</v>
      </c>
      <c r="D219" t="s">
        <v>6</v>
      </c>
      <c r="E219" t="s">
        <v>7</v>
      </c>
      <c r="F219" s="1">
        <v>137267</v>
      </c>
      <c r="G219" s="1">
        <v>137267</v>
      </c>
      <c r="H219" s="9">
        <v>1</v>
      </c>
    </row>
    <row r="220" spans="1:8" x14ac:dyDescent="0.3">
      <c r="A220" t="s">
        <v>2004</v>
      </c>
      <c r="B220" t="s">
        <v>2005</v>
      </c>
      <c r="C220">
        <v>248</v>
      </c>
      <c r="D220" t="s">
        <v>6</v>
      </c>
      <c r="E220" t="s">
        <v>7</v>
      </c>
      <c r="F220" s="1">
        <v>6767</v>
      </c>
      <c r="G220" s="1">
        <v>6767</v>
      </c>
      <c r="H220" s="9">
        <v>1</v>
      </c>
    </row>
    <row r="221" spans="1:8" x14ac:dyDescent="0.3">
      <c r="A221" t="s">
        <v>3647</v>
      </c>
      <c r="B221" t="s">
        <v>3648</v>
      </c>
      <c r="C221">
        <v>248</v>
      </c>
      <c r="D221" t="s">
        <v>6</v>
      </c>
      <c r="E221" t="s">
        <v>7</v>
      </c>
      <c r="F221" s="1">
        <v>81575</v>
      </c>
      <c r="G221" s="1">
        <v>81575</v>
      </c>
      <c r="H221" s="9">
        <v>1</v>
      </c>
    </row>
    <row r="222" spans="1:8" x14ac:dyDescent="0.3">
      <c r="A222" t="s">
        <v>3649</v>
      </c>
      <c r="B222" t="s">
        <v>3650</v>
      </c>
      <c r="C222">
        <v>248</v>
      </c>
      <c r="D222" t="s">
        <v>6</v>
      </c>
      <c r="E222" t="s">
        <v>7</v>
      </c>
      <c r="F222" s="1">
        <v>28189</v>
      </c>
      <c r="G222" s="1">
        <v>28189</v>
      </c>
      <c r="H222" s="9">
        <v>1</v>
      </c>
    </row>
    <row r="223" spans="1:8" x14ac:dyDescent="0.3">
      <c r="A223" t="s">
        <v>4249</v>
      </c>
      <c r="B223" t="s">
        <v>4250</v>
      </c>
      <c r="C223">
        <v>248</v>
      </c>
      <c r="D223" t="s">
        <v>6</v>
      </c>
      <c r="E223" t="s">
        <v>7</v>
      </c>
      <c r="F223" s="1">
        <v>0</v>
      </c>
      <c r="G223" s="1">
        <v>0</v>
      </c>
      <c r="H223" s="9">
        <v>1</v>
      </c>
    </row>
    <row r="224" spans="1:8" x14ac:dyDescent="0.3">
      <c r="A224" t="s">
        <v>4251</v>
      </c>
      <c r="B224" t="s">
        <v>4252</v>
      </c>
      <c r="C224">
        <v>248</v>
      </c>
      <c r="D224" t="s">
        <v>6</v>
      </c>
      <c r="E224" t="s">
        <v>7</v>
      </c>
      <c r="F224" s="1">
        <v>0</v>
      </c>
      <c r="G224" s="1">
        <v>0</v>
      </c>
      <c r="H224" s="9">
        <v>1</v>
      </c>
    </row>
    <row r="225" spans="1:8" x14ac:dyDescent="0.3">
      <c r="A225" t="s">
        <v>4253</v>
      </c>
      <c r="B225" t="s">
        <v>4254</v>
      </c>
      <c r="C225">
        <v>248</v>
      </c>
      <c r="D225" t="s">
        <v>6</v>
      </c>
      <c r="E225" t="s">
        <v>7</v>
      </c>
      <c r="F225" s="1">
        <v>0</v>
      </c>
      <c r="G225" s="1">
        <v>0</v>
      </c>
      <c r="H225" s="9">
        <v>1</v>
      </c>
    </row>
    <row r="226" spans="1:8" x14ac:dyDescent="0.3">
      <c r="A226" t="s">
        <v>4255</v>
      </c>
      <c r="B226" t="s">
        <v>4256</v>
      </c>
      <c r="C226">
        <v>248</v>
      </c>
      <c r="D226" t="s">
        <v>6</v>
      </c>
      <c r="E226" t="s">
        <v>7</v>
      </c>
      <c r="F226" s="1">
        <v>0</v>
      </c>
      <c r="G226" s="1">
        <v>0</v>
      </c>
      <c r="H226" s="9">
        <v>1</v>
      </c>
    </row>
    <row r="227" spans="1:8" x14ac:dyDescent="0.3">
      <c r="A227" t="s">
        <v>4257</v>
      </c>
      <c r="B227" t="s">
        <v>4258</v>
      </c>
      <c r="C227">
        <v>248</v>
      </c>
      <c r="D227" t="s">
        <v>6</v>
      </c>
      <c r="E227" t="s">
        <v>7</v>
      </c>
      <c r="F227" s="1">
        <v>0</v>
      </c>
      <c r="G227" s="1">
        <v>0</v>
      </c>
      <c r="H227" s="9">
        <v>1</v>
      </c>
    </row>
    <row r="228" spans="1:8" x14ac:dyDescent="0.3">
      <c r="A228" t="s">
        <v>4259</v>
      </c>
      <c r="B228" t="s">
        <v>4260</v>
      </c>
      <c r="C228">
        <v>248</v>
      </c>
      <c r="D228" t="s">
        <v>6</v>
      </c>
      <c r="E228" t="s">
        <v>7</v>
      </c>
      <c r="F228" s="1">
        <v>0</v>
      </c>
      <c r="G228" s="1">
        <v>0</v>
      </c>
      <c r="H228" s="9">
        <v>1</v>
      </c>
    </row>
    <row r="229" spans="1:8" x14ac:dyDescent="0.3">
      <c r="A229" t="s">
        <v>4261</v>
      </c>
      <c r="B229" t="s">
        <v>4262</v>
      </c>
      <c r="C229">
        <v>248</v>
      </c>
      <c r="D229" t="s">
        <v>6</v>
      </c>
      <c r="E229" t="s">
        <v>7</v>
      </c>
      <c r="F229" s="1">
        <v>0</v>
      </c>
      <c r="G229" s="1">
        <v>0</v>
      </c>
      <c r="H229" s="9">
        <v>1</v>
      </c>
    </row>
    <row r="230" spans="1:8" x14ac:dyDescent="0.3">
      <c r="A230" t="s">
        <v>4263</v>
      </c>
      <c r="B230" t="s">
        <v>4264</v>
      </c>
      <c r="C230">
        <v>249</v>
      </c>
      <c r="D230" t="s">
        <v>6</v>
      </c>
      <c r="E230" t="s">
        <v>20</v>
      </c>
      <c r="F230" s="1">
        <v>0</v>
      </c>
      <c r="G230" s="1">
        <v>0</v>
      </c>
      <c r="H230" s="9">
        <v>1</v>
      </c>
    </row>
    <row r="231" spans="1:8" x14ac:dyDescent="0.3">
      <c r="A231" t="s">
        <v>4265</v>
      </c>
      <c r="B231" t="s">
        <v>4266</v>
      </c>
      <c r="C231">
        <v>4</v>
      </c>
      <c r="D231" t="s">
        <v>4267</v>
      </c>
      <c r="E231" t="s">
        <v>4268</v>
      </c>
      <c r="F231" s="1">
        <v>0</v>
      </c>
      <c r="G231" s="1">
        <v>0</v>
      </c>
      <c r="H231" s="9">
        <v>1</v>
      </c>
    </row>
    <row r="232" spans="1:8" x14ac:dyDescent="0.3">
      <c r="A232" t="s">
        <v>4269</v>
      </c>
      <c r="B232" t="s">
        <v>4270</v>
      </c>
      <c r="C232">
        <v>2</v>
      </c>
      <c r="D232" t="s">
        <v>4271</v>
      </c>
      <c r="E232" t="s">
        <v>4268</v>
      </c>
      <c r="F232" s="1">
        <v>0</v>
      </c>
      <c r="G232" s="1">
        <v>0</v>
      </c>
      <c r="H232" s="9">
        <v>1</v>
      </c>
    </row>
    <row r="233" spans="1:8" x14ac:dyDescent="0.3">
      <c r="A233" t="s">
        <v>4272</v>
      </c>
      <c r="B233" t="s">
        <v>4273</v>
      </c>
      <c r="C233">
        <v>0</v>
      </c>
      <c r="D233" t="s">
        <v>4274</v>
      </c>
      <c r="E233" t="s">
        <v>4274</v>
      </c>
      <c r="F233" s="1">
        <v>0</v>
      </c>
      <c r="G233" s="1">
        <v>0</v>
      </c>
      <c r="H233" s="9">
        <v>1</v>
      </c>
    </row>
    <row r="234" spans="1:8" x14ac:dyDescent="0.3">
      <c r="A234" t="s">
        <v>4275</v>
      </c>
      <c r="B234" t="s">
        <v>4276</v>
      </c>
      <c r="C234">
        <v>0</v>
      </c>
      <c r="D234" t="s">
        <v>4277</v>
      </c>
      <c r="E234" t="s">
        <v>4277</v>
      </c>
      <c r="F234" s="1">
        <v>0</v>
      </c>
      <c r="G234" s="1">
        <v>0</v>
      </c>
      <c r="H234" s="9">
        <v>1</v>
      </c>
    </row>
    <row r="235" spans="1:8" x14ac:dyDescent="0.3">
      <c r="A235" t="s">
        <v>4278</v>
      </c>
      <c r="B235" t="s">
        <v>4276</v>
      </c>
      <c r="C235">
        <v>0</v>
      </c>
      <c r="D235" t="s">
        <v>4277</v>
      </c>
      <c r="E235" t="s">
        <v>4277</v>
      </c>
      <c r="F235" s="1">
        <v>0</v>
      </c>
      <c r="G235" s="1">
        <v>0</v>
      </c>
      <c r="H235" s="9">
        <v>1</v>
      </c>
    </row>
    <row r="236" spans="1:8" x14ac:dyDescent="0.3">
      <c r="A236" t="s">
        <v>4279</v>
      </c>
      <c r="B236" t="s">
        <v>4280</v>
      </c>
      <c r="C236">
        <v>61</v>
      </c>
      <c r="D236" t="s">
        <v>4281</v>
      </c>
      <c r="E236" t="s">
        <v>4282</v>
      </c>
      <c r="F236" s="1">
        <v>0</v>
      </c>
      <c r="G236" s="1">
        <v>0</v>
      </c>
      <c r="H236" s="9">
        <v>1</v>
      </c>
    </row>
    <row r="237" spans="1:8" x14ac:dyDescent="0.3">
      <c r="A237" t="s">
        <v>4283</v>
      </c>
      <c r="B237" t="s">
        <v>4284</v>
      </c>
      <c r="C237">
        <v>61</v>
      </c>
      <c r="D237" t="s">
        <v>4281</v>
      </c>
      <c r="E237" t="s">
        <v>4282</v>
      </c>
      <c r="F237" s="1">
        <v>0</v>
      </c>
      <c r="G237" s="1">
        <v>0</v>
      </c>
      <c r="H237" s="9">
        <v>1</v>
      </c>
    </row>
    <row r="238" spans="1:8" x14ac:dyDescent="0.3">
      <c r="A238" t="s">
        <v>4285</v>
      </c>
      <c r="B238" t="s">
        <v>4286</v>
      </c>
      <c r="C238">
        <v>7</v>
      </c>
      <c r="D238" t="s">
        <v>3983</v>
      </c>
      <c r="E238" t="s">
        <v>3990</v>
      </c>
      <c r="F238" s="1">
        <v>0</v>
      </c>
      <c r="G238" s="1">
        <v>0</v>
      </c>
      <c r="H238" s="9">
        <v>1</v>
      </c>
    </row>
    <row r="239" spans="1:8" x14ac:dyDescent="0.3">
      <c r="A239" t="s">
        <v>4287</v>
      </c>
      <c r="B239" t="s">
        <v>4288</v>
      </c>
      <c r="C239">
        <v>7</v>
      </c>
      <c r="D239" t="s">
        <v>3983</v>
      </c>
      <c r="E239" t="s">
        <v>3990</v>
      </c>
      <c r="F239" s="1">
        <v>0</v>
      </c>
      <c r="G239" s="1">
        <v>0</v>
      </c>
      <c r="H239" s="9">
        <v>1</v>
      </c>
    </row>
    <row r="240" spans="1:8" x14ac:dyDescent="0.3">
      <c r="A240" t="s">
        <v>4289</v>
      </c>
      <c r="B240" t="s">
        <v>4290</v>
      </c>
      <c r="C240">
        <v>4</v>
      </c>
      <c r="D240" t="s">
        <v>4164</v>
      </c>
      <c r="E240" t="s">
        <v>4291</v>
      </c>
      <c r="F240" s="1">
        <v>0</v>
      </c>
      <c r="G240" s="1">
        <v>0</v>
      </c>
      <c r="H240" s="9">
        <v>1</v>
      </c>
    </row>
    <row r="241" spans="1:8" x14ac:dyDescent="0.3">
      <c r="A241" t="s">
        <v>4292</v>
      </c>
      <c r="B241" t="s">
        <v>4293</v>
      </c>
      <c r="C241">
        <v>11</v>
      </c>
      <c r="D241" t="s">
        <v>4164</v>
      </c>
      <c r="E241" t="s">
        <v>4221</v>
      </c>
      <c r="F241" s="1">
        <v>0</v>
      </c>
      <c r="G241" s="1">
        <v>0</v>
      </c>
      <c r="H241" s="9">
        <v>1</v>
      </c>
    </row>
    <row r="242" spans="1:8" x14ac:dyDescent="0.3">
      <c r="A242" t="s">
        <v>4294</v>
      </c>
      <c r="B242" t="s">
        <v>4295</v>
      </c>
      <c r="C242">
        <v>9</v>
      </c>
      <c r="D242" t="s">
        <v>4296</v>
      </c>
      <c r="E242" t="s">
        <v>4297</v>
      </c>
      <c r="F242" s="1">
        <v>0</v>
      </c>
      <c r="G242" s="1">
        <v>0</v>
      </c>
      <c r="H242" s="9">
        <v>1</v>
      </c>
    </row>
    <row r="243" spans="1:8" x14ac:dyDescent="0.3">
      <c r="A243" t="s">
        <v>4298</v>
      </c>
      <c r="B243" t="s">
        <v>4299</v>
      </c>
      <c r="C243">
        <v>4</v>
      </c>
      <c r="D243" t="s">
        <v>4300</v>
      </c>
      <c r="E243" t="s">
        <v>4301</v>
      </c>
      <c r="F243" s="1">
        <v>0</v>
      </c>
      <c r="G243" s="1">
        <v>0</v>
      </c>
      <c r="H243" s="9">
        <v>1</v>
      </c>
    </row>
    <row r="244" spans="1:8" x14ac:dyDescent="0.3">
      <c r="A244" t="s">
        <v>4302</v>
      </c>
      <c r="B244" t="s">
        <v>4303</v>
      </c>
      <c r="C244">
        <v>4</v>
      </c>
      <c r="D244" t="s">
        <v>4300</v>
      </c>
      <c r="E244" t="s">
        <v>4301</v>
      </c>
      <c r="F244" s="1">
        <v>0</v>
      </c>
      <c r="G244" s="1">
        <v>0</v>
      </c>
      <c r="H244" s="9">
        <v>1</v>
      </c>
    </row>
    <row r="245" spans="1:8" x14ac:dyDescent="0.3">
      <c r="A245" t="s">
        <v>4304</v>
      </c>
      <c r="B245" t="s">
        <v>4305</v>
      </c>
      <c r="C245">
        <v>0</v>
      </c>
      <c r="E245" t="s">
        <v>3990</v>
      </c>
      <c r="F245" s="1">
        <v>0</v>
      </c>
      <c r="G245" s="1">
        <v>0</v>
      </c>
      <c r="H245" s="9">
        <v>1</v>
      </c>
    </row>
    <row r="246" spans="1:8" x14ac:dyDescent="0.3">
      <c r="A246" t="s">
        <v>4306</v>
      </c>
      <c r="B246" t="s">
        <v>4307</v>
      </c>
      <c r="C246">
        <v>0</v>
      </c>
      <c r="E246" t="s">
        <v>4297</v>
      </c>
      <c r="F246" s="1">
        <v>0</v>
      </c>
      <c r="G246" s="1">
        <v>0</v>
      </c>
      <c r="H246" s="9">
        <v>1</v>
      </c>
    </row>
    <row r="247" spans="1:8" x14ac:dyDescent="0.3">
      <c r="A247" t="s">
        <v>4308</v>
      </c>
      <c r="B247" t="s">
        <v>4309</v>
      </c>
      <c r="C247">
        <v>0</v>
      </c>
      <c r="D247" t="s">
        <v>4297</v>
      </c>
      <c r="E247" t="s">
        <v>4297</v>
      </c>
      <c r="F247" s="1">
        <v>0</v>
      </c>
      <c r="G247" s="1">
        <v>0</v>
      </c>
      <c r="H247" s="9">
        <v>1</v>
      </c>
    </row>
    <row r="248" spans="1:8" x14ac:dyDescent="0.3">
      <c r="A248" t="s">
        <v>4310</v>
      </c>
      <c r="B248" t="s">
        <v>4309</v>
      </c>
      <c r="C248">
        <v>0</v>
      </c>
      <c r="D248" t="s">
        <v>4297</v>
      </c>
      <c r="E248" t="s">
        <v>4297</v>
      </c>
      <c r="F248" s="1">
        <v>0</v>
      </c>
      <c r="G248" s="1">
        <v>0</v>
      </c>
      <c r="H248" s="9">
        <v>1</v>
      </c>
    </row>
    <row r="249" spans="1:8" x14ac:dyDescent="0.3">
      <c r="A249" t="s">
        <v>4311</v>
      </c>
      <c r="B249" t="s">
        <v>4312</v>
      </c>
      <c r="C249">
        <v>0</v>
      </c>
      <c r="E249" t="s">
        <v>4297</v>
      </c>
      <c r="F249" s="1">
        <v>0</v>
      </c>
      <c r="G249" s="1">
        <v>0</v>
      </c>
      <c r="H249" s="9">
        <v>1</v>
      </c>
    </row>
    <row r="250" spans="1:8" x14ac:dyDescent="0.3">
      <c r="A250" t="s">
        <v>4313</v>
      </c>
      <c r="B250" t="s">
        <v>4314</v>
      </c>
      <c r="C250">
        <v>0</v>
      </c>
      <c r="E250" t="s">
        <v>4297</v>
      </c>
      <c r="F250" s="1">
        <v>0</v>
      </c>
      <c r="G250" s="1">
        <v>0</v>
      </c>
      <c r="H250" s="9">
        <v>1</v>
      </c>
    </row>
    <row r="251" spans="1:8" x14ac:dyDescent="0.3">
      <c r="A251" t="s">
        <v>4315</v>
      </c>
      <c r="B251" t="s">
        <v>4316</v>
      </c>
      <c r="C251">
        <v>118</v>
      </c>
      <c r="D251" t="s">
        <v>4297</v>
      </c>
      <c r="E251" t="s">
        <v>4317</v>
      </c>
      <c r="F251" s="1">
        <v>0</v>
      </c>
      <c r="G251" s="1">
        <v>0</v>
      </c>
      <c r="H251" s="9">
        <v>1</v>
      </c>
    </row>
    <row r="252" spans="1:8" x14ac:dyDescent="0.3">
      <c r="A252" t="s">
        <v>4318</v>
      </c>
      <c r="B252" t="s">
        <v>4319</v>
      </c>
      <c r="C252">
        <v>0</v>
      </c>
      <c r="E252" t="s">
        <v>4221</v>
      </c>
      <c r="F252" s="1">
        <v>0</v>
      </c>
      <c r="G252" s="1">
        <v>0</v>
      </c>
      <c r="H252" s="9">
        <v>1</v>
      </c>
    </row>
    <row r="253" spans="1:8" x14ac:dyDescent="0.3">
      <c r="A253" t="s">
        <v>4320</v>
      </c>
      <c r="B253" t="s">
        <v>4321</v>
      </c>
      <c r="C253">
        <v>1</v>
      </c>
      <c r="D253" t="s">
        <v>4221</v>
      </c>
      <c r="E253" t="s">
        <v>4204</v>
      </c>
      <c r="F253" s="1">
        <v>0</v>
      </c>
      <c r="G253" s="1">
        <v>0</v>
      </c>
      <c r="H253" s="9">
        <v>1</v>
      </c>
    </row>
    <row r="254" spans="1:8" x14ac:dyDescent="0.3">
      <c r="A254" t="s">
        <v>4322</v>
      </c>
      <c r="B254" t="s">
        <v>4323</v>
      </c>
      <c r="C254">
        <v>0</v>
      </c>
      <c r="E254" t="s">
        <v>4204</v>
      </c>
      <c r="F254" s="1">
        <v>0</v>
      </c>
      <c r="G254" s="1">
        <v>0</v>
      </c>
      <c r="H254" s="9">
        <v>1</v>
      </c>
    </row>
    <row r="255" spans="1:8" x14ac:dyDescent="0.3">
      <c r="A255" t="s">
        <v>4324</v>
      </c>
      <c r="B255" t="s">
        <v>4325</v>
      </c>
      <c r="C255">
        <v>0</v>
      </c>
      <c r="E255" t="s">
        <v>4204</v>
      </c>
      <c r="F255" s="1">
        <v>0</v>
      </c>
      <c r="G255" s="1">
        <v>0</v>
      </c>
      <c r="H255" s="9">
        <v>1</v>
      </c>
    </row>
    <row r="256" spans="1:8" x14ac:dyDescent="0.3">
      <c r="A256" t="s">
        <v>4326</v>
      </c>
      <c r="B256" t="s">
        <v>4327</v>
      </c>
      <c r="C256">
        <v>0</v>
      </c>
      <c r="D256" t="s">
        <v>4328</v>
      </c>
      <c r="E256" t="s">
        <v>4328</v>
      </c>
      <c r="F256" s="1">
        <v>0</v>
      </c>
      <c r="G256" s="1">
        <v>0</v>
      </c>
      <c r="H256" s="9">
        <v>1</v>
      </c>
    </row>
    <row r="257" spans="1:8" x14ac:dyDescent="0.3">
      <c r="A257" t="s">
        <v>4329</v>
      </c>
      <c r="B257" t="s">
        <v>4330</v>
      </c>
      <c r="C257">
        <v>4</v>
      </c>
      <c r="D257" t="s">
        <v>4331</v>
      </c>
      <c r="E257" t="s">
        <v>4332</v>
      </c>
      <c r="F257" s="1">
        <v>0</v>
      </c>
      <c r="G257" s="1">
        <v>0</v>
      </c>
      <c r="H257" s="9">
        <v>1</v>
      </c>
    </row>
    <row r="258" spans="1:8" x14ac:dyDescent="0.3">
      <c r="A258" t="s">
        <v>4333</v>
      </c>
      <c r="B258" t="s">
        <v>4334</v>
      </c>
      <c r="C258">
        <v>14</v>
      </c>
      <c r="D258" t="s">
        <v>4335</v>
      </c>
      <c r="E258" t="s">
        <v>4336</v>
      </c>
      <c r="F258" s="1">
        <v>0</v>
      </c>
      <c r="G258" s="1">
        <v>0</v>
      </c>
      <c r="H258" s="9">
        <v>1</v>
      </c>
    </row>
    <row r="259" spans="1:8" x14ac:dyDescent="0.3">
      <c r="A259" t="s">
        <v>4337</v>
      </c>
      <c r="B259" t="s">
        <v>4338</v>
      </c>
      <c r="C259">
        <v>30</v>
      </c>
      <c r="D259" t="s">
        <v>4339</v>
      </c>
      <c r="E259" t="s">
        <v>4340</v>
      </c>
      <c r="F259" s="1">
        <v>0</v>
      </c>
      <c r="G259" s="1">
        <v>0</v>
      </c>
      <c r="H259" s="9">
        <v>1</v>
      </c>
    </row>
    <row r="260" spans="1:8" x14ac:dyDescent="0.3">
      <c r="A260" t="s">
        <v>4341</v>
      </c>
      <c r="B260" t="s">
        <v>4342</v>
      </c>
      <c r="C260">
        <v>131</v>
      </c>
      <c r="D260" t="s">
        <v>4339</v>
      </c>
      <c r="E260" t="s">
        <v>4343</v>
      </c>
      <c r="F260" s="1">
        <v>0</v>
      </c>
      <c r="G260" s="1">
        <v>0</v>
      </c>
      <c r="H260" s="9">
        <v>1</v>
      </c>
    </row>
    <row r="261" spans="1:8" x14ac:dyDescent="0.3">
      <c r="A261" t="s">
        <v>4344</v>
      </c>
      <c r="B261" t="s">
        <v>4345</v>
      </c>
      <c r="C261">
        <v>131</v>
      </c>
      <c r="D261" t="s">
        <v>4339</v>
      </c>
      <c r="E261" t="s">
        <v>4343</v>
      </c>
      <c r="F261" s="1">
        <v>0</v>
      </c>
      <c r="G261" s="1">
        <v>0</v>
      </c>
      <c r="H261" s="9">
        <v>1</v>
      </c>
    </row>
    <row r="262" spans="1:8" x14ac:dyDescent="0.3">
      <c r="A262" t="s">
        <v>4346</v>
      </c>
      <c r="B262" t="s">
        <v>4347</v>
      </c>
      <c r="C262">
        <v>131</v>
      </c>
      <c r="D262" t="s">
        <v>4339</v>
      </c>
      <c r="E262" t="s">
        <v>4343</v>
      </c>
      <c r="F262" s="1">
        <v>0</v>
      </c>
      <c r="G262" s="1">
        <v>0</v>
      </c>
      <c r="H262" s="9">
        <v>1</v>
      </c>
    </row>
    <row r="263" spans="1:8" x14ac:dyDescent="0.3">
      <c r="A263" t="s">
        <v>4348</v>
      </c>
      <c r="B263" t="s">
        <v>4349</v>
      </c>
      <c r="C263">
        <v>32</v>
      </c>
      <c r="D263" t="s">
        <v>4350</v>
      </c>
      <c r="E263" t="s">
        <v>4351</v>
      </c>
      <c r="F263" s="1">
        <v>0</v>
      </c>
      <c r="G263" s="1">
        <v>0</v>
      </c>
      <c r="H263" s="9">
        <v>1</v>
      </c>
    </row>
    <row r="264" spans="1:8" x14ac:dyDescent="0.3">
      <c r="A264" t="s">
        <v>4352</v>
      </c>
      <c r="B264" t="s">
        <v>4353</v>
      </c>
      <c r="C264">
        <v>20</v>
      </c>
      <c r="D264" t="s">
        <v>4354</v>
      </c>
      <c r="E264" t="s">
        <v>4355</v>
      </c>
      <c r="F264" s="1">
        <v>0</v>
      </c>
      <c r="G264" s="1">
        <v>0</v>
      </c>
      <c r="H264" s="9">
        <v>1</v>
      </c>
    </row>
    <row r="265" spans="1:8" x14ac:dyDescent="0.3">
      <c r="A265" t="s">
        <v>4356</v>
      </c>
      <c r="B265" t="s">
        <v>4357</v>
      </c>
      <c r="C265">
        <v>1</v>
      </c>
      <c r="D265" t="s">
        <v>4358</v>
      </c>
      <c r="E265" t="s">
        <v>4146</v>
      </c>
      <c r="F265" s="1">
        <v>0</v>
      </c>
      <c r="G265" s="1">
        <v>0</v>
      </c>
      <c r="H265" s="9">
        <v>1</v>
      </c>
    </row>
    <row r="266" spans="1:8" x14ac:dyDescent="0.3">
      <c r="A266" t="s">
        <v>4359</v>
      </c>
      <c r="B266" t="s">
        <v>4360</v>
      </c>
      <c r="C266">
        <v>9</v>
      </c>
      <c r="D266" t="s">
        <v>4358</v>
      </c>
      <c r="E266" t="s">
        <v>4361</v>
      </c>
      <c r="F266" s="1">
        <v>0</v>
      </c>
      <c r="G266" s="1">
        <v>0</v>
      </c>
      <c r="H266" s="9">
        <v>1</v>
      </c>
    </row>
    <row r="267" spans="1:8" x14ac:dyDescent="0.3">
      <c r="A267" t="s">
        <v>4362</v>
      </c>
      <c r="B267" t="s">
        <v>4363</v>
      </c>
      <c r="C267">
        <v>20</v>
      </c>
      <c r="D267" t="s">
        <v>4282</v>
      </c>
      <c r="E267" t="s">
        <v>4364</v>
      </c>
      <c r="F267" s="1">
        <v>0</v>
      </c>
      <c r="G267" s="1">
        <v>0</v>
      </c>
      <c r="H267" s="9">
        <v>1</v>
      </c>
    </row>
    <row r="268" spans="1:8" x14ac:dyDescent="0.3">
      <c r="A268" t="s">
        <v>4365</v>
      </c>
      <c r="B268" t="s">
        <v>4366</v>
      </c>
      <c r="C268">
        <v>0</v>
      </c>
      <c r="D268" t="s">
        <v>4361</v>
      </c>
      <c r="F268" s="1">
        <v>0</v>
      </c>
      <c r="G268" s="1">
        <v>0</v>
      </c>
      <c r="H268" s="9">
        <v>1</v>
      </c>
    </row>
    <row r="269" spans="1:8" x14ac:dyDescent="0.3">
      <c r="A269" t="s">
        <v>4367</v>
      </c>
      <c r="B269" t="s">
        <v>4368</v>
      </c>
      <c r="C269">
        <v>53</v>
      </c>
      <c r="D269" t="s">
        <v>4361</v>
      </c>
      <c r="E269" t="s">
        <v>4369</v>
      </c>
      <c r="F269" s="1">
        <v>0</v>
      </c>
      <c r="G269" s="1">
        <v>0</v>
      </c>
      <c r="H269" s="9">
        <v>1</v>
      </c>
    </row>
    <row r="270" spans="1:8" x14ac:dyDescent="0.3">
      <c r="A270" t="s">
        <v>4370</v>
      </c>
      <c r="B270" t="s">
        <v>4371</v>
      </c>
      <c r="C270">
        <v>54</v>
      </c>
      <c r="D270" t="s">
        <v>4361</v>
      </c>
      <c r="E270" t="s">
        <v>4372</v>
      </c>
      <c r="F270" s="1">
        <v>0</v>
      </c>
      <c r="G270" s="1">
        <v>0</v>
      </c>
      <c r="H270" s="9">
        <v>1</v>
      </c>
    </row>
    <row r="271" spans="1:8" x14ac:dyDescent="0.3">
      <c r="A271" t="s">
        <v>4373</v>
      </c>
      <c r="B271" t="s">
        <v>4374</v>
      </c>
      <c r="C271">
        <v>75</v>
      </c>
      <c r="D271" t="s">
        <v>4361</v>
      </c>
      <c r="E271" t="s">
        <v>4375</v>
      </c>
      <c r="F271" s="1">
        <v>0</v>
      </c>
      <c r="G271" s="1">
        <v>0</v>
      </c>
      <c r="H271" s="9">
        <v>1</v>
      </c>
    </row>
    <row r="272" spans="1:8" x14ac:dyDescent="0.3">
      <c r="A272" t="s">
        <v>4376</v>
      </c>
      <c r="B272" t="s">
        <v>4377</v>
      </c>
      <c r="C272">
        <v>159</v>
      </c>
      <c r="D272" t="s">
        <v>4361</v>
      </c>
      <c r="E272" t="s">
        <v>7</v>
      </c>
      <c r="F272" s="1">
        <v>0</v>
      </c>
      <c r="G272" s="1">
        <v>0</v>
      </c>
      <c r="H272" s="9">
        <v>1</v>
      </c>
    </row>
    <row r="273" spans="1:8" x14ac:dyDescent="0.3">
      <c r="A273" t="s">
        <v>4378</v>
      </c>
      <c r="B273" t="s">
        <v>4379</v>
      </c>
      <c r="C273">
        <v>0</v>
      </c>
      <c r="D273" t="s">
        <v>4340</v>
      </c>
      <c r="E273" t="s">
        <v>4340</v>
      </c>
      <c r="F273" s="1">
        <v>0</v>
      </c>
      <c r="G273" s="1">
        <v>0</v>
      </c>
      <c r="H273" s="9">
        <v>1</v>
      </c>
    </row>
    <row r="274" spans="1:8" x14ac:dyDescent="0.3">
      <c r="A274" t="s">
        <v>4380</v>
      </c>
      <c r="B274" t="s">
        <v>4381</v>
      </c>
      <c r="C274">
        <v>0</v>
      </c>
      <c r="D274" t="s">
        <v>4340</v>
      </c>
      <c r="E274" t="s">
        <v>4340</v>
      </c>
      <c r="F274" s="1">
        <v>0</v>
      </c>
      <c r="G274" s="1">
        <v>0</v>
      </c>
      <c r="H274" s="9">
        <v>1</v>
      </c>
    </row>
    <row r="275" spans="1:8" x14ac:dyDescent="0.3">
      <c r="A275" t="s">
        <v>4382</v>
      </c>
      <c r="B275" t="s">
        <v>1006</v>
      </c>
      <c r="C275">
        <v>29</v>
      </c>
      <c r="D275" t="s">
        <v>4340</v>
      </c>
      <c r="E275" t="s">
        <v>3917</v>
      </c>
      <c r="F275" s="1">
        <v>0</v>
      </c>
      <c r="G275" s="1">
        <v>0</v>
      </c>
      <c r="H275" s="9">
        <v>1</v>
      </c>
    </row>
    <row r="276" spans="1:8" x14ac:dyDescent="0.3">
      <c r="A276" t="s">
        <v>4383</v>
      </c>
      <c r="B276" t="s">
        <v>4384</v>
      </c>
      <c r="C276">
        <v>8</v>
      </c>
      <c r="D276" t="s">
        <v>4385</v>
      </c>
      <c r="E276" t="s">
        <v>4386</v>
      </c>
      <c r="F276" s="1">
        <v>0</v>
      </c>
      <c r="G276" s="1">
        <v>0</v>
      </c>
      <c r="H276" s="9">
        <v>1</v>
      </c>
    </row>
    <row r="277" spans="1:8" x14ac:dyDescent="0.3">
      <c r="A277" t="s">
        <v>4387</v>
      </c>
      <c r="B277" t="s">
        <v>4388</v>
      </c>
      <c r="C277">
        <v>63</v>
      </c>
      <c r="D277" t="s">
        <v>4385</v>
      </c>
      <c r="E277" t="s">
        <v>4389</v>
      </c>
      <c r="F277" s="1">
        <v>0</v>
      </c>
      <c r="G277" s="1">
        <v>0</v>
      </c>
      <c r="H277" s="9">
        <v>1</v>
      </c>
    </row>
    <row r="278" spans="1:8" x14ac:dyDescent="0.3">
      <c r="A278" t="s">
        <v>4390</v>
      </c>
      <c r="B278" t="s">
        <v>4391</v>
      </c>
      <c r="C278">
        <v>63</v>
      </c>
      <c r="D278" t="s">
        <v>4385</v>
      </c>
      <c r="E278" t="s">
        <v>4389</v>
      </c>
      <c r="F278" s="1">
        <v>0</v>
      </c>
      <c r="G278" s="1">
        <v>0</v>
      </c>
      <c r="H278" s="9">
        <v>1</v>
      </c>
    </row>
    <row r="279" spans="1:8" x14ac:dyDescent="0.3">
      <c r="A279" t="s">
        <v>4392</v>
      </c>
      <c r="B279" t="s">
        <v>4393</v>
      </c>
      <c r="C279">
        <v>64</v>
      </c>
      <c r="D279" t="s">
        <v>4351</v>
      </c>
      <c r="E279" t="s">
        <v>4375</v>
      </c>
      <c r="F279" s="1">
        <v>0</v>
      </c>
      <c r="G279" s="1">
        <v>0</v>
      </c>
      <c r="H279" s="9">
        <v>1</v>
      </c>
    </row>
    <row r="280" spans="1:8" x14ac:dyDescent="0.3">
      <c r="A280" t="s">
        <v>4394</v>
      </c>
      <c r="B280" t="s">
        <v>4395</v>
      </c>
      <c r="C280">
        <v>148</v>
      </c>
      <c r="D280" t="s">
        <v>4351</v>
      </c>
      <c r="E280" t="s">
        <v>7</v>
      </c>
      <c r="F280" s="1">
        <v>0</v>
      </c>
      <c r="G280" s="1">
        <v>0</v>
      </c>
      <c r="H280" s="9">
        <v>1</v>
      </c>
    </row>
    <row r="281" spans="1:8" x14ac:dyDescent="0.3">
      <c r="A281" t="s">
        <v>4396</v>
      </c>
      <c r="B281" t="s">
        <v>4397</v>
      </c>
      <c r="C281">
        <v>148</v>
      </c>
      <c r="D281" t="s">
        <v>4351</v>
      </c>
      <c r="E281" t="s">
        <v>7</v>
      </c>
      <c r="F281" s="1">
        <v>0</v>
      </c>
      <c r="G281" s="1">
        <v>0</v>
      </c>
      <c r="H281" s="9">
        <v>1</v>
      </c>
    </row>
    <row r="282" spans="1:8" x14ac:dyDescent="0.3">
      <c r="A282" t="s">
        <v>4398</v>
      </c>
      <c r="B282" t="s">
        <v>4399</v>
      </c>
      <c r="C282">
        <v>148</v>
      </c>
      <c r="D282" t="s">
        <v>4351</v>
      </c>
      <c r="E282" t="s">
        <v>7</v>
      </c>
      <c r="F282" s="1">
        <v>0</v>
      </c>
      <c r="G282" s="1">
        <v>0</v>
      </c>
      <c r="H282" s="9">
        <v>1</v>
      </c>
    </row>
    <row r="283" spans="1:8" x14ac:dyDescent="0.3">
      <c r="A283" t="s">
        <v>4400</v>
      </c>
      <c r="B283" t="s">
        <v>4401</v>
      </c>
      <c r="C283">
        <v>128</v>
      </c>
      <c r="D283" t="s">
        <v>4402</v>
      </c>
      <c r="E283" t="s">
        <v>3937</v>
      </c>
      <c r="F283" s="1">
        <v>0</v>
      </c>
      <c r="G283" s="1">
        <v>0</v>
      </c>
      <c r="H283" s="9">
        <v>1</v>
      </c>
    </row>
    <row r="284" spans="1:8" x14ac:dyDescent="0.3">
      <c r="A284" t="s">
        <v>4403</v>
      </c>
      <c r="B284" t="s">
        <v>4404</v>
      </c>
      <c r="C284">
        <v>132</v>
      </c>
      <c r="D284" t="s">
        <v>4402</v>
      </c>
      <c r="E284" t="s">
        <v>3940</v>
      </c>
      <c r="F284" s="1">
        <v>0</v>
      </c>
      <c r="G284" s="1">
        <v>0</v>
      </c>
      <c r="H284" s="9">
        <v>1</v>
      </c>
    </row>
    <row r="285" spans="1:8" x14ac:dyDescent="0.3">
      <c r="A285" t="s">
        <v>4405</v>
      </c>
      <c r="B285" t="s">
        <v>4406</v>
      </c>
      <c r="C285">
        <v>147</v>
      </c>
      <c r="D285" t="s">
        <v>4402</v>
      </c>
      <c r="E285" t="s">
        <v>7</v>
      </c>
      <c r="F285" s="1">
        <v>0</v>
      </c>
      <c r="G285" s="1">
        <v>0</v>
      </c>
      <c r="H285" s="9">
        <v>1</v>
      </c>
    </row>
    <row r="286" spans="1:8" x14ac:dyDescent="0.3">
      <c r="A286" t="s">
        <v>4407</v>
      </c>
      <c r="B286" t="s">
        <v>4408</v>
      </c>
      <c r="C286">
        <v>147</v>
      </c>
      <c r="D286" t="s">
        <v>4402</v>
      </c>
      <c r="E286" t="s">
        <v>7</v>
      </c>
      <c r="F286" s="1">
        <v>0</v>
      </c>
      <c r="G286" s="1">
        <v>0</v>
      </c>
      <c r="H286" s="9">
        <v>1</v>
      </c>
    </row>
    <row r="287" spans="1:8" x14ac:dyDescent="0.3">
      <c r="A287" t="s">
        <v>4409</v>
      </c>
      <c r="B287" t="s">
        <v>4410</v>
      </c>
      <c r="C287">
        <v>147</v>
      </c>
      <c r="D287" t="s">
        <v>4402</v>
      </c>
      <c r="E287" t="s">
        <v>7</v>
      </c>
      <c r="F287" s="1">
        <v>0</v>
      </c>
      <c r="G287" s="1">
        <v>0</v>
      </c>
      <c r="H287" s="9">
        <v>1</v>
      </c>
    </row>
    <row r="288" spans="1:8" x14ac:dyDescent="0.3">
      <c r="A288" t="s">
        <v>4411</v>
      </c>
      <c r="B288" t="s">
        <v>4412</v>
      </c>
      <c r="C288">
        <v>14</v>
      </c>
      <c r="D288" t="s">
        <v>4413</v>
      </c>
      <c r="E288" t="s">
        <v>4414</v>
      </c>
      <c r="F288" s="1">
        <v>0</v>
      </c>
      <c r="G288" s="1">
        <v>0</v>
      </c>
      <c r="H288" s="9">
        <v>1</v>
      </c>
    </row>
    <row r="289" spans="1:8" x14ac:dyDescent="0.3">
      <c r="A289" t="s">
        <v>4415</v>
      </c>
      <c r="B289" t="s">
        <v>4416</v>
      </c>
      <c r="C289">
        <v>5</v>
      </c>
      <c r="D289" t="s">
        <v>4417</v>
      </c>
      <c r="E289" t="s">
        <v>4418</v>
      </c>
      <c r="F289" s="1">
        <v>0</v>
      </c>
      <c r="G289" s="1">
        <v>0</v>
      </c>
      <c r="H289" s="9">
        <v>1</v>
      </c>
    </row>
    <row r="290" spans="1:8" x14ac:dyDescent="0.3">
      <c r="A290" t="s">
        <v>4419</v>
      </c>
      <c r="B290" t="s">
        <v>4420</v>
      </c>
      <c r="C290">
        <v>139</v>
      </c>
      <c r="D290" t="s">
        <v>4421</v>
      </c>
      <c r="E290" t="s">
        <v>7</v>
      </c>
      <c r="F290" s="1">
        <v>0</v>
      </c>
      <c r="G290" s="1">
        <v>0</v>
      </c>
      <c r="H290" s="9">
        <v>1</v>
      </c>
    </row>
    <row r="291" spans="1:8" x14ac:dyDescent="0.3">
      <c r="A291" t="s">
        <v>4422</v>
      </c>
      <c r="B291" t="s">
        <v>4423</v>
      </c>
      <c r="C291">
        <v>0</v>
      </c>
      <c r="E291" t="s">
        <v>4424</v>
      </c>
      <c r="F291" s="1">
        <v>0</v>
      </c>
      <c r="G291" s="1">
        <v>0</v>
      </c>
      <c r="H291" s="9">
        <v>1</v>
      </c>
    </row>
    <row r="292" spans="1:8" x14ac:dyDescent="0.3">
      <c r="A292" t="s">
        <v>4425</v>
      </c>
      <c r="B292" t="s">
        <v>4426</v>
      </c>
      <c r="C292">
        <v>44</v>
      </c>
      <c r="D292" t="s">
        <v>4424</v>
      </c>
      <c r="E292" t="s">
        <v>4427</v>
      </c>
      <c r="F292" s="1">
        <v>0</v>
      </c>
      <c r="G292" s="1">
        <v>0</v>
      </c>
      <c r="H292" s="9">
        <v>1</v>
      </c>
    </row>
    <row r="293" spans="1:8" x14ac:dyDescent="0.3">
      <c r="A293" t="s">
        <v>4428</v>
      </c>
      <c r="B293" t="s">
        <v>4429</v>
      </c>
      <c r="C293">
        <v>50</v>
      </c>
      <c r="D293" t="s">
        <v>4430</v>
      </c>
      <c r="E293" t="s">
        <v>4375</v>
      </c>
      <c r="F293" s="1">
        <v>0</v>
      </c>
      <c r="G293" s="1">
        <v>0</v>
      </c>
      <c r="H293" s="9">
        <v>1</v>
      </c>
    </row>
    <row r="294" spans="1:8" x14ac:dyDescent="0.3">
      <c r="A294" t="s">
        <v>4431</v>
      </c>
      <c r="B294" t="s">
        <v>4432</v>
      </c>
      <c r="C294">
        <v>0</v>
      </c>
      <c r="D294" t="s">
        <v>4433</v>
      </c>
      <c r="E294" t="s">
        <v>4433</v>
      </c>
      <c r="F294" s="1">
        <v>0</v>
      </c>
      <c r="G294" s="1">
        <v>0</v>
      </c>
      <c r="H294" s="9">
        <v>1</v>
      </c>
    </row>
    <row r="295" spans="1:8" x14ac:dyDescent="0.3">
      <c r="A295" t="s">
        <v>4434</v>
      </c>
      <c r="B295" t="s">
        <v>4435</v>
      </c>
      <c r="C295">
        <v>19</v>
      </c>
      <c r="D295" t="s">
        <v>4433</v>
      </c>
      <c r="E295" t="s">
        <v>4436</v>
      </c>
      <c r="F295" s="1">
        <v>0</v>
      </c>
      <c r="G295" s="1">
        <v>0</v>
      </c>
      <c r="H295" s="9">
        <v>1</v>
      </c>
    </row>
    <row r="296" spans="1:8" x14ac:dyDescent="0.3">
      <c r="A296" t="s">
        <v>4437</v>
      </c>
      <c r="B296" t="s">
        <v>4438</v>
      </c>
      <c r="C296">
        <v>19</v>
      </c>
      <c r="D296" t="s">
        <v>4433</v>
      </c>
      <c r="E296" t="s">
        <v>4436</v>
      </c>
      <c r="F296" s="1">
        <v>0</v>
      </c>
      <c r="G296" s="1">
        <v>0</v>
      </c>
      <c r="H296" s="9">
        <v>1</v>
      </c>
    </row>
    <row r="297" spans="1:8" x14ac:dyDescent="0.3">
      <c r="A297" t="s">
        <v>4439</v>
      </c>
      <c r="B297" t="s">
        <v>4440</v>
      </c>
      <c r="C297">
        <v>19</v>
      </c>
      <c r="D297" t="s">
        <v>4433</v>
      </c>
      <c r="E297" t="s">
        <v>4436</v>
      </c>
      <c r="F297" s="1">
        <v>0</v>
      </c>
      <c r="G297" s="1">
        <v>0</v>
      </c>
      <c r="H297" s="9">
        <v>1</v>
      </c>
    </row>
    <row r="298" spans="1:8" x14ac:dyDescent="0.3">
      <c r="A298" t="s">
        <v>4441</v>
      </c>
      <c r="B298" t="s">
        <v>4442</v>
      </c>
      <c r="C298">
        <v>19</v>
      </c>
      <c r="D298" t="s">
        <v>4433</v>
      </c>
      <c r="E298" t="s">
        <v>4436</v>
      </c>
      <c r="F298" s="1">
        <v>0</v>
      </c>
      <c r="G298" s="1">
        <v>0</v>
      </c>
      <c r="H298" s="9">
        <v>1</v>
      </c>
    </row>
    <row r="299" spans="1:8" x14ac:dyDescent="0.3">
      <c r="A299" t="s">
        <v>4443</v>
      </c>
      <c r="B299" t="s">
        <v>4444</v>
      </c>
      <c r="C299">
        <v>29</v>
      </c>
      <c r="D299" t="s">
        <v>4433</v>
      </c>
      <c r="E299" t="s">
        <v>4445</v>
      </c>
      <c r="F299" s="1">
        <v>0</v>
      </c>
      <c r="G299" s="1">
        <v>0</v>
      </c>
      <c r="H299" s="9">
        <v>1</v>
      </c>
    </row>
    <row r="300" spans="1:8" x14ac:dyDescent="0.3">
      <c r="A300" t="s">
        <v>4446</v>
      </c>
      <c r="B300" t="s">
        <v>4447</v>
      </c>
      <c r="C300">
        <v>29</v>
      </c>
      <c r="D300" t="s">
        <v>4433</v>
      </c>
      <c r="E300" t="s">
        <v>4445</v>
      </c>
      <c r="F300" s="1">
        <v>0</v>
      </c>
      <c r="G300" s="1">
        <v>0</v>
      </c>
      <c r="H300" s="9">
        <v>1</v>
      </c>
    </row>
    <row r="301" spans="1:8" x14ac:dyDescent="0.3">
      <c r="A301" t="s">
        <v>4448</v>
      </c>
      <c r="B301" t="s">
        <v>4449</v>
      </c>
      <c r="C301">
        <v>0</v>
      </c>
      <c r="D301" t="s">
        <v>4414</v>
      </c>
      <c r="F301" s="1">
        <v>0</v>
      </c>
      <c r="G301" s="1">
        <v>0</v>
      </c>
      <c r="H301" s="9">
        <v>1</v>
      </c>
    </row>
    <row r="302" spans="1:8" x14ac:dyDescent="0.3">
      <c r="A302" t="s">
        <v>4450</v>
      </c>
      <c r="B302" t="s">
        <v>4451</v>
      </c>
      <c r="C302">
        <v>9</v>
      </c>
      <c r="D302" t="s">
        <v>4414</v>
      </c>
      <c r="E302" t="s">
        <v>4452</v>
      </c>
      <c r="F302" s="1">
        <v>0</v>
      </c>
      <c r="G302" s="1">
        <v>0</v>
      </c>
      <c r="H302" s="9">
        <v>1</v>
      </c>
    </row>
    <row r="303" spans="1:8" x14ac:dyDescent="0.3">
      <c r="A303" t="s">
        <v>4453</v>
      </c>
      <c r="B303" t="s">
        <v>4454</v>
      </c>
      <c r="C303">
        <v>111</v>
      </c>
      <c r="D303" t="s">
        <v>4455</v>
      </c>
      <c r="E303" t="s">
        <v>3937</v>
      </c>
      <c r="F303" s="1">
        <v>0</v>
      </c>
      <c r="G303" s="1">
        <v>0</v>
      </c>
      <c r="H303" s="9">
        <v>1</v>
      </c>
    </row>
    <row r="304" spans="1:8" x14ac:dyDescent="0.3">
      <c r="A304" t="s">
        <v>4456</v>
      </c>
      <c r="B304" t="s">
        <v>4457</v>
      </c>
      <c r="C304">
        <v>0</v>
      </c>
      <c r="E304" t="s">
        <v>3917</v>
      </c>
      <c r="F304" s="1">
        <v>0</v>
      </c>
      <c r="G304" s="1">
        <v>0</v>
      </c>
      <c r="H304" s="9">
        <v>1</v>
      </c>
    </row>
    <row r="305" spans="1:8" x14ac:dyDescent="0.3">
      <c r="A305" t="s">
        <v>4458</v>
      </c>
      <c r="B305" t="s">
        <v>4459</v>
      </c>
      <c r="C305">
        <v>66</v>
      </c>
      <c r="D305" t="s">
        <v>3920</v>
      </c>
      <c r="E305" t="s">
        <v>4460</v>
      </c>
      <c r="F305" s="1">
        <v>0</v>
      </c>
      <c r="G305" s="1">
        <v>0</v>
      </c>
      <c r="H305" s="9">
        <v>1</v>
      </c>
    </row>
    <row r="306" spans="1:8" x14ac:dyDescent="0.3">
      <c r="A306" t="s">
        <v>4461</v>
      </c>
      <c r="B306" t="s">
        <v>4462</v>
      </c>
      <c r="C306">
        <v>0</v>
      </c>
      <c r="E306" t="s">
        <v>4463</v>
      </c>
      <c r="F306" s="1">
        <v>0</v>
      </c>
      <c r="G306" s="1">
        <v>0</v>
      </c>
      <c r="H306" s="9">
        <v>1</v>
      </c>
    </row>
    <row r="307" spans="1:8" x14ac:dyDescent="0.3">
      <c r="A307" t="s">
        <v>4464</v>
      </c>
      <c r="B307" t="s">
        <v>4465</v>
      </c>
      <c r="C307">
        <v>4</v>
      </c>
      <c r="D307" t="s">
        <v>4463</v>
      </c>
      <c r="E307" t="s">
        <v>4466</v>
      </c>
      <c r="F307" s="1">
        <v>0</v>
      </c>
      <c r="G307" s="1">
        <v>0</v>
      </c>
      <c r="H307" s="9">
        <v>1</v>
      </c>
    </row>
    <row r="308" spans="1:8" x14ac:dyDescent="0.3">
      <c r="A308" t="s">
        <v>4467</v>
      </c>
      <c r="B308" t="s">
        <v>4468</v>
      </c>
      <c r="C308">
        <v>39</v>
      </c>
      <c r="D308" t="s">
        <v>4463</v>
      </c>
      <c r="E308" t="s">
        <v>4469</v>
      </c>
      <c r="F308" s="1">
        <v>0</v>
      </c>
      <c r="G308" s="1">
        <v>0</v>
      </c>
      <c r="H308" s="9">
        <v>1</v>
      </c>
    </row>
    <row r="309" spans="1:8" x14ac:dyDescent="0.3">
      <c r="A309" t="s">
        <v>4470</v>
      </c>
      <c r="B309" t="s">
        <v>4471</v>
      </c>
      <c r="C309">
        <v>50</v>
      </c>
      <c r="D309" t="s">
        <v>4463</v>
      </c>
      <c r="E309" t="s">
        <v>4149</v>
      </c>
      <c r="F309" s="1">
        <v>0</v>
      </c>
      <c r="G309" s="1">
        <v>0</v>
      </c>
      <c r="H309" s="9">
        <v>1</v>
      </c>
    </row>
    <row r="310" spans="1:8" x14ac:dyDescent="0.3">
      <c r="A310" t="s">
        <v>4472</v>
      </c>
      <c r="B310" t="s">
        <v>4473</v>
      </c>
      <c r="C310">
        <v>127</v>
      </c>
      <c r="D310" t="s">
        <v>4463</v>
      </c>
      <c r="E310" t="s">
        <v>7</v>
      </c>
      <c r="F310" s="1">
        <v>0</v>
      </c>
      <c r="G310" s="1">
        <v>0</v>
      </c>
      <c r="H310" s="9">
        <v>1</v>
      </c>
    </row>
    <row r="311" spans="1:8" x14ac:dyDescent="0.3">
      <c r="A311" t="s">
        <v>4474</v>
      </c>
      <c r="B311" t="s">
        <v>4475</v>
      </c>
      <c r="C311">
        <v>20</v>
      </c>
      <c r="D311" t="s">
        <v>4476</v>
      </c>
      <c r="E311" t="s">
        <v>4369</v>
      </c>
      <c r="F311" s="1">
        <v>0</v>
      </c>
      <c r="G311" s="1">
        <v>0</v>
      </c>
      <c r="H311" s="9">
        <v>1</v>
      </c>
    </row>
    <row r="312" spans="1:8" x14ac:dyDescent="0.3">
      <c r="A312" t="s">
        <v>4477</v>
      </c>
      <c r="B312" t="s">
        <v>4478</v>
      </c>
      <c r="C312">
        <v>9</v>
      </c>
      <c r="D312" t="s">
        <v>4479</v>
      </c>
      <c r="E312" t="s">
        <v>4480</v>
      </c>
      <c r="F312" s="1">
        <v>0</v>
      </c>
      <c r="G312" s="1">
        <v>0</v>
      </c>
      <c r="H312" s="9">
        <v>1</v>
      </c>
    </row>
    <row r="313" spans="1:8" x14ac:dyDescent="0.3">
      <c r="A313" t="s">
        <v>4481</v>
      </c>
      <c r="B313" t="s">
        <v>4482</v>
      </c>
      <c r="C313">
        <v>11</v>
      </c>
      <c r="D313" t="s">
        <v>4452</v>
      </c>
      <c r="E313" t="s">
        <v>4483</v>
      </c>
      <c r="F313" s="1">
        <v>0</v>
      </c>
      <c r="G313" s="1">
        <v>0</v>
      </c>
      <c r="H313" s="9">
        <v>1</v>
      </c>
    </row>
    <row r="314" spans="1:8" x14ac:dyDescent="0.3">
      <c r="A314" t="s">
        <v>4484</v>
      </c>
      <c r="B314" t="s">
        <v>4485</v>
      </c>
      <c r="C314">
        <v>29</v>
      </c>
      <c r="D314" t="s">
        <v>4452</v>
      </c>
      <c r="E314" t="s">
        <v>4486</v>
      </c>
      <c r="F314" s="1">
        <v>0</v>
      </c>
      <c r="G314" s="1">
        <v>0</v>
      </c>
      <c r="H314" s="9">
        <v>1</v>
      </c>
    </row>
    <row r="315" spans="1:8" x14ac:dyDescent="0.3">
      <c r="A315" t="s">
        <v>4487</v>
      </c>
      <c r="B315" t="s">
        <v>4488</v>
      </c>
      <c r="C315">
        <v>4</v>
      </c>
      <c r="D315" t="s">
        <v>4489</v>
      </c>
      <c r="E315" t="s">
        <v>4480</v>
      </c>
      <c r="F315" s="1">
        <v>0</v>
      </c>
      <c r="G315" s="1">
        <v>0</v>
      </c>
      <c r="H315" s="9">
        <v>1</v>
      </c>
    </row>
    <row r="316" spans="1:8" x14ac:dyDescent="0.3">
      <c r="A316" t="s">
        <v>4490</v>
      </c>
      <c r="B316" t="s">
        <v>4491</v>
      </c>
      <c r="C316">
        <v>19</v>
      </c>
      <c r="D316" t="s">
        <v>4489</v>
      </c>
      <c r="E316" t="s">
        <v>4492</v>
      </c>
      <c r="F316" s="1">
        <v>0</v>
      </c>
      <c r="G316" s="1">
        <v>0</v>
      </c>
      <c r="H316" s="9">
        <v>1</v>
      </c>
    </row>
    <row r="317" spans="1:8" x14ac:dyDescent="0.3">
      <c r="A317" t="s">
        <v>4493</v>
      </c>
      <c r="B317" t="s">
        <v>4494</v>
      </c>
      <c r="C317">
        <v>19</v>
      </c>
      <c r="D317" t="s">
        <v>4489</v>
      </c>
      <c r="E317" t="s">
        <v>4492</v>
      </c>
      <c r="F317" s="1">
        <v>0</v>
      </c>
      <c r="G317" s="1">
        <v>0</v>
      </c>
      <c r="H317" s="9">
        <v>1</v>
      </c>
    </row>
    <row r="318" spans="1:8" x14ac:dyDescent="0.3">
      <c r="A318" t="s">
        <v>4495</v>
      </c>
      <c r="B318" t="s">
        <v>4496</v>
      </c>
      <c r="C318">
        <v>46</v>
      </c>
      <c r="D318" t="s">
        <v>4497</v>
      </c>
      <c r="E318" t="s">
        <v>4498</v>
      </c>
      <c r="F318" s="1">
        <v>0</v>
      </c>
      <c r="G318" s="1">
        <v>0</v>
      </c>
      <c r="H318" s="9">
        <v>1</v>
      </c>
    </row>
    <row r="319" spans="1:8" x14ac:dyDescent="0.3">
      <c r="A319" t="s">
        <v>4499</v>
      </c>
      <c r="B319" t="s">
        <v>4500</v>
      </c>
      <c r="C319">
        <v>4</v>
      </c>
      <c r="D319" t="s">
        <v>4501</v>
      </c>
      <c r="E319" t="s">
        <v>4502</v>
      </c>
      <c r="F319" s="1">
        <v>0</v>
      </c>
      <c r="G319" s="1">
        <v>0</v>
      </c>
      <c r="H319" s="9">
        <v>1</v>
      </c>
    </row>
    <row r="320" spans="1:8" x14ac:dyDescent="0.3">
      <c r="A320" t="s">
        <v>4503</v>
      </c>
      <c r="B320" t="s">
        <v>4504</v>
      </c>
      <c r="C320">
        <v>38</v>
      </c>
      <c r="D320" t="s">
        <v>4501</v>
      </c>
      <c r="E320" t="s">
        <v>4505</v>
      </c>
      <c r="F320" s="1">
        <v>0</v>
      </c>
      <c r="G320" s="1">
        <v>0</v>
      </c>
      <c r="H320" s="9">
        <v>1</v>
      </c>
    </row>
    <row r="321" spans="1:8" x14ac:dyDescent="0.3">
      <c r="A321" t="s">
        <v>4506</v>
      </c>
      <c r="B321" t="s">
        <v>4507</v>
      </c>
      <c r="C321">
        <v>48</v>
      </c>
      <c r="D321" t="s">
        <v>4501</v>
      </c>
      <c r="E321" t="s">
        <v>4508</v>
      </c>
      <c r="F321" s="1">
        <v>0</v>
      </c>
      <c r="G321" s="1">
        <v>0</v>
      </c>
      <c r="H321" s="9">
        <v>1</v>
      </c>
    </row>
    <row r="322" spans="1:8" x14ac:dyDescent="0.3">
      <c r="A322" t="s">
        <v>4509</v>
      </c>
      <c r="B322" t="s">
        <v>4510</v>
      </c>
      <c r="C322">
        <v>24</v>
      </c>
      <c r="D322" t="s">
        <v>4511</v>
      </c>
      <c r="E322" t="s">
        <v>4512</v>
      </c>
      <c r="F322" s="1">
        <v>0</v>
      </c>
      <c r="G322" s="1">
        <v>0</v>
      </c>
      <c r="H322" s="9">
        <v>1</v>
      </c>
    </row>
    <row r="323" spans="1:8" x14ac:dyDescent="0.3">
      <c r="A323" t="s">
        <v>4513</v>
      </c>
      <c r="B323" t="s">
        <v>4514</v>
      </c>
      <c r="C323">
        <v>10</v>
      </c>
      <c r="D323" t="s">
        <v>4515</v>
      </c>
      <c r="E323" t="s">
        <v>4369</v>
      </c>
      <c r="F323" s="1">
        <v>0</v>
      </c>
      <c r="G323" s="1">
        <v>0</v>
      </c>
      <c r="H323" s="9">
        <v>1</v>
      </c>
    </row>
    <row r="324" spans="1:8" x14ac:dyDescent="0.3">
      <c r="A324" t="s">
        <v>4516</v>
      </c>
      <c r="B324" t="s">
        <v>4517</v>
      </c>
      <c r="C324">
        <v>19</v>
      </c>
      <c r="D324" t="s">
        <v>4515</v>
      </c>
      <c r="E324" t="s">
        <v>4518</v>
      </c>
      <c r="F324" s="1">
        <v>0</v>
      </c>
      <c r="G324" s="1">
        <v>0</v>
      </c>
      <c r="H324" s="9">
        <v>1</v>
      </c>
    </row>
    <row r="325" spans="1:8" x14ac:dyDescent="0.3">
      <c r="A325" t="s">
        <v>4519</v>
      </c>
      <c r="B325" t="s">
        <v>4520</v>
      </c>
      <c r="C325">
        <v>19</v>
      </c>
      <c r="D325" t="s">
        <v>4515</v>
      </c>
      <c r="E325" t="s">
        <v>4518</v>
      </c>
      <c r="F325" s="1">
        <v>0</v>
      </c>
      <c r="G325" s="1">
        <v>0</v>
      </c>
      <c r="H325" s="9">
        <v>1</v>
      </c>
    </row>
    <row r="326" spans="1:8" x14ac:dyDescent="0.3">
      <c r="A326" t="s">
        <v>4521</v>
      </c>
      <c r="B326" t="s">
        <v>4522</v>
      </c>
      <c r="C326">
        <v>4</v>
      </c>
      <c r="D326" t="s">
        <v>4436</v>
      </c>
      <c r="E326" t="s">
        <v>4523</v>
      </c>
      <c r="F326" s="1">
        <v>0</v>
      </c>
      <c r="G326" s="1">
        <v>0</v>
      </c>
      <c r="H326" s="9">
        <v>1</v>
      </c>
    </row>
    <row r="327" spans="1:8" x14ac:dyDescent="0.3">
      <c r="A327" t="s">
        <v>4524</v>
      </c>
      <c r="B327" t="s">
        <v>4525</v>
      </c>
      <c r="C327">
        <v>14</v>
      </c>
      <c r="D327" t="s">
        <v>4436</v>
      </c>
      <c r="E327" t="s">
        <v>4526</v>
      </c>
      <c r="F327" s="1">
        <v>0</v>
      </c>
      <c r="G327" s="1">
        <v>0</v>
      </c>
      <c r="H327" s="9">
        <v>1</v>
      </c>
    </row>
    <row r="328" spans="1:8" x14ac:dyDescent="0.3">
      <c r="A328" t="s">
        <v>4527</v>
      </c>
      <c r="B328" t="s">
        <v>4528</v>
      </c>
      <c r="C328">
        <v>38</v>
      </c>
      <c r="D328" t="s">
        <v>4436</v>
      </c>
      <c r="E328" t="s">
        <v>4529</v>
      </c>
      <c r="F328" s="1">
        <v>0</v>
      </c>
      <c r="G328" s="1">
        <v>0</v>
      </c>
      <c r="H328" s="9">
        <v>1</v>
      </c>
    </row>
    <row r="329" spans="1:8" x14ac:dyDescent="0.3">
      <c r="A329" t="s">
        <v>4530</v>
      </c>
      <c r="B329" t="s">
        <v>4531</v>
      </c>
      <c r="C329">
        <v>9</v>
      </c>
      <c r="D329" t="s">
        <v>4532</v>
      </c>
      <c r="E329" t="s">
        <v>4445</v>
      </c>
      <c r="F329" s="1">
        <v>0</v>
      </c>
      <c r="G329" s="1">
        <v>0</v>
      </c>
      <c r="H329" s="9">
        <v>1</v>
      </c>
    </row>
    <row r="330" spans="1:8" x14ac:dyDescent="0.3">
      <c r="A330" t="s">
        <v>4533</v>
      </c>
      <c r="B330" t="s">
        <v>4534</v>
      </c>
      <c r="C330">
        <v>110</v>
      </c>
      <c r="D330" t="s">
        <v>4535</v>
      </c>
      <c r="E330" t="s">
        <v>7</v>
      </c>
      <c r="F330" s="1">
        <v>0</v>
      </c>
      <c r="G330" s="1">
        <v>0</v>
      </c>
      <c r="H330" s="9">
        <v>1</v>
      </c>
    </row>
    <row r="331" spans="1:8" x14ac:dyDescent="0.3">
      <c r="A331" t="s">
        <v>4536</v>
      </c>
      <c r="B331" t="s">
        <v>4537</v>
      </c>
      <c r="C331">
        <v>4</v>
      </c>
      <c r="D331" t="s">
        <v>4538</v>
      </c>
      <c r="E331" t="s">
        <v>4539</v>
      </c>
      <c r="F331" s="1">
        <v>0</v>
      </c>
      <c r="G331" s="1">
        <v>0</v>
      </c>
      <c r="H331" s="9">
        <v>1</v>
      </c>
    </row>
    <row r="332" spans="1:8" x14ac:dyDescent="0.3">
      <c r="A332" t="s">
        <v>4540</v>
      </c>
      <c r="B332" t="s">
        <v>4541</v>
      </c>
      <c r="C332">
        <v>38</v>
      </c>
      <c r="D332" t="s">
        <v>4538</v>
      </c>
      <c r="E332" t="s">
        <v>4508</v>
      </c>
      <c r="F332" s="1">
        <v>0</v>
      </c>
      <c r="G332" s="1">
        <v>0</v>
      </c>
      <c r="H332" s="9">
        <v>1</v>
      </c>
    </row>
    <row r="333" spans="1:8" x14ac:dyDescent="0.3">
      <c r="A333" t="s">
        <v>4542</v>
      </c>
      <c r="B333" t="s">
        <v>4543</v>
      </c>
      <c r="C333">
        <v>0</v>
      </c>
      <c r="D333" t="s">
        <v>4369</v>
      </c>
      <c r="E333" t="s">
        <v>4369</v>
      </c>
      <c r="F333" s="1">
        <v>0</v>
      </c>
      <c r="G333" s="1">
        <v>0</v>
      </c>
      <c r="H333" s="9">
        <v>1</v>
      </c>
    </row>
    <row r="334" spans="1:8" x14ac:dyDescent="0.3">
      <c r="A334" t="s">
        <v>4544</v>
      </c>
      <c r="B334" t="s">
        <v>4545</v>
      </c>
      <c r="C334">
        <v>0</v>
      </c>
      <c r="E334" t="s">
        <v>4369</v>
      </c>
      <c r="F334" s="1">
        <v>0</v>
      </c>
      <c r="G334" s="1">
        <v>0</v>
      </c>
      <c r="H334" s="9">
        <v>1</v>
      </c>
    </row>
    <row r="335" spans="1:8" x14ac:dyDescent="0.3">
      <c r="A335" t="s">
        <v>4546</v>
      </c>
      <c r="B335" t="s">
        <v>4547</v>
      </c>
      <c r="C335">
        <v>0</v>
      </c>
      <c r="E335" t="s">
        <v>4369</v>
      </c>
      <c r="F335" s="1">
        <v>0</v>
      </c>
      <c r="G335" s="1">
        <v>0</v>
      </c>
      <c r="H335" s="9">
        <v>1</v>
      </c>
    </row>
    <row r="336" spans="1:8" x14ac:dyDescent="0.3">
      <c r="A336" t="s">
        <v>4548</v>
      </c>
      <c r="B336" t="s">
        <v>4549</v>
      </c>
      <c r="C336">
        <v>33</v>
      </c>
      <c r="D336" t="s">
        <v>4369</v>
      </c>
      <c r="E336" t="s">
        <v>4498</v>
      </c>
      <c r="F336" s="1">
        <v>0</v>
      </c>
      <c r="G336" s="1">
        <v>0</v>
      </c>
      <c r="H336" s="9">
        <v>1</v>
      </c>
    </row>
    <row r="337" spans="1:8" x14ac:dyDescent="0.3">
      <c r="A337" t="s">
        <v>4550</v>
      </c>
      <c r="B337" t="s">
        <v>4551</v>
      </c>
      <c r="C337">
        <v>51</v>
      </c>
      <c r="D337" t="s">
        <v>4369</v>
      </c>
      <c r="E337" t="s">
        <v>4552</v>
      </c>
      <c r="F337" s="1">
        <v>0</v>
      </c>
      <c r="G337" s="1">
        <v>0</v>
      </c>
      <c r="H337" s="9">
        <v>1</v>
      </c>
    </row>
    <row r="338" spans="1:8" x14ac:dyDescent="0.3">
      <c r="A338" t="s">
        <v>4553</v>
      </c>
      <c r="B338" t="s">
        <v>4554</v>
      </c>
      <c r="C338">
        <v>51</v>
      </c>
      <c r="D338" t="s">
        <v>4369</v>
      </c>
      <c r="E338" t="s">
        <v>4552</v>
      </c>
      <c r="F338" s="1">
        <v>0</v>
      </c>
      <c r="G338" s="1">
        <v>0</v>
      </c>
      <c r="H338" s="9">
        <v>1</v>
      </c>
    </row>
    <row r="339" spans="1:8" x14ac:dyDescent="0.3">
      <c r="A339" t="s">
        <v>4555</v>
      </c>
      <c r="B339" t="s">
        <v>4556</v>
      </c>
      <c r="C339">
        <v>51</v>
      </c>
      <c r="D339" t="s">
        <v>4369</v>
      </c>
      <c r="E339" t="s">
        <v>4552</v>
      </c>
      <c r="F339" s="1">
        <v>0</v>
      </c>
      <c r="G339" s="1">
        <v>0</v>
      </c>
      <c r="H339" s="9">
        <v>1</v>
      </c>
    </row>
    <row r="340" spans="1:8" x14ac:dyDescent="0.3">
      <c r="A340" t="s">
        <v>4557</v>
      </c>
      <c r="B340" t="s">
        <v>4558</v>
      </c>
      <c r="C340">
        <v>51</v>
      </c>
      <c r="D340" t="s">
        <v>4369</v>
      </c>
      <c r="E340" t="s">
        <v>4552</v>
      </c>
      <c r="F340" s="1">
        <v>0</v>
      </c>
      <c r="G340" s="1">
        <v>0</v>
      </c>
      <c r="H340" s="9">
        <v>1</v>
      </c>
    </row>
    <row r="341" spans="1:8" x14ac:dyDescent="0.3">
      <c r="A341" t="s">
        <v>4559</v>
      </c>
      <c r="B341" t="s">
        <v>4560</v>
      </c>
      <c r="C341">
        <v>51</v>
      </c>
      <c r="D341" t="s">
        <v>4369</v>
      </c>
      <c r="E341" t="s">
        <v>4552</v>
      </c>
      <c r="F341" s="1">
        <v>0</v>
      </c>
      <c r="G341" s="1">
        <v>0</v>
      </c>
      <c r="H341" s="9">
        <v>1</v>
      </c>
    </row>
    <row r="342" spans="1:8" x14ac:dyDescent="0.3">
      <c r="A342" t="s">
        <v>4561</v>
      </c>
      <c r="B342" t="s">
        <v>4562</v>
      </c>
      <c r="C342">
        <v>51</v>
      </c>
      <c r="D342" t="s">
        <v>4369</v>
      </c>
      <c r="E342" t="s">
        <v>4552</v>
      </c>
      <c r="F342" s="1">
        <v>0</v>
      </c>
      <c r="G342" s="1">
        <v>0</v>
      </c>
      <c r="H342" s="9">
        <v>1</v>
      </c>
    </row>
    <row r="343" spans="1:8" x14ac:dyDescent="0.3">
      <c r="A343" t="s">
        <v>4563</v>
      </c>
      <c r="B343" t="s">
        <v>4564</v>
      </c>
      <c r="C343">
        <v>51</v>
      </c>
      <c r="D343" t="s">
        <v>4369</v>
      </c>
      <c r="E343" t="s">
        <v>4552</v>
      </c>
      <c r="F343" s="1">
        <v>0</v>
      </c>
      <c r="G343" s="1">
        <v>0</v>
      </c>
      <c r="H343" s="9">
        <v>1</v>
      </c>
    </row>
    <row r="344" spans="1:8" x14ac:dyDescent="0.3">
      <c r="A344" t="s">
        <v>4565</v>
      </c>
      <c r="B344" t="s">
        <v>4566</v>
      </c>
      <c r="C344">
        <v>51</v>
      </c>
      <c r="D344" t="s">
        <v>4369</v>
      </c>
      <c r="E344" t="s">
        <v>4552</v>
      </c>
      <c r="F344" s="1">
        <v>0</v>
      </c>
      <c r="G344" s="1">
        <v>0</v>
      </c>
      <c r="H344" s="9">
        <v>1</v>
      </c>
    </row>
    <row r="345" spans="1:8" x14ac:dyDescent="0.3">
      <c r="A345" t="s">
        <v>4567</v>
      </c>
      <c r="B345" t="s">
        <v>4568</v>
      </c>
      <c r="C345">
        <v>51</v>
      </c>
      <c r="D345" t="s">
        <v>4369</v>
      </c>
      <c r="E345" t="s">
        <v>4552</v>
      </c>
      <c r="F345" s="1">
        <v>0</v>
      </c>
      <c r="G345" s="1">
        <v>0</v>
      </c>
      <c r="H345" s="9">
        <v>1</v>
      </c>
    </row>
    <row r="346" spans="1:8" x14ac:dyDescent="0.3">
      <c r="A346" t="s">
        <v>4569</v>
      </c>
      <c r="B346" t="s">
        <v>4570</v>
      </c>
      <c r="C346">
        <v>51</v>
      </c>
      <c r="D346" t="s">
        <v>4369</v>
      </c>
      <c r="E346" t="s">
        <v>4552</v>
      </c>
      <c r="F346" s="1">
        <v>0</v>
      </c>
      <c r="G346" s="1">
        <v>0</v>
      </c>
      <c r="H346" s="9">
        <v>1</v>
      </c>
    </row>
    <row r="347" spans="1:8" x14ac:dyDescent="0.3">
      <c r="A347" t="s">
        <v>4571</v>
      </c>
      <c r="B347" t="s">
        <v>4572</v>
      </c>
      <c r="C347">
        <v>0</v>
      </c>
      <c r="D347" t="s">
        <v>4372</v>
      </c>
      <c r="E347" t="s">
        <v>4372</v>
      </c>
      <c r="F347" s="1">
        <v>0</v>
      </c>
      <c r="G347" s="1">
        <v>0</v>
      </c>
      <c r="H347" s="9">
        <v>1</v>
      </c>
    </row>
    <row r="348" spans="1:8" x14ac:dyDescent="0.3">
      <c r="A348" t="s">
        <v>4573</v>
      </c>
      <c r="B348" t="s">
        <v>4574</v>
      </c>
      <c r="C348">
        <v>0</v>
      </c>
      <c r="D348" t="s">
        <v>4372</v>
      </c>
      <c r="E348" t="s">
        <v>4372</v>
      </c>
      <c r="F348" s="1">
        <v>0</v>
      </c>
      <c r="G348" s="1">
        <v>0</v>
      </c>
      <c r="H348" s="9">
        <v>1</v>
      </c>
    </row>
    <row r="349" spans="1:8" x14ac:dyDescent="0.3">
      <c r="A349" t="s">
        <v>4575</v>
      </c>
      <c r="B349" t="s">
        <v>4576</v>
      </c>
      <c r="C349">
        <v>1</v>
      </c>
      <c r="D349" t="s">
        <v>4372</v>
      </c>
      <c r="E349" t="s">
        <v>4539</v>
      </c>
      <c r="F349" s="1">
        <v>0</v>
      </c>
      <c r="G349" s="1">
        <v>0</v>
      </c>
      <c r="H349" s="9">
        <v>1</v>
      </c>
    </row>
    <row r="350" spans="1:8" x14ac:dyDescent="0.3">
      <c r="A350" t="s">
        <v>4577</v>
      </c>
      <c r="B350" t="s">
        <v>4578</v>
      </c>
      <c r="C350">
        <v>21</v>
      </c>
      <c r="D350" t="s">
        <v>4372</v>
      </c>
      <c r="E350" t="s">
        <v>4375</v>
      </c>
      <c r="F350" s="1">
        <v>0</v>
      </c>
      <c r="G350" s="1">
        <v>0</v>
      </c>
      <c r="H350" s="9">
        <v>1</v>
      </c>
    </row>
    <row r="351" spans="1:8" x14ac:dyDescent="0.3">
      <c r="A351" t="s">
        <v>4579</v>
      </c>
      <c r="B351" t="s">
        <v>4580</v>
      </c>
      <c r="C351">
        <v>21</v>
      </c>
      <c r="D351" t="s">
        <v>4372</v>
      </c>
      <c r="E351" t="s">
        <v>4375</v>
      </c>
      <c r="F351" s="1">
        <v>0</v>
      </c>
      <c r="G351" s="1">
        <v>0</v>
      </c>
      <c r="H351" s="9">
        <v>1</v>
      </c>
    </row>
    <row r="352" spans="1:8" x14ac:dyDescent="0.3">
      <c r="A352" t="s">
        <v>4581</v>
      </c>
      <c r="B352" t="s">
        <v>4582</v>
      </c>
      <c r="C352">
        <v>21</v>
      </c>
      <c r="D352" t="s">
        <v>4372</v>
      </c>
      <c r="E352" t="s">
        <v>4375</v>
      </c>
      <c r="F352" s="1">
        <v>0</v>
      </c>
      <c r="G352" s="1">
        <v>0</v>
      </c>
      <c r="H352" s="9">
        <v>1</v>
      </c>
    </row>
    <row r="353" spans="1:8" x14ac:dyDescent="0.3">
      <c r="A353" t="s">
        <v>4583</v>
      </c>
      <c r="B353" t="s">
        <v>4584</v>
      </c>
      <c r="C353">
        <v>86</v>
      </c>
      <c r="D353" t="s">
        <v>4372</v>
      </c>
      <c r="E353" t="s">
        <v>3937</v>
      </c>
      <c r="F353" s="1">
        <v>0</v>
      </c>
      <c r="G353" s="1">
        <v>0</v>
      </c>
      <c r="H353" s="9">
        <v>1</v>
      </c>
    </row>
    <row r="354" spans="1:8" x14ac:dyDescent="0.3">
      <c r="A354" t="s">
        <v>4585</v>
      </c>
      <c r="B354" t="s">
        <v>4586</v>
      </c>
      <c r="C354">
        <v>86</v>
      </c>
      <c r="D354" t="s">
        <v>4372</v>
      </c>
      <c r="E354" t="s">
        <v>3937</v>
      </c>
      <c r="F354" s="1">
        <v>0</v>
      </c>
      <c r="G354" s="1">
        <v>0</v>
      </c>
      <c r="H354" s="9">
        <v>1</v>
      </c>
    </row>
    <row r="355" spans="1:8" x14ac:dyDescent="0.3">
      <c r="A355" t="s">
        <v>4587</v>
      </c>
      <c r="B355" t="s">
        <v>4588</v>
      </c>
      <c r="C355">
        <v>105</v>
      </c>
      <c r="D355" t="s">
        <v>4372</v>
      </c>
      <c r="E355" t="s">
        <v>7</v>
      </c>
      <c r="F355" s="1">
        <v>0</v>
      </c>
      <c r="G355" s="1">
        <v>0</v>
      </c>
      <c r="H355" s="9">
        <v>1</v>
      </c>
    </row>
    <row r="356" spans="1:8" x14ac:dyDescent="0.3">
      <c r="A356" t="s">
        <v>4589</v>
      </c>
      <c r="B356" t="s">
        <v>4590</v>
      </c>
      <c r="C356">
        <v>0</v>
      </c>
      <c r="E356" t="s">
        <v>4539</v>
      </c>
      <c r="F356" s="1">
        <v>0</v>
      </c>
      <c r="G356" s="1">
        <v>0</v>
      </c>
      <c r="H356" s="9">
        <v>1</v>
      </c>
    </row>
    <row r="357" spans="1:8" x14ac:dyDescent="0.3">
      <c r="A357" t="s">
        <v>4591</v>
      </c>
      <c r="B357" t="s">
        <v>4592</v>
      </c>
      <c r="C357">
        <v>0</v>
      </c>
      <c r="E357" t="s">
        <v>4539</v>
      </c>
      <c r="F357" s="1">
        <v>0</v>
      </c>
      <c r="G357" s="1">
        <v>0</v>
      </c>
      <c r="H357" s="9">
        <v>1</v>
      </c>
    </row>
    <row r="358" spans="1:8" x14ac:dyDescent="0.3">
      <c r="A358" t="s">
        <v>4593</v>
      </c>
      <c r="B358" t="s">
        <v>1320</v>
      </c>
      <c r="C358">
        <v>12</v>
      </c>
      <c r="D358" t="s">
        <v>4539</v>
      </c>
      <c r="E358" t="s">
        <v>4512</v>
      </c>
      <c r="F358" s="1">
        <v>0</v>
      </c>
      <c r="G358" s="1">
        <v>0</v>
      </c>
      <c r="H358" s="9">
        <v>1</v>
      </c>
    </row>
    <row r="359" spans="1:8" x14ac:dyDescent="0.3">
      <c r="A359" t="s">
        <v>4594</v>
      </c>
      <c r="B359" t="s">
        <v>4595</v>
      </c>
      <c r="C359">
        <v>20</v>
      </c>
      <c r="D359" t="s">
        <v>4539</v>
      </c>
      <c r="E359" t="s">
        <v>4375</v>
      </c>
      <c r="F359" s="1">
        <v>0</v>
      </c>
      <c r="G359" s="1">
        <v>0</v>
      </c>
      <c r="H359" s="9">
        <v>1</v>
      </c>
    </row>
    <row r="360" spans="1:8" x14ac:dyDescent="0.3">
      <c r="A360" t="s">
        <v>4596</v>
      </c>
      <c r="B360" t="s">
        <v>4597</v>
      </c>
      <c r="C360">
        <v>4</v>
      </c>
      <c r="D360" t="s">
        <v>4445</v>
      </c>
      <c r="E360" t="s">
        <v>4526</v>
      </c>
      <c r="F360" s="1">
        <v>0</v>
      </c>
      <c r="G360" s="1">
        <v>0</v>
      </c>
      <c r="H360" s="9">
        <v>1</v>
      </c>
    </row>
    <row r="361" spans="1:8" x14ac:dyDescent="0.3">
      <c r="A361" t="s">
        <v>4598</v>
      </c>
      <c r="B361" t="s">
        <v>4599</v>
      </c>
      <c r="C361">
        <v>0</v>
      </c>
      <c r="D361" t="s">
        <v>4600</v>
      </c>
      <c r="F361" s="1">
        <v>0</v>
      </c>
      <c r="G361" s="1">
        <v>0</v>
      </c>
      <c r="H361" s="9">
        <v>1</v>
      </c>
    </row>
    <row r="362" spans="1:8" x14ac:dyDescent="0.3">
      <c r="A362" t="s">
        <v>4601</v>
      </c>
      <c r="B362" t="s">
        <v>4602</v>
      </c>
      <c r="C362">
        <v>0</v>
      </c>
      <c r="D362" t="s">
        <v>4600</v>
      </c>
      <c r="F362" s="1">
        <v>0</v>
      </c>
      <c r="G362" s="1">
        <v>0</v>
      </c>
      <c r="H362" s="9">
        <v>1</v>
      </c>
    </row>
    <row r="363" spans="1:8" x14ac:dyDescent="0.3">
      <c r="A363" t="s">
        <v>4603</v>
      </c>
      <c r="B363" t="s">
        <v>4604</v>
      </c>
      <c r="C363">
        <v>0</v>
      </c>
      <c r="D363" t="s">
        <v>4600</v>
      </c>
      <c r="F363" s="1">
        <v>0</v>
      </c>
      <c r="G363" s="1">
        <v>0</v>
      </c>
      <c r="H363" s="9">
        <v>1</v>
      </c>
    </row>
    <row r="364" spans="1:8" x14ac:dyDescent="0.3">
      <c r="A364" t="s">
        <v>4605</v>
      </c>
      <c r="B364" t="s">
        <v>4606</v>
      </c>
      <c r="C364">
        <v>0</v>
      </c>
      <c r="D364" t="s">
        <v>4600</v>
      </c>
      <c r="E364" t="s">
        <v>4600</v>
      </c>
      <c r="F364" s="1">
        <v>0</v>
      </c>
      <c r="G364" s="1">
        <v>0</v>
      </c>
      <c r="H364" s="9">
        <v>1</v>
      </c>
    </row>
    <row r="365" spans="1:8" x14ac:dyDescent="0.3">
      <c r="A365" t="s">
        <v>4607</v>
      </c>
      <c r="B365" t="s">
        <v>4608</v>
      </c>
      <c r="C365">
        <v>0</v>
      </c>
      <c r="D365" t="s">
        <v>4600</v>
      </c>
      <c r="E365" t="s">
        <v>4600</v>
      </c>
      <c r="F365" s="1">
        <v>0</v>
      </c>
      <c r="G365" s="1">
        <v>0</v>
      </c>
      <c r="H365" s="9">
        <v>1</v>
      </c>
    </row>
    <row r="366" spans="1:8" x14ac:dyDescent="0.3">
      <c r="A366" t="s">
        <v>4609</v>
      </c>
      <c r="B366" t="s">
        <v>4610</v>
      </c>
      <c r="C366">
        <v>0</v>
      </c>
      <c r="D366" t="s">
        <v>4600</v>
      </c>
      <c r="E366" t="s">
        <v>4600</v>
      </c>
      <c r="F366" s="1">
        <v>0</v>
      </c>
      <c r="G366" s="1">
        <v>0</v>
      </c>
      <c r="H366" s="9">
        <v>1</v>
      </c>
    </row>
    <row r="367" spans="1:8" x14ac:dyDescent="0.3">
      <c r="A367" t="s">
        <v>4611</v>
      </c>
      <c r="B367" t="s">
        <v>4612</v>
      </c>
      <c r="C367">
        <v>0</v>
      </c>
      <c r="D367" t="s">
        <v>4613</v>
      </c>
      <c r="E367" t="s">
        <v>4613</v>
      </c>
      <c r="F367" s="1">
        <v>0</v>
      </c>
      <c r="G367" s="1">
        <v>0</v>
      </c>
      <c r="H367" s="9">
        <v>1</v>
      </c>
    </row>
    <row r="368" spans="1:8" x14ac:dyDescent="0.3">
      <c r="A368" t="s">
        <v>4614</v>
      </c>
      <c r="B368" t="s">
        <v>4615</v>
      </c>
      <c r="C368">
        <v>0</v>
      </c>
      <c r="D368" t="s">
        <v>4613</v>
      </c>
      <c r="E368" t="s">
        <v>4613</v>
      </c>
      <c r="F368" s="1">
        <v>0</v>
      </c>
      <c r="G368" s="1">
        <v>0</v>
      </c>
      <c r="H368" s="9">
        <v>1</v>
      </c>
    </row>
    <row r="369" spans="1:8" x14ac:dyDescent="0.3">
      <c r="A369" t="s">
        <v>4616</v>
      </c>
      <c r="B369" t="s">
        <v>4617</v>
      </c>
      <c r="C369">
        <v>0</v>
      </c>
      <c r="D369" t="s">
        <v>4618</v>
      </c>
      <c r="E369" t="s">
        <v>4618</v>
      </c>
      <c r="F369" s="1">
        <v>0</v>
      </c>
      <c r="G369" s="1">
        <v>0</v>
      </c>
      <c r="H369" s="9">
        <v>1</v>
      </c>
    </row>
    <row r="370" spans="1:8" x14ac:dyDescent="0.3">
      <c r="A370" t="s">
        <v>4619</v>
      </c>
      <c r="B370" t="s">
        <v>4620</v>
      </c>
      <c r="C370">
        <v>35</v>
      </c>
      <c r="D370" t="s">
        <v>4618</v>
      </c>
      <c r="E370" t="s">
        <v>4621</v>
      </c>
      <c r="F370" s="1">
        <v>0</v>
      </c>
      <c r="G370" s="1">
        <v>0</v>
      </c>
      <c r="H370" s="9">
        <v>1</v>
      </c>
    </row>
    <row r="371" spans="1:8" x14ac:dyDescent="0.3">
      <c r="A371" t="s">
        <v>4622</v>
      </c>
      <c r="B371" t="s">
        <v>4623</v>
      </c>
      <c r="C371">
        <v>41</v>
      </c>
      <c r="D371" t="s">
        <v>4618</v>
      </c>
      <c r="E371" t="s">
        <v>4343</v>
      </c>
      <c r="F371" s="1">
        <v>0</v>
      </c>
      <c r="G371" s="1">
        <v>0</v>
      </c>
      <c r="H371" s="9">
        <v>1</v>
      </c>
    </row>
    <row r="372" spans="1:8" x14ac:dyDescent="0.3">
      <c r="A372" t="s">
        <v>4624</v>
      </c>
      <c r="B372" t="s">
        <v>4625</v>
      </c>
      <c r="C372">
        <v>4</v>
      </c>
      <c r="D372" t="s">
        <v>4626</v>
      </c>
      <c r="E372" t="s">
        <v>4512</v>
      </c>
      <c r="F372" s="1">
        <v>0</v>
      </c>
      <c r="G372" s="1">
        <v>0</v>
      </c>
      <c r="H372" s="9">
        <v>1</v>
      </c>
    </row>
    <row r="373" spans="1:8" x14ac:dyDescent="0.3">
      <c r="A373" t="s">
        <v>4627</v>
      </c>
      <c r="B373" t="s">
        <v>4628</v>
      </c>
      <c r="C373">
        <v>4</v>
      </c>
      <c r="D373" t="s">
        <v>4626</v>
      </c>
      <c r="E373" t="s">
        <v>4512</v>
      </c>
      <c r="F373" s="1">
        <v>0</v>
      </c>
      <c r="G373" s="1">
        <v>0</v>
      </c>
      <c r="H373" s="9">
        <v>1</v>
      </c>
    </row>
    <row r="374" spans="1:8" x14ac:dyDescent="0.3">
      <c r="A374" t="s">
        <v>4629</v>
      </c>
      <c r="B374" t="s">
        <v>4630</v>
      </c>
      <c r="C374">
        <v>86</v>
      </c>
      <c r="D374" t="s">
        <v>4626</v>
      </c>
      <c r="E374" t="s">
        <v>4631</v>
      </c>
      <c r="F374" s="1">
        <v>0</v>
      </c>
      <c r="G374" s="1">
        <v>0</v>
      </c>
      <c r="H374" s="9">
        <v>1</v>
      </c>
    </row>
    <row r="375" spans="1:8" x14ac:dyDescent="0.3">
      <c r="A375" t="s">
        <v>4632</v>
      </c>
      <c r="B375" t="s">
        <v>4633</v>
      </c>
      <c r="C375">
        <v>0</v>
      </c>
      <c r="E375" t="s">
        <v>4512</v>
      </c>
      <c r="F375" s="1">
        <v>0</v>
      </c>
      <c r="G375" s="1">
        <v>0</v>
      </c>
      <c r="H375" s="9">
        <v>1</v>
      </c>
    </row>
    <row r="376" spans="1:8" x14ac:dyDescent="0.3">
      <c r="A376" t="s">
        <v>4634</v>
      </c>
      <c r="B376" t="s">
        <v>4635</v>
      </c>
      <c r="C376">
        <v>9</v>
      </c>
      <c r="D376" t="s">
        <v>4512</v>
      </c>
      <c r="E376" t="s">
        <v>4636</v>
      </c>
      <c r="F376" s="1">
        <v>0</v>
      </c>
      <c r="G376" s="1">
        <v>0</v>
      </c>
      <c r="H376" s="9">
        <v>1</v>
      </c>
    </row>
    <row r="377" spans="1:8" x14ac:dyDescent="0.3">
      <c r="A377" t="s">
        <v>4637</v>
      </c>
      <c r="B377" t="s">
        <v>4638</v>
      </c>
      <c r="C377">
        <v>0</v>
      </c>
      <c r="D377" t="s">
        <v>4389</v>
      </c>
      <c r="E377" t="s">
        <v>4389</v>
      </c>
      <c r="F377" s="1">
        <v>0</v>
      </c>
      <c r="G377" s="1">
        <v>0</v>
      </c>
      <c r="H377" s="9">
        <v>1</v>
      </c>
    </row>
    <row r="378" spans="1:8" x14ac:dyDescent="0.3">
      <c r="A378" t="s">
        <v>4639</v>
      </c>
      <c r="B378" t="s">
        <v>4640</v>
      </c>
      <c r="C378">
        <v>72</v>
      </c>
      <c r="D378" t="s">
        <v>4389</v>
      </c>
      <c r="E378" t="s">
        <v>3937</v>
      </c>
      <c r="F378" s="1">
        <v>0</v>
      </c>
      <c r="G378" s="1">
        <v>0</v>
      </c>
      <c r="H378" s="9">
        <v>1</v>
      </c>
    </row>
    <row r="379" spans="1:8" x14ac:dyDescent="0.3">
      <c r="A379" t="s">
        <v>4641</v>
      </c>
      <c r="B379" t="s">
        <v>4642</v>
      </c>
      <c r="C379">
        <v>72</v>
      </c>
      <c r="D379" t="s">
        <v>4389</v>
      </c>
      <c r="E379" t="s">
        <v>3937</v>
      </c>
      <c r="F379" s="1">
        <v>0</v>
      </c>
      <c r="G379" s="1">
        <v>0</v>
      </c>
      <c r="H379" s="9">
        <v>1</v>
      </c>
    </row>
    <row r="380" spans="1:8" x14ac:dyDescent="0.3">
      <c r="A380" t="s">
        <v>4643</v>
      </c>
      <c r="B380" t="s">
        <v>4644</v>
      </c>
      <c r="C380">
        <v>72</v>
      </c>
      <c r="D380" t="s">
        <v>4389</v>
      </c>
      <c r="E380" t="s">
        <v>3937</v>
      </c>
      <c r="F380" s="1">
        <v>0</v>
      </c>
      <c r="G380" s="1">
        <v>0</v>
      </c>
      <c r="H380" s="9">
        <v>1</v>
      </c>
    </row>
    <row r="381" spans="1:8" x14ac:dyDescent="0.3">
      <c r="A381" t="s">
        <v>4645</v>
      </c>
      <c r="B381" t="s">
        <v>4646</v>
      </c>
      <c r="C381">
        <v>72</v>
      </c>
      <c r="D381" t="s">
        <v>4389</v>
      </c>
      <c r="E381" t="s">
        <v>3937</v>
      </c>
      <c r="F381" s="1">
        <v>0</v>
      </c>
      <c r="G381" s="1">
        <v>0</v>
      </c>
      <c r="H381" s="9">
        <v>1</v>
      </c>
    </row>
    <row r="382" spans="1:8" x14ac:dyDescent="0.3">
      <c r="A382" t="s">
        <v>4647</v>
      </c>
      <c r="B382" t="s">
        <v>4648</v>
      </c>
      <c r="C382">
        <v>72</v>
      </c>
      <c r="D382" t="s">
        <v>4389</v>
      </c>
      <c r="E382" t="s">
        <v>3937</v>
      </c>
      <c r="F382" s="1">
        <v>0</v>
      </c>
      <c r="G382" s="1">
        <v>0</v>
      </c>
      <c r="H382" s="9">
        <v>1</v>
      </c>
    </row>
    <row r="383" spans="1:8" x14ac:dyDescent="0.3">
      <c r="A383" t="s">
        <v>4649</v>
      </c>
      <c r="B383" t="s">
        <v>4650</v>
      </c>
      <c r="C383">
        <v>72</v>
      </c>
      <c r="D383" t="s">
        <v>4389</v>
      </c>
      <c r="E383" t="s">
        <v>3937</v>
      </c>
      <c r="F383" s="1">
        <v>0</v>
      </c>
      <c r="G383" s="1">
        <v>0</v>
      </c>
      <c r="H383" s="9">
        <v>1</v>
      </c>
    </row>
    <row r="384" spans="1:8" x14ac:dyDescent="0.3">
      <c r="A384" t="s">
        <v>4651</v>
      </c>
      <c r="B384" t="s">
        <v>4652</v>
      </c>
      <c r="C384">
        <v>72</v>
      </c>
      <c r="D384" t="s">
        <v>4389</v>
      </c>
      <c r="E384" t="s">
        <v>3937</v>
      </c>
      <c r="F384" s="1">
        <v>0</v>
      </c>
      <c r="G384" s="1">
        <v>0</v>
      </c>
      <c r="H384" s="9">
        <v>1</v>
      </c>
    </row>
    <row r="385" spans="1:8" x14ac:dyDescent="0.3">
      <c r="A385" t="s">
        <v>4653</v>
      </c>
      <c r="B385" t="s">
        <v>4654</v>
      </c>
      <c r="C385">
        <v>72</v>
      </c>
      <c r="D385" t="s">
        <v>4389</v>
      </c>
      <c r="E385" t="s">
        <v>3937</v>
      </c>
      <c r="F385" s="1">
        <v>0</v>
      </c>
      <c r="G385" s="1">
        <v>0</v>
      </c>
      <c r="H385" s="9">
        <v>1</v>
      </c>
    </row>
    <row r="386" spans="1:8" x14ac:dyDescent="0.3">
      <c r="A386" t="s">
        <v>4655</v>
      </c>
      <c r="B386" t="s">
        <v>4656</v>
      </c>
      <c r="C386">
        <v>72</v>
      </c>
      <c r="D386" t="s">
        <v>4389</v>
      </c>
      <c r="E386" t="s">
        <v>3937</v>
      </c>
      <c r="F386" s="1">
        <v>0</v>
      </c>
      <c r="G386" s="1">
        <v>0</v>
      </c>
      <c r="H386" s="9">
        <v>1</v>
      </c>
    </row>
    <row r="387" spans="1:8" x14ac:dyDescent="0.3">
      <c r="A387" t="s">
        <v>4657</v>
      </c>
      <c r="B387" t="s">
        <v>4658</v>
      </c>
      <c r="C387">
        <v>72</v>
      </c>
      <c r="D387" t="s">
        <v>4389</v>
      </c>
      <c r="E387" t="s">
        <v>3937</v>
      </c>
      <c r="F387" s="1">
        <v>0</v>
      </c>
      <c r="G387" s="1">
        <v>0</v>
      </c>
      <c r="H387" s="9">
        <v>1</v>
      </c>
    </row>
    <row r="388" spans="1:8" x14ac:dyDescent="0.3">
      <c r="A388" t="s">
        <v>4659</v>
      </c>
      <c r="B388" t="s">
        <v>4660</v>
      </c>
      <c r="C388">
        <v>72</v>
      </c>
      <c r="D388" t="s">
        <v>4389</v>
      </c>
      <c r="E388" t="s">
        <v>3937</v>
      </c>
      <c r="F388" s="1">
        <v>0</v>
      </c>
      <c r="G388" s="1">
        <v>0</v>
      </c>
      <c r="H388" s="9">
        <v>1</v>
      </c>
    </row>
    <row r="389" spans="1:8" x14ac:dyDescent="0.3">
      <c r="A389" t="s">
        <v>4661</v>
      </c>
      <c r="B389" t="s">
        <v>4662</v>
      </c>
      <c r="C389">
        <v>72</v>
      </c>
      <c r="D389" t="s">
        <v>4389</v>
      </c>
      <c r="E389" t="s">
        <v>3937</v>
      </c>
      <c r="F389" s="1">
        <v>0</v>
      </c>
      <c r="G389" s="1">
        <v>0</v>
      </c>
      <c r="H389" s="9">
        <v>1</v>
      </c>
    </row>
    <row r="390" spans="1:8" x14ac:dyDescent="0.3">
      <c r="A390" t="s">
        <v>4663</v>
      </c>
      <c r="B390" t="s">
        <v>4664</v>
      </c>
      <c r="C390">
        <v>90</v>
      </c>
      <c r="D390" t="s">
        <v>4665</v>
      </c>
      <c r="E390" t="s">
        <v>7</v>
      </c>
      <c r="F390" s="1">
        <v>0</v>
      </c>
      <c r="G390" s="1">
        <v>0</v>
      </c>
      <c r="H390" s="9">
        <v>1</v>
      </c>
    </row>
    <row r="391" spans="1:8" x14ac:dyDescent="0.3">
      <c r="A391" t="s">
        <v>4666</v>
      </c>
      <c r="B391" t="s">
        <v>4667</v>
      </c>
      <c r="C391">
        <v>0</v>
      </c>
      <c r="D391" t="s">
        <v>4668</v>
      </c>
      <c r="F391" s="1">
        <v>0</v>
      </c>
      <c r="G391" s="1">
        <v>0</v>
      </c>
      <c r="H391" s="9">
        <v>1</v>
      </c>
    </row>
    <row r="392" spans="1:8" x14ac:dyDescent="0.3">
      <c r="A392" t="s">
        <v>4669</v>
      </c>
      <c r="B392" t="s">
        <v>4670</v>
      </c>
      <c r="C392">
        <v>0</v>
      </c>
      <c r="D392" t="s">
        <v>4668</v>
      </c>
      <c r="F392" s="1">
        <v>0</v>
      </c>
      <c r="G392" s="1">
        <v>0</v>
      </c>
      <c r="H392" s="9">
        <v>1</v>
      </c>
    </row>
    <row r="393" spans="1:8" x14ac:dyDescent="0.3">
      <c r="A393" t="s">
        <v>4671</v>
      </c>
      <c r="B393" t="s">
        <v>4672</v>
      </c>
      <c r="C393">
        <v>0</v>
      </c>
      <c r="D393" t="s">
        <v>4668</v>
      </c>
      <c r="F393" s="1">
        <v>0</v>
      </c>
      <c r="G393" s="1">
        <v>0</v>
      </c>
      <c r="H393" s="9">
        <v>1</v>
      </c>
    </row>
    <row r="394" spans="1:8" x14ac:dyDescent="0.3">
      <c r="A394" t="s">
        <v>4673</v>
      </c>
      <c r="B394" t="s">
        <v>4674</v>
      </c>
      <c r="C394">
        <v>0</v>
      </c>
      <c r="D394" t="s">
        <v>4668</v>
      </c>
      <c r="F394" s="1">
        <v>0</v>
      </c>
      <c r="G394" s="1">
        <v>0</v>
      </c>
      <c r="H394" s="9">
        <v>1</v>
      </c>
    </row>
    <row r="395" spans="1:8" x14ac:dyDescent="0.3">
      <c r="A395" t="s">
        <v>4675</v>
      </c>
      <c r="B395" t="s">
        <v>4676</v>
      </c>
      <c r="C395">
        <v>0</v>
      </c>
      <c r="D395" t="s">
        <v>4668</v>
      </c>
      <c r="E395" t="s">
        <v>4668</v>
      </c>
      <c r="F395" s="1">
        <v>0</v>
      </c>
      <c r="G395" s="1">
        <v>0</v>
      </c>
      <c r="H395" s="9">
        <v>1</v>
      </c>
    </row>
    <row r="396" spans="1:8" x14ac:dyDescent="0.3">
      <c r="A396" t="s">
        <v>4677</v>
      </c>
      <c r="B396" t="s">
        <v>4678</v>
      </c>
      <c r="C396">
        <v>0</v>
      </c>
      <c r="D396" t="s">
        <v>4668</v>
      </c>
      <c r="E396" t="s">
        <v>4668</v>
      </c>
      <c r="F396" s="1">
        <v>0</v>
      </c>
      <c r="G396" s="1">
        <v>0</v>
      </c>
      <c r="H396" s="9">
        <v>1</v>
      </c>
    </row>
    <row r="397" spans="1:8" x14ac:dyDescent="0.3">
      <c r="A397" t="s">
        <v>4679</v>
      </c>
      <c r="B397" t="s">
        <v>4680</v>
      </c>
      <c r="C397">
        <v>2</v>
      </c>
      <c r="D397" t="s">
        <v>4668</v>
      </c>
      <c r="E397" t="s">
        <v>3923</v>
      </c>
      <c r="F397" s="1">
        <v>0</v>
      </c>
      <c r="G397" s="1">
        <v>0</v>
      </c>
      <c r="H397" s="9">
        <v>1</v>
      </c>
    </row>
    <row r="398" spans="1:8" x14ac:dyDescent="0.3">
      <c r="A398" t="s">
        <v>4681</v>
      </c>
      <c r="B398" t="s">
        <v>4682</v>
      </c>
      <c r="C398">
        <v>89</v>
      </c>
      <c r="D398" t="s">
        <v>4668</v>
      </c>
      <c r="E398" t="s">
        <v>7</v>
      </c>
      <c r="F398" s="1">
        <v>0</v>
      </c>
      <c r="G398" s="1">
        <v>0</v>
      </c>
      <c r="H398" s="9">
        <v>1</v>
      </c>
    </row>
    <row r="399" spans="1:8" x14ac:dyDescent="0.3">
      <c r="A399" t="s">
        <v>4683</v>
      </c>
      <c r="B399" t="s">
        <v>4684</v>
      </c>
      <c r="C399">
        <v>89</v>
      </c>
      <c r="D399" t="s">
        <v>4668</v>
      </c>
      <c r="E399" t="s">
        <v>7</v>
      </c>
      <c r="F399" s="1">
        <v>0</v>
      </c>
      <c r="G399" s="1">
        <v>0</v>
      </c>
      <c r="H399" s="9">
        <v>1</v>
      </c>
    </row>
    <row r="400" spans="1:8" x14ac:dyDescent="0.3">
      <c r="A400" t="s">
        <v>4685</v>
      </c>
      <c r="B400" t="s">
        <v>4686</v>
      </c>
      <c r="C400">
        <v>89</v>
      </c>
      <c r="D400" t="s">
        <v>4668</v>
      </c>
      <c r="E400" t="s">
        <v>7</v>
      </c>
      <c r="F400" s="1">
        <v>0</v>
      </c>
      <c r="G400" s="1">
        <v>0</v>
      </c>
      <c r="H400" s="9">
        <v>1</v>
      </c>
    </row>
    <row r="401" spans="1:8" x14ac:dyDescent="0.3">
      <c r="A401" t="s">
        <v>4687</v>
      </c>
      <c r="B401" t="s">
        <v>4688</v>
      </c>
      <c r="C401">
        <v>89</v>
      </c>
      <c r="D401" t="s">
        <v>4668</v>
      </c>
      <c r="E401" t="s">
        <v>7</v>
      </c>
      <c r="F401" s="1">
        <v>0</v>
      </c>
      <c r="G401" s="1">
        <v>0</v>
      </c>
      <c r="H401" s="9">
        <v>1</v>
      </c>
    </row>
    <row r="402" spans="1:8" x14ac:dyDescent="0.3">
      <c r="A402" t="s">
        <v>4689</v>
      </c>
      <c r="B402" t="s">
        <v>4690</v>
      </c>
      <c r="C402">
        <v>89</v>
      </c>
      <c r="D402" t="s">
        <v>4668</v>
      </c>
      <c r="E402" t="s">
        <v>7</v>
      </c>
      <c r="F402" s="1">
        <v>0</v>
      </c>
      <c r="G402" s="1">
        <v>0</v>
      </c>
      <c r="H402" s="9">
        <v>1</v>
      </c>
    </row>
    <row r="403" spans="1:8" x14ac:dyDescent="0.3">
      <c r="A403" t="s">
        <v>4691</v>
      </c>
      <c r="B403" t="s">
        <v>4692</v>
      </c>
      <c r="C403">
        <v>88</v>
      </c>
      <c r="D403" t="s">
        <v>4469</v>
      </c>
      <c r="E403" t="s">
        <v>7</v>
      </c>
      <c r="F403" s="1">
        <v>0</v>
      </c>
      <c r="G403" s="1">
        <v>0</v>
      </c>
      <c r="H403" s="9">
        <v>1</v>
      </c>
    </row>
    <row r="404" spans="1:8" x14ac:dyDescent="0.3">
      <c r="A404" t="s">
        <v>4693</v>
      </c>
      <c r="B404" t="s">
        <v>4694</v>
      </c>
      <c r="C404">
        <v>4</v>
      </c>
      <c r="D404" t="s">
        <v>4695</v>
      </c>
      <c r="E404" t="s">
        <v>4696</v>
      </c>
      <c r="F404" s="1">
        <v>0</v>
      </c>
      <c r="G404" s="1">
        <v>0</v>
      </c>
      <c r="H404" s="9">
        <v>1</v>
      </c>
    </row>
    <row r="405" spans="1:8" x14ac:dyDescent="0.3">
      <c r="A405" t="s">
        <v>4697</v>
      </c>
      <c r="B405" t="s">
        <v>4698</v>
      </c>
      <c r="C405">
        <v>28</v>
      </c>
      <c r="D405" t="s">
        <v>4695</v>
      </c>
      <c r="E405" t="s">
        <v>4699</v>
      </c>
      <c r="F405" s="1">
        <v>0</v>
      </c>
      <c r="G405" s="1">
        <v>0</v>
      </c>
      <c r="H405" s="9">
        <v>1</v>
      </c>
    </row>
    <row r="406" spans="1:8" x14ac:dyDescent="0.3">
      <c r="A406" t="s">
        <v>4700</v>
      </c>
      <c r="B406" t="s">
        <v>4701</v>
      </c>
      <c r="C406">
        <v>0</v>
      </c>
      <c r="E406" t="s">
        <v>4375</v>
      </c>
      <c r="F406" s="1">
        <v>0</v>
      </c>
      <c r="G406" s="1">
        <v>0</v>
      </c>
      <c r="H406" s="9">
        <v>1</v>
      </c>
    </row>
    <row r="407" spans="1:8" x14ac:dyDescent="0.3">
      <c r="A407" t="s">
        <v>4702</v>
      </c>
      <c r="B407" t="s">
        <v>4703</v>
      </c>
      <c r="C407">
        <v>0</v>
      </c>
      <c r="D407" t="s">
        <v>4636</v>
      </c>
      <c r="E407" t="s">
        <v>4636</v>
      </c>
      <c r="F407" s="1">
        <v>0</v>
      </c>
      <c r="G407" s="1">
        <v>0</v>
      </c>
      <c r="H407" s="9">
        <v>1</v>
      </c>
    </row>
    <row r="408" spans="1:8" x14ac:dyDescent="0.3">
      <c r="A408" t="s">
        <v>4704</v>
      </c>
      <c r="B408" t="s">
        <v>4705</v>
      </c>
      <c r="C408">
        <v>0</v>
      </c>
      <c r="D408" t="s">
        <v>4636</v>
      </c>
      <c r="E408" t="s">
        <v>4636</v>
      </c>
      <c r="F408" s="1">
        <v>0</v>
      </c>
      <c r="G408" s="1">
        <v>0</v>
      </c>
      <c r="H408" s="9">
        <v>1</v>
      </c>
    </row>
    <row r="409" spans="1:8" x14ac:dyDescent="0.3">
      <c r="A409" t="s">
        <v>4706</v>
      </c>
      <c r="B409" t="s">
        <v>4707</v>
      </c>
      <c r="C409">
        <v>83</v>
      </c>
      <c r="D409" t="s">
        <v>4636</v>
      </c>
      <c r="E409" t="s">
        <v>7</v>
      </c>
      <c r="F409" s="1">
        <v>0</v>
      </c>
      <c r="G409" s="1">
        <v>0</v>
      </c>
      <c r="H409" s="9">
        <v>1</v>
      </c>
    </row>
    <row r="410" spans="1:8" x14ac:dyDescent="0.3">
      <c r="A410" t="s">
        <v>4708</v>
      </c>
      <c r="B410" t="s">
        <v>4709</v>
      </c>
      <c r="C410">
        <v>83</v>
      </c>
      <c r="D410" t="s">
        <v>4636</v>
      </c>
      <c r="E410" t="s">
        <v>7</v>
      </c>
      <c r="F410" s="1">
        <v>0</v>
      </c>
      <c r="G410" s="1">
        <v>0</v>
      </c>
      <c r="H410" s="9">
        <v>1</v>
      </c>
    </row>
    <row r="411" spans="1:8" x14ac:dyDescent="0.3">
      <c r="A411" t="s">
        <v>4710</v>
      </c>
      <c r="B411" t="s">
        <v>4711</v>
      </c>
      <c r="C411">
        <v>83</v>
      </c>
      <c r="D411" t="s">
        <v>4636</v>
      </c>
      <c r="E411" t="s">
        <v>7</v>
      </c>
      <c r="F411" s="1">
        <v>0</v>
      </c>
      <c r="G411" s="1">
        <v>0</v>
      </c>
      <c r="H411" s="9">
        <v>1</v>
      </c>
    </row>
    <row r="412" spans="1:8" x14ac:dyDescent="0.3">
      <c r="A412" t="s">
        <v>4712</v>
      </c>
      <c r="B412" t="s">
        <v>4713</v>
      </c>
      <c r="C412">
        <v>39</v>
      </c>
      <c r="D412" t="s">
        <v>4696</v>
      </c>
      <c r="E412" t="s">
        <v>4714</v>
      </c>
      <c r="F412" s="1">
        <v>0</v>
      </c>
      <c r="G412" s="1">
        <v>0</v>
      </c>
      <c r="H412" s="9">
        <v>1</v>
      </c>
    </row>
    <row r="413" spans="1:8" x14ac:dyDescent="0.3">
      <c r="A413" t="s">
        <v>4715</v>
      </c>
      <c r="B413" t="s">
        <v>4716</v>
      </c>
      <c r="C413">
        <v>4</v>
      </c>
      <c r="D413" t="s">
        <v>4717</v>
      </c>
      <c r="E413" t="s">
        <v>4718</v>
      </c>
      <c r="F413" s="1">
        <v>0</v>
      </c>
      <c r="G413" s="1">
        <v>0</v>
      </c>
      <c r="H413" s="9">
        <v>1</v>
      </c>
    </row>
    <row r="414" spans="1:8" x14ac:dyDescent="0.3">
      <c r="A414" t="s">
        <v>4719</v>
      </c>
      <c r="B414" t="s">
        <v>4720</v>
      </c>
      <c r="C414">
        <v>0</v>
      </c>
      <c r="D414" t="s">
        <v>4505</v>
      </c>
      <c r="E414" t="s">
        <v>4505</v>
      </c>
      <c r="F414" s="1">
        <v>0</v>
      </c>
      <c r="G414" s="1">
        <v>0</v>
      </c>
      <c r="H414" s="9">
        <v>1</v>
      </c>
    </row>
    <row r="415" spans="1:8" x14ac:dyDescent="0.3">
      <c r="A415" t="s">
        <v>4721</v>
      </c>
      <c r="B415" t="s">
        <v>4722</v>
      </c>
      <c r="C415">
        <v>4</v>
      </c>
      <c r="D415" t="s">
        <v>4317</v>
      </c>
      <c r="E415" t="s">
        <v>4529</v>
      </c>
      <c r="F415" s="1">
        <v>0</v>
      </c>
      <c r="G415" s="1">
        <v>0</v>
      </c>
      <c r="H415" s="9">
        <v>1</v>
      </c>
    </row>
    <row r="416" spans="1:8" x14ac:dyDescent="0.3">
      <c r="A416" t="s">
        <v>4723</v>
      </c>
      <c r="B416" t="s">
        <v>4724</v>
      </c>
      <c r="C416">
        <v>10</v>
      </c>
      <c r="D416" t="s">
        <v>4718</v>
      </c>
      <c r="E416" t="s">
        <v>4725</v>
      </c>
      <c r="F416" s="1">
        <v>0</v>
      </c>
      <c r="G416" s="1">
        <v>0</v>
      </c>
      <c r="H416" s="9">
        <v>1</v>
      </c>
    </row>
    <row r="417" spans="1:8" x14ac:dyDescent="0.3">
      <c r="A417" t="s">
        <v>4726</v>
      </c>
      <c r="B417" t="s">
        <v>4727</v>
      </c>
      <c r="C417">
        <v>17</v>
      </c>
      <c r="D417" t="s">
        <v>4728</v>
      </c>
      <c r="E417" t="s">
        <v>4729</v>
      </c>
      <c r="F417" s="1">
        <v>0</v>
      </c>
      <c r="G417" s="1">
        <v>0</v>
      </c>
      <c r="H417" s="9">
        <v>1</v>
      </c>
    </row>
    <row r="418" spans="1:8" x14ac:dyDescent="0.3">
      <c r="A418" t="s">
        <v>4730</v>
      </c>
      <c r="B418" t="s">
        <v>4731</v>
      </c>
      <c r="C418">
        <v>29</v>
      </c>
      <c r="D418" t="s">
        <v>4732</v>
      </c>
      <c r="E418" t="s">
        <v>4733</v>
      </c>
      <c r="F418" s="1">
        <v>0</v>
      </c>
      <c r="G418" s="1">
        <v>0</v>
      </c>
      <c r="H418" s="9">
        <v>1</v>
      </c>
    </row>
    <row r="419" spans="1:8" x14ac:dyDescent="0.3">
      <c r="A419" t="s">
        <v>4734</v>
      </c>
      <c r="B419" t="s">
        <v>4735</v>
      </c>
      <c r="C419">
        <v>63</v>
      </c>
      <c r="D419" t="s">
        <v>4498</v>
      </c>
      <c r="E419" t="s">
        <v>4631</v>
      </c>
      <c r="F419" s="1">
        <v>0</v>
      </c>
      <c r="G419" s="1">
        <v>0</v>
      </c>
      <c r="H419" s="9">
        <v>1</v>
      </c>
    </row>
    <row r="420" spans="1:8" x14ac:dyDescent="0.3">
      <c r="A420" t="s">
        <v>4736</v>
      </c>
      <c r="B420" t="s">
        <v>4737</v>
      </c>
      <c r="C420">
        <v>63</v>
      </c>
      <c r="D420" t="s">
        <v>4738</v>
      </c>
      <c r="E420" t="s">
        <v>4739</v>
      </c>
      <c r="F420" s="1">
        <v>0</v>
      </c>
      <c r="G420" s="1">
        <v>0</v>
      </c>
      <c r="H420" s="9">
        <v>1</v>
      </c>
    </row>
    <row r="421" spans="1:8" x14ac:dyDescent="0.3">
      <c r="A421" t="s">
        <v>4740</v>
      </c>
      <c r="B421" t="s">
        <v>4741</v>
      </c>
      <c r="C421">
        <v>4</v>
      </c>
      <c r="D421" t="s">
        <v>4725</v>
      </c>
      <c r="E421" t="s">
        <v>4621</v>
      </c>
      <c r="F421" s="1">
        <v>0</v>
      </c>
      <c r="G421" s="1">
        <v>0</v>
      </c>
      <c r="H421" s="9">
        <v>1</v>
      </c>
    </row>
    <row r="422" spans="1:8" x14ac:dyDescent="0.3">
      <c r="A422" t="s">
        <v>4742</v>
      </c>
      <c r="B422" t="s">
        <v>4743</v>
      </c>
      <c r="C422">
        <v>50</v>
      </c>
      <c r="D422" t="s">
        <v>4725</v>
      </c>
      <c r="E422" t="s">
        <v>4744</v>
      </c>
      <c r="F422" s="1">
        <v>0</v>
      </c>
      <c r="G422" s="1">
        <v>0</v>
      </c>
      <c r="H422" s="9">
        <v>1</v>
      </c>
    </row>
    <row r="423" spans="1:8" x14ac:dyDescent="0.3">
      <c r="A423" t="s">
        <v>4745</v>
      </c>
      <c r="B423" t="s">
        <v>4746</v>
      </c>
      <c r="C423">
        <v>0</v>
      </c>
      <c r="D423" t="s">
        <v>4460</v>
      </c>
      <c r="F423" s="1">
        <v>0</v>
      </c>
      <c r="G423" s="1">
        <v>0</v>
      </c>
      <c r="H423" s="9">
        <v>1</v>
      </c>
    </row>
    <row r="424" spans="1:8" x14ac:dyDescent="0.3">
      <c r="A424" t="s">
        <v>4747</v>
      </c>
      <c r="B424" t="s">
        <v>4748</v>
      </c>
      <c r="C424">
        <v>0</v>
      </c>
      <c r="D424" t="s">
        <v>4460</v>
      </c>
      <c r="F424" s="1">
        <v>0</v>
      </c>
      <c r="G424" s="1">
        <v>0</v>
      </c>
      <c r="H424" s="9">
        <v>1</v>
      </c>
    </row>
    <row r="425" spans="1:8" x14ac:dyDescent="0.3">
      <c r="A425" t="s">
        <v>4749</v>
      </c>
      <c r="B425" t="s">
        <v>4750</v>
      </c>
      <c r="C425">
        <v>0</v>
      </c>
      <c r="D425" t="s">
        <v>4460</v>
      </c>
      <c r="E425" t="s">
        <v>4460</v>
      </c>
      <c r="F425" s="1">
        <v>0</v>
      </c>
      <c r="G425" s="1">
        <v>0</v>
      </c>
      <c r="H425" s="9">
        <v>1</v>
      </c>
    </row>
    <row r="426" spans="1:8" x14ac:dyDescent="0.3">
      <c r="A426" t="s">
        <v>4751</v>
      </c>
      <c r="B426" t="s">
        <v>4752</v>
      </c>
      <c r="C426">
        <v>0</v>
      </c>
      <c r="D426" t="s">
        <v>4460</v>
      </c>
      <c r="F426" s="1">
        <v>0</v>
      </c>
      <c r="G426" s="1">
        <v>0</v>
      </c>
      <c r="H426" s="9">
        <v>1</v>
      </c>
    </row>
    <row r="427" spans="1:8" x14ac:dyDescent="0.3">
      <c r="A427" t="s">
        <v>4753</v>
      </c>
      <c r="B427" t="s">
        <v>4754</v>
      </c>
      <c r="C427">
        <v>0</v>
      </c>
      <c r="D427" t="s">
        <v>4460</v>
      </c>
      <c r="E427" t="s">
        <v>4460</v>
      </c>
      <c r="F427" s="1">
        <v>0</v>
      </c>
      <c r="G427" s="1">
        <v>0</v>
      </c>
      <c r="H427" s="9">
        <v>1</v>
      </c>
    </row>
    <row r="428" spans="1:8" x14ac:dyDescent="0.3">
      <c r="A428" t="s">
        <v>4755</v>
      </c>
      <c r="B428" t="s">
        <v>4756</v>
      </c>
      <c r="C428">
        <v>3</v>
      </c>
      <c r="D428" t="s">
        <v>4460</v>
      </c>
      <c r="E428" t="s">
        <v>4729</v>
      </c>
      <c r="F428" s="1">
        <v>0</v>
      </c>
      <c r="G428" s="1">
        <v>0</v>
      </c>
      <c r="H428" s="9">
        <v>1</v>
      </c>
    </row>
    <row r="429" spans="1:8" x14ac:dyDescent="0.3">
      <c r="A429" t="s">
        <v>4757</v>
      </c>
      <c r="B429" t="s">
        <v>4758</v>
      </c>
      <c r="C429">
        <v>18</v>
      </c>
      <c r="D429" t="s">
        <v>4460</v>
      </c>
      <c r="E429" t="s">
        <v>4759</v>
      </c>
      <c r="F429" s="1">
        <v>0</v>
      </c>
      <c r="G429" s="1">
        <v>0</v>
      </c>
      <c r="H429" s="9">
        <v>1</v>
      </c>
    </row>
    <row r="430" spans="1:8" x14ac:dyDescent="0.3">
      <c r="A430" t="s">
        <v>4760</v>
      </c>
      <c r="B430" t="s">
        <v>4761</v>
      </c>
      <c r="C430">
        <v>29</v>
      </c>
      <c r="D430" t="s">
        <v>4460</v>
      </c>
      <c r="E430" t="s">
        <v>4762</v>
      </c>
      <c r="F430" s="1">
        <v>0</v>
      </c>
      <c r="G430" s="1">
        <v>0</v>
      </c>
      <c r="H430" s="9">
        <v>1</v>
      </c>
    </row>
    <row r="431" spans="1:8" x14ac:dyDescent="0.3">
      <c r="A431" t="s">
        <v>4763</v>
      </c>
      <c r="B431" t="s">
        <v>4764</v>
      </c>
      <c r="C431">
        <v>31</v>
      </c>
      <c r="D431" t="s">
        <v>4460</v>
      </c>
      <c r="E431" t="s">
        <v>3929</v>
      </c>
      <c r="F431" s="1">
        <v>0</v>
      </c>
      <c r="G431" s="1">
        <v>0</v>
      </c>
      <c r="H431" s="9">
        <v>1</v>
      </c>
    </row>
    <row r="432" spans="1:8" x14ac:dyDescent="0.3">
      <c r="A432" t="s">
        <v>4765</v>
      </c>
      <c r="B432" t="s">
        <v>4766</v>
      </c>
      <c r="C432">
        <v>31</v>
      </c>
      <c r="D432" t="s">
        <v>4460</v>
      </c>
      <c r="E432" t="s">
        <v>3929</v>
      </c>
      <c r="F432" s="1">
        <v>0</v>
      </c>
      <c r="G432" s="1">
        <v>0</v>
      </c>
      <c r="H432" s="9">
        <v>1</v>
      </c>
    </row>
    <row r="433" spans="1:8" x14ac:dyDescent="0.3">
      <c r="A433" t="s">
        <v>4767</v>
      </c>
      <c r="B433" t="s">
        <v>4768</v>
      </c>
      <c r="C433">
        <v>39</v>
      </c>
      <c r="D433" t="s">
        <v>4460</v>
      </c>
      <c r="E433" t="s">
        <v>4769</v>
      </c>
      <c r="F433" s="1">
        <v>0</v>
      </c>
      <c r="G433" s="1">
        <v>0</v>
      </c>
      <c r="H433" s="9">
        <v>1</v>
      </c>
    </row>
    <row r="434" spans="1:8" x14ac:dyDescent="0.3">
      <c r="A434" t="s">
        <v>4770</v>
      </c>
      <c r="B434" t="s">
        <v>4771</v>
      </c>
      <c r="C434">
        <v>44</v>
      </c>
      <c r="D434" t="s">
        <v>4460</v>
      </c>
      <c r="E434" t="s">
        <v>4772</v>
      </c>
      <c r="F434" s="1">
        <v>0</v>
      </c>
      <c r="G434" s="1">
        <v>0</v>
      </c>
      <c r="H434" s="9">
        <v>1</v>
      </c>
    </row>
    <row r="435" spans="1:8" x14ac:dyDescent="0.3">
      <c r="A435" t="s">
        <v>4773</v>
      </c>
      <c r="B435" t="s">
        <v>4774</v>
      </c>
      <c r="C435">
        <v>62</v>
      </c>
      <c r="D435" t="s">
        <v>4460</v>
      </c>
      <c r="E435" t="s">
        <v>7</v>
      </c>
      <c r="F435" s="1">
        <v>0</v>
      </c>
      <c r="G435" s="1">
        <v>0</v>
      </c>
      <c r="H435" s="9">
        <v>1</v>
      </c>
    </row>
    <row r="436" spans="1:8" x14ac:dyDescent="0.3">
      <c r="A436" t="s">
        <v>4775</v>
      </c>
      <c r="B436" t="s">
        <v>4776</v>
      </c>
      <c r="C436">
        <v>62</v>
      </c>
      <c r="D436" t="s">
        <v>4460</v>
      </c>
      <c r="E436" t="s">
        <v>7</v>
      </c>
      <c r="F436" s="1">
        <v>0</v>
      </c>
      <c r="G436" s="1">
        <v>0</v>
      </c>
      <c r="H436" s="9">
        <v>1</v>
      </c>
    </row>
    <row r="437" spans="1:8" x14ac:dyDescent="0.3">
      <c r="A437" t="s">
        <v>4777</v>
      </c>
      <c r="B437" t="s">
        <v>4778</v>
      </c>
      <c r="C437">
        <v>62</v>
      </c>
      <c r="D437" t="s">
        <v>4460</v>
      </c>
      <c r="E437" t="s">
        <v>7</v>
      </c>
      <c r="F437" s="1">
        <v>0</v>
      </c>
      <c r="G437" s="1">
        <v>0</v>
      </c>
      <c r="H437" s="9">
        <v>1</v>
      </c>
    </row>
    <row r="438" spans="1:8" x14ac:dyDescent="0.3">
      <c r="A438" t="s">
        <v>4779</v>
      </c>
      <c r="B438" t="s">
        <v>4780</v>
      </c>
      <c r="C438">
        <v>62</v>
      </c>
      <c r="D438" t="s">
        <v>4460</v>
      </c>
      <c r="E438" t="s">
        <v>7</v>
      </c>
      <c r="F438" s="1">
        <v>0</v>
      </c>
      <c r="G438" s="1">
        <v>0</v>
      </c>
      <c r="H438" s="9">
        <v>1</v>
      </c>
    </row>
    <row r="439" spans="1:8" x14ac:dyDescent="0.3">
      <c r="A439" t="s">
        <v>4781</v>
      </c>
      <c r="B439" t="s">
        <v>4782</v>
      </c>
      <c r="C439">
        <v>62</v>
      </c>
      <c r="D439" t="s">
        <v>4460</v>
      </c>
      <c r="E439" t="s">
        <v>7</v>
      </c>
      <c r="F439" s="1">
        <v>0</v>
      </c>
      <c r="G439" s="1">
        <v>0</v>
      </c>
      <c r="H439" s="9">
        <v>1</v>
      </c>
    </row>
    <row r="440" spans="1:8" x14ac:dyDescent="0.3">
      <c r="A440" t="s">
        <v>4783</v>
      </c>
      <c r="B440" t="s">
        <v>4784</v>
      </c>
      <c r="C440">
        <v>29</v>
      </c>
      <c r="D440" t="s">
        <v>4785</v>
      </c>
      <c r="E440" t="s">
        <v>4786</v>
      </c>
      <c r="F440" s="1">
        <v>0</v>
      </c>
      <c r="G440" s="1">
        <v>0</v>
      </c>
      <c r="H440" s="9">
        <v>1</v>
      </c>
    </row>
    <row r="441" spans="1:8" x14ac:dyDescent="0.3">
      <c r="A441" t="s">
        <v>4787</v>
      </c>
      <c r="B441" t="s">
        <v>4788</v>
      </c>
      <c r="C441">
        <v>51</v>
      </c>
      <c r="D441" t="s">
        <v>4785</v>
      </c>
      <c r="E441" t="s">
        <v>4631</v>
      </c>
      <c r="F441" s="1">
        <v>0</v>
      </c>
      <c r="G441" s="1">
        <v>0</v>
      </c>
      <c r="H441" s="9">
        <v>1</v>
      </c>
    </row>
    <row r="442" spans="1:8" x14ac:dyDescent="0.3">
      <c r="A442" t="s">
        <v>4789</v>
      </c>
      <c r="B442" t="s">
        <v>4790</v>
      </c>
      <c r="C442">
        <v>0</v>
      </c>
      <c r="E442" t="s">
        <v>4699</v>
      </c>
      <c r="F442" s="1">
        <v>0</v>
      </c>
      <c r="G442" s="1">
        <v>0</v>
      </c>
      <c r="H442" s="9">
        <v>1</v>
      </c>
    </row>
    <row r="443" spans="1:8" x14ac:dyDescent="0.3">
      <c r="A443" t="s">
        <v>4791</v>
      </c>
      <c r="B443" t="s">
        <v>4792</v>
      </c>
      <c r="C443">
        <v>58</v>
      </c>
      <c r="D443" t="s">
        <v>4699</v>
      </c>
      <c r="E443" t="s">
        <v>7</v>
      </c>
      <c r="F443" s="1">
        <v>0</v>
      </c>
      <c r="G443" s="1">
        <v>0</v>
      </c>
      <c r="H443" s="9">
        <v>1</v>
      </c>
    </row>
    <row r="444" spans="1:8" x14ac:dyDescent="0.3">
      <c r="A444" t="s">
        <v>4793</v>
      </c>
      <c r="B444" t="s">
        <v>4794</v>
      </c>
      <c r="C444">
        <v>58</v>
      </c>
      <c r="D444" t="s">
        <v>4699</v>
      </c>
      <c r="E444" t="s">
        <v>7</v>
      </c>
      <c r="F444" s="1">
        <v>0</v>
      </c>
      <c r="G444" s="1">
        <v>0</v>
      </c>
      <c r="H444" s="9">
        <v>1</v>
      </c>
    </row>
    <row r="445" spans="1:8" x14ac:dyDescent="0.3">
      <c r="A445" t="s">
        <v>4795</v>
      </c>
      <c r="B445" t="s">
        <v>4796</v>
      </c>
      <c r="C445">
        <v>0</v>
      </c>
      <c r="E445" t="s">
        <v>4343</v>
      </c>
      <c r="F445" s="1">
        <v>0</v>
      </c>
      <c r="G445" s="1">
        <v>0</v>
      </c>
      <c r="H445" s="9">
        <v>1</v>
      </c>
    </row>
    <row r="446" spans="1:8" x14ac:dyDescent="0.3">
      <c r="A446" t="s">
        <v>4797</v>
      </c>
      <c r="B446" t="s">
        <v>4798</v>
      </c>
      <c r="C446">
        <v>9</v>
      </c>
      <c r="D446" t="s">
        <v>4343</v>
      </c>
      <c r="E446" t="s">
        <v>4799</v>
      </c>
      <c r="F446" s="1">
        <v>0</v>
      </c>
      <c r="G446" s="1">
        <v>0</v>
      </c>
      <c r="H446" s="9">
        <v>1</v>
      </c>
    </row>
    <row r="447" spans="1:8" x14ac:dyDescent="0.3">
      <c r="A447" t="s">
        <v>4800</v>
      </c>
      <c r="B447" t="s">
        <v>4801</v>
      </c>
      <c r="C447">
        <v>13</v>
      </c>
      <c r="D447" t="s">
        <v>4343</v>
      </c>
      <c r="E447" t="s">
        <v>4759</v>
      </c>
      <c r="F447" s="1">
        <v>0</v>
      </c>
      <c r="G447" s="1">
        <v>0</v>
      </c>
      <c r="H447" s="9">
        <v>1</v>
      </c>
    </row>
    <row r="448" spans="1:8" x14ac:dyDescent="0.3">
      <c r="A448" t="s">
        <v>4802</v>
      </c>
      <c r="B448" t="s">
        <v>4803</v>
      </c>
      <c r="C448">
        <v>1</v>
      </c>
      <c r="D448" t="s">
        <v>4804</v>
      </c>
      <c r="E448" t="s">
        <v>4552</v>
      </c>
      <c r="F448" s="1">
        <v>0</v>
      </c>
      <c r="G448" s="1">
        <v>0</v>
      </c>
      <c r="H448" s="9">
        <v>1</v>
      </c>
    </row>
    <row r="449" spans="1:8" x14ac:dyDescent="0.3">
      <c r="A449" t="s">
        <v>4805</v>
      </c>
      <c r="B449" t="s">
        <v>4806</v>
      </c>
      <c r="C449">
        <v>4</v>
      </c>
      <c r="D449" t="s">
        <v>4807</v>
      </c>
      <c r="E449" t="s">
        <v>4808</v>
      </c>
      <c r="F449" s="1">
        <v>0</v>
      </c>
      <c r="G449" s="1">
        <v>0</v>
      </c>
      <c r="H449" s="9">
        <v>1</v>
      </c>
    </row>
    <row r="450" spans="1:8" x14ac:dyDescent="0.3">
      <c r="A450" t="s">
        <v>4809</v>
      </c>
      <c r="B450" t="s">
        <v>4810</v>
      </c>
      <c r="C450">
        <v>9</v>
      </c>
      <c r="D450" t="s">
        <v>4807</v>
      </c>
      <c r="E450" t="s">
        <v>4733</v>
      </c>
      <c r="F450" s="1">
        <v>0</v>
      </c>
      <c r="G450" s="1">
        <v>0</v>
      </c>
      <c r="H450" s="9">
        <v>1</v>
      </c>
    </row>
    <row r="451" spans="1:8" x14ac:dyDescent="0.3">
      <c r="A451" t="s">
        <v>4811</v>
      </c>
      <c r="B451" t="s">
        <v>4812</v>
      </c>
      <c r="C451">
        <v>4</v>
      </c>
      <c r="D451" t="s">
        <v>4813</v>
      </c>
      <c r="E451" t="s">
        <v>4814</v>
      </c>
      <c r="F451" s="1">
        <v>0</v>
      </c>
      <c r="G451" s="1">
        <v>0</v>
      </c>
      <c r="H451" s="9">
        <v>1</v>
      </c>
    </row>
    <row r="452" spans="1:8" x14ac:dyDescent="0.3">
      <c r="A452" t="s">
        <v>4815</v>
      </c>
      <c r="B452" t="s">
        <v>4816</v>
      </c>
      <c r="C452">
        <v>52</v>
      </c>
      <c r="D452" t="s">
        <v>4813</v>
      </c>
      <c r="E452" t="s">
        <v>4817</v>
      </c>
      <c r="F452" s="1">
        <v>0</v>
      </c>
      <c r="G452" s="1">
        <v>0</v>
      </c>
      <c r="H452" s="9">
        <v>1</v>
      </c>
    </row>
    <row r="453" spans="1:8" x14ac:dyDescent="0.3">
      <c r="A453" t="s">
        <v>4818</v>
      </c>
      <c r="B453" t="s">
        <v>4819</v>
      </c>
      <c r="C453">
        <v>0</v>
      </c>
      <c r="D453" t="s">
        <v>4820</v>
      </c>
      <c r="E453" t="s">
        <v>4820</v>
      </c>
      <c r="F453" s="1">
        <v>0</v>
      </c>
      <c r="G453" s="1">
        <v>0</v>
      </c>
      <c r="H453" s="9">
        <v>1</v>
      </c>
    </row>
    <row r="454" spans="1:8" x14ac:dyDescent="0.3">
      <c r="A454" t="s">
        <v>4821</v>
      </c>
      <c r="B454" t="s">
        <v>4819</v>
      </c>
      <c r="C454">
        <v>0</v>
      </c>
      <c r="E454" t="s">
        <v>4820</v>
      </c>
      <c r="F454" s="1">
        <v>0</v>
      </c>
      <c r="G454" s="1">
        <v>0</v>
      </c>
      <c r="H454" s="9">
        <v>1</v>
      </c>
    </row>
    <row r="455" spans="1:8" x14ac:dyDescent="0.3">
      <c r="A455" t="s">
        <v>4822</v>
      </c>
      <c r="B455" t="s">
        <v>4823</v>
      </c>
      <c r="C455">
        <v>51</v>
      </c>
      <c r="D455" t="s">
        <v>4824</v>
      </c>
      <c r="E455" t="s">
        <v>7</v>
      </c>
      <c r="F455" s="1">
        <v>0</v>
      </c>
      <c r="G455" s="1">
        <v>0</v>
      </c>
      <c r="H455" s="9">
        <v>1</v>
      </c>
    </row>
    <row r="456" spans="1:8" x14ac:dyDescent="0.3">
      <c r="A456" t="s">
        <v>4825</v>
      </c>
      <c r="B456" t="s">
        <v>4826</v>
      </c>
      <c r="C456">
        <v>51</v>
      </c>
      <c r="D456" t="s">
        <v>4824</v>
      </c>
      <c r="E456" t="s">
        <v>7</v>
      </c>
      <c r="F456" s="1">
        <v>0</v>
      </c>
      <c r="G456" s="1">
        <v>0</v>
      </c>
      <c r="H456" s="9">
        <v>1</v>
      </c>
    </row>
    <row r="457" spans="1:8" x14ac:dyDescent="0.3">
      <c r="A457" t="s">
        <v>4827</v>
      </c>
      <c r="B457" t="s">
        <v>4828</v>
      </c>
      <c r="C457">
        <v>51</v>
      </c>
      <c r="D457" t="s">
        <v>4824</v>
      </c>
      <c r="E457" t="s">
        <v>7</v>
      </c>
      <c r="F457" s="1">
        <v>0</v>
      </c>
      <c r="G457" s="1">
        <v>0</v>
      </c>
      <c r="H457" s="9">
        <v>1</v>
      </c>
    </row>
    <row r="458" spans="1:8" x14ac:dyDescent="0.3">
      <c r="A458" t="s">
        <v>4829</v>
      </c>
      <c r="B458" t="s">
        <v>4830</v>
      </c>
      <c r="C458">
        <v>51</v>
      </c>
      <c r="D458" t="s">
        <v>4824</v>
      </c>
      <c r="E458" t="s">
        <v>7</v>
      </c>
      <c r="F458" s="1">
        <v>0</v>
      </c>
      <c r="G458" s="1">
        <v>0</v>
      </c>
      <c r="H458" s="9">
        <v>1</v>
      </c>
    </row>
    <row r="459" spans="1:8" x14ac:dyDescent="0.3">
      <c r="A459" t="s">
        <v>4831</v>
      </c>
      <c r="B459" t="s">
        <v>4832</v>
      </c>
      <c r="C459">
        <v>0</v>
      </c>
      <c r="E459" t="s">
        <v>4808</v>
      </c>
      <c r="F459" s="1">
        <v>0</v>
      </c>
      <c r="G459" s="1">
        <v>0</v>
      </c>
      <c r="H459" s="9">
        <v>1</v>
      </c>
    </row>
    <row r="460" spans="1:8" x14ac:dyDescent="0.3">
      <c r="A460" t="s">
        <v>4833</v>
      </c>
      <c r="B460" t="s">
        <v>4834</v>
      </c>
      <c r="C460">
        <v>34</v>
      </c>
      <c r="D460" t="s">
        <v>4808</v>
      </c>
      <c r="E460" t="s">
        <v>4835</v>
      </c>
      <c r="F460" s="1">
        <v>0</v>
      </c>
      <c r="G460" s="1">
        <v>0</v>
      </c>
      <c r="H460" s="9">
        <v>1</v>
      </c>
    </row>
    <row r="461" spans="1:8" x14ac:dyDescent="0.3">
      <c r="A461" t="s">
        <v>4836</v>
      </c>
      <c r="B461" t="s">
        <v>4837</v>
      </c>
      <c r="C461">
        <v>4</v>
      </c>
      <c r="D461" t="s">
        <v>4814</v>
      </c>
      <c r="E461" t="s">
        <v>4733</v>
      </c>
      <c r="F461" s="1">
        <v>0</v>
      </c>
      <c r="G461" s="1">
        <v>0</v>
      </c>
      <c r="H461" s="9">
        <v>1</v>
      </c>
    </row>
    <row r="462" spans="1:8" x14ac:dyDescent="0.3">
      <c r="A462" t="s">
        <v>4838</v>
      </c>
      <c r="B462" t="s">
        <v>4839</v>
      </c>
      <c r="C462">
        <v>0</v>
      </c>
      <c r="D462" t="s">
        <v>4799</v>
      </c>
      <c r="F462" s="1">
        <v>0</v>
      </c>
      <c r="G462" s="1">
        <v>0</v>
      </c>
      <c r="H462" s="9">
        <v>1</v>
      </c>
    </row>
    <row r="463" spans="1:8" x14ac:dyDescent="0.3">
      <c r="A463" t="s">
        <v>4840</v>
      </c>
      <c r="B463" t="s">
        <v>4841</v>
      </c>
      <c r="C463">
        <v>0</v>
      </c>
      <c r="D463" t="s">
        <v>4799</v>
      </c>
      <c r="E463" t="s">
        <v>4799</v>
      </c>
      <c r="F463" s="1">
        <v>0</v>
      </c>
      <c r="G463" s="1">
        <v>0</v>
      </c>
      <c r="H463" s="9">
        <v>1</v>
      </c>
    </row>
    <row r="464" spans="1:8" x14ac:dyDescent="0.3">
      <c r="A464" t="s">
        <v>4842</v>
      </c>
      <c r="B464" t="s">
        <v>4843</v>
      </c>
      <c r="C464">
        <v>40</v>
      </c>
      <c r="D464" t="s">
        <v>4799</v>
      </c>
      <c r="E464" t="s">
        <v>4844</v>
      </c>
      <c r="F464" s="1">
        <v>0</v>
      </c>
      <c r="G464" s="1">
        <v>0</v>
      </c>
      <c r="H464" s="9">
        <v>1</v>
      </c>
    </row>
    <row r="465" spans="1:8" x14ac:dyDescent="0.3">
      <c r="A465" t="s">
        <v>4845</v>
      </c>
      <c r="B465" t="s">
        <v>4846</v>
      </c>
      <c r="C465">
        <v>48</v>
      </c>
      <c r="D465" t="s">
        <v>4799</v>
      </c>
      <c r="E465" t="s">
        <v>7</v>
      </c>
      <c r="F465" s="1">
        <v>0</v>
      </c>
      <c r="G465" s="1">
        <v>0</v>
      </c>
      <c r="H465" s="9">
        <v>1</v>
      </c>
    </row>
    <row r="466" spans="1:8" x14ac:dyDescent="0.3">
      <c r="A466" t="s">
        <v>4847</v>
      </c>
      <c r="B466" t="s">
        <v>4848</v>
      </c>
      <c r="C466">
        <v>7</v>
      </c>
      <c r="D466" t="s">
        <v>4849</v>
      </c>
      <c r="E466" t="s">
        <v>4850</v>
      </c>
      <c r="F466" s="1">
        <v>0</v>
      </c>
      <c r="G466" s="1">
        <v>0</v>
      </c>
      <c r="H466" s="9">
        <v>1</v>
      </c>
    </row>
    <row r="467" spans="1:8" x14ac:dyDescent="0.3">
      <c r="A467" t="s">
        <v>4851</v>
      </c>
      <c r="B467" t="s">
        <v>4852</v>
      </c>
      <c r="C467">
        <v>0</v>
      </c>
      <c r="E467" t="s">
        <v>4733</v>
      </c>
      <c r="F467" s="1">
        <v>0</v>
      </c>
      <c r="G467" s="1">
        <v>0</v>
      </c>
      <c r="H467" s="9">
        <v>1</v>
      </c>
    </row>
    <row r="468" spans="1:8" x14ac:dyDescent="0.3">
      <c r="A468" t="s">
        <v>4853</v>
      </c>
      <c r="B468" t="s">
        <v>4854</v>
      </c>
      <c r="C468">
        <v>61</v>
      </c>
      <c r="D468" t="s">
        <v>4759</v>
      </c>
      <c r="E468" t="s">
        <v>4855</v>
      </c>
      <c r="F468" s="1">
        <v>0</v>
      </c>
      <c r="G468" s="1">
        <v>0</v>
      </c>
      <c r="H468" s="9">
        <v>1</v>
      </c>
    </row>
    <row r="469" spans="1:8" x14ac:dyDescent="0.3">
      <c r="A469" t="s">
        <v>4856</v>
      </c>
      <c r="B469" t="s">
        <v>4857</v>
      </c>
      <c r="C469">
        <v>61</v>
      </c>
      <c r="D469" t="s">
        <v>4759</v>
      </c>
      <c r="E469" t="s">
        <v>4855</v>
      </c>
      <c r="F469" s="1">
        <v>0</v>
      </c>
      <c r="G469" s="1">
        <v>0</v>
      </c>
      <c r="H469" s="9">
        <v>1</v>
      </c>
    </row>
    <row r="470" spans="1:8" x14ac:dyDescent="0.3">
      <c r="A470" t="s">
        <v>4858</v>
      </c>
      <c r="B470" t="s">
        <v>4859</v>
      </c>
      <c r="C470">
        <v>9</v>
      </c>
      <c r="D470" t="s">
        <v>4714</v>
      </c>
      <c r="E470" t="s">
        <v>4860</v>
      </c>
      <c r="F470" s="1">
        <v>0</v>
      </c>
      <c r="G470" s="1">
        <v>0</v>
      </c>
      <c r="H470" s="9">
        <v>1</v>
      </c>
    </row>
    <row r="471" spans="1:8" x14ac:dyDescent="0.3">
      <c r="A471" t="s">
        <v>4861</v>
      </c>
      <c r="B471" t="s">
        <v>4862</v>
      </c>
      <c r="C471">
        <v>9</v>
      </c>
      <c r="D471" t="s">
        <v>4714</v>
      </c>
      <c r="E471" t="s">
        <v>4860</v>
      </c>
      <c r="F471" s="1">
        <v>0</v>
      </c>
      <c r="G471" s="1">
        <v>0</v>
      </c>
      <c r="H471" s="9">
        <v>1</v>
      </c>
    </row>
    <row r="472" spans="1:8" x14ac:dyDescent="0.3">
      <c r="A472" t="s">
        <v>4863</v>
      </c>
      <c r="B472" t="s">
        <v>4864</v>
      </c>
      <c r="C472">
        <v>42</v>
      </c>
      <c r="D472" t="s">
        <v>4865</v>
      </c>
      <c r="E472" t="s">
        <v>7</v>
      </c>
      <c r="F472" s="1">
        <v>0</v>
      </c>
      <c r="G472" s="1">
        <v>0</v>
      </c>
      <c r="H472" s="9">
        <v>1</v>
      </c>
    </row>
    <row r="473" spans="1:8" x14ac:dyDescent="0.3">
      <c r="A473" t="s">
        <v>4866</v>
      </c>
      <c r="B473" t="s">
        <v>4867</v>
      </c>
      <c r="C473">
        <v>4</v>
      </c>
      <c r="D473" t="s">
        <v>4868</v>
      </c>
      <c r="E473" t="s">
        <v>4869</v>
      </c>
      <c r="F473" s="1">
        <v>0</v>
      </c>
      <c r="G473" s="1">
        <v>0</v>
      </c>
      <c r="H473" s="9">
        <v>1</v>
      </c>
    </row>
    <row r="474" spans="1:8" x14ac:dyDescent="0.3">
      <c r="A474" t="s">
        <v>4870</v>
      </c>
      <c r="B474" t="s">
        <v>4871</v>
      </c>
      <c r="C474">
        <v>3</v>
      </c>
      <c r="D474" t="s">
        <v>4762</v>
      </c>
      <c r="E474" t="s">
        <v>4872</v>
      </c>
      <c r="F474" s="1">
        <v>0</v>
      </c>
      <c r="G474" s="1">
        <v>0</v>
      </c>
      <c r="H474" s="9">
        <v>1</v>
      </c>
    </row>
    <row r="475" spans="1:8" x14ac:dyDescent="0.3">
      <c r="A475" t="s">
        <v>4873</v>
      </c>
      <c r="B475" t="s">
        <v>4874</v>
      </c>
      <c r="C475">
        <v>3</v>
      </c>
      <c r="D475" t="s">
        <v>4762</v>
      </c>
      <c r="E475" t="s">
        <v>4872</v>
      </c>
      <c r="F475" s="1">
        <v>0</v>
      </c>
      <c r="G475" s="1">
        <v>0</v>
      </c>
      <c r="H475" s="9">
        <v>1</v>
      </c>
    </row>
    <row r="476" spans="1:8" x14ac:dyDescent="0.3">
      <c r="A476" t="s">
        <v>4875</v>
      </c>
      <c r="B476" t="s">
        <v>4876</v>
      </c>
      <c r="C476">
        <v>9</v>
      </c>
      <c r="D476" t="s">
        <v>4786</v>
      </c>
      <c r="E476" t="s">
        <v>4769</v>
      </c>
      <c r="F476" s="1">
        <v>0</v>
      </c>
      <c r="G476" s="1">
        <v>0</v>
      </c>
      <c r="H476" s="9">
        <v>1</v>
      </c>
    </row>
    <row r="477" spans="1:8" x14ac:dyDescent="0.3">
      <c r="A477" t="s">
        <v>4877</v>
      </c>
      <c r="B477" t="s">
        <v>4878</v>
      </c>
      <c r="C477">
        <v>9</v>
      </c>
      <c r="D477" t="s">
        <v>3929</v>
      </c>
      <c r="E477" t="s">
        <v>4879</v>
      </c>
      <c r="F477" s="1">
        <v>0</v>
      </c>
      <c r="G477" s="1">
        <v>0</v>
      </c>
      <c r="H477" s="9">
        <v>1</v>
      </c>
    </row>
    <row r="478" spans="1:8" x14ac:dyDescent="0.3">
      <c r="A478" t="s">
        <v>4880</v>
      </c>
      <c r="B478" t="s">
        <v>4881</v>
      </c>
      <c r="C478">
        <v>31</v>
      </c>
      <c r="D478" t="s">
        <v>3929</v>
      </c>
      <c r="E478" t="s">
        <v>7</v>
      </c>
      <c r="F478" s="1">
        <v>0</v>
      </c>
      <c r="G478" s="1">
        <v>0</v>
      </c>
      <c r="H478" s="9">
        <v>1</v>
      </c>
    </row>
    <row r="479" spans="1:8" x14ac:dyDescent="0.3">
      <c r="A479" t="s">
        <v>4882</v>
      </c>
      <c r="B479" t="s">
        <v>4883</v>
      </c>
      <c r="C479">
        <v>31</v>
      </c>
      <c r="D479" t="s">
        <v>3929</v>
      </c>
      <c r="E479" t="s">
        <v>7</v>
      </c>
      <c r="F479" s="1">
        <v>0</v>
      </c>
      <c r="G479" s="1">
        <v>0</v>
      </c>
      <c r="H479" s="9">
        <v>1</v>
      </c>
    </row>
    <row r="480" spans="1:8" x14ac:dyDescent="0.3">
      <c r="A480" t="s">
        <v>4884</v>
      </c>
      <c r="B480" t="s">
        <v>4885</v>
      </c>
      <c r="C480">
        <v>31</v>
      </c>
      <c r="D480" t="s">
        <v>3929</v>
      </c>
      <c r="E480" t="s">
        <v>7</v>
      </c>
      <c r="F480" s="1">
        <v>0</v>
      </c>
      <c r="G480" s="1">
        <v>0</v>
      </c>
      <c r="H480" s="9">
        <v>1</v>
      </c>
    </row>
    <row r="481" spans="1:8" x14ac:dyDescent="0.3">
      <c r="A481" t="s">
        <v>4886</v>
      </c>
      <c r="B481" t="s">
        <v>4887</v>
      </c>
      <c r="C481">
        <v>31</v>
      </c>
      <c r="D481" t="s">
        <v>3929</v>
      </c>
      <c r="E481" t="s">
        <v>7</v>
      </c>
      <c r="F481" s="1">
        <v>0</v>
      </c>
      <c r="G481" s="1">
        <v>0</v>
      </c>
      <c r="H481" s="9">
        <v>1</v>
      </c>
    </row>
    <row r="482" spans="1:8" x14ac:dyDescent="0.3">
      <c r="A482" t="s">
        <v>4888</v>
      </c>
      <c r="B482" t="s">
        <v>4889</v>
      </c>
      <c r="C482">
        <v>14</v>
      </c>
      <c r="D482" t="s">
        <v>4872</v>
      </c>
      <c r="E482" t="s">
        <v>4835</v>
      </c>
      <c r="F482" s="1">
        <v>0</v>
      </c>
      <c r="G482" s="1">
        <v>0</v>
      </c>
      <c r="H482" s="9">
        <v>1</v>
      </c>
    </row>
    <row r="483" spans="1:8" x14ac:dyDescent="0.3">
      <c r="A483" t="s">
        <v>4890</v>
      </c>
      <c r="B483" t="s">
        <v>4891</v>
      </c>
      <c r="C483">
        <v>30</v>
      </c>
      <c r="D483" t="s">
        <v>4872</v>
      </c>
      <c r="E483" t="s">
        <v>7</v>
      </c>
      <c r="F483" s="1">
        <v>0</v>
      </c>
      <c r="G483" s="1">
        <v>0</v>
      </c>
      <c r="H483" s="9">
        <v>1</v>
      </c>
    </row>
    <row r="484" spans="1:8" x14ac:dyDescent="0.3">
      <c r="A484" t="s">
        <v>4892</v>
      </c>
      <c r="B484" t="s">
        <v>4893</v>
      </c>
      <c r="C484">
        <v>0</v>
      </c>
      <c r="E484" t="s">
        <v>4894</v>
      </c>
      <c r="F484" s="1">
        <v>0</v>
      </c>
      <c r="G484" s="1">
        <v>0</v>
      </c>
      <c r="H484" s="9">
        <v>1</v>
      </c>
    </row>
    <row r="485" spans="1:8" x14ac:dyDescent="0.3">
      <c r="A485" t="s">
        <v>4895</v>
      </c>
      <c r="B485" t="s">
        <v>4896</v>
      </c>
      <c r="C485">
        <v>0</v>
      </c>
      <c r="D485" t="s">
        <v>4894</v>
      </c>
      <c r="F485" s="1">
        <v>0</v>
      </c>
      <c r="G485" s="1">
        <v>0</v>
      </c>
      <c r="H485" s="9">
        <v>1</v>
      </c>
    </row>
    <row r="486" spans="1:8" x14ac:dyDescent="0.3">
      <c r="A486" t="s">
        <v>4897</v>
      </c>
      <c r="B486" t="s">
        <v>4898</v>
      </c>
      <c r="C486">
        <v>0</v>
      </c>
      <c r="D486" t="s">
        <v>4894</v>
      </c>
      <c r="F486" s="1">
        <v>0</v>
      </c>
      <c r="G486" s="1">
        <v>0</v>
      </c>
      <c r="H486" s="9">
        <v>1</v>
      </c>
    </row>
    <row r="487" spans="1:8" x14ac:dyDescent="0.3">
      <c r="A487" t="s">
        <v>4899</v>
      </c>
      <c r="B487" t="s">
        <v>4900</v>
      </c>
      <c r="C487">
        <v>0</v>
      </c>
      <c r="D487" t="s">
        <v>4894</v>
      </c>
      <c r="F487" s="1">
        <v>0</v>
      </c>
      <c r="G487" s="1">
        <v>0</v>
      </c>
      <c r="H487" s="9">
        <v>1</v>
      </c>
    </row>
    <row r="488" spans="1:8" x14ac:dyDescent="0.3">
      <c r="A488" t="s">
        <v>4901</v>
      </c>
      <c r="B488" t="s">
        <v>4902</v>
      </c>
      <c r="C488">
        <v>0</v>
      </c>
      <c r="D488" t="s">
        <v>4894</v>
      </c>
      <c r="E488" t="s">
        <v>4894</v>
      </c>
      <c r="F488" s="1">
        <v>0</v>
      </c>
      <c r="G488" s="1">
        <v>0</v>
      </c>
      <c r="H488" s="9">
        <v>1</v>
      </c>
    </row>
    <row r="489" spans="1:8" x14ac:dyDescent="0.3">
      <c r="A489" t="s">
        <v>4903</v>
      </c>
      <c r="B489" t="s">
        <v>4904</v>
      </c>
      <c r="C489">
        <v>0</v>
      </c>
      <c r="D489" t="s">
        <v>4894</v>
      </c>
      <c r="E489" t="s">
        <v>4894</v>
      </c>
      <c r="F489" s="1">
        <v>0</v>
      </c>
      <c r="G489" s="1">
        <v>0</v>
      </c>
      <c r="H489" s="9">
        <v>1</v>
      </c>
    </row>
    <row r="490" spans="1:8" x14ac:dyDescent="0.3">
      <c r="A490" t="s">
        <v>4905</v>
      </c>
      <c r="B490" t="s">
        <v>4906</v>
      </c>
      <c r="C490">
        <v>0</v>
      </c>
      <c r="D490" t="s">
        <v>4894</v>
      </c>
      <c r="E490" t="s">
        <v>4894</v>
      </c>
      <c r="F490" s="1">
        <v>0</v>
      </c>
      <c r="G490" s="1">
        <v>0</v>
      </c>
      <c r="H490" s="9">
        <v>1</v>
      </c>
    </row>
    <row r="491" spans="1:8" x14ac:dyDescent="0.3">
      <c r="A491" t="s">
        <v>4907</v>
      </c>
      <c r="B491" t="s">
        <v>4908</v>
      </c>
      <c r="C491">
        <v>29</v>
      </c>
      <c r="D491" t="s">
        <v>4894</v>
      </c>
      <c r="E491" t="s">
        <v>7</v>
      </c>
      <c r="F491" s="1">
        <v>0</v>
      </c>
      <c r="G491" s="1">
        <v>0</v>
      </c>
      <c r="H491" s="9">
        <v>1</v>
      </c>
    </row>
    <row r="492" spans="1:8" x14ac:dyDescent="0.3">
      <c r="A492" t="s">
        <v>4909</v>
      </c>
      <c r="B492" t="s">
        <v>4910</v>
      </c>
      <c r="C492">
        <v>26</v>
      </c>
      <c r="D492" t="s">
        <v>4911</v>
      </c>
      <c r="E492" t="s">
        <v>7</v>
      </c>
      <c r="F492" s="1">
        <v>0</v>
      </c>
      <c r="G492" s="1">
        <v>0</v>
      </c>
      <c r="H492" s="9">
        <v>1</v>
      </c>
    </row>
    <row r="493" spans="1:8" x14ac:dyDescent="0.3">
      <c r="A493" t="s">
        <v>4912</v>
      </c>
      <c r="B493" t="s">
        <v>4913</v>
      </c>
      <c r="C493">
        <v>0</v>
      </c>
      <c r="E493" t="s">
        <v>4769</v>
      </c>
      <c r="F493" s="1">
        <v>0</v>
      </c>
      <c r="G493" s="1">
        <v>0</v>
      </c>
      <c r="H493" s="9">
        <v>1</v>
      </c>
    </row>
    <row r="494" spans="1:8" x14ac:dyDescent="0.3">
      <c r="A494" t="s">
        <v>4914</v>
      </c>
      <c r="B494" t="s">
        <v>4915</v>
      </c>
      <c r="C494">
        <v>0</v>
      </c>
      <c r="D494" t="s">
        <v>4879</v>
      </c>
      <c r="F494" s="1">
        <v>0</v>
      </c>
      <c r="G494" s="1">
        <v>0</v>
      </c>
      <c r="H494" s="9">
        <v>1</v>
      </c>
    </row>
    <row r="495" spans="1:8" x14ac:dyDescent="0.3">
      <c r="A495" t="s">
        <v>4916</v>
      </c>
      <c r="B495" t="s">
        <v>4917</v>
      </c>
      <c r="C495">
        <v>0</v>
      </c>
      <c r="D495" t="s">
        <v>4879</v>
      </c>
      <c r="F495" s="1">
        <v>0</v>
      </c>
      <c r="G495" s="1">
        <v>0</v>
      </c>
      <c r="H495" s="9">
        <v>1</v>
      </c>
    </row>
    <row r="496" spans="1:8" x14ac:dyDescent="0.3">
      <c r="A496" t="s">
        <v>4918</v>
      </c>
      <c r="B496" t="s">
        <v>4919</v>
      </c>
      <c r="C496">
        <v>0</v>
      </c>
      <c r="D496" t="s">
        <v>4879</v>
      </c>
      <c r="E496" t="s">
        <v>4879</v>
      </c>
      <c r="F496" s="1">
        <v>0</v>
      </c>
      <c r="G496" s="1">
        <v>0</v>
      </c>
      <c r="H496" s="9">
        <v>1</v>
      </c>
    </row>
    <row r="497" spans="1:8" x14ac:dyDescent="0.3">
      <c r="A497" t="s">
        <v>4920</v>
      </c>
      <c r="B497" t="s">
        <v>4921</v>
      </c>
      <c r="C497">
        <v>22</v>
      </c>
      <c r="D497" t="s">
        <v>4879</v>
      </c>
      <c r="E497" t="s">
        <v>7</v>
      </c>
      <c r="F497" s="1">
        <v>0</v>
      </c>
      <c r="G497" s="1">
        <v>0</v>
      </c>
      <c r="H497" s="9">
        <v>1</v>
      </c>
    </row>
    <row r="498" spans="1:8" x14ac:dyDescent="0.3">
      <c r="A498" t="s">
        <v>4922</v>
      </c>
      <c r="B498" t="s">
        <v>4923</v>
      </c>
      <c r="C498">
        <v>21</v>
      </c>
      <c r="D498" t="s">
        <v>4924</v>
      </c>
      <c r="E498" t="s">
        <v>7</v>
      </c>
      <c r="F498" s="1">
        <v>0</v>
      </c>
      <c r="G498" s="1">
        <v>0</v>
      </c>
      <c r="H498" s="9">
        <v>1</v>
      </c>
    </row>
    <row r="499" spans="1:8" x14ac:dyDescent="0.3">
      <c r="A499" t="s">
        <v>4925</v>
      </c>
      <c r="B499" t="s">
        <v>4926</v>
      </c>
      <c r="C499">
        <v>21</v>
      </c>
      <c r="D499" t="s">
        <v>4924</v>
      </c>
      <c r="E499" t="s">
        <v>7</v>
      </c>
      <c r="F499" s="1">
        <v>0</v>
      </c>
      <c r="G499" s="1">
        <v>0</v>
      </c>
      <c r="H499" s="9">
        <v>1</v>
      </c>
    </row>
    <row r="500" spans="1:8" x14ac:dyDescent="0.3">
      <c r="A500" t="s">
        <v>4927</v>
      </c>
      <c r="B500" t="s">
        <v>4928</v>
      </c>
      <c r="C500">
        <v>0</v>
      </c>
      <c r="D500" t="s">
        <v>3937</v>
      </c>
      <c r="E500" t="s">
        <v>3937</v>
      </c>
      <c r="F500" s="1">
        <v>0</v>
      </c>
      <c r="G500" s="1">
        <v>0</v>
      </c>
      <c r="H500" s="9">
        <v>1</v>
      </c>
    </row>
    <row r="501" spans="1:8" x14ac:dyDescent="0.3">
      <c r="A501" t="s">
        <v>4929</v>
      </c>
      <c r="B501" t="s">
        <v>4930</v>
      </c>
      <c r="C501">
        <v>1</v>
      </c>
      <c r="D501" t="s">
        <v>4931</v>
      </c>
      <c r="E501" t="s">
        <v>4744</v>
      </c>
      <c r="F501" s="1">
        <v>0</v>
      </c>
      <c r="G501" s="1">
        <v>0</v>
      </c>
      <c r="H501" s="9">
        <v>1</v>
      </c>
    </row>
    <row r="502" spans="1:8" x14ac:dyDescent="0.3">
      <c r="A502" t="s">
        <v>4932</v>
      </c>
      <c r="B502" t="s">
        <v>4933</v>
      </c>
      <c r="C502">
        <v>0</v>
      </c>
      <c r="D502" t="s">
        <v>4772</v>
      </c>
      <c r="E502" t="s">
        <v>4772</v>
      </c>
      <c r="F502" s="1">
        <v>0</v>
      </c>
      <c r="G502" s="1">
        <v>0</v>
      </c>
      <c r="H502" s="9">
        <v>1</v>
      </c>
    </row>
    <row r="503" spans="1:8" x14ac:dyDescent="0.3">
      <c r="A503" t="s">
        <v>4934</v>
      </c>
      <c r="B503" t="s">
        <v>4935</v>
      </c>
      <c r="C503">
        <v>0</v>
      </c>
      <c r="D503" t="s">
        <v>4744</v>
      </c>
      <c r="E503" t="s">
        <v>4744</v>
      </c>
      <c r="F503" s="1">
        <v>0</v>
      </c>
      <c r="G503" s="1">
        <v>0</v>
      </c>
      <c r="H503" s="9">
        <v>1</v>
      </c>
    </row>
    <row r="504" spans="1:8" x14ac:dyDescent="0.3">
      <c r="A504" t="s">
        <v>4936</v>
      </c>
      <c r="B504" t="s">
        <v>4937</v>
      </c>
      <c r="C504">
        <v>0</v>
      </c>
      <c r="D504" t="s">
        <v>4744</v>
      </c>
      <c r="E504" t="s">
        <v>4744</v>
      </c>
      <c r="F504" s="1">
        <v>0</v>
      </c>
      <c r="G504" s="1">
        <v>0</v>
      </c>
      <c r="H504" s="9">
        <v>1</v>
      </c>
    </row>
    <row r="505" spans="1:8" x14ac:dyDescent="0.3">
      <c r="A505" t="s">
        <v>4938</v>
      </c>
      <c r="B505" t="s">
        <v>4939</v>
      </c>
      <c r="C505">
        <v>16</v>
      </c>
      <c r="D505" t="s">
        <v>4835</v>
      </c>
      <c r="E505" t="s">
        <v>7</v>
      </c>
      <c r="F505" s="1">
        <v>0</v>
      </c>
      <c r="G505" s="1">
        <v>0</v>
      </c>
      <c r="H505" s="9">
        <v>1</v>
      </c>
    </row>
    <row r="506" spans="1:8" x14ac:dyDescent="0.3">
      <c r="A506" t="s">
        <v>4940</v>
      </c>
      <c r="B506" t="s">
        <v>4941</v>
      </c>
      <c r="C506">
        <v>14</v>
      </c>
      <c r="D506" t="s">
        <v>4942</v>
      </c>
      <c r="E506" t="s">
        <v>7</v>
      </c>
      <c r="F506" s="1">
        <v>0</v>
      </c>
      <c r="G506" s="1">
        <v>0</v>
      </c>
      <c r="H506" s="9">
        <v>1</v>
      </c>
    </row>
    <row r="507" spans="1:8" x14ac:dyDescent="0.3">
      <c r="A507" t="s">
        <v>4943</v>
      </c>
      <c r="B507" t="s">
        <v>4944</v>
      </c>
      <c r="C507">
        <v>14</v>
      </c>
      <c r="D507" t="s">
        <v>4942</v>
      </c>
      <c r="E507" t="s">
        <v>7</v>
      </c>
      <c r="F507" s="1">
        <v>0</v>
      </c>
      <c r="G507" s="1">
        <v>0</v>
      </c>
      <c r="H507" s="9">
        <v>1</v>
      </c>
    </row>
    <row r="508" spans="1:8" x14ac:dyDescent="0.3">
      <c r="A508" t="s">
        <v>4945</v>
      </c>
      <c r="B508" t="s">
        <v>4946</v>
      </c>
      <c r="C508">
        <v>20</v>
      </c>
      <c r="D508" t="s">
        <v>4942</v>
      </c>
      <c r="E508" t="s">
        <v>4947</v>
      </c>
      <c r="F508" s="1">
        <v>0</v>
      </c>
      <c r="G508" s="1">
        <v>0</v>
      </c>
      <c r="H508" s="9">
        <v>1</v>
      </c>
    </row>
    <row r="509" spans="1:8" x14ac:dyDescent="0.3">
      <c r="A509" t="s">
        <v>4948</v>
      </c>
      <c r="B509" t="s">
        <v>4949</v>
      </c>
      <c r="C509">
        <v>0</v>
      </c>
      <c r="D509" t="s">
        <v>4950</v>
      </c>
      <c r="F509" s="1">
        <v>0</v>
      </c>
      <c r="G509" s="1">
        <v>0</v>
      </c>
      <c r="H509" s="9">
        <v>1</v>
      </c>
    </row>
    <row r="510" spans="1:8" x14ac:dyDescent="0.3">
      <c r="A510" t="s">
        <v>4951</v>
      </c>
      <c r="B510" t="s">
        <v>4952</v>
      </c>
      <c r="C510">
        <v>0</v>
      </c>
      <c r="D510" t="s">
        <v>4950</v>
      </c>
      <c r="F510" s="1">
        <v>0</v>
      </c>
      <c r="G510" s="1">
        <v>0</v>
      </c>
      <c r="H510" s="9">
        <v>1</v>
      </c>
    </row>
    <row r="511" spans="1:8" x14ac:dyDescent="0.3">
      <c r="A511" t="s">
        <v>4953</v>
      </c>
      <c r="B511" t="s">
        <v>4954</v>
      </c>
      <c r="C511">
        <v>0</v>
      </c>
      <c r="D511" t="s">
        <v>4955</v>
      </c>
      <c r="F511" s="1">
        <v>0</v>
      </c>
      <c r="G511" s="1">
        <v>0</v>
      </c>
      <c r="H511" s="9">
        <v>1</v>
      </c>
    </row>
    <row r="512" spans="1:8" x14ac:dyDescent="0.3">
      <c r="A512" t="s">
        <v>4956</v>
      </c>
      <c r="B512" t="s">
        <v>4957</v>
      </c>
      <c r="C512">
        <v>0</v>
      </c>
      <c r="D512" t="s">
        <v>4955</v>
      </c>
      <c r="F512" s="1">
        <v>0</v>
      </c>
      <c r="G512" s="1">
        <v>0</v>
      </c>
      <c r="H512" s="9">
        <v>1</v>
      </c>
    </row>
    <row r="513" spans="1:8" x14ac:dyDescent="0.3">
      <c r="A513" t="s">
        <v>4958</v>
      </c>
      <c r="B513" t="s">
        <v>4959</v>
      </c>
      <c r="C513">
        <v>11</v>
      </c>
      <c r="D513" t="s">
        <v>4960</v>
      </c>
      <c r="E513" t="s">
        <v>7</v>
      </c>
      <c r="F513" s="1">
        <v>0</v>
      </c>
      <c r="G513" s="1">
        <v>0</v>
      </c>
      <c r="H513" s="9">
        <v>1</v>
      </c>
    </row>
    <row r="514" spans="1:8" x14ac:dyDescent="0.3">
      <c r="A514" t="s">
        <v>4961</v>
      </c>
      <c r="B514" t="s">
        <v>4962</v>
      </c>
      <c r="C514">
        <v>5</v>
      </c>
      <c r="D514" t="s">
        <v>4963</v>
      </c>
      <c r="E514" t="s">
        <v>7</v>
      </c>
      <c r="F514" s="1">
        <v>0</v>
      </c>
      <c r="G514" s="1">
        <v>0</v>
      </c>
      <c r="H514" s="9">
        <v>1</v>
      </c>
    </row>
    <row r="515" spans="1:8" x14ac:dyDescent="0.3">
      <c r="A515" t="s">
        <v>4964</v>
      </c>
      <c r="B515" t="s">
        <v>4965</v>
      </c>
      <c r="C515">
        <v>0</v>
      </c>
      <c r="E515" t="s">
        <v>7</v>
      </c>
      <c r="F515" s="1">
        <v>0</v>
      </c>
      <c r="G515" s="1">
        <v>0</v>
      </c>
      <c r="H515" s="9">
        <v>1</v>
      </c>
    </row>
    <row r="516" spans="1:8" x14ac:dyDescent="0.3">
      <c r="A516" t="s">
        <v>4966</v>
      </c>
      <c r="B516" t="s">
        <v>4967</v>
      </c>
      <c r="C516">
        <v>0</v>
      </c>
      <c r="E516" t="s">
        <v>7</v>
      </c>
      <c r="F516" s="1">
        <v>0</v>
      </c>
      <c r="G516" s="1">
        <v>0</v>
      </c>
      <c r="H516" s="9">
        <v>1</v>
      </c>
    </row>
    <row r="517" spans="1:8" x14ac:dyDescent="0.3">
      <c r="A517" t="s">
        <v>4968</v>
      </c>
      <c r="B517" t="s">
        <v>4969</v>
      </c>
      <c r="C517">
        <v>0</v>
      </c>
      <c r="D517" t="s">
        <v>7</v>
      </c>
      <c r="F517" s="1">
        <v>0</v>
      </c>
      <c r="G517" s="1">
        <v>0</v>
      </c>
      <c r="H517" s="9">
        <v>1</v>
      </c>
    </row>
    <row r="518" spans="1:8" x14ac:dyDescent="0.3">
      <c r="A518" t="s">
        <v>4970</v>
      </c>
      <c r="B518" t="s">
        <v>4971</v>
      </c>
      <c r="C518">
        <v>0</v>
      </c>
      <c r="D518" t="s">
        <v>7</v>
      </c>
      <c r="E518" t="s">
        <v>7</v>
      </c>
      <c r="F518" s="1">
        <v>0</v>
      </c>
      <c r="G518" s="1">
        <v>0</v>
      </c>
      <c r="H518" s="9">
        <v>1</v>
      </c>
    </row>
    <row r="519" spans="1:8" x14ac:dyDescent="0.3">
      <c r="A519" t="s">
        <v>4972</v>
      </c>
      <c r="B519" t="s">
        <v>4973</v>
      </c>
      <c r="C519">
        <v>0</v>
      </c>
      <c r="D519" t="s">
        <v>7</v>
      </c>
      <c r="F519" s="1">
        <v>0</v>
      </c>
      <c r="G519" s="1">
        <v>0</v>
      </c>
      <c r="H519" s="9">
        <v>1</v>
      </c>
    </row>
    <row r="520" spans="1:8" x14ac:dyDescent="0.3">
      <c r="A520" t="s">
        <v>4974</v>
      </c>
      <c r="B520" t="s">
        <v>4975</v>
      </c>
      <c r="C520">
        <v>162</v>
      </c>
      <c r="D520" t="s">
        <v>7</v>
      </c>
      <c r="E520" t="s">
        <v>4976</v>
      </c>
      <c r="F520" s="1">
        <v>0</v>
      </c>
      <c r="G520" s="1">
        <v>0</v>
      </c>
      <c r="H520" s="9">
        <v>1</v>
      </c>
    </row>
    <row r="521" spans="1:8" x14ac:dyDescent="0.3">
      <c r="A521" t="s">
        <v>4977</v>
      </c>
      <c r="B521" t="s">
        <v>4978</v>
      </c>
      <c r="C521">
        <v>0</v>
      </c>
      <c r="D521" t="s">
        <v>20</v>
      </c>
      <c r="F521" s="1">
        <v>0</v>
      </c>
      <c r="G521" s="1">
        <v>0</v>
      </c>
      <c r="H521" s="9">
        <v>1</v>
      </c>
    </row>
    <row r="522" spans="1:8" x14ac:dyDescent="0.3">
      <c r="A522" t="s">
        <v>4979</v>
      </c>
      <c r="B522" t="s">
        <v>4980</v>
      </c>
      <c r="C522">
        <v>0</v>
      </c>
      <c r="D522" t="s">
        <v>20</v>
      </c>
      <c r="E522" t="s">
        <v>20</v>
      </c>
      <c r="F522" s="1">
        <v>0</v>
      </c>
      <c r="G522" s="1">
        <v>0</v>
      </c>
      <c r="H522" s="9">
        <v>1</v>
      </c>
    </row>
    <row r="523" spans="1:8" x14ac:dyDescent="0.3">
      <c r="A523" t="s">
        <v>4981</v>
      </c>
      <c r="B523" t="s">
        <v>4982</v>
      </c>
      <c r="C523">
        <v>4</v>
      </c>
      <c r="D523" t="s">
        <v>20</v>
      </c>
      <c r="E523" t="s">
        <v>4983</v>
      </c>
      <c r="F523" s="1">
        <v>0</v>
      </c>
      <c r="G523" s="1">
        <v>0</v>
      </c>
      <c r="H523" s="9">
        <v>1</v>
      </c>
    </row>
    <row r="524" spans="1:8" x14ac:dyDescent="0.3">
      <c r="A524" t="s">
        <v>4984</v>
      </c>
      <c r="B524" t="s">
        <v>4985</v>
      </c>
      <c r="C524">
        <v>4</v>
      </c>
      <c r="D524" t="s">
        <v>20</v>
      </c>
      <c r="E524" t="s">
        <v>4983</v>
      </c>
      <c r="F524" s="1">
        <v>0</v>
      </c>
      <c r="G524" s="1">
        <v>0</v>
      </c>
      <c r="H524" s="9">
        <v>1</v>
      </c>
    </row>
    <row r="525" spans="1:8" x14ac:dyDescent="0.3">
      <c r="A525" t="s">
        <v>4986</v>
      </c>
      <c r="B525" t="s">
        <v>4987</v>
      </c>
      <c r="C525">
        <v>4</v>
      </c>
      <c r="D525" t="s">
        <v>20</v>
      </c>
      <c r="E525" t="s">
        <v>4983</v>
      </c>
      <c r="F525" s="1">
        <v>0</v>
      </c>
      <c r="G525" s="1">
        <v>0</v>
      </c>
      <c r="H525" s="9">
        <v>1</v>
      </c>
    </row>
    <row r="526" spans="1:8" x14ac:dyDescent="0.3">
      <c r="A526" t="s">
        <v>4988</v>
      </c>
      <c r="B526" t="s">
        <v>4989</v>
      </c>
      <c r="C526">
        <v>4</v>
      </c>
      <c r="D526" t="s">
        <v>20</v>
      </c>
      <c r="E526" t="s">
        <v>4983</v>
      </c>
      <c r="F526" s="1">
        <v>0</v>
      </c>
      <c r="G526" s="1">
        <v>0</v>
      </c>
      <c r="H526" s="9">
        <v>1</v>
      </c>
    </row>
    <row r="527" spans="1:8" x14ac:dyDescent="0.3">
      <c r="A527" t="s">
        <v>4990</v>
      </c>
      <c r="B527" t="s">
        <v>4991</v>
      </c>
      <c r="C527">
        <v>8</v>
      </c>
      <c r="D527" t="s">
        <v>20</v>
      </c>
      <c r="E527" t="s">
        <v>4992</v>
      </c>
      <c r="F527" s="1">
        <v>0</v>
      </c>
      <c r="G527" s="1">
        <v>0</v>
      </c>
      <c r="H527" s="9">
        <v>1</v>
      </c>
    </row>
    <row r="528" spans="1:8" x14ac:dyDescent="0.3">
      <c r="A528" t="s">
        <v>4993</v>
      </c>
      <c r="B528" t="s">
        <v>4994</v>
      </c>
      <c r="C528">
        <v>9</v>
      </c>
      <c r="D528" t="s">
        <v>20</v>
      </c>
      <c r="E528" t="s">
        <v>4995</v>
      </c>
      <c r="F528" s="1">
        <v>0</v>
      </c>
      <c r="G528" s="1">
        <v>0</v>
      </c>
      <c r="H528" s="9">
        <v>1</v>
      </c>
    </row>
    <row r="529" spans="1:8" x14ac:dyDescent="0.3">
      <c r="A529" t="s">
        <v>4996</v>
      </c>
      <c r="B529" t="s">
        <v>4997</v>
      </c>
      <c r="C529">
        <v>19</v>
      </c>
      <c r="D529" t="s">
        <v>20</v>
      </c>
      <c r="E529" t="s">
        <v>4998</v>
      </c>
      <c r="F529" s="1">
        <v>0</v>
      </c>
      <c r="G529" s="1">
        <v>0</v>
      </c>
      <c r="H529" s="9">
        <v>1</v>
      </c>
    </row>
    <row r="530" spans="1:8" x14ac:dyDescent="0.3">
      <c r="A530" t="s">
        <v>4999</v>
      </c>
      <c r="B530" t="s">
        <v>5000</v>
      </c>
      <c r="C530">
        <v>19</v>
      </c>
      <c r="D530" t="s">
        <v>20</v>
      </c>
      <c r="E530" t="s">
        <v>4998</v>
      </c>
      <c r="F530" s="1">
        <v>0</v>
      </c>
      <c r="G530" s="1">
        <v>0</v>
      </c>
      <c r="H530" s="9">
        <v>1</v>
      </c>
    </row>
    <row r="531" spans="1:8" x14ac:dyDescent="0.3">
      <c r="A531" t="s">
        <v>5001</v>
      </c>
      <c r="B531" t="s">
        <v>5002</v>
      </c>
      <c r="C531">
        <v>19</v>
      </c>
      <c r="D531" t="s">
        <v>20</v>
      </c>
      <c r="E531" t="s">
        <v>4998</v>
      </c>
      <c r="F531" s="1">
        <v>0</v>
      </c>
      <c r="G531" s="1">
        <v>0</v>
      </c>
      <c r="H531" s="9">
        <v>1</v>
      </c>
    </row>
    <row r="532" spans="1:8" x14ac:dyDescent="0.3">
      <c r="A532" t="s">
        <v>5003</v>
      </c>
      <c r="B532" t="s">
        <v>5004</v>
      </c>
      <c r="C532">
        <v>19</v>
      </c>
      <c r="D532" t="s">
        <v>20</v>
      </c>
      <c r="E532" t="s">
        <v>4998</v>
      </c>
      <c r="F532" s="1">
        <v>0</v>
      </c>
      <c r="G532" s="1">
        <v>0</v>
      </c>
      <c r="H532" s="9">
        <v>1</v>
      </c>
    </row>
    <row r="533" spans="1:8" x14ac:dyDescent="0.3">
      <c r="A533" t="s">
        <v>5005</v>
      </c>
      <c r="B533" t="s">
        <v>5006</v>
      </c>
      <c r="C533">
        <v>19</v>
      </c>
      <c r="D533" t="s">
        <v>20</v>
      </c>
      <c r="E533" t="s">
        <v>4998</v>
      </c>
      <c r="F533" s="1">
        <v>0</v>
      </c>
      <c r="G533" s="1">
        <v>0</v>
      </c>
      <c r="H533" s="9">
        <v>1</v>
      </c>
    </row>
    <row r="534" spans="1:8" x14ac:dyDescent="0.3">
      <c r="A534" t="s">
        <v>5007</v>
      </c>
      <c r="B534" t="s">
        <v>5008</v>
      </c>
      <c r="C534">
        <v>21</v>
      </c>
      <c r="D534" t="s">
        <v>20</v>
      </c>
      <c r="E534" t="s">
        <v>5009</v>
      </c>
      <c r="F534" s="1">
        <v>0</v>
      </c>
      <c r="G534" s="1">
        <v>0</v>
      </c>
      <c r="H534" s="9">
        <v>1</v>
      </c>
    </row>
    <row r="535" spans="1:8" x14ac:dyDescent="0.3">
      <c r="A535" t="s">
        <v>5010</v>
      </c>
      <c r="B535" t="s">
        <v>5011</v>
      </c>
      <c r="C535">
        <v>21</v>
      </c>
      <c r="D535" t="s">
        <v>20</v>
      </c>
      <c r="E535" t="s">
        <v>5009</v>
      </c>
      <c r="F535" s="1">
        <v>0</v>
      </c>
      <c r="G535" s="1">
        <v>0</v>
      </c>
      <c r="H535" s="9">
        <v>1</v>
      </c>
    </row>
    <row r="536" spans="1:8" x14ac:dyDescent="0.3">
      <c r="A536" t="s">
        <v>5012</v>
      </c>
      <c r="B536" t="s">
        <v>5013</v>
      </c>
      <c r="C536">
        <v>25</v>
      </c>
      <c r="D536" t="s">
        <v>20</v>
      </c>
      <c r="E536" t="s">
        <v>5014</v>
      </c>
      <c r="F536" s="1">
        <v>0</v>
      </c>
      <c r="G536" s="1">
        <v>0</v>
      </c>
      <c r="H536" s="9">
        <v>1</v>
      </c>
    </row>
    <row r="537" spans="1:8" x14ac:dyDescent="0.3">
      <c r="A537" t="s">
        <v>5015</v>
      </c>
      <c r="B537" t="s">
        <v>5016</v>
      </c>
      <c r="C537">
        <v>25</v>
      </c>
      <c r="D537" t="s">
        <v>20</v>
      </c>
      <c r="E537" t="s">
        <v>5014</v>
      </c>
      <c r="F537" s="1">
        <v>0</v>
      </c>
      <c r="G537" s="1">
        <v>0</v>
      </c>
      <c r="H537" s="9">
        <v>1</v>
      </c>
    </row>
    <row r="538" spans="1:8" x14ac:dyDescent="0.3">
      <c r="A538" t="s">
        <v>5017</v>
      </c>
      <c r="B538" t="s">
        <v>5018</v>
      </c>
      <c r="C538">
        <v>25</v>
      </c>
      <c r="D538" t="s">
        <v>20</v>
      </c>
      <c r="E538" t="s">
        <v>5014</v>
      </c>
      <c r="F538" s="1">
        <v>0</v>
      </c>
      <c r="G538" s="1">
        <v>0</v>
      </c>
      <c r="H538" s="9">
        <v>1</v>
      </c>
    </row>
    <row r="539" spans="1:8" x14ac:dyDescent="0.3">
      <c r="A539" t="s">
        <v>5019</v>
      </c>
      <c r="B539" t="s">
        <v>5020</v>
      </c>
      <c r="C539">
        <v>32</v>
      </c>
      <c r="D539" t="s">
        <v>20</v>
      </c>
      <c r="E539" t="s">
        <v>5021</v>
      </c>
      <c r="F539" s="1">
        <v>0</v>
      </c>
      <c r="G539" s="1">
        <v>0</v>
      </c>
      <c r="H539" s="9">
        <v>1</v>
      </c>
    </row>
    <row r="540" spans="1:8" x14ac:dyDescent="0.3">
      <c r="A540" t="s">
        <v>5022</v>
      </c>
      <c r="B540" t="s">
        <v>5023</v>
      </c>
      <c r="C540">
        <v>40</v>
      </c>
      <c r="D540" t="s">
        <v>20</v>
      </c>
      <c r="E540" t="s">
        <v>5024</v>
      </c>
      <c r="F540" s="1">
        <v>0</v>
      </c>
      <c r="G540" s="1">
        <v>0</v>
      </c>
      <c r="H540" s="9">
        <v>1</v>
      </c>
    </row>
    <row r="541" spans="1:8" x14ac:dyDescent="0.3">
      <c r="A541" t="s">
        <v>5025</v>
      </c>
      <c r="B541" t="s">
        <v>5026</v>
      </c>
      <c r="C541">
        <v>40</v>
      </c>
      <c r="D541" t="s">
        <v>20</v>
      </c>
      <c r="E541" t="s">
        <v>5024</v>
      </c>
      <c r="F541" s="1">
        <v>0</v>
      </c>
      <c r="G541" s="1">
        <v>0</v>
      </c>
      <c r="H541" s="9">
        <v>1</v>
      </c>
    </row>
    <row r="542" spans="1:8" x14ac:dyDescent="0.3">
      <c r="A542" t="s">
        <v>5027</v>
      </c>
      <c r="B542" t="s">
        <v>5028</v>
      </c>
      <c r="C542">
        <v>40</v>
      </c>
      <c r="D542" t="s">
        <v>20</v>
      </c>
      <c r="E542" t="s">
        <v>5024</v>
      </c>
      <c r="F542" s="1">
        <v>0</v>
      </c>
      <c r="G542" s="1">
        <v>0</v>
      </c>
      <c r="H542" s="9">
        <v>1</v>
      </c>
    </row>
    <row r="543" spans="1:8" x14ac:dyDescent="0.3">
      <c r="A543" t="s">
        <v>5029</v>
      </c>
      <c r="B543" t="s">
        <v>5030</v>
      </c>
      <c r="C543">
        <v>40</v>
      </c>
      <c r="D543" t="s">
        <v>20</v>
      </c>
      <c r="E543" t="s">
        <v>5024</v>
      </c>
      <c r="F543" s="1">
        <v>0</v>
      </c>
      <c r="G543" s="1">
        <v>0</v>
      </c>
      <c r="H543" s="9">
        <v>1</v>
      </c>
    </row>
    <row r="544" spans="1:8" x14ac:dyDescent="0.3">
      <c r="A544" t="s">
        <v>5031</v>
      </c>
      <c r="B544" t="s">
        <v>5032</v>
      </c>
      <c r="C544">
        <v>40</v>
      </c>
      <c r="D544" t="s">
        <v>20</v>
      </c>
      <c r="E544" t="s">
        <v>5024</v>
      </c>
      <c r="F544" s="1">
        <v>0</v>
      </c>
      <c r="G544" s="1">
        <v>0</v>
      </c>
      <c r="H544" s="9">
        <v>1</v>
      </c>
    </row>
    <row r="545" spans="1:8" x14ac:dyDescent="0.3">
      <c r="A545" t="s">
        <v>5033</v>
      </c>
      <c r="B545" t="s">
        <v>5034</v>
      </c>
      <c r="C545">
        <v>40</v>
      </c>
      <c r="D545" t="s">
        <v>20</v>
      </c>
      <c r="E545" t="s">
        <v>5024</v>
      </c>
      <c r="F545" s="1">
        <v>0</v>
      </c>
      <c r="G545" s="1">
        <v>0</v>
      </c>
      <c r="H545" s="9">
        <v>1</v>
      </c>
    </row>
    <row r="546" spans="1:8" x14ac:dyDescent="0.3">
      <c r="A546" t="s">
        <v>5035</v>
      </c>
      <c r="B546" t="s">
        <v>5036</v>
      </c>
      <c r="C546">
        <v>44</v>
      </c>
      <c r="D546" t="s">
        <v>20</v>
      </c>
      <c r="E546" t="s">
        <v>5037</v>
      </c>
      <c r="F546" s="1">
        <v>0</v>
      </c>
      <c r="G546" s="1">
        <v>0</v>
      </c>
      <c r="H546" s="9">
        <v>1</v>
      </c>
    </row>
    <row r="547" spans="1:8" x14ac:dyDescent="0.3">
      <c r="A547" t="s">
        <v>5038</v>
      </c>
      <c r="B547" t="s">
        <v>5036</v>
      </c>
      <c r="C547">
        <v>44</v>
      </c>
      <c r="D547" t="s">
        <v>20</v>
      </c>
      <c r="E547" t="s">
        <v>5037</v>
      </c>
      <c r="F547" s="1">
        <v>0</v>
      </c>
      <c r="G547" s="1">
        <v>0</v>
      </c>
      <c r="H547" s="9">
        <v>1</v>
      </c>
    </row>
    <row r="548" spans="1:8" x14ac:dyDescent="0.3">
      <c r="A548" t="s">
        <v>5039</v>
      </c>
      <c r="B548" t="s">
        <v>5040</v>
      </c>
      <c r="C548">
        <v>59</v>
      </c>
      <c r="D548" t="s">
        <v>20</v>
      </c>
      <c r="E548" t="s">
        <v>5041</v>
      </c>
      <c r="F548" s="1">
        <v>0</v>
      </c>
      <c r="G548" s="1">
        <v>0</v>
      </c>
      <c r="H548" s="9">
        <v>1</v>
      </c>
    </row>
    <row r="549" spans="1:8" x14ac:dyDescent="0.3">
      <c r="A549" t="s">
        <v>5042</v>
      </c>
      <c r="B549" t="s">
        <v>5043</v>
      </c>
      <c r="C549">
        <v>101</v>
      </c>
      <c r="D549" t="s">
        <v>20</v>
      </c>
      <c r="E549" t="s">
        <v>5044</v>
      </c>
      <c r="F549" s="1">
        <v>0</v>
      </c>
      <c r="G549" s="1">
        <v>0</v>
      </c>
      <c r="H549" s="9">
        <v>1</v>
      </c>
    </row>
    <row r="550" spans="1:8" x14ac:dyDescent="0.3">
      <c r="A550" t="s">
        <v>5045</v>
      </c>
      <c r="B550" t="s">
        <v>5046</v>
      </c>
      <c r="C550">
        <v>102</v>
      </c>
      <c r="D550" t="s">
        <v>20</v>
      </c>
      <c r="E550" t="s">
        <v>5047</v>
      </c>
      <c r="F550" s="1">
        <v>0</v>
      </c>
      <c r="G550" s="1">
        <v>0</v>
      </c>
      <c r="H550" s="9">
        <v>1</v>
      </c>
    </row>
    <row r="551" spans="1:8" x14ac:dyDescent="0.3">
      <c r="A551" t="s">
        <v>5048</v>
      </c>
      <c r="B551" t="s">
        <v>5049</v>
      </c>
      <c r="C551">
        <v>105</v>
      </c>
      <c r="D551" t="s">
        <v>20</v>
      </c>
      <c r="E551" t="s">
        <v>5050</v>
      </c>
      <c r="F551" s="1">
        <v>0</v>
      </c>
      <c r="G551" s="1">
        <v>0</v>
      </c>
      <c r="H551" s="9">
        <v>1</v>
      </c>
    </row>
    <row r="552" spans="1:8" x14ac:dyDescent="0.3">
      <c r="A552" t="s">
        <v>5051</v>
      </c>
      <c r="B552" t="s">
        <v>5052</v>
      </c>
      <c r="C552">
        <v>109</v>
      </c>
      <c r="D552" t="s">
        <v>20</v>
      </c>
      <c r="E552" t="s">
        <v>5053</v>
      </c>
      <c r="F552" s="1">
        <v>0</v>
      </c>
      <c r="G552" s="1">
        <v>0</v>
      </c>
      <c r="H552" s="9">
        <v>1</v>
      </c>
    </row>
    <row r="553" spans="1:8" x14ac:dyDescent="0.3">
      <c r="A553" t="s">
        <v>5054</v>
      </c>
      <c r="B553" t="s">
        <v>5055</v>
      </c>
      <c r="C553">
        <v>111</v>
      </c>
      <c r="D553" t="s">
        <v>20</v>
      </c>
      <c r="E553" t="s">
        <v>5056</v>
      </c>
      <c r="F553" s="1">
        <v>0</v>
      </c>
      <c r="G553" s="1">
        <v>0</v>
      </c>
      <c r="H553" s="9">
        <v>1</v>
      </c>
    </row>
    <row r="554" spans="1:8" x14ac:dyDescent="0.3">
      <c r="A554" t="s">
        <v>5057</v>
      </c>
      <c r="B554" t="s">
        <v>5058</v>
      </c>
      <c r="C554">
        <v>112</v>
      </c>
      <c r="D554" t="s">
        <v>20</v>
      </c>
      <c r="E554" t="s">
        <v>5056</v>
      </c>
      <c r="F554" s="1">
        <v>0</v>
      </c>
      <c r="G554" s="1">
        <v>0</v>
      </c>
      <c r="H554" s="9">
        <v>1</v>
      </c>
    </row>
    <row r="555" spans="1:8" x14ac:dyDescent="0.3">
      <c r="A555" t="s">
        <v>5059</v>
      </c>
      <c r="B555" t="s">
        <v>5060</v>
      </c>
      <c r="C555">
        <v>112</v>
      </c>
      <c r="D555" t="s">
        <v>20</v>
      </c>
      <c r="E555" t="s">
        <v>5056</v>
      </c>
      <c r="F555" s="1">
        <v>0</v>
      </c>
      <c r="G555" s="1">
        <v>0</v>
      </c>
      <c r="H555" s="9">
        <v>1</v>
      </c>
    </row>
    <row r="556" spans="1:8" x14ac:dyDescent="0.3">
      <c r="A556" t="s">
        <v>5061</v>
      </c>
      <c r="B556" t="s">
        <v>5062</v>
      </c>
      <c r="C556">
        <v>112</v>
      </c>
      <c r="D556" t="s">
        <v>20</v>
      </c>
      <c r="E556" t="s">
        <v>5056</v>
      </c>
      <c r="F556" s="1">
        <v>0</v>
      </c>
      <c r="G556" s="1">
        <v>0</v>
      </c>
      <c r="H556" s="9">
        <v>1</v>
      </c>
    </row>
    <row r="557" spans="1:8" x14ac:dyDescent="0.3">
      <c r="A557" t="s">
        <v>5063</v>
      </c>
      <c r="B557" t="s">
        <v>5064</v>
      </c>
      <c r="C557">
        <v>112</v>
      </c>
      <c r="D557" t="s">
        <v>20</v>
      </c>
      <c r="E557" t="s">
        <v>5056</v>
      </c>
      <c r="F557" s="1">
        <v>0</v>
      </c>
      <c r="G557" s="1">
        <v>0</v>
      </c>
      <c r="H557" s="9">
        <v>1</v>
      </c>
    </row>
    <row r="558" spans="1:8" x14ac:dyDescent="0.3">
      <c r="A558" t="s">
        <v>5065</v>
      </c>
      <c r="B558" t="s">
        <v>5066</v>
      </c>
      <c r="C558">
        <v>115</v>
      </c>
      <c r="D558" t="s">
        <v>20</v>
      </c>
      <c r="E558" t="s">
        <v>5067</v>
      </c>
      <c r="F558" s="1">
        <v>0</v>
      </c>
      <c r="G558" s="1">
        <v>0</v>
      </c>
      <c r="H558" s="9">
        <v>1</v>
      </c>
    </row>
    <row r="559" spans="1:8" x14ac:dyDescent="0.3">
      <c r="A559" t="s">
        <v>5068</v>
      </c>
      <c r="B559" t="s">
        <v>5069</v>
      </c>
      <c r="C559">
        <v>133</v>
      </c>
      <c r="D559" t="s">
        <v>20</v>
      </c>
      <c r="E559" t="s">
        <v>5070</v>
      </c>
      <c r="F559" s="1">
        <v>0</v>
      </c>
      <c r="G559" s="1">
        <v>0</v>
      </c>
      <c r="H559" s="9">
        <v>1</v>
      </c>
    </row>
    <row r="560" spans="1:8" x14ac:dyDescent="0.3">
      <c r="A560" t="s">
        <v>5071</v>
      </c>
      <c r="B560" t="s">
        <v>5072</v>
      </c>
      <c r="C560">
        <v>133</v>
      </c>
      <c r="D560" t="s">
        <v>20</v>
      </c>
      <c r="E560" t="s">
        <v>5070</v>
      </c>
      <c r="F560" s="1">
        <v>0</v>
      </c>
      <c r="G560" s="1">
        <v>0</v>
      </c>
      <c r="H560" s="9">
        <v>1</v>
      </c>
    </row>
    <row r="561" spans="1:8" x14ac:dyDescent="0.3">
      <c r="A561" t="s">
        <v>5073</v>
      </c>
      <c r="B561" t="s">
        <v>5074</v>
      </c>
      <c r="C561">
        <v>161</v>
      </c>
      <c r="D561" t="s">
        <v>20</v>
      </c>
      <c r="E561" t="s">
        <v>4976</v>
      </c>
      <c r="F561" s="1">
        <v>0</v>
      </c>
      <c r="G561" s="1">
        <v>0</v>
      </c>
      <c r="H561" s="9">
        <v>1</v>
      </c>
    </row>
    <row r="562" spans="1:8" x14ac:dyDescent="0.3">
      <c r="A562" t="s">
        <v>5075</v>
      </c>
      <c r="B562" t="s">
        <v>5076</v>
      </c>
      <c r="C562">
        <v>161</v>
      </c>
      <c r="D562" t="s">
        <v>20</v>
      </c>
      <c r="E562" t="s">
        <v>4976</v>
      </c>
      <c r="F562" s="1">
        <v>0</v>
      </c>
      <c r="G562" s="1">
        <v>0</v>
      </c>
      <c r="H562" s="9">
        <v>1</v>
      </c>
    </row>
    <row r="563" spans="1:8" x14ac:dyDescent="0.3">
      <c r="A563" t="s">
        <v>1625</v>
      </c>
      <c r="B563" t="s">
        <v>1626</v>
      </c>
      <c r="C563">
        <v>164</v>
      </c>
      <c r="D563" t="s">
        <v>20</v>
      </c>
      <c r="E563" t="s">
        <v>5077</v>
      </c>
      <c r="F563" s="1">
        <v>1343</v>
      </c>
      <c r="G563" s="1">
        <v>1343</v>
      </c>
      <c r="H563" s="9">
        <v>1</v>
      </c>
    </row>
    <row r="564" spans="1:8" x14ac:dyDescent="0.3">
      <c r="A564" t="s">
        <v>18</v>
      </c>
      <c r="B564" t="s">
        <v>19</v>
      </c>
      <c r="C564">
        <v>165</v>
      </c>
      <c r="D564" t="s">
        <v>20</v>
      </c>
      <c r="E564" t="s">
        <v>21</v>
      </c>
      <c r="F564" s="1">
        <v>11566</v>
      </c>
      <c r="G564" s="1">
        <v>11566</v>
      </c>
      <c r="H564" s="9">
        <v>1</v>
      </c>
    </row>
    <row r="565" spans="1:8" x14ac:dyDescent="0.3">
      <c r="A565" t="s">
        <v>22</v>
      </c>
      <c r="B565" t="s">
        <v>23</v>
      </c>
      <c r="C565">
        <v>165</v>
      </c>
      <c r="D565" t="s">
        <v>20</v>
      </c>
      <c r="E565" t="s">
        <v>21</v>
      </c>
      <c r="F565" s="1">
        <v>328902</v>
      </c>
      <c r="G565" s="1">
        <v>328902</v>
      </c>
      <c r="H565" s="9">
        <v>1</v>
      </c>
    </row>
    <row r="566" spans="1:8" x14ac:dyDescent="0.3">
      <c r="A566" t="s">
        <v>24</v>
      </c>
      <c r="B566" t="s">
        <v>25</v>
      </c>
      <c r="C566">
        <v>165</v>
      </c>
      <c r="D566" t="s">
        <v>20</v>
      </c>
      <c r="E566" t="s">
        <v>21</v>
      </c>
      <c r="F566" s="1">
        <v>1056792</v>
      </c>
      <c r="G566" s="1">
        <v>1056792</v>
      </c>
      <c r="H566" s="9">
        <v>1</v>
      </c>
    </row>
    <row r="567" spans="1:8" x14ac:dyDescent="0.3">
      <c r="A567" t="s">
        <v>26</v>
      </c>
      <c r="B567" t="s">
        <v>23</v>
      </c>
      <c r="C567">
        <v>165</v>
      </c>
      <c r="D567" t="s">
        <v>20</v>
      </c>
      <c r="E567" t="s">
        <v>21</v>
      </c>
      <c r="F567" s="1">
        <v>24834</v>
      </c>
      <c r="G567" s="1">
        <v>24834</v>
      </c>
      <c r="H567" s="9">
        <v>1</v>
      </c>
    </row>
    <row r="568" spans="1:8" x14ac:dyDescent="0.3">
      <c r="A568" t="s">
        <v>5078</v>
      </c>
      <c r="B568" t="s">
        <v>5079</v>
      </c>
      <c r="C568">
        <v>165</v>
      </c>
      <c r="D568" t="s">
        <v>20</v>
      </c>
      <c r="E568" t="s">
        <v>21</v>
      </c>
      <c r="F568" s="1">
        <v>0</v>
      </c>
      <c r="G568" s="1">
        <v>0</v>
      </c>
      <c r="H568" s="9">
        <v>1</v>
      </c>
    </row>
    <row r="569" spans="1:8" x14ac:dyDescent="0.3">
      <c r="A569" t="s">
        <v>5080</v>
      </c>
      <c r="B569" t="s">
        <v>5081</v>
      </c>
      <c r="C569">
        <v>165</v>
      </c>
      <c r="D569" t="s">
        <v>20</v>
      </c>
      <c r="E569" t="s">
        <v>21</v>
      </c>
      <c r="F569" s="1">
        <v>0</v>
      </c>
      <c r="G569" s="1">
        <v>0</v>
      </c>
      <c r="H569" s="9">
        <v>1</v>
      </c>
    </row>
    <row r="570" spans="1:8" x14ac:dyDescent="0.3">
      <c r="A570" t="s">
        <v>5082</v>
      </c>
      <c r="B570" t="s">
        <v>5083</v>
      </c>
      <c r="C570">
        <v>165</v>
      </c>
      <c r="D570" t="s">
        <v>20</v>
      </c>
      <c r="E570" t="s">
        <v>21</v>
      </c>
      <c r="F570" s="1">
        <v>0</v>
      </c>
      <c r="G570" s="1">
        <v>0</v>
      </c>
      <c r="H570" s="9">
        <v>1</v>
      </c>
    </row>
    <row r="571" spans="1:8" x14ac:dyDescent="0.3">
      <c r="A571" t="s">
        <v>5084</v>
      </c>
      <c r="B571" t="s">
        <v>5085</v>
      </c>
      <c r="C571">
        <v>165</v>
      </c>
      <c r="D571" t="s">
        <v>20</v>
      </c>
      <c r="E571" t="s">
        <v>21</v>
      </c>
      <c r="F571" s="1">
        <v>0</v>
      </c>
      <c r="G571" s="1">
        <v>0</v>
      </c>
      <c r="H571" s="9">
        <v>1</v>
      </c>
    </row>
    <row r="572" spans="1:8" x14ac:dyDescent="0.3">
      <c r="A572" t="s">
        <v>5086</v>
      </c>
      <c r="B572" t="s">
        <v>5087</v>
      </c>
      <c r="C572">
        <v>165</v>
      </c>
      <c r="D572" t="s">
        <v>20</v>
      </c>
      <c r="E572" t="s">
        <v>21</v>
      </c>
      <c r="F572" s="1">
        <v>0</v>
      </c>
      <c r="G572" s="1">
        <v>0</v>
      </c>
      <c r="H572" s="9">
        <v>1</v>
      </c>
    </row>
    <row r="573" spans="1:8" x14ac:dyDescent="0.3">
      <c r="A573" t="s">
        <v>67</v>
      </c>
      <c r="B573" t="s">
        <v>68</v>
      </c>
      <c r="C573">
        <v>165</v>
      </c>
      <c r="D573" t="s">
        <v>20</v>
      </c>
      <c r="E573" t="s">
        <v>21</v>
      </c>
      <c r="F573" s="1">
        <v>370642</v>
      </c>
      <c r="G573" s="1">
        <v>370642</v>
      </c>
      <c r="H573" s="9">
        <v>1</v>
      </c>
    </row>
    <row r="574" spans="1:8" x14ac:dyDescent="0.3">
      <c r="A574" t="s">
        <v>70</v>
      </c>
      <c r="B574" t="s">
        <v>71</v>
      </c>
      <c r="C574">
        <v>165</v>
      </c>
      <c r="D574" t="s">
        <v>20</v>
      </c>
      <c r="E574" t="s">
        <v>21</v>
      </c>
      <c r="F574" s="1">
        <v>431189</v>
      </c>
      <c r="G574" s="1">
        <v>431189</v>
      </c>
      <c r="H574" s="9">
        <v>1</v>
      </c>
    </row>
    <row r="575" spans="1:8" x14ac:dyDescent="0.3">
      <c r="A575" t="s">
        <v>72</v>
      </c>
      <c r="B575" t="s">
        <v>71</v>
      </c>
      <c r="C575">
        <v>165</v>
      </c>
      <c r="D575" t="s">
        <v>20</v>
      </c>
      <c r="E575" t="s">
        <v>21</v>
      </c>
      <c r="F575" s="1">
        <v>155367</v>
      </c>
      <c r="G575" s="1">
        <v>155367</v>
      </c>
      <c r="H575" s="9">
        <v>1</v>
      </c>
    </row>
    <row r="576" spans="1:8" x14ac:dyDescent="0.3">
      <c r="A576" t="s">
        <v>5088</v>
      </c>
      <c r="B576" t="s">
        <v>5089</v>
      </c>
      <c r="C576">
        <v>165</v>
      </c>
      <c r="D576" t="s">
        <v>20</v>
      </c>
      <c r="E576" t="s">
        <v>21</v>
      </c>
      <c r="F576" s="1">
        <v>0</v>
      </c>
      <c r="G576" s="1">
        <v>0</v>
      </c>
      <c r="H576" s="9">
        <v>1</v>
      </c>
    </row>
    <row r="577" spans="1:8" x14ac:dyDescent="0.3">
      <c r="A577" t="s">
        <v>5090</v>
      </c>
      <c r="B577" t="s">
        <v>5091</v>
      </c>
      <c r="C577">
        <v>165</v>
      </c>
      <c r="D577" t="s">
        <v>20</v>
      </c>
      <c r="E577" t="s">
        <v>21</v>
      </c>
      <c r="F577" s="1">
        <v>0</v>
      </c>
      <c r="G577" s="1">
        <v>0</v>
      </c>
      <c r="H577" s="9">
        <v>1</v>
      </c>
    </row>
    <row r="578" spans="1:8" x14ac:dyDescent="0.3">
      <c r="A578" t="s">
        <v>5092</v>
      </c>
      <c r="B578" t="s">
        <v>5093</v>
      </c>
      <c r="C578">
        <v>165</v>
      </c>
      <c r="D578" t="s">
        <v>20</v>
      </c>
      <c r="E578" t="s">
        <v>21</v>
      </c>
      <c r="F578" s="1">
        <v>0</v>
      </c>
      <c r="G578" s="1">
        <v>0</v>
      </c>
      <c r="H578" s="9">
        <v>1</v>
      </c>
    </row>
    <row r="579" spans="1:8" x14ac:dyDescent="0.3">
      <c r="A579" t="s">
        <v>5094</v>
      </c>
      <c r="B579" t="s">
        <v>5095</v>
      </c>
      <c r="C579">
        <v>165</v>
      </c>
      <c r="D579" t="s">
        <v>20</v>
      </c>
      <c r="E579" t="s">
        <v>21</v>
      </c>
      <c r="F579" s="1">
        <v>0</v>
      </c>
      <c r="G579" s="1">
        <v>0</v>
      </c>
      <c r="H579" s="9">
        <v>1</v>
      </c>
    </row>
    <row r="580" spans="1:8" x14ac:dyDescent="0.3">
      <c r="A580" t="s">
        <v>5096</v>
      </c>
      <c r="B580" t="s">
        <v>5097</v>
      </c>
      <c r="C580">
        <v>165</v>
      </c>
      <c r="D580" t="s">
        <v>20</v>
      </c>
      <c r="E580" t="s">
        <v>21</v>
      </c>
      <c r="F580" s="1">
        <v>0</v>
      </c>
      <c r="G580" s="1">
        <v>0</v>
      </c>
      <c r="H580" s="9">
        <v>1</v>
      </c>
    </row>
    <row r="581" spans="1:8" x14ac:dyDescent="0.3">
      <c r="A581" t="s">
        <v>553</v>
      </c>
      <c r="B581" t="s">
        <v>554</v>
      </c>
      <c r="C581">
        <v>165</v>
      </c>
      <c r="D581" t="s">
        <v>20</v>
      </c>
      <c r="E581" t="s">
        <v>21</v>
      </c>
      <c r="F581" s="1">
        <v>390503</v>
      </c>
      <c r="G581" s="1">
        <v>390503</v>
      </c>
      <c r="H581" s="9">
        <v>1</v>
      </c>
    </row>
    <row r="582" spans="1:8" x14ac:dyDescent="0.3">
      <c r="A582" t="s">
        <v>555</v>
      </c>
      <c r="B582" t="s">
        <v>556</v>
      </c>
      <c r="C582">
        <v>165</v>
      </c>
      <c r="D582" t="s">
        <v>20</v>
      </c>
      <c r="E582" t="s">
        <v>21</v>
      </c>
      <c r="F582" s="1">
        <v>699612</v>
      </c>
      <c r="G582" s="1">
        <v>699612</v>
      </c>
      <c r="H582" s="9">
        <v>1</v>
      </c>
    </row>
    <row r="583" spans="1:8" x14ac:dyDescent="0.3">
      <c r="A583" t="s">
        <v>557</v>
      </c>
      <c r="B583" t="s">
        <v>556</v>
      </c>
      <c r="C583">
        <v>165</v>
      </c>
      <c r="D583" t="s">
        <v>20</v>
      </c>
      <c r="E583" t="s">
        <v>21</v>
      </c>
      <c r="F583" s="1">
        <v>80812</v>
      </c>
      <c r="G583" s="1">
        <v>80812</v>
      </c>
      <c r="H583" s="9">
        <v>1</v>
      </c>
    </row>
    <row r="584" spans="1:8" x14ac:dyDescent="0.3">
      <c r="A584" t="s">
        <v>972</v>
      </c>
      <c r="B584" t="s">
        <v>973</v>
      </c>
      <c r="C584">
        <v>165</v>
      </c>
      <c r="D584" t="s">
        <v>20</v>
      </c>
      <c r="E584" t="s">
        <v>21</v>
      </c>
      <c r="F584" s="1">
        <v>262446</v>
      </c>
      <c r="G584" s="1">
        <v>262446</v>
      </c>
      <c r="H584" s="9">
        <v>1</v>
      </c>
    </row>
    <row r="585" spans="1:8" x14ac:dyDescent="0.3">
      <c r="A585" t="s">
        <v>974</v>
      </c>
      <c r="B585" t="s">
        <v>975</v>
      </c>
      <c r="C585">
        <v>165</v>
      </c>
      <c r="D585" t="s">
        <v>20</v>
      </c>
      <c r="E585" t="s">
        <v>21</v>
      </c>
      <c r="F585" s="1">
        <v>458016</v>
      </c>
      <c r="G585" s="1">
        <v>458016</v>
      </c>
      <c r="H585" s="9">
        <v>1</v>
      </c>
    </row>
    <row r="586" spans="1:8" x14ac:dyDescent="0.3">
      <c r="A586" t="s">
        <v>976</v>
      </c>
      <c r="B586" t="s">
        <v>975</v>
      </c>
      <c r="C586">
        <v>165</v>
      </c>
      <c r="D586" t="s">
        <v>20</v>
      </c>
      <c r="E586" t="s">
        <v>21</v>
      </c>
      <c r="F586" s="1">
        <v>18548</v>
      </c>
      <c r="G586" s="1">
        <v>18548</v>
      </c>
      <c r="H586" s="9">
        <v>1</v>
      </c>
    </row>
    <row r="587" spans="1:8" x14ac:dyDescent="0.3">
      <c r="A587" t="s">
        <v>1132</v>
      </c>
      <c r="B587" t="s">
        <v>1133</v>
      </c>
      <c r="C587">
        <v>165</v>
      </c>
      <c r="D587" t="s">
        <v>20</v>
      </c>
      <c r="E587" t="s">
        <v>21</v>
      </c>
      <c r="F587" s="1">
        <v>50490</v>
      </c>
      <c r="G587" s="1">
        <v>50490</v>
      </c>
      <c r="H587" s="9">
        <v>1</v>
      </c>
    </row>
    <row r="588" spans="1:8" x14ac:dyDescent="0.3">
      <c r="A588" t="s">
        <v>1134</v>
      </c>
      <c r="B588" t="s">
        <v>1135</v>
      </c>
      <c r="C588">
        <v>165</v>
      </c>
      <c r="D588" t="s">
        <v>20</v>
      </c>
      <c r="E588" t="s">
        <v>21</v>
      </c>
      <c r="F588" s="1">
        <v>21505</v>
      </c>
      <c r="G588" s="1">
        <v>21505</v>
      </c>
      <c r="H588" s="9">
        <v>1</v>
      </c>
    </row>
    <row r="589" spans="1:8" x14ac:dyDescent="0.3">
      <c r="A589" t="s">
        <v>1142</v>
      </c>
      <c r="B589" t="s">
        <v>1143</v>
      </c>
      <c r="C589">
        <v>165</v>
      </c>
      <c r="D589" t="s">
        <v>20</v>
      </c>
      <c r="E589" t="s">
        <v>21</v>
      </c>
      <c r="F589" s="1">
        <v>273849</v>
      </c>
      <c r="G589" s="1">
        <v>273849</v>
      </c>
      <c r="H589" s="9">
        <v>1</v>
      </c>
    </row>
    <row r="590" spans="1:8" x14ac:dyDescent="0.3">
      <c r="A590" t="s">
        <v>1144</v>
      </c>
      <c r="B590" t="s">
        <v>1141</v>
      </c>
      <c r="C590">
        <v>165</v>
      </c>
      <c r="D590" t="s">
        <v>20</v>
      </c>
      <c r="E590" t="s">
        <v>21</v>
      </c>
      <c r="F590" s="1">
        <v>23191</v>
      </c>
      <c r="G590" s="1">
        <v>23191</v>
      </c>
      <c r="H590" s="9">
        <v>1</v>
      </c>
    </row>
    <row r="591" spans="1:8" x14ac:dyDescent="0.3">
      <c r="A591" t="s">
        <v>5098</v>
      </c>
      <c r="B591" t="s">
        <v>5099</v>
      </c>
      <c r="C591">
        <v>165</v>
      </c>
      <c r="D591" t="s">
        <v>20</v>
      </c>
      <c r="E591" t="s">
        <v>21</v>
      </c>
      <c r="F591" s="1">
        <v>0</v>
      </c>
      <c r="G591" s="1">
        <v>0</v>
      </c>
      <c r="H591" s="9">
        <v>1</v>
      </c>
    </row>
    <row r="592" spans="1:8" x14ac:dyDescent="0.3">
      <c r="A592" t="s">
        <v>5100</v>
      </c>
      <c r="B592" t="s">
        <v>5099</v>
      </c>
      <c r="C592">
        <v>165</v>
      </c>
      <c r="D592" t="s">
        <v>20</v>
      </c>
      <c r="E592" t="s">
        <v>21</v>
      </c>
      <c r="F592" s="1">
        <v>0</v>
      </c>
      <c r="G592" s="1">
        <v>0</v>
      </c>
      <c r="H592" s="9">
        <v>1</v>
      </c>
    </row>
    <row r="593" spans="1:8" x14ac:dyDescent="0.3">
      <c r="A593" t="s">
        <v>5101</v>
      </c>
      <c r="B593" t="s">
        <v>5102</v>
      </c>
      <c r="C593">
        <v>165</v>
      </c>
      <c r="D593" t="s">
        <v>20</v>
      </c>
      <c r="E593" t="s">
        <v>21</v>
      </c>
      <c r="F593" s="1">
        <v>0</v>
      </c>
      <c r="G593" s="1">
        <v>0</v>
      </c>
      <c r="H593" s="9">
        <v>1</v>
      </c>
    </row>
    <row r="594" spans="1:8" x14ac:dyDescent="0.3">
      <c r="A594" t="s">
        <v>5103</v>
      </c>
      <c r="B594" t="s">
        <v>5104</v>
      </c>
      <c r="C594">
        <v>165</v>
      </c>
      <c r="D594" t="s">
        <v>20</v>
      </c>
      <c r="E594" t="s">
        <v>21</v>
      </c>
      <c r="F594" s="1">
        <v>0</v>
      </c>
      <c r="G594" s="1">
        <v>0</v>
      </c>
      <c r="H594" s="9">
        <v>1</v>
      </c>
    </row>
    <row r="595" spans="1:8" x14ac:dyDescent="0.3">
      <c r="A595" t="s">
        <v>1310</v>
      </c>
      <c r="B595" t="s">
        <v>1311</v>
      </c>
      <c r="C595">
        <v>165</v>
      </c>
      <c r="D595" t="s">
        <v>20</v>
      </c>
      <c r="E595" t="s">
        <v>21</v>
      </c>
      <c r="F595" s="1">
        <v>421099</v>
      </c>
      <c r="G595" s="1">
        <v>421099</v>
      </c>
      <c r="H595" s="9">
        <v>1</v>
      </c>
    </row>
    <row r="596" spans="1:8" x14ac:dyDescent="0.3">
      <c r="A596" t="s">
        <v>1312</v>
      </c>
      <c r="B596" t="s">
        <v>1313</v>
      </c>
      <c r="C596">
        <v>165</v>
      </c>
      <c r="D596" t="s">
        <v>20</v>
      </c>
      <c r="E596" t="s">
        <v>21</v>
      </c>
      <c r="F596" s="1">
        <v>383105</v>
      </c>
      <c r="G596" s="1">
        <v>383105</v>
      </c>
      <c r="H596" s="9">
        <v>1</v>
      </c>
    </row>
    <row r="597" spans="1:8" x14ac:dyDescent="0.3">
      <c r="A597" t="s">
        <v>1314</v>
      </c>
      <c r="B597" t="s">
        <v>1313</v>
      </c>
      <c r="C597">
        <v>165</v>
      </c>
      <c r="D597" t="s">
        <v>20</v>
      </c>
      <c r="E597" t="s">
        <v>21</v>
      </c>
      <c r="F597" s="1">
        <v>64370</v>
      </c>
      <c r="G597" s="1">
        <v>64370</v>
      </c>
      <c r="H597" s="9">
        <v>1</v>
      </c>
    </row>
    <row r="598" spans="1:8" x14ac:dyDescent="0.3">
      <c r="A598" t="s">
        <v>5105</v>
      </c>
      <c r="B598" t="s">
        <v>5106</v>
      </c>
      <c r="C598">
        <v>165</v>
      </c>
      <c r="D598" t="s">
        <v>20</v>
      </c>
      <c r="E598" t="s">
        <v>21</v>
      </c>
      <c r="F598" s="1">
        <v>0</v>
      </c>
      <c r="G598" s="1">
        <v>0</v>
      </c>
      <c r="H598" s="9">
        <v>1</v>
      </c>
    </row>
    <row r="599" spans="1:8" x14ac:dyDescent="0.3">
      <c r="A599" t="s">
        <v>5107</v>
      </c>
      <c r="B599" t="s">
        <v>5108</v>
      </c>
      <c r="C599">
        <v>165</v>
      </c>
      <c r="D599" t="s">
        <v>20</v>
      </c>
      <c r="E599" t="s">
        <v>21</v>
      </c>
      <c r="F599" s="1">
        <v>0</v>
      </c>
      <c r="G599" s="1">
        <v>0</v>
      </c>
      <c r="H599" s="9">
        <v>1</v>
      </c>
    </row>
    <row r="600" spans="1:8" x14ac:dyDescent="0.3">
      <c r="A600" t="s">
        <v>5109</v>
      </c>
      <c r="B600" t="s">
        <v>5110</v>
      </c>
      <c r="C600">
        <v>165</v>
      </c>
      <c r="D600" t="s">
        <v>20</v>
      </c>
      <c r="E600" t="s">
        <v>21</v>
      </c>
      <c r="F600" s="1">
        <v>0</v>
      </c>
      <c r="G600" s="1">
        <v>0</v>
      </c>
      <c r="H600" s="9">
        <v>1</v>
      </c>
    </row>
    <row r="601" spans="1:8" x14ac:dyDescent="0.3">
      <c r="A601" t="s">
        <v>1623</v>
      </c>
      <c r="B601" t="s">
        <v>1624</v>
      </c>
      <c r="C601">
        <v>165</v>
      </c>
      <c r="D601" t="s">
        <v>20</v>
      </c>
      <c r="E601" t="s">
        <v>21</v>
      </c>
      <c r="F601" s="1">
        <v>6430</v>
      </c>
      <c r="G601" s="1">
        <v>6430</v>
      </c>
      <c r="H601" s="9">
        <v>1</v>
      </c>
    </row>
    <row r="602" spans="1:8" x14ac:dyDescent="0.3">
      <c r="A602" t="s">
        <v>1701</v>
      </c>
      <c r="B602" t="s">
        <v>1702</v>
      </c>
      <c r="C602">
        <v>165</v>
      </c>
      <c r="D602" t="s">
        <v>20</v>
      </c>
      <c r="E602" t="s">
        <v>21</v>
      </c>
      <c r="F602" s="1">
        <v>267683</v>
      </c>
      <c r="G602" s="1">
        <v>267683</v>
      </c>
      <c r="H602" s="9">
        <v>1</v>
      </c>
    </row>
    <row r="603" spans="1:8" x14ac:dyDescent="0.3">
      <c r="A603" t="s">
        <v>1703</v>
      </c>
      <c r="B603" t="s">
        <v>1704</v>
      </c>
      <c r="C603">
        <v>165</v>
      </c>
      <c r="D603" t="s">
        <v>20</v>
      </c>
      <c r="E603" t="s">
        <v>21</v>
      </c>
      <c r="F603" s="1">
        <v>14657</v>
      </c>
      <c r="G603" s="1">
        <v>14657</v>
      </c>
      <c r="H603" s="9">
        <v>1</v>
      </c>
    </row>
    <row r="604" spans="1:8" x14ac:dyDescent="0.3">
      <c r="A604" t="s">
        <v>1994</v>
      </c>
      <c r="B604" t="s">
        <v>1995</v>
      </c>
      <c r="C604">
        <v>165</v>
      </c>
      <c r="D604" t="s">
        <v>20</v>
      </c>
      <c r="E604" t="s">
        <v>21</v>
      </c>
      <c r="F604" s="1">
        <v>508</v>
      </c>
      <c r="G604" s="1">
        <v>508</v>
      </c>
      <c r="H604" s="9">
        <v>1</v>
      </c>
    </row>
    <row r="605" spans="1:8" x14ac:dyDescent="0.3">
      <c r="A605" t="s">
        <v>1996</v>
      </c>
      <c r="B605" t="s">
        <v>1997</v>
      </c>
      <c r="C605">
        <v>165</v>
      </c>
      <c r="D605" t="s">
        <v>20</v>
      </c>
      <c r="E605" t="s">
        <v>21</v>
      </c>
      <c r="F605" s="1">
        <v>3152</v>
      </c>
      <c r="G605" s="1">
        <v>3152</v>
      </c>
      <c r="H605" s="9">
        <v>1</v>
      </c>
    </row>
    <row r="606" spans="1:8" x14ac:dyDescent="0.3">
      <c r="A606" t="s">
        <v>2006</v>
      </c>
      <c r="B606" t="s">
        <v>2007</v>
      </c>
      <c r="C606">
        <v>165</v>
      </c>
      <c r="D606" t="s">
        <v>20</v>
      </c>
      <c r="E606" t="s">
        <v>21</v>
      </c>
      <c r="F606" s="1">
        <v>11595</v>
      </c>
      <c r="G606" s="1">
        <v>11595</v>
      </c>
      <c r="H606" s="9">
        <v>1</v>
      </c>
    </row>
    <row r="607" spans="1:8" x14ac:dyDescent="0.3">
      <c r="A607" t="s">
        <v>2116</v>
      </c>
      <c r="B607" t="s">
        <v>2117</v>
      </c>
      <c r="C607">
        <v>165</v>
      </c>
      <c r="D607" t="s">
        <v>20</v>
      </c>
      <c r="E607" t="s">
        <v>21</v>
      </c>
      <c r="F607" s="1">
        <v>64551</v>
      </c>
      <c r="G607" s="1">
        <v>64551</v>
      </c>
      <c r="H607" s="9">
        <v>1</v>
      </c>
    </row>
    <row r="608" spans="1:8" x14ac:dyDescent="0.3">
      <c r="A608" t="s">
        <v>2118</v>
      </c>
      <c r="B608" t="s">
        <v>2119</v>
      </c>
      <c r="C608">
        <v>165</v>
      </c>
      <c r="D608" t="s">
        <v>20</v>
      </c>
      <c r="E608" t="s">
        <v>21</v>
      </c>
      <c r="F608" s="1">
        <v>2281</v>
      </c>
      <c r="G608" s="1">
        <v>2281</v>
      </c>
      <c r="H608" s="9">
        <v>1</v>
      </c>
    </row>
    <row r="609" spans="1:8" x14ac:dyDescent="0.3">
      <c r="A609" t="s">
        <v>5111</v>
      </c>
      <c r="B609" t="s">
        <v>5112</v>
      </c>
      <c r="C609">
        <v>165</v>
      </c>
      <c r="D609" t="s">
        <v>20</v>
      </c>
      <c r="E609" t="s">
        <v>21</v>
      </c>
      <c r="F609" s="1">
        <v>0</v>
      </c>
      <c r="G609" s="1">
        <v>0</v>
      </c>
      <c r="H609" s="9">
        <v>1</v>
      </c>
    </row>
    <row r="610" spans="1:8" x14ac:dyDescent="0.3">
      <c r="A610" t="s">
        <v>2714</v>
      </c>
      <c r="B610" t="s">
        <v>2715</v>
      </c>
      <c r="C610">
        <v>165</v>
      </c>
      <c r="D610" t="s">
        <v>20</v>
      </c>
      <c r="E610" t="s">
        <v>21</v>
      </c>
      <c r="F610" s="1">
        <v>6015</v>
      </c>
      <c r="G610" s="1">
        <v>41837</v>
      </c>
      <c r="H610" s="9">
        <v>1</v>
      </c>
    </row>
    <row r="611" spans="1:8" x14ac:dyDescent="0.3">
      <c r="A611" t="s">
        <v>2912</v>
      </c>
      <c r="B611" t="s">
        <v>2913</v>
      </c>
      <c r="C611">
        <v>165</v>
      </c>
      <c r="D611" t="s">
        <v>20</v>
      </c>
      <c r="E611" t="s">
        <v>21</v>
      </c>
      <c r="F611" s="1">
        <v>52365</v>
      </c>
      <c r="G611" s="1">
        <v>52365</v>
      </c>
      <c r="H611" s="9">
        <v>1</v>
      </c>
    </row>
    <row r="612" spans="1:8" x14ac:dyDescent="0.3">
      <c r="A612" t="s">
        <v>3360</v>
      </c>
      <c r="B612" t="s">
        <v>3361</v>
      </c>
      <c r="C612">
        <v>165</v>
      </c>
      <c r="D612" t="s">
        <v>20</v>
      </c>
      <c r="E612" t="s">
        <v>21</v>
      </c>
      <c r="F612" s="1">
        <v>190783</v>
      </c>
      <c r="G612" s="1">
        <v>190783</v>
      </c>
      <c r="H612" s="9">
        <v>1</v>
      </c>
    </row>
    <row r="613" spans="1:8" x14ac:dyDescent="0.3">
      <c r="A613" t="s">
        <v>3420</v>
      </c>
      <c r="B613" t="s">
        <v>3421</v>
      </c>
      <c r="C613">
        <v>165</v>
      </c>
      <c r="D613" t="s">
        <v>20</v>
      </c>
      <c r="E613" t="s">
        <v>21</v>
      </c>
      <c r="F613" s="1">
        <v>5765</v>
      </c>
      <c r="G613" s="1">
        <v>5765</v>
      </c>
      <c r="H613" s="9">
        <v>1</v>
      </c>
    </row>
    <row r="614" spans="1:8" x14ac:dyDescent="0.3">
      <c r="A614" t="s">
        <v>3639</v>
      </c>
      <c r="B614" t="s">
        <v>3640</v>
      </c>
      <c r="C614">
        <v>165</v>
      </c>
      <c r="D614" t="s">
        <v>20</v>
      </c>
      <c r="E614" t="s">
        <v>21</v>
      </c>
      <c r="F614" s="1">
        <v>115388</v>
      </c>
      <c r="G614" s="1">
        <v>115388</v>
      </c>
      <c r="H614" s="9">
        <v>1</v>
      </c>
    </row>
    <row r="615" spans="1:8" x14ac:dyDescent="0.3">
      <c r="A615" t="s">
        <v>3641</v>
      </c>
      <c r="B615" t="s">
        <v>3642</v>
      </c>
      <c r="C615">
        <v>165</v>
      </c>
      <c r="D615" t="s">
        <v>20</v>
      </c>
      <c r="E615" t="s">
        <v>21</v>
      </c>
      <c r="F615" s="1">
        <v>3867627</v>
      </c>
      <c r="G615" s="1">
        <v>3867626</v>
      </c>
      <c r="H615" s="9">
        <v>1</v>
      </c>
    </row>
    <row r="616" spans="1:8" x14ac:dyDescent="0.3">
      <c r="A616" t="s">
        <v>5113</v>
      </c>
      <c r="B616" t="s">
        <v>5114</v>
      </c>
      <c r="C616">
        <v>165</v>
      </c>
      <c r="D616" t="s">
        <v>20</v>
      </c>
      <c r="E616" t="s">
        <v>21</v>
      </c>
      <c r="F616" s="1">
        <v>0</v>
      </c>
      <c r="G616" s="1">
        <v>0</v>
      </c>
      <c r="H616" s="9">
        <v>1</v>
      </c>
    </row>
    <row r="617" spans="1:8" x14ac:dyDescent="0.3">
      <c r="A617" t="s">
        <v>5115</v>
      </c>
      <c r="B617" t="s">
        <v>5116</v>
      </c>
      <c r="C617">
        <v>165</v>
      </c>
      <c r="D617" t="s">
        <v>20</v>
      </c>
      <c r="E617" t="s">
        <v>21</v>
      </c>
      <c r="F617" s="1">
        <v>0</v>
      </c>
      <c r="G617" s="1">
        <v>0</v>
      </c>
      <c r="H617" s="9">
        <v>1</v>
      </c>
    </row>
    <row r="618" spans="1:8" x14ac:dyDescent="0.3">
      <c r="A618" t="s">
        <v>5117</v>
      </c>
      <c r="B618" t="s">
        <v>5118</v>
      </c>
      <c r="C618">
        <v>165</v>
      </c>
      <c r="D618" t="s">
        <v>20</v>
      </c>
      <c r="E618" t="s">
        <v>21</v>
      </c>
      <c r="F618" s="1">
        <v>0</v>
      </c>
      <c r="G618" s="1">
        <v>0</v>
      </c>
      <c r="H618" s="9">
        <v>1</v>
      </c>
    </row>
    <row r="619" spans="1:8" x14ac:dyDescent="0.3">
      <c r="A619" t="s">
        <v>3667</v>
      </c>
      <c r="B619" t="s">
        <v>3668</v>
      </c>
      <c r="C619">
        <v>165</v>
      </c>
      <c r="D619" t="s">
        <v>20</v>
      </c>
      <c r="E619" t="s">
        <v>21</v>
      </c>
      <c r="F619" s="1">
        <v>94443</v>
      </c>
      <c r="G619" s="1">
        <v>94443</v>
      </c>
      <c r="H619" s="9">
        <v>1</v>
      </c>
    </row>
    <row r="620" spans="1:8" x14ac:dyDescent="0.3">
      <c r="A620" t="s">
        <v>5119</v>
      </c>
      <c r="B620" t="s">
        <v>5120</v>
      </c>
      <c r="C620">
        <v>165</v>
      </c>
      <c r="D620" t="s">
        <v>20</v>
      </c>
      <c r="E620" t="s">
        <v>21</v>
      </c>
      <c r="F620" s="1">
        <v>0</v>
      </c>
      <c r="G620" s="1">
        <v>0</v>
      </c>
      <c r="H620" s="9">
        <v>1</v>
      </c>
    </row>
    <row r="621" spans="1:8" x14ac:dyDescent="0.3">
      <c r="A621" t="s">
        <v>3685</v>
      </c>
      <c r="B621" t="s">
        <v>3686</v>
      </c>
      <c r="C621">
        <v>165</v>
      </c>
      <c r="D621" t="s">
        <v>20</v>
      </c>
      <c r="E621" t="s">
        <v>21</v>
      </c>
      <c r="F621" s="1">
        <v>28728</v>
      </c>
      <c r="G621" s="1">
        <v>28728</v>
      </c>
      <c r="H621" s="9">
        <v>1</v>
      </c>
    </row>
    <row r="622" spans="1:8" x14ac:dyDescent="0.3">
      <c r="A622" t="s">
        <v>5121</v>
      </c>
      <c r="B622" t="s">
        <v>5122</v>
      </c>
      <c r="C622">
        <v>165</v>
      </c>
      <c r="D622" t="s">
        <v>20</v>
      </c>
      <c r="E622" t="s">
        <v>21</v>
      </c>
      <c r="F622" s="1">
        <v>0</v>
      </c>
      <c r="G622" s="1">
        <v>0</v>
      </c>
      <c r="H622" s="9">
        <v>1</v>
      </c>
    </row>
    <row r="623" spans="1:8" x14ac:dyDescent="0.3">
      <c r="A623" t="s">
        <v>5123</v>
      </c>
      <c r="B623" t="s">
        <v>5124</v>
      </c>
      <c r="C623">
        <v>165</v>
      </c>
      <c r="D623" t="s">
        <v>20</v>
      </c>
      <c r="E623" t="s">
        <v>21</v>
      </c>
      <c r="F623" s="1">
        <v>0</v>
      </c>
      <c r="G623" s="1">
        <v>0</v>
      </c>
      <c r="H623" s="9">
        <v>1</v>
      </c>
    </row>
    <row r="624" spans="1:8" x14ac:dyDescent="0.3">
      <c r="A624" t="s">
        <v>5125</v>
      </c>
      <c r="B624" t="s">
        <v>5126</v>
      </c>
      <c r="C624">
        <v>165</v>
      </c>
      <c r="D624" t="s">
        <v>20</v>
      </c>
      <c r="E624" t="s">
        <v>21</v>
      </c>
      <c r="F624" s="1">
        <v>0</v>
      </c>
      <c r="G624" s="1">
        <v>0</v>
      </c>
      <c r="H624" s="9">
        <v>1</v>
      </c>
    </row>
    <row r="625" spans="1:8" x14ac:dyDescent="0.3">
      <c r="A625" t="s">
        <v>3709</v>
      </c>
      <c r="B625" t="s">
        <v>3710</v>
      </c>
      <c r="C625">
        <v>165</v>
      </c>
      <c r="D625" t="s">
        <v>20</v>
      </c>
      <c r="E625" t="s">
        <v>21</v>
      </c>
      <c r="F625" s="1">
        <v>59221</v>
      </c>
      <c r="G625" s="1">
        <v>59221</v>
      </c>
      <c r="H625" s="9">
        <v>1</v>
      </c>
    </row>
    <row r="626" spans="1:8" x14ac:dyDescent="0.3">
      <c r="A626" t="s">
        <v>3719</v>
      </c>
      <c r="B626" t="s">
        <v>3720</v>
      </c>
      <c r="C626">
        <v>165</v>
      </c>
      <c r="D626" t="s">
        <v>20</v>
      </c>
      <c r="E626" t="s">
        <v>21</v>
      </c>
      <c r="F626" s="1">
        <v>19969</v>
      </c>
      <c r="G626" s="1">
        <v>19969</v>
      </c>
      <c r="H626" s="9">
        <v>1</v>
      </c>
    </row>
    <row r="627" spans="1:8" x14ac:dyDescent="0.3">
      <c r="A627" t="s">
        <v>5127</v>
      </c>
      <c r="B627" t="s">
        <v>5128</v>
      </c>
      <c r="C627">
        <v>166</v>
      </c>
      <c r="D627" t="s">
        <v>20</v>
      </c>
      <c r="E627" t="s">
        <v>5129</v>
      </c>
      <c r="F627" s="1">
        <v>0</v>
      </c>
      <c r="G627" s="1">
        <v>0</v>
      </c>
      <c r="H627" s="9">
        <v>1</v>
      </c>
    </row>
    <row r="628" spans="1:8" x14ac:dyDescent="0.3">
      <c r="A628" t="s">
        <v>5130</v>
      </c>
      <c r="B628" t="s">
        <v>5131</v>
      </c>
      <c r="C628">
        <v>167</v>
      </c>
      <c r="D628" t="s">
        <v>20</v>
      </c>
      <c r="E628" t="s">
        <v>5129</v>
      </c>
      <c r="F628" s="1">
        <v>0</v>
      </c>
      <c r="G628" s="1">
        <v>0</v>
      </c>
      <c r="H628" s="9">
        <v>1</v>
      </c>
    </row>
    <row r="629" spans="1:8" x14ac:dyDescent="0.3">
      <c r="A629" t="s">
        <v>5132</v>
      </c>
      <c r="B629" t="s">
        <v>5133</v>
      </c>
      <c r="C629">
        <v>186</v>
      </c>
      <c r="D629" t="s">
        <v>20</v>
      </c>
      <c r="E629" t="s">
        <v>5134</v>
      </c>
      <c r="F629" s="1">
        <v>0</v>
      </c>
      <c r="G629" s="1">
        <v>0</v>
      </c>
      <c r="H629" s="9">
        <v>1</v>
      </c>
    </row>
    <row r="630" spans="1:8" x14ac:dyDescent="0.3">
      <c r="A630" t="s">
        <v>231</v>
      </c>
      <c r="B630" t="s">
        <v>232</v>
      </c>
      <c r="C630">
        <v>207</v>
      </c>
      <c r="D630" t="s">
        <v>20</v>
      </c>
      <c r="E630" t="s">
        <v>5135</v>
      </c>
      <c r="F630" s="1">
        <v>0</v>
      </c>
      <c r="G630" s="1">
        <v>0</v>
      </c>
      <c r="H630" s="9">
        <v>1</v>
      </c>
    </row>
    <row r="631" spans="1:8" x14ac:dyDescent="0.3">
      <c r="A631" t="s">
        <v>263</v>
      </c>
      <c r="B631" t="s">
        <v>264</v>
      </c>
      <c r="C631">
        <v>207</v>
      </c>
      <c r="D631" t="s">
        <v>20</v>
      </c>
      <c r="E631" t="s">
        <v>5135</v>
      </c>
      <c r="F631" s="1">
        <v>0</v>
      </c>
      <c r="G631" s="1">
        <v>0</v>
      </c>
      <c r="H631" s="9">
        <v>1</v>
      </c>
    </row>
    <row r="632" spans="1:8" x14ac:dyDescent="0.3">
      <c r="A632" t="s">
        <v>381</v>
      </c>
      <c r="B632" t="s">
        <v>382</v>
      </c>
      <c r="C632">
        <v>207</v>
      </c>
      <c r="D632" t="s">
        <v>20</v>
      </c>
      <c r="E632" t="s">
        <v>5135</v>
      </c>
      <c r="F632" s="1">
        <v>0</v>
      </c>
      <c r="G632" s="1">
        <v>0</v>
      </c>
      <c r="H632" s="9">
        <v>1</v>
      </c>
    </row>
    <row r="633" spans="1:8" x14ac:dyDescent="0.3">
      <c r="A633" t="s">
        <v>383</v>
      </c>
      <c r="B633" t="s">
        <v>384</v>
      </c>
      <c r="C633">
        <v>229</v>
      </c>
      <c r="D633" t="s">
        <v>20</v>
      </c>
      <c r="E633" t="s">
        <v>5136</v>
      </c>
      <c r="F633" s="1">
        <v>0</v>
      </c>
      <c r="G633" s="1">
        <v>0</v>
      </c>
      <c r="H633" s="9">
        <v>1</v>
      </c>
    </row>
    <row r="634" spans="1:8" x14ac:dyDescent="0.3">
      <c r="A634" t="s">
        <v>190</v>
      </c>
      <c r="B634" t="s">
        <v>191</v>
      </c>
      <c r="C634">
        <v>270</v>
      </c>
      <c r="D634" t="s">
        <v>20</v>
      </c>
      <c r="E634" t="s">
        <v>5137</v>
      </c>
      <c r="F634" s="1">
        <v>0</v>
      </c>
      <c r="G634" s="1">
        <v>0</v>
      </c>
      <c r="H634" s="9">
        <v>1</v>
      </c>
    </row>
    <row r="635" spans="1:8" x14ac:dyDescent="0.3">
      <c r="A635" t="s">
        <v>188</v>
      </c>
      <c r="B635" t="s">
        <v>189</v>
      </c>
      <c r="C635">
        <v>290</v>
      </c>
      <c r="D635" t="s">
        <v>20</v>
      </c>
      <c r="E635" t="s">
        <v>5138</v>
      </c>
      <c r="F635" s="1">
        <v>0</v>
      </c>
      <c r="G635" s="1">
        <v>0</v>
      </c>
      <c r="H635" s="9">
        <v>1</v>
      </c>
    </row>
    <row r="636" spans="1:8" x14ac:dyDescent="0.3">
      <c r="A636" t="s">
        <v>5139</v>
      </c>
      <c r="B636" t="s">
        <v>5140</v>
      </c>
      <c r="C636">
        <v>4</v>
      </c>
      <c r="D636" t="s">
        <v>5141</v>
      </c>
      <c r="E636" t="s">
        <v>5142</v>
      </c>
      <c r="F636" s="1">
        <v>0</v>
      </c>
      <c r="G636" s="1">
        <v>0</v>
      </c>
      <c r="H636" s="9">
        <v>1</v>
      </c>
    </row>
    <row r="637" spans="1:8" x14ac:dyDescent="0.3">
      <c r="A637" t="s">
        <v>5143</v>
      </c>
      <c r="B637" t="s">
        <v>5144</v>
      </c>
      <c r="C637">
        <v>4</v>
      </c>
      <c r="D637" t="s">
        <v>5141</v>
      </c>
      <c r="E637" t="s">
        <v>5142</v>
      </c>
      <c r="F637" s="1">
        <v>0</v>
      </c>
      <c r="G637" s="1">
        <v>0</v>
      </c>
      <c r="H637" s="9">
        <v>1</v>
      </c>
    </row>
    <row r="638" spans="1:8" x14ac:dyDescent="0.3">
      <c r="A638" t="s">
        <v>5145</v>
      </c>
      <c r="B638" t="s">
        <v>5146</v>
      </c>
      <c r="C638">
        <v>3</v>
      </c>
      <c r="D638" t="s">
        <v>4947</v>
      </c>
      <c r="E638" t="s">
        <v>4992</v>
      </c>
      <c r="F638" s="1">
        <v>0</v>
      </c>
      <c r="G638" s="1">
        <v>0</v>
      </c>
      <c r="H638" s="9">
        <v>1</v>
      </c>
    </row>
    <row r="639" spans="1:8" x14ac:dyDescent="0.3">
      <c r="A639" t="s">
        <v>5147</v>
      </c>
      <c r="B639" t="s">
        <v>5148</v>
      </c>
      <c r="C639">
        <v>3</v>
      </c>
      <c r="D639" t="s">
        <v>4947</v>
      </c>
      <c r="E639" t="s">
        <v>4992</v>
      </c>
      <c r="F639" s="1">
        <v>0</v>
      </c>
      <c r="G639" s="1">
        <v>0</v>
      </c>
      <c r="H639" s="9">
        <v>1</v>
      </c>
    </row>
    <row r="640" spans="1:8" x14ac:dyDescent="0.3">
      <c r="A640" t="s">
        <v>5149</v>
      </c>
      <c r="B640" t="s">
        <v>5150</v>
      </c>
      <c r="C640">
        <v>0</v>
      </c>
      <c r="D640" t="s">
        <v>5142</v>
      </c>
      <c r="F640" s="1">
        <v>0</v>
      </c>
      <c r="G640" s="1">
        <v>0</v>
      </c>
      <c r="H640" s="9">
        <v>1</v>
      </c>
    </row>
    <row r="641" spans="1:8" x14ac:dyDescent="0.3">
      <c r="A641" t="s">
        <v>5151</v>
      </c>
      <c r="B641" t="s">
        <v>5152</v>
      </c>
      <c r="C641">
        <v>0</v>
      </c>
      <c r="D641" t="s">
        <v>5142</v>
      </c>
      <c r="E641" t="s">
        <v>5142</v>
      </c>
      <c r="F641" s="1">
        <v>0</v>
      </c>
      <c r="G641" s="1">
        <v>0</v>
      </c>
      <c r="H641" s="9">
        <v>1</v>
      </c>
    </row>
    <row r="642" spans="1:8" x14ac:dyDescent="0.3">
      <c r="A642" t="s">
        <v>5153</v>
      </c>
      <c r="B642" t="s">
        <v>5154</v>
      </c>
      <c r="C642">
        <v>8</v>
      </c>
      <c r="D642" t="s">
        <v>5142</v>
      </c>
      <c r="E642" t="s">
        <v>5155</v>
      </c>
      <c r="F642" s="1">
        <v>0</v>
      </c>
      <c r="G642" s="1">
        <v>0</v>
      </c>
      <c r="H642" s="9">
        <v>1</v>
      </c>
    </row>
    <row r="643" spans="1:8" x14ac:dyDescent="0.3">
      <c r="A643" t="s">
        <v>5156</v>
      </c>
      <c r="B643" t="s">
        <v>5157</v>
      </c>
      <c r="C643">
        <v>4</v>
      </c>
      <c r="D643" t="s">
        <v>4995</v>
      </c>
      <c r="E643" t="s">
        <v>5155</v>
      </c>
      <c r="F643" s="1">
        <v>0</v>
      </c>
      <c r="G643" s="1">
        <v>0</v>
      </c>
      <c r="H643" s="9">
        <v>1</v>
      </c>
    </row>
    <row r="644" spans="1:8" x14ac:dyDescent="0.3">
      <c r="A644" t="s">
        <v>5158</v>
      </c>
      <c r="B644" t="s">
        <v>5159</v>
      </c>
      <c r="C644">
        <v>4</v>
      </c>
      <c r="D644" t="s">
        <v>4995</v>
      </c>
      <c r="E644" t="s">
        <v>5155</v>
      </c>
      <c r="F644" s="1">
        <v>0</v>
      </c>
      <c r="G644" s="1">
        <v>0</v>
      </c>
      <c r="H644" s="9">
        <v>1</v>
      </c>
    </row>
    <row r="645" spans="1:8" x14ac:dyDescent="0.3">
      <c r="A645" t="s">
        <v>5160</v>
      </c>
      <c r="B645" t="s">
        <v>5161</v>
      </c>
      <c r="C645">
        <v>4</v>
      </c>
      <c r="D645" t="s">
        <v>4995</v>
      </c>
      <c r="E645" t="s">
        <v>5155</v>
      </c>
      <c r="F645" s="1">
        <v>0</v>
      </c>
      <c r="G645" s="1">
        <v>0</v>
      </c>
      <c r="H645" s="9">
        <v>1</v>
      </c>
    </row>
    <row r="646" spans="1:8" x14ac:dyDescent="0.3">
      <c r="A646" t="s">
        <v>5162</v>
      </c>
      <c r="B646" t="s">
        <v>5163</v>
      </c>
      <c r="C646">
        <v>9</v>
      </c>
      <c r="D646" t="s">
        <v>4995</v>
      </c>
      <c r="E646" t="s">
        <v>5164</v>
      </c>
      <c r="F646" s="1">
        <v>0</v>
      </c>
      <c r="G646" s="1">
        <v>0</v>
      </c>
      <c r="H646" s="9">
        <v>1</v>
      </c>
    </row>
    <row r="647" spans="1:8" x14ac:dyDescent="0.3">
      <c r="A647" t="s">
        <v>5165</v>
      </c>
      <c r="B647" t="s">
        <v>5166</v>
      </c>
      <c r="C647">
        <v>23</v>
      </c>
      <c r="D647" t="s">
        <v>4995</v>
      </c>
      <c r="E647" t="s">
        <v>5021</v>
      </c>
      <c r="F647" s="1">
        <v>0</v>
      </c>
      <c r="G647" s="1">
        <v>0</v>
      </c>
      <c r="H647" s="9">
        <v>1</v>
      </c>
    </row>
    <row r="648" spans="1:8" x14ac:dyDescent="0.3">
      <c r="A648" t="s">
        <v>5167</v>
      </c>
      <c r="B648" t="s">
        <v>5168</v>
      </c>
      <c r="C648">
        <v>26</v>
      </c>
      <c r="D648" t="s">
        <v>4995</v>
      </c>
      <c r="E648" t="s">
        <v>5169</v>
      </c>
      <c r="F648" s="1">
        <v>0</v>
      </c>
      <c r="G648" s="1">
        <v>0</v>
      </c>
      <c r="H648" s="9">
        <v>1</v>
      </c>
    </row>
    <row r="649" spans="1:8" x14ac:dyDescent="0.3">
      <c r="A649" t="s">
        <v>5170</v>
      </c>
      <c r="B649" t="s">
        <v>5171</v>
      </c>
      <c r="C649">
        <v>92</v>
      </c>
      <c r="D649" t="s">
        <v>5172</v>
      </c>
      <c r="E649" t="s">
        <v>5047</v>
      </c>
      <c r="F649" s="1">
        <v>0</v>
      </c>
      <c r="G649" s="1">
        <v>0</v>
      </c>
      <c r="H649" s="9">
        <v>1</v>
      </c>
    </row>
    <row r="650" spans="1:8" x14ac:dyDescent="0.3">
      <c r="A650" t="s">
        <v>5173</v>
      </c>
      <c r="B650" t="s">
        <v>5174</v>
      </c>
      <c r="C650">
        <v>111</v>
      </c>
      <c r="D650" t="s">
        <v>5172</v>
      </c>
      <c r="E650" t="s">
        <v>5175</v>
      </c>
      <c r="F650" s="1">
        <v>0</v>
      </c>
      <c r="G650" s="1">
        <v>0</v>
      </c>
      <c r="H650" s="9">
        <v>1</v>
      </c>
    </row>
    <row r="651" spans="1:8" x14ac:dyDescent="0.3">
      <c r="A651" t="s">
        <v>5176</v>
      </c>
      <c r="B651" t="s">
        <v>5177</v>
      </c>
      <c r="C651">
        <v>111</v>
      </c>
      <c r="D651" t="s">
        <v>5172</v>
      </c>
      <c r="E651" t="s">
        <v>5175</v>
      </c>
      <c r="F651" s="1">
        <v>0</v>
      </c>
      <c r="G651" s="1">
        <v>0</v>
      </c>
      <c r="H651" s="9">
        <v>1</v>
      </c>
    </row>
    <row r="652" spans="1:8" x14ac:dyDescent="0.3">
      <c r="A652" t="s">
        <v>5178</v>
      </c>
      <c r="B652" t="s">
        <v>5179</v>
      </c>
      <c r="C652">
        <v>118</v>
      </c>
      <c r="D652" t="s">
        <v>5172</v>
      </c>
      <c r="E652" t="s">
        <v>5180</v>
      </c>
      <c r="F652" s="1">
        <v>0</v>
      </c>
      <c r="G652" s="1">
        <v>0</v>
      </c>
      <c r="H652" s="9">
        <v>1</v>
      </c>
    </row>
    <row r="653" spans="1:8" x14ac:dyDescent="0.3">
      <c r="A653" t="s">
        <v>5181</v>
      </c>
      <c r="B653" t="s">
        <v>5182</v>
      </c>
      <c r="C653">
        <v>147</v>
      </c>
      <c r="D653" t="s">
        <v>5172</v>
      </c>
      <c r="E653" t="s">
        <v>5183</v>
      </c>
      <c r="F653" s="1">
        <v>0</v>
      </c>
      <c r="G653" s="1">
        <v>0</v>
      </c>
      <c r="H653" s="9">
        <v>1</v>
      </c>
    </row>
    <row r="654" spans="1:8" x14ac:dyDescent="0.3">
      <c r="A654" t="s">
        <v>5184</v>
      </c>
      <c r="B654" t="s">
        <v>5185</v>
      </c>
      <c r="C654">
        <v>0</v>
      </c>
      <c r="D654" t="s">
        <v>4229</v>
      </c>
      <c r="E654" t="s">
        <v>4229</v>
      </c>
      <c r="F654" s="1">
        <v>0</v>
      </c>
      <c r="G654" s="1">
        <v>0</v>
      </c>
      <c r="H654" s="9">
        <v>1</v>
      </c>
    </row>
    <row r="655" spans="1:8" x14ac:dyDescent="0.3">
      <c r="A655" t="s">
        <v>5186</v>
      </c>
      <c r="B655" t="s">
        <v>5187</v>
      </c>
      <c r="C655">
        <v>0</v>
      </c>
      <c r="E655" t="s">
        <v>4229</v>
      </c>
      <c r="F655" s="1">
        <v>0</v>
      </c>
      <c r="G655" s="1">
        <v>0</v>
      </c>
      <c r="H655" s="9">
        <v>1</v>
      </c>
    </row>
    <row r="656" spans="1:8" x14ac:dyDescent="0.3">
      <c r="A656" t="s">
        <v>5188</v>
      </c>
      <c r="B656" t="s">
        <v>5189</v>
      </c>
      <c r="C656">
        <v>3</v>
      </c>
      <c r="D656" t="s">
        <v>4229</v>
      </c>
      <c r="E656" t="s">
        <v>5190</v>
      </c>
      <c r="F656" s="1">
        <v>0</v>
      </c>
      <c r="G656" s="1">
        <v>0</v>
      </c>
      <c r="H656" s="9">
        <v>1</v>
      </c>
    </row>
    <row r="657" spans="1:8" x14ac:dyDescent="0.3">
      <c r="A657" t="s">
        <v>5191</v>
      </c>
      <c r="B657" t="s">
        <v>5192</v>
      </c>
      <c r="C657">
        <v>153</v>
      </c>
      <c r="D657" t="s">
        <v>5193</v>
      </c>
      <c r="E657" t="s">
        <v>21</v>
      </c>
      <c r="F657" s="1">
        <v>0</v>
      </c>
      <c r="G657" s="1">
        <v>0</v>
      </c>
      <c r="H657" s="9">
        <v>1</v>
      </c>
    </row>
    <row r="658" spans="1:8" x14ac:dyDescent="0.3">
      <c r="A658" t="s">
        <v>5194</v>
      </c>
      <c r="B658" t="s">
        <v>5195</v>
      </c>
      <c r="C658">
        <v>1</v>
      </c>
      <c r="D658" t="s">
        <v>5190</v>
      </c>
      <c r="E658" t="s">
        <v>5196</v>
      </c>
      <c r="F658" s="1">
        <v>0</v>
      </c>
      <c r="G658" s="1">
        <v>0</v>
      </c>
      <c r="H658" s="9">
        <v>1</v>
      </c>
    </row>
    <row r="659" spans="1:8" x14ac:dyDescent="0.3">
      <c r="A659" t="s">
        <v>5197</v>
      </c>
      <c r="B659" t="s">
        <v>5198</v>
      </c>
      <c r="C659">
        <v>4</v>
      </c>
      <c r="D659" t="s">
        <v>5190</v>
      </c>
      <c r="E659" t="s">
        <v>5164</v>
      </c>
      <c r="F659" s="1">
        <v>0</v>
      </c>
      <c r="G659" s="1">
        <v>0</v>
      </c>
      <c r="H659" s="9">
        <v>1</v>
      </c>
    </row>
    <row r="660" spans="1:8" x14ac:dyDescent="0.3">
      <c r="A660" t="s">
        <v>5199</v>
      </c>
      <c r="B660" t="s">
        <v>5200</v>
      </c>
      <c r="C660">
        <v>4</v>
      </c>
      <c r="D660" t="s">
        <v>5190</v>
      </c>
      <c r="E660" t="s">
        <v>5164</v>
      </c>
      <c r="F660" s="1">
        <v>0</v>
      </c>
      <c r="G660" s="1">
        <v>0</v>
      </c>
      <c r="H660" s="9">
        <v>1</v>
      </c>
    </row>
    <row r="661" spans="1:8" x14ac:dyDescent="0.3">
      <c r="A661" t="s">
        <v>5201</v>
      </c>
      <c r="B661" t="s">
        <v>5202</v>
      </c>
      <c r="C661">
        <v>4</v>
      </c>
      <c r="D661" t="s">
        <v>5190</v>
      </c>
      <c r="E661" t="s">
        <v>5164</v>
      </c>
      <c r="F661" s="1">
        <v>0</v>
      </c>
      <c r="G661" s="1">
        <v>0</v>
      </c>
      <c r="H661" s="9">
        <v>1</v>
      </c>
    </row>
    <row r="662" spans="1:8" x14ac:dyDescent="0.3">
      <c r="A662" t="s">
        <v>5203</v>
      </c>
      <c r="B662" t="s">
        <v>5204</v>
      </c>
      <c r="C662">
        <v>151</v>
      </c>
      <c r="D662" t="s">
        <v>5190</v>
      </c>
      <c r="E662" t="s">
        <v>21</v>
      </c>
      <c r="F662" s="1">
        <v>0</v>
      </c>
      <c r="G662" s="1">
        <v>0</v>
      </c>
      <c r="H662" s="9">
        <v>1</v>
      </c>
    </row>
    <row r="663" spans="1:8" x14ac:dyDescent="0.3">
      <c r="A663" t="s">
        <v>5205</v>
      </c>
      <c r="B663" t="s">
        <v>5206</v>
      </c>
      <c r="C663">
        <v>137</v>
      </c>
      <c r="D663" t="s">
        <v>5207</v>
      </c>
      <c r="E663" t="s">
        <v>5208</v>
      </c>
      <c r="F663" s="1">
        <v>0</v>
      </c>
      <c r="G663" s="1">
        <v>0</v>
      </c>
      <c r="H663" s="9">
        <v>1</v>
      </c>
    </row>
    <row r="664" spans="1:8" x14ac:dyDescent="0.3">
      <c r="A664" t="s">
        <v>5209</v>
      </c>
      <c r="B664" t="s">
        <v>5210</v>
      </c>
      <c r="C664">
        <v>138</v>
      </c>
      <c r="D664" t="s">
        <v>5207</v>
      </c>
      <c r="E664" t="s">
        <v>5208</v>
      </c>
      <c r="F664" s="1">
        <v>0</v>
      </c>
      <c r="G664" s="1">
        <v>0</v>
      </c>
      <c r="H664" s="9">
        <v>1</v>
      </c>
    </row>
    <row r="665" spans="1:8" x14ac:dyDescent="0.3">
      <c r="A665" t="s">
        <v>5211</v>
      </c>
      <c r="B665" t="s">
        <v>5212</v>
      </c>
      <c r="C665">
        <v>3</v>
      </c>
      <c r="D665" t="s">
        <v>5164</v>
      </c>
      <c r="E665" t="s">
        <v>5009</v>
      </c>
      <c r="F665" s="1">
        <v>0</v>
      </c>
      <c r="G665" s="1">
        <v>0</v>
      </c>
      <c r="H665" s="9">
        <v>1</v>
      </c>
    </row>
    <row r="666" spans="1:8" x14ac:dyDescent="0.3">
      <c r="A666" t="s">
        <v>5213</v>
      </c>
      <c r="B666" t="s">
        <v>5214</v>
      </c>
      <c r="C666">
        <v>5</v>
      </c>
      <c r="D666" t="s">
        <v>5164</v>
      </c>
      <c r="E666" t="s">
        <v>5215</v>
      </c>
      <c r="F666" s="1">
        <v>0</v>
      </c>
      <c r="G666" s="1">
        <v>0</v>
      </c>
      <c r="H666" s="9">
        <v>1</v>
      </c>
    </row>
    <row r="667" spans="1:8" x14ac:dyDescent="0.3">
      <c r="A667" t="s">
        <v>5216</v>
      </c>
      <c r="B667" t="s">
        <v>5217</v>
      </c>
      <c r="C667">
        <v>136</v>
      </c>
      <c r="D667" t="s">
        <v>5164</v>
      </c>
      <c r="E667" t="s">
        <v>5208</v>
      </c>
      <c r="F667" s="1">
        <v>0</v>
      </c>
      <c r="G667" s="1">
        <v>0</v>
      </c>
      <c r="H667" s="9">
        <v>1</v>
      </c>
    </row>
    <row r="668" spans="1:8" x14ac:dyDescent="0.3">
      <c r="A668" t="s">
        <v>5218</v>
      </c>
      <c r="B668" t="s">
        <v>5219</v>
      </c>
      <c r="C668">
        <v>136</v>
      </c>
      <c r="D668" t="s">
        <v>5164</v>
      </c>
      <c r="E668" t="s">
        <v>5208</v>
      </c>
      <c r="F668" s="1">
        <v>0</v>
      </c>
      <c r="G668" s="1">
        <v>0</v>
      </c>
      <c r="H668" s="9">
        <v>1</v>
      </c>
    </row>
    <row r="669" spans="1:8" x14ac:dyDescent="0.3">
      <c r="A669" t="s">
        <v>5220</v>
      </c>
      <c r="B669" t="s">
        <v>5221</v>
      </c>
      <c r="C669">
        <v>136</v>
      </c>
      <c r="D669" t="s">
        <v>5164</v>
      </c>
      <c r="E669" t="s">
        <v>5208</v>
      </c>
      <c r="F669" s="1">
        <v>0</v>
      </c>
      <c r="G669" s="1">
        <v>0</v>
      </c>
      <c r="H669" s="9">
        <v>1</v>
      </c>
    </row>
    <row r="670" spans="1:8" x14ac:dyDescent="0.3">
      <c r="A670" t="s">
        <v>5222</v>
      </c>
      <c r="B670" t="s">
        <v>5223</v>
      </c>
      <c r="C670">
        <v>136</v>
      </c>
      <c r="D670" t="s">
        <v>5164</v>
      </c>
      <c r="E670" t="s">
        <v>5208</v>
      </c>
      <c r="F670" s="1">
        <v>0</v>
      </c>
      <c r="G670" s="1">
        <v>0</v>
      </c>
      <c r="H670" s="9">
        <v>1</v>
      </c>
    </row>
    <row r="671" spans="1:8" x14ac:dyDescent="0.3">
      <c r="A671" t="s">
        <v>5224</v>
      </c>
      <c r="B671" t="s">
        <v>5225</v>
      </c>
      <c r="C671">
        <v>20</v>
      </c>
      <c r="D671" t="s">
        <v>5226</v>
      </c>
      <c r="E671" t="s">
        <v>5024</v>
      </c>
      <c r="F671" s="1">
        <v>0</v>
      </c>
      <c r="G671" s="1">
        <v>0</v>
      </c>
      <c r="H671" s="9">
        <v>1</v>
      </c>
    </row>
    <row r="672" spans="1:8" x14ac:dyDescent="0.3">
      <c r="A672" t="s">
        <v>5227</v>
      </c>
      <c r="B672" t="s">
        <v>5228</v>
      </c>
      <c r="C672">
        <v>20</v>
      </c>
      <c r="D672" t="s">
        <v>5226</v>
      </c>
      <c r="E672" t="s">
        <v>5024</v>
      </c>
      <c r="F672" s="1">
        <v>0</v>
      </c>
      <c r="G672" s="1">
        <v>0</v>
      </c>
      <c r="H672" s="9">
        <v>1</v>
      </c>
    </row>
    <row r="673" spans="1:8" x14ac:dyDescent="0.3">
      <c r="A673" t="s">
        <v>5229</v>
      </c>
      <c r="B673" t="s">
        <v>5230</v>
      </c>
      <c r="C673">
        <v>20</v>
      </c>
      <c r="D673" t="s">
        <v>5226</v>
      </c>
      <c r="E673" t="s">
        <v>5024</v>
      </c>
      <c r="F673" s="1">
        <v>0</v>
      </c>
      <c r="G673" s="1">
        <v>0</v>
      </c>
      <c r="H673" s="9">
        <v>1</v>
      </c>
    </row>
    <row r="674" spans="1:8" x14ac:dyDescent="0.3">
      <c r="A674" t="s">
        <v>5231</v>
      </c>
      <c r="B674" t="s">
        <v>5232</v>
      </c>
      <c r="C674">
        <v>145</v>
      </c>
      <c r="D674" t="s">
        <v>5226</v>
      </c>
      <c r="E674" t="s">
        <v>21</v>
      </c>
      <c r="F674" s="1">
        <v>0</v>
      </c>
      <c r="G674" s="1">
        <v>0</v>
      </c>
      <c r="H674" s="9">
        <v>1</v>
      </c>
    </row>
    <row r="675" spans="1:8" x14ac:dyDescent="0.3">
      <c r="A675" t="s">
        <v>5233</v>
      </c>
      <c r="B675" t="s">
        <v>5234</v>
      </c>
      <c r="C675">
        <v>145</v>
      </c>
      <c r="D675" t="s">
        <v>5226</v>
      </c>
      <c r="E675" t="s">
        <v>21</v>
      </c>
      <c r="F675" s="1">
        <v>0</v>
      </c>
      <c r="G675" s="1">
        <v>0</v>
      </c>
      <c r="H675" s="9">
        <v>1</v>
      </c>
    </row>
    <row r="676" spans="1:8" x14ac:dyDescent="0.3">
      <c r="A676" t="s">
        <v>5235</v>
      </c>
      <c r="B676" t="s">
        <v>5236</v>
      </c>
      <c r="C676">
        <v>145</v>
      </c>
      <c r="D676" t="s">
        <v>5226</v>
      </c>
      <c r="E676" t="s">
        <v>21</v>
      </c>
      <c r="F676" s="1">
        <v>0</v>
      </c>
      <c r="G676" s="1">
        <v>0</v>
      </c>
      <c r="H676" s="9">
        <v>1</v>
      </c>
    </row>
    <row r="677" spans="1:8" x14ac:dyDescent="0.3">
      <c r="A677" t="s">
        <v>5237</v>
      </c>
      <c r="B677" t="s">
        <v>5238</v>
      </c>
      <c r="C677">
        <v>39</v>
      </c>
      <c r="D677" t="s">
        <v>5009</v>
      </c>
      <c r="E677" t="s">
        <v>5239</v>
      </c>
      <c r="F677" s="1">
        <v>0</v>
      </c>
      <c r="G677" s="1">
        <v>0</v>
      </c>
      <c r="H677" s="9">
        <v>1</v>
      </c>
    </row>
    <row r="678" spans="1:8" x14ac:dyDescent="0.3">
      <c r="A678" t="s">
        <v>5240</v>
      </c>
      <c r="B678" t="s">
        <v>5241</v>
      </c>
      <c r="C678">
        <v>0</v>
      </c>
      <c r="D678" t="s">
        <v>5242</v>
      </c>
      <c r="F678" s="1">
        <v>0</v>
      </c>
      <c r="G678" s="1">
        <v>0</v>
      </c>
      <c r="H678" s="9">
        <v>1</v>
      </c>
    </row>
    <row r="679" spans="1:8" x14ac:dyDescent="0.3">
      <c r="A679" t="s">
        <v>5243</v>
      </c>
      <c r="B679" t="s">
        <v>5244</v>
      </c>
      <c r="C679">
        <v>0</v>
      </c>
      <c r="D679" t="s">
        <v>5242</v>
      </c>
      <c r="E679" t="s">
        <v>5242</v>
      </c>
      <c r="F679" s="1">
        <v>0</v>
      </c>
      <c r="G679" s="1">
        <v>0</v>
      </c>
      <c r="H679" s="9">
        <v>1</v>
      </c>
    </row>
    <row r="680" spans="1:8" x14ac:dyDescent="0.3">
      <c r="A680" t="s">
        <v>5245</v>
      </c>
      <c r="B680" t="s">
        <v>5246</v>
      </c>
      <c r="C680">
        <v>0</v>
      </c>
      <c r="D680" t="s">
        <v>5242</v>
      </c>
      <c r="E680" t="s">
        <v>5242</v>
      </c>
      <c r="F680" s="1">
        <v>0</v>
      </c>
      <c r="G680" s="1">
        <v>0</v>
      </c>
      <c r="H680" s="9">
        <v>1</v>
      </c>
    </row>
    <row r="681" spans="1:8" x14ac:dyDescent="0.3">
      <c r="A681" t="s">
        <v>5247</v>
      </c>
      <c r="B681" t="s">
        <v>5248</v>
      </c>
      <c r="C681">
        <v>4</v>
      </c>
      <c r="D681" t="s">
        <v>5242</v>
      </c>
      <c r="E681" t="s">
        <v>5249</v>
      </c>
      <c r="F681" s="1">
        <v>0</v>
      </c>
      <c r="G681" s="1">
        <v>0</v>
      </c>
      <c r="H681" s="9">
        <v>1</v>
      </c>
    </row>
    <row r="682" spans="1:8" x14ac:dyDescent="0.3">
      <c r="A682" t="s">
        <v>5250</v>
      </c>
      <c r="B682" t="s">
        <v>5251</v>
      </c>
      <c r="C682">
        <v>4</v>
      </c>
      <c r="D682" t="s">
        <v>5242</v>
      </c>
      <c r="E682" t="s">
        <v>5249</v>
      </c>
      <c r="F682" s="1">
        <v>0</v>
      </c>
      <c r="G682" s="1">
        <v>0</v>
      </c>
      <c r="H682" s="9">
        <v>1</v>
      </c>
    </row>
    <row r="683" spans="1:8" x14ac:dyDescent="0.3">
      <c r="A683" t="s">
        <v>5252</v>
      </c>
      <c r="B683" t="s">
        <v>5253</v>
      </c>
      <c r="C683">
        <v>6</v>
      </c>
      <c r="D683" t="s">
        <v>5242</v>
      </c>
      <c r="E683" t="s">
        <v>5254</v>
      </c>
      <c r="F683" s="1">
        <v>0</v>
      </c>
      <c r="G683" s="1">
        <v>0</v>
      </c>
      <c r="H683" s="9">
        <v>1</v>
      </c>
    </row>
    <row r="684" spans="1:8" x14ac:dyDescent="0.3">
      <c r="A684" t="s">
        <v>5255</v>
      </c>
      <c r="B684" t="s">
        <v>5256</v>
      </c>
      <c r="C684">
        <v>6</v>
      </c>
      <c r="D684" t="s">
        <v>5242</v>
      </c>
      <c r="E684" t="s">
        <v>5254</v>
      </c>
      <c r="F684" s="1">
        <v>0</v>
      </c>
      <c r="G684" s="1">
        <v>0</v>
      </c>
      <c r="H684" s="9">
        <v>1</v>
      </c>
    </row>
    <row r="685" spans="1:8" x14ac:dyDescent="0.3">
      <c r="A685" t="s">
        <v>5257</v>
      </c>
      <c r="B685" t="s">
        <v>5258</v>
      </c>
      <c r="C685">
        <v>26</v>
      </c>
      <c r="D685" t="s">
        <v>5242</v>
      </c>
      <c r="E685" t="s">
        <v>5259</v>
      </c>
      <c r="F685" s="1">
        <v>0</v>
      </c>
      <c r="G685" s="1">
        <v>0</v>
      </c>
      <c r="H685" s="9">
        <v>1</v>
      </c>
    </row>
    <row r="686" spans="1:8" x14ac:dyDescent="0.3">
      <c r="A686" t="s">
        <v>5260</v>
      </c>
      <c r="B686" t="s">
        <v>5261</v>
      </c>
      <c r="C686">
        <v>26</v>
      </c>
      <c r="D686" t="s">
        <v>5242</v>
      </c>
      <c r="E686" t="s">
        <v>5259</v>
      </c>
      <c r="F686" s="1">
        <v>0</v>
      </c>
      <c r="G686" s="1">
        <v>0</v>
      </c>
      <c r="H686" s="9">
        <v>1</v>
      </c>
    </row>
    <row r="687" spans="1:8" x14ac:dyDescent="0.3">
      <c r="A687" t="s">
        <v>5262</v>
      </c>
      <c r="B687" t="s">
        <v>5263</v>
      </c>
      <c r="C687">
        <v>33</v>
      </c>
      <c r="D687" t="s">
        <v>5242</v>
      </c>
      <c r="E687" t="s">
        <v>5264</v>
      </c>
      <c r="F687" s="1">
        <v>0</v>
      </c>
      <c r="G687" s="1">
        <v>0</v>
      </c>
      <c r="H687" s="9">
        <v>1</v>
      </c>
    </row>
    <row r="688" spans="1:8" x14ac:dyDescent="0.3">
      <c r="A688" t="s">
        <v>5265</v>
      </c>
      <c r="B688" t="s">
        <v>5266</v>
      </c>
      <c r="C688">
        <v>33</v>
      </c>
      <c r="D688" t="s">
        <v>5242</v>
      </c>
      <c r="E688" t="s">
        <v>5264</v>
      </c>
      <c r="F688" s="1">
        <v>0</v>
      </c>
      <c r="G688" s="1">
        <v>0</v>
      </c>
      <c r="H688" s="9">
        <v>1</v>
      </c>
    </row>
    <row r="689" spans="1:8" x14ac:dyDescent="0.3">
      <c r="A689" t="s">
        <v>5267</v>
      </c>
      <c r="B689" t="s">
        <v>5268</v>
      </c>
      <c r="C689">
        <v>101</v>
      </c>
      <c r="D689" t="s">
        <v>5242</v>
      </c>
      <c r="E689" t="s">
        <v>5269</v>
      </c>
      <c r="F689" s="1">
        <v>0</v>
      </c>
      <c r="G689" s="1">
        <v>0</v>
      </c>
      <c r="H689" s="9">
        <v>1</v>
      </c>
    </row>
    <row r="690" spans="1:8" x14ac:dyDescent="0.3">
      <c r="A690" t="s">
        <v>5270</v>
      </c>
      <c r="B690" t="s">
        <v>5271</v>
      </c>
      <c r="C690">
        <v>121</v>
      </c>
      <c r="D690" t="s">
        <v>5242</v>
      </c>
      <c r="E690" t="s">
        <v>5272</v>
      </c>
      <c r="F690" s="1">
        <v>0</v>
      </c>
      <c r="G690" s="1">
        <v>0</v>
      </c>
      <c r="H690" s="9">
        <v>1</v>
      </c>
    </row>
    <row r="691" spans="1:8" x14ac:dyDescent="0.3">
      <c r="A691" t="s">
        <v>5273</v>
      </c>
      <c r="B691" t="s">
        <v>5274</v>
      </c>
      <c r="C691">
        <v>121</v>
      </c>
      <c r="D691" t="s">
        <v>5242</v>
      </c>
      <c r="E691" t="s">
        <v>5272</v>
      </c>
      <c r="F691" s="1">
        <v>0</v>
      </c>
      <c r="G691" s="1">
        <v>0</v>
      </c>
      <c r="H691" s="9">
        <v>1</v>
      </c>
    </row>
    <row r="692" spans="1:8" x14ac:dyDescent="0.3">
      <c r="A692" t="s">
        <v>5275</v>
      </c>
      <c r="B692" t="s">
        <v>5276</v>
      </c>
      <c r="C692">
        <v>143</v>
      </c>
      <c r="D692" t="s">
        <v>5242</v>
      </c>
      <c r="E692" t="s">
        <v>21</v>
      </c>
      <c r="F692" s="1">
        <v>0</v>
      </c>
      <c r="G692" s="1">
        <v>0</v>
      </c>
      <c r="H692" s="9">
        <v>1</v>
      </c>
    </row>
    <row r="693" spans="1:8" x14ac:dyDescent="0.3">
      <c r="A693" t="s">
        <v>5277</v>
      </c>
      <c r="B693" t="s">
        <v>5278</v>
      </c>
      <c r="C693">
        <v>143</v>
      </c>
      <c r="D693" t="s">
        <v>5242</v>
      </c>
      <c r="E693" t="s">
        <v>21</v>
      </c>
      <c r="F693" s="1">
        <v>0</v>
      </c>
      <c r="G693" s="1">
        <v>0</v>
      </c>
      <c r="H693" s="9">
        <v>1</v>
      </c>
    </row>
    <row r="694" spans="1:8" x14ac:dyDescent="0.3">
      <c r="A694" t="s">
        <v>5279</v>
      </c>
      <c r="B694" t="s">
        <v>5280</v>
      </c>
      <c r="C694">
        <v>143</v>
      </c>
      <c r="D694" t="s">
        <v>5242</v>
      </c>
      <c r="E694" t="s">
        <v>21</v>
      </c>
      <c r="F694" s="1">
        <v>0</v>
      </c>
      <c r="G694" s="1">
        <v>0</v>
      </c>
      <c r="H694" s="9">
        <v>1</v>
      </c>
    </row>
    <row r="695" spans="1:8" x14ac:dyDescent="0.3">
      <c r="A695" t="s">
        <v>5281</v>
      </c>
      <c r="B695" t="s">
        <v>5282</v>
      </c>
      <c r="C695">
        <v>143</v>
      </c>
      <c r="D695" t="s">
        <v>5242</v>
      </c>
      <c r="E695" t="s">
        <v>21</v>
      </c>
      <c r="F695" s="1">
        <v>0</v>
      </c>
      <c r="G695" s="1">
        <v>0</v>
      </c>
      <c r="H695" s="9">
        <v>1</v>
      </c>
    </row>
    <row r="696" spans="1:8" x14ac:dyDescent="0.3">
      <c r="A696" t="s">
        <v>5283</v>
      </c>
      <c r="B696" t="s">
        <v>5284</v>
      </c>
      <c r="C696">
        <v>28</v>
      </c>
      <c r="D696" t="s">
        <v>5215</v>
      </c>
      <c r="E696" t="s">
        <v>5285</v>
      </c>
      <c r="F696" s="1">
        <v>0</v>
      </c>
      <c r="G696" s="1">
        <v>0</v>
      </c>
      <c r="H696" s="9">
        <v>1</v>
      </c>
    </row>
    <row r="697" spans="1:8" x14ac:dyDescent="0.3">
      <c r="A697" t="s">
        <v>5286</v>
      </c>
      <c r="B697" t="s">
        <v>5287</v>
      </c>
      <c r="C697">
        <v>80</v>
      </c>
      <c r="D697" t="s">
        <v>5288</v>
      </c>
      <c r="E697" t="s">
        <v>5289</v>
      </c>
      <c r="F697" s="1">
        <v>0</v>
      </c>
      <c r="G697" s="1">
        <v>0</v>
      </c>
      <c r="H697" s="9">
        <v>1</v>
      </c>
    </row>
    <row r="698" spans="1:8" x14ac:dyDescent="0.3">
      <c r="A698" t="s">
        <v>5290</v>
      </c>
      <c r="B698" t="s">
        <v>5291</v>
      </c>
      <c r="C698">
        <v>4</v>
      </c>
      <c r="D698" t="s">
        <v>5254</v>
      </c>
      <c r="E698" t="s">
        <v>5021</v>
      </c>
      <c r="F698" s="1">
        <v>0</v>
      </c>
      <c r="G698" s="1">
        <v>0</v>
      </c>
      <c r="H698" s="9">
        <v>1</v>
      </c>
    </row>
    <row r="699" spans="1:8" x14ac:dyDescent="0.3">
      <c r="A699" t="s">
        <v>5292</v>
      </c>
      <c r="B699" t="s">
        <v>5293</v>
      </c>
      <c r="C699">
        <v>0</v>
      </c>
      <c r="E699" t="s">
        <v>5294</v>
      </c>
      <c r="F699" s="1">
        <v>0</v>
      </c>
      <c r="G699" s="1">
        <v>0</v>
      </c>
      <c r="H699" s="9">
        <v>1</v>
      </c>
    </row>
    <row r="700" spans="1:8" x14ac:dyDescent="0.3">
      <c r="A700" t="s">
        <v>5295</v>
      </c>
      <c r="B700" t="s">
        <v>5296</v>
      </c>
      <c r="C700">
        <v>104</v>
      </c>
      <c r="D700" t="s">
        <v>5294</v>
      </c>
      <c r="E700" t="s">
        <v>5297</v>
      </c>
      <c r="F700" s="1">
        <v>0</v>
      </c>
      <c r="G700" s="1">
        <v>0</v>
      </c>
      <c r="H700" s="9">
        <v>1</v>
      </c>
    </row>
    <row r="701" spans="1:8" x14ac:dyDescent="0.3">
      <c r="A701" t="s">
        <v>5298</v>
      </c>
      <c r="B701" t="s">
        <v>5299</v>
      </c>
      <c r="C701">
        <v>4</v>
      </c>
      <c r="D701" t="s">
        <v>5021</v>
      </c>
      <c r="E701" t="s">
        <v>5300</v>
      </c>
      <c r="F701" s="1">
        <v>0</v>
      </c>
      <c r="G701" s="1">
        <v>0</v>
      </c>
      <c r="H701" s="9">
        <v>1</v>
      </c>
    </row>
    <row r="702" spans="1:8" x14ac:dyDescent="0.3">
      <c r="A702" t="s">
        <v>5301</v>
      </c>
      <c r="B702" t="s">
        <v>5302</v>
      </c>
      <c r="C702">
        <v>56</v>
      </c>
      <c r="D702" t="s">
        <v>5021</v>
      </c>
      <c r="E702" t="s">
        <v>5303</v>
      </c>
      <c r="F702" s="1">
        <v>0</v>
      </c>
      <c r="G702" s="1">
        <v>0</v>
      </c>
      <c r="H702" s="9">
        <v>1</v>
      </c>
    </row>
    <row r="703" spans="1:8" x14ac:dyDescent="0.3">
      <c r="A703" t="s">
        <v>5304</v>
      </c>
      <c r="B703" t="s">
        <v>5305</v>
      </c>
      <c r="C703">
        <v>0</v>
      </c>
      <c r="D703" t="s">
        <v>5024</v>
      </c>
      <c r="E703" t="s">
        <v>5024</v>
      </c>
      <c r="F703" s="1">
        <v>0</v>
      </c>
      <c r="G703" s="1">
        <v>0</v>
      </c>
      <c r="H703" s="9">
        <v>1</v>
      </c>
    </row>
    <row r="704" spans="1:8" x14ac:dyDescent="0.3">
      <c r="A704" t="s">
        <v>5306</v>
      </c>
      <c r="B704" t="s">
        <v>5307</v>
      </c>
      <c r="C704">
        <v>19</v>
      </c>
      <c r="D704" t="s">
        <v>5024</v>
      </c>
      <c r="E704" t="s">
        <v>5041</v>
      </c>
      <c r="F704" s="1">
        <v>0</v>
      </c>
      <c r="G704" s="1">
        <v>0</v>
      </c>
      <c r="H704" s="9">
        <v>1</v>
      </c>
    </row>
    <row r="705" spans="1:8" x14ac:dyDescent="0.3">
      <c r="A705" t="s">
        <v>5308</v>
      </c>
      <c r="B705" t="s">
        <v>5309</v>
      </c>
      <c r="C705">
        <v>19</v>
      </c>
      <c r="D705" t="s">
        <v>5024</v>
      </c>
      <c r="E705" t="s">
        <v>5041</v>
      </c>
      <c r="F705" s="1">
        <v>0</v>
      </c>
      <c r="G705" s="1">
        <v>0</v>
      </c>
      <c r="H705" s="9">
        <v>1</v>
      </c>
    </row>
    <row r="706" spans="1:8" x14ac:dyDescent="0.3">
      <c r="A706" t="s">
        <v>5310</v>
      </c>
      <c r="B706" t="s">
        <v>5311</v>
      </c>
      <c r="C706">
        <v>19</v>
      </c>
      <c r="D706" t="s">
        <v>5024</v>
      </c>
      <c r="E706" t="s">
        <v>5041</v>
      </c>
      <c r="F706" s="1">
        <v>0</v>
      </c>
      <c r="G706" s="1">
        <v>0</v>
      </c>
      <c r="H706" s="9">
        <v>1</v>
      </c>
    </row>
    <row r="707" spans="1:8" x14ac:dyDescent="0.3">
      <c r="A707" t="s">
        <v>5312</v>
      </c>
      <c r="B707" t="s">
        <v>5313</v>
      </c>
      <c r="C707">
        <v>19</v>
      </c>
      <c r="D707" t="s">
        <v>5024</v>
      </c>
      <c r="E707" t="s">
        <v>5041</v>
      </c>
      <c r="F707" s="1">
        <v>0</v>
      </c>
      <c r="G707" s="1">
        <v>0</v>
      </c>
      <c r="H707" s="9">
        <v>1</v>
      </c>
    </row>
    <row r="708" spans="1:8" x14ac:dyDescent="0.3">
      <c r="A708" t="s">
        <v>5314</v>
      </c>
      <c r="B708" t="s">
        <v>5315</v>
      </c>
      <c r="C708">
        <v>19</v>
      </c>
      <c r="D708" t="s">
        <v>5024</v>
      </c>
      <c r="E708" t="s">
        <v>5041</v>
      </c>
      <c r="F708" s="1">
        <v>0</v>
      </c>
      <c r="G708" s="1">
        <v>0</v>
      </c>
      <c r="H708" s="9">
        <v>1</v>
      </c>
    </row>
    <row r="709" spans="1:8" x14ac:dyDescent="0.3">
      <c r="A709" t="s">
        <v>5316</v>
      </c>
      <c r="B709" t="s">
        <v>5317</v>
      </c>
      <c r="C709">
        <v>19</v>
      </c>
      <c r="D709" t="s">
        <v>5024</v>
      </c>
      <c r="E709" t="s">
        <v>5041</v>
      </c>
      <c r="F709" s="1">
        <v>0</v>
      </c>
      <c r="G709" s="1">
        <v>0</v>
      </c>
      <c r="H709" s="9">
        <v>1</v>
      </c>
    </row>
    <row r="710" spans="1:8" x14ac:dyDescent="0.3">
      <c r="A710" t="s">
        <v>5318</v>
      </c>
      <c r="B710" t="s">
        <v>5319</v>
      </c>
      <c r="C710">
        <v>19</v>
      </c>
      <c r="D710" t="s">
        <v>5024</v>
      </c>
      <c r="E710" t="s">
        <v>5041</v>
      </c>
      <c r="F710" s="1">
        <v>0</v>
      </c>
      <c r="G710" s="1">
        <v>0</v>
      </c>
      <c r="H710" s="9">
        <v>1</v>
      </c>
    </row>
    <row r="711" spans="1:8" x14ac:dyDescent="0.3">
      <c r="A711" t="s">
        <v>5320</v>
      </c>
      <c r="B711" t="s">
        <v>5321</v>
      </c>
      <c r="C711">
        <v>82</v>
      </c>
      <c r="D711" t="s">
        <v>5024</v>
      </c>
      <c r="E711" t="s">
        <v>5322</v>
      </c>
      <c r="F711" s="1">
        <v>0</v>
      </c>
      <c r="G711" s="1">
        <v>0</v>
      </c>
      <c r="H711" s="9">
        <v>1</v>
      </c>
    </row>
    <row r="712" spans="1:8" x14ac:dyDescent="0.3">
      <c r="A712" t="s">
        <v>5323</v>
      </c>
      <c r="B712" t="s">
        <v>5324</v>
      </c>
      <c r="C712">
        <v>82</v>
      </c>
      <c r="D712" t="s">
        <v>5024</v>
      </c>
      <c r="E712" t="s">
        <v>5322</v>
      </c>
      <c r="F712" s="1">
        <v>0</v>
      </c>
      <c r="G712" s="1">
        <v>0</v>
      </c>
      <c r="H712" s="9">
        <v>1</v>
      </c>
    </row>
    <row r="713" spans="1:8" x14ac:dyDescent="0.3">
      <c r="A713" t="s">
        <v>5325</v>
      </c>
      <c r="B713" t="s">
        <v>5326</v>
      </c>
      <c r="C713">
        <v>82</v>
      </c>
      <c r="D713" t="s">
        <v>5024</v>
      </c>
      <c r="E713" t="s">
        <v>5322</v>
      </c>
      <c r="F713" s="1">
        <v>0</v>
      </c>
      <c r="G713" s="1">
        <v>0</v>
      </c>
      <c r="H713" s="9">
        <v>1</v>
      </c>
    </row>
    <row r="714" spans="1:8" x14ac:dyDescent="0.3">
      <c r="A714" t="s">
        <v>5327</v>
      </c>
      <c r="B714" t="s">
        <v>5328</v>
      </c>
      <c r="C714">
        <v>82</v>
      </c>
      <c r="D714" t="s">
        <v>5024</v>
      </c>
      <c r="E714" t="s">
        <v>5322</v>
      </c>
      <c r="F714" s="1">
        <v>0</v>
      </c>
      <c r="G714" s="1">
        <v>0</v>
      </c>
      <c r="H714" s="9">
        <v>1</v>
      </c>
    </row>
    <row r="715" spans="1:8" x14ac:dyDescent="0.3">
      <c r="A715" t="s">
        <v>5329</v>
      </c>
      <c r="B715" t="s">
        <v>5330</v>
      </c>
      <c r="C715">
        <v>82</v>
      </c>
      <c r="D715" t="s">
        <v>5024</v>
      </c>
      <c r="E715" t="s">
        <v>5322</v>
      </c>
      <c r="F715" s="1">
        <v>0</v>
      </c>
      <c r="G715" s="1">
        <v>0</v>
      </c>
      <c r="H715" s="9">
        <v>1</v>
      </c>
    </row>
    <row r="716" spans="1:8" x14ac:dyDescent="0.3">
      <c r="A716" t="s">
        <v>5331</v>
      </c>
      <c r="B716" t="s">
        <v>5332</v>
      </c>
      <c r="C716">
        <v>82</v>
      </c>
      <c r="D716" t="s">
        <v>5024</v>
      </c>
      <c r="E716" t="s">
        <v>5333</v>
      </c>
      <c r="F716" s="1">
        <v>0</v>
      </c>
      <c r="G716" s="1">
        <v>0</v>
      </c>
      <c r="H716" s="9">
        <v>1</v>
      </c>
    </row>
    <row r="717" spans="1:8" x14ac:dyDescent="0.3">
      <c r="A717" t="s">
        <v>5334</v>
      </c>
      <c r="B717" t="s">
        <v>5335</v>
      </c>
      <c r="C717">
        <v>125</v>
      </c>
      <c r="D717" t="s">
        <v>5024</v>
      </c>
      <c r="E717" t="s">
        <v>21</v>
      </c>
      <c r="F717" s="1">
        <v>0</v>
      </c>
      <c r="G717" s="1">
        <v>0</v>
      </c>
      <c r="H717" s="9">
        <v>1</v>
      </c>
    </row>
    <row r="718" spans="1:8" x14ac:dyDescent="0.3">
      <c r="A718" t="s">
        <v>5336</v>
      </c>
      <c r="B718" t="s">
        <v>5337</v>
      </c>
      <c r="C718">
        <v>125</v>
      </c>
      <c r="D718" t="s">
        <v>5024</v>
      </c>
      <c r="E718" t="s">
        <v>21</v>
      </c>
      <c r="F718" s="1">
        <v>0</v>
      </c>
      <c r="G718" s="1">
        <v>0</v>
      </c>
      <c r="H718" s="9">
        <v>1</v>
      </c>
    </row>
    <row r="719" spans="1:8" x14ac:dyDescent="0.3">
      <c r="A719" t="s">
        <v>5338</v>
      </c>
      <c r="B719" t="s">
        <v>5339</v>
      </c>
      <c r="C719">
        <v>112</v>
      </c>
      <c r="D719" t="s">
        <v>5340</v>
      </c>
      <c r="E719" t="s">
        <v>5183</v>
      </c>
      <c r="F719" s="1">
        <v>0</v>
      </c>
      <c r="G719" s="1">
        <v>0</v>
      </c>
      <c r="H719" s="9">
        <v>1</v>
      </c>
    </row>
    <row r="720" spans="1:8" x14ac:dyDescent="0.3">
      <c r="A720" t="s">
        <v>5341</v>
      </c>
      <c r="B720" t="s">
        <v>5342</v>
      </c>
      <c r="C720">
        <v>82</v>
      </c>
      <c r="D720" t="s">
        <v>5343</v>
      </c>
      <c r="E720" t="s">
        <v>5344</v>
      </c>
      <c r="F720" s="1">
        <v>0</v>
      </c>
      <c r="G720" s="1">
        <v>0</v>
      </c>
      <c r="H720" s="9">
        <v>1</v>
      </c>
    </row>
    <row r="721" spans="1:8" x14ac:dyDescent="0.3">
      <c r="A721" t="s">
        <v>5345</v>
      </c>
      <c r="B721" t="s">
        <v>5346</v>
      </c>
      <c r="C721">
        <v>114</v>
      </c>
      <c r="D721" t="s">
        <v>5285</v>
      </c>
      <c r="E721" t="s">
        <v>21</v>
      </c>
      <c r="F721" s="1">
        <v>0</v>
      </c>
      <c r="G721" s="1">
        <v>0</v>
      </c>
      <c r="H721" s="9">
        <v>1</v>
      </c>
    </row>
    <row r="722" spans="1:8" x14ac:dyDescent="0.3">
      <c r="A722" t="s">
        <v>5347</v>
      </c>
      <c r="B722" t="s">
        <v>5348</v>
      </c>
      <c r="C722">
        <v>114</v>
      </c>
      <c r="D722" t="s">
        <v>5285</v>
      </c>
      <c r="E722" t="s">
        <v>21</v>
      </c>
      <c r="F722" s="1">
        <v>0</v>
      </c>
      <c r="G722" s="1">
        <v>0</v>
      </c>
      <c r="H722" s="9">
        <v>1</v>
      </c>
    </row>
    <row r="723" spans="1:8" x14ac:dyDescent="0.3">
      <c r="A723" t="s">
        <v>5349</v>
      </c>
      <c r="B723" t="s">
        <v>5350</v>
      </c>
      <c r="C723">
        <v>0</v>
      </c>
      <c r="D723" t="s">
        <v>5264</v>
      </c>
      <c r="F723" s="1">
        <v>0</v>
      </c>
      <c r="G723" s="1">
        <v>0</v>
      </c>
      <c r="H723" s="9">
        <v>1</v>
      </c>
    </row>
    <row r="724" spans="1:8" x14ac:dyDescent="0.3">
      <c r="A724" t="s">
        <v>5351</v>
      </c>
      <c r="B724" t="s">
        <v>5352</v>
      </c>
      <c r="C724">
        <v>0</v>
      </c>
      <c r="D724" t="s">
        <v>5353</v>
      </c>
      <c r="E724" t="s">
        <v>5353</v>
      </c>
      <c r="F724" s="1">
        <v>0</v>
      </c>
      <c r="G724" s="1">
        <v>0</v>
      </c>
      <c r="H724" s="9">
        <v>1</v>
      </c>
    </row>
    <row r="725" spans="1:8" x14ac:dyDescent="0.3">
      <c r="A725" t="s">
        <v>5354</v>
      </c>
      <c r="B725" t="s">
        <v>5355</v>
      </c>
      <c r="C725">
        <v>0</v>
      </c>
      <c r="D725" t="s">
        <v>5353</v>
      </c>
      <c r="E725" t="s">
        <v>5353</v>
      </c>
      <c r="F725" s="1">
        <v>0</v>
      </c>
      <c r="G725" s="1">
        <v>0</v>
      </c>
      <c r="H725" s="9">
        <v>1</v>
      </c>
    </row>
    <row r="726" spans="1:8" x14ac:dyDescent="0.3">
      <c r="A726" t="s">
        <v>5356</v>
      </c>
      <c r="B726" t="s">
        <v>5357</v>
      </c>
      <c r="C726">
        <v>5</v>
      </c>
      <c r="D726" t="s">
        <v>5353</v>
      </c>
      <c r="E726" t="s">
        <v>5358</v>
      </c>
      <c r="F726" s="1">
        <v>0</v>
      </c>
      <c r="G726" s="1">
        <v>0</v>
      </c>
      <c r="H726" s="9">
        <v>1</v>
      </c>
    </row>
    <row r="727" spans="1:8" x14ac:dyDescent="0.3">
      <c r="A727" t="s">
        <v>5359</v>
      </c>
      <c r="B727" t="s">
        <v>5360</v>
      </c>
      <c r="C727">
        <v>9</v>
      </c>
      <c r="D727" t="s">
        <v>5353</v>
      </c>
      <c r="E727" t="s">
        <v>5361</v>
      </c>
      <c r="F727" s="1">
        <v>0</v>
      </c>
      <c r="G727" s="1">
        <v>0</v>
      </c>
      <c r="H727" s="9">
        <v>1</v>
      </c>
    </row>
    <row r="728" spans="1:8" x14ac:dyDescent="0.3">
      <c r="A728" t="s">
        <v>5362</v>
      </c>
      <c r="B728" t="s">
        <v>5363</v>
      </c>
      <c r="C728">
        <v>10</v>
      </c>
      <c r="D728" t="s">
        <v>5353</v>
      </c>
      <c r="E728" t="s">
        <v>5364</v>
      </c>
      <c r="F728" s="1">
        <v>0</v>
      </c>
      <c r="G728" s="1">
        <v>0</v>
      </c>
      <c r="H728" s="9">
        <v>1</v>
      </c>
    </row>
    <row r="729" spans="1:8" x14ac:dyDescent="0.3">
      <c r="A729" t="s">
        <v>5365</v>
      </c>
      <c r="B729" t="s">
        <v>5366</v>
      </c>
      <c r="C729">
        <v>19</v>
      </c>
      <c r="D729" t="s">
        <v>5353</v>
      </c>
      <c r="E729" t="s">
        <v>5367</v>
      </c>
      <c r="F729" s="1">
        <v>0</v>
      </c>
      <c r="G729" s="1">
        <v>0</v>
      </c>
      <c r="H729" s="9">
        <v>1</v>
      </c>
    </row>
    <row r="730" spans="1:8" x14ac:dyDescent="0.3">
      <c r="A730" t="s">
        <v>5368</v>
      </c>
      <c r="B730" t="s">
        <v>5369</v>
      </c>
      <c r="C730">
        <v>21</v>
      </c>
      <c r="D730" t="s">
        <v>5353</v>
      </c>
      <c r="E730" t="s">
        <v>5370</v>
      </c>
      <c r="F730" s="1">
        <v>0</v>
      </c>
      <c r="G730" s="1">
        <v>0</v>
      </c>
      <c r="H730" s="9">
        <v>1</v>
      </c>
    </row>
    <row r="731" spans="1:8" x14ac:dyDescent="0.3">
      <c r="A731" t="s">
        <v>5371</v>
      </c>
      <c r="B731" t="s">
        <v>5372</v>
      </c>
      <c r="C731">
        <v>30</v>
      </c>
      <c r="D731" t="s">
        <v>5353</v>
      </c>
      <c r="E731" t="s">
        <v>5373</v>
      </c>
      <c r="F731" s="1">
        <v>0</v>
      </c>
      <c r="G731" s="1">
        <v>0</v>
      </c>
      <c r="H731" s="9">
        <v>1</v>
      </c>
    </row>
    <row r="732" spans="1:8" x14ac:dyDescent="0.3">
      <c r="A732" t="s">
        <v>5374</v>
      </c>
      <c r="B732" t="s">
        <v>5375</v>
      </c>
      <c r="C732">
        <v>36</v>
      </c>
      <c r="D732" t="s">
        <v>5353</v>
      </c>
      <c r="E732" t="s">
        <v>5376</v>
      </c>
      <c r="F732" s="1">
        <v>0</v>
      </c>
      <c r="G732" s="1">
        <v>0</v>
      </c>
      <c r="H732" s="9">
        <v>1</v>
      </c>
    </row>
    <row r="733" spans="1:8" x14ac:dyDescent="0.3">
      <c r="A733" t="s">
        <v>5377</v>
      </c>
      <c r="B733" t="s">
        <v>5378</v>
      </c>
      <c r="C733">
        <v>37</v>
      </c>
      <c r="D733" t="s">
        <v>5353</v>
      </c>
      <c r="E733" t="s">
        <v>5379</v>
      </c>
      <c r="F733" s="1">
        <v>0</v>
      </c>
      <c r="G733" s="1">
        <v>0</v>
      </c>
      <c r="H733" s="9">
        <v>1</v>
      </c>
    </row>
    <row r="734" spans="1:8" x14ac:dyDescent="0.3">
      <c r="A734" t="s">
        <v>5380</v>
      </c>
      <c r="B734" t="s">
        <v>5381</v>
      </c>
      <c r="C734">
        <v>38</v>
      </c>
      <c r="D734" t="s">
        <v>5353</v>
      </c>
      <c r="E734" t="s">
        <v>5382</v>
      </c>
      <c r="F734" s="1">
        <v>0</v>
      </c>
      <c r="G734" s="1">
        <v>0</v>
      </c>
      <c r="H734" s="9">
        <v>1</v>
      </c>
    </row>
    <row r="735" spans="1:8" x14ac:dyDescent="0.3">
      <c r="A735" t="s">
        <v>5383</v>
      </c>
      <c r="B735" t="s">
        <v>5384</v>
      </c>
      <c r="C735">
        <v>38</v>
      </c>
      <c r="D735" t="s">
        <v>5353</v>
      </c>
      <c r="E735" t="s">
        <v>5382</v>
      </c>
      <c r="F735" s="1">
        <v>0</v>
      </c>
      <c r="G735" s="1">
        <v>0</v>
      </c>
      <c r="H735" s="9">
        <v>1</v>
      </c>
    </row>
    <row r="736" spans="1:8" x14ac:dyDescent="0.3">
      <c r="A736" t="s">
        <v>5385</v>
      </c>
      <c r="B736" t="s">
        <v>5386</v>
      </c>
      <c r="C736">
        <v>38</v>
      </c>
      <c r="D736" t="s">
        <v>5353</v>
      </c>
      <c r="E736" t="s">
        <v>5382</v>
      </c>
      <c r="F736" s="1">
        <v>0</v>
      </c>
      <c r="G736" s="1">
        <v>0</v>
      </c>
      <c r="H736" s="9">
        <v>1</v>
      </c>
    </row>
    <row r="737" spans="1:8" x14ac:dyDescent="0.3">
      <c r="A737" t="s">
        <v>5387</v>
      </c>
      <c r="B737" t="s">
        <v>5388</v>
      </c>
      <c r="C737">
        <v>39</v>
      </c>
      <c r="D737" t="s">
        <v>5353</v>
      </c>
      <c r="E737" t="s">
        <v>5389</v>
      </c>
      <c r="F737" s="1">
        <v>0</v>
      </c>
      <c r="G737" s="1">
        <v>0</v>
      </c>
      <c r="H737" s="9">
        <v>1</v>
      </c>
    </row>
    <row r="738" spans="1:8" x14ac:dyDescent="0.3">
      <c r="A738" t="s">
        <v>5390</v>
      </c>
      <c r="B738" t="s">
        <v>5391</v>
      </c>
      <c r="C738">
        <v>72</v>
      </c>
      <c r="D738" t="s">
        <v>5353</v>
      </c>
      <c r="E738" t="s">
        <v>5297</v>
      </c>
      <c r="F738" s="1">
        <v>0</v>
      </c>
      <c r="G738" s="1">
        <v>0</v>
      </c>
      <c r="H738" s="9">
        <v>1</v>
      </c>
    </row>
    <row r="739" spans="1:8" x14ac:dyDescent="0.3">
      <c r="A739" t="s">
        <v>5392</v>
      </c>
      <c r="B739" t="s">
        <v>5393</v>
      </c>
      <c r="C739">
        <v>76</v>
      </c>
      <c r="D739" t="s">
        <v>5353</v>
      </c>
      <c r="E739" t="s">
        <v>5394</v>
      </c>
      <c r="F739" s="1">
        <v>0</v>
      </c>
      <c r="G739" s="1">
        <v>0</v>
      </c>
      <c r="H739" s="9">
        <v>1</v>
      </c>
    </row>
    <row r="740" spans="1:8" x14ac:dyDescent="0.3">
      <c r="A740" t="s">
        <v>5395</v>
      </c>
      <c r="B740" t="s">
        <v>5396</v>
      </c>
      <c r="C740">
        <v>82</v>
      </c>
      <c r="D740" t="s">
        <v>5353</v>
      </c>
      <c r="E740" t="s">
        <v>5397</v>
      </c>
      <c r="F740" s="1">
        <v>0</v>
      </c>
      <c r="G740" s="1">
        <v>0</v>
      </c>
      <c r="H740" s="9">
        <v>1</v>
      </c>
    </row>
    <row r="741" spans="1:8" x14ac:dyDescent="0.3">
      <c r="A741" t="s">
        <v>5398</v>
      </c>
      <c r="B741" t="s">
        <v>5399</v>
      </c>
      <c r="C741">
        <v>93</v>
      </c>
      <c r="D741" t="s">
        <v>5353</v>
      </c>
      <c r="E741" t="s">
        <v>5208</v>
      </c>
      <c r="F741" s="1">
        <v>0</v>
      </c>
      <c r="G741" s="1">
        <v>0</v>
      </c>
      <c r="H741" s="9">
        <v>1</v>
      </c>
    </row>
    <row r="742" spans="1:8" x14ac:dyDescent="0.3">
      <c r="A742" t="s">
        <v>5400</v>
      </c>
      <c r="B742" t="s">
        <v>5401</v>
      </c>
      <c r="C742">
        <v>104</v>
      </c>
      <c r="D742" t="s">
        <v>5353</v>
      </c>
      <c r="E742" t="s">
        <v>21</v>
      </c>
      <c r="F742" s="1">
        <v>0</v>
      </c>
      <c r="G742" s="1">
        <v>0</v>
      </c>
      <c r="H742" s="9">
        <v>1</v>
      </c>
    </row>
    <row r="743" spans="1:8" x14ac:dyDescent="0.3">
      <c r="A743" t="s">
        <v>5402</v>
      </c>
      <c r="B743" t="s">
        <v>5403</v>
      </c>
      <c r="C743">
        <v>104</v>
      </c>
      <c r="D743" t="s">
        <v>5353</v>
      </c>
      <c r="E743" t="s">
        <v>21</v>
      </c>
      <c r="F743" s="1">
        <v>0</v>
      </c>
      <c r="G743" s="1">
        <v>0</v>
      </c>
      <c r="H743" s="9">
        <v>1</v>
      </c>
    </row>
    <row r="744" spans="1:8" x14ac:dyDescent="0.3">
      <c r="A744" t="s">
        <v>5404</v>
      </c>
      <c r="B744" t="s">
        <v>5405</v>
      </c>
      <c r="C744">
        <v>104</v>
      </c>
      <c r="D744" t="s">
        <v>5353</v>
      </c>
      <c r="E744" t="s">
        <v>21</v>
      </c>
      <c r="F744" s="1">
        <v>0</v>
      </c>
      <c r="G744" s="1">
        <v>0</v>
      </c>
      <c r="H744" s="9">
        <v>1</v>
      </c>
    </row>
    <row r="745" spans="1:8" x14ac:dyDescent="0.3">
      <c r="A745" t="s">
        <v>5406</v>
      </c>
      <c r="B745" t="s">
        <v>5407</v>
      </c>
      <c r="C745">
        <v>104</v>
      </c>
      <c r="D745" t="s">
        <v>5353</v>
      </c>
      <c r="E745" t="s">
        <v>21</v>
      </c>
      <c r="F745" s="1">
        <v>0</v>
      </c>
      <c r="G745" s="1">
        <v>0</v>
      </c>
      <c r="H745" s="9">
        <v>1</v>
      </c>
    </row>
    <row r="746" spans="1:8" x14ac:dyDescent="0.3">
      <c r="A746" t="s">
        <v>5408</v>
      </c>
      <c r="B746" t="s">
        <v>5409</v>
      </c>
      <c r="C746">
        <v>104</v>
      </c>
      <c r="D746" t="s">
        <v>5353</v>
      </c>
      <c r="E746" t="s">
        <v>21</v>
      </c>
      <c r="F746" s="1">
        <v>0</v>
      </c>
      <c r="G746" s="1">
        <v>0</v>
      </c>
      <c r="H746" s="9">
        <v>1</v>
      </c>
    </row>
    <row r="747" spans="1:8" x14ac:dyDescent="0.3">
      <c r="A747" t="s">
        <v>5410</v>
      </c>
      <c r="B747" t="s">
        <v>5411</v>
      </c>
      <c r="C747">
        <v>104</v>
      </c>
      <c r="D747" t="s">
        <v>5353</v>
      </c>
      <c r="E747" t="s">
        <v>21</v>
      </c>
      <c r="F747" s="1">
        <v>0</v>
      </c>
      <c r="G747" s="1">
        <v>0</v>
      </c>
      <c r="H747" s="9">
        <v>1</v>
      </c>
    </row>
    <row r="748" spans="1:8" x14ac:dyDescent="0.3">
      <c r="A748" t="s">
        <v>5412</v>
      </c>
      <c r="B748" t="s">
        <v>5413</v>
      </c>
      <c r="C748">
        <v>104</v>
      </c>
      <c r="D748" t="s">
        <v>5353</v>
      </c>
      <c r="E748" t="s">
        <v>21</v>
      </c>
      <c r="F748" s="1">
        <v>0</v>
      </c>
      <c r="G748" s="1">
        <v>0</v>
      </c>
      <c r="H748" s="9">
        <v>1</v>
      </c>
    </row>
    <row r="749" spans="1:8" x14ac:dyDescent="0.3">
      <c r="A749" t="s">
        <v>5414</v>
      </c>
      <c r="B749" t="s">
        <v>5415</v>
      </c>
      <c r="C749">
        <v>104</v>
      </c>
      <c r="D749" t="s">
        <v>5353</v>
      </c>
      <c r="E749" t="s">
        <v>21</v>
      </c>
      <c r="F749" s="1">
        <v>0</v>
      </c>
      <c r="G749" s="1">
        <v>0</v>
      </c>
      <c r="H749" s="9">
        <v>1</v>
      </c>
    </row>
    <row r="750" spans="1:8" x14ac:dyDescent="0.3">
      <c r="A750" t="s">
        <v>5416</v>
      </c>
      <c r="B750" t="s">
        <v>5417</v>
      </c>
      <c r="C750">
        <v>104</v>
      </c>
      <c r="D750" t="s">
        <v>5353</v>
      </c>
      <c r="E750" t="s">
        <v>21</v>
      </c>
      <c r="F750" s="1">
        <v>0</v>
      </c>
      <c r="G750" s="1">
        <v>0</v>
      </c>
      <c r="H750" s="9">
        <v>1</v>
      </c>
    </row>
    <row r="751" spans="1:8" x14ac:dyDescent="0.3">
      <c r="A751" t="s">
        <v>5418</v>
      </c>
      <c r="B751" t="s">
        <v>5419</v>
      </c>
      <c r="C751">
        <v>104</v>
      </c>
      <c r="D751" t="s">
        <v>5353</v>
      </c>
      <c r="E751" t="s">
        <v>21</v>
      </c>
      <c r="F751" s="1">
        <v>0</v>
      </c>
      <c r="G751" s="1">
        <v>0</v>
      </c>
      <c r="H751" s="9">
        <v>1</v>
      </c>
    </row>
    <row r="752" spans="1:8" x14ac:dyDescent="0.3">
      <c r="A752" t="s">
        <v>5420</v>
      </c>
      <c r="B752" t="s">
        <v>5421</v>
      </c>
      <c r="C752">
        <v>104</v>
      </c>
      <c r="D752" t="s">
        <v>5353</v>
      </c>
      <c r="E752" t="s">
        <v>21</v>
      </c>
      <c r="F752" s="1">
        <v>0</v>
      </c>
      <c r="G752" s="1">
        <v>0</v>
      </c>
      <c r="H752" s="9">
        <v>1</v>
      </c>
    </row>
    <row r="753" spans="1:8" x14ac:dyDescent="0.3">
      <c r="A753" t="s">
        <v>5422</v>
      </c>
      <c r="B753" t="s">
        <v>5423</v>
      </c>
      <c r="C753">
        <v>104</v>
      </c>
      <c r="D753" t="s">
        <v>5353</v>
      </c>
      <c r="E753" t="s">
        <v>21</v>
      </c>
      <c r="F753" s="1">
        <v>0</v>
      </c>
      <c r="G753" s="1">
        <v>0</v>
      </c>
      <c r="H753" s="9">
        <v>1</v>
      </c>
    </row>
    <row r="754" spans="1:8" x14ac:dyDescent="0.3">
      <c r="A754" t="s">
        <v>5424</v>
      </c>
      <c r="B754" t="s">
        <v>5425</v>
      </c>
      <c r="C754">
        <v>104</v>
      </c>
      <c r="D754" t="s">
        <v>5353</v>
      </c>
      <c r="E754" t="s">
        <v>21</v>
      </c>
      <c r="F754" s="1">
        <v>0</v>
      </c>
      <c r="G754" s="1">
        <v>0</v>
      </c>
      <c r="H754" s="9">
        <v>1</v>
      </c>
    </row>
    <row r="755" spans="1:8" x14ac:dyDescent="0.3">
      <c r="A755" t="s">
        <v>5426</v>
      </c>
      <c r="B755" t="s">
        <v>5427</v>
      </c>
      <c r="C755">
        <v>104</v>
      </c>
      <c r="D755" t="s">
        <v>5353</v>
      </c>
      <c r="E755" t="s">
        <v>21</v>
      </c>
      <c r="F755" s="1">
        <v>0</v>
      </c>
      <c r="G755" s="1">
        <v>0</v>
      </c>
      <c r="H755" s="9">
        <v>1</v>
      </c>
    </row>
    <row r="756" spans="1:8" x14ac:dyDescent="0.3">
      <c r="A756" t="s">
        <v>5428</v>
      </c>
      <c r="B756" t="s">
        <v>5429</v>
      </c>
      <c r="C756">
        <v>104</v>
      </c>
      <c r="D756" t="s">
        <v>5353</v>
      </c>
      <c r="E756" t="s">
        <v>21</v>
      </c>
      <c r="F756" s="1">
        <v>0</v>
      </c>
      <c r="G756" s="1">
        <v>0</v>
      </c>
      <c r="H756" s="9">
        <v>1</v>
      </c>
    </row>
    <row r="757" spans="1:8" x14ac:dyDescent="0.3">
      <c r="A757" t="s">
        <v>5430</v>
      </c>
      <c r="B757" t="s">
        <v>5431</v>
      </c>
      <c r="C757">
        <v>104</v>
      </c>
      <c r="D757" t="s">
        <v>5353</v>
      </c>
      <c r="E757" t="s">
        <v>21</v>
      </c>
      <c r="F757" s="1">
        <v>0</v>
      </c>
      <c r="G757" s="1">
        <v>0</v>
      </c>
      <c r="H757" s="9">
        <v>1</v>
      </c>
    </row>
    <row r="758" spans="1:8" x14ac:dyDescent="0.3">
      <c r="A758" t="s">
        <v>5432</v>
      </c>
      <c r="B758" t="s">
        <v>5433</v>
      </c>
      <c r="C758">
        <v>104</v>
      </c>
      <c r="D758" t="s">
        <v>5353</v>
      </c>
      <c r="E758" t="s">
        <v>21</v>
      </c>
      <c r="F758" s="1">
        <v>0</v>
      </c>
      <c r="G758" s="1">
        <v>0</v>
      </c>
      <c r="H758" s="9">
        <v>1</v>
      </c>
    </row>
    <row r="759" spans="1:8" x14ac:dyDescent="0.3">
      <c r="A759" t="s">
        <v>5434</v>
      </c>
      <c r="B759" t="s">
        <v>5435</v>
      </c>
      <c r="C759">
        <v>104</v>
      </c>
      <c r="D759" t="s">
        <v>5353</v>
      </c>
      <c r="E759" t="s">
        <v>21</v>
      </c>
      <c r="F759" s="1">
        <v>0</v>
      </c>
      <c r="G759" s="1">
        <v>0</v>
      </c>
      <c r="H759" s="9">
        <v>1</v>
      </c>
    </row>
    <row r="760" spans="1:8" x14ac:dyDescent="0.3">
      <c r="A760" t="s">
        <v>5436</v>
      </c>
      <c r="B760" t="s">
        <v>5437</v>
      </c>
      <c r="C760">
        <v>75</v>
      </c>
      <c r="D760" t="s">
        <v>5438</v>
      </c>
      <c r="E760" t="s">
        <v>5394</v>
      </c>
      <c r="F760" s="1">
        <v>0</v>
      </c>
      <c r="G760" s="1">
        <v>0</v>
      </c>
      <c r="H760" s="9">
        <v>1</v>
      </c>
    </row>
    <row r="761" spans="1:8" x14ac:dyDescent="0.3">
      <c r="A761" t="s">
        <v>5439</v>
      </c>
      <c r="B761" t="s">
        <v>5440</v>
      </c>
      <c r="C761">
        <v>80</v>
      </c>
      <c r="D761" t="s">
        <v>5441</v>
      </c>
      <c r="E761" t="s">
        <v>5272</v>
      </c>
      <c r="F761" s="1">
        <v>0</v>
      </c>
      <c r="G761" s="1">
        <v>0</v>
      </c>
      <c r="H761" s="9">
        <v>1</v>
      </c>
    </row>
    <row r="762" spans="1:8" x14ac:dyDescent="0.3">
      <c r="A762" t="s">
        <v>5442</v>
      </c>
      <c r="B762" t="s">
        <v>5443</v>
      </c>
      <c r="C762">
        <v>80</v>
      </c>
      <c r="D762" t="s">
        <v>5441</v>
      </c>
      <c r="E762" t="s">
        <v>5272</v>
      </c>
      <c r="F762" s="1">
        <v>0</v>
      </c>
      <c r="G762" s="1">
        <v>0</v>
      </c>
      <c r="H762" s="9">
        <v>1</v>
      </c>
    </row>
    <row r="763" spans="1:8" x14ac:dyDescent="0.3">
      <c r="A763" t="s">
        <v>5444</v>
      </c>
      <c r="B763" t="s">
        <v>5445</v>
      </c>
      <c r="C763">
        <v>100</v>
      </c>
      <c r="D763" t="s">
        <v>5441</v>
      </c>
      <c r="E763" t="s">
        <v>5077</v>
      </c>
      <c r="F763" s="1">
        <v>0</v>
      </c>
      <c r="G763" s="1">
        <v>0</v>
      </c>
      <c r="H763" s="9">
        <v>1</v>
      </c>
    </row>
    <row r="764" spans="1:8" x14ac:dyDescent="0.3">
      <c r="A764" t="s">
        <v>5446</v>
      </c>
      <c r="B764" t="s">
        <v>5447</v>
      </c>
      <c r="C764">
        <v>100</v>
      </c>
      <c r="D764" t="s">
        <v>5441</v>
      </c>
      <c r="E764" t="s">
        <v>5077</v>
      </c>
      <c r="F764" s="1">
        <v>0</v>
      </c>
      <c r="G764" s="1">
        <v>0</v>
      </c>
      <c r="H764" s="9">
        <v>1</v>
      </c>
    </row>
    <row r="765" spans="1:8" x14ac:dyDescent="0.3">
      <c r="A765" t="s">
        <v>5448</v>
      </c>
      <c r="B765" t="s">
        <v>5449</v>
      </c>
      <c r="C765">
        <v>5</v>
      </c>
      <c r="D765" t="s">
        <v>5358</v>
      </c>
      <c r="E765" t="s">
        <v>5364</v>
      </c>
      <c r="F765" s="1">
        <v>0</v>
      </c>
      <c r="G765" s="1">
        <v>0</v>
      </c>
      <c r="H765" s="9">
        <v>1</v>
      </c>
    </row>
    <row r="766" spans="1:8" x14ac:dyDescent="0.3">
      <c r="A766" t="s">
        <v>5450</v>
      </c>
      <c r="B766" t="s">
        <v>5451</v>
      </c>
      <c r="C766">
        <v>99</v>
      </c>
      <c r="D766" t="s">
        <v>5358</v>
      </c>
      <c r="E766" t="s">
        <v>21</v>
      </c>
      <c r="F766" s="1">
        <v>0</v>
      </c>
      <c r="G766" s="1">
        <v>0</v>
      </c>
      <c r="H766" s="9">
        <v>1</v>
      </c>
    </row>
    <row r="767" spans="1:8" x14ac:dyDescent="0.3">
      <c r="A767" t="s">
        <v>5452</v>
      </c>
      <c r="B767" t="s">
        <v>5453</v>
      </c>
      <c r="C767">
        <v>4</v>
      </c>
      <c r="D767" t="s">
        <v>5364</v>
      </c>
      <c r="E767" t="s">
        <v>5454</v>
      </c>
      <c r="F767" s="1">
        <v>0</v>
      </c>
      <c r="G767" s="1">
        <v>0</v>
      </c>
      <c r="H767" s="9">
        <v>1</v>
      </c>
    </row>
    <row r="768" spans="1:8" x14ac:dyDescent="0.3">
      <c r="A768" t="s">
        <v>5455</v>
      </c>
      <c r="B768" t="s">
        <v>5456</v>
      </c>
      <c r="C768">
        <v>94</v>
      </c>
      <c r="D768" t="s">
        <v>5364</v>
      </c>
      <c r="E768" t="s">
        <v>21</v>
      </c>
      <c r="F768" s="1">
        <v>0</v>
      </c>
      <c r="G768" s="1">
        <v>0</v>
      </c>
      <c r="H768" s="9">
        <v>1</v>
      </c>
    </row>
    <row r="769" spans="1:8" x14ac:dyDescent="0.3">
      <c r="A769" t="s">
        <v>5457</v>
      </c>
      <c r="B769" t="s">
        <v>5458</v>
      </c>
      <c r="C769">
        <v>42</v>
      </c>
      <c r="D769" t="s">
        <v>5459</v>
      </c>
      <c r="E769" t="s">
        <v>5460</v>
      </c>
      <c r="F769" s="1">
        <v>0</v>
      </c>
      <c r="G769" s="1">
        <v>0</v>
      </c>
      <c r="H769" s="9">
        <v>1</v>
      </c>
    </row>
    <row r="770" spans="1:8" x14ac:dyDescent="0.3">
      <c r="A770" t="s">
        <v>5461</v>
      </c>
      <c r="B770" t="s">
        <v>5462</v>
      </c>
      <c r="C770">
        <v>9</v>
      </c>
      <c r="D770" t="s">
        <v>5454</v>
      </c>
      <c r="E770" t="s">
        <v>5463</v>
      </c>
      <c r="F770" s="1">
        <v>0</v>
      </c>
      <c r="G770" s="1">
        <v>0</v>
      </c>
      <c r="H770" s="9">
        <v>1</v>
      </c>
    </row>
    <row r="771" spans="1:8" x14ac:dyDescent="0.3">
      <c r="A771" t="s">
        <v>5464</v>
      </c>
      <c r="B771" t="s">
        <v>5465</v>
      </c>
      <c r="C771">
        <v>9</v>
      </c>
      <c r="D771" t="s">
        <v>5454</v>
      </c>
      <c r="E771" t="s">
        <v>5463</v>
      </c>
      <c r="F771" s="1">
        <v>0</v>
      </c>
      <c r="G771" s="1">
        <v>0</v>
      </c>
      <c r="H771" s="9">
        <v>1</v>
      </c>
    </row>
    <row r="772" spans="1:8" x14ac:dyDescent="0.3">
      <c r="A772" t="s">
        <v>5466</v>
      </c>
      <c r="B772" t="s">
        <v>5467</v>
      </c>
      <c r="C772">
        <v>9</v>
      </c>
      <c r="D772" t="s">
        <v>5454</v>
      </c>
      <c r="E772" t="s">
        <v>5463</v>
      </c>
      <c r="F772" s="1">
        <v>0</v>
      </c>
      <c r="G772" s="1">
        <v>0</v>
      </c>
      <c r="H772" s="9">
        <v>1</v>
      </c>
    </row>
    <row r="773" spans="1:8" x14ac:dyDescent="0.3">
      <c r="A773" t="s">
        <v>5468</v>
      </c>
      <c r="B773" t="s">
        <v>5469</v>
      </c>
      <c r="C773">
        <v>9</v>
      </c>
      <c r="D773" t="s">
        <v>5454</v>
      </c>
      <c r="E773" t="s">
        <v>5463</v>
      </c>
      <c r="F773" s="1">
        <v>0</v>
      </c>
      <c r="G773" s="1">
        <v>0</v>
      </c>
      <c r="H773" s="9">
        <v>1</v>
      </c>
    </row>
    <row r="774" spans="1:8" x14ac:dyDescent="0.3">
      <c r="A774" t="s">
        <v>5470</v>
      </c>
      <c r="B774" t="s">
        <v>5471</v>
      </c>
      <c r="C774">
        <v>90</v>
      </c>
      <c r="D774" t="s">
        <v>5454</v>
      </c>
      <c r="E774" t="s">
        <v>21</v>
      </c>
      <c r="F774" s="1">
        <v>0</v>
      </c>
      <c r="G774" s="1">
        <v>0</v>
      </c>
      <c r="H774" s="9">
        <v>1</v>
      </c>
    </row>
    <row r="775" spans="1:8" x14ac:dyDescent="0.3">
      <c r="A775" t="s">
        <v>5472</v>
      </c>
      <c r="B775" t="s">
        <v>5473</v>
      </c>
      <c r="C775">
        <v>0</v>
      </c>
      <c r="D775" t="s">
        <v>5474</v>
      </c>
      <c r="E775" t="s">
        <v>5474</v>
      </c>
      <c r="F775" s="1">
        <v>0</v>
      </c>
      <c r="G775" s="1">
        <v>0</v>
      </c>
      <c r="H775" s="9">
        <v>1</v>
      </c>
    </row>
    <row r="776" spans="1:8" x14ac:dyDescent="0.3">
      <c r="A776" t="s">
        <v>5475</v>
      </c>
      <c r="B776" t="s">
        <v>5476</v>
      </c>
      <c r="C776">
        <v>0</v>
      </c>
      <c r="D776" t="s">
        <v>5474</v>
      </c>
      <c r="E776" t="s">
        <v>5474</v>
      </c>
      <c r="F776" s="1">
        <v>0</v>
      </c>
      <c r="G776" s="1">
        <v>0</v>
      </c>
      <c r="H776" s="9">
        <v>1</v>
      </c>
    </row>
    <row r="777" spans="1:8" x14ac:dyDescent="0.3">
      <c r="A777" t="s">
        <v>5477</v>
      </c>
      <c r="B777" t="s">
        <v>5478</v>
      </c>
      <c r="C777">
        <v>0</v>
      </c>
      <c r="D777" t="s">
        <v>5474</v>
      </c>
      <c r="E777" t="s">
        <v>5474</v>
      </c>
      <c r="F777" s="1">
        <v>0</v>
      </c>
      <c r="G777" s="1">
        <v>0</v>
      </c>
      <c r="H777" s="9">
        <v>1</v>
      </c>
    </row>
    <row r="778" spans="1:8" x14ac:dyDescent="0.3">
      <c r="A778" t="s">
        <v>5479</v>
      </c>
      <c r="B778" t="s">
        <v>5480</v>
      </c>
      <c r="C778">
        <v>9</v>
      </c>
      <c r="D778" t="s">
        <v>5370</v>
      </c>
      <c r="E778" t="s">
        <v>5373</v>
      </c>
      <c r="F778" s="1">
        <v>0</v>
      </c>
      <c r="G778" s="1">
        <v>0</v>
      </c>
      <c r="H778" s="9">
        <v>1</v>
      </c>
    </row>
    <row r="779" spans="1:8" x14ac:dyDescent="0.3">
      <c r="A779" t="s">
        <v>5481</v>
      </c>
      <c r="B779" t="s">
        <v>5482</v>
      </c>
      <c r="C779">
        <v>15</v>
      </c>
      <c r="D779" t="s">
        <v>5370</v>
      </c>
      <c r="E779" t="s">
        <v>5376</v>
      </c>
      <c r="F779" s="1">
        <v>0</v>
      </c>
      <c r="G779" s="1">
        <v>0</v>
      </c>
      <c r="H779" s="9">
        <v>1</v>
      </c>
    </row>
    <row r="780" spans="1:8" x14ac:dyDescent="0.3">
      <c r="A780" t="s">
        <v>5483</v>
      </c>
      <c r="B780" t="s">
        <v>5484</v>
      </c>
      <c r="C780">
        <v>72</v>
      </c>
      <c r="D780" t="s">
        <v>5370</v>
      </c>
      <c r="E780" t="s">
        <v>5208</v>
      </c>
      <c r="F780" s="1">
        <v>0</v>
      </c>
      <c r="G780" s="1">
        <v>0</v>
      </c>
      <c r="H780" s="9">
        <v>1</v>
      </c>
    </row>
    <row r="781" spans="1:8" x14ac:dyDescent="0.3">
      <c r="A781" t="s">
        <v>5485</v>
      </c>
      <c r="B781" t="s">
        <v>5486</v>
      </c>
      <c r="C781">
        <v>24</v>
      </c>
      <c r="D781" t="s">
        <v>5487</v>
      </c>
      <c r="E781" t="s">
        <v>5488</v>
      </c>
      <c r="F781" s="1">
        <v>0</v>
      </c>
      <c r="G781" s="1">
        <v>0</v>
      </c>
      <c r="H781" s="9">
        <v>1</v>
      </c>
    </row>
    <row r="782" spans="1:8" x14ac:dyDescent="0.3">
      <c r="A782" t="s">
        <v>5489</v>
      </c>
      <c r="B782" t="s">
        <v>5490</v>
      </c>
      <c r="C782">
        <v>5</v>
      </c>
      <c r="D782" t="s">
        <v>5463</v>
      </c>
      <c r="E782" t="s">
        <v>5491</v>
      </c>
      <c r="F782" s="1">
        <v>0</v>
      </c>
      <c r="G782" s="1">
        <v>0</v>
      </c>
      <c r="H782" s="9">
        <v>1</v>
      </c>
    </row>
    <row r="783" spans="1:8" x14ac:dyDescent="0.3">
      <c r="A783" t="s">
        <v>5492</v>
      </c>
      <c r="B783" t="s">
        <v>5493</v>
      </c>
      <c r="C783">
        <v>9</v>
      </c>
      <c r="D783" t="s">
        <v>5494</v>
      </c>
      <c r="E783" t="s">
        <v>5495</v>
      </c>
      <c r="F783" s="1">
        <v>0</v>
      </c>
      <c r="G783" s="1">
        <v>0</v>
      </c>
      <c r="H783" s="9">
        <v>1</v>
      </c>
    </row>
    <row r="784" spans="1:8" x14ac:dyDescent="0.3">
      <c r="A784" t="s">
        <v>5496</v>
      </c>
      <c r="B784" t="s">
        <v>5497</v>
      </c>
      <c r="C784">
        <v>9</v>
      </c>
      <c r="D784" t="s">
        <v>5494</v>
      </c>
      <c r="E784" t="s">
        <v>5495</v>
      </c>
      <c r="F784" s="1">
        <v>0</v>
      </c>
      <c r="G784" s="1">
        <v>0</v>
      </c>
      <c r="H784" s="9">
        <v>1</v>
      </c>
    </row>
    <row r="785" spans="1:8" x14ac:dyDescent="0.3">
      <c r="A785" t="s">
        <v>5498</v>
      </c>
      <c r="B785" t="s">
        <v>5499</v>
      </c>
      <c r="C785">
        <v>9</v>
      </c>
      <c r="D785" t="s">
        <v>5494</v>
      </c>
      <c r="E785" t="s">
        <v>5495</v>
      </c>
      <c r="F785" s="1">
        <v>0</v>
      </c>
      <c r="G785" s="1">
        <v>0</v>
      </c>
      <c r="H785" s="9">
        <v>1</v>
      </c>
    </row>
    <row r="786" spans="1:8" x14ac:dyDescent="0.3">
      <c r="A786" t="s">
        <v>5500</v>
      </c>
      <c r="B786" t="s">
        <v>5501</v>
      </c>
      <c r="C786">
        <v>80</v>
      </c>
      <c r="D786" t="s">
        <v>5494</v>
      </c>
      <c r="E786" t="s">
        <v>21</v>
      </c>
      <c r="F786" s="1">
        <v>0</v>
      </c>
      <c r="G786" s="1">
        <v>0</v>
      </c>
      <c r="H786" s="9">
        <v>1</v>
      </c>
    </row>
    <row r="787" spans="1:8" x14ac:dyDescent="0.3">
      <c r="A787" t="s">
        <v>5502</v>
      </c>
      <c r="B787" t="s">
        <v>5503</v>
      </c>
      <c r="C787">
        <v>5</v>
      </c>
      <c r="D787" t="s">
        <v>5504</v>
      </c>
      <c r="E787" t="s">
        <v>5505</v>
      </c>
      <c r="F787" s="1">
        <v>0</v>
      </c>
      <c r="G787" s="1">
        <v>0</v>
      </c>
      <c r="H787" s="9">
        <v>1</v>
      </c>
    </row>
    <row r="788" spans="1:8" x14ac:dyDescent="0.3">
      <c r="A788" t="s">
        <v>5506</v>
      </c>
      <c r="B788" t="s">
        <v>5507</v>
      </c>
      <c r="C788">
        <v>12</v>
      </c>
      <c r="D788" t="s">
        <v>5303</v>
      </c>
      <c r="E788" t="s">
        <v>5389</v>
      </c>
      <c r="F788" s="1">
        <v>0</v>
      </c>
      <c r="G788" s="1">
        <v>0</v>
      </c>
      <c r="H788" s="9">
        <v>1</v>
      </c>
    </row>
    <row r="789" spans="1:8" x14ac:dyDescent="0.3">
      <c r="A789" t="s">
        <v>5508</v>
      </c>
      <c r="B789" t="s">
        <v>5509</v>
      </c>
      <c r="C789">
        <v>12</v>
      </c>
      <c r="D789" t="s">
        <v>5303</v>
      </c>
      <c r="E789" t="s">
        <v>5389</v>
      </c>
      <c r="F789" s="1">
        <v>0</v>
      </c>
      <c r="G789" s="1">
        <v>0</v>
      </c>
      <c r="H789" s="9">
        <v>1</v>
      </c>
    </row>
    <row r="790" spans="1:8" x14ac:dyDescent="0.3">
      <c r="A790" t="s">
        <v>5510</v>
      </c>
      <c r="B790" t="s">
        <v>5511</v>
      </c>
      <c r="C790">
        <v>4</v>
      </c>
      <c r="D790" t="s">
        <v>5491</v>
      </c>
      <c r="E790" t="s">
        <v>5512</v>
      </c>
      <c r="F790" s="1">
        <v>0</v>
      </c>
      <c r="G790" s="1">
        <v>0</v>
      </c>
      <c r="H790" s="9">
        <v>1</v>
      </c>
    </row>
    <row r="791" spans="1:8" x14ac:dyDescent="0.3">
      <c r="A791" t="s">
        <v>5513</v>
      </c>
      <c r="B791" t="s">
        <v>5514</v>
      </c>
      <c r="C791">
        <v>9</v>
      </c>
      <c r="D791" t="s">
        <v>5515</v>
      </c>
      <c r="E791" t="s">
        <v>5382</v>
      </c>
      <c r="F791" s="1">
        <v>0</v>
      </c>
      <c r="G791" s="1">
        <v>0</v>
      </c>
      <c r="H791" s="9">
        <v>1</v>
      </c>
    </row>
    <row r="792" spans="1:8" x14ac:dyDescent="0.3">
      <c r="A792" t="s">
        <v>5516</v>
      </c>
      <c r="B792" t="s">
        <v>5517</v>
      </c>
      <c r="C792">
        <v>46</v>
      </c>
      <c r="D792" t="s">
        <v>5373</v>
      </c>
      <c r="E792" t="s">
        <v>5394</v>
      </c>
      <c r="F792" s="1">
        <v>0</v>
      </c>
      <c r="G792" s="1">
        <v>0</v>
      </c>
      <c r="H792" s="9">
        <v>1</v>
      </c>
    </row>
    <row r="793" spans="1:8" x14ac:dyDescent="0.3">
      <c r="A793" t="s">
        <v>5518</v>
      </c>
      <c r="B793" t="s">
        <v>5519</v>
      </c>
      <c r="C793">
        <v>74</v>
      </c>
      <c r="D793" t="s">
        <v>5373</v>
      </c>
      <c r="E793" t="s">
        <v>21</v>
      </c>
      <c r="F793" s="1">
        <v>0</v>
      </c>
      <c r="G793" s="1">
        <v>0</v>
      </c>
      <c r="H793" s="9">
        <v>1</v>
      </c>
    </row>
    <row r="794" spans="1:8" x14ac:dyDescent="0.3">
      <c r="A794" t="s">
        <v>5520</v>
      </c>
      <c r="B794" t="s">
        <v>5521</v>
      </c>
      <c r="C794">
        <v>74</v>
      </c>
      <c r="D794" t="s">
        <v>5373</v>
      </c>
      <c r="E794" t="s">
        <v>21</v>
      </c>
      <c r="F794" s="1">
        <v>0</v>
      </c>
      <c r="G794" s="1">
        <v>0</v>
      </c>
      <c r="H794" s="9">
        <v>1</v>
      </c>
    </row>
    <row r="795" spans="1:8" x14ac:dyDescent="0.3">
      <c r="A795" t="s">
        <v>5522</v>
      </c>
      <c r="B795" t="s">
        <v>5523</v>
      </c>
      <c r="C795">
        <v>7</v>
      </c>
      <c r="D795" t="s">
        <v>5505</v>
      </c>
      <c r="E795" t="s">
        <v>5382</v>
      </c>
      <c r="F795" s="1">
        <v>0</v>
      </c>
      <c r="G795" s="1">
        <v>0</v>
      </c>
      <c r="H795" s="9">
        <v>1</v>
      </c>
    </row>
    <row r="796" spans="1:8" x14ac:dyDescent="0.3">
      <c r="A796" t="s">
        <v>5524</v>
      </c>
      <c r="B796" t="s">
        <v>5525</v>
      </c>
      <c r="C796">
        <v>20</v>
      </c>
      <c r="D796" t="s">
        <v>5505</v>
      </c>
      <c r="E796" t="s">
        <v>5056</v>
      </c>
      <c r="F796" s="1">
        <v>0</v>
      </c>
      <c r="G796" s="1">
        <v>0</v>
      </c>
      <c r="H796" s="9">
        <v>1</v>
      </c>
    </row>
    <row r="797" spans="1:8" x14ac:dyDescent="0.3">
      <c r="A797" t="s">
        <v>5526</v>
      </c>
      <c r="B797" t="s">
        <v>5527</v>
      </c>
      <c r="C797">
        <v>51</v>
      </c>
      <c r="D797" t="s">
        <v>5505</v>
      </c>
      <c r="E797" t="s">
        <v>5272</v>
      </c>
      <c r="F797" s="1">
        <v>0</v>
      </c>
      <c r="G797" s="1">
        <v>0</v>
      </c>
      <c r="H797" s="9">
        <v>1</v>
      </c>
    </row>
    <row r="798" spans="1:8" x14ac:dyDescent="0.3">
      <c r="A798" t="s">
        <v>5528</v>
      </c>
      <c r="B798" t="s">
        <v>5529</v>
      </c>
      <c r="C798">
        <v>51</v>
      </c>
      <c r="D798" t="s">
        <v>5505</v>
      </c>
      <c r="E798" t="s">
        <v>5272</v>
      </c>
      <c r="F798" s="1">
        <v>0</v>
      </c>
      <c r="G798" s="1">
        <v>0</v>
      </c>
      <c r="H798" s="9">
        <v>1</v>
      </c>
    </row>
    <row r="799" spans="1:8" x14ac:dyDescent="0.3">
      <c r="A799" t="s">
        <v>5530</v>
      </c>
      <c r="B799" t="s">
        <v>5531</v>
      </c>
      <c r="C799">
        <v>73</v>
      </c>
      <c r="D799" t="s">
        <v>5505</v>
      </c>
      <c r="E799" t="s">
        <v>21</v>
      </c>
      <c r="F799" s="1">
        <v>0</v>
      </c>
      <c r="G799" s="1">
        <v>0</v>
      </c>
      <c r="H799" s="9">
        <v>1</v>
      </c>
    </row>
    <row r="800" spans="1:8" x14ac:dyDescent="0.3">
      <c r="A800" t="s">
        <v>5532</v>
      </c>
      <c r="B800" t="s">
        <v>5533</v>
      </c>
      <c r="C800">
        <v>73</v>
      </c>
      <c r="D800" t="s">
        <v>5505</v>
      </c>
      <c r="E800" t="s">
        <v>21</v>
      </c>
      <c r="F800" s="1">
        <v>0</v>
      </c>
      <c r="G800" s="1">
        <v>0</v>
      </c>
      <c r="H800" s="9">
        <v>1</v>
      </c>
    </row>
    <row r="801" spans="1:8" x14ac:dyDescent="0.3">
      <c r="A801" t="s">
        <v>5534</v>
      </c>
      <c r="B801" t="s">
        <v>5535</v>
      </c>
      <c r="C801">
        <v>12</v>
      </c>
      <c r="D801" t="s">
        <v>5505</v>
      </c>
      <c r="E801" t="s">
        <v>5536</v>
      </c>
      <c r="F801" s="1">
        <v>0</v>
      </c>
      <c r="G801" s="1">
        <v>0</v>
      </c>
      <c r="H801" s="9">
        <v>1</v>
      </c>
    </row>
    <row r="802" spans="1:8" x14ac:dyDescent="0.3">
      <c r="A802" t="s">
        <v>5537</v>
      </c>
      <c r="B802" t="s">
        <v>5538</v>
      </c>
      <c r="C802">
        <v>4</v>
      </c>
      <c r="D802" t="s">
        <v>5512</v>
      </c>
      <c r="E802" t="s">
        <v>5376</v>
      </c>
      <c r="F802" s="1">
        <v>0</v>
      </c>
      <c r="G802" s="1">
        <v>0</v>
      </c>
      <c r="H802" s="9">
        <v>1</v>
      </c>
    </row>
    <row r="803" spans="1:8" x14ac:dyDescent="0.3">
      <c r="A803" t="s">
        <v>5539</v>
      </c>
      <c r="B803" t="s">
        <v>5540</v>
      </c>
      <c r="C803">
        <v>5</v>
      </c>
      <c r="D803" t="s">
        <v>5512</v>
      </c>
      <c r="E803" t="s">
        <v>5379</v>
      </c>
      <c r="F803" s="1">
        <v>0</v>
      </c>
      <c r="G803" s="1">
        <v>0</v>
      </c>
      <c r="H803" s="9">
        <v>1</v>
      </c>
    </row>
    <row r="804" spans="1:8" x14ac:dyDescent="0.3">
      <c r="A804" t="s">
        <v>5541</v>
      </c>
      <c r="B804" t="s">
        <v>5542</v>
      </c>
      <c r="C804">
        <v>3</v>
      </c>
      <c r="D804" t="s">
        <v>5495</v>
      </c>
      <c r="E804" t="s">
        <v>5376</v>
      </c>
      <c r="F804" s="1">
        <v>0</v>
      </c>
      <c r="G804" s="1">
        <v>0</v>
      </c>
      <c r="H804" s="9">
        <v>1</v>
      </c>
    </row>
    <row r="805" spans="1:8" x14ac:dyDescent="0.3">
      <c r="A805" t="s">
        <v>5543</v>
      </c>
      <c r="B805" t="s">
        <v>5544</v>
      </c>
      <c r="C805">
        <v>1</v>
      </c>
      <c r="D805" t="s">
        <v>5379</v>
      </c>
      <c r="E805" t="s">
        <v>5382</v>
      </c>
      <c r="F805" s="1">
        <v>0</v>
      </c>
      <c r="G805" s="1">
        <v>0</v>
      </c>
      <c r="H805" s="9">
        <v>1</v>
      </c>
    </row>
    <row r="806" spans="1:8" x14ac:dyDescent="0.3">
      <c r="A806" t="s">
        <v>5545</v>
      </c>
      <c r="B806" t="s">
        <v>5546</v>
      </c>
      <c r="C806">
        <v>1</v>
      </c>
      <c r="D806" t="s">
        <v>5379</v>
      </c>
      <c r="E806" t="s">
        <v>5382</v>
      </c>
      <c r="F806" s="1">
        <v>0</v>
      </c>
      <c r="G806" s="1">
        <v>0</v>
      </c>
      <c r="H806" s="9">
        <v>1</v>
      </c>
    </row>
    <row r="807" spans="1:8" x14ac:dyDescent="0.3">
      <c r="A807" t="s">
        <v>5547</v>
      </c>
      <c r="B807" t="s">
        <v>5548</v>
      </c>
      <c r="C807">
        <v>1</v>
      </c>
      <c r="D807" t="s">
        <v>5382</v>
      </c>
      <c r="E807" t="s">
        <v>5389</v>
      </c>
      <c r="F807" s="1">
        <v>0</v>
      </c>
      <c r="G807" s="1">
        <v>0</v>
      </c>
      <c r="H807" s="9">
        <v>1</v>
      </c>
    </row>
    <row r="808" spans="1:8" x14ac:dyDescent="0.3">
      <c r="A808" t="s">
        <v>5549</v>
      </c>
      <c r="B808" t="s">
        <v>5550</v>
      </c>
      <c r="C808">
        <v>10</v>
      </c>
      <c r="D808" t="s">
        <v>5044</v>
      </c>
      <c r="E808" t="s">
        <v>5056</v>
      </c>
      <c r="F808" s="1">
        <v>0</v>
      </c>
      <c r="G808" s="1">
        <v>0</v>
      </c>
      <c r="H808" s="9">
        <v>1</v>
      </c>
    </row>
    <row r="809" spans="1:8" x14ac:dyDescent="0.3">
      <c r="A809" t="s">
        <v>5551</v>
      </c>
      <c r="B809" t="s">
        <v>5552</v>
      </c>
      <c r="C809">
        <v>0</v>
      </c>
      <c r="D809" t="s">
        <v>5044</v>
      </c>
      <c r="F809" s="1">
        <v>0</v>
      </c>
      <c r="G809" s="1">
        <v>0</v>
      </c>
      <c r="H809" s="9">
        <v>1</v>
      </c>
    </row>
    <row r="810" spans="1:8" x14ac:dyDescent="0.3">
      <c r="A810" t="s">
        <v>5553</v>
      </c>
      <c r="B810" t="s">
        <v>5554</v>
      </c>
      <c r="C810">
        <v>21</v>
      </c>
      <c r="D810" t="s">
        <v>5044</v>
      </c>
      <c r="E810" t="s">
        <v>5322</v>
      </c>
      <c r="F810" s="1">
        <v>0</v>
      </c>
      <c r="G810" s="1">
        <v>0</v>
      </c>
      <c r="H810" s="9">
        <v>1</v>
      </c>
    </row>
    <row r="811" spans="1:8" x14ac:dyDescent="0.3">
      <c r="A811" t="s">
        <v>5555</v>
      </c>
      <c r="B811" t="s">
        <v>5556</v>
      </c>
      <c r="C811">
        <v>21</v>
      </c>
      <c r="D811" t="s">
        <v>5044</v>
      </c>
      <c r="E811" t="s">
        <v>5322</v>
      </c>
      <c r="F811" s="1">
        <v>0</v>
      </c>
      <c r="G811" s="1">
        <v>0</v>
      </c>
      <c r="H811" s="9">
        <v>1</v>
      </c>
    </row>
    <row r="812" spans="1:8" x14ac:dyDescent="0.3">
      <c r="A812" t="s">
        <v>5557</v>
      </c>
      <c r="B812" t="s">
        <v>5558</v>
      </c>
      <c r="C812">
        <v>21</v>
      </c>
      <c r="D812" t="s">
        <v>5044</v>
      </c>
      <c r="E812" t="s">
        <v>5322</v>
      </c>
      <c r="F812" s="1">
        <v>0</v>
      </c>
      <c r="G812" s="1">
        <v>0</v>
      </c>
      <c r="H812" s="9">
        <v>1</v>
      </c>
    </row>
    <row r="813" spans="1:8" x14ac:dyDescent="0.3">
      <c r="A813" t="s">
        <v>5559</v>
      </c>
      <c r="B813" t="s">
        <v>5560</v>
      </c>
      <c r="C813">
        <v>21</v>
      </c>
      <c r="D813" t="s">
        <v>5044</v>
      </c>
      <c r="E813" t="s">
        <v>5322</v>
      </c>
      <c r="F813" s="1">
        <v>0</v>
      </c>
      <c r="G813" s="1">
        <v>0</v>
      </c>
      <c r="H813" s="9">
        <v>1</v>
      </c>
    </row>
    <row r="814" spans="1:8" x14ac:dyDescent="0.3">
      <c r="A814" t="s">
        <v>5561</v>
      </c>
      <c r="B814" t="s">
        <v>5562</v>
      </c>
      <c r="C814">
        <v>28</v>
      </c>
      <c r="D814" t="s">
        <v>5044</v>
      </c>
      <c r="E814" t="s">
        <v>5563</v>
      </c>
      <c r="F814" s="1">
        <v>0</v>
      </c>
      <c r="G814" s="1">
        <v>0</v>
      </c>
      <c r="H814" s="9">
        <v>1</v>
      </c>
    </row>
    <row r="815" spans="1:8" x14ac:dyDescent="0.3">
      <c r="A815" t="s">
        <v>5564</v>
      </c>
      <c r="B815" t="s">
        <v>5565</v>
      </c>
      <c r="C815">
        <v>52</v>
      </c>
      <c r="D815" t="s">
        <v>5044</v>
      </c>
      <c r="E815" t="s">
        <v>5566</v>
      </c>
      <c r="F815" s="1">
        <v>0</v>
      </c>
      <c r="G815" s="1">
        <v>0</v>
      </c>
      <c r="H815" s="9">
        <v>1</v>
      </c>
    </row>
    <row r="816" spans="1:8" x14ac:dyDescent="0.3">
      <c r="A816" t="s">
        <v>5567</v>
      </c>
      <c r="B816" t="s">
        <v>5568</v>
      </c>
      <c r="C816">
        <v>59</v>
      </c>
      <c r="D816" t="s">
        <v>5044</v>
      </c>
      <c r="E816" t="s">
        <v>5569</v>
      </c>
      <c r="F816" s="1">
        <v>0</v>
      </c>
      <c r="G816" s="1">
        <v>0</v>
      </c>
      <c r="H816" s="9">
        <v>1</v>
      </c>
    </row>
    <row r="817" spans="1:8" x14ac:dyDescent="0.3">
      <c r="A817" t="s">
        <v>5570</v>
      </c>
      <c r="B817" t="s">
        <v>5571</v>
      </c>
      <c r="C817">
        <v>59</v>
      </c>
      <c r="D817" t="s">
        <v>5044</v>
      </c>
      <c r="E817" t="s">
        <v>5569</v>
      </c>
      <c r="F817" s="1">
        <v>0</v>
      </c>
      <c r="G817" s="1">
        <v>0</v>
      </c>
      <c r="H817" s="9">
        <v>1</v>
      </c>
    </row>
    <row r="818" spans="1:8" x14ac:dyDescent="0.3">
      <c r="A818" t="s">
        <v>5572</v>
      </c>
      <c r="B818" t="s">
        <v>5573</v>
      </c>
      <c r="C818">
        <v>64</v>
      </c>
      <c r="D818" t="s">
        <v>5044</v>
      </c>
      <c r="E818" t="s">
        <v>21</v>
      </c>
      <c r="F818" s="1">
        <v>0</v>
      </c>
      <c r="G818" s="1">
        <v>0</v>
      </c>
      <c r="H818" s="9">
        <v>1</v>
      </c>
    </row>
    <row r="819" spans="1:8" x14ac:dyDescent="0.3">
      <c r="A819" t="s">
        <v>5574</v>
      </c>
      <c r="B819" t="s">
        <v>5575</v>
      </c>
      <c r="C819">
        <v>64</v>
      </c>
      <c r="D819" t="s">
        <v>5044</v>
      </c>
      <c r="E819" t="s">
        <v>21</v>
      </c>
      <c r="F819" s="1">
        <v>0</v>
      </c>
      <c r="G819" s="1">
        <v>0</v>
      </c>
      <c r="H819" s="9">
        <v>1</v>
      </c>
    </row>
    <row r="820" spans="1:8" x14ac:dyDescent="0.3">
      <c r="A820" t="s">
        <v>5576</v>
      </c>
      <c r="B820" t="s">
        <v>5577</v>
      </c>
      <c r="C820">
        <v>64</v>
      </c>
      <c r="D820" t="s">
        <v>5044</v>
      </c>
      <c r="E820" t="s">
        <v>21</v>
      </c>
      <c r="F820" s="1">
        <v>0</v>
      </c>
      <c r="G820" s="1">
        <v>0</v>
      </c>
      <c r="H820" s="9">
        <v>1</v>
      </c>
    </row>
    <row r="821" spans="1:8" x14ac:dyDescent="0.3">
      <c r="A821" t="s">
        <v>5578</v>
      </c>
      <c r="B821" t="s">
        <v>5579</v>
      </c>
      <c r="C821">
        <v>84</v>
      </c>
      <c r="D821" t="s">
        <v>5044</v>
      </c>
      <c r="E821" t="s">
        <v>5134</v>
      </c>
      <c r="F821" s="1">
        <v>0</v>
      </c>
      <c r="G821" s="1">
        <v>0</v>
      </c>
      <c r="H821" s="9">
        <v>1</v>
      </c>
    </row>
    <row r="822" spans="1:8" x14ac:dyDescent="0.3">
      <c r="A822" t="s">
        <v>5580</v>
      </c>
      <c r="B822" t="s">
        <v>5581</v>
      </c>
      <c r="C822">
        <v>26</v>
      </c>
      <c r="D822" t="s">
        <v>5047</v>
      </c>
      <c r="E822" t="s">
        <v>5180</v>
      </c>
      <c r="F822" s="1">
        <v>0</v>
      </c>
      <c r="G822" s="1">
        <v>0</v>
      </c>
      <c r="H822" s="9">
        <v>1</v>
      </c>
    </row>
    <row r="823" spans="1:8" x14ac:dyDescent="0.3">
      <c r="A823" t="s">
        <v>5582</v>
      </c>
      <c r="B823" t="s">
        <v>5583</v>
      </c>
      <c r="C823">
        <v>5</v>
      </c>
      <c r="D823" t="s">
        <v>5289</v>
      </c>
      <c r="E823" t="s">
        <v>5056</v>
      </c>
      <c r="F823" s="1">
        <v>0</v>
      </c>
      <c r="G823" s="1">
        <v>0</v>
      </c>
      <c r="H823" s="9">
        <v>1</v>
      </c>
    </row>
    <row r="824" spans="1:8" x14ac:dyDescent="0.3">
      <c r="A824" t="s">
        <v>5584</v>
      </c>
      <c r="B824" t="s">
        <v>5585</v>
      </c>
      <c r="C824">
        <v>6</v>
      </c>
      <c r="D824" t="s">
        <v>5289</v>
      </c>
      <c r="E824" t="s">
        <v>5056</v>
      </c>
      <c r="F824" s="1">
        <v>0</v>
      </c>
      <c r="G824" s="1">
        <v>0</v>
      </c>
      <c r="H824" s="9">
        <v>1</v>
      </c>
    </row>
    <row r="825" spans="1:8" x14ac:dyDescent="0.3">
      <c r="A825" t="s">
        <v>5586</v>
      </c>
      <c r="B825" t="s">
        <v>5587</v>
      </c>
      <c r="C825">
        <v>14</v>
      </c>
      <c r="D825" t="s">
        <v>5488</v>
      </c>
      <c r="E825" t="s">
        <v>5322</v>
      </c>
      <c r="F825" s="1">
        <v>0</v>
      </c>
      <c r="G825" s="1">
        <v>0</v>
      </c>
      <c r="H825" s="9">
        <v>1</v>
      </c>
    </row>
    <row r="826" spans="1:8" x14ac:dyDescent="0.3">
      <c r="A826" t="s">
        <v>5588</v>
      </c>
      <c r="B826" t="s">
        <v>5589</v>
      </c>
      <c r="C826">
        <v>14</v>
      </c>
      <c r="D826" t="s">
        <v>5488</v>
      </c>
      <c r="E826" t="s">
        <v>5322</v>
      </c>
      <c r="F826" s="1">
        <v>0</v>
      </c>
      <c r="G826" s="1">
        <v>0</v>
      </c>
      <c r="H826" s="9">
        <v>1</v>
      </c>
    </row>
    <row r="827" spans="1:8" x14ac:dyDescent="0.3">
      <c r="A827" t="s">
        <v>5590</v>
      </c>
      <c r="B827" t="s">
        <v>5591</v>
      </c>
      <c r="C827">
        <v>11</v>
      </c>
      <c r="D827" t="s">
        <v>5592</v>
      </c>
      <c r="E827" t="s">
        <v>5593</v>
      </c>
      <c r="F827" s="1">
        <v>0</v>
      </c>
      <c r="G827" s="1">
        <v>0</v>
      </c>
      <c r="H827" s="9">
        <v>1</v>
      </c>
    </row>
    <row r="828" spans="1:8" x14ac:dyDescent="0.3">
      <c r="A828" t="s">
        <v>5594</v>
      </c>
      <c r="B828" t="s">
        <v>5595</v>
      </c>
      <c r="C828">
        <v>3</v>
      </c>
      <c r="D828" t="s">
        <v>5596</v>
      </c>
      <c r="E828" t="s">
        <v>5597</v>
      </c>
      <c r="F828" s="1">
        <v>0</v>
      </c>
      <c r="G828" s="1">
        <v>0</v>
      </c>
      <c r="H828" s="9">
        <v>1</v>
      </c>
    </row>
    <row r="829" spans="1:8" x14ac:dyDescent="0.3">
      <c r="A829" t="s">
        <v>5598</v>
      </c>
      <c r="B829" t="s">
        <v>5599</v>
      </c>
      <c r="C829">
        <v>12</v>
      </c>
      <c r="D829" t="s">
        <v>5056</v>
      </c>
      <c r="E829" t="s">
        <v>5269</v>
      </c>
      <c r="F829" s="1">
        <v>0</v>
      </c>
      <c r="G829" s="1">
        <v>0</v>
      </c>
      <c r="H829" s="9">
        <v>1</v>
      </c>
    </row>
    <row r="830" spans="1:8" x14ac:dyDescent="0.3">
      <c r="A830" t="s">
        <v>5600</v>
      </c>
      <c r="B830" t="s">
        <v>5601</v>
      </c>
      <c r="C830">
        <v>5</v>
      </c>
      <c r="D830" t="s">
        <v>5602</v>
      </c>
      <c r="E830" t="s">
        <v>5603</v>
      </c>
      <c r="F830" s="1">
        <v>0</v>
      </c>
      <c r="G830" s="1">
        <v>0</v>
      </c>
      <c r="H830" s="9">
        <v>1</v>
      </c>
    </row>
    <row r="831" spans="1:8" x14ac:dyDescent="0.3">
      <c r="A831" t="s">
        <v>5604</v>
      </c>
      <c r="B831" t="s">
        <v>5605</v>
      </c>
      <c r="C831">
        <v>1</v>
      </c>
      <c r="D831" t="s">
        <v>5602</v>
      </c>
      <c r="E831" t="s">
        <v>5602</v>
      </c>
      <c r="F831" s="1">
        <v>0</v>
      </c>
      <c r="G831" s="1">
        <v>0</v>
      </c>
      <c r="H831" s="9">
        <v>1</v>
      </c>
    </row>
    <row r="832" spans="1:8" x14ac:dyDescent="0.3">
      <c r="A832" t="s">
        <v>5606</v>
      </c>
      <c r="B832" t="s">
        <v>5607</v>
      </c>
      <c r="C832">
        <v>96</v>
      </c>
      <c r="D832" t="s">
        <v>5602</v>
      </c>
      <c r="E832" t="s">
        <v>5608</v>
      </c>
      <c r="F832" s="1">
        <v>0</v>
      </c>
      <c r="G832" s="1">
        <v>0</v>
      </c>
      <c r="H832" s="9">
        <v>1</v>
      </c>
    </row>
    <row r="833" spans="1:8" x14ac:dyDescent="0.3">
      <c r="A833" t="s">
        <v>5609</v>
      </c>
      <c r="B833" t="s">
        <v>5610</v>
      </c>
      <c r="C833">
        <v>5</v>
      </c>
      <c r="D833" t="s">
        <v>5597</v>
      </c>
      <c r="E833" t="s">
        <v>5611</v>
      </c>
      <c r="F833" s="1">
        <v>0</v>
      </c>
      <c r="G833" s="1">
        <v>0</v>
      </c>
      <c r="H833" s="9">
        <v>1</v>
      </c>
    </row>
    <row r="834" spans="1:8" x14ac:dyDescent="0.3">
      <c r="A834" t="s">
        <v>5612</v>
      </c>
      <c r="B834" t="s">
        <v>5613</v>
      </c>
      <c r="C834">
        <v>15</v>
      </c>
      <c r="D834" t="s">
        <v>5067</v>
      </c>
      <c r="E834" t="s">
        <v>5563</v>
      </c>
      <c r="F834" s="1">
        <v>0</v>
      </c>
      <c r="G834" s="1">
        <v>0</v>
      </c>
      <c r="H834" s="9">
        <v>1</v>
      </c>
    </row>
    <row r="835" spans="1:8" x14ac:dyDescent="0.3">
      <c r="A835" t="s">
        <v>5614</v>
      </c>
      <c r="B835" t="s">
        <v>5615</v>
      </c>
      <c r="C835">
        <v>15</v>
      </c>
      <c r="D835" t="s">
        <v>5067</v>
      </c>
      <c r="E835" t="s">
        <v>5563</v>
      </c>
      <c r="F835" s="1">
        <v>0</v>
      </c>
      <c r="G835" s="1">
        <v>0</v>
      </c>
      <c r="H835" s="9">
        <v>1</v>
      </c>
    </row>
    <row r="836" spans="1:8" x14ac:dyDescent="0.3">
      <c r="A836" t="s">
        <v>5616</v>
      </c>
      <c r="B836" t="s">
        <v>5617</v>
      </c>
      <c r="C836">
        <v>15</v>
      </c>
      <c r="D836" t="s">
        <v>5067</v>
      </c>
      <c r="E836" t="s">
        <v>5563</v>
      </c>
      <c r="F836" s="1">
        <v>0</v>
      </c>
      <c r="G836" s="1">
        <v>0</v>
      </c>
      <c r="H836" s="9">
        <v>1</v>
      </c>
    </row>
    <row r="837" spans="1:8" x14ac:dyDescent="0.3">
      <c r="A837" t="s">
        <v>5618</v>
      </c>
      <c r="B837" t="s">
        <v>5619</v>
      </c>
      <c r="C837">
        <v>8</v>
      </c>
      <c r="D837" t="s">
        <v>5620</v>
      </c>
      <c r="E837" t="s">
        <v>5269</v>
      </c>
      <c r="F837" s="1">
        <v>0</v>
      </c>
      <c r="G837" s="1">
        <v>0</v>
      </c>
      <c r="H837" s="9">
        <v>1</v>
      </c>
    </row>
    <row r="838" spans="1:8" x14ac:dyDescent="0.3">
      <c r="A838" t="s">
        <v>5621</v>
      </c>
      <c r="B838" t="s">
        <v>5622</v>
      </c>
      <c r="C838">
        <v>1</v>
      </c>
      <c r="D838" t="s">
        <v>5611</v>
      </c>
      <c r="E838" t="s">
        <v>5623</v>
      </c>
      <c r="F838" s="1">
        <v>0</v>
      </c>
      <c r="G838" s="1">
        <v>0</v>
      </c>
      <c r="H838" s="9">
        <v>1</v>
      </c>
    </row>
    <row r="839" spans="1:8" x14ac:dyDescent="0.3">
      <c r="A839" t="s">
        <v>5624</v>
      </c>
      <c r="B839" t="s">
        <v>5625</v>
      </c>
      <c r="C839">
        <v>18</v>
      </c>
      <c r="D839" t="s">
        <v>5623</v>
      </c>
      <c r="E839" t="s">
        <v>5626</v>
      </c>
      <c r="F839" s="1">
        <v>0</v>
      </c>
      <c r="G839" s="1">
        <v>0</v>
      </c>
      <c r="H839" s="9">
        <v>1</v>
      </c>
    </row>
    <row r="840" spans="1:8" x14ac:dyDescent="0.3">
      <c r="A840" t="s">
        <v>5627</v>
      </c>
      <c r="B840" t="s">
        <v>5628</v>
      </c>
      <c r="C840">
        <v>2</v>
      </c>
      <c r="D840" t="s">
        <v>5593</v>
      </c>
      <c r="E840" t="s">
        <v>5322</v>
      </c>
      <c r="F840" s="1">
        <v>0</v>
      </c>
      <c r="G840" s="1">
        <v>0</v>
      </c>
      <c r="H840" s="9">
        <v>1</v>
      </c>
    </row>
    <row r="841" spans="1:8" x14ac:dyDescent="0.3">
      <c r="A841" t="s">
        <v>5629</v>
      </c>
      <c r="B841" t="s">
        <v>5630</v>
      </c>
      <c r="C841">
        <v>10</v>
      </c>
      <c r="D841" t="s">
        <v>5593</v>
      </c>
      <c r="E841" t="s">
        <v>5563</v>
      </c>
      <c r="F841" s="1">
        <v>0</v>
      </c>
      <c r="G841" s="1">
        <v>0</v>
      </c>
      <c r="H841" s="9">
        <v>1</v>
      </c>
    </row>
    <row r="842" spans="1:8" x14ac:dyDescent="0.3">
      <c r="A842" t="s">
        <v>5631</v>
      </c>
      <c r="B842" t="s">
        <v>5632</v>
      </c>
      <c r="C842">
        <v>10</v>
      </c>
      <c r="D842" t="s">
        <v>5593</v>
      </c>
      <c r="E842" t="s">
        <v>5563</v>
      </c>
      <c r="F842" s="1">
        <v>0</v>
      </c>
      <c r="G842" s="1">
        <v>0</v>
      </c>
      <c r="H842" s="9">
        <v>1</v>
      </c>
    </row>
    <row r="843" spans="1:8" x14ac:dyDescent="0.3">
      <c r="A843" t="s">
        <v>5633</v>
      </c>
      <c r="B843" t="s">
        <v>5634</v>
      </c>
      <c r="C843">
        <v>27</v>
      </c>
      <c r="D843" t="s">
        <v>5593</v>
      </c>
      <c r="E843" t="s">
        <v>5635</v>
      </c>
      <c r="F843" s="1">
        <v>0</v>
      </c>
      <c r="G843" s="1">
        <v>0</v>
      </c>
      <c r="H843" s="9">
        <v>1</v>
      </c>
    </row>
    <row r="844" spans="1:8" x14ac:dyDescent="0.3">
      <c r="A844" t="s">
        <v>5636</v>
      </c>
      <c r="B844" t="s">
        <v>5637</v>
      </c>
      <c r="C844">
        <v>0</v>
      </c>
      <c r="D844" t="s">
        <v>5322</v>
      </c>
      <c r="E844" t="s">
        <v>5322</v>
      </c>
      <c r="F844" s="1">
        <v>0</v>
      </c>
      <c r="G844" s="1">
        <v>0</v>
      </c>
      <c r="H844" s="9">
        <v>1</v>
      </c>
    </row>
    <row r="845" spans="1:8" x14ac:dyDescent="0.3">
      <c r="A845" t="s">
        <v>5638</v>
      </c>
      <c r="B845" t="s">
        <v>5639</v>
      </c>
      <c r="C845">
        <v>0</v>
      </c>
      <c r="D845" t="s">
        <v>5322</v>
      </c>
      <c r="F845" s="1">
        <v>0</v>
      </c>
      <c r="G845" s="1">
        <v>0</v>
      </c>
      <c r="H845" s="9">
        <v>1</v>
      </c>
    </row>
    <row r="846" spans="1:8" x14ac:dyDescent="0.3">
      <c r="A846" t="s">
        <v>5640</v>
      </c>
      <c r="B846" t="s">
        <v>5641</v>
      </c>
      <c r="C846">
        <v>12</v>
      </c>
      <c r="D846" t="s">
        <v>5322</v>
      </c>
      <c r="E846" t="s">
        <v>5070</v>
      </c>
      <c r="F846" s="1">
        <v>0</v>
      </c>
      <c r="G846" s="1">
        <v>0</v>
      </c>
      <c r="H846" s="9">
        <v>1</v>
      </c>
    </row>
    <row r="847" spans="1:8" x14ac:dyDescent="0.3">
      <c r="A847" t="s">
        <v>5642</v>
      </c>
      <c r="B847" t="s">
        <v>5643</v>
      </c>
      <c r="C847">
        <v>17</v>
      </c>
      <c r="D847" t="s">
        <v>5333</v>
      </c>
      <c r="E847" t="s">
        <v>89</v>
      </c>
      <c r="F847" s="1">
        <v>0</v>
      </c>
      <c r="G847" s="1">
        <v>0</v>
      </c>
      <c r="H847" s="9">
        <v>1</v>
      </c>
    </row>
    <row r="848" spans="1:8" x14ac:dyDescent="0.3">
      <c r="A848" t="s">
        <v>5644</v>
      </c>
      <c r="B848" t="s">
        <v>5645</v>
      </c>
      <c r="C848">
        <v>21</v>
      </c>
      <c r="D848" t="s">
        <v>5333</v>
      </c>
      <c r="E848" t="s">
        <v>5272</v>
      </c>
      <c r="F848" s="1">
        <v>0</v>
      </c>
      <c r="G848" s="1">
        <v>0</v>
      </c>
      <c r="H848" s="9">
        <v>1</v>
      </c>
    </row>
    <row r="849" spans="1:8" x14ac:dyDescent="0.3">
      <c r="A849" t="s">
        <v>5646</v>
      </c>
      <c r="B849" t="s">
        <v>5647</v>
      </c>
      <c r="C849">
        <v>43</v>
      </c>
      <c r="D849" t="s">
        <v>5333</v>
      </c>
      <c r="E849" t="s">
        <v>21</v>
      </c>
      <c r="F849" s="1">
        <v>0</v>
      </c>
      <c r="G849" s="1">
        <v>0</v>
      </c>
      <c r="H849" s="9">
        <v>1</v>
      </c>
    </row>
    <row r="850" spans="1:8" x14ac:dyDescent="0.3">
      <c r="A850" t="s">
        <v>5648</v>
      </c>
      <c r="B850" t="s">
        <v>5649</v>
      </c>
      <c r="C850">
        <v>24</v>
      </c>
      <c r="D850" t="s">
        <v>5333</v>
      </c>
      <c r="E850" t="s">
        <v>5635</v>
      </c>
      <c r="F850" s="1">
        <v>0</v>
      </c>
      <c r="G850" s="1">
        <v>0</v>
      </c>
      <c r="H850" s="9">
        <v>1</v>
      </c>
    </row>
    <row r="851" spans="1:8" x14ac:dyDescent="0.3">
      <c r="A851" t="s">
        <v>5650</v>
      </c>
      <c r="B851" t="s">
        <v>5651</v>
      </c>
      <c r="C851">
        <v>42</v>
      </c>
      <c r="D851" t="s">
        <v>5333</v>
      </c>
      <c r="E851" t="s">
        <v>5077</v>
      </c>
      <c r="F851" s="1">
        <v>0</v>
      </c>
      <c r="G851" s="1">
        <v>0</v>
      </c>
      <c r="H851" s="9">
        <v>1</v>
      </c>
    </row>
    <row r="852" spans="1:8" x14ac:dyDescent="0.3">
      <c r="A852" t="s">
        <v>5652</v>
      </c>
      <c r="B852" t="s">
        <v>5653</v>
      </c>
      <c r="C852">
        <v>43</v>
      </c>
      <c r="D852" t="s">
        <v>5333</v>
      </c>
      <c r="E852" t="s">
        <v>21</v>
      </c>
      <c r="F852" s="1">
        <v>0</v>
      </c>
      <c r="G852" s="1">
        <v>0</v>
      </c>
      <c r="H852" s="9">
        <v>1</v>
      </c>
    </row>
    <row r="853" spans="1:8" x14ac:dyDescent="0.3">
      <c r="A853" t="s">
        <v>5654</v>
      </c>
      <c r="B853" t="s">
        <v>5655</v>
      </c>
      <c r="C853">
        <v>14</v>
      </c>
      <c r="D853" t="s">
        <v>5656</v>
      </c>
      <c r="E853" t="s">
        <v>5657</v>
      </c>
      <c r="F853" s="1">
        <v>0</v>
      </c>
      <c r="G853" s="1">
        <v>0</v>
      </c>
      <c r="H853" s="9">
        <v>1</v>
      </c>
    </row>
    <row r="854" spans="1:8" x14ac:dyDescent="0.3">
      <c r="A854" t="s">
        <v>5658</v>
      </c>
      <c r="B854" t="s">
        <v>5659</v>
      </c>
      <c r="C854">
        <v>22</v>
      </c>
      <c r="D854" t="s">
        <v>5656</v>
      </c>
      <c r="E854" t="s">
        <v>5635</v>
      </c>
      <c r="F854" s="1">
        <v>0</v>
      </c>
      <c r="G854" s="1">
        <v>0</v>
      </c>
      <c r="H854" s="9">
        <v>1</v>
      </c>
    </row>
    <row r="855" spans="1:8" x14ac:dyDescent="0.3">
      <c r="A855" t="s">
        <v>5660</v>
      </c>
      <c r="B855" t="s">
        <v>5661</v>
      </c>
      <c r="C855">
        <v>22</v>
      </c>
      <c r="D855" t="s">
        <v>5656</v>
      </c>
      <c r="E855" t="s">
        <v>5635</v>
      </c>
      <c r="F855" s="1">
        <v>0</v>
      </c>
      <c r="G855" s="1">
        <v>0</v>
      </c>
      <c r="H855" s="9">
        <v>1</v>
      </c>
    </row>
    <row r="856" spans="1:8" x14ac:dyDescent="0.3">
      <c r="A856" t="s">
        <v>5662</v>
      </c>
      <c r="B856" t="s">
        <v>5663</v>
      </c>
      <c r="C856">
        <v>22</v>
      </c>
      <c r="D856" t="s">
        <v>5656</v>
      </c>
      <c r="E856" t="s">
        <v>5635</v>
      </c>
      <c r="F856" s="1">
        <v>0</v>
      </c>
      <c r="G856" s="1">
        <v>0</v>
      </c>
      <c r="H856" s="9">
        <v>1</v>
      </c>
    </row>
    <row r="857" spans="1:8" x14ac:dyDescent="0.3">
      <c r="A857" t="s">
        <v>5664</v>
      </c>
      <c r="B857" t="s">
        <v>5665</v>
      </c>
      <c r="C857">
        <v>22</v>
      </c>
      <c r="D857" t="s">
        <v>5656</v>
      </c>
      <c r="E857" t="s">
        <v>5635</v>
      </c>
      <c r="F857" s="1">
        <v>0</v>
      </c>
      <c r="G857" s="1">
        <v>0</v>
      </c>
      <c r="H857" s="9">
        <v>1</v>
      </c>
    </row>
    <row r="858" spans="1:8" x14ac:dyDescent="0.3">
      <c r="A858" t="s">
        <v>5666</v>
      </c>
      <c r="B858" t="s">
        <v>5667</v>
      </c>
      <c r="C858">
        <v>8</v>
      </c>
      <c r="D858" t="s">
        <v>5668</v>
      </c>
      <c r="E858" t="s">
        <v>5669</v>
      </c>
      <c r="F858" s="1">
        <v>0</v>
      </c>
      <c r="G858" s="1">
        <v>0</v>
      </c>
      <c r="H858" s="9">
        <v>1</v>
      </c>
    </row>
    <row r="859" spans="1:8" x14ac:dyDescent="0.3">
      <c r="A859" t="s">
        <v>5670</v>
      </c>
      <c r="B859" t="s">
        <v>5671</v>
      </c>
      <c r="C859">
        <v>10</v>
      </c>
      <c r="D859" t="s">
        <v>5668</v>
      </c>
      <c r="E859" t="s">
        <v>5672</v>
      </c>
      <c r="F859" s="1">
        <v>0</v>
      </c>
      <c r="G859" s="1">
        <v>0</v>
      </c>
      <c r="H859" s="9">
        <v>1</v>
      </c>
    </row>
    <row r="860" spans="1:8" x14ac:dyDescent="0.3">
      <c r="A860" t="s">
        <v>5673</v>
      </c>
      <c r="B860" t="s">
        <v>5674</v>
      </c>
      <c r="C860">
        <v>38</v>
      </c>
      <c r="D860" t="s">
        <v>5675</v>
      </c>
      <c r="E860" t="s">
        <v>21</v>
      </c>
      <c r="F860" s="1">
        <v>0</v>
      </c>
      <c r="G860" s="1">
        <v>0</v>
      </c>
      <c r="H860" s="9">
        <v>1</v>
      </c>
    </row>
    <row r="861" spans="1:8" x14ac:dyDescent="0.3">
      <c r="A861" t="s">
        <v>5676</v>
      </c>
      <c r="B861" t="s">
        <v>5677</v>
      </c>
      <c r="C861">
        <v>38</v>
      </c>
      <c r="D861" t="s">
        <v>5675</v>
      </c>
      <c r="E861" t="s">
        <v>21</v>
      </c>
      <c r="F861" s="1">
        <v>0</v>
      </c>
      <c r="G861" s="1">
        <v>0</v>
      </c>
      <c r="H861" s="9">
        <v>1</v>
      </c>
    </row>
    <row r="862" spans="1:8" x14ac:dyDescent="0.3">
      <c r="A862" t="s">
        <v>5678</v>
      </c>
      <c r="B862" t="s">
        <v>5679</v>
      </c>
      <c r="C862">
        <v>31</v>
      </c>
      <c r="D862" t="s">
        <v>5180</v>
      </c>
      <c r="E862" t="s">
        <v>5680</v>
      </c>
      <c r="F862" s="1">
        <v>0</v>
      </c>
      <c r="G862" s="1">
        <v>0</v>
      </c>
      <c r="H862" s="9">
        <v>1</v>
      </c>
    </row>
    <row r="863" spans="1:8" x14ac:dyDescent="0.3">
      <c r="A863" t="s">
        <v>5681</v>
      </c>
      <c r="B863" t="s">
        <v>5682</v>
      </c>
      <c r="C863">
        <v>37</v>
      </c>
      <c r="D863" t="s">
        <v>5180</v>
      </c>
      <c r="E863" t="s">
        <v>21</v>
      </c>
      <c r="F863" s="1">
        <v>0</v>
      </c>
      <c r="G863" s="1">
        <v>0</v>
      </c>
      <c r="H863" s="9">
        <v>1</v>
      </c>
    </row>
    <row r="864" spans="1:8" x14ac:dyDescent="0.3">
      <c r="A864" t="s">
        <v>5683</v>
      </c>
      <c r="B864" t="s">
        <v>5684</v>
      </c>
      <c r="C864">
        <v>10</v>
      </c>
      <c r="D864" t="s">
        <v>5563</v>
      </c>
      <c r="E864" t="s">
        <v>89</v>
      </c>
      <c r="F864" s="1">
        <v>0</v>
      </c>
      <c r="G864" s="1">
        <v>0</v>
      </c>
      <c r="H864" s="9">
        <v>1</v>
      </c>
    </row>
    <row r="865" spans="1:8" x14ac:dyDescent="0.3">
      <c r="A865" t="s">
        <v>5685</v>
      </c>
      <c r="B865" t="s">
        <v>5686</v>
      </c>
      <c r="C865">
        <v>36</v>
      </c>
      <c r="D865" t="s">
        <v>5563</v>
      </c>
      <c r="E865" t="s">
        <v>21</v>
      </c>
      <c r="F865" s="1">
        <v>0</v>
      </c>
      <c r="G865" s="1">
        <v>0</v>
      </c>
      <c r="H865" s="9">
        <v>1</v>
      </c>
    </row>
    <row r="866" spans="1:8" x14ac:dyDescent="0.3">
      <c r="A866" t="s">
        <v>5687</v>
      </c>
      <c r="B866" t="s">
        <v>5688</v>
      </c>
      <c r="C866">
        <v>26</v>
      </c>
      <c r="D866" t="s">
        <v>5689</v>
      </c>
      <c r="E866" t="s">
        <v>5183</v>
      </c>
      <c r="F866" s="1">
        <v>0</v>
      </c>
      <c r="G866" s="1">
        <v>0</v>
      </c>
      <c r="H866" s="9">
        <v>1</v>
      </c>
    </row>
    <row r="867" spans="1:8" x14ac:dyDescent="0.3">
      <c r="A867" t="s">
        <v>5690</v>
      </c>
      <c r="B867" t="s">
        <v>5691</v>
      </c>
      <c r="C867">
        <v>0</v>
      </c>
      <c r="D867" t="s">
        <v>5297</v>
      </c>
      <c r="F867" s="1">
        <v>0</v>
      </c>
      <c r="G867" s="1">
        <v>0</v>
      </c>
      <c r="H867" s="9">
        <v>1</v>
      </c>
    </row>
    <row r="868" spans="1:8" x14ac:dyDescent="0.3">
      <c r="A868" t="s">
        <v>5692</v>
      </c>
      <c r="B868" t="s">
        <v>5693</v>
      </c>
      <c r="C868">
        <v>14</v>
      </c>
      <c r="D868" t="s">
        <v>5297</v>
      </c>
      <c r="E868" t="s">
        <v>5635</v>
      </c>
      <c r="F868" s="1">
        <v>0</v>
      </c>
      <c r="G868" s="1">
        <v>0</v>
      </c>
      <c r="H868" s="9">
        <v>1</v>
      </c>
    </row>
    <row r="869" spans="1:8" x14ac:dyDescent="0.3">
      <c r="A869" t="s">
        <v>5694</v>
      </c>
      <c r="B869" t="s">
        <v>5695</v>
      </c>
      <c r="C869">
        <v>14</v>
      </c>
      <c r="D869" t="s">
        <v>5297</v>
      </c>
      <c r="E869" t="s">
        <v>5635</v>
      </c>
      <c r="F869" s="1">
        <v>0</v>
      </c>
      <c r="G869" s="1">
        <v>0</v>
      </c>
      <c r="H869" s="9">
        <v>1</v>
      </c>
    </row>
    <row r="870" spans="1:8" x14ac:dyDescent="0.3">
      <c r="A870" t="s">
        <v>5696</v>
      </c>
      <c r="B870" t="s">
        <v>5697</v>
      </c>
      <c r="C870">
        <v>24</v>
      </c>
      <c r="D870" t="s">
        <v>5070</v>
      </c>
      <c r="E870" t="s">
        <v>5183</v>
      </c>
      <c r="F870" s="1">
        <v>0</v>
      </c>
      <c r="G870" s="1">
        <v>0</v>
      </c>
      <c r="H870" s="9">
        <v>1</v>
      </c>
    </row>
    <row r="871" spans="1:8" x14ac:dyDescent="0.3">
      <c r="A871" t="s">
        <v>5698</v>
      </c>
      <c r="B871" t="s">
        <v>5699</v>
      </c>
      <c r="C871">
        <v>32</v>
      </c>
      <c r="D871" t="s">
        <v>5070</v>
      </c>
      <c r="E871" t="s">
        <v>21</v>
      </c>
      <c r="F871" s="1">
        <v>0</v>
      </c>
      <c r="G871" s="1">
        <v>0</v>
      </c>
      <c r="H871" s="9">
        <v>1</v>
      </c>
    </row>
    <row r="872" spans="1:8" x14ac:dyDescent="0.3">
      <c r="A872" t="s">
        <v>5700</v>
      </c>
      <c r="B872" t="s">
        <v>5701</v>
      </c>
      <c r="C872">
        <v>31</v>
      </c>
      <c r="D872" t="s">
        <v>5669</v>
      </c>
      <c r="E872" t="s">
        <v>21</v>
      </c>
      <c r="F872" s="1">
        <v>0</v>
      </c>
      <c r="G872" s="1">
        <v>0</v>
      </c>
      <c r="H872" s="9">
        <v>1</v>
      </c>
    </row>
    <row r="873" spans="1:8" x14ac:dyDescent="0.3">
      <c r="A873" t="s">
        <v>5702</v>
      </c>
      <c r="B873" t="s">
        <v>5703</v>
      </c>
      <c r="C873">
        <v>13</v>
      </c>
      <c r="D873" t="s">
        <v>5672</v>
      </c>
      <c r="E873" t="s">
        <v>5704</v>
      </c>
      <c r="F873" s="1">
        <v>0</v>
      </c>
      <c r="G873" s="1">
        <v>0</v>
      </c>
      <c r="H873" s="9">
        <v>1</v>
      </c>
    </row>
    <row r="874" spans="1:8" x14ac:dyDescent="0.3">
      <c r="A874" t="s">
        <v>5705</v>
      </c>
      <c r="B874" t="s">
        <v>5706</v>
      </c>
      <c r="C874">
        <v>28</v>
      </c>
      <c r="D874" t="s">
        <v>5394</v>
      </c>
      <c r="E874" t="s">
        <v>21</v>
      </c>
      <c r="F874" s="1">
        <v>0</v>
      </c>
      <c r="G874" s="1">
        <v>0</v>
      </c>
      <c r="H874" s="9">
        <v>1</v>
      </c>
    </row>
    <row r="875" spans="1:8" x14ac:dyDescent="0.3">
      <c r="A875" t="s">
        <v>5707</v>
      </c>
      <c r="B875" t="s">
        <v>5708</v>
      </c>
      <c r="C875">
        <v>4</v>
      </c>
      <c r="D875" t="s">
        <v>89</v>
      </c>
      <c r="E875" t="s">
        <v>5272</v>
      </c>
      <c r="F875" s="1">
        <v>0</v>
      </c>
      <c r="G875" s="1">
        <v>0</v>
      </c>
      <c r="H875" s="9">
        <v>1</v>
      </c>
    </row>
    <row r="876" spans="1:8" x14ac:dyDescent="0.3">
      <c r="A876" t="s">
        <v>87</v>
      </c>
      <c r="B876" t="s">
        <v>88</v>
      </c>
      <c r="C876">
        <v>73</v>
      </c>
      <c r="D876" t="s">
        <v>89</v>
      </c>
      <c r="E876" t="s">
        <v>5709</v>
      </c>
      <c r="F876" s="1">
        <v>0</v>
      </c>
      <c r="G876" s="1">
        <v>0</v>
      </c>
      <c r="H876" s="9">
        <v>1</v>
      </c>
    </row>
    <row r="877" spans="1:8" x14ac:dyDescent="0.3">
      <c r="A877" t="s">
        <v>5710</v>
      </c>
      <c r="B877" t="s">
        <v>5711</v>
      </c>
      <c r="C877">
        <v>1</v>
      </c>
      <c r="D877" t="s">
        <v>5712</v>
      </c>
      <c r="E877" t="s">
        <v>5713</v>
      </c>
      <c r="F877" s="1">
        <v>0</v>
      </c>
      <c r="G877" s="1">
        <v>0</v>
      </c>
      <c r="H877" s="9">
        <v>1</v>
      </c>
    </row>
    <row r="878" spans="1:8" x14ac:dyDescent="0.3">
      <c r="A878" t="s">
        <v>5714</v>
      </c>
      <c r="B878" t="s">
        <v>5715</v>
      </c>
      <c r="C878">
        <v>23</v>
      </c>
      <c r="D878" t="s">
        <v>5397</v>
      </c>
      <c r="E878" t="s">
        <v>21</v>
      </c>
      <c r="F878" s="1">
        <v>0</v>
      </c>
      <c r="G878" s="1">
        <v>0</v>
      </c>
      <c r="H878" s="9">
        <v>1</v>
      </c>
    </row>
    <row r="879" spans="1:8" x14ac:dyDescent="0.3">
      <c r="A879" t="s">
        <v>5716</v>
      </c>
      <c r="B879" t="s">
        <v>5717</v>
      </c>
      <c r="C879">
        <v>22</v>
      </c>
      <c r="D879" t="s">
        <v>5272</v>
      </c>
      <c r="E879" t="s">
        <v>21</v>
      </c>
      <c r="F879" s="1">
        <v>0</v>
      </c>
      <c r="G879" s="1">
        <v>0</v>
      </c>
      <c r="H879" s="9">
        <v>1</v>
      </c>
    </row>
    <row r="880" spans="1:8" x14ac:dyDescent="0.3">
      <c r="A880" t="s">
        <v>5718</v>
      </c>
      <c r="B880" t="s">
        <v>5719</v>
      </c>
      <c r="C880">
        <v>1</v>
      </c>
      <c r="D880" t="s">
        <v>5720</v>
      </c>
      <c r="E880" t="s">
        <v>5721</v>
      </c>
      <c r="F880" s="1">
        <v>0</v>
      </c>
      <c r="G880" s="1">
        <v>0</v>
      </c>
      <c r="H880" s="9">
        <v>1</v>
      </c>
    </row>
    <row r="881" spans="1:8" x14ac:dyDescent="0.3">
      <c r="A881" t="s">
        <v>5722</v>
      </c>
      <c r="B881" t="s">
        <v>5723</v>
      </c>
      <c r="C881">
        <v>1</v>
      </c>
      <c r="D881" t="s">
        <v>5720</v>
      </c>
      <c r="E881" t="s">
        <v>5721</v>
      </c>
      <c r="F881" s="1">
        <v>0</v>
      </c>
      <c r="G881" s="1">
        <v>0</v>
      </c>
      <c r="H881" s="9">
        <v>1</v>
      </c>
    </row>
    <row r="882" spans="1:8" x14ac:dyDescent="0.3">
      <c r="A882" t="s">
        <v>5724</v>
      </c>
      <c r="B882" t="s">
        <v>5725</v>
      </c>
      <c r="C882">
        <v>2</v>
      </c>
      <c r="D882" t="s">
        <v>5720</v>
      </c>
      <c r="E882" t="s">
        <v>5635</v>
      </c>
      <c r="F882" s="1">
        <v>0</v>
      </c>
      <c r="G882" s="1">
        <v>0</v>
      </c>
      <c r="H882" s="9">
        <v>1</v>
      </c>
    </row>
    <row r="883" spans="1:8" x14ac:dyDescent="0.3">
      <c r="A883" t="s">
        <v>5726</v>
      </c>
      <c r="B883" t="s">
        <v>5727</v>
      </c>
      <c r="C883">
        <v>16</v>
      </c>
      <c r="D883" t="s">
        <v>5720</v>
      </c>
      <c r="E883" t="s">
        <v>5569</v>
      </c>
      <c r="F883" s="1">
        <v>0</v>
      </c>
      <c r="G883" s="1">
        <v>0</v>
      </c>
      <c r="H883" s="9">
        <v>1</v>
      </c>
    </row>
    <row r="884" spans="1:8" x14ac:dyDescent="0.3">
      <c r="A884" t="s">
        <v>5728</v>
      </c>
      <c r="B884" t="s">
        <v>5729</v>
      </c>
      <c r="C884">
        <v>17</v>
      </c>
      <c r="D884" t="s">
        <v>5720</v>
      </c>
      <c r="E884" t="s">
        <v>4976</v>
      </c>
      <c r="F884" s="1">
        <v>0</v>
      </c>
      <c r="G884" s="1">
        <v>0</v>
      </c>
      <c r="H884" s="9">
        <v>1</v>
      </c>
    </row>
    <row r="885" spans="1:8" x14ac:dyDescent="0.3">
      <c r="A885" t="s">
        <v>5730</v>
      </c>
      <c r="B885" t="s">
        <v>5731</v>
      </c>
      <c r="C885">
        <v>21</v>
      </c>
      <c r="D885" t="s">
        <v>5720</v>
      </c>
      <c r="E885" t="s">
        <v>21</v>
      </c>
      <c r="F885" s="1">
        <v>0</v>
      </c>
      <c r="G885" s="1">
        <v>0</v>
      </c>
      <c r="H885" s="9">
        <v>1</v>
      </c>
    </row>
    <row r="886" spans="1:8" x14ac:dyDescent="0.3">
      <c r="A886" t="s">
        <v>5732</v>
      </c>
      <c r="B886" t="s">
        <v>5733</v>
      </c>
      <c r="C886">
        <v>21</v>
      </c>
      <c r="D886" t="s">
        <v>5720</v>
      </c>
      <c r="E886" t="s">
        <v>21</v>
      </c>
      <c r="F886" s="1">
        <v>0</v>
      </c>
      <c r="G886" s="1">
        <v>0</v>
      </c>
      <c r="H886" s="9">
        <v>1</v>
      </c>
    </row>
    <row r="887" spans="1:8" x14ac:dyDescent="0.3">
      <c r="A887" t="s">
        <v>5734</v>
      </c>
      <c r="B887" t="s">
        <v>5735</v>
      </c>
      <c r="C887">
        <v>21</v>
      </c>
      <c r="D887" t="s">
        <v>5720</v>
      </c>
      <c r="E887" t="s">
        <v>21</v>
      </c>
      <c r="F887" s="1">
        <v>0</v>
      </c>
      <c r="G887" s="1">
        <v>0</v>
      </c>
      <c r="H887" s="9">
        <v>1</v>
      </c>
    </row>
    <row r="888" spans="1:8" x14ac:dyDescent="0.3">
      <c r="A888" t="s">
        <v>5736</v>
      </c>
      <c r="B888" t="s">
        <v>5737</v>
      </c>
      <c r="C888">
        <v>15</v>
      </c>
      <c r="D888" t="s">
        <v>5721</v>
      </c>
      <c r="E888" t="s">
        <v>5569</v>
      </c>
      <c r="F888" s="1">
        <v>0</v>
      </c>
      <c r="G888" s="1">
        <v>0</v>
      </c>
      <c r="H888" s="9">
        <v>1</v>
      </c>
    </row>
    <row r="889" spans="1:8" x14ac:dyDescent="0.3">
      <c r="A889" t="s">
        <v>5738</v>
      </c>
      <c r="B889" t="s">
        <v>5739</v>
      </c>
      <c r="C889">
        <v>9</v>
      </c>
      <c r="D889" t="s">
        <v>5721</v>
      </c>
      <c r="E889" t="s">
        <v>5208</v>
      </c>
      <c r="F889" s="1">
        <v>0</v>
      </c>
      <c r="G889" s="1">
        <v>0</v>
      </c>
      <c r="H889" s="9">
        <v>1</v>
      </c>
    </row>
    <row r="890" spans="1:8" x14ac:dyDescent="0.3">
      <c r="A890" t="s">
        <v>5740</v>
      </c>
      <c r="B890" t="s">
        <v>5741</v>
      </c>
      <c r="C890">
        <v>15</v>
      </c>
      <c r="D890" t="s">
        <v>5721</v>
      </c>
      <c r="E890" t="s">
        <v>5569</v>
      </c>
      <c r="F890" s="1">
        <v>0</v>
      </c>
      <c r="G890" s="1">
        <v>0</v>
      </c>
      <c r="H890" s="9">
        <v>1</v>
      </c>
    </row>
    <row r="891" spans="1:8" x14ac:dyDescent="0.3">
      <c r="A891" t="s">
        <v>5742</v>
      </c>
      <c r="B891" t="s">
        <v>5743</v>
      </c>
      <c r="C891">
        <v>20</v>
      </c>
      <c r="D891" t="s">
        <v>5721</v>
      </c>
      <c r="E891" t="s">
        <v>21</v>
      </c>
      <c r="F891" s="1">
        <v>0</v>
      </c>
      <c r="G891" s="1">
        <v>0</v>
      </c>
      <c r="H891" s="9">
        <v>1</v>
      </c>
    </row>
    <row r="892" spans="1:8" x14ac:dyDescent="0.3">
      <c r="A892" t="s">
        <v>5744</v>
      </c>
      <c r="B892" t="s">
        <v>5745</v>
      </c>
      <c r="C892">
        <v>3</v>
      </c>
      <c r="D892" t="s">
        <v>5635</v>
      </c>
      <c r="E892" t="s">
        <v>5704</v>
      </c>
      <c r="F892" s="1">
        <v>0</v>
      </c>
      <c r="G892" s="1">
        <v>0</v>
      </c>
      <c r="H892" s="9">
        <v>1</v>
      </c>
    </row>
    <row r="893" spans="1:8" x14ac:dyDescent="0.3">
      <c r="A893" t="s">
        <v>5746</v>
      </c>
      <c r="B893" t="s">
        <v>5747</v>
      </c>
      <c r="C893">
        <v>9</v>
      </c>
      <c r="D893" t="s">
        <v>5635</v>
      </c>
      <c r="E893" t="s">
        <v>5748</v>
      </c>
      <c r="F893" s="1">
        <v>0</v>
      </c>
      <c r="G893" s="1">
        <v>0</v>
      </c>
      <c r="H893" s="9">
        <v>1</v>
      </c>
    </row>
    <row r="894" spans="1:8" x14ac:dyDescent="0.3">
      <c r="A894" t="s">
        <v>5749</v>
      </c>
      <c r="B894" t="s">
        <v>5750</v>
      </c>
      <c r="C894">
        <v>10</v>
      </c>
      <c r="D894" t="s">
        <v>5751</v>
      </c>
      <c r="E894" t="s">
        <v>5183</v>
      </c>
      <c r="F894" s="1">
        <v>0</v>
      </c>
      <c r="G894" s="1">
        <v>0</v>
      </c>
      <c r="H894" s="9">
        <v>1</v>
      </c>
    </row>
    <row r="895" spans="1:8" x14ac:dyDescent="0.3">
      <c r="A895" t="s">
        <v>5752</v>
      </c>
      <c r="B895" t="s">
        <v>5753</v>
      </c>
      <c r="C895">
        <v>18</v>
      </c>
      <c r="D895" t="s">
        <v>5751</v>
      </c>
      <c r="E895" t="s">
        <v>21</v>
      </c>
      <c r="F895" s="1">
        <v>0</v>
      </c>
      <c r="G895" s="1">
        <v>0</v>
      </c>
      <c r="H895" s="9">
        <v>1</v>
      </c>
    </row>
    <row r="896" spans="1:8" x14ac:dyDescent="0.3">
      <c r="A896" t="s">
        <v>5754</v>
      </c>
      <c r="B896" t="s">
        <v>5755</v>
      </c>
      <c r="C896">
        <v>18</v>
      </c>
      <c r="D896" t="s">
        <v>5751</v>
      </c>
      <c r="E896" t="s">
        <v>21</v>
      </c>
      <c r="F896" s="1">
        <v>0</v>
      </c>
      <c r="G896" s="1">
        <v>0</v>
      </c>
      <c r="H896" s="9">
        <v>1</v>
      </c>
    </row>
    <row r="897" spans="1:8" x14ac:dyDescent="0.3">
      <c r="A897" t="s">
        <v>5756</v>
      </c>
      <c r="B897" t="s">
        <v>5757</v>
      </c>
      <c r="C897">
        <v>18</v>
      </c>
      <c r="D897" t="s">
        <v>5751</v>
      </c>
      <c r="E897" t="s">
        <v>21</v>
      </c>
      <c r="F897" s="1">
        <v>0</v>
      </c>
      <c r="G897" s="1">
        <v>0</v>
      </c>
      <c r="H897" s="9">
        <v>1</v>
      </c>
    </row>
    <row r="898" spans="1:8" x14ac:dyDescent="0.3">
      <c r="A898" t="s">
        <v>5758</v>
      </c>
      <c r="B898" t="s">
        <v>5759</v>
      </c>
      <c r="C898">
        <v>18</v>
      </c>
      <c r="D898" t="s">
        <v>5751</v>
      </c>
      <c r="E898" t="s">
        <v>21</v>
      </c>
      <c r="F898" s="1">
        <v>0</v>
      </c>
      <c r="G898" s="1">
        <v>0</v>
      </c>
      <c r="H898" s="9">
        <v>1</v>
      </c>
    </row>
    <row r="899" spans="1:8" x14ac:dyDescent="0.3">
      <c r="A899" t="s">
        <v>5760</v>
      </c>
      <c r="B899" t="s">
        <v>5761</v>
      </c>
      <c r="C899">
        <v>16</v>
      </c>
      <c r="D899" t="s">
        <v>5704</v>
      </c>
      <c r="E899" t="s">
        <v>21</v>
      </c>
      <c r="F899" s="1">
        <v>0</v>
      </c>
      <c r="G899" s="1">
        <v>0</v>
      </c>
      <c r="H899" s="9">
        <v>1</v>
      </c>
    </row>
    <row r="900" spans="1:8" x14ac:dyDescent="0.3">
      <c r="A900" t="s">
        <v>5762</v>
      </c>
      <c r="B900" t="s">
        <v>5763</v>
      </c>
      <c r="C900">
        <v>4</v>
      </c>
      <c r="D900" t="s">
        <v>5764</v>
      </c>
      <c r="E900" t="s">
        <v>5748</v>
      </c>
      <c r="F900" s="1">
        <v>0</v>
      </c>
      <c r="G900" s="1">
        <v>0</v>
      </c>
      <c r="H900" s="9">
        <v>1</v>
      </c>
    </row>
    <row r="901" spans="1:8" x14ac:dyDescent="0.3">
      <c r="A901" t="s">
        <v>5765</v>
      </c>
      <c r="B901" t="s">
        <v>5766</v>
      </c>
      <c r="C901">
        <v>0</v>
      </c>
      <c r="E901" t="s">
        <v>5208</v>
      </c>
      <c r="F901" s="1">
        <v>0</v>
      </c>
      <c r="G901" s="1">
        <v>0</v>
      </c>
      <c r="H901" s="9">
        <v>1</v>
      </c>
    </row>
    <row r="902" spans="1:8" x14ac:dyDescent="0.3">
      <c r="A902" t="s">
        <v>5767</v>
      </c>
      <c r="B902" t="s">
        <v>5768</v>
      </c>
      <c r="C902">
        <v>9</v>
      </c>
      <c r="D902" t="s">
        <v>5208</v>
      </c>
      <c r="E902" t="s">
        <v>5769</v>
      </c>
      <c r="F902" s="1">
        <v>0</v>
      </c>
      <c r="G902" s="1">
        <v>0</v>
      </c>
      <c r="H902" s="9">
        <v>1</v>
      </c>
    </row>
    <row r="903" spans="1:8" x14ac:dyDescent="0.3">
      <c r="A903" t="s">
        <v>5770</v>
      </c>
      <c r="B903" t="s">
        <v>5771</v>
      </c>
      <c r="C903">
        <v>5</v>
      </c>
      <c r="D903" t="s">
        <v>5772</v>
      </c>
      <c r="E903" t="s">
        <v>4976</v>
      </c>
      <c r="F903" s="1">
        <v>0</v>
      </c>
      <c r="G903" s="1">
        <v>0</v>
      </c>
      <c r="H903" s="9">
        <v>1</v>
      </c>
    </row>
    <row r="904" spans="1:8" x14ac:dyDescent="0.3">
      <c r="A904" t="s">
        <v>5773</v>
      </c>
      <c r="B904" t="s">
        <v>5774</v>
      </c>
      <c r="C904">
        <v>4</v>
      </c>
      <c r="D904" t="s">
        <v>5775</v>
      </c>
      <c r="E904" t="s">
        <v>5776</v>
      </c>
      <c r="F904" s="1">
        <v>0</v>
      </c>
      <c r="G904" s="1">
        <v>0</v>
      </c>
      <c r="H904" s="9">
        <v>1</v>
      </c>
    </row>
    <row r="905" spans="1:8" x14ac:dyDescent="0.3">
      <c r="A905" t="s">
        <v>5777</v>
      </c>
      <c r="B905" t="s">
        <v>5778</v>
      </c>
      <c r="C905">
        <v>8</v>
      </c>
      <c r="D905" t="s">
        <v>5775</v>
      </c>
      <c r="E905" t="s">
        <v>5129</v>
      </c>
      <c r="F905" s="1">
        <v>0</v>
      </c>
      <c r="G905" s="1">
        <v>0</v>
      </c>
      <c r="H905" s="9">
        <v>1</v>
      </c>
    </row>
    <row r="906" spans="1:8" x14ac:dyDescent="0.3">
      <c r="A906" t="s">
        <v>5779</v>
      </c>
      <c r="B906" t="s">
        <v>5780</v>
      </c>
      <c r="C906">
        <v>7</v>
      </c>
      <c r="D906" t="s">
        <v>5775</v>
      </c>
      <c r="E906" t="s">
        <v>21</v>
      </c>
      <c r="F906" s="1">
        <v>0</v>
      </c>
      <c r="G906" s="1">
        <v>0</v>
      </c>
      <c r="H906" s="9">
        <v>1</v>
      </c>
    </row>
    <row r="907" spans="1:8" x14ac:dyDescent="0.3">
      <c r="A907" t="s">
        <v>5781</v>
      </c>
      <c r="B907" t="s">
        <v>5782</v>
      </c>
      <c r="C907">
        <v>7</v>
      </c>
      <c r="D907" t="s">
        <v>5775</v>
      </c>
      <c r="E907" t="s">
        <v>21</v>
      </c>
      <c r="F907" s="1">
        <v>0</v>
      </c>
      <c r="G907" s="1">
        <v>0</v>
      </c>
      <c r="H907" s="9">
        <v>1</v>
      </c>
    </row>
    <row r="908" spans="1:8" x14ac:dyDescent="0.3">
      <c r="A908" t="s">
        <v>5783</v>
      </c>
      <c r="B908" t="s">
        <v>5784</v>
      </c>
      <c r="C908">
        <v>7</v>
      </c>
      <c r="D908" t="s">
        <v>5775</v>
      </c>
      <c r="E908" t="s">
        <v>21</v>
      </c>
      <c r="F908" s="1">
        <v>0</v>
      </c>
      <c r="G908" s="1">
        <v>0</v>
      </c>
      <c r="H908" s="9">
        <v>1</v>
      </c>
    </row>
    <row r="909" spans="1:8" x14ac:dyDescent="0.3">
      <c r="A909" t="s">
        <v>5785</v>
      </c>
      <c r="B909" t="s">
        <v>5786</v>
      </c>
      <c r="C909">
        <v>7</v>
      </c>
      <c r="D909" t="s">
        <v>5775</v>
      </c>
      <c r="E909" t="s">
        <v>21</v>
      </c>
      <c r="F909" s="1">
        <v>0</v>
      </c>
      <c r="G909" s="1">
        <v>0</v>
      </c>
      <c r="H909" s="9">
        <v>1</v>
      </c>
    </row>
    <row r="910" spans="1:8" x14ac:dyDescent="0.3">
      <c r="A910" t="s">
        <v>5787</v>
      </c>
      <c r="B910" t="s">
        <v>5788</v>
      </c>
      <c r="C910">
        <v>4</v>
      </c>
      <c r="D910" t="s">
        <v>4976</v>
      </c>
      <c r="E910" t="s">
        <v>21</v>
      </c>
      <c r="F910" s="1">
        <v>0</v>
      </c>
      <c r="G910" s="1">
        <v>0</v>
      </c>
      <c r="H910" s="9">
        <v>1</v>
      </c>
    </row>
    <row r="911" spans="1:8" x14ac:dyDescent="0.3">
      <c r="A911" t="s">
        <v>5789</v>
      </c>
      <c r="B911" t="s">
        <v>5790</v>
      </c>
      <c r="C911">
        <v>4</v>
      </c>
      <c r="D911" t="s">
        <v>4976</v>
      </c>
      <c r="E911" t="s">
        <v>21</v>
      </c>
      <c r="F911" s="1">
        <v>0</v>
      </c>
      <c r="G911" s="1">
        <v>0</v>
      </c>
      <c r="H911" s="9">
        <v>1</v>
      </c>
    </row>
    <row r="912" spans="1:8" x14ac:dyDescent="0.3">
      <c r="A912" t="s">
        <v>5791</v>
      </c>
      <c r="B912" t="s">
        <v>5792</v>
      </c>
      <c r="C912">
        <v>4</v>
      </c>
      <c r="D912" t="s">
        <v>4976</v>
      </c>
      <c r="E912" t="s">
        <v>21</v>
      </c>
      <c r="F912" s="1">
        <v>0</v>
      </c>
      <c r="G912" s="1">
        <v>0</v>
      </c>
      <c r="H912" s="9">
        <v>1</v>
      </c>
    </row>
    <row r="913" spans="1:8" x14ac:dyDescent="0.3">
      <c r="A913" t="s">
        <v>5793</v>
      </c>
      <c r="B913" t="s">
        <v>5794</v>
      </c>
      <c r="C913">
        <v>2</v>
      </c>
      <c r="D913" t="s">
        <v>5776</v>
      </c>
      <c r="E913" t="s">
        <v>5077</v>
      </c>
      <c r="F913" s="1">
        <v>0</v>
      </c>
      <c r="G913" s="1">
        <v>0</v>
      </c>
      <c r="H913" s="9">
        <v>1</v>
      </c>
    </row>
    <row r="914" spans="1:8" x14ac:dyDescent="0.3">
      <c r="A914" t="s">
        <v>5795</v>
      </c>
      <c r="B914" t="s">
        <v>5796</v>
      </c>
      <c r="C914">
        <v>2</v>
      </c>
      <c r="D914" t="s">
        <v>5769</v>
      </c>
      <c r="E914" t="s">
        <v>21</v>
      </c>
      <c r="F914" s="1">
        <v>0</v>
      </c>
      <c r="G914" s="1">
        <v>0</v>
      </c>
      <c r="H914" s="9">
        <v>1</v>
      </c>
    </row>
    <row r="915" spans="1:8" x14ac:dyDescent="0.3">
      <c r="A915" t="s">
        <v>5797</v>
      </c>
      <c r="B915" t="s">
        <v>5798</v>
      </c>
      <c r="C915">
        <v>0</v>
      </c>
      <c r="D915" t="s">
        <v>21</v>
      </c>
      <c r="F915" s="1">
        <v>0</v>
      </c>
      <c r="G915" s="1">
        <v>0</v>
      </c>
      <c r="H915" s="9">
        <v>1</v>
      </c>
    </row>
    <row r="916" spans="1:8" x14ac:dyDescent="0.3">
      <c r="A916" t="s">
        <v>5799</v>
      </c>
      <c r="B916" t="s">
        <v>5800</v>
      </c>
      <c r="C916">
        <v>77</v>
      </c>
      <c r="D916" t="s">
        <v>21</v>
      </c>
      <c r="E916" t="s">
        <v>5801</v>
      </c>
      <c r="F916" s="1">
        <v>0</v>
      </c>
      <c r="G916" s="1">
        <v>0</v>
      </c>
      <c r="H916" s="9">
        <v>1</v>
      </c>
    </row>
    <row r="917" spans="1:8" x14ac:dyDescent="0.3">
      <c r="A917" t="s">
        <v>1329</v>
      </c>
      <c r="B917" t="s">
        <v>1330</v>
      </c>
      <c r="C917">
        <v>19</v>
      </c>
      <c r="D917" t="s">
        <v>5129</v>
      </c>
      <c r="E917" t="s">
        <v>5134</v>
      </c>
      <c r="F917" s="1">
        <v>1430</v>
      </c>
      <c r="G917" s="1">
        <v>1430</v>
      </c>
      <c r="H917" s="9">
        <v>1</v>
      </c>
    </row>
    <row r="918" spans="1:8" x14ac:dyDescent="0.3">
      <c r="A918" t="s">
        <v>1331</v>
      </c>
      <c r="B918" t="s">
        <v>1332</v>
      </c>
      <c r="C918">
        <v>19</v>
      </c>
      <c r="D918" t="s">
        <v>5129</v>
      </c>
      <c r="E918" t="s">
        <v>5134</v>
      </c>
      <c r="F918" s="1">
        <v>1430</v>
      </c>
      <c r="G918" s="1">
        <v>1430</v>
      </c>
      <c r="H918" s="9">
        <v>1</v>
      </c>
    </row>
    <row r="919" spans="1:8" x14ac:dyDescent="0.3">
      <c r="A919" t="s">
        <v>1126</v>
      </c>
      <c r="B919" t="s">
        <v>1127</v>
      </c>
      <c r="C919">
        <v>24</v>
      </c>
      <c r="D919" t="s">
        <v>5129</v>
      </c>
      <c r="E919" t="s">
        <v>5802</v>
      </c>
      <c r="F919" s="1">
        <v>77229</v>
      </c>
      <c r="G919" s="1">
        <v>77229</v>
      </c>
      <c r="H919" s="9">
        <v>1</v>
      </c>
    </row>
    <row r="920" spans="1:8" x14ac:dyDescent="0.3">
      <c r="A920" t="s">
        <v>5803</v>
      </c>
      <c r="B920" t="s">
        <v>5804</v>
      </c>
      <c r="C920">
        <v>81</v>
      </c>
      <c r="D920" t="s">
        <v>5129</v>
      </c>
      <c r="E920" t="s">
        <v>5805</v>
      </c>
      <c r="F920" s="1">
        <v>0</v>
      </c>
      <c r="G920" s="1">
        <v>0</v>
      </c>
      <c r="H920" s="9">
        <v>1</v>
      </c>
    </row>
    <row r="921" spans="1:8" x14ac:dyDescent="0.3">
      <c r="A921" t="s">
        <v>3669</v>
      </c>
      <c r="B921" t="s">
        <v>3670</v>
      </c>
      <c r="C921">
        <v>83</v>
      </c>
      <c r="D921" t="s">
        <v>5129</v>
      </c>
      <c r="E921" t="s">
        <v>5806</v>
      </c>
      <c r="F921" s="1">
        <v>58057</v>
      </c>
      <c r="G921" s="1">
        <v>58057</v>
      </c>
      <c r="H921" s="9">
        <v>1</v>
      </c>
    </row>
    <row r="922" spans="1:8" x14ac:dyDescent="0.3">
      <c r="A922" t="s">
        <v>1998</v>
      </c>
      <c r="B922" t="s">
        <v>1999</v>
      </c>
      <c r="C922">
        <v>83</v>
      </c>
      <c r="D922" t="s">
        <v>5129</v>
      </c>
      <c r="E922" t="s">
        <v>5806</v>
      </c>
      <c r="F922" s="1">
        <v>7093</v>
      </c>
      <c r="G922" s="1">
        <v>7093</v>
      </c>
      <c r="H922" s="9">
        <v>1</v>
      </c>
    </row>
    <row r="923" spans="1:8" x14ac:dyDescent="0.3">
      <c r="A923" t="s">
        <v>2000</v>
      </c>
      <c r="B923" t="s">
        <v>2001</v>
      </c>
      <c r="C923">
        <v>83</v>
      </c>
      <c r="D923" t="s">
        <v>5129</v>
      </c>
      <c r="E923" t="s">
        <v>5806</v>
      </c>
      <c r="F923" s="1">
        <v>21421</v>
      </c>
      <c r="G923" s="1">
        <v>21421</v>
      </c>
      <c r="H923" s="9">
        <v>1</v>
      </c>
    </row>
    <row r="924" spans="1:8" x14ac:dyDescent="0.3">
      <c r="A924" t="s">
        <v>1705</v>
      </c>
      <c r="B924" t="s">
        <v>1706</v>
      </c>
      <c r="C924">
        <v>83</v>
      </c>
      <c r="D924" t="s">
        <v>5129</v>
      </c>
      <c r="E924" t="s">
        <v>5806</v>
      </c>
      <c r="F924" s="1">
        <v>45398</v>
      </c>
      <c r="G924" s="1">
        <v>45398</v>
      </c>
      <c r="H924" s="9">
        <v>1</v>
      </c>
    </row>
    <row r="925" spans="1:8" x14ac:dyDescent="0.3">
      <c r="A925" t="s">
        <v>1707</v>
      </c>
      <c r="B925" t="s">
        <v>1708</v>
      </c>
      <c r="C925">
        <v>83</v>
      </c>
      <c r="D925" t="s">
        <v>5129</v>
      </c>
      <c r="E925" t="s">
        <v>5806</v>
      </c>
      <c r="F925" s="1">
        <v>19728</v>
      </c>
      <c r="G925" s="1">
        <v>19728</v>
      </c>
      <c r="H925" s="9">
        <v>1</v>
      </c>
    </row>
    <row r="926" spans="1:8" x14ac:dyDescent="0.3">
      <c r="A926" t="s">
        <v>2008</v>
      </c>
      <c r="B926" t="s">
        <v>2009</v>
      </c>
      <c r="C926">
        <v>83</v>
      </c>
      <c r="D926" t="s">
        <v>5129</v>
      </c>
      <c r="E926" t="s">
        <v>5806</v>
      </c>
      <c r="F926" s="1">
        <v>18242</v>
      </c>
      <c r="G926" s="1">
        <v>18242</v>
      </c>
      <c r="H926" s="9">
        <v>1</v>
      </c>
    </row>
    <row r="927" spans="1:8" x14ac:dyDescent="0.3">
      <c r="A927" t="s">
        <v>2010</v>
      </c>
      <c r="B927" t="s">
        <v>2011</v>
      </c>
      <c r="C927">
        <v>83</v>
      </c>
      <c r="D927" t="s">
        <v>5129</v>
      </c>
      <c r="E927" t="s">
        <v>5806</v>
      </c>
      <c r="F927" s="1">
        <v>565</v>
      </c>
      <c r="G927" s="1">
        <v>565</v>
      </c>
      <c r="H927" s="9">
        <v>1</v>
      </c>
    </row>
    <row r="928" spans="1:8" x14ac:dyDescent="0.3">
      <c r="A928" t="s">
        <v>1627</v>
      </c>
      <c r="B928" t="s">
        <v>1628</v>
      </c>
      <c r="C928">
        <v>83</v>
      </c>
      <c r="D928" t="s">
        <v>5129</v>
      </c>
      <c r="E928" t="s">
        <v>5806</v>
      </c>
      <c r="F928" s="1">
        <v>2145</v>
      </c>
      <c r="G928" s="1">
        <v>2145</v>
      </c>
      <c r="H928" s="9">
        <v>1</v>
      </c>
    </row>
    <row r="929" spans="1:8" x14ac:dyDescent="0.3">
      <c r="A929" t="s">
        <v>3711</v>
      </c>
      <c r="B929" t="s">
        <v>3712</v>
      </c>
      <c r="C929">
        <v>83</v>
      </c>
      <c r="D929" t="s">
        <v>5129</v>
      </c>
      <c r="E929" t="s">
        <v>5806</v>
      </c>
      <c r="F929" s="1">
        <v>1351</v>
      </c>
      <c r="G929" s="1">
        <v>1351</v>
      </c>
      <c r="H929" s="9">
        <v>1</v>
      </c>
    </row>
    <row r="930" spans="1:8" x14ac:dyDescent="0.3">
      <c r="A930" t="s">
        <v>3721</v>
      </c>
      <c r="B930" t="s">
        <v>3722</v>
      </c>
      <c r="C930">
        <v>83</v>
      </c>
      <c r="D930" t="s">
        <v>5129</v>
      </c>
      <c r="E930" t="s">
        <v>5806</v>
      </c>
      <c r="F930" s="1">
        <v>22941</v>
      </c>
      <c r="G930" s="1">
        <v>22941</v>
      </c>
      <c r="H930" s="9">
        <v>1</v>
      </c>
    </row>
    <row r="931" spans="1:8" x14ac:dyDescent="0.3">
      <c r="A931" t="s">
        <v>3713</v>
      </c>
      <c r="B931" t="s">
        <v>3714</v>
      </c>
      <c r="C931">
        <v>83</v>
      </c>
      <c r="D931" t="s">
        <v>5129</v>
      </c>
      <c r="E931" t="s">
        <v>5806</v>
      </c>
      <c r="F931" s="1">
        <v>7188</v>
      </c>
      <c r="G931" s="1">
        <v>7188</v>
      </c>
      <c r="H931" s="9">
        <v>1</v>
      </c>
    </row>
    <row r="932" spans="1:8" x14ac:dyDescent="0.3">
      <c r="A932" t="s">
        <v>3687</v>
      </c>
      <c r="B932" t="s">
        <v>3688</v>
      </c>
      <c r="C932">
        <v>83</v>
      </c>
      <c r="D932" t="s">
        <v>5129</v>
      </c>
      <c r="E932" t="s">
        <v>5806</v>
      </c>
      <c r="F932" s="1">
        <v>8728</v>
      </c>
      <c r="G932" s="1">
        <v>8728</v>
      </c>
      <c r="H932" s="9">
        <v>1</v>
      </c>
    </row>
    <row r="933" spans="1:8" x14ac:dyDescent="0.3">
      <c r="A933" t="s">
        <v>3643</v>
      </c>
      <c r="B933" t="s">
        <v>3644</v>
      </c>
      <c r="C933">
        <v>83</v>
      </c>
      <c r="D933" t="s">
        <v>5129</v>
      </c>
      <c r="E933" t="s">
        <v>5806</v>
      </c>
      <c r="F933" s="1">
        <v>1050666</v>
      </c>
      <c r="G933" s="1">
        <v>1050666</v>
      </c>
      <c r="H933" s="9">
        <v>1</v>
      </c>
    </row>
    <row r="934" spans="1:8" x14ac:dyDescent="0.3">
      <c r="A934" t="s">
        <v>3378</v>
      </c>
      <c r="B934" t="s">
        <v>3379</v>
      </c>
      <c r="C934">
        <v>83</v>
      </c>
      <c r="D934" t="s">
        <v>5129</v>
      </c>
      <c r="E934" t="s">
        <v>5806</v>
      </c>
      <c r="F934" s="1">
        <v>226960</v>
      </c>
      <c r="G934" s="1">
        <v>226960</v>
      </c>
      <c r="H934" s="9">
        <v>1</v>
      </c>
    </row>
    <row r="935" spans="1:8" x14ac:dyDescent="0.3">
      <c r="A935" t="s">
        <v>3536</v>
      </c>
      <c r="B935" t="s">
        <v>3537</v>
      </c>
      <c r="C935">
        <v>83</v>
      </c>
      <c r="D935" t="s">
        <v>5129</v>
      </c>
      <c r="E935" t="s">
        <v>5806</v>
      </c>
      <c r="F935" s="1">
        <v>20995</v>
      </c>
      <c r="G935" s="1">
        <v>20995</v>
      </c>
      <c r="H935" s="9">
        <v>1</v>
      </c>
    </row>
    <row r="936" spans="1:8" x14ac:dyDescent="0.3">
      <c r="A936" t="s">
        <v>2914</v>
      </c>
      <c r="B936" t="s">
        <v>2915</v>
      </c>
      <c r="C936">
        <v>83</v>
      </c>
      <c r="D936" t="s">
        <v>5129</v>
      </c>
      <c r="E936" t="s">
        <v>5806</v>
      </c>
      <c r="F936" s="1">
        <v>21123</v>
      </c>
      <c r="G936" s="1">
        <v>21123</v>
      </c>
      <c r="H936" s="9">
        <v>1</v>
      </c>
    </row>
    <row r="937" spans="1:8" x14ac:dyDescent="0.3">
      <c r="A937" t="s">
        <v>2716</v>
      </c>
      <c r="B937" t="s">
        <v>2717</v>
      </c>
      <c r="C937">
        <v>83</v>
      </c>
      <c r="D937" t="s">
        <v>5129</v>
      </c>
      <c r="E937" t="s">
        <v>5806</v>
      </c>
      <c r="F937" s="1">
        <v>6015</v>
      </c>
      <c r="G937" s="1">
        <v>22906</v>
      </c>
      <c r="H937" s="9">
        <v>1</v>
      </c>
    </row>
    <row r="938" spans="1:8" x14ac:dyDescent="0.3">
      <c r="A938" t="s">
        <v>2718</v>
      </c>
      <c r="B938" t="s">
        <v>2719</v>
      </c>
      <c r="C938">
        <v>83</v>
      </c>
      <c r="D938" t="s">
        <v>5129</v>
      </c>
      <c r="E938" t="s">
        <v>5806</v>
      </c>
      <c r="F938" s="1">
        <v>67953</v>
      </c>
      <c r="G938" s="1">
        <v>67953</v>
      </c>
      <c r="H938" s="9">
        <v>1</v>
      </c>
    </row>
    <row r="939" spans="1:8" x14ac:dyDescent="0.3">
      <c r="A939" t="s">
        <v>2120</v>
      </c>
      <c r="B939" t="s">
        <v>2121</v>
      </c>
      <c r="C939">
        <v>83</v>
      </c>
      <c r="D939" t="s">
        <v>5129</v>
      </c>
      <c r="E939" t="s">
        <v>5806</v>
      </c>
      <c r="F939" s="1">
        <v>38498</v>
      </c>
      <c r="G939" s="1">
        <v>38498</v>
      </c>
      <c r="H939" s="9">
        <v>1</v>
      </c>
    </row>
    <row r="940" spans="1:8" x14ac:dyDescent="0.3">
      <c r="A940" t="s">
        <v>2122</v>
      </c>
      <c r="B940" t="s">
        <v>2123</v>
      </c>
      <c r="C940">
        <v>83</v>
      </c>
      <c r="D940" t="s">
        <v>5129</v>
      </c>
      <c r="E940" t="s">
        <v>5806</v>
      </c>
      <c r="F940" s="1">
        <v>2992</v>
      </c>
      <c r="G940" s="1">
        <v>2992</v>
      </c>
      <c r="H940" s="9">
        <v>1</v>
      </c>
    </row>
    <row r="941" spans="1:8" x14ac:dyDescent="0.3">
      <c r="A941" t="s">
        <v>5807</v>
      </c>
      <c r="B941" t="s">
        <v>5808</v>
      </c>
      <c r="C941">
        <v>1</v>
      </c>
      <c r="D941" t="s">
        <v>5129</v>
      </c>
      <c r="E941" t="s">
        <v>5129</v>
      </c>
      <c r="F941" s="1">
        <v>0</v>
      </c>
      <c r="G941" s="1">
        <v>0</v>
      </c>
      <c r="H941" s="9">
        <v>1</v>
      </c>
    </row>
    <row r="942" spans="1:8" x14ac:dyDescent="0.3">
      <c r="A942" t="s">
        <v>5809</v>
      </c>
      <c r="B942" t="s">
        <v>5810</v>
      </c>
      <c r="C942">
        <v>2</v>
      </c>
      <c r="D942" t="s">
        <v>5129</v>
      </c>
      <c r="E942" t="s">
        <v>5811</v>
      </c>
      <c r="F942" s="1">
        <v>0</v>
      </c>
      <c r="G942" s="1">
        <v>0</v>
      </c>
      <c r="H942" s="9">
        <v>1</v>
      </c>
    </row>
    <row r="943" spans="1:8" x14ac:dyDescent="0.3">
      <c r="A943" t="s">
        <v>5812</v>
      </c>
      <c r="B943" t="s">
        <v>5813</v>
      </c>
      <c r="C943">
        <v>5</v>
      </c>
      <c r="D943" t="s">
        <v>5129</v>
      </c>
      <c r="E943" t="s">
        <v>5814</v>
      </c>
      <c r="F943" s="1">
        <v>0</v>
      </c>
      <c r="G943" s="1">
        <v>0</v>
      </c>
      <c r="H943" s="9">
        <v>1</v>
      </c>
    </row>
    <row r="944" spans="1:8" x14ac:dyDescent="0.3">
      <c r="A944" t="s">
        <v>5815</v>
      </c>
      <c r="B944" t="s">
        <v>5816</v>
      </c>
      <c r="C944">
        <v>5</v>
      </c>
      <c r="D944" t="s">
        <v>5129</v>
      </c>
      <c r="E944" t="s">
        <v>5814</v>
      </c>
      <c r="F944" s="1">
        <v>0</v>
      </c>
      <c r="G944" s="1">
        <v>0</v>
      </c>
      <c r="H944" s="9">
        <v>1</v>
      </c>
    </row>
    <row r="945" spans="1:8" x14ac:dyDescent="0.3">
      <c r="A945" t="s">
        <v>790</v>
      </c>
      <c r="B945" t="s">
        <v>791</v>
      </c>
      <c r="C945">
        <v>11</v>
      </c>
      <c r="D945" t="s">
        <v>5129</v>
      </c>
      <c r="E945" t="s">
        <v>5817</v>
      </c>
      <c r="F945" s="1">
        <v>40406</v>
      </c>
      <c r="G945" s="1">
        <v>40406</v>
      </c>
      <c r="H945" s="9">
        <v>1</v>
      </c>
    </row>
    <row r="946" spans="1:8" x14ac:dyDescent="0.3">
      <c r="A946" t="s">
        <v>5818</v>
      </c>
      <c r="B946" t="s">
        <v>5819</v>
      </c>
      <c r="C946">
        <v>12</v>
      </c>
      <c r="D946" t="s">
        <v>5129</v>
      </c>
      <c r="E946" t="s">
        <v>5820</v>
      </c>
      <c r="F946" s="1">
        <v>0</v>
      </c>
      <c r="G946" s="1">
        <v>0</v>
      </c>
      <c r="H946" s="9">
        <v>1</v>
      </c>
    </row>
    <row r="947" spans="1:8" x14ac:dyDescent="0.3">
      <c r="A947" t="s">
        <v>5821</v>
      </c>
      <c r="B947" t="s">
        <v>5822</v>
      </c>
      <c r="C947">
        <v>18</v>
      </c>
      <c r="D947" t="s">
        <v>5129</v>
      </c>
      <c r="E947" t="s">
        <v>5823</v>
      </c>
      <c r="F947" s="1">
        <v>0</v>
      </c>
      <c r="G947" s="1">
        <v>0</v>
      </c>
      <c r="H947" s="9">
        <v>1</v>
      </c>
    </row>
    <row r="948" spans="1:8" x14ac:dyDescent="0.3">
      <c r="A948" t="s">
        <v>562</v>
      </c>
      <c r="B948" t="s">
        <v>563</v>
      </c>
      <c r="C948">
        <v>19</v>
      </c>
      <c r="D948" t="s">
        <v>5129</v>
      </c>
      <c r="E948" t="s">
        <v>5134</v>
      </c>
      <c r="F948" s="1">
        <v>11004</v>
      </c>
      <c r="G948" s="1">
        <v>11004</v>
      </c>
      <c r="H948" s="9">
        <v>1</v>
      </c>
    </row>
    <row r="949" spans="1:8" x14ac:dyDescent="0.3">
      <c r="A949" t="s">
        <v>880</v>
      </c>
      <c r="B949" t="s">
        <v>881</v>
      </c>
      <c r="C949">
        <v>19</v>
      </c>
      <c r="D949" t="s">
        <v>5129</v>
      </c>
      <c r="E949" t="s">
        <v>5134</v>
      </c>
      <c r="F949" s="1">
        <v>0</v>
      </c>
      <c r="G949" s="1">
        <v>0</v>
      </c>
      <c r="H949" s="9">
        <v>1</v>
      </c>
    </row>
    <row r="950" spans="1:8" x14ac:dyDescent="0.3">
      <c r="A950" t="s">
        <v>882</v>
      </c>
      <c r="B950" t="s">
        <v>883</v>
      </c>
      <c r="C950">
        <v>19</v>
      </c>
      <c r="D950" t="s">
        <v>5129</v>
      </c>
      <c r="E950" t="s">
        <v>5134</v>
      </c>
      <c r="F950" s="1">
        <v>0</v>
      </c>
      <c r="G950" s="1">
        <v>0</v>
      </c>
      <c r="H950" s="9">
        <v>1</v>
      </c>
    </row>
    <row r="951" spans="1:8" x14ac:dyDescent="0.3">
      <c r="A951" t="s">
        <v>884</v>
      </c>
      <c r="B951" t="s">
        <v>885</v>
      </c>
      <c r="C951">
        <v>19</v>
      </c>
      <c r="D951" t="s">
        <v>5129</v>
      </c>
      <c r="E951" t="s">
        <v>5134</v>
      </c>
      <c r="F951" s="1">
        <v>1287</v>
      </c>
      <c r="G951" s="1">
        <v>1287</v>
      </c>
      <c r="H951" s="9">
        <v>1</v>
      </c>
    </row>
    <row r="952" spans="1:8" x14ac:dyDescent="0.3">
      <c r="A952" t="s">
        <v>1473</v>
      </c>
      <c r="B952" t="s">
        <v>1474</v>
      </c>
      <c r="C952">
        <v>19</v>
      </c>
      <c r="D952" t="s">
        <v>5129</v>
      </c>
      <c r="E952" t="s">
        <v>5134</v>
      </c>
      <c r="F952" s="1">
        <v>14420</v>
      </c>
      <c r="G952" s="1">
        <v>14420</v>
      </c>
      <c r="H952" s="9">
        <v>1</v>
      </c>
    </row>
    <row r="953" spans="1:8" x14ac:dyDescent="0.3">
      <c r="A953" t="s">
        <v>1551</v>
      </c>
      <c r="B953" t="s">
        <v>1552</v>
      </c>
      <c r="C953">
        <v>20</v>
      </c>
      <c r="D953" t="s">
        <v>5129</v>
      </c>
      <c r="E953" t="s">
        <v>5134</v>
      </c>
      <c r="F953" s="1">
        <v>76699</v>
      </c>
      <c r="G953" s="1">
        <v>76699</v>
      </c>
      <c r="H953" s="9">
        <v>1</v>
      </c>
    </row>
    <row r="954" spans="1:8" x14ac:dyDescent="0.3">
      <c r="A954" t="s">
        <v>5824</v>
      </c>
      <c r="B954" t="s">
        <v>5825</v>
      </c>
      <c r="C954">
        <v>20</v>
      </c>
      <c r="D954" t="s">
        <v>5129</v>
      </c>
      <c r="E954" t="s">
        <v>5134</v>
      </c>
      <c r="F954" s="1">
        <v>0</v>
      </c>
      <c r="G954" s="1">
        <v>0</v>
      </c>
      <c r="H954" s="9">
        <v>1</v>
      </c>
    </row>
    <row r="955" spans="1:8" x14ac:dyDescent="0.3">
      <c r="A955" t="s">
        <v>836</v>
      </c>
      <c r="B955" t="s">
        <v>837</v>
      </c>
      <c r="C955">
        <v>41</v>
      </c>
      <c r="D955" t="s">
        <v>5129</v>
      </c>
      <c r="E955" t="s">
        <v>5826</v>
      </c>
      <c r="F955" s="1">
        <v>15212</v>
      </c>
      <c r="G955" s="1">
        <v>15212</v>
      </c>
      <c r="H955" s="9">
        <v>1</v>
      </c>
    </row>
    <row r="956" spans="1:8" x14ac:dyDescent="0.3">
      <c r="A956" t="s">
        <v>1423</v>
      </c>
      <c r="B956" t="s">
        <v>1424</v>
      </c>
      <c r="C956">
        <v>41</v>
      </c>
      <c r="D956" t="s">
        <v>5129</v>
      </c>
      <c r="E956" t="s">
        <v>5135</v>
      </c>
      <c r="F956" s="1">
        <v>2743</v>
      </c>
      <c r="G956" s="1">
        <v>2743</v>
      </c>
      <c r="H956" s="9">
        <v>1</v>
      </c>
    </row>
    <row r="957" spans="1:8" x14ac:dyDescent="0.3">
      <c r="A957" t="s">
        <v>1425</v>
      </c>
      <c r="B957" t="s">
        <v>1426</v>
      </c>
      <c r="C957">
        <v>41</v>
      </c>
      <c r="D957" t="s">
        <v>5129</v>
      </c>
      <c r="E957" t="s">
        <v>5135</v>
      </c>
      <c r="F957" s="1">
        <v>3887</v>
      </c>
      <c r="G957" s="1">
        <v>3887</v>
      </c>
      <c r="H957" s="9">
        <v>1</v>
      </c>
    </row>
    <row r="958" spans="1:8" x14ac:dyDescent="0.3">
      <c r="A958" t="s">
        <v>1573</v>
      </c>
      <c r="B958" t="s">
        <v>1574</v>
      </c>
      <c r="C958">
        <v>41</v>
      </c>
      <c r="D958" t="s">
        <v>5129</v>
      </c>
      <c r="E958" t="s">
        <v>5135</v>
      </c>
      <c r="F958" s="1">
        <v>1226</v>
      </c>
      <c r="G958" s="1">
        <v>1226</v>
      </c>
      <c r="H958" s="9">
        <v>1</v>
      </c>
    </row>
    <row r="959" spans="1:8" x14ac:dyDescent="0.3">
      <c r="A959" t="s">
        <v>1607</v>
      </c>
      <c r="B959" t="s">
        <v>1608</v>
      </c>
      <c r="C959">
        <v>41</v>
      </c>
      <c r="D959" t="s">
        <v>5129</v>
      </c>
      <c r="E959" t="s">
        <v>5135</v>
      </c>
      <c r="F959" s="1">
        <v>9579</v>
      </c>
      <c r="G959" s="1">
        <v>9579</v>
      </c>
      <c r="H959" s="9">
        <v>1</v>
      </c>
    </row>
    <row r="960" spans="1:8" x14ac:dyDescent="0.3">
      <c r="A960" t="s">
        <v>918</v>
      </c>
      <c r="B960" t="s">
        <v>919</v>
      </c>
      <c r="C960">
        <v>63</v>
      </c>
      <c r="D960" t="s">
        <v>5129</v>
      </c>
      <c r="E960" t="s">
        <v>5136</v>
      </c>
      <c r="F960" s="1">
        <v>11198</v>
      </c>
      <c r="G960" s="1">
        <v>11198</v>
      </c>
      <c r="H960" s="9">
        <v>1</v>
      </c>
    </row>
    <row r="961" spans="1:8" x14ac:dyDescent="0.3">
      <c r="A961" t="s">
        <v>1481</v>
      </c>
      <c r="B961" t="s">
        <v>1482</v>
      </c>
      <c r="C961">
        <v>64</v>
      </c>
      <c r="D961" t="s">
        <v>5129</v>
      </c>
      <c r="E961" t="s">
        <v>5136</v>
      </c>
      <c r="F961" s="1">
        <v>21876</v>
      </c>
      <c r="G961" s="1">
        <v>21876</v>
      </c>
      <c r="H961" s="9">
        <v>1</v>
      </c>
    </row>
    <row r="962" spans="1:8" x14ac:dyDescent="0.3">
      <c r="A962" t="s">
        <v>1483</v>
      </c>
      <c r="B962" t="s">
        <v>1484</v>
      </c>
      <c r="C962">
        <v>64</v>
      </c>
      <c r="D962" t="s">
        <v>5129</v>
      </c>
      <c r="E962" t="s">
        <v>5136</v>
      </c>
      <c r="F962" s="1">
        <v>5469</v>
      </c>
      <c r="G962" s="1">
        <v>5469</v>
      </c>
      <c r="H962" s="9">
        <v>1</v>
      </c>
    </row>
    <row r="963" spans="1:8" x14ac:dyDescent="0.3">
      <c r="A963" t="s">
        <v>31</v>
      </c>
      <c r="B963" t="s">
        <v>32</v>
      </c>
      <c r="C963">
        <v>83</v>
      </c>
      <c r="D963" t="s">
        <v>5129</v>
      </c>
      <c r="E963" t="s">
        <v>5806</v>
      </c>
      <c r="F963" s="1">
        <v>8838</v>
      </c>
      <c r="G963" s="1">
        <v>8838</v>
      </c>
      <c r="H963" s="9">
        <v>1</v>
      </c>
    </row>
    <row r="964" spans="1:8" x14ac:dyDescent="0.3">
      <c r="A964" t="s">
        <v>51</v>
      </c>
      <c r="B964" t="s">
        <v>52</v>
      </c>
      <c r="C964">
        <v>83</v>
      </c>
      <c r="D964" t="s">
        <v>5129</v>
      </c>
      <c r="E964" t="s">
        <v>5806</v>
      </c>
      <c r="F964" s="1">
        <v>503204</v>
      </c>
      <c r="G964" s="1">
        <v>503204</v>
      </c>
      <c r="H964" s="9">
        <v>1</v>
      </c>
    </row>
    <row r="965" spans="1:8" x14ac:dyDescent="0.3">
      <c r="A965" t="s">
        <v>53</v>
      </c>
      <c r="B965" t="s">
        <v>54</v>
      </c>
      <c r="C965">
        <v>83</v>
      </c>
      <c r="D965" t="s">
        <v>5129</v>
      </c>
      <c r="E965" t="s">
        <v>5806</v>
      </c>
      <c r="F965" s="1">
        <v>48872</v>
      </c>
      <c r="G965" s="1">
        <v>48872</v>
      </c>
      <c r="H965" s="9">
        <v>1</v>
      </c>
    </row>
    <row r="966" spans="1:8" x14ac:dyDescent="0.3">
      <c r="A966" t="s">
        <v>55</v>
      </c>
      <c r="B966" t="s">
        <v>56</v>
      </c>
      <c r="C966">
        <v>83</v>
      </c>
      <c r="D966" t="s">
        <v>5129</v>
      </c>
      <c r="E966" t="s">
        <v>5806</v>
      </c>
      <c r="F966" s="1">
        <v>71048</v>
      </c>
      <c r="G966" s="1">
        <v>71048</v>
      </c>
      <c r="H966" s="9">
        <v>1</v>
      </c>
    </row>
    <row r="967" spans="1:8" x14ac:dyDescent="0.3">
      <c r="A967" t="s">
        <v>57</v>
      </c>
      <c r="B967" t="s">
        <v>58</v>
      </c>
      <c r="C967">
        <v>83</v>
      </c>
      <c r="D967" t="s">
        <v>5129</v>
      </c>
      <c r="E967" t="s">
        <v>5806</v>
      </c>
      <c r="F967" s="1">
        <v>43639</v>
      </c>
      <c r="G967" s="1">
        <v>43639</v>
      </c>
      <c r="H967" s="9">
        <v>1</v>
      </c>
    </row>
    <row r="968" spans="1:8" x14ac:dyDescent="0.3">
      <c r="A968" t="s">
        <v>1183</v>
      </c>
      <c r="B968" t="s">
        <v>1184</v>
      </c>
      <c r="C968">
        <v>83</v>
      </c>
      <c r="D968" t="s">
        <v>5129</v>
      </c>
      <c r="E968" t="s">
        <v>5806</v>
      </c>
      <c r="F968" s="1">
        <v>44550</v>
      </c>
      <c r="G968" s="1">
        <v>44550</v>
      </c>
      <c r="H968" s="9">
        <v>1</v>
      </c>
    </row>
    <row r="969" spans="1:8" x14ac:dyDescent="0.3">
      <c r="A969" t="s">
        <v>1487</v>
      </c>
      <c r="B969" t="s">
        <v>1488</v>
      </c>
      <c r="C969">
        <v>83</v>
      </c>
      <c r="D969" t="s">
        <v>5129</v>
      </c>
      <c r="E969" t="s">
        <v>5806</v>
      </c>
      <c r="F969" s="1">
        <v>13322</v>
      </c>
      <c r="G969" s="1">
        <v>13322</v>
      </c>
      <c r="H969" s="9">
        <v>1</v>
      </c>
    </row>
    <row r="970" spans="1:8" x14ac:dyDescent="0.3">
      <c r="A970" t="s">
        <v>5827</v>
      </c>
      <c r="B970" t="s">
        <v>5828</v>
      </c>
      <c r="C970">
        <v>83</v>
      </c>
      <c r="D970" t="s">
        <v>5129</v>
      </c>
      <c r="E970" t="s">
        <v>5806</v>
      </c>
      <c r="F970" s="1">
        <v>0</v>
      </c>
      <c r="G970" s="1">
        <v>0</v>
      </c>
      <c r="H970" s="9">
        <v>1</v>
      </c>
    </row>
    <row r="971" spans="1:8" x14ac:dyDescent="0.3">
      <c r="A971" t="s">
        <v>5829</v>
      </c>
      <c r="B971" t="s">
        <v>5830</v>
      </c>
      <c r="C971">
        <v>83</v>
      </c>
      <c r="D971" t="s">
        <v>5129</v>
      </c>
      <c r="E971" t="s">
        <v>5806</v>
      </c>
      <c r="F971" s="1">
        <v>0</v>
      </c>
      <c r="G971" s="1">
        <v>0</v>
      </c>
      <c r="H971" s="9">
        <v>1</v>
      </c>
    </row>
    <row r="972" spans="1:8" x14ac:dyDescent="0.3">
      <c r="A972" t="s">
        <v>5831</v>
      </c>
      <c r="B972" t="s">
        <v>5832</v>
      </c>
      <c r="C972">
        <v>83</v>
      </c>
      <c r="D972" t="s">
        <v>5129</v>
      </c>
      <c r="E972" t="s">
        <v>5806</v>
      </c>
      <c r="F972" s="1">
        <v>0</v>
      </c>
      <c r="G972" s="1">
        <v>0</v>
      </c>
      <c r="H972" s="9">
        <v>1</v>
      </c>
    </row>
    <row r="973" spans="1:8" x14ac:dyDescent="0.3">
      <c r="A973" t="s">
        <v>5833</v>
      </c>
      <c r="B973" t="s">
        <v>5834</v>
      </c>
      <c r="C973">
        <v>83</v>
      </c>
      <c r="D973" t="s">
        <v>5129</v>
      </c>
      <c r="E973" t="s">
        <v>5806</v>
      </c>
      <c r="F973" s="1">
        <v>0</v>
      </c>
      <c r="G973" s="1">
        <v>0</v>
      </c>
      <c r="H973" s="9">
        <v>1</v>
      </c>
    </row>
    <row r="974" spans="1:8" x14ac:dyDescent="0.3">
      <c r="A974" t="s">
        <v>5835</v>
      </c>
      <c r="B974" t="s">
        <v>5836</v>
      </c>
      <c r="C974">
        <v>83</v>
      </c>
      <c r="D974" t="s">
        <v>5129</v>
      </c>
      <c r="E974" t="s">
        <v>5806</v>
      </c>
      <c r="F974" s="1">
        <v>0</v>
      </c>
      <c r="G974" s="1">
        <v>0</v>
      </c>
      <c r="H974" s="9">
        <v>1</v>
      </c>
    </row>
    <row r="975" spans="1:8" x14ac:dyDescent="0.3">
      <c r="A975" t="s">
        <v>5837</v>
      </c>
      <c r="B975" t="s">
        <v>5838</v>
      </c>
      <c r="C975">
        <v>105</v>
      </c>
      <c r="D975" t="s">
        <v>5129</v>
      </c>
      <c r="E975" t="s">
        <v>5137</v>
      </c>
      <c r="F975" s="1">
        <v>0</v>
      </c>
      <c r="G975" s="1">
        <v>0</v>
      </c>
      <c r="H975" s="9">
        <v>1</v>
      </c>
    </row>
    <row r="976" spans="1:8" x14ac:dyDescent="0.3">
      <c r="A976" t="s">
        <v>916</v>
      </c>
      <c r="B976" t="s">
        <v>917</v>
      </c>
      <c r="C976">
        <v>121</v>
      </c>
      <c r="D976" t="s">
        <v>5129</v>
      </c>
      <c r="E976" t="s">
        <v>5839</v>
      </c>
      <c r="F976" s="1">
        <v>4223</v>
      </c>
      <c r="G976" s="1">
        <v>4223</v>
      </c>
      <c r="H976" s="9">
        <v>1</v>
      </c>
    </row>
    <row r="977" spans="1:8" x14ac:dyDescent="0.3">
      <c r="A977" t="s">
        <v>1045</v>
      </c>
      <c r="B977" t="s">
        <v>1046</v>
      </c>
      <c r="C977">
        <v>121</v>
      </c>
      <c r="D977" t="s">
        <v>5129</v>
      </c>
      <c r="E977" t="s">
        <v>5839</v>
      </c>
      <c r="F977" s="1">
        <v>232</v>
      </c>
      <c r="G977" s="1">
        <v>232</v>
      </c>
      <c r="H977" s="9">
        <v>1</v>
      </c>
    </row>
    <row r="978" spans="1:8" x14ac:dyDescent="0.3">
      <c r="A978" t="s">
        <v>1047</v>
      </c>
      <c r="B978" t="s">
        <v>1048</v>
      </c>
      <c r="C978">
        <v>121</v>
      </c>
      <c r="D978" t="s">
        <v>5129</v>
      </c>
      <c r="E978" t="s">
        <v>5839</v>
      </c>
      <c r="F978" s="1">
        <v>2207</v>
      </c>
      <c r="G978" s="1">
        <v>2207</v>
      </c>
      <c r="H978" s="9">
        <v>1</v>
      </c>
    </row>
    <row r="979" spans="1:8" x14ac:dyDescent="0.3">
      <c r="A979" t="s">
        <v>1157</v>
      </c>
      <c r="B979" t="s">
        <v>1158</v>
      </c>
      <c r="C979">
        <v>144</v>
      </c>
      <c r="D979" t="s">
        <v>5129</v>
      </c>
      <c r="E979" t="s">
        <v>5840</v>
      </c>
      <c r="F979" s="1">
        <v>43216</v>
      </c>
      <c r="G979" s="1">
        <v>43216</v>
      </c>
      <c r="H979" s="9">
        <v>1</v>
      </c>
    </row>
    <row r="980" spans="1:8" x14ac:dyDescent="0.3">
      <c r="A980" t="s">
        <v>1159</v>
      </c>
      <c r="B980" t="s">
        <v>5841</v>
      </c>
      <c r="C980">
        <v>144</v>
      </c>
      <c r="D980" t="s">
        <v>5129</v>
      </c>
      <c r="E980" t="s">
        <v>5840</v>
      </c>
      <c r="F980" s="1">
        <v>6755</v>
      </c>
      <c r="G980" s="1">
        <v>6755</v>
      </c>
      <c r="H980" s="9">
        <v>1</v>
      </c>
    </row>
    <row r="981" spans="1:8" x14ac:dyDescent="0.3">
      <c r="A981" t="s">
        <v>1187</v>
      </c>
      <c r="B981" t="s">
        <v>1188</v>
      </c>
      <c r="C981">
        <v>145</v>
      </c>
      <c r="D981" t="s">
        <v>5129</v>
      </c>
      <c r="E981" t="s">
        <v>5842</v>
      </c>
      <c r="F981" s="1">
        <v>88302</v>
      </c>
      <c r="G981" s="1">
        <v>88302</v>
      </c>
      <c r="H981" s="9">
        <v>1</v>
      </c>
    </row>
    <row r="982" spans="1:8" x14ac:dyDescent="0.3">
      <c r="A982" t="s">
        <v>1300</v>
      </c>
      <c r="B982" t="s">
        <v>1301</v>
      </c>
      <c r="C982">
        <v>148</v>
      </c>
      <c r="D982" t="s">
        <v>5129</v>
      </c>
      <c r="E982" t="s">
        <v>5843</v>
      </c>
      <c r="F982" s="1">
        <v>59688</v>
      </c>
      <c r="G982" s="1">
        <v>59688</v>
      </c>
      <c r="H982" s="9">
        <v>1</v>
      </c>
    </row>
    <row r="983" spans="1:8" x14ac:dyDescent="0.3">
      <c r="A983" t="s">
        <v>1151</v>
      </c>
      <c r="B983" t="s">
        <v>1152</v>
      </c>
      <c r="C983">
        <v>185</v>
      </c>
      <c r="D983" t="s">
        <v>5129</v>
      </c>
      <c r="E983" t="s">
        <v>5844</v>
      </c>
      <c r="F983" s="1">
        <v>8421</v>
      </c>
      <c r="G983" s="1">
        <v>8421</v>
      </c>
      <c r="H983" s="9">
        <v>1</v>
      </c>
    </row>
    <row r="984" spans="1:8" x14ac:dyDescent="0.3">
      <c r="A984" t="s">
        <v>1294</v>
      </c>
      <c r="B984" t="s">
        <v>1295</v>
      </c>
      <c r="C984">
        <v>185</v>
      </c>
      <c r="D984" t="s">
        <v>5129</v>
      </c>
      <c r="E984" t="s">
        <v>5844</v>
      </c>
      <c r="F984" s="1">
        <v>7091</v>
      </c>
      <c r="G984" s="1">
        <v>7123</v>
      </c>
      <c r="H984" s="9">
        <v>1</v>
      </c>
    </row>
    <row r="985" spans="1:8" x14ac:dyDescent="0.3">
      <c r="A985" t="s">
        <v>1175</v>
      </c>
      <c r="B985" t="s">
        <v>1176</v>
      </c>
      <c r="C985">
        <v>445</v>
      </c>
      <c r="D985" t="s">
        <v>5129</v>
      </c>
      <c r="E985" t="s">
        <v>5845</v>
      </c>
      <c r="F985" s="1">
        <v>94649</v>
      </c>
      <c r="G985" s="1">
        <v>94838</v>
      </c>
      <c r="H985" s="9">
        <v>1</v>
      </c>
    </row>
    <row r="986" spans="1:8" x14ac:dyDescent="0.3">
      <c r="A986" t="s">
        <v>5846</v>
      </c>
      <c r="B986" t="s">
        <v>5847</v>
      </c>
      <c r="C986">
        <v>0</v>
      </c>
      <c r="E986" t="s">
        <v>5129</v>
      </c>
      <c r="F986" s="1">
        <v>0</v>
      </c>
      <c r="G986" s="1">
        <v>0</v>
      </c>
      <c r="H986" s="9">
        <v>1</v>
      </c>
    </row>
    <row r="987" spans="1:8" x14ac:dyDescent="0.3">
      <c r="A987" t="s">
        <v>5848</v>
      </c>
      <c r="B987" t="s">
        <v>5849</v>
      </c>
      <c r="C987">
        <v>1</v>
      </c>
      <c r="D987" t="s">
        <v>5811</v>
      </c>
      <c r="E987" t="s">
        <v>5811</v>
      </c>
      <c r="F987" s="1">
        <v>0</v>
      </c>
      <c r="G987" s="1">
        <v>0</v>
      </c>
      <c r="H987" s="9">
        <v>1</v>
      </c>
    </row>
    <row r="988" spans="1:8" x14ac:dyDescent="0.3">
      <c r="A988" t="s">
        <v>5850</v>
      </c>
      <c r="B988" t="s">
        <v>5851</v>
      </c>
      <c r="C988">
        <v>5</v>
      </c>
      <c r="D988" t="s">
        <v>5811</v>
      </c>
      <c r="E988" t="s">
        <v>5852</v>
      </c>
      <c r="F988" s="1">
        <v>0</v>
      </c>
      <c r="G988" s="1">
        <v>0</v>
      </c>
      <c r="H988" s="9">
        <v>1</v>
      </c>
    </row>
    <row r="989" spans="1:8" x14ac:dyDescent="0.3">
      <c r="A989" t="s">
        <v>782</v>
      </c>
      <c r="B989" t="s">
        <v>783</v>
      </c>
      <c r="C989">
        <v>119</v>
      </c>
      <c r="D989" t="s">
        <v>5853</v>
      </c>
      <c r="E989" t="s">
        <v>5839</v>
      </c>
      <c r="F989" s="1">
        <v>2840</v>
      </c>
      <c r="G989" s="1">
        <v>2840</v>
      </c>
      <c r="H989" s="9">
        <v>1</v>
      </c>
    </row>
    <row r="990" spans="1:8" x14ac:dyDescent="0.3">
      <c r="A990" t="s">
        <v>772</v>
      </c>
      <c r="B990" t="s">
        <v>773</v>
      </c>
      <c r="C990">
        <v>119</v>
      </c>
      <c r="D990" t="s">
        <v>5853</v>
      </c>
      <c r="E990" t="s">
        <v>5839</v>
      </c>
      <c r="F990" s="1">
        <v>7017</v>
      </c>
      <c r="G990" s="1">
        <v>7017</v>
      </c>
      <c r="H990" s="9">
        <v>1</v>
      </c>
    </row>
    <row r="991" spans="1:8" x14ac:dyDescent="0.3">
      <c r="A991" t="s">
        <v>5854</v>
      </c>
      <c r="B991" t="s">
        <v>5855</v>
      </c>
      <c r="C991">
        <v>7</v>
      </c>
      <c r="D991" t="s">
        <v>5853</v>
      </c>
      <c r="E991" t="s">
        <v>5856</v>
      </c>
      <c r="F991" s="1">
        <v>0</v>
      </c>
      <c r="G991" s="1">
        <v>0</v>
      </c>
      <c r="H991" s="9">
        <v>1</v>
      </c>
    </row>
    <row r="992" spans="1:8" x14ac:dyDescent="0.3">
      <c r="A992" t="s">
        <v>5857</v>
      </c>
      <c r="B992" t="s">
        <v>5858</v>
      </c>
      <c r="C992">
        <v>5</v>
      </c>
      <c r="D992" t="s">
        <v>5852</v>
      </c>
      <c r="E992" t="s">
        <v>5859</v>
      </c>
      <c r="F992" s="1">
        <v>0</v>
      </c>
      <c r="G992" s="1">
        <v>0</v>
      </c>
      <c r="H992" s="9">
        <v>1</v>
      </c>
    </row>
    <row r="993" spans="1:8" x14ac:dyDescent="0.3">
      <c r="A993" t="s">
        <v>5860</v>
      </c>
      <c r="B993" t="s">
        <v>5861</v>
      </c>
      <c r="C993">
        <v>14</v>
      </c>
      <c r="D993" t="s">
        <v>5852</v>
      </c>
      <c r="E993" t="s">
        <v>5134</v>
      </c>
      <c r="F993" s="1">
        <v>0</v>
      </c>
      <c r="G993" s="1">
        <v>0</v>
      </c>
      <c r="H993" s="9">
        <v>1</v>
      </c>
    </row>
    <row r="994" spans="1:8" x14ac:dyDescent="0.3">
      <c r="A994" t="s">
        <v>5862</v>
      </c>
      <c r="B994" t="s">
        <v>5863</v>
      </c>
      <c r="C994">
        <v>6</v>
      </c>
      <c r="D994" t="s">
        <v>5859</v>
      </c>
      <c r="E994" t="s">
        <v>5864</v>
      </c>
      <c r="F994" s="1">
        <v>0</v>
      </c>
      <c r="G994" s="1">
        <v>0</v>
      </c>
      <c r="H994" s="9">
        <v>1</v>
      </c>
    </row>
    <row r="995" spans="1:8" x14ac:dyDescent="0.3">
      <c r="A995" t="s">
        <v>5865</v>
      </c>
      <c r="B995" t="s">
        <v>5866</v>
      </c>
      <c r="C995">
        <v>10</v>
      </c>
      <c r="D995" t="s">
        <v>5859</v>
      </c>
      <c r="E995" t="s">
        <v>5134</v>
      </c>
      <c r="F995" s="1">
        <v>0</v>
      </c>
      <c r="G995" s="1">
        <v>0</v>
      </c>
      <c r="H995" s="9">
        <v>1</v>
      </c>
    </row>
    <row r="996" spans="1:8" x14ac:dyDescent="0.3">
      <c r="A996" t="s">
        <v>5867</v>
      </c>
      <c r="B996" t="s">
        <v>5868</v>
      </c>
      <c r="C996">
        <v>10</v>
      </c>
      <c r="D996" t="s">
        <v>5869</v>
      </c>
      <c r="E996" t="s">
        <v>5134</v>
      </c>
      <c r="F996" s="1">
        <v>0</v>
      </c>
      <c r="G996" s="1">
        <v>0</v>
      </c>
      <c r="H996" s="9">
        <v>1</v>
      </c>
    </row>
    <row r="997" spans="1:8" x14ac:dyDescent="0.3">
      <c r="A997" t="s">
        <v>792</v>
      </c>
      <c r="B997" t="s">
        <v>793</v>
      </c>
      <c r="C997">
        <v>7</v>
      </c>
      <c r="D997" t="s">
        <v>5820</v>
      </c>
      <c r="E997" t="s">
        <v>5134</v>
      </c>
      <c r="F997" s="1">
        <v>40406</v>
      </c>
      <c r="G997" s="1">
        <v>40406</v>
      </c>
      <c r="H997" s="9">
        <v>1</v>
      </c>
    </row>
    <row r="998" spans="1:8" x14ac:dyDescent="0.3">
      <c r="A998" t="s">
        <v>1321</v>
      </c>
      <c r="B998" t="s">
        <v>1322</v>
      </c>
      <c r="C998">
        <v>6</v>
      </c>
      <c r="D998" t="s">
        <v>5870</v>
      </c>
      <c r="E998" t="s">
        <v>5134</v>
      </c>
      <c r="F998" s="1">
        <v>55163</v>
      </c>
      <c r="G998" s="1">
        <v>55163</v>
      </c>
      <c r="H998" s="9">
        <v>1</v>
      </c>
    </row>
    <row r="999" spans="1:8" x14ac:dyDescent="0.3">
      <c r="A999" t="s">
        <v>5871</v>
      </c>
      <c r="B999" t="s">
        <v>5872</v>
      </c>
      <c r="C999">
        <v>0</v>
      </c>
      <c r="D999" t="s">
        <v>5864</v>
      </c>
      <c r="F999" s="1">
        <v>0</v>
      </c>
      <c r="G999" s="1">
        <v>0</v>
      </c>
      <c r="H999" s="9">
        <v>1</v>
      </c>
    </row>
    <row r="1000" spans="1:8" x14ac:dyDescent="0.3">
      <c r="A1000" t="s">
        <v>774</v>
      </c>
      <c r="B1000" t="s">
        <v>775</v>
      </c>
      <c r="C1000">
        <v>529</v>
      </c>
      <c r="D1000" t="s">
        <v>5864</v>
      </c>
      <c r="E1000" s="2">
        <v>44410</v>
      </c>
      <c r="F1000" s="1">
        <v>163757</v>
      </c>
      <c r="G1000" s="1">
        <v>163757</v>
      </c>
      <c r="H1000" s="9">
        <v>0.96</v>
      </c>
    </row>
    <row r="1001" spans="1:8" x14ac:dyDescent="0.3">
      <c r="A1001" t="s">
        <v>5873</v>
      </c>
      <c r="B1001" t="s">
        <v>5874</v>
      </c>
      <c r="C1001">
        <v>6</v>
      </c>
      <c r="D1001" t="s">
        <v>5864</v>
      </c>
      <c r="E1001" t="s">
        <v>5134</v>
      </c>
      <c r="F1001" s="1">
        <v>0</v>
      </c>
      <c r="G1001" s="1">
        <v>0</v>
      </c>
      <c r="H1001" s="9">
        <v>1</v>
      </c>
    </row>
    <row r="1002" spans="1:8" x14ac:dyDescent="0.3">
      <c r="A1002" t="s">
        <v>5875</v>
      </c>
      <c r="B1002" t="s">
        <v>5876</v>
      </c>
      <c r="C1002">
        <v>0</v>
      </c>
      <c r="D1002" t="s">
        <v>5134</v>
      </c>
      <c r="F1002" s="1">
        <v>0</v>
      </c>
      <c r="G1002" s="1">
        <v>0</v>
      </c>
      <c r="H1002" s="9">
        <v>1</v>
      </c>
    </row>
    <row r="1003" spans="1:8" x14ac:dyDescent="0.3">
      <c r="A1003" t="s">
        <v>233</v>
      </c>
      <c r="B1003" t="s">
        <v>234</v>
      </c>
      <c r="C1003">
        <v>21</v>
      </c>
      <c r="D1003" t="s">
        <v>5877</v>
      </c>
      <c r="E1003" t="s">
        <v>5135</v>
      </c>
      <c r="F1003" s="1">
        <v>295</v>
      </c>
      <c r="G1003" s="1">
        <v>295</v>
      </c>
      <c r="H1003" s="9">
        <v>1</v>
      </c>
    </row>
    <row r="1004" spans="1:8" x14ac:dyDescent="0.3">
      <c r="A1004" t="s">
        <v>235</v>
      </c>
      <c r="B1004" t="s">
        <v>236</v>
      </c>
      <c r="C1004">
        <v>21</v>
      </c>
      <c r="D1004" t="s">
        <v>5877</v>
      </c>
      <c r="E1004" t="s">
        <v>5135</v>
      </c>
      <c r="F1004" s="1">
        <v>2648</v>
      </c>
      <c r="G1004" s="1">
        <v>2648</v>
      </c>
      <c r="H1004" s="9">
        <v>1</v>
      </c>
    </row>
    <row r="1005" spans="1:8" x14ac:dyDescent="0.3">
      <c r="A1005" t="s">
        <v>265</v>
      </c>
      <c r="B1005" t="s">
        <v>266</v>
      </c>
      <c r="C1005">
        <v>21</v>
      </c>
      <c r="D1005" t="s">
        <v>5877</v>
      </c>
      <c r="E1005" t="s">
        <v>5135</v>
      </c>
      <c r="F1005" s="1">
        <v>3972</v>
      </c>
      <c r="G1005" s="1">
        <v>3972</v>
      </c>
      <c r="H1005" s="9">
        <v>1</v>
      </c>
    </row>
    <row r="1006" spans="1:8" x14ac:dyDescent="0.3">
      <c r="A1006" t="s">
        <v>1345</v>
      </c>
      <c r="B1006" t="s">
        <v>1346</v>
      </c>
      <c r="C1006">
        <v>21</v>
      </c>
      <c r="D1006" t="s">
        <v>5877</v>
      </c>
      <c r="E1006" t="s">
        <v>5135</v>
      </c>
      <c r="F1006" s="1">
        <v>9195</v>
      </c>
      <c r="G1006" s="1">
        <v>9195</v>
      </c>
      <c r="H1006" s="9">
        <v>1</v>
      </c>
    </row>
    <row r="1007" spans="1:8" x14ac:dyDescent="0.3">
      <c r="A1007" t="s">
        <v>1347</v>
      </c>
      <c r="B1007" t="s">
        <v>1348</v>
      </c>
      <c r="C1007">
        <v>21</v>
      </c>
      <c r="D1007" t="s">
        <v>5877</v>
      </c>
      <c r="E1007" t="s">
        <v>5135</v>
      </c>
      <c r="F1007" s="1">
        <v>13280</v>
      </c>
      <c r="G1007" s="1">
        <v>13280</v>
      </c>
      <c r="H1007" s="9">
        <v>1</v>
      </c>
    </row>
    <row r="1008" spans="1:8" x14ac:dyDescent="0.3">
      <c r="A1008" t="s">
        <v>1349</v>
      </c>
      <c r="B1008" t="s">
        <v>1350</v>
      </c>
      <c r="C1008">
        <v>21</v>
      </c>
      <c r="D1008" t="s">
        <v>5877</v>
      </c>
      <c r="E1008" t="s">
        <v>5135</v>
      </c>
      <c r="F1008" s="1">
        <v>7380</v>
      </c>
      <c r="G1008" s="1">
        <v>7380</v>
      </c>
      <c r="H1008" s="9">
        <v>1</v>
      </c>
    </row>
    <row r="1009" spans="1:8" x14ac:dyDescent="0.3">
      <c r="A1009" t="s">
        <v>1375</v>
      </c>
      <c r="B1009" t="s">
        <v>1376</v>
      </c>
      <c r="C1009">
        <v>21</v>
      </c>
      <c r="D1009" t="s">
        <v>5877</v>
      </c>
      <c r="E1009" t="s">
        <v>5135</v>
      </c>
      <c r="F1009" s="1">
        <v>8598</v>
      </c>
      <c r="G1009" s="1">
        <v>8598</v>
      </c>
      <c r="H1009" s="9">
        <v>1</v>
      </c>
    </row>
    <row r="1010" spans="1:8" x14ac:dyDescent="0.3">
      <c r="A1010" t="s">
        <v>1377</v>
      </c>
      <c r="B1010" t="s">
        <v>1378</v>
      </c>
      <c r="C1010">
        <v>21</v>
      </c>
      <c r="D1010" t="s">
        <v>5877</v>
      </c>
      <c r="E1010" t="s">
        <v>5135</v>
      </c>
      <c r="F1010" s="1">
        <v>8598</v>
      </c>
      <c r="G1010" s="1">
        <v>8598</v>
      </c>
      <c r="H1010" s="9">
        <v>1</v>
      </c>
    </row>
    <row r="1011" spans="1:8" x14ac:dyDescent="0.3">
      <c r="A1011" t="s">
        <v>1379</v>
      </c>
      <c r="B1011" t="s">
        <v>1380</v>
      </c>
      <c r="C1011">
        <v>21</v>
      </c>
      <c r="D1011" t="s">
        <v>5877</v>
      </c>
      <c r="E1011" t="s">
        <v>5135</v>
      </c>
      <c r="F1011" s="1">
        <v>8598</v>
      </c>
      <c r="G1011" s="1">
        <v>8598</v>
      </c>
      <c r="H1011" s="9">
        <v>1</v>
      </c>
    </row>
    <row r="1012" spans="1:8" x14ac:dyDescent="0.3">
      <c r="A1012" t="s">
        <v>1371</v>
      </c>
      <c r="B1012" t="s">
        <v>1372</v>
      </c>
      <c r="C1012">
        <v>32</v>
      </c>
      <c r="D1012" t="s">
        <v>5877</v>
      </c>
      <c r="E1012" t="s">
        <v>5878</v>
      </c>
      <c r="F1012" s="1">
        <v>22309</v>
      </c>
      <c r="G1012" s="1">
        <v>23010</v>
      </c>
      <c r="H1012" s="9">
        <v>1</v>
      </c>
    </row>
    <row r="1013" spans="1:8" x14ac:dyDescent="0.3">
      <c r="A1013" t="s">
        <v>1427</v>
      </c>
      <c r="B1013" t="s">
        <v>1428</v>
      </c>
      <c r="C1013">
        <v>32</v>
      </c>
      <c r="D1013" t="s">
        <v>5877</v>
      </c>
      <c r="E1013" t="s">
        <v>5878</v>
      </c>
      <c r="F1013" s="1">
        <v>19051</v>
      </c>
      <c r="G1013" s="1">
        <v>19622</v>
      </c>
      <c r="H1013" s="9">
        <v>1</v>
      </c>
    </row>
    <row r="1014" spans="1:8" x14ac:dyDescent="0.3">
      <c r="A1014" t="s">
        <v>385</v>
      </c>
      <c r="B1014" t="s">
        <v>386</v>
      </c>
      <c r="C1014">
        <v>43</v>
      </c>
      <c r="D1014" t="s">
        <v>5877</v>
      </c>
      <c r="E1014" t="s">
        <v>5136</v>
      </c>
      <c r="F1014" s="1">
        <v>3972</v>
      </c>
      <c r="G1014" s="1">
        <v>3972</v>
      </c>
      <c r="H1014" s="9">
        <v>1</v>
      </c>
    </row>
    <row r="1015" spans="1:8" x14ac:dyDescent="0.3">
      <c r="A1015" t="s">
        <v>586</v>
      </c>
      <c r="B1015" t="s">
        <v>587</v>
      </c>
      <c r="C1015">
        <v>63</v>
      </c>
      <c r="D1015" t="s">
        <v>5877</v>
      </c>
      <c r="E1015" t="s">
        <v>5806</v>
      </c>
      <c r="F1015" s="1">
        <v>6820</v>
      </c>
      <c r="G1015" s="1">
        <v>7104</v>
      </c>
      <c r="H1015" s="9">
        <v>1</v>
      </c>
    </row>
    <row r="1016" spans="1:8" x14ac:dyDescent="0.3">
      <c r="A1016" t="s">
        <v>1561</v>
      </c>
      <c r="B1016" t="s">
        <v>1562</v>
      </c>
      <c r="C1016">
        <v>63</v>
      </c>
      <c r="D1016" t="s">
        <v>5877</v>
      </c>
      <c r="E1016" t="s">
        <v>5806</v>
      </c>
      <c r="F1016" s="1">
        <v>1226</v>
      </c>
      <c r="G1016" s="1">
        <v>1277</v>
      </c>
      <c r="H1016" s="9">
        <v>1</v>
      </c>
    </row>
    <row r="1017" spans="1:8" x14ac:dyDescent="0.3">
      <c r="A1017" t="s">
        <v>1595</v>
      </c>
      <c r="B1017" t="s">
        <v>1596</v>
      </c>
      <c r="C1017">
        <v>63</v>
      </c>
      <c r="D1017" t="s">
        <v>5877</v>
      </c>
      <c r="E1017" t="s">
        <v>5806</v>
      </c>
      <c r="F1017" s="1">
        <v>9579</v>
      </c>
      <c r="G1017" s="1">
        <v>9867</v>
      </c>
      <c r="H1017" s="9">
        <v>1</v>
      </c>
    </row>
    <row r="1018" spans="1:8" x14ac:dyDescent="0.3">
      <c r="A1018" t="s">
        <v>1563</v>
      </c>
      <c r="B1018" t="s">
        <v>1564</v>
      </c>
      <c r="C1018">
        <v>125</v>
      </c>
      <c r="D1018" t="s">
        <v>5877</v>
      </c>
      <c r="E1018" t="s">
        <v>5840</v>
      </c>
      <c r="F1018" s="1">
        <v>1277</v>
      </c>
      <c r="G1018" s="1">
        <v>1277</v>
      </c>
      <c r="H1018" s="9">
        <v>1</v>
      </c>
    </row>
    <row r="1019" spans="1:8" x14ac:dyDescent="0.3">
      <c r="A1019" t="s">
        <v>1597</v>
      </c>
      <c r="B1019" t="s">
        <v>1598</v>
      </c>
      <c r="C1019">
        <v>125</v>
      </c>
      <c r="D1019" t="s">
        <v>5877</v>
      </c>
      <c r="E1019" t="s">
        <v>5840</v>
      </c>
      <c r="F1019" s="1">
        <v>9579</v>
      </c>
      <c r="G1019" s="1">
        <v>9867</v>
      </c>
      <c r="H1019" s="9">
        <v>1</v>
      </c>
    </row>
    <row r="1020" spans="1:8" x14ac:dyDescent="0.3">
      <c r="A1020" t="s">
        <v>5879</v>
      </c>
      <c r="B1020" t="s">
        <v>5880</v>
      </c>
      <c r="C1020">
        <v>0</v>
      </c>
      <c r="D1020" t="s">
        <v>5877</v>
      </c>
      <c r="F1020" s="1">
        <v>0</v>
      </c>
      <c r="G1020" s="1">
        <v>0</v>
      </c>
      <c r="H1020" s="9">
        <v>1</v>
      </c>
    </row>
    <row r="1021" spans="1:8" x14ac:dyDescent="0.3">
      <c r="A1021" t="s">
        <v>5881</v>
      </c>
      <c r="B1021" t="s">
        <v>5882</v>
      </c>
      <c r="C1021">
        <v>0</v>
      </c>
      <c r="E1021" t="s">
        <v>5877</v>
      </c>
      <c r="F1021" s="1">
        <v>0</v>
      </c>
      <c r="G1021" s="1">
        <v>0</v>
      </c>
      <c r="H1021" s="9">
        <v>1</v>
      </c>
    </row>
    <row r="1022" spans="1:8" x14ac:dyDescent="0.3">
      <c r="A1022" t="s">
        <v>243</v>
      </c>
      <c r="B1022" t="s">
        <v>244</v>
      </c>
      <c r="C1022">
        <v>5</v>
      </c>
      <c r="D1022" t="s">
        <v>5877</v>
      </c>
      <c r="E1022" t="s">
        <v>5802</v>
      </c>
      <c r="F1022" s="1">
        <v>0</v>
      </c>
      <c r="G1022" s="1">
        <v>0</v>
      </c>
      <c r="H1022" s="9">
        <v>1</v>
      </c>
    </row>
    <row r="1023" spans="1:8" x14ac:dyDescent="0.3">
      <c r="A1023" t="s">
        <v>237</v>
      </c>
      <c r="B1023" t="s">
        <v>238</v>
      </c>
      <c r="C1023">
        <v>6</v>
      </c>
      <c r="D1023" t="s">
        <v>5877</v>
      </c>
      <c r="E1023" t="s">
        <v>5883</v>
      </c>
      <c r="F1023" s="1">
        <v>7868</v>
      </c>
      <c r="G1023" s="1">
        <v>7868</v>
      </c>
      <c r="H1023" s="9">
        <v>1</v>
      </c>
    </row>
    <row r="1024" spans="1:8" x14ac:dyDescent="0.3">
      <c r="A1024" t="s">
        <v>5884</v>
      </c>
      <c r="B1024" t="s">
        <v>5885</v>
      </c>
      <c r="C1024">
        <v>6</v>
      </c>
      <c r="D1024" t="s">
        <v>5877</v>
      </c>
      <c r="E1024" t="s">
        <v>5883</v>
      </c>
      <c r="F1024" s="1">
        <v>0</v>
      </c>
      <c r="G1024" s="1">
        <v>0</v>
      </c>
      <c r="H1024" s="9">
        <v>1</v>
      </c>
    </row>
    <row r="1025" spans="1:8" x14ac:dyDescent="0.3">
      <c r="A1025" t="s">
        <v>1043</v>
      </c>
      <c r="B1025" t="s">
        <v>1044</v>
      </c>
      <c r="C1025">
        <v>9</v>
      </c>
      <c r="D1025" t="s">
        <v>5877</v>
      </c>
      <c r="E1025" t="s">
        <v>5886</v>
      </c>
      <c r="F1025" s="1">
        <v>2117</v>
      </c>
      <c r="G1025" s="1">
        <v>2117</v>
      </c>
      <c r="H1025" s="9">
        <v>1</v>
      </c>
    </row>
    <row r="1026" spans="1:8" x14ac:dyDescent="0.3">
      <c r="A1026" t="s">
        <v>1585</v>
      </c>
      <c r="B1026" t="s">
        <v>1586</v>
      </c>
      <c r="C1026">
        <v>9</v>
      </c>
      <c r="D1026" t="s">
        <v>5877</v>
      </c>
      <c r="E1026" t="s">
        <v>5886</v>
      </c>
      <c r="F1026" s="1">
        <v>1226</v>
      </c>
      <c r="G1026" s="1">
        <v>1226</v>
      </c>
      <c r="H1026" s="9">
        <v>1</v>
      </c>
    </row>
    <row r="1027" spans="1:8" x14ac:dyDescent="0.3">
      <c r="A1027" t="s">
        <v>1615</v>
      </c>
      <c r="B1027" t="s">
        <v>1616</v>
      </c>
      <c r="C1027">
        <v>9</v>
      </c>
      <c r="D1027" t="s">
        <v>5877</v>
      </c>
      <c r="E1027" t="s">
        <v>5886</v>
      </c>
      <c r="F1027" s="1">
        <v>9579</v>
      </c>
      <c r="G1027" s="1">
        <v>9579</v>
      </c>
      <c r="H1027" s="9">
        <v>1</v>
      </c>
    </row>
    <row r="1028" spans="1:8" x14ac:dyDescent="0.3">
      <c r="A1028" t="s">
        <v>1041</v>
      </c>
      <c r="B1028" t="s">
        <v>1042</v>
      </c>
      <c r="C1028">
        <v>10</v>
      </c>
      <c r="D1028" t="s">
        <v>5877</v>
      </c>
      <c r="E1028" t="s">
        <v>5886</v>
      </c>
      <c r="F1028" s="1">
        <v>18803</v>
      </c>
      <c r="G1028" s="1">
        <v>18803</v>
      </c>
      <c r="H1028" s="9">
        <v>1</v>
      </c>
    </row>
    <row r="1029" spans="1:8" x14ac:dyDescent="0.3">
      <c r="A1029" t="s">
        <v>5887</v>
      </c>
      <c r="B1029" t="s">
        <v>5888</v>
      </c>
      <c r="C1029">
        <v>10</v>
      </c>
      <c r="D1029" t="s">
        <v>5877</v>
      </c>
      <c r="E1029" t="s">
        <v>5886</v>
      </c>
      <c r="F1029" s="1">
        <v>0</v>
      </c>
      <c r="G1029" s="1">
        <v>0</v>
      </c>
      <c r="H1029" s="9">
        <v>1</v>
      </c>
    </row>
    <row r="1030" spans="1:8" x14ac:dyDescent="0.3">
      <c r="A1030" t="s">
        <v>1553</v>
      </c>
      <c r="B1030" t="s">
        <v>1554</v>
      </c>
      <c r="C1030">
        <v>19</v>
      </c>
      <c r="D1030" t="s">
        <v>5877</v>
      </c>
      <c r="E1030" t="s">
        <v>5889</v>
      </c>
      <c r="F1030" s="1">
        <v>76699</v>
      </c>
      <c r="G1030" s="1">
        <v>76699</v>
      </c>
      <c r="H1030" s="9">
        <v>1</v>
      </c>
    </row>
    <row r="1031" spans="1:8" x14ac:dyDescent="0.3">
      <c r="A1031" t="s">
        <v>834</v>
      </c>
      <c r="B1031" t="s">
        <v>835</v>
      </c>
      <c r="C1031">
        <v>20</v>
      </c>
      <c r="D1031" t="s">
        <v>5877</v>
      </c>
      <c r="E1031" t="s">
        <v>5890</v>
      </c>
      <c r="F1031" s="1">
        <v>5318</v>
      </c>
      <c r="G1031" s="1">
        <v>5318</v>
      </c>
      <c r="H1031" s="9">
        <v>1</v>
      </c>
    </row>
    <row r="1032" spans="1:8" x14ac:dyDescent="0.3">
      <c r="A1032" t="s">
        <v>874</v>
      </c>
      <c r="B1032" t="s">
        <v>875</v>
      </c>
      <c r="C1032">
        <v>20</v>
      </c>
      <c r="D1032" t="s">
        <v>5877</v>
      </c>
      <c r="E1032" t="s">
        <v>5890</v>
      </c>
      <c r="F1032" s="1">
        <v>552</v>
      </c>
      <c r="G1032" s="1">
        <v>552</v>
      </c>
      <c r="H1032" s="9">
        <v>1</v>
      </c>
    </row>
    <row r="1033" spans="1:8" x14ac:dyDescent="0.3">
      <c r="A1033" t="s">
        <v>1575</v>
      </c>
      <c r="B1033" t="s">
        <v>1576</v>
      </c>
      <c r="C1033">
        <v>21</v>
      </c>
      <c r="D1033" t="s">
        <v>5877</v>
      </c>
      <c r="E1033" t="s">
        <v>5135</v>
      </c>
      <c r="F1033" s="1">
        <v>1073</v>
      </c>
      <c r="G1033" s="1">
        <v>1073</v>
      </c>
      <c r="H1033" s="9">
        <v>1</v>
      </c>
    </row>
    <row r="1034" spans="1:8" x14ac:dyDescent="0.3">
      <c r="A1034" t="s">
        <v>1609</v>
      </c>
      <c r="B1034" t="s">
        <v>1610</v>
      </c>
      <c r="C1034">
        <v>21</v>
      </c>
      <c r="D1034" t="s">
        <v>5877</v>
      </c>
      <c r="E1034" t="s">
        <v>5135</v>
      </c>
      <c r="F1034" s="1">
        <v>8293</v>
      </c>
      <c r="G1034" s="1">
        <v>8293</v>
      </c>
      <c r="H1034" s="9">
        <v>1</v>
      </c>
    </row>
    <row r="1035" spans="1:8" x14ac:dyDescent="0.3">
      <c r="A1035" t="s">
        <v>5891</v>
      </c>
      <c r="B1035" t="s">
        <v>5892</v>
      </c>
      <c r="C1035">
        <v>21</v>
      </c>
      <c r="D1035" t="s">
        <v>5877</v>
      </c>
      <c r="E1035" t="s">
        <v>5135</v>
      </c>
      <c r="F1035" s="1">
        <v>0</v>
      </c>
      <c r="G1035" s="1">
        <v>0</v>
      </c>
      <c r="H1035" s="9">
        <v>1</v>
      </c>
    </row>
    <row r="1036" spans="1:8" x14ac:dyDescent="0.3">
      <c r="A1036" t="s">
        <v>838</v>
      </c>
      <c r="B1036" t="s">
        <v>839</v>
      </c>
      <c r="C1036">
        <v>44</v>
      </c>
      <c r="D1036" t="s">
        <v>5877</v>
      </c>
      <c r="E1036" t="s">
        <v>5136</v>
      </c>
      <c r="F1036" s="1">
        <v>12696</v>
      </c>
      <c r="G1036" s="1">
        <v>12696</v>
      </c>
      <c r="H1036" s="9">
        <v>1</v>
      </c>
    </row>
    <row r="1037" spans="1:8" x14ac:dyDescent="0.3">
      <c r="A1037" t="s">
        <v>5893</v>
      </c>
      <c r="B1037" t="s">
        <v>5894</v>
      </c>
      <c r="C1037">
        <v>63</v>
      </c>
      <c r="D1037" t="s">
        <v>5877</v>
      </c>
      <c r="E1037" t="s">
        <v>5806</v>
      </c>
      <c r="F1037" s="1">
        <v>0</v>
      </c>
      <c r="G1037" s="1">
        <v>0</v>
      </c>
      <c r="H1037" s="9">
        <v>1</v>
      </c>
    </row>
    <row r="1038" spans="1:8" x14ac:dyDescent="0.3">
      <c r="A1038" t="s">
        <v>5895</v>
      </c>
      <c r="B1038" t="s">
        <v>5896</v>
      </c>
      <c r="C1038">
        <v>63</v>
      </c>
      <c r="D1038" t="s">
        <v>5877</v>
      </c>
      <c r="E1038" t="s">
        <v>5806</v>
      </c>
      <c r="F1038" s="1">
        <v>0</v>
      </c>
      <c r="G1038" s="1">
        <v>0</v>
      </c>
      <c r="H1038" s="9">
        <v>1</v>
      </c>
    </row>
    <row r="1039" spans="1:8" x14ac:dyDescent="0.3">
      <c r="A1039" t="s">
        <v>5897</v>
      </c>
      <c r="B1039" t="s">
        <v>5898</v>
      </c>
      <c r="C1039">
        <v>63</v>
      </c>
      <c r="D1039" t="s">
        <v>5877</v>
      </c>
      <c r="E1039" t="s">
        <v>5806</v>
      </c>
      <c r="F1039" s="1">
        <v>0</v>
      </c>
      <c r="G1039" s="1">
        <v>0</v>
      </c>
      <c r="H1039" s="9">
        <v>1</v>
      </c>
    </row>
    <row r="1040" spans="1:8" x14ac:dyDescent="0.3">
      <c r="A1040" t="s">
        <v>5899</v>
      </c>
      <c r="B1040" t="s">
        <v>5900</v>
      </c>
      <c r="C1040">
        <v>63</v>
      </c>
      <c r="D1040" t="s">
        <v>5877</v>
      </c>
      <c r="E1040" t="s">
        <v>5806</v>
      </c>
      <c r="F1040" s="1">
        <v>0</v>
      </c>
      <c r="G1040" s="1">
        <v>0</v>
      </c>
      <c r="H1040" s="9">
        <v>1</v>
      </c>
    </row>
    <row r="1041" spans="1:8" x14ac:dyDescent="0.3">
      <c r="A1041" t="s">
        <v>5901</v>
      </c>
      <c r="B1041" t="s">
        <v>5902</v>
      </c>
      <c r="C1041">
        <v>63</v>
      </c>
      <c r="D1041" t="s">
        <v>5877</v>
      </c>
      <c r="E1041" t="s">
        <v>5806</v>
      </c>
      <c r="F1041" s="1">
        <v>0</v>
      </c>
      <c r="G1041" s="1">
        <v>0</v>
      </c>
      <c r="H1041" s="9">
        <v>1</v>
      </c>
    </row>
    <row r="1042" spans="1:8" x14ac:dyDescent="0.3">
      <c r="A1042" t="s">
        <v>5903</v>
      </c>
      <c r="B1042" t="s">
        <v>5904</v>
      </c>
      <c r="C1042">
        <v>63</v>
      </c>
      <c r="D1042" t="s">
        <v>5877</v>
      </c>
      <c r="E1042" t="s">
        <v>5806</v>
      </c>
      <c r="F1042" s="1">
        <v>0</v>
      </c>
      <c r="G1042" s="1">
        <v>0</v>
      </c>
      <c r="H1042" s="9">
        <v>1</v>
      </c>
    </row>
    <row r="1043" spans="1:8" x14ac:dyDescent="0.3">
      <c r="A1043" t="s">
        <v>5905</v>
      </c>
      <c r="B1043" t="s">
        <v>5906</v>
      </c>
      <c r="C1043">
        <v>63</v>
      </c>
      <c r="D1043" t="s">
        <v>5877</v>
      </c>
      <c r="E1043" t="s">
        <v>5806</v>
      </c>
      <c r="F1043" s="1">
        <v>0</v>
      </c>
      <c r="G1043" s="1">
        <v>0</v>
      </c>
      <c r="H1043" s="9">
        <v>1</v>
      </c>
    </row>
    <row r="1044" spans="1:8" x14ac:dyDescent="0.3">
      <c r="A1044" t="s">
        <v>5907</v>
      </c>
      <c r="B1044" t="s">
        <v>5908</v>
      </c>
      <c r="C1044">
        <v>63</v>
      </c>
      <c r="D1044" t="s">
        <v>5877</v>
      </c>
      <c r="E1044" t="s">
        <v>5806</v>
      </c>
      <c r="F1044" s="1">
        <v>0</v>
      </c>
      <c r="G1044" s="1">
        <v>0</v>
      </c>
      <c r="H1044" s="9">
        <v>1</v>
      </c>
    </row>
    <row r="1045" spans="1:8" x14ac:dyDescent="0.3">
      <c r="A1045" t="s">
        <v>5909</v>
      </c>
      <c r="B1045" t="s">
        <v>5910</v>
      </c>
      <c r="C1045">
        <v>63</v>
      </c>
      <c r="D1045" t="s">
        <v>5877</v>
      </c>
      <c r="E1045" t="s">
        <v>5806</v>
      </c>
      <c r="F1045" s="1">
        <v>0</v>
      </c>
      <c r="G1045" s="1">
        <v>0</v>
      </c>
      <c r="H1045" s="9">
        <v>1</v>
      </c>
    </row>
    <row r="1046" spans="1:8" x14ac:dyDescent="0.3">
      <c r="A1046" t="s">
        <v>596</v>
      </c>
      <c r="B1046" t="s">
        <v>597</v>
      </c>
      <c r="C1046">
        <v>104</v>
      </c>
      <c r="D1046" t="s">
        <v>5877</v>
      </c>
      <c r="E1046" t="s">
        <v>5138</v>
      </c>
      <c r="F1046" s="1">
        <v>831</v>
      </c>
      <c r="G1046" s="1">
        <v>866</v>
      </c>
      <c r="H1046" s="9">
        <v>1</v>
      </c>
    </row>
    <row r="1047" spans="1:8" x14ac:dyDescent="0.3">
      <c r="A1047" t="s">
        <v>620</v>
      </c>
      <c r="B1047" t="s">
        <v>621</v>
      </c>
      <c r="C1047">
        <v>104</v>
      </c>
      <c r="D1047" t="s">
        <v>5877</v>
      </c>
      <c r="E1047" t="s">
        <v>5138</v>
      </c>
      <c r="F1047" s="1">
        <v>1192</v>
      </c>
      <c r="G1047" s="1">
        <v>1229</v>
      </c>
      <c r="H1047" s="9">
        <v>1</v>
      </c>
    </row>
    <row r="1048" spans="1:8" x14ac:dyDescent="0.3">
      <c r="A1048" t="s">
        <v>5911</v>
      </c>
      <c r="B1048" t="s">
        <v>5912</v>
      </c>
      <c r="C1048">
        <v>104</v>
      </c>
      <c r="D1048" t="s">
        <v>5877</v>
      </c>
      <c r="E1048" t="s">
        <v>5138</v>
      </c>
      <c r="F1048" s="1">
        <v>0</v>
      </c>
      <c r="G1048" s="1">
        <v>0</v>
      </c>
      <c r="H1048" s="9">
        <v>1</v>
      </c>
    </row>
    <row r="1049" spans="1:8" x14ac:dyDescent="0.3">
      <c r="A1049" t="s">
        <v>5913</v>
      </c>
      <c r="B1049" t="s">
        <v>5914</v>
      </c>
      <c r="C1049">
        <v>104</v>
      </c>
      <c r="D1049" t="s">
        <v>5877</v>
      </c>
      <c r="E1049" t="s">
        <v>5138</v>
      </c>
      <c r="F1049" s="1">
        <v>0</v>
      </c>
      <c r="G1049" s="1">
        <v>0</v>
      </c>
      <c r="H1049" s="9">
        <v>1</v>
      </c>
    </row>
    <row r="1050" spans="1:8" x14ac:dyDescent="0.3">
      <c r="A1050" t="s">
        <v>5915</v>
      </c>
      <c r="B1050" t="s">
        <v>5916</v>
      </c>
      <c r="C1050">
        <v>172</v>
      </c>
      <c r="D1050" t="s">
        <v>5877</v>
      </c>
      <c r="E1050" t="s">
        <v>5917</v>
      </c>
      <c r="F1050" s="1">
        <v>0</v>
      </c>
      <c r="G1050" s="1">
        <v>0</v>
      </c>
      <c r="H1050" s="9">
        <v>1</v>
      </c>
    </row>
    <row r="1051" spans="1:8" x14ac:dyDescent="0.3">
      <c r="A1051" t="s">
        <v>560</v>
      </c>
      <c r="B1051" t="s">
        <v>561</v>
      </c>
      <c r="C1051">
        <v>185</v>
      </c>
      <c r="D1051" t="s">
        <v>5877</v>
      </c>
      <c r="E1051" t="s">
        <v>5918</v>
      </c>
      <c r="F1051" s="1">
        <v>36671</v>
      </c>
      <c r="G1051" s="1">
        <v>36671</v>
      </c>
      <c r="H1051" s="9">
        <v>1</v>
      </c>
    </row>
    <row r="1052" spans="1:8" x14ac:dyDescent="0.3">
      <c r="A1052" t="s">
        <v>5919</v>
      </c>
      <c r="B1052" t="s">
        <v>5920</v>
      </c>
      <c r="C1052">
        <v>0</v>
      </c>
      <c r="E1052" t="s">
        <v>5877</v>
      </c>
      <c r="F1052" s="1">
        <v>0</v>
      </c>
      <c r="G1052" s="1">
        <v>0</v>
      </c>
      <c r="H1052" s="9">
        <v>1</v>
      </c>
    </row>
    <row r="1053" spans="1:8" x14ac:dyDescent="0.3">
      <c r="A1053" t="s">
        <v>1485</v>
      </c>
      <c r="B1053" t="s">
        <v>1486</v>
      </c>
      <c r="C1053">
        <v>5</v>
      </c>
      <c r="D1053" t="s">
        <v>5921</v>
      </c>
      <c r="E1053" t="s">
        <v>5922</v>
      </c>
      <c r="F1053" s="1">
        <v>6050</v>
      </c>
      <c r="G1053" s="1">
        <v>6050</v>
      </c>
      <c r="H1053" s="9">
        <v>1</v>
      </c>
    </row>
    <row r="1054" spans="1:8" x14ac:dyDescent="0.3">
      <c r="A1054" t="s">
        <v>353</v>
      </c>
      <c r="B1054" t="s">
        <v>354</v>
      </c>
      <c r="C1054">
        <v>10</v>
      </c>
      <c r="D1054" t="s">
        <v>5921</v>
      </c>
      <c r="E1054" t="s">
        <v>5923</v>
      </c>
      <c r="F1054" s="1">
        <v>38614</v>
      </c>
      <c r="G1054" s="1">
        <v>38614</v>
      </c>
      <c r="H1054" s="9">
        <v>1</v>
      </c>
    </row>
    <row r="1055" spans="1:8" x14ac:dyDescent="0.3">
      <c r="A1055" t="s">
        <v>150</v>
      </c>
      <c r="B1055" t="s">
        <v>151</v>
      </c>
      <c r="C1055">
        <v>18</v>
      </c>
      <c r="D1055" t="s">
        <v>5924</v>
      </c>
      <c r="E1055" t="s">
        <v>5826</v>
      </c>
      <c r="F1055" s="1">
        <v>0</v>
      </c>
      <c r="G1055" s="1">
        <v>0</v>
      </c>
      <c r="H1055" s="9">
        <v>1</v>
      </c>
    </row>
    <row r="1056" spans="1:8" x14ac:dyDescent="0.3">
      <c r="A1056" t="s">
        <v>5925</v>
      </c>
      <c r="B1056" t="s">
        <v>5926</v>
      </c>
      <c r="C1056">
        <v>5</v>
      </c>
      <c r="D1056" t="s">
        <v>5883</v>
      </c>
      <c r="E1056" t="s">
        <v>5886</v>
      </c>
      <c r="F1056" s="1">
        <v>0</v>
      </c>
      <c r="G1056" s="1">
        <v>0</v>
      </c>
      <c r="H1056" s="9">
        <v>1</v>
      </c>
    </row>
    <row r="1057" spans="1:8" x14ac:dyDescent="0.3">
      <c r="A1057" t="s">
        <v>1128</v>
      </c>
      <c r="B1057" t="s">
        <v>5927</v>
      </c>
      <c r="C1057">
        <v>407</v>
      </c>
      <c r="D1057" t="s">
        <v>5883</v>
      </c>
      <c r="E1057" t="s">
        <v>5928</v>
      </c>
      <c r="F1057" s="1">
        <v>20874</v>
      </c>
      <c r="G1057" s="1">
        <v>21192</v>
      </c>
      <c r="H1057" s="9">
        <v>1</v>
      </c>
    </row>
    <row r="1058" spans="1:8" x14ac:dyDescent="0.3">
      <c r="A1058" t="s">
        <v>1471</v>
      </c>
      <c r="B1058" t="s">
        <v>1472</v>
      </c>
      <c r="C1058">
        <v>4</v>
      </c>
      <c r="D1058" t="s">
        <v>5929</v>
      </c>
      <c r="E1058" t="s">
        <v>5930</v>
      </c>
      <c r="F1058" s="1">
        <v>31675</v>
      </c>
      <c r="G1058" s="1">
        <v>31675</v>
      </c>
      <c r="H1058" s="9">
        <v>1</v>
      </c>
    </row>
    <row r="1059" spans="1:8" x14ac:dyDescent="0.3">
      <c r="A1059" t="s">
        <v>5931</v>
      </c>
      <c r="B1059" t="s">
        <v>5932</v>
      </c>
      <c r="C1059">
        <v>10</v>
      </c>
      <c r="D1059" t="s">
        <v>5923</v>
      </c>
      <c r="E1059" t="s">
        <v>5890</v>
      </c>
      <c r="F1059" s="1">
        <v>0</v>
      </c>
      <c r="G1059" s="1">
        <v>0</v>
      </c>
      <c r="H1059" s="9">
        <v>1</v>
      </c>
    </row>
    <row r="1060" spans="1:8" x14ac:dyDescent="0.3">
      <c r="A1060" t="s">
        <v>5933</v>
      </c>
      <c r="B1060" t="s">
        <v>5934</v>
      </c>
      <c r="C1060">
        <v>10</v>
      </c>
      <c r="D1060" t="s">
        <v>5930</v>
      </c>
      <c r="E1060" t="s">
        <v>5135</v>
      </c>
      <c r="F1060" s="1">
        <v>0</v>
      </c>
      <c r="G1060" s="1">
        <v>0</v>
      </c>
      <c r="H1060" s="9">
        <v>1</v>
      </c>
    </row>
    <row r="1061" spans="1:8" x14ac:dyDescent="0.3">
      <c r="A1061" t="s">
        <v>355</v>
      </c>
      <c r="B1061" t="s">
        <v>356</v>
      </c>
      <c r="C1061">
        <v>11</v>
      </c>
      <c r="D1061" t="s">
        <v>5930</v>
      </c>
      <c r="E1061" t="s">
        <v>5135</v>
      </c>
      <c r="F1061" s="1">
        <v>77229</v>
      </c>
      <c r="G1061" s="1">
        <v>77229</v>
      </c>
      <c r="H1061" s="9">
        <v>1</v>
      </c>
    </row>
    <row r="1062" spans="1:8" x14ac:dyDescent="0.3">
      <c r="A1062" t="s">
        <v>1475</v>
      </c>
      <c r="B1062" t="s">
        <v>1476</v>
      </c>
      <c r="C1062">
        <v>9</v>
      </c>
      <c r="D1062" t="s">
        <v>5935</v>
      </c>
      <c r="E1062" t="s">
        <v>5135</v>
      </c>
      <c r="F1062" s="1">
        <v>4721</v>
      </c>
      <c r="G1062" s="1">
        <v>4839</v>
      </c>
      <c r="H1062" s="9">
        <v>1</v>
      </c>
    </row>
    <row r="1063" spans="1:8" x14ac:dyDescent="0.3">
      <c r="A1063" t="s">
        <v>5936</v>
      </c>
      <c r="B1063" t="s">
        <v>5937</v>
      </c>
      <c r="C1063">
        <v>6</v>
      </c>
      <c r="D1063" t="s">
        <v>5938</v>
      </c>
      <c r="E1063" t="s">
        <v>5890</v>
      </c>
      <c r="F1063" s="1">
        <v>0</v>
      </c>
      <c r="G1063" s="1">
        <v>0</v>
      </c>
      <c r="H1063" s="9">
        <v>1</v>
      </c>
    </row>
    <row r="1064" spans="1:8" x14ac:dyDescent="0.3">
      <c r="A1064" t="s">
        <v>5939</v>
      </c>
      <c r="B1064" t="s">
        <v>5940</v>
      </c>
      <c r="C1064">
        <v>0</v>
      </c>
      <c r="E1064" t="s">
        <v>5941</v>
      </c>
      <c r="F1064" s="1">
        <v>0</v>
      </c>
      <c r="G1064" s="1">
        <v>0</v>
      </c>
      <c r="H1064" s="9">
        <v>1</v>
      </c>
    </row>
    <row r="1065" spans="1:8" x14ac:dyDescent="0.3">
      <c r="A1065" t="s">
        <v>5942</v>
      </c>
      <c r="B1065" t="s">
        <v>5943</v>
      </c>
      <c r="C1065">
        <v>1</v>
      </c>
      <c r="D1065" t="s">
        <v>5941</v>
      </c>
      <c r="E1065" t="s">
        <v>5941</v>
      </c>
      <c r="F1065" s="1">
        <v>0</v>
      </c>
      <c r="G1065" s="1">
        <v>0</v>
      </c>
      <c r="H1065" s="9">
        <v>1</v>
      </c>
    </row>
    <row r="1066" spans="1:8" x14ac:dyDescent="0.3">
      <c r="A1066" t="s">
        <v>5944</v>
      </c>
      <c r="B1066" t="s">
        <v>5945</v>
      </c>
      <c r="C1066">
        <v>3</v>
      </c>
      <c r="D1066" t="s">
        <v>5941</v>
      </c>
      <c r="E1066" t="s">
        <v>5890</v>
      </c>
      <c r="F1066" s="1">
        <v>0</v>
      </c>
      <c r="G1066" s="1">
        <v>0</v>
      </c>
      <c r="H1066" s="9">
        <v>1</v>
      </c>
    </row>
    <row r="1067" spans="1:8" x14ac:dyDescent="0.3">
      <c r="A1067" t="s">
        <v>5946</v>
      </c>
      <c r="B1067" t="s">
        <v>5947</v>
      </c>
      <c r="C1067">
        <v>3</v>
      </c>
      <c r="D1067" t="s">
        <v>5941</v>
      </c>
      <c r="E1067" t="s">
        <v>5890</v>
      </c>
      <c r="F1067" s="1">
        <v>0</v>
      </c>
      <c r="G1067" s="1">
        <v>0</v>
      </c>
      <c r="H1067" s="9">
        <v>1</v>
      </c>
    </row>
    <row r="1068" spans="1:8" x14ac:dyDescent="0.3">
      <c r="A1068" t="s">
        <v>1001</v>
      </c>
      <c r="B1068" t="s">
        <v>1002</v>
      </c>
      <c r="C1068">
        <v>38</v>
      </c>
      <c r="D1068" t="s">
        <v>5941</v>
      </c>
      <c r="E1068" t="s">
        <v>5948</v>
      </c>
      <c r="F1068" s="1">
        <v>9393</v>
      </c>
      <c r="G1068" s="1">
        <v>9393</v>
      </c>
      <c r="H1068" s="9">
        <v>1</v>
      </c>
    </row>
    <row r="1069" spans="1:8" x14ac:dyDescent="0.3">
      <c r="A1069" t="s">
        <v>5949</v>
      </c>
      <c r="B1069" t="s">
        <v>5950</v>
      </c>
      <c r="C1069">
        <v>47</v>
      </c>
      <c r="D1069" t="s">
        <v>5941</v>
      </c>
      <c r="E1069" t="s">
        <v>5806</v>
      </c>
      <c r="F1069" s="1">
        <v>0</v>
      </c>
      <c r="G1069" s="1">
        <v>0</v>
      </c>
      <c r="H1069" s="9">
        <v>1</v>
      </c>
    </row>
    <row r="1070" spans="1:8" x14ac:dyDescent="0.3">
      <c r="A1070" t="s">
        <v>5951</v>
      </c>
      <c r="B1070" t="s">
        <v>2037</v>
      </c>
      <c r="C1070">
        <v>47</v>
      </c>
      <c r="D1070" t="s">
        <v>5941</v>
      </c>
      <c r="E1070" t="s">
        <v>5806</v>
      </c>
      <c r="F1070" s="1">
        <v>0</v>
      </c>
      <c r="G1070" s="1">
        <v>0</v>
      </c>
      <c r="H1070" s="9">
        <v>1</v>
      </c>
    </row>
    <row r="1071" spans="1:8" x14ac:dyDescent="0.3">
      <c r="A1071" t="s">
        <v>241</v>
      </c>
      <c r="B1071" t="s">
        <v>242</v>
      </c>
      <c r="C1071">
        <v>69</v>
      </c>
      <c r="D1071" t="s">
        <v>5952</v>
      </c>
      <c r="E1071" t="s">
        <v>5953</v>
      </c>
      <c r="F1071" s="1">
        <v>106662</v>
      </c>
      <c r="G1071" s="1">
        <v>106168</v>
      </c>
      <c r="H1071" s="9">
        <v>1</v>
      </c>
    </row>
    <row r="1072" spans="1:8" x14ac:dyDescent="0.3">
      <c r="A1072" t="s">
        <v>5954</v>
      </c>
      <c r="B1072" t="s">
        <v>5955</v>
      </c>
      <c r="C1072">
        <v>1</v>
      </c>
      <c r="D1072" t="s">
        <v>5826</v>
      </c>
      <c r="E1072" t="s">
        <v>5135</v>
      </c>
      <c r="F1072" s="1">
        <v>0</v>
      </c>
      <c r="G1072" s="1">
        <v>0</v>
      </c>
      <c r="H1072" s="9">
        <v>1</v>
      </c>
    </row>
    <row r="1073" spans="1:8" x14ac:dyDescent="0.3">
      <c r="A1073" t="s">
        <v>5956</v>
      </c>
      <c r="B1073" t="s">
        <v>5957</v>
      </c>
      <c r="C1073">
        <v>1</v>
      </c>
      <c r="D1073" t="s">
        <v>5826</v>
      </c>
      <c r="E1073" t="s">
        <v>5135</v>
      </c>
      <c r="F1073" s="1">
        <v>0</v>
      </c>
      <c r="G1073" s="1">
        <v>0</v>
      </c>
      <c r="H1073" s="9">
        <v>1</v>
      </c>
    </row>
    <row r="1074" spans="1:8" x14ac:dyDescent="0.3">
      <c r="A1074" t="s">
        <v>5958</v>
      </c>
      <c r="B1074" t="s">
        <v>5959</v>
      </c>
      <c r="C1074">
        <v>0</v>
      </c>
      <c r="D1074" t="s">
        <v>5826</v>
      </c>
      <c r="E1074" t="s">
        <v>5826</v>
      </c>
      <c r="F1074" s="1">
        <v>0</v>
      </c>
      <c r="G1074" s="1">
        <v>0</v>
      </c>
      <c r="H1074" s="9">
        <v>1</v>
      </c>
    </row>
    <row r="1075" spans="1:8" x14ac:dyDescent="0.3">
      <c r="A1075" t="s">
        <v>5960</v>
      </c>
      <c r="B1075" t="s">
        <v>5961</v>
      </c>
      <c r="C1075">
        <v>0</v>
      </c>
      <c r="D1075" t="s">
        <v>5826</v>
      </c>
      <c r="E1075" t="s">
        <v>5826</v>
      </c>
      <c r="F1075" s="1">
        <v>0</v>
      </c>
      <c r="G1075" s="1">
        <v>0</v>
      </c>
      <c r="H1075" s="9">
        <v>1</v>
      </c>
    </row>
    <row r="1076" spans="1:8" x14ac:dyDescent="0.3">
      <c r="A1076" t="s">
        <v>5962</v>
      </c>
      <c r="B1076" t="s">
        <v>5963</v>
      </c>
      <c r="C1076">
        <v>0</v>
      </c>
      <c r="D1076" t="s">
        <v>5826</v>
      </c>
      <c r="F1076" s="1">
        <v>0</v>
      </c>
      <c r="G1076" s="1">
        <v>0</v>
      </c>
      <c r="H1076" s="9">
        <v>1</v>
      </c>
    </row>
    <row r="1077" spans="1:8" x14ac:dyDescent="0.3">
      <c r="A1077" t="s">
        <v>5964</v>
      </c>
      <c r="B1077" t="s">
        <v>2023</v>
      </c>
      <c r="C1077">
        <v>43</v>
      </c>
      <c r="D1077" t="s">
        <v>5826</v>
      </c>
      <c r="E1077" t="s">
        <v>5806</v>
      </c>
      <c r="F1077" s="1">
        <v>0</v>
      </c>
      <c r="G1077" s="1">
        <v>0</v>
      </c>
      <c r="H1077" s="9">
        <v>1</v>
      </c>
    </row>
    <row r="1078" spans="1:8" x14ac:dyDescent="0.3">
      <c r="A1078" t="s">
        <v>5965</v>
      </c>
      <c r="B1078" t="s">
        <v>5966</v>
      </c>
      <c r="C1078">
        <v>43</v>
      </c>
      <c r="D1078" t="s">
        <v>5826</v>
      </c>
      <c r="E1078" t="s">
        <v>5806</v>
      </c>
      <c r="F1078" s="1">
        <v>0</v>
      </c>
      <c r="G1078" s="1">
        <v>0</v>
      </c>
      <c r="H1078" s="9">
        <v>1</v>
      </c>
    </row>
    <row r="1079" spans="1:8" x14ac:dyDescent="0.3">
      <c r="A1079" t="s">
        <v>840</v>
      </c>
      <c r="B1079" t="s">
        <v>841</v>
      </c>
      <c r="C1079">
        <v>81</v>
      </c>
      <c r="D1079" t="s">
        <v>5826</v>
      </c>
      <c r="E1079" t="s">
        <v>5839</v>
      </c>
      <c r="F1079" s="1">
        <v>7774</v>
      </c>
      <c r="G1079" s="1">
        <v>7774</v>
      </c>
      <c r="H1079" s="9">
        <v>1</v>
      </c>
    </row>
    <row r="1080" spans="1:8" x14ac:dyDescent="0.3">
      <c r="A1080" t="s">
        <v>866</v>
      </c>
      <c r="B1080" t="s">
        <v>867</v>
      </c>
      <c r="C1080">
        <v>20</v>
      </c>
      <c r="D1080" t="s">
        <v>5135</v>
      </c>
      <c r="E1080" t="s">
        <v>5967</v>
      </c>
      <c r="F1080" s="1">
        <v>74913</v>
      </c>
      <c r="G1080" s="1">
        <v>74913</v>
      </c>
      <c r="H1080" s="9">
        <v>1</v>
      </c>
    </row>
    <row r="1081" spans="1:8" x14ac:dyDescent="0.3">
      <c r="A1081" t="s">
        <v>401</v>
      </c>
      <c r="B1081" t="s">
        <v>402</v>
      </c>
      <c r="C1081">
        <v>21</v>
      </c>
      <c r="D1081" t="s">
        <v>5608</v>
      </c>
      <c r="E1081" t="s">
        <v>5136</v>
      </c>
      <c r="F1081" s="1">
        <v>0</v>
      </c>
      <c r="G1081" s="1">
        <v>0</v>
      </c>
      <c r="H1081" s="9">
        <v>1</v>
      </c>
    </row>
    <row r="1082" spans="1:8" x14ac:dyDescent="0.3">
      <c r="A1082" t="s">
        <v>403</v>
      </c>
      <c r="B1082" t="s">
        <v>404</v>
      </c>
      <c r="C1082">
        <v>21</v>
      </c>
      <c r="D1082" t="s">
        <v>5608</v>
      </c>
      <c r="E1082" t="s">
        <v>5136</v>
      </c>
      <c r="F1082" s="1">
        <v>0</v>
      </c>
      <c r="G1082" s="1">
        <v>0</v>
      </c>
      <c r="H1082" s="9">
        <v>1</v>
      </c>
    </row>
    <row r="1083" spans="1:8" x14ac:dyDescent="0.3">
      <c r="A1083" t="s">
        <v>1565</v>
      </c>
      <c r="B1083" t="s">
        <v>1566</v>
      </c>
      <c r="C1083">
        <v>102</v>
      </c>
      <c r="D1083" t="s">
        <v>5608</v>
      </c>
      <c r="E1083" t="s">
        <v>5840</v>
      </c>
      <c r="F1083" s="1">
        <v>1277</v>
      </c>
      <c r="G1083" s="1">
        <v>1277</v>
      </c>
      <c r="H1083" s="9">
        <v>1</v>
      </c>
    </row>
    <row r="1084" spans="1:8" x14ac:dyDescent="0.3">
      <c r="A1084" t="s">
        <v>1599</v>
      </c>
      <c r="B1084" t="s">
        <v>1600</v>
      </c>
      <c r="C1084">
        <v>102</v>
      </c>
      <c r="D1084" t="s">
        <v>5608</v>
      </c>
      <c r="E1084" t="s">
        <v>5840</v>
      </c>
      <c r="F1084" s="1">
        <v>9579</v>
      </c>
      <c r="G1084" s="1">
        <v>9867</v>
      </c>
      <c r="H1084" s="9">
        <v>1</v>
      </c>
    </row>
    <row r="1085" spans="1:8" x14ac:dyDescent="0.3">
      <c r="A1085" t="s">
        <v>1021</v>
      </c>
      <c r="B1085" t="s">
        <v>1022</v>
      </c>
      <c r="C1085">
        <v>331</v>
      </c>
      <c r="D1085" t="s">
        <v>5608</v>
      </c>
      <c r="E1085" t="s">
        <v>5968</v>
      </c>
      <c r="F1085" s="1">
        <v>3591</v>
      </c>
      <c r="G1085" s="1">
        <v>3591</v>
      </c>
      <c r="H1085" s="9">
        <v>1</v>
      </c>
    </row>
    <row r="1086" spans="1:8" x14ac:dyDescent="0.3">
      <c r="A1086" t="s">
        <v>1033</v>
      </c>
      <c r="B1086" t="s">
        <v>1034</v>
      </c>
      <c r="C1086">
        <v>331</v>
      </c>
      <c r="D1086" t="s">
        <v>5608</v>
      </c>
      <c r="E1086" t="s">
        <v>5968</v>
      </c>
      <c r="F1086" s="1">
        <v>60608</v>
      </c>
      <c r="G1086" s="1">
        <v>62426</v>
      </c>
      <c r="H1086" s="9">
        <v>1</v>
      </c>
    </row>
    <row r="1087" spans="1:8" x14ac:dyDescent="0.3">
      <c r="A1087" t="s">
        <v>5969</v>
      </c>
      <c r="B1087" t="s">
        <v>5970</v>
      </c>
      <c r="C1087">
        <v>0</v>
      </c>
      <c r="D1087" t="s">
        <v>5608</v>
      </c>
      <c r="F1087" s="1">
        <v>0</v>
      </c>
      <c r="G1087" s="1">
        <v>0</v>
      </c>
      <c r="H1087" s="9">
        <v>1</v>
      </c>
    </row>
    <row r="1088" spans="1:8" x14ac:dyDescent="0.3">
      <c r="A1088" t="s">
        <v>5971</v>
      </c>
      <c r="B1088" t="s">
        <v>5972</v>
      </c>
      <c r="C1088">
        <v>0</v>
      </c>
      <c r="D1088" t="s">
        <v>5608</v>
      </c>
      <c r="F1088" s="1">
        <v>0</v>
      </c>
      <c r="G1088" s="1">
        <v>0</v>
      </c>
      <c r="H1088" s="9">
        <v>1</v>
      </c>
    </row>
    <row r="1089" spans="1:8" x14ac:dyDescent="0.3">
      <c r="A1089" t="s">
        <v>5973</v>
      </c>
      <c r="B1089" t="s">
        <v>5974</v>
      </c>
      <c r="C1089">
        <v>0</v>
      </c>
      <c r="D1089" t="s">
        <v>5608</v>
      </c>
      <c r="F1089" s="1">
        <v>0</v>
      </c>
      <c r="G1089" s="1">
        <v>0</v>
      </c>
      <c r="H1089" s="9">
        <v>1</v>
      </c>
    </row>
    <row r="1090" spans="1:8" x14ac:dyDescent="0.3">
      <c r="A1090" t="s">
        <v>5975</v>
      </c>
      <c r="B1090" t="s">
        <v>5976</v>
      </c>
      <c r="C1090">
        <v>0</v>
      </c>
      <c r="D1090" t="s">
        <v>5608</v>
      </c>
      <c r="F1090" s="1">
        <v>0</v>
      </c>
      <c r="G1090" s="1">
        <v>0</v>
      </c>
      <c r="H1090" s="9">
        <v>1</v>
      </c>
    </row>
    <row r="1091" spans="1:8" x14ac:dyDescent="0.3">
      <c r="A1091" t="s">
        <v>872</v>
      </c>
      <c r="B1091" t="s">
        <v>873</v>
      </c>
      <c r="C1091">
        <v>1</v>
      </c>
      <c r="D1091" t="s">
        <v>5608</v>
      </c>
      <c r="E1091" t="s">
        <v>5608</v>
      </c>
      <c r="F1091" s="1">
        <v>1337</v>
      </c>
      <c r="G1091" s="1">
        <v>1337</v>
      </c>
      <c r="H1091" s="9">
        <v>1</v>
      </c>
    </row>
    <row r="1092" spans="1:8" x14ac:dyDescent="0.3">
      <c r="A1092" t="s">
        <v>938</v>
      </c>
      <c r="B1092" t="s">
        <v>939</v>
      </c>
      <c r="C1092">
        <v>1</v>
      </c>
      <c r="D1092" t="s">
        <v>5608</v>
      </c>
      <c r="E1092" t="s">
        <v>5608</v>
      </c>
      <c r="F1092" s="1">
        <v>2582</v>
      </c>
      <c r="G1092" s="1">
        <v>2582</v>
      </c>
      <c r="H1092" s="9">
        <v>1</v>
      </c>
    </row>
    <row r="1093" spans="1:8" x14ac:dyDescent="0.3">
      <c r="A1093" t="s">
        <v>5977</v>
      </c>
      <c r="B1093" t="s">
        <v>5978</v>
      </c>
      <c r="C1093">
        <v>5</v>
      </c>
      <c r="D1093" t="s">
        <v>5608</v>
      </c>
      <c r="E1093" t="s">
        <v>5979</v>
      </c>
      <c r="F1093" s="1">
        <v>0</v>
      </c>
      <c r="G1093" s="1">
        <v>0</v>
      </c>
      <c r="H1093" s="9">
        <v>1</v>
      </c>
    </row>
    <row r="1094" spans="1:8" x14ac:dyDescent="0.3">
      <c r="A1094" t="s">
        <v>932</v>
      </c>
      <c r="B1094" t="s">
        <v>933</v>
      </c>
      <c r="C1094">
        <v>5</v>
      </c>
      <c r="D1094" t="s">
        <v>5608</v>
      </c>
      <c r="E1094" t="s">
        <v>5979</v>
      </c>
      <c r="F1094" s="1">
        <v>4913</v>
      </c>
      <c r="G1094" s="1">
        <v>4913</v>
      </c>
      <c r="H1094" s="9">
        <v>1</v>
      </c>
    </row>
    <row r="1095" spans="1:8" x14ac:dyDescent="0.3">
      <c r="A1095" t="s">
        <v>413</v>
      </c>
      <c r="B1095" t="s">
        <v>414</v>
      </c>
      <c r="C1095">
        <v>10</v>
      </c>
      <c r="D1095" t="s">
        <v>5608</v>
      </c>
      <c r="E1095" t="s">
        <v>5980</v>
      </c>
      <c r="F1095" s="1">
        <v>3173</v>
      </c>
      <c r="G1095" s="1">
        <v>3173</v>
      </c>
      <c r="H1095" s="9">
        <v>1</v>
      </c>
    </row>
    <row r="1096" spans="1:8" x14ac:dyDescent="0.3">
      <c r="A1096" t="s">
        <v>5981</v>
      </c>
      <c r="B1096" t="s">
        <v>5982</v>
      </c>
      <c r="C1096">
        <v>10</v>
      </c>
      <c r="D1096" t="s">
        <v>5608</v>
      </c>
      <c r="E1096" t="s">
        <v>5980</v>
      </c>
      <c r="F1096" s="1">
        <v>0</v>
      </c>
      <c r="G1096" s="1">
        <v>0</v>
      </c>
      <c r="H1096" s="9">
        <v>1</v>
      </c>
    </row>
    <row r="1097" spans="1:8" x14ac:dyDescent="0.3">
      <c r="A1097" t="s">
        <v>5983</v>
      </c>
      <c r="B1097" t="s">
        <v>5984</v>
      </c>
      <c r="C1097">
        <v>10</v>
      </c>
      <c r="D1097" t="s">
        <v>5608</v>
      </c>
      <c r="E1097" t="s">
        <v>5980</v>
      </c>
      <c r="F1097" s="1">
        <v>0</v>
      </c>
      <c r="G1097" s="1">
        <v>0</v>
      </c>
      <c r="H1097" s="9">
        <v>1</v>
      </c>
    </row>
    <row r="1098" spans="1:8" x14ac:dyDescent="0.3">
      <c r="A1098" t="s">
        <v>285</v>
      </c>
      <c r="B1098" t="s">
        <v>286</v>
      </c>
      <c r="C1098">
        <v>14</v>
      </c>
      <c r="D1098" t="s">
        <v>5608</v>
      </c>
      <c r="E1098" t="s">
        <v>5985</v>
      </c>
      <c r="F1098" s="1">
        <v>0</v>
      </c>
      <c r="G1098" s="1">
        <v>1330</v>
      </c>
      <c r="H1098" s="9">
        <v>1</v>
      </c>
    </row>
    <row r="1099" spans="1:8" x14ac:dyDescent="0.3">
      <c r="A1099" t="s">
        <v>287</v>
      </c>
      <c r="B1099" t="s">
        <v>288</v>
      </c>
      <c r="C1099">
        <v>14</v>
      </c>
      <c r="D1099" t="s">
        <v>5608</v>
      </c>
      <c r="E1099" t="s">
        <v>5985</v>
      </c>
      <c r="F1099" s="1">
        <v>2758</v>
      </c>
      <c r="G1099" s="1">
        <v>2758</v>
      </c>
      <c r="H1099" s="9">
        <v>1</v>
      </c>
    </row>
    <row r="1100" spans="1:8" x14ac:dyDescent="0.3">
      <c r="A1100" t="s">
        <v>794</v>
      </c>
      <c r="B1100" t="s">
        <v>795</v>
      </c>
      <c r="C1100">
        <v>14</v>
      </c>
      <c r="D1100" t="s">
        <v>5608</v>
      </c>
      <c r="E1100" t="s">
        <v>5985</v>
      </c>
      <c r="F1100" s="1">
        <v>40406</v>
      </c>
      <c r="G1100" s="1">
        <v>40406</v>
      </c>
      <c r="H1100" s="9">
        <v>1</v>
      </c>
    </row>
    <row r="1101" spans="1:8" x14ac:dyDescent="0.3">
      <c r="A1101" t="s">
        <v>357</v>
      </c>
      <c r="B1101" t="s">
        <v>358</v>
      </c>
      <c r="C1101">
        <v>20</v>
      </c>
      <c r="D1101" t="s">
        <v>5608</v>
      </c>
      <c r="E1101" t="s">
        <v>5986</v>
      </c>
      <c r="F1101" s="1">
        <v>52405</v>
      </c>
      <c r="G1101" s="1">
        <v>52405</v>
      </c>
      <c r="H1101" s="9">
        <v>1</v>
      </c>
    </row>
    <row r="1102" spans="1:8" x14ac:dyDescent="0.3">
      <c r="A1102" t="s">
        <v>389</v>
      </c>
      <c r="B1102" t="s">
        <v>390</v>
      </c>
      <c r="C1102">
        <v>21</v>
      </c>
      <c r="D1102" t="s">
        <v>5608</v>
      </c>
      <c r="E1102" t="s">
        <v>5987</v>
      </c>
      <c r="F1102" s="1">
        <v>2659</v>
      </c>
      <c r="G1102" s="1">
        <v>2659</v>
      </c>
      <c r="H1102" s="9">
        <v>1</v>
      </c>
    </row>
    <row r="1103" spans="1:8" x14ac:dyDescent="0.3">
      <c r="A1103" t="s">
        <v>391</v>
      </c>
      <c r="B1103" t="s">
        <v>392</v>
      </c>
      <c r="C1103">
        <v>21</v>
      </c>
      <c r="D1103" t="s">
        <v>5608</v>
      </c>
      <c r="E1103" t="s">
        <v>5987</v>
      </c>
      <c r="F1103" s="1">
        <v>2659</v>
      </c>
      <c r="G1103" s="1">
        <v>2659</v>
      </c>
      <c r="H1103" s="9">
        <v>1</v>
      </c>
    </row>
    <row r="1104" spans="1:8" x14ac:dyDescent="0.3">
      <c r="A1104" t="s">
        <v>397</v>
      </c>
      <c r="B1104" t="s">
        <v>398</v>
      </c>
      <c r="C1104">
        <v>21</v>
      </c>
      <c r="D1104" t="s">
        <v>5608</v>
      </c>
      <c r="E1104" t="s">
        <v>5987</v>
      </c>
      <c r="F1104" s="1">
        <v>2207</v>
      </c>
      <c r="G1104" s="1">
        <v>2207</v>
      </c>
      <c r="H1104" s="9">
        <v>1</v>
      </c>
    </row>
    <row r="1105" spans="1:8" x14ac:dyDescent="0.3">
      <c r="A1105" t="s">
        <v>399</v>
      </c>
      <c r="B1105" t="s">
        <v>400</v>
      </c>
      <c r="C1105">
        <v>21</v>
      </c>
      <c r="D1105" t="s">
        <v>5608</v>
      </c>
      <c r="E1105" t="s">
        <v>5987</v>
      </c>
      <c r="F1105" s="1">
        <v>11033</v>
      </c>
      <c r="G1105" s="1">
        <v>11033</v>
      </c>
      <c r="H1105" s="9">
        <v>1</v>
      </c>
    </row>
    <row r="1106" spans="1:8" x14ac:dyDescent="0.3">
      <c r="A1106" t="s">
        <v>387</v>
      </c>
      <c r="B1106" t="s">
        <v>388</v>
      </c>
      <c r="C1106">
        <v>21</v>
      </c>
      <c r="D1106" t="s">
        <v>5608</v>
      </c>
      <c r="E1106" t="s">
        <v>5136</v>
      </c>
      <c r="F1106" s="1">
        <v>3972</v>
      </c>
      <c r="G1106" s="1">
        <v>3972</v>
      </c>
      <c r="H1106" s="9">
        <v>1</v>
      </c>
    </row>
    <row r="1107" spans="1:8" x14ac:dyDescent="0.3">
      <c r="A1107" t="s">
        <v>407</v>
      </c>
      <c r="B1107" t="s">
        <v>408</v>
      </c>
      <c r="C1107">
        <v>21</v>
      </c>
      <c r="D1107" t="s">
        <v>5608</v>
      </c>
      <c r="E1107" t="s">
        <v>5136</v>
      </c>
      <c r="F1107" s="1">
        <v>2828</v>
      </c>
      <c r="G1107" s="1">
        <v>2828</v>
      </c>
      <c r="H1107" s="9">
        <v>1</v>
      </c>
    </row>
    <row r="1108" spans="1:8" x14ac:dyDescent="0.3">
      <c r="A1108" t="s">
        <v>417</v>
      </c>
      <c r="B1108" t="s">
        <v>418</v>
      </c>
      <c r="C1108">
        <v>21</v>
      </c>
      <c r="D1108" t="s">
        <v>5608</v>
      </c>
      <c r="E1108" t="s">
        <v>5136</v>
      </c>
      <c r="F1108" s="1">
        <v>182775</v>
      </c>
      <c r="G1108" s="1">
        <v>182775</v>
      </c>
      <c r="H1108" s="9">
        <v>1</v>
      </c>
    </row>
    <row r="1109" spans="1:8" x14ac:dyDescent="0.3">
      <c r="A1109" t="s">
        <v>5988</v>
      </c>
      <c r="B1109" t="s">
        <v>5989</v>
      </c>
      <c r="C1109">
        <v>21</v>
      </c>
      <c r="D1109" t="s">
        <v>5608</v>
      </c>
      <c r="E1109" t="s">
        <v>5136</v>
      </c>
      <c r="F1109" s="1">
        <v>0</v>
      </c>
      <c r="G1109" s="1">
        <v>0</v>
      </c>
      <c r="H1109" s="9">
        <v>1</v>
      </c>
    </row>
    <row r="1110" spans="1:8" x14ac:dyDescent="0.3">
      <c r="A1110" t="s">
        <v>307</v>
      </c>
      <c r="B1110" t="s">
        <v>308</v>
      </c>
      <c r="C1110">
        <v>41</v>
      </c>
      <c r="D1110" t="s">
        <v>5608</v>
      </c>
      <c r="E1110" t="s">
        <v>5806</v>
      </c>
      <c r="F1110" s="1">
        <v>91344</v>
      </c>
      <c r="G1110" s="1">
        <v>91344</v>
      </c>
      <c r="H1110" s="9">
        <v>1</v>
      </c>
    </row>
    <row r="1111" spans="1:8" x14ac:dyDescent="0.3">
      <c r="A1111" t="s">
        <v>5990</v>
      </c>
      <c r="B1111" t="s">
        <v>5991</v>
      </c>
      <c r="C1111">
        <v>41</v>
      </c>
      <c r="D1111" t="s">
        <v>5608</v>
      </c>
      <c r="E1111" t="s">
        <v>5806</v>
      </c>
      <c r="F1111" s="1">
        <v>0</v>
      </c>
      <c r="G1111" s="1">
        <v>0</v>
      </c>
      <c r="H1111" s="9">
        <v>1</v>
      </c>
    </row>
    <row r="1112" spans="1:8" x14ac:dyDescent="0.3">
      <c r="A1112" t="s">
        <v>5992</v>
      </c>
      <c r="B1112" t="s">
        <v>5993</v>
      </c>
      <c r="C1112">
        <v>63</v>
      </c>
      <c r="D1112" t="s">
        <v>5608</v>
      </c>
      <c r="E1112" t="s">
        <v>5953</v>
      </c>
      <c r="F1112" s="1">
        <v>0</v>
      </c>
      <c r="G1112" s="1">
        <v>0</v>
      </c>
      <c r="H1112" s="9">
        <v>1</v>
      </c>
    </row>
    <row r="1113" spans="1:8" x14ac:dyDescent="0.3">
      <c r="A1113" t="s">
        <v>329</v>
      </c>
      <c r="B1113" t="s">
        <v>330</v>
      </c>
      <c r="C1113">
        <v>82</v>
      </c>
      <c r="D1113" t="s">
        <v>5608</v>
      </c>
      <c r="E1113" t="s">
        <v>5138</v>
      </c>
      <c r="F1113" s="1">
        <v>19652</v>
      </c>
      <c r="G1113" s="1">
        <v>19652</v>
      </c>
      <c r="H1113" s="9">
        <v>1</v>
      </c>
    </row>
    <row r="1114" spans="1:8" x14ac:dyDescent="0.3">
      <c r="A1114" t="s">
        <v>1549</v>
      </c>
      <c r="B1114" t="s">
        <v>1550</v>
      </c>
      <c r="C1114">
        <v>101</v>
      </c>
      <c r="D1114" t="s">
        <v>5608</v>
      </c>
      <c r="E1114" t="s">
        <v>5994</v>
      </c>
      <c r="F1114" s="1">
        <v>24272</v>
      </c>
      <c r="G1114" s="1">
        <v>24272</v>
      </c>
      <c r="H1114" s="9">
        <v>1</v>
      </c>
    </row>
    <row r="1115" spans="1:8" x14ac:dyDescent="0.3">
      <c r="A1115" t="s">
        <v>411</v>
      </c>
      <c r="B1115" t="s">
        <v>412</v>
      </c>
      <c r="C1115">
        <v>143</v>
      </c>
      <c r="D1115" t="s">
        <v>5608</v>
      </c>
      <c r="E1115" t="s">
        <v>5844</v>
      </c>
      <c r="F1115" s="1">
        <v>81116</v>
      </c>
      <c r="G1115" s="1">
        <v>81116</v>
      </c>
      <c r="H1115" s="9">
        <v>1</v>
      </c>
    </row>
    <row r="1116" spans="1:8" x14ac:dyDescent="0.3">
      <c r="A1116" t="s">
        <v>5995</v>
      </c>
      <c r="B1116" t="s">
        <v>5996</v>
      </c>
      <c r="C1116">
        <v>375</v>
      </c>
      <c r="D1116" t="s">
        <v>5608</v>
      </c>
      <c r="E1116" t="s">
        <v>5997</v>
      </c>
      <c r="F1116" s="1">
        <v>0</v>
      </c>
      <c r="G1116" s="1">
        <v>0</v>
      </c>
      <c r="H1116" s="9">
        <v>1</v>
      </c>
    </row>
    <row r="1117" spans="1:8" x14ac:dyDescent="0.3">
      <c r="A1117" t="s">
        <v>846</v>
      </c>
      <c r="B1117" t="s">
        <v>847</v>
      </c>
      <c r="C1117">
        <v>5</v>
      </c>
      <c r="D1117" t="s">
        <v>5998</v>
      </c>
      <c r="E1117" t="s">
        <v>5999</v>
      </c>
      <c r="F1117" s="1">
        <v>2659</v>
      </c>
      <c r="G1117" s="1">
        <v>2659</v>
      </c>
      <c r="H1117" s="9">
        <v>1</v>
      </c>
    </row>
    <row r="1118" spans="1:8" x14ac:dyDescent="0.3">
      <c r="A1118" t="s">
        <v>848</v>
      </c>
      <c r="B1118" t="s">
        <v>849</v>
      </c>
      <c r="C1118">
        <v>5</v>
      </c>
      <c r="D1118" t="s">
        <v>5998</v>
      </c>
      <c r="E1118" t="s">
        <v>5999</v>
      </c>
      <c r="F1118" s="1">
        <v>3431</v>
      </c>
      <c r="G1118" s="1">
        <v>3431</v>
      </c>
      <c r="H1118" s="9">
        <v>1</v>
      </c>
    </row>
    <row r="1119" spans="1:8" x14ac:dyDescent="0.3">
      <c r="A1119" t="s">
        <v>1019</v>
      </c>
      <c r="B1119" t="s">
        <v>1020</v>
      </c>
      <c r="C1119">
        <v>20</v>
      </c>
      <c r="D1119" t="s">
        <v>5998</v>
      </c>
      <c r="E1119" t="s">
        <v>5136</v>
      </c>
      <c r="F1119" s="1">
        <v>3447</v>
      </c>
      <c r="G1119" s="1">
        <v>3591</v>
      </c>
      <c r="H1119" s="9">
        <v>1</v>
      </c>
    </row>
    <row r="1120" spans="1:8" x14ac:dyDescent="0.3">
      <c r="A1120" t="s">
        <v>1031</v>
      </c>
      <c r="B1120" t="s">
        <v>1032</v>
      </c>
      <c r="C1120">
        <v>20</v>
      </c>
      <c r="D1120" t="s">
        <v>5998</v>
      </c>
      <c r="E1120" t="s">
        <v>5136</v>
      </c>
      <c r="F1120" s="1">
        <v>60608</v>
      </c>
      <c r="G1120" s="1">
        <v>62426</v>
      </c>
      <c r="H1120" s="9">
        <v>1</v>
      </c>
    </row>
    <row r="1121" spans="1:8" x14ac:dyDescent="0.3">
      <c r="A1121" t="s">
        <v>6000</v>
      </c>
      <c r="B1121" t="s">
        <v>6001</v>
      </c>
      <c r="C1121">
        <v>0</v>
      </c>
      <c r="E1121" t="s">
        <v>5979</v>
      </c>
      <c r="F1121" s="1">
        <v>0</v>
      </c>
      <c r="G1121" s="1">
        <v>0</v>
      </c>
      <c r="H1121" s="9">
        <v>1</v>
      </c>
    </row>
    <row r="1122" spans="1:8" x14ac:dyDescent="0.3">
      <c r="A1122" t="s">
        <v>6002</v>
      </c>
      <c r="B1122" t="s">
        <v>6003</v>
      </c>
      <c r="C1122">
        <v>1</v>
      </c>
      <c r="D1122" t="s">
        <v>5979</v>
      </c>
      <c r="E1122" t="s">
        <v>5999</v>
      </c>
      <c r="F1122" s="1">
        <v>0</v>
      </c>
      <c r="G1122" s="1">
        <v>0</v>
      </c>
      <c r="H1122" s="9">
        <v>1</v>
      </c>
    </row>
    <row r="1123" spans="1:8" x14ac:dyDescent="0.3">
      <c r="A1123" t="s">
        <v>6004</v>
      </c>
      <c r="B1123" t="s">
        <v>6005</v>
      </c>
      <c r="C1123">
        <v>0</v>
      </c>
      <c r="D1123" t="s">
        <v>5979</v>
      </c>
      <c r="F1123" s="1">
        <v>0</v>
      </c>
      <c r="G1123" s="1">
        <v>0</v>
      </c>
      <c r="H1123" s="9">
        <v>1</v>
      </c>
    </row>
    <row r="1124" spans="1:8" x14ac:dyDescent="0.3">
      <c r="A1124" t="s">
        <v>6006</v>
      </c>
      <c r="B1124" t="s">
        <v>6007</v>
      </c>
      <c r="C1124">
        <v>18</v>
      </c>
      <c r="D1124" t="s">
        <v>5979</v>
      </c>
      <c r="E1124" t="s">
        <v>5136</v>
      </c>
      <c r="F1124" s="1">
        <v>0</v>
      </c>
      <c r="G1124" s="1">
        <v>0</v>
      </c>
      <c r="H1124" s="9">
        <v>1</v>
      </c>
    </row>
    <row r="1125" spans="1:8" x14ac:dyDescent="0.3">
      <c r="A1125" t="s">
        <v>6008</v>
      </c>
      <c r="B1125" t="s">
        <v>6009</v>
      </c>
      <c r="C1125">
        <v>15</v>
      </c>
      <c r="D1125" t="s">
        <v>5999</v>
      </c>
      <c r="E1125" t="s">
        <v>5986</v>
      </c>
      <c r="F1125" s="1">
        <v>0</v>
      </c>
      <c r="G1125" s="1">
        <v>0</v>
      </c>
      <c r="H1125" s="9">
        <v>1</v>
      </c>
    </row>
    <row r="1126" spans="1:8" x14ac:dyDescent="0.3">
      <c r="A1126" t="s">
        <v>6010</v>
      </c>
      <c r="B1126" t="s">
        <v>6011</v>
      </c>
      <c r="C1126">
        <v>370</v>
      </c>
      <c r="D1126" t="s">
        <v>5999</v>
      </c>
      <c r="E1126" t="s">
        <v>6012</v>
      </c>
      <c r="F1126" s="1">
        <v>0</v>
      </c>
      <c r="G1126" s="1">
        <v>0</v>
      </c>
      <c r="H1126" s="9">
        <v>1</v>
      </c>
    </row>
    <row r="1127" spans="1:8" x14ac:dyDescent="0.3">
      <c r="A1127" t="s">
        <v>6013</v>
      </c>
      <c r="B1127" t="s">
        <v>6014</v>
      </c>
      <c r="C1127">
        <v>15</v>
      </c>
      <c r="D1127" t="s">
        <v>6015</v>
      </c>
      <c r="E1127" t="s">
        <v>5987</v>
      </c>
      <c r="F1127" s="1">
        <v>0</v>
      </c>
      <c r="G1127" s="1">
        <v>0</v>
      </c>
      <c r="H1127" s="9">
        <v>1</v>
      </c>
    </row>
    <row r="1128" spans="1:8" x14ac:dyDescent="0.3">
      <c r="A1128" t="s">
        <v>6016</v>
      </c>
      <c r="B1128" t="s">
        <v>6017</v>
      </c>
      <c r="C1128">
        <v>15</v>
      </c>
      <c r="D1128" t="s">
        <v>6015</v>
      </c>
      <c r="E1128" t="s">
        <v>5987</v>
      </c>
      <c r="F1128" s="1">
        <v>0</v>
      </c>
      <c r="G1128" s="1">
        <v>0</v>
      </c>
      <c r="H1128" s="9">
        <v>1</v>
      </c>
    </row>
    <row r="1129" spans="1:8" x14ac:dyDescent="0.3">
      <c r="A1129" t="s">
        <v>1381</v>
      </c>
      <c r="B1129" t="s">
        <v>1382</v>
      </c>
      <c r="C1129">
        <v>15</v>
      </c>
      <c r="D1129" t="s">
        <v>6018</v>
      </c>
      <c r="E1129" t="s">
        <v>5136</v>
      </c>
      <c r="F1129" s="1">
        <v>17395</v>
      </c>
      <c r="G1129" s="1">
        <v>17395</v>
      </c>
      <c r="H1129" s="9">
        <v>1</v>
      </c>
    </row>
    <row r="1130" spans="1:8" x14ac:dyDescent="0.3">
      <c r="A1130" t="s">
        <v>1383</v>
      </c>
      <c r="B1130" t="s">
        <v>1384</v>
      </c>
      <c r="C1130">
        <v>15</v>
      </c>
      <c r="D1130" t="s">
        <v>6018</v>
      </c>
      <c r="E1130" t="s">
        <v>5136</v>
      </c>
      <c r="F1130" s="1">
        <v>17395</v>
      </c>
      <c r="G1130" s="1">
        <v>17395</v>
      </c>
      <c r="H1130" s="9">
        <v>1</v>
      </c>
    </row>
    <row r="1131" spans="1:8" x14ac:dyDescent="0.3">
      <c r="A1131" t="s">
        <v>6019</v>
      </c>
      <c r="B1131" t="s">
        <v>6020</v>
      </c>
      <c r="C1131">
        <v>32</v>
      </c>
      <c r="D1131" t="s">
        <v>5980</v>
      </c>
      <c r="E1131" t="s">
        <v>5806</v>
      </c>
      <c r="F1131" s="1">
        <v>0</v>
      </c>
      <c r="G1131" s="1">
        <v>0</v>
      </c>
      <c r="H1131" s="9">
        <v>1</v>
      </c>
    </row>
    <row r="1132" spans="1:8" x14ac:dyDescent="0.3">
      <c r="A1132" t="s">
        <v>174</v>
      </c>
      <c r="B1132" t="s">
        <v>175</v>
      </c>
      <c r="C1132">
        <v>53</v>
      </c>
      <c r="D1132" t="s">
        <v>5980</v>
      </c>
      <c r="E1132" t="s">
        <v>5137</v>
      </c>
      <c r="F1132" s="1">
        <v>0</v>
      </c>
      <c r="G1132" s="1">
        <v>0</v>
      </c>
      <c r="H1132" s="9">
        <v>1</v>
      </c>
    </row>
    <row r="1133" spans="1:8" x14ac:dyDescent="0.3">
      <c r="A1133" t="s">
        <v>1317</v>
      </c>
      <c r="B1133" t="s">
        <v>1318</v>
      </c>
      <c r="C1133">
        <v>5</v>
      </c>
      <c r="D1133" t="s">
        <v>5878</v>
      </c>
      <c r="E1133" t="s">
        <v>6021</v>
      </c>
      <c r="F1133" s="1">
        <v>11438</v>
      </c>
      <c r="G1133" s="1">
        <v>11438</v>
      </c>
      <c r="H1133" s="9">
        <v>1</v>
      </c>
    </row>
    <row r="1134" spans="1:8" x14ac:dyDescent="0.3">
      <c r="A1134" t="s">
        <v>6022</v>
      </c>
      <c r="B1134" t="s">
        <v>6023</v>
      </c>
      <c r="C1134">
        <v>8</v>
      </c>
      <c r="D1134" t="s">
        <v>5878</v>
      </c>
      <c r="E1134" t="s">
        <v>5967</v>
      </c>
      <c r="F1134" s="1">
        <v>0</v>
      </c>
      <c r="G1134" s="1">
        <v>0</v>
      </c>
      <c r="H1134" s="9">
        <v>1</v>
      </c>
    </row>
    <row r="1135" spans="1:8" x14ac:dyDescent="0.3">
      <c r="A1135" t="s">
        <v>1373</v>
      </c>
      <c r="B1135" t="s">
        <v>1374</v>
      </c>
      <c r="C1135">
        <v>12</v>
      </c>
      <c r="D1135" t="s">
        <v>5878</v>
      </c>
      <c r="E1135" t="s">
        <v>6024</v>
      </c>
      <c r="F1135" s="1">
        <v>5798</v>
      </c>
      <c r="G1135" s="1">
        <v>5798</v>
      </c>
      <c r="H1135" s="9">
        <v>1</v>
      </c>
    </row>
    <row r="1136" spans="1:8" x14ac:dyDescent="0.3">
      <c r="A1136" t="s">
        <v>1477</v>
      </c>
      <c r="B1136" t="s">
        <v>1478</v>
      </c>
      <c r="C1136">
        <v>31</v>
      </c>
      <c r="D1136" t="s">
        <v>5878</v>
      </c>
      <c r="E1136" t="s">
        <v>5806</v>
      </c>
      <c r="F1136" s="1">
        <v>12291</v>
      </c>
      <c r="G1136" s="1">
        <v>12291</v>
      </c>
      <c r="H1136" s="9">
        <v>1</v>
      </c>
    </row>
    <row r="1137" spans="1:8" x14ac:dyDescent="0.3">
      <c r="A1137" t="s">
        <v>6025</v>
      </c>
      <c r="B1137" t="s">
        <v>6026</v>
      </c>
      <c r="C1137">
        <v>0</v>
      </c>
      <c r="D1137" t="s">
        <v>5878</v>
      </c>
      <c r="F1137" s="1">
        <v>0</v>
      </c>
      <c r="G1137" s="1">
        <v>0</v>
      </c>
      <c r="H1137" s="9">
        <v>1</v>
      </c>
    </row>
    <row r="1138" spans="1:8" x14ac:dyDescent="0.3">
      <c r="A1138" t="s">
        <v>6027</v>
      </c>
      <c r="B1138" t="s">
        <v>6028</v>
      </c>
      <c r="C1138">
        <v>11</v>
      </c>
      <c r="D1138" t="s">
        <v>5878</v>
      </c>
      <c r="E1138" t="s">
        <v>5136</v>
      </c>
      <c r="F1138" s="1">
        <v>0</v>
      </c>
      <c r="G1138" s="1">
        <v>0</v>
      </c>
      <c r="H1138" s="9">
        <v>1</v>
      </c>
    </row>
    <row r="1139" spans="1:8" x14ac:dyDescent="0.3">
      <c r="A1139" t="s">
        <v>6029</v>
      </c>
      <c r="B1139" t="s">
        <v>6030</v>
      </c>
      <c r="C1139">
        <v>11</v>
      </c>
      <c r="D1139" t="s">
        <v>5878</v>
      </c>
      <c r="E1139" t="s">
        <v>5136</v>
      </c>
      <c r="F1139" s="1">
        <v>0</v>
      </c>
      <c r="G1139" s="1">
        <v>0</v>
      </c>
      <c r="H1139" s="9">
        <v>1</v>
      </c>
    </row>
    <row r="1140" spans="1:8" x14ac:dyDescent="0.3">
      <c r="A1140" t="s">
        <v>1315</v>
      </c>
      <c r="B1140" t="s">
        <v>1316</v>
      </c>
      <c r="C1140">
        <v>12</v>
      </c>
      <c r="D1140" t="s">
        <v>5878</v>
      </c>
      <c r="E1140" t="s">
        <v>5136</v>
      </c>
      <c r="F1140" s="1">
        <v>4003</v>
      </c>
      <c r="G1140" s="1">
        <v>4003</v>
      </c>
      <c r="H1140" s="9">
        <v>1</v>
      </c>
    </row>
    <row r="1141" spans="1:8" x14ac:dyDescent="0.3">
      <c r="A1141" t="s">
        <v>1555</v>
      </c>
      <c r="B1141" t="s">
        <v>1556</v>
      </c>
      <c r="C1141">
        <v>11</v>
      </c>
      <c r="D1141" t="s">
        <v>6031</v>
      </c>
      <c r="E1141" t="s">
        <v>6024</v>
      </c>
      <c r="F1141" s="1">
        <v>76699</v>
      </c>
      <c r="G1141" s="1">
        <v>76699</v>
      </c>
      <c r="H1141" s="9">
        <v>1</v>
      </c>
    </row>
    <row r="1142" spans="1:8" x14ac:dyDescent="0.3">
      <c r="A1142" t="s">
        <v>283</v>
      </c>
      <c r="B1142" t="s">
        <v>284</v>
      </c>
      <c r="C1142">
        <v>7</v>
      </c>
      <c r="D1142" t="s">
        <v>6032</v>
      </c>
      <c r="E1142" t="s">
        <v>5136</v>
      </c>
      <c r="F1142" s="1">
        <v>0</v>
      </c>
      <c r="G1142" s="1">
        <v>0</v>
      </c>
      <c r="H1142" s="9">
        <v>1</v>
      </c>
    </row>
    <row r="1143" spans="1:8" x14ac:dyDescent="0.3">
      <c r="A1143" t="s">
        <v>6033</v>
      </c>
      <c r="B1143" t="s">
        <v>6034</v>
      </c>
      <c r="C1143">
        <v>7</v>
      </c>
      <c r="D1143" t="s">
        <v>6032</v>
      </c>
      <c r="E1143" t="s">
        <v>5136</v>
      </c>
      <c r="F1143" s="1">
        <v>0</v>
      </c>
      <c r="G1143" s="1">
        <v>0</v>
      </c>
      <c r="H1143" s="9">
        <v>1</v>
      </c>
    </row>
    <row r="1144" spans="1:8" x14ac:dyDescent="0.3">
      <c r="A1144" t="s">
        <v>6035</v>
      </c>
      <c r="B1144" t="s">
        <v>6036</v>
      </c>
      <c r="C1144">
        <v>7</v>
      </c>
      <c r="D1144" t="s">
        <v>6032</v>
      </c>
      <c r="E1144" t="s">
        <v>5136</v>
      </c>
      <c r="F1144" s="1">
        <v>0</v>
      </c>
      <c r="G1144" s="1">
        <v>0</v>
      </c>
      <c r="H1144" s="9">
        <v>1</v>
      </c>
    </row>
    <row r="1145" spans="1:8" x14ac:dyDescent="0.3">
      <c r="A1145" t="s">
        <v>419</v>
      </c>
      <c r="B1145" t="s">
        <v>420</v>
      </c>
      <c r="C1145">
        <v>103</v>
      </c>
      <c r="D1145" t="s">
        <v>6032</v>
      </c>
      <c r="E1145" t="s">
        <v>6037</v>
      </c>
      <c r="F1145" s="1">
        <v>20065</v>
      </c>
      <c r="G1145" s="1">
        <v>20624</v>
      </c>
      <c r="H1145" s="9">
        <v>1</v>
      </c>
    </row>
    <row r="1146" spans="1:8" x14ac:dyDescent="0.3">
      <c r="A1146" t="s">
        <v>281</v>
      </c>
      <c r="B1146" t="s">
        <v>282</v>
      </c>
      <c r="C1146">
        <v>7</v>
      </c>
      <c r="D1146" t="s">
        <v>6032</v>
      </c>
      <c r="E1146" t="s">
        <v>5136</v>
      </c>
      <c r="F1146" s="1">
        <v>0</v>
      </c>
      <c r="G1146" s="1">
        <v>0</v>
      </c>
      <c r="H1146" s="9">
        <v>1</v>
      </c>
    </row>
    <row r="1147" spans="1:8" x14ac:dyDescent="0.3">
      <c r="A1147" t="s">
        <v>6038</v>
      </c>
      <c r="B1147" t="s">
        <v>6039</v>
      </c>
      <c r="C1147">
        <v>5</v>
      </c>
      <c r="D1147" t="s">
        <v>6021</v>
      </c>
      <c r="E1147" t="s">
        <v>5987</v>
      </c>
      <c r="F1147" s="1">
        <v>0</v>
      </c>
      <c r="G1147" s="1">
        <v>0</v>
      </c>
      <c r="H1147" s="9">
        <v>1</v>
      </c>
    </row>
    <row r="1148" spans="1:8" x14ac:dyDescent="0.3">
      <c r="A1148" t="s">
        <v>6040</v>
      </c>
      <c r="B1148" t="s">
        <v>6041</v>
      </c>
      <c r="C1148">
        <v>6</v>
      </c>
      <c r="D1148" t="s">
        <v>6021</v>
      </c>
      <c r="E1148" t="s">
        <v>5136</v>
      </c>
      <c r="F1148" s="1">
        <v>0</v>
      </c>
      <c r="G1148" s="1">
        <v>0</v>
      </c>
      <c r="H1148" s="9">
        <v>1</v>
      </c>
    </row>
    <row r="1149" spans="1:8" x14ac:dyDescent="0.3">
      <c r="A1149" t="s">
        <v>6042</v>
      </c>
      <c r="B1149" t="s">
        <v>6043</v>
      </c>
      <c r="C1149">
        <v>6</v>
      </c>
      <c r="D1149" t="s">
        <v>6021</v>
      </c>
      <c r="E1149" t="s">
        <v>5136</v>
      </c>
      <c r="F1149" s="1">
        <v>0</v>
      </c>
      <c r="G1149" s="1">
        <v>0</v>
      </c>
      <c r="H1149" s="9">
        <v>1</v>
      </c>
    </row>
    <row r="1150" spans="1:8" x14ac:dyDescent="0.3">
      <c r="A1150" t="s">
        <v>6044</v>
      </c>
      <c r="B1150" t="s">
        <v>6045</v>
      </c>
      <c r="C1150">
        <v>6</v>
      </c>
      <c r="D1150" t="s">
        <v>6021</v>
      </c>
      <c r="E1150" t="s">
        <v>5136</v>
      </c>
      <c r="F1150" s="1">
        <v>0</v>
      </c>
      <c r="G1150" s="1">
        <v>0</v>
      </c>
      <c r="H1150" s="9">
        <v>1</v>
      </c>
    </row>
    <row r="1151" spans="1:8" x14ac:dyDescent="0.3">
      <c r="A1151" t="s">
        <v>1319</v>
      </c>
      <c r="B1151" t="s">
        <v>1320</v>
      </c>
      <c r="C1151">
        <v>6</v>
      </c>
      <c r="D1151" t="s">
        <v>6021</v>
      </c>
      <c r="E1151" t="s">
        <v>5136</v>
      </c>
      <c r="F1151" s="1">
        <v>17157</v>
      </c>
      <c r="G1151" s="1">
        <v>17157</v>
      </c>
      <c r="H1151" s="9">
        <v>1</v>
      </c>
    </row>
    <row r="1152" spans="1:8" x14ac:dyDescent="0.3">
      <c r="A1152" t="s">
        <v>6046</v>
      </c>
      <c r="B1152" t="s">
        <v>6047</v>
      </c>
      <c r="C1152">
        <v>5</v>
      </c>
      <c r="D1152" t="s">
        <v>6048</v>
      </c>
      <c r="E1152" t="s">
        <v>5136</v>
      </c>
      <c r="F1152" s="1">
        <v>0</v>
      </c>
      <c r="G1152" s="1">
        <v>0</v>
      </c>
      <c r="H1152" s="9">
        <v>1</v>
      </c>
    </row>
    <row r="1153" spans="1:8" x14ac:dyDescent="0.3">
      <c r="A1153" t="s">
        <v>345</v>
      </c>
      <c r="B1153" t="s">
        <v>346</v>
      </c>
      <c r="C1153">
        <v>3</v>
      </c>
      <c r="D1153" t="s">
        <v>5967</v>
      </c>
      <c r="E1153" t="s">
        <v>5136</v>
      </c>
      <c r="F1153" s="1">
        <v>6684</v>
      </c>
      <c r="G1153" s="1">
        <v>6884</v>
      </c>
      <c r="H1153" s="9">
        <v>1</v>
      </c>
    </row>
    <row r="1154" spans="1:8" x14ac:dyDescent="0.3">
      <c r="A1154" t="s">
        <v>351</v>
      </c>
      <c r="B1154" t="s">
        <v>352</v>
      </c>
      <c r="C1154">
        <v>2</v>
      </c>
      <c r="D1154" t="s">
        <v>5986</v>
      </c>
      <c r="E1154" t="s">
        <v>5136</v>
      </c>
      <c r="F1154" s="1">
        <v>2319</v>
      </c>
      <c r="G1154" s="1">
        <v>2319</v>
      </c>
      <c r="H1154" s="9">
        <v>1</v>
      </c>
    </row>
    <row r="1155" spans="1:8" x14ac:dyDescent="0.3">
      <c r="A1155" t="s">
        <v>343</v>
      </c>
      <c r="B1155" t="s">
        <v>344</v>
      </c>
      <c r="C1155">
        <v>1</v>
      </c>
      <c r="D1155" t="s">
        <v>5987</v>
      </c>
      <c r="E1155" t="s">
        <v>5136</v>
      </c>
      <c r="F1155" s="1">
        <v>5798</v>
      </c>
      <c r="G1155" s="1">
        <v>5798</v>
      </c>
      <c r="H1155" s="9">
        <v>1</v>
      </c>
    </row>
    <row r="1156" spans="1:8" x14ac:dyDescent="0.3">
      <c r="A1156" t="s">
        <v>359</v>
      </c>
      <c r="B1156" t="s">
        <v>360</v>
      </c>
      <c r="C1156">
        <v>1</v>
      </c>
      <c r="D1156" t="s">
        <v>5987</v>
      </c>
      <c r="E1156" t="s">
        <v>5136</v>
      </c>
      <c r="F1156" s="1">
        <v>22065</v>
      </c>
      <c r="G1156" s="1">
        <v>22100</v>
      </c>
      <c r="H1156" s="9">
        <v>1</v>
      </c>
    </row>
    <row r="1157" spans="1:8" x14ac:dyDescent="0.3">
      <c r="A1157" t="s">
        <v>6049</v>
      </c>
      <c r="B1157" t="s">
        <v>6050</v>
      </c>
      <c r="C1157">
        <v>1</v>
      </c>
      <c r="D1157" t="s">
        <v>5987</v>
      </c>
      <c r="E1157" t="s">
        <v>5136</v>
      </c>
      <c r="F1157" s="1">
        <v>0</v>
      </c>
      <c r="G1157" s="1">
        <v>0</v>
      </c>
      <c r="H1157" s="9">
        <v>1</v>
      </c>
    </row>
    <row r="1158" spans="1:8" x14ac:dyDescent="0.3">
      <c r="A1158" t="s">
        <v>6051</v>
      </c>
      <c r="B1158" t="s">
        <v>4590</v>
      </c>
      <c r="C1158">
        <v>0</v>
      </c>
      <c r="E1158" t="s">
        <v>5136</v>
      </c>
      <c r="F1158" s="1">
        <v>0</v>
      </c>
      <c r="G1158" s="1">
        <v>0</v>
      </c>
      <c r="H1158" s="9">
        <v>1</v>
      </c>
    </row>
    <row r="1159" spans="1:8" x14ac:dyDescent="0.3">
      <c r="A1159" t="s">
        <v>6052</v>
      </c>
      <c r="B1159" t="s">
        <v>6053</v>
      </c>
      <c r="C1159">
        <v>0</v>
      </c>
      <c r="E1159" t="s">
        <v>6054</v>
      </c>
      <c r="F1159" s="1">
        <v>0</v>
      </c>
      <c r="G1159" s="1">
        <v>0</v>
      </c>
      <c r="H1159" s="9">
        <v>1</v>
      </c>
    </row>
    <row r="1160" spans="1:8" x14ac:dyDescent="0.3">
      <c r="A1160" t="s">
        <v>6055</v>
      </c>
      <c r="B1160" t="s">
        <v>6056</v>
      </c>
      <c r="C1160">
        <v>19</v>
      </c>
      <c r="D1160" t="s">
        <v>6054</v>
      </c>
      <c r="E1160" t="s">
        <v>5806</v>
      </c>
      <c r="F1160" s="1">
        <v>0</v>
      </c>
      <c r="G1160" s="1">
        <v>0</v>
      </c>
      <c r="H1160" s="9">
        <v>1</v>
      </c>
    </row>
    <row r="1161" spans="1:8" x14ac:dyDescent="0.3">
      <c r="A1161" t="s">
        <v>393</v>
      </c>
      <c r="B1161" t="s">
        <v>394</v>
      </c>
      <c r="C1161">
        <v>19</v>
      </c>
      <c r="D1161" t="s">
        <v>6054</v>
      </c>
      <c r="E1161" t="s">
        <v>5806</v>
      </c>
      <c r="F1161" s="1">
        <v>0</v>
      </c>
      <c r="G1161" s="1">
        <v>0</v>
      </c>
      <c r="H1161" s="9">
        <v>1</v>
      </c>
    </row>
    <row r="1162" spans="1:8" x14ac:dyDescent="0.3">
      <c r="A1162" t="s">
        <v>395</v>
      </c>
      <c r="B1162" t="s">
        <v>396</v>
      </c>
      <c r="C1162">
        <v>19</v>
      </c>
      <c r="D1162" t="s">
        <v>6054</v>
      </c>
      <c r="E1162" t="s">
        <v>5806</v>
      </c>
      <c r="F1162" s="1">
        <v>0</v>
      </c>
      <c r="G1162" s="1">
        <v>0</v>
      </c>
      <c r="H1162" s="9">
        <v>1</v>
      </c>
    </row>
    <row r="1163" spans="1:8" x14ac:dyDescent="0.3">
      <c r="A1163" t="s">
        <v>6057</v>
      </c>
      <c r="B1163" t="s">
        <v>2093</v>
      </c>
      <c r="C1163">
        <v>19</v>
      </c>
      <c r="D1163" t="s">
        <v>6054</v>
      </c>
      <c r="E1163" t="s">
        <v>5806</v>
      </c>
      <c r="F1163" s="1">
        <v>0</v>
      </c>
      <c r="G1163" s="1">
        <v>0</v>
      </c>
      <c r="H1163" s="9">
        <v>1</v>
      </c>
    </row>
    <row r="1164" spans="1:8" x14ac:dyDescent="0.3">
      <c r="A1164" t="s">
        <v>558</v>
      </c>
      <c r="B1164" t="s">
        <v>559</v>
      </c>
      <c r="C1164">
        <v>20</v>
      </c>
      <c r="D1164" t="s">
        <v>6054</v>
      </c>
      <c r="E1164" t="s">
        <v>5806</v>
      </c>
      <c r="F1164" s="1">
        <v>242078</v>
      </c>
      <c r="G1164" s="1">
        <v>242078</v>
      </c>
      <c r="H1164" s="9">
        <v>1</v>
      </c>
    </row>
    <row r="1165" spans="1:8" x14ac:dyDescent="0.3">
      <c r="A1165" t="s">
        <v>796</v>
      </c>
      <c r="B1165" t="s">
        <v>797</v>
      </c>
      <c r="C1165">
        <v>20</v>
      </c>
      <c r="D1165" t="s">
        <v>6054</v>
      </c>
      <c r="E1165" t="s">
        <v>5806</v>
      </c>
      <c r="F1165" s="1">
        <v>40406</v>
      </c>
      <c r="G1165" s="1">
        <v>40406</v>
      </c>
      <c r="H1165" s="9">
        <v>1</v>
      </c>
    </row>
    <row r="1166" spans="1:8" x14ac:dyDescent="0.3">
      <c r="A1166" t="s">
        <v>6058</v>
      </c>
      <c r="B1166" t="s">
        <v>6059</v>
      </c>
      <c r="C1166">
        <v>29</v>
      </c>
      <c r="D1166" t="s">
        <v>6054</v>
      </c>
      <c r="E1166" t="s">
        <v>6060</v>
      </c>
      <c r="F1166" s="1">
        <v>0</v>
      </c>
      <c r="G1166" s="1">
        <v>0</v>
      </c>
      <c r="H1166" s="9">
        <v>1</v>
      </c>
    </row>
    <row r="1167" spans="1:8" x14ac:dyDescent="0.3">
      <c r="A1167" t="s">
        <v>6061</v>
      </c>
      <c r="B1167" t="s">
        <v>6062</v>
      </c>
      <c r="C1167">
        <v>34</v>
      </c>
      <c r="D1167" t="s">
        <v>6054</v>
      </c>
      <c r="E1167" t="s">
        <v>6063</v>
      </c>
      <c r="F1167" s="1">
        <v>0</v>
      </c>
      <c r="G1167" s="1">
        <v>0</v>
      </c>
      <c r="H1167" s="9">
        <v>1</v>
      </c>
    </row>
    <row r="1168" spans="1:8" x14ac:dyDescent="0.3">
      <c r="A1168" t="s">
        <v>192</v>
      </c>
      <c r="B1168" t="s">
        <v>193</v>
      </c>
      <c r="C1168">
        <v>41</v>
      </c>
      <c r="D1168" t="s">
        <v>6054</v>
      </c>
      <c r="E1168" t="s">
        <v>5953</v>
      </c>
      <c r="F1168" s="1">
        <v>2648</v>
      </c>
      <c r="G1168" s="1">
        <v>2648</v>
      </c>
      <c r="H1168" s="9">
        <v>1</v>
      </c>
    </row>
    <row r="1169" spans="1:8" x14ac:dyDescent="0.3">
      <c r="A1169" t="s">
        <v>1323</v>
      </c>
      <c r="B1169" t="s">
        <v>1324</v>
      </c>
      <c r="C1169">
        <v>57</v>
      </c>
      <c r="D1169" t="s">
        <v>6054</v>
      </c>
      <c r="E1169" t="s">
        <v>5839</v>
      </c>
      <c r="F1169" s="1">
        <v>199806</v>
      </c>
      <c r="G1169" s="1">
        <v>195674</v>
      </c>
      <c r="H1169" s="9">
        <v>1</v>
      </c>
    </row>
    <row r="1170" spans="1:8" x14ac:dyDescent="0.3">
      <c r="A1170" t="s">
        <v>409</v>
      </c>
      <c r="B1170" t="s">
        <v>410</v>
      </c>
      <c r="C1170">
        <v>206</v>
      </c>
      <c r="D1170" t="s">
        <v>6054</v>
      </c>
      <c r="E1170" t="s">
        <v>6064</v>
      </c>
      <c r="F1170" s="1">
        <v>125164</v>
      </c>
      <c r="G1170" s="1">
        <v>128365</v>
      </c>
      <c r="H1170" s="9">
        <v>1</v>
      </c>
    </row>
    <row r="1171" spans="1:8" x14ac:dyDescent="0.3">
      <c r="A1171" t="s">
        <v>934</v>
      </c>
      <c r="B1171" t="s">
        <v>935</v>
      </c>
      <c r="C1171">
        <v>320</v>
      </c>
      <c r="D1171" t="s">
        <v>6054</v>
      </c>
      <c r="E1171" t="s">
        <v>6065</v>
      </c>
      <c r="F1171" s="1">
        <v>89114</v>
      </c>
      <c r="G1171" s="1">
        <v>87930</v>
      </c>
      <c r="H1171" s="9">
        <v>1</v>
      </c>
    </row>
    <row r="1172" spans="1:8" x14ac:dyDescent="0.3">
      <c r="A1172" t="s">
        <v>1351</v>
      </c>
      <c r="B1172" t="s">
        <v>1352</v>
      </c>
      <c r="C1172">
        <v>10</v>
      </c>
      <c r="D1172" t="s">
        <v>6066</v>
      </c>
      <c r="E1172" t="s">
        <v>6067</v>
      </c>
      <c r="F1172" s="1">
        <v>6685</v>
      </c>
      <c r="G1172" s="1">
        <v>6685</v>
      </c>
      <c r="H1172" s="9">
        <v>1</v>
      </c>
    </row>
    <row r="1173" spans="1:8" x14ac:dyDescent="0.3">
      <c r="A1173" t="s">
        <v>1353</v>
      </c>
      <c r="B1173" t="s">
        <v>1354</v>
      </c>
      <c r="C1173">
        <v>10</v>
      </c>
      <c r="D1173" t="s">
        <v>6066</v>
      </c>
      <c r="E1173" t="s">
        <v>6067</v>
      </c>
      <c r="F1173" s="1">
        <v>5798</v>
      </c>
      <c r="G1173" s="1">
        <v>5798</v>
      </c>
      <c r="H1173" s="9">
        <v>1</v>
      </c>
    </row>
    <row r="1174" spans="1:8" x14ac:dyDescent="0.3">
      <c r="A1174" t="s">
        <v>6068</v>
      </c>
      <c r="B1174" t="s">
        <v>6069</v>
      </c>
      <c r="C1174">
        <v>0</v>
      </c>
      <c r="D1174" t="s">
        <v>6070</v>
      </c>
      <c r="F1174" s="1">
        <v>0</v>
      </c>
      <c r="G1174" s="1">
        <v>0</v>
      </c>
      <c r="H1174" s="9">
        <v>1</v>
      </c>
    </row>
    <row r="1175" spans="1:8" x14ac:dyDescent="0.3">
      <c r="A1175" t="s">
        <v>768</v>
      </c>
      <c r="B1175" t="s">
        <v>769</v>
      </c>
      <c r="C1175">
        <v>53</v>
      </c>
      <c r="D1175" t="s">
        <v>6070</v>
      </c>
      <c r="E1175" t="s">
        <v>5138</v>
      </c>
      <c r="F1175" s="1">
        <v>1099</v>
      </c>
      <c r="G1175" s="1">
        <v>1083</v>
      </c>
      <c r="H1175" s="9">
        <v>1</v>
      </c>
    </row>
    <row r="1176" spans="1:8" x14ac:dyDescent="0.3">
      <c r="A1176" t="s">
        <v>475</v>
      </c>
      <c r="B1176" t="s">
        <v>476</v>
      </c>
      <c r="C1176">
        <v>135</v>
      </c>
      <c r="D1176" t="s">
        <v>6070</v>
      </c>
      <c r="E1176" t="s">
        <v>6071</v>
      </c>
      <c r="F1176" s="1">
        <v>203019</v>
      </c>
      <c r="G1176" s="1">
        <v>206186</v>
      </c>
      <c r="H1176" s="9">
        <v>1</v>
      </c>
    </row>
    <row r="1177" spans="1:8" x14ac:dyDescent="0.3">
      <c r="A1177" t="s">
        <v>443</v>
      </c>
      <c r="B1177" t="s">
        <v>444</v>
      </c>
      <c r="C1177">
        <v>136</v>
      </c>
      <c r="D1177" t="s">
        <v>6070</v>
      </c>
      <c r="E1177" t="s">
        <v>6071</v>
      </c>
      <c r="F1177" s="1">
        <v>81208</v>
      </c>
      <c r="G1177" s="1">
        <v>81208</v>
      </c>
      <c r="H1177" s="9">
        <v>1</v>
      </c>
    </row>
    <row r="1178" spans="1:8" x14ac:dyDescent="0.3">
      <c r="A1178" t="s">
        <v>513</v>
      </c>
      <c r="B1178" t="s">
        <v>514</v>
      </c>
      <c r="C1178">
        <v>273</v>
      </c>
      <c r="D1178" t="s">
        <v>6070</v>
      </c>
      <c r="E1178" t="s">
        <v>6072</v>
      </c>
      <c r="F1178" s="1">
        <v>114994</v>
      </c>
      <c r="G1178" s="1">
        <v>116374</v>
      </c>
      <c r="H1178" s="9">
        <v>1</v>
      </c>
    </row>
    <row r="1179" spans="1:8" x14ac:dyDescent="0.3">
      <c r="A1179" t="s">
        <v>6073</v>
      </c>
      <c r="B1179" t="s">
        <v>6074</v>
      </c>
      <c r="C1179">
        <v>10</v>
      </c>
      <c r="D1179" t="s">
        <v>6075</v>
      </c>
      <c r="E1179" t="s">
        <v>5806</v>
      </c>
      <c r="F1179" s="1">
        <v>0</v>
      </c>
      <c r="G1179" s="1">
        <v>0</v>
      </c>
      <c r="H1179" s="9">
        <v>1</v>
      </c>
    </row>
    <row r="1180" spans="1:8" x14ac:dyDescent="0.3">
      <c r="A1180" t="s">
        <v>6076</v>
      </c>
      <c r="B1180" t="s">
        <v>6077</v>
      </c>
      <c r="C1180">
        <v>10</v>
      </c>
      <c r="D1180" t="s">
        <v>6075</v>
      </c>
      <c r="E1180" t="s">
        <v>5806</v>
      </c>
      <c r="F1180" s="1">
        <v>0</v>
      </c>
      <c r="G1180" s="1">
        <v>0</v>
      </c>
      <c r="H1180" s="9">
        <v>1</v>
      </c>
    </row>
    <row r="1181" spans="1:8" x14ac:dyDescent="0.3">
      <c r="A1181" t="s">
        <v>1015</v>
      </c>
      <c r="B1181" t="s">
        <v>1016</v>
      </c>
      <c r="C1181">
        <v>1</v>
      </c>
      <c r="D1181" t="s">
        <v>5948</v>
      </c>
      <c r="E1181" t="s">
        <v>6078</v>
      </c>
      <c r="F1181" s="1">
        <v>2354</v>
      </c>
      <c r="G1181" s="1">
        <v>2354</v>
      </c>
      <c r="H1181" s="9">
        <v>1</v>
      </c>
    </row>
    <row r="1182" spans="1:8" x14ac:dyDescent="0.3">
      <c r="A1182" t="s">
        <v>997</v>
      </c>
      <c r="B1182" t="s">
        <v>998</v>
      </c>
      <c r="C1182">
        <v>4</v>
      </c>
      <c r="D1182" t="s">
        <v>6078</v>
      </c>
      <c r="E1182" t="s">
        <v>6067</v>
      </c>
      <c r="F1182" s="1">
        <v>204371</v>
      </c>
      <c r="G1182" s="1">
        <v>204371</v>
      </c>
      <c r="H1182" s="9">
        <v>1</v>
      </c>
    </row>
    <row r="1183" spans="1:8" x14ac:dyDescent="0.3">
      <c r="A1183" t="s">
        <v>6079</v>
      </c>
      <c r="B1183" t="s">
        <v>6080</v>
      </c>
      <c r="C1183">
        <v>0</v>
      </c>
      <c r="E1183" t="s">
        <v>6081</v>
      </c>
      <c r="F1183" s="1">
        <v>0</v>
      </c>
      <c r="G1183" s="1">
        <v>0</v>
      </c>
      <c r="H1183" s="9">
        <v>1</v>
      </c>
    </row>
    <row r="1184" spans="1:8" x14ac:dyDescent="0.3">
      <c r="A1184" t="s">
        <v>6082</v>
      </c>
      <c r="B1184" t="s">
        <v>6083</v>
      </c>
      <c r="C1184">
        <v>0</v>
      </c>
      <c r="E1184" t="s">
        <v>6067</v>
      </c>
      <c r="F1184" s="1">
        <v>0</v>
      </c>
      <c r="G1184" s="1">
        <v>0</v>
      </c>
      <c r="H1184" s="9">
        <v>1</v>
      </c>
    </row>
    <row r="1185" spans="1:8" x14ac:dyDescent="0.3">
      <c r="A1185" t="s">
        <v>6084</v>
      </c>
      <c r="B1185" t="s">
        <v>6085</v>
      </c>
      <c r="C1185">
        <v>0</v>
      </c>
      <c r="E1185" t="s">
        <v>6067</v>
      </c>
      <c r="F1185" s="1">
        <v>0</v>
      </c>
      <c r="G1185" s="1">
        <v>0</v>
      </c>
      <c r="H1185" s="9">
        <v>1</v>
      </c>
    </row>
    <row r="1186" spans="1:8" x14ac:dyDescent="0.3">
      <c r="A1186" t="s">
        <v>6086</v>
      </c>
      <c r="B1186" t="s">
        <v>6087</v>
      </c>
      <c r="C1186">
        <v>0</v>
      </c>
      <c r="E1186" t="s">
        <v>6088</v>
      </c>
      <c r="F1186" s="1">
        <v>0</v>
      </c>
      <c r="G1186" s="1">
        <v>0</v>
      </c>
      <c r="H1186" s="9">
        <v>1</v>
      </c>
    </row>
    <row r="1187" spans="1:8" x14ac:dyDescent="0.3">
      <c r="A1187" t="s">
        <v>979</v>
      </c>
      <c r="B1187" t="s">
        <v>980</v>
      </c>
      <c r="C1187">
        <v>27</v>
      </c>
      <c r="D1187" t="s">
        <v>6088</v>
      </c>
      <c r="E1187" t="s">
        <v>6089</v>
      </c>
      <c r="F1187" s="1">
        <v>159651</v>
      </c>
      <c r="G1187" s="1">
        <v>159651</v>
      </c>
      <c r="H1187" s="9">
        <v>1</v>
      </c>
    </row>
    <row r="1188" spans="1:8" x14ac:dyDescent="0.3">
      <c r="A1188" t="s">
        <v>6090</v>
      </c>
      <c r="B1188" t="s">
        <v>6091</v>
      </c>
      <c r="C1188">
        <v>0</v>
      </c>
      <c r="D1188" t="s">
        <v>5806</v>
      </c>
      <c r="F1188" s="1">
        <v>0</v>
      </c>
      <c r="G1188" s="1">
        <v>0</v>
      </c>
      <c r="H1188" s="9">
        <v>1</v>
      </c>
    </row>
    <row r="1189" spans="1:8" x14ac:dyDescent="0.3">
      <c r="A1189" t="s">
        <v>6092</v>
      </c>
      <c r="B1189" t="s">
        <v>6093</v>
      </c>
      <c r="C1189">
        <v>0</v>
      </c>
      <c r="D1189" t="s">
        <v>5806</v>
      </c>
      <c r="F1189" s="1">
        <v>0</v>
      </c>
      <c r="G1189" s="1">
        <v>0</v>
      </c>
      <c r="H1189" s="9">
        <v>1</v>
      </c>
    </row>
    <row r="1190" spans="1:8" x14ac:dyDescent="0.3">
      <c r="A1190" t="s">
        <v>6094</v>
      </c>
      <c r="B1190" t="s">
        <v>6095</v>
      </c>
      <c r="C1190">
        <v>0</v>
      </c>
      <c r="D1190" t="s">
        <v>5806</v>
      </c>
      <c r="F1190" s="1">
        <v>0</v>
      </c>
      <c r="G1190" s="1">
        <v>0</v>
      </c>
      <c r="H1190" s="9">
        <v>1</v>
      </c>
    </row>
    <row r="1191" spans="1:8" x14ac:dyDescent="0.3">
      <c r="A1191" t="s">
        <v>3372</v>
      </c>
      <c r="B1191" t="s">
        <v>3373</v>
      </c>
      <c r="C1191">
        <v>11</v>
      </c>
      <c r="D1191" t="s">
        <v>6096</v>
      </c>
      <c r="E1191" t="s">
        <v>6097</v>
      </c>
      <c r="F1191" s="1">
        <v>6853</v>
      </c>
      <c r="G1191" s="1">
        <v>6853</v>
      </c>
      <c r="H1191" s="9">
        <v>1</v>
      </c>
    </row>
    <row r="1192" spans="1:8" x14ac:dyDescent="0.3">
      <c r="A1192" t="s">
        <v>3374</v>
      </c>
      <c r="B1192" t="s">
        <v>3375</v>
      </c>
      <c r="C1192">
        <v>11</v>
      </c>
      <c r="D1192" t="s">
        <v>6096</v>
      </c>
      <c r="E1192" t="s">
        <v>6097</v>
      </c>
      <c r="F1192" s="1">
        <v>19073</v>
      </c>
      <c r="G1192" s="1">
        <v>19073</v>
      </c>
      <c r="H1192" s="9">
        <v>1</v>
      </c>
    </row>
    <row r="1193" spans="1:8" x14ac:dyDescent="0.3">
      <c r="A1193" t="s">
        <v>6098</v>
      </c>
      <c r="B1193" t="s">
        <v>6099</v>
      </c>
      <c r="C1193">
        <v>15</v>
      </c>
      <c r="D1193" t="s">
        <v>6096</v>
      </c>
      <c r="E1193" t="s">
        <v>6100</v>
      </c>
      <c r="F1193" s="1">
        <v>0</v>
      </c>
      <c r="G1193" s="1">
        <v>0</v>
      </c>
      <c r="H1193" s="9">
        <v>1</v>
      </c>
    </row>
    <row r="1194" spans="1:8" x14ac:dyDescent="0.3">
      <c r="A1194" t="s">
        <v>3226</v>
      </c>
      <c r="B1194" t="s">
        <v>3227</v>
      </c>
      <c r="C1194">
        <v>32</v>
      </c>
      <c r="D1194" t="s">
        <v>6096</v>
      </c>
      <c r="E1194" t="s">
        <v>6101</v>
      </c>
      <c r="F1194" s="1">
        <v>5478</v>
      </c>
      <c r="G1194" s="1">
        <v>5478</v>
      </c>
      <c r="H1194" s="9">
        <v>1</v>
      </c>
    </row>
    <row r="1195" spans="1:8" x14ac:dyDescent="0.3">
      <c r="A1195" t="s">
        <v>3294</v>
      </c>
      <c r="B1195" t="s">
        <v>3295</v>
      </c>
      <c r="C1195">
        <v>32</v>
      </c>
      <c r="D1195" t="s">
        <v>6096</v>
      </c>
      <c r="E1195" t="s">
        <v>6101</v>
      </c>
      <c r="F1195" s="1">
        <v>9675</v>
      </c>
      <c r="G1195" s="1">
        <v>9675</v>
      </c>
      <c r="H1195" s="9">
        <v>1</v>
      </c>
    </row>
    <row r="1196" spans="1:8" x14ac:dyDescent="0.3">
      <c r="A1196" t="s">
        <v>1866</v>
      </c>
      <c r="B1196" t="s">
        <v>1867</v>
      </c>
      <c r="C1196">
        <v>46</v>
      </c>
      <c r="D1196" t="s">
        <v>6096</v>
      </c>
      <c r="E1196" t="s">
        <v>6102</v>
      </c>
      <c r="F1196" s="1">
        <v>5432</v>
      </c>
      <c r="G1196" s="1">
        <v>5432</v>
      </c>
      <c r="H1196" s="9">
        <v>1</v>
      </c>
    </row>
    <row r="1197" spans="1:8" x14ac:dyDescent="0.3">
      <c r="A1197" t="s">
        <v>1986</v>
      </c>
      <c r="B1197" t="s">
        <v>1987</v>
      </c>
      <c r="C1197">
        <v>60</v>
      </c>
      <c r="D1197" t="s">
        <v>6096</v>
      </c>
      <c r="E1197" t="s">
        <v>5994</v>
      </c>
      <c r="F1197" s="1">
        <v>20616</v>
      </c>
      <c r="G1197" s="1">
        <v>20616</v>
      </c>
      <c r="H1197" s="9">
        <v>1</v>
      </c>
    </row>
    <row r="1198" spans="1:8" x14ac:dyDescent="0.3">
      <c r="A1198" t="s">
        <v>2090</v>
      </c>
      <c r="B1198" t="s">
        <v>2091</v>
      </c>
      <c r="C1198">
        <v>60</v>
      </c>
      <c r="D1198" t="s">
        <v>6096</v>
      </c>
      <c r="E1198" t="s">
        <v>5840</v>
      </c>
      <c r="F1198" s="1">
        <v>43289</v>
      </c>
      <c r="G1198" s="1">
        <v>43270</v>
      </c>
      <c r="H1198" s="9">
        <v>1</v>
      </c>
    </row>
    <row r="1199" spans="1:8" x14ac:dyDescent="0.3">
      <c r="A1199" t="s">
        <v>1689</v>
      </c>
      <c r="B1199" t="s">
        <v>1690</v>
      </c>
      <c r="C1199">
        <v>61</v>
      </c>
      <c r="D1199" t="s">
        <v>6096</v>
      </c>
      <c r="E1199" t="s">
        <v>5840</v>
      </c>
      <c r="F1199" s="1">
        <v>3989</v>
      </c>
      <c r="G1199" s="1">
        <v>3989</v>
      </c>
      <c r="H1199" s="9">
        <v>1</v>
      </c>
    </row>
    <row r="1200" spans="1:8" x14ac:dyDescent="0.3">
      <c r="A1200" t="s">
        <v>1691</v>
      </c>
      <c r="B1200" t="s">
        <v>1692</v>
      </c>
      <c r="C1200">
        <v>61</v>
      </c>
      <c r="D1200" t="s">
        <v>6096</v>
      </c>
      <c r="E1200" t="s">
        <v>5840</v>
      </c>
      <c r="F1200" s="1">
        <v>7010</v>
      </c>
      <c r="G1200" s="1">
        <v>7010</v>
      </c>
      <c r="H1200" s="9">
        <v>1</v>
      </c>
    </row>
    <row r="1201" spans="1:8" x14ac:dyDescent="0.3">
      <c r="A1201" t="s">
        <v>1862</v>
      </c>
      <c r="B1201" t="s">
        <v>1863</v>
      </c>
      <c r="C1201">
        <v>146</v>
      </c>
      <c r="D1201" t="s">
        <v>6096</v>
      </c>
      <c r="E1201" t="s">
        <v>6103</v>
      </c>
      <c r="F1201" s="1">
        <v>12780</v>
      </c>
      <c r="G1201" s="1">
        <v>12780</v>
      </c>
      <c r="H1201" s="9">
        <v>1</v>
      </c>
    </row>
    <row r="1202" spans="1:8" x14ac:dyDescent="0.3">
      <c r="A1202" t="s">
        <v>2014</v>
      </c>
      <c r="B1202" t="s">
        <v>2015</v>
      </c>
      <c r="C1202">
        <v>349</v>
      </c>
      <c r="D1202" t="s">
        <v>6096</v>
      </c>
      <c r="E1202" t="s">
        <v>6104</v>
      </c>
      <c r="F1202" s="1">
        <v>4418</v>
      </c>
      <c r="G1202" s="1">
        <v>4418</v>
      </c>
      <c r="H1202" s="9">
        <v>1</v>
      </c>
    </row>
    <row r="1203" spans="1:8" x14ac:dyDescent="0.3">
      <c r="A1203" t="s">
        <v>1890</v>
      </c>
      <c r="B1203" t="s">
        <v>1891</v>
      </c>
      <c r="C1203">
        <v>456</v>
      </c>
      <c r="D1203" t="s">
        <v>6096</v>
      </c>
      <c r="E1203" s="2">
        <v>44405</v>
      </c>
      <c r="F1203" s="1">
        <v>22997</v>
      </c>
      <c r="G1203" s="1">
        <v>22997</v>
      </c>
      <c r="H1203" s="9">
        <v>0.91</v>
      </c>
    </row>
    <row r="1204" spans="1:8" x14ac:dyDescent="0.3">
      <c r="A1204" t="s">
        <v>2249</v>
      </c>
      <c r="B1204" t="s">
        <v>2250</v>
      </c>
      <c r="C1204">
        <v>458</v>
      </c>
      <c r="D1204" t="s">
        <v>6096</v>
      </c>
      <c r="E1204" s="2">
        <v>44407</v>
      </c>
      <c r="F1204" s="1">
        <v>11603</v>
      </c>
      <c r="G1204" s="1">
        <v>11603</v>
      </c>
      <c r="H1204" s="9">
        <v>0.8</v>
      </c>
    </row>
    <row r="1205" spans="1:8" x14ac:dyDescent="0.3">
      <c r="A1205" t="s">
        <v>2506</v>
      </c>
      <c r="B1205" t="s">
        <v>2507</v>
      </c>
      <c r="C1205">
        <v>458</v>
      </c>
      <c r="D1205" t="s">
        <v>6096</v>
      </c>
      <c r="E1205" s="2">
        <v>44407</v>
      </c>
      <c r="F1205" s="1">
        <v>11603</v>
      </c>
      <c r="G1205" s="1">
        <v>11603</v>
      </c>
      <c r="H1205" s="9">
        <v>0.95</v>
      </c>
    </row>
    <row r="1206" spans="1:8" x14ac:dyDescent="0.3">
      <c r="A1206" t="s">
        <v>2066</v>
      </c>
      <c r="B1206" t="s">
        <v>2067</v>
      </c>
      <c r="C1206">
        <v>521</v>
      </c>
      <c r="D1206" t="s">
        <v>6096</v>
      </c>
      <c r="E1206" s="2">
        <v>44498</v>
      </c>
      <c r="F1206" s="1">
        <v>10867</v>
      </c>
      <c r="G1206" s="1">
        <v>10864</v>
      </c>
      <c r="H1206" s="9">
        <v>0.9</v>
      </c>
    </row>
    <row r="1207" spans="1:8" x14ac:dyDescent="0.3">
      <c r="A1207" t="s">
        <v>6105</v>
      </c>
      <c r="B1207" t="s">
        <v>6106</v>
      </c>
      <c r="C1207">
        <v>0</v>
      </c>
      <c r="D1207" t="s">
        <v>6096</v>
      </c>
      <c r="F1207" s="1">
        <v>0</v>
      </c>
      <c r="G1207" s="1">
        <v>0</v>
      </c>
      <c r="H1207" s="9">
        <v>1</v>
      </c>
    </row>
    <row r="1208" spans="1:8" x14ac:dyDescent="0.3">
      <c r="A1208" t="s">
        <v>6107</v>
      </c>
      <c r="B1208" t="s">
        <v>6108</v>
      </c>
      <c r="C1208">
        <v>0</v>
      </c>
      <c r="D1208" t="s">
        <v>6096</v>
      </c>
      <c r="F1208" s="1">
        <v>0</v>
      </c>
      <c r="G1208" s="1">
        <v>0</v>
      </c>
      <c r="H1208" s="9">
        <v>1</v>
      </c>
    </row>
    <row r="1209" spans="1:8" x14ac:dyDescent="0.3">
      <c r="A1209" t="s">
        <v>6109</v>
      </c>
      <c r="B1209" t="s">
        <v>6110</v>
      </c>
      <c r="C1209">
        <v>0</v>
      </c>
      <c r="D1209" t="s">
        <v>6096</v>
      </c>
      <c r="F1209" s="1">
        <v>0</v>
      </c>
      <c r="G1209" s="1">
        <v>0</v>
      </c>
      <c r="H1209" s="9">
        <v>1</v>
      </c>
    </row>
    <row r="1210" spans="1:8" x14ac:dyDescent="0.3">
      <c r="A1210" t="s">
        <v>1017</v>
      </c>
      <c r="B1210" t="s">
        <v>1018</v>
      </c>
      <c r="C1210">
        <v>1</v>
      </c>
      <c r="D1210" t="s">
        <v>6096</v>
      </c>
      <c r="E1210" t="s">
        <v>6096</v>
      </c>
      <c r="F1210" s="1">
        <v>1734</v>
      </c>
      <c r="G1210" s="1">
        <v>1683</v>
      </c>
      <c r="H1210" s="9">
        <v>1</v>
      </c>
    </row>
    <row r="1211" spans="1:8" x14ac:dyDescent="0.3">
      <c r="A1211" t="s">
        <v>1557</v>
      </c>
      <c r="B1211" t="s">
        <v>1558</v>
      </c>
      <c r="C1211">
        <v>2</v>
      </c>
      <c r="D1211" t="s">
        <v>6096</v>
      </c>
      <c r="E1211" t="s">
        <v>6111</v>
      </c>
      <c r="F1211" s="1">
        <v>77557</v>
      </c>
      <c r="G1211" s="1">
        <v>76699</v>
      </c>
      <c r="H1211" s="9">
        <v>1</v>
      </c>
    </row>
    <row r="1212" spans="1:8" x14ac:dyDescent="0.3">
      <c r="A1212" t="s">
        <v>1355</v>
      </c>
      <c r="B1212" t="s">
        <v>1356</v>
      </c>
      <c r="C1212">
        <v>5</v>
      </c>
      <c r="D1212" t="s">
        <v>6096</v>
      </c>
      <c r="E1212" t="s">
        <v>6112</v>
      </c>
      <c r="F1212" s="1">
        <v>18184</v>
      </c>
      <c r="G1212" s="1">
        <v>18184</v>
      </c>
      <c r="H1212" s="9">
        <v>1</v>
      </c>
    </row>
    <row r="1213" spans="1:8" x14ac:dyDescent="0.3">
      <c r="A1213" t="s">
        <v>1385</v>
      </c>
      <c r="B1213" t="s">
        <v>1386</v>
      </c>
      <c r="C1213">
        <v>14</v>
      </c>
      <c r="D1213" t="s">
        <v>6096</v>
      </c>
      <c r="E1213" t="s">
        <v>6063</v>
      </c>
      <c r="F1213" s="1">
        <v>17474</v>
      </c>
      <c r="G1213" s="1">
        <v>17474</v>
      </c>
      <c r="H1213" s="9">
        <v>1</v>
      </c>
    </row>
    <row r="1214" spans="1:8" x14ac:dyDescent="0.3">
      <c r="A1214" t="s">
        <v>798</v>
      </c>
      <c r="B1214" t="s">
        <v>799</v>
      </c>
      <c r="C1214">
        <v>21</v>
      </c>
      <c r="D1214" t="s">
        <v>6096</v>
      </c>
      <c r="E1214" t="s">
        <v>5137</v>
      </c>
      <c r="F1214" s="1">
        <v>40858</v>
      </c>
      <c r="G1214" s="1">
        <v>40858</v>
      </c>
      <c r="H1214" s="9">
        <v>1</v>
      </c>
    </row>
    <row r="1215" spans="1:8" x14ac:dyDescent="0.3">
      <c r="A1215" t="s">
        <v>3376</v>
      </c>
      <c r="B1215" t="s">
        <v>3377</v>
      </c>
      <c r="C1215">
        <v>21</v>
      </c>
      <c r="D1215" t="s">
        <v>6096</v>
      </c>
      <c r="E1215" t="s">
        <v>5137</v>
      </c>
      <c r="F1215" s="1">
        <v>3880</v>
      </c>
      <c r="G1215" s="1">
        <v>3880</v>
      </c>
      <c r="H1215" s="9">
        <v>1</v>
      </c>
    </row>
    <row r="1216" spans="1:8" x14ac:dyDescent="0.3">
      <c r="A1216" t="s">
        <v>1363</v>
      </c>
      <c r="B1216" t="s">
        <v>1364</v>
      </c>
      <c r="C1216">
        <v>37</v>
      </c>
      <c r="D1216" t="s">
        <v>6096</v>
      </c>
      <c r="E1216" t="s">
        <v>5839</v>
      </c>
      <c r="F1216" s="1">
        <v>18074</v>
      </c>
      <c r="G1216" s="1">
        <v>18074</v>
      </c>
      <c r="H1216" s="9">
        <v>1</v>
      </c>
    </row>
    <row r="1217" spans="1:8" x14ac:dyDescent="0.3">
      <c r="A1217" t="s">
        <v>1393</v>
      </c>
      <c r="B1217" t="s">
        <v>1394</v>
      </c>
      <c r="C1217">
        <v>37</v>
      </c>
      <c r="D1217" t="s">
        <v>6096</v>
      </c>
      <c r="E1217" t="s">
        <v>5839</v>
      </c>
      <c r="F1217" s="1">
        <v>9186</v>
      </c>
      <c r="G1217" s="1">
        <v>9186</v>
      </c>
      <c r="H1217" s="9">
        <v>1</v>
      </c>
    </row>
    <row r="1218" spans="1:8" x14ac:dyDescent="0.3">
      <c r="A1218" t="s">
        <v>2387</v>
      </c>
      <c r="B1218" t="s">
        <v>2388</v>
      </c>
      <c r="C1218">
        <v>37</v>
      </c>
      <c r="D1218" t="s">
        <v>6096</v>
      </c>
      <c r="E1218" t="s">
        <v>5839</v>
      </c>
      <c r="F1218" s="1">
        <v>14004</v>
      </c>
      <c r="G1218" s="1">
        <v>14004</v>
      </c>
      <c r="H1218" s="9">
        <v>1</v>
      </c>
    </row>
    <row r="1219" spans="1:8" x14ac:dyDescent="0.3">
      <c r="A1219" t="s">
        <v>3368</v>
      </c>
      <c r="B1219" t="s">
        <v>3369</v>
      </c>
      <c r="C1219">
        <v>40</v>
      </c>
      <c r="D1219" t="s">
        <v>6096</v>
      </c>
      <c r="E1219" t="s">
        <v>5138</v>
      </c>
      <c r="F1219" s="1">
        <v>2488</v>
      </c>
      <c r="G1219" s="1">
        <v>2488</v>
      </c>
      <c r="H1219" s="9">
        <v>1</v>
      </c>
    </row>
    <row r="1220" spans="1:8" x14ac:dyDescent="0.3">
      <c r="A1220" t="s">
        <v>3370</v>
      </c>
      <c r="B1220" t="s">
        <v>3371</v>
      </c>
      <c r="C1220">
        <v>40</v>
      </c>
      <c r="D1220" t="s">
        <v>6096</v>
      </c>
      <c r="E1220" t="s">
        <v>5138</v>
      </c>
      <c r="F1220" s="1">
        <v>5237</v>
      </c>
      <c r="G1220" s="1">
        <v>5237</v>
      </c>
      <c r="H1220" s="9">
        <v>1</v>
      </c>
    </row>
    <row r="1221" spans="1:8" x14ac:dyDescent="0.3">
      <c r="A1221" t="s">
        <v>229</v>
      </c>
      <c r="B1221" t="s">
        <v>230</v>
      </c>
      <c r="C1221">
        <v>60</v>
      </c>
      <c r="D1221" t="s">
        <v>6096</v>
      </c>
      <c r="E1221" t="s">
        <v>5840</v>
      </c>
      <c r="F1221" s="1">
        <v>1307</v>
      </c>
      <c r="G1221" s="1">
        <v>1298</v>
      </c>
      <c r="H1221" s="9">
        <v>1</v>
      </c>
    </row>
    <row r="1222" spans="1:8" x14ac:dyDescent="0.3">
      <c r="A1222" t="s">
        <v>564</v>
      </c>
      <c r="B1222" t="s">
        <v>565</v>
      </c>
      <c r="C1222">
        <v>60</v>
      </c>
      <c r="D1222" t="s">
        <v>6096</v>
      </c>
      <c r="E1222" t="s">
        <v>5840</v>
      </c>
      <c r="F1222" s="1">
        <v>9425</v>
      </c>
      <c r="G1222" s="1">
        <v>9425</v>
      </c>
      <c r="H1222" s="9">
        <v>1</v>
      </c>
    </row>
    <row r="1223" spans="1:8" x14ac:dyDescent="0.3">
      <c r="A1223" t="s">
        <v>1479</v>
      </c>
      <c r="B1223" t="s">
        <v>1480</v>
      </c>
      <c r="C1223">
        <v>79</v>
      </c>
      <c r="D1223" t="s">
        <v>6096</v>
      </c>
      <c r="E1223" t="s">
        <v>6113</v>
      </c>
      <c r="F1223" s="1">
        <v>18333</v>
      </c>
      <c r="G1223" s="1">
        <v>18312</v>
      </c>
      <c r="H1223" s="9">
        <v>1</v>
      </c>
    </row>
    <row r="1224" spans="1:8" x14ac:dyDescent="0.3">
      <c r="A1224" t="s">
        <v>2293</v>
      </c>
      <c r="B1224" t="s">
        <v>2294</v>
      </c>
      <c r="C1224">
        <v>85</v>
      </c>
      <c r="D1224" t="s">
        <v>6096</v>
      </c>
      <c r="E1224" t="s">
        <v>6114</v>
      </c>
      <c r="F1224" s="1">
        <v>21205</v>
      </c>
      <c r="G1224" s="1">
        <v>21205</v>
      </c>
      <c r="H1224" s="9">
        <v>1</v>
      </c>
    </row>
    <row r="1225" spans="1:8" x14ac:dyDescent="0.3">
      <c r="A1225" t="s">
        <v>2325</v>
      </c>
      <c r="B1225" t="s">
        <v>2326</v>
      </c>
      <c r="C1225">
        <v>85</v>
      </c>
      <c r="D1225" t="s">
        <v>6096</v>
      </c>
      <c r="E1225" t="s">
        <v>6114</v>
      </c>
      <c r="F1225" s="1">
        <v>22229</v>
      </c>
      <c r="G1225" s="1">
        <v>22229</v>
      </c>
      <c r="H1225" s="9">
        <v>1</v>
      </c>
    </row>
    <row r="1226" spans="1:8" x14ac:dyDescent="0.3">
      <c r="A1226" t="s">
        <v>1099</v>
      </c>
      <c r="B1226" t="s">
        <v>1100</v>
      </c>
      <c r="C1226">
        <v>114</v>
      </c>
      <c r="D1226" t="s">
        <v>6096</v>
      </c>
      <c r="E1226" t="s">
        <v>6115</v>
      </c>
      <c r="F1226" s="1">
        <v>8913</v>
      </c>
      <c r="G1226" s="1">
        <v>8913</v>
      </c>
      <c r="H1226" s="9">
        <v>1</v>
      </c>
    </row>
    <row r="1227" spans="1:8" x14ac:dyDescent="0.3">
      <c r="A1227" t="s">
        <v>1395</v>
      </c>
      <c r="B1227" t="s">
        <v>1396</v>
      </c>
      <c r="C1227">
        <v>144</v>
      </c>
      <c r="D1227" t="s">
        <v>6096</v>
      </c>
      <c r="E1227" t="s">
        <v>6116</v>
      </c>
      <c r="F1227" s="1">
        <v>47875</v>
      </c>
      <c r="G1227" s="1">
        <v>47875</v>
      </c>
      <c r="H1227" s="9">
        <v>1</v>
      </c>
    </row>
    <row r="1228" spans="1:8" x14ac:dyDescent="0.3">
      <c r="A1228" t="s">
        <v>1421</v>
      </c>
      <c r="B1228" t="s">
        <v>1422</v>
      </c>
      <c r="C1228">
        <v>144</v>
      </c>
      <c r="D1228" t="s">
        <v>6096</v>
      </c>
      <c r="E1228" t="s">
        <v>6116</v>
      </c>
      <c r="F1228" s="1">
        <v>47875</v>
      </c>
      <c r="G1228" s="1">
        <v>47875</v>
      </c>
      <c r="H1228" s="9">
        <v>1</v>
      </c>
    </row>
    <row r="1229" spans="1:8" x14ac:dyDescent="0.3">
      <c r="A1229" t="s">
        <v>3028</v>
      </c>
      <c r="B1229" t="s">
        <v>3029</v>
      </c>
      <c r="C1229">
        <v>209</v>
      </c>
      <c r="D1229" t="s">
        <v>6096</v>
      </c>
      <c r="E1229" t="s">
        <v>6117</v>
      </c>
      <c r="F1229" s="1">
        <v>2356</v>
      </c>
      <c r="G1229" s="1">
        <v>2356</v>
      </c>
      <c r="H1229" s="9">
        <v>1</v>
      </c>
    </row>
    <row r="1230" spans="1:8" x14ac:dyDescent="0.3">
      <c r="A1230" t="s">
        <v>3122</v>
      </c>
      <c r="B1230" t="s">
        <v>3123</v>
      </c>
      <c r="C1230">
        <v>209</v>
      </c>
      <c r="D1230" t="s">
        <v>6096</v>
      </c>
      <c r="E1230" t="s">
        <v>6117</v>
      </c>
      <c r="F1230" s="1">
        <v>2356</v>
      </c>
      <c r="G1230" s="1">
        <v>2356</v>
      </c>
      <c r="H1230" s="9">
        <v>1</v>
      </c>
    </row>
    <row r="1231" spans="1:8" x14ac:dyDescent="0.3">
      <c r="A1231" t="s">
        <v>3030</v>
      </c>
      <c r="B1231" t="s">
        <v>3031</v>
      </c>
      <c r="C1231">
        <v>209</v>
      </c>
      <c r="D1231" t="s">
        <v>6096</v>
      </c>
      <c r="E1231" t="s">
        <v>6117</v>
      </c>
      <c r="F1231" s="1">
        <v>15122</v>
      </c>
      <c r="G1231" s="1">
        <v>15122</v>
      </c>
      <c r="H1231" s="9">
        <v>1</v>
      </c>
    </row>
    <row r="1232" spans="1:8" x14ac:dyDescent="0.3">
      <c r="A1232" t="s">
        <v>3124</v>
      </c>
      <c r="B1232" t="s">
        <v>3125</v>
      </c>
      <c r="C1232">
        <v>209</v>
      </c>
      <c r="D1232" t="s">
        <v>6096</v>
      </c>
      <c r="E1232" t="s">
        <v>6117</v>
      </c>
      <c r="F1232" s="1">
        <v>51164</v>
      </c>
      <c r="G1232" s="1">
        <v>51164</v>
      </c>
      <c r="H1232" s="9">
        <v>1</v>
      </c>
    </row>
    <row r="1233" spans="1:8" x14ac:dyDescent="0.3">
      <c r="A1233" t="s">
        <v>2884</v>
      </c>
      <c r="B1233" t="s">
        <v>2885</v>
      </c>
      <c r="C1233">
        <v>230</v>
      </c>
      <c r="D1233" t="s">
        <v>6096</v>
      </c>
      <c r="E1233" t="s">
        <v>6118</v>
      </c>
      <c r="F1233" s="1">
        <v>3534</v>
      </c>
      <c r="G1233" s="1">
        <v>3534</v>
      </c>
      <c r="H1233" s="9">
        <v>1</v>
      </c>
    </row>
    <row r="1234" spans="1:8" x14ac:dyDescent="0.3">
      <c r="A1234" t="s">
        <v>2902</v>
      </c>
      <c r="B1234" t="s">
        <v>2903</v>
      </c>
      <c r="C1234">
        <v>230</v>
      </c>
      <c r="D1234" t="s">
        <v>6096</v>
      </c>
      <c r="E1234" t="s">
        <v>6118</v>
      </c>
      <c r="F1234" s="1">
        <v>13241</v>
      </c>
      <c r="G1234" s="1">
        <v>12978</v>
      </c>
      <c r="H1234" s="9">
        <v>1</v>
      </c>
    </row>
    <row r="1235" spans="1:8" x14ac:dyDescent="0.3">
      <c r="A1235" t="s">
        <v>27</v>
      </c>
      <c r="B1235" t="s">
        <v>28</v>
      </c>
      <c r="C1235">
        <v>250</v>
      </c>
      <c r="D1235" t="s">
        <v>6096</v>
      </c>
      <c r="E1235" t="s">
        <v>6119</v>
      </c>
      <c r="F1235" s="1">
        <v>27080</v>
      </c>
      <c r="G1235" s="1">
        <v>27080</v>
      </c>
      <c r="H1235" s="9">
        <v>1</v>
      </c>
    </row>
    <row r="1236" spans="1:8" x14ac:dyDescent="0.3">
      <c r="A1236" t="s">
        <v>33</v>
      </c>
      <c r="B1236" t="s">
        <v>34</v>
      </c>
      <c r="C1236">
        <v>250</v>
      </c>
      <c r="D1236" t="s">
        <v>6096</v>
      </c>
      <c r="E1236" t="s">
        <v>6119</v>
      </c>
      <c r="F1236" s="1">
        <v>245877</v>
      </c>
      <c r="G1236" s="1">
        <v>245877</v>
      </c>
      <c r="H1236" s="9">
        <v>1</v>
      </c>
    </row>
    <row r="1237" spans="1:8" x14ac:dyDescent="0.3">
      <c r="A1237" t="s">
        <v>39</v>
      </c>
      <c r="B1237" t="s">
        <v>40</v>
      </c>
      <c r="C1237">
        <v>250</v>
      </c>
      <c r="D1237" t="s">
        <v>6096</v>
      </c>
      <c r="E1237" t="s">
        <v>6119</v>
      </c>
      <c r="F1237" s="1">
        <v>150254</v>
      </c>
      <c r="G1237" s="1">
        <v>150254</v>
      </c>
      <c r="H1237" s="9">
        <v>1</v>
      </c>
    </row>
    <row r="1238" spans="1:8" x14ac:dyDescent="0.3">
      <c r="A1238" t="s">
        <v>45</v>
      </c>
      <c r="B1238" t="s">
        <v>46</v>
      </c>
      <c r="C1238">
        <v>250</v>
      </c>
      <c r="D1238" t="s">
        <v>6096</v>
      </c>
      <c r="E1238" t="s">
        <v>6119</v>
      </c>
      <c r="F1238" s="1">
        <v>1545368</v>
      </c>
      <c r="G1238" s="1">
        <v>1545368</v>
      </c>
      <c r="H1238" s="9">
        <v>1</v>
      </c>
    </row>
    <row r="1239" spans="1:8" x14ac:dyDescent="0.3">
      <c r="A1239" t="s">
        <v>3651</v>
      </c>
      <c r="B1239" t="s">
        <v>3652</v>
      </c>
      <c r="C1239">
        <v>250</v>
      </c>
      <c r="D1239" t="s">
        <v>6096</v>
      </c>
      <c r="E1239" t="s">
        <v>6119</v>
      </c>
      <c r="F1239" s="1">
        <v>151453</v>
      </c>
      <c r="G1239" s="1">
        <v>151453</v>
      </c>
      <c r="H1239" s="9">
        <v>1</v>
      </c>
    </row>
    <row r="1240" spans="1:8" x14ac:dyDescent="0.3">
      <c r="A1240" t="s">
        <v>3657</v>
      </c>
      <c r="B1240" t="s">
        <v>3658</v>
      </c>
      <c r="C1240">
        <v>250</v>
      </c>
      <c r="D1240" t="s">
        <v>6096</v>
      </c>
      <c r="E1240" t="s">
        <v>6119</v>
      </c>
      <c r="F1240" s="1">
        <v>67934</v>
      </c>
      <c r="G1240" s="1">
        <v>67934</v>
      </c>
      <c r="H1240" s="9">
        <v>1</v>
      </c>
    </row>
    <row r="1241" spans="1:8" x14ac:dyDescent="0.3">
      <c r="A1241" t="s">
        <v>3661</v>
      </c>
      <c r="B1241" t="s">
        <v>3662</v>
      </c>
      <c r="C1241">
        <v>250</v>
      </c>
      <c r="D1241" t="s">
        <v>6096</v>
      </c>
      <c r="E1241" t="s">
        <v>6119</v>
      </c>
      <c r="F1241" s="1">
        <v>59862</v>
      </c>
      <c r="G1241" s="1">
        <v>59862</v>
      </c>
      <c r="H1241" s="9">
        <v>1</v>
      </c>
    </row>
    <row r="1242" spans="1:8" x14ac:dyDescent="0.3">
      <c r="A1242" t="s">
        <v>3677</v>
      </c>
      <c r="B1242" t="s">
        <v>3678</v>
      </c>
      <c r="C1242">
        <v>250</v>
      </c>
      <c r="D1242" t="s">
        <v>6096</v>
      </c>
      <c r="E1242" t="s">
        <v>6119</v>
      </c>
      <c r="F1242" s="1">
        <v>281046</v>
      </c>
      <c r="G1242" s="1">
        <v>281046</v>
      </c>
      <c r="H1242" s="9">
        <v>1</v>
      </c>
    </row>
    <row r="1243" spans="1:8" x14ac:dyDescent="0.3">
      <c r="A1243" t="s">
        <v>3693</v>
      </c>
      <c r="B1243" t="s">
        <v>3694</v>
      </c>
      <c r="C1243">
        <v>250</v>
      </c>
      <c r="D1243" t="s">
        <v>6096</v>
      </c>
      <c r="E1243" t="s">
        <v>6119</v>
      </c>
      <c r="F1243" s="1">
        <v>251694</v>
      </c>
      <c r="G1243" s="1">
        <v>251694</v>
      </c>
      <c r="H1243" s="9">
        <v>1</v>
      </c>
    </row>
    <row r="1244" spans="1:8" x14ac:dyDescent="0.3">
      <c r="A1244" t="s">
        <v>3699</v>
      </c>
      <c r="B1244" t="s">
        <v>3700</v>
      </c>
      <c r="C1244">
        <v>250</v>
      </c>
      <c r="D1244" t="s">
        <v>6096</v>
      </c>
      <c r="E1244" t="s">
        <v>6119</v>
      </c>
      <c r="F1244" s="1">
        <v>35277</v>
      </c>
      <c r="G1244" s="1">
        <v>35277</v>
      </c>
      <c r="H1244" s="9">
        <v>1</v>
      </c>
    </row>
    <row r="1245" spans="1:8" x14ac:dyDescent="0.3">
      <c r="A1245" t="s">
        <v>3703</v>
      </c>
      <c r="B1245" t="s">
        <v>3704</v>
      </c>
      <c r="C1245">
        <v>250</v>
      </c>
      <c r="D1245" t="s">
        <v>6096</v>
      </c>
      <c r="E1245" t="s">
        <v>6119</v>
      </c>
      <c r="F1245" s="1">
        <v>124659</v>
      </c>
      <c r="G1245" s="1">
        <v>109328</v>
      </c>
      <c r="H1245" s="9">
        <v>1</v>
      </c>
    </row>
    <row r="1246" spans="1:8" x14ac:dyDescent="0.3">
      <c r="A1246" t="s">
        <v>1407</v>
      </c>
      <c r="B1246" t="s">
        <v>1408</v>
      </c>
      <c r="C1246">
        <v>414</v>
      </c>
      <c r="D1246" t="s">
        <v>6096</v>
      </c>
      <c r="E1246" t="s">
        <v>6120</v>
      </c>
      <c r="F1246" s="1">
        <v>9186</v>
      </c>
      <c r="G1246" s="1">
        <v>9186</v>
      </c>
      <c r="H1246" s="9">
        <v>1</v>
      </c>
    </row>
    <row r="1247" spans="1:8" x14ac:dyDescent="0.3">
      <c r="A1247" t="s">
        <v>1409</v>
      </c>
      <c r="B1247" t="s">
        <v>1410</v>
      </c>
      <c r="C1247">
        <v>414</v>
      </c>
      <c r="D1247" t="s">
        <v>6096</v>
      </c>
      <c r="E1247" t="s">
        <v>6120</v>
      </c>
      <c r="F1247" s="1">
        <v>3505</v>
      </c>
      <c r="G1247" s="1">
        <v>3505</v>
      </c>
      <c r="H1247" s="9">
        <v>1</v>
      </c>
    </row>
    <row r="1248" spans="1:8" x14ac:dyDescent="0.3">
      <c r="A1248" t="s">
        <v>1415</v>
      </c>
      <c r="B1248" t="s">
        <v>1416</v>
      </c>
      <c r="C1248">
        <v>414</v>
      </c>
      <c r="D1248" t="s">
        <v>6096</v>
      </c>
      <c r="E1248" t="s">
        <v>6120</v>
      </c>
      <c r="F1248" s="1">
        <v>14019</v>
      </c>
      <c r="G1248" s="1">
        <v>14019</v>
      </c>
      <c r="H1248" s="9">
        <v>1</v>
      </c>
    </row>
    <row r="1249" spans="1:8" x14ac:dyDescent="0.3">
      <c r="A1249" t="s">
        <v>2497</v>
      </c>
      <c r="B1249" t="s">
        <v>2498</v>
      </c>
      <c r="C1249">
        <v>450</v>
      </c>
      <c r="D1249" t="s">
        <v>6096</v>
      </c>
      <c r="E1249" s="2">
        <v>44397</v>
      </c>
      <c r="F1249" s="1">
        <v>22531</v>
      </c>
      <c r="G1249" s="1">
        <v>22531</v>
      </c>
      <c r="H1249" s="9">
        <v>0.95</v>
      </c>
    </row>
    <row r="1250" spans="1:8" x14ac:dyDescent="0.3">
      <c r="A1250" t="s">
        <v>6121</v>
      </c>
      <c r="B1250" t="s">
        <v>6122</v>
      </c>
      <c r="C1250">
        <v>13</v>
      </c>
      <c r="D1250" t="s">
        <v>6123</v>
      </c>
      <c r="E1250" t="s">
        <v>6063</v>
      </c>
      <c r="F1250" s="1">
        <v>0</v>
      </c>
      <c r="G1250" s="1">
        <v>0</v>
      </c>
      <c r="H1250" s="9">
        <v>1</v>
      </c>
    </row>
    <row r="1251" spans="1:8" x14ac:dyDescent="0.3">
      <c r="A1251" t="s">
        <v>1003</v>
      </c>
      <c r="B1251" t="s">
        <v>1004</v>
      </c>
      <c r="C1251">
        <v>1</v>
      </c>
      <c r="D1251" t="s">
        <v>6123</v>
      </c>
      <c r="E1251" t="s">
        <v>6123</v>
      </c>
      <c r="F1251" s="1">
        <v>3468</v>
      </c>
      <c r="G1251" s="1">
        <v>3367</v>
      </c>
      <c r="H1251" s="9">
        <v>1</v>
      </c>
    </row>
    <row r="1252" spans="1:8" x14ac:dyDescent="0.3">
      <c r="A1252" t="s">
        <v>245</v>
      </c>
      <c r="B1252" t="s">
        <v>246</v>
      </c>
      <c r="C1252">
        <v>5</v>
      </c>
      <c r="D1252" t="s">
        <v>6123</v>
      </c>
      <c r="E1252" t="s">
        <v>6124</v>
      </c>
      <c r="F1252" s="1">
        <v>24033</v>
      </c>
      <c r="G1252" s="1">
        <v>24033</v>
      </c>
      <c r="H1252" s="9">
        <v>1</v>
      </c>
    </row>
    <row r="1253" spans="1:8" x14ac:dyDescent="0.3">
      <c r="A1253" t="s">
        <v>267</v>
      </c>
      <c r="B1253" t="s">
        <v>268</v>
      </c>
      <c r="C1253">
        <v>5</v>
      </c>
      <c r="D1253" t="s">
        <v>6123</v>
      </c>
      <c r="E1253" t="s">
        <v>6124</v>
      </c>
      <c r="F1253" s="1">
        <v>24033</v>
      </c>
      <c r="G1253" s="1">
        <v>24033</v>
      </c>
      <c r="H1253" s="9">
        <v>1</v>
      </c>
    </row>
    <row r="1254" spans="1:8" x14ac:dyDescent="0.3">
      <c r="A1254" t="s">
        <v>363</v>
      </c>
      <c r="B1254" t="s">
        <v>364</v>
      </c>
      <c r="C1254">
        <v>5</v>
      </c>
      <c r="D1254" t="s">
        <v>6123</v>
      </c>
      <c r="E1254" t="s">
        <v>6124</v>
      </c>
      <c r="F1254" s="1">
        <v>24033</v>
      </c>
      <c r="G1254" s="1">
        <v>24033</v>
      </c>
      <c r="H1254" s="9">
        <v>1</v>
      </c>
    </row>
    <row r="1255" spans="1:8" x14ac:dyDescent="0.3">
      <c r="A1255" t="s">
        <v>1005</v>
      </c>
      <c r="B1255" t="s">
        <v>1006</v>
      </c>
      <c r="C1255">
        <v>10</v>
      </c>
      <c r="D1255" t="s">
        <v>6111</v>
      </c>
      <c r="E1255" t="s">
        <v>6097</v>
      </c>
      <c r="F1255" s="1">
        <v>4837</v>
      </c>
      <c r="G1255" s="1">
        <v>4697</v>
      </c>
      <c r="H1255" s="9">
        <v>1</v>
      </c>
    </row>
    <row r="1256" spans="1:8" x14ac:dyDescent="0.3">
      <c r="A1256" t="s">
        <v>202</v>
      </c>
      <c r="B1256" t="s">
        <v>203</v>
      </c>
      <c r="C1256">
        <v>96</v>
      </c>
      <c r="D1256" t="s">
        <v>6124</v>
      </c>
      <c r="E1256" t="s">
        <v>5844</v>
      </c>
      <c r="F1256" s="1">
        <v>0</v>
      </c>
      <c r="G1256" s="1">
        <v>0</v>
      </c>
      <c r="H1256" s="9">
        <v>1</v>
      </c>
    </row>
    <row r="1257" spans="1:8" x14ac:dyDescent="0.3">
      <c r="A1257" t="s">
        <v>6125</v>
      </c>
      <c r="B1257" t="s">
        <v>6126</v>
      </c>
      <c r="C1257">
        <v>2</v>
      </c>
      <c r="D1257" t="s">
        <v>6124</v>
      </c>
      <c r="E1257" t="s">
        <v>6127</v>
      </c>
      <c r="F1257" s="1">
        <v>0</v>
      </c>
      <c r="G1257" s="1">
        <v>0</v>
      </c>
      <c r="H1257" s="9">
        <v>1</v>
      </c>
    </row>
    <row r="1258" spans="1:8" x14ac:dyDescent="0.3">
      <c r="A1258" t="s">
        <v>6128</v>
      </c>
      <c r="B1258" t="s">
        <v>6129</v>
      </c>
      <c r="C1258">
        <v>9</v>
      </c>
      <c r="D1258" t="s">
        <v>6124</v>
      </c>
      <c r="E1258" t="s">
        <v>6063</v>
      </c>
      <c r="F1258" s="1">
        <v>0</v>
      </c>
      <c r="G1258" s="1">
        <v>0</v>
      </c>
      <c r="H1258" s="9">
        <v>1</v>
      </c>
    </row>
    <row r="1259" spans="1:8" x14ac:dyDescent="0.3">
      <c r="A1259" t="s">
        <v>6130</v>
      </c>
      <c r="B1259" t="s">
        <v>6131</v>
      </c>
      <c r="C1259">
        <v>8</v>
      </c>
      <c r="D1259" t="s">
        <v>6132</v>
      </c>
      <c r="E1259" t="s">
        <v>6063</v>
      </c>
      <c r="F1259" s="1">
        <v>0</v>
      </c>
      <c r="G1259" s="1">
        <v>0</v>
      </c>
      <c r="H1259" s="9">
        <v>1</v>
      </c>
    </row>
    <row r="1260" spans="1:8" x14ac:dyDescent="0.3">
      <c r="A1260" t="s">
        <v>930</v>
      </c>
      <c r="B1260" t="s">
        <v>931</v>
      </c>
      <c r="C1260">
        <v>266</v>
      </c>
      <c r="D1260" t="s">
        <v>6132</v>
      </c>
      <c r="E1260" t="s">
        <v>6133</v>
      </c>
      <c r="F1260" s="1">
        <v>398</v>
      </c>
      <c r="G1260" s="1">
        <v>398</v>
      </c>
      <c r="H1260" s="9">
        <v>1</v>
      </c>
    </row>
    <row r="1261" spans="1:8" x14ac:dyDescent="0.3">
      <c r="A1261" t="s">
        <v>6134</v>
      </c>
      <c r="B1261" t="s">
        <v>6135</v>
      </c>
      <c r="C1261">
        <v>54</v>
      </c>
      <c r="D1261" t="s">
        <v>6132</v>
      </c>
      <c r="E1261" t="s">
        <v>5840</v>
      </c>
      <c r="F1261" s="1">
        <v>0</v>
      </c>
      <c r="G1261" s="1">
        <v>0</v>
      </c>
      <c r="H1261" s="9">
        <v>1</v>
      </c>
    </row>
    <row r="1262" spans="1:8" x14ac:dyDescent="0.3">
      <c r="A1262" t="s">
        <v>6136</v>
      </c>
      <c r="B1262" t="s">
        <v>6137</v>
      </c>
      <c r="C1262">
        <v>54</v>
      </c>
      <c r="D1262" t="s">
        <v>6132</v>
      </c>
      <c r="E1262" t="s">
        <v>5840</v>
      </c>
      <c r="F1262" s="1">
        <v>0</v>
      </c>
      <c r="G1262" s="1">
        <v>0</v>
      </c>
      <c r="H1262" s="9">
        <v>1</v>
      </c>
    </row>
    <row r="1263" spans="1:8" x14ac:dyDescent="0.3">
      <c r="A1263" t="s">
        <v>6138</v>
      </c>
      <c r="B1263" t="s">
        <v>6139</v>
      </c>
      <c r="C1263">
        <v>54</v>
      </c>
      <c r="D1263" t="s">
        <v>6132</v>
      </c>
      <c r="E1263" t="s">
        <v>5840</v>
      </c>
      <c r="F1263" s="1">
        <v>0</v>
      </c>
      <c r="G1263" s="1">
        <v>0</v>
      </c>
      <c r="H1263" s="9">
        <v>1</v>
      </c>
    </row>
    <row r="1264" spans="1:8" x14ac:dyDescent="0.3">
      <c r="A1264" t="s">
        <v>6140</v>
      </c>
      <c r="B1264" t="s">
        <v>6141</v>
      </c>
      <c r="C1264">
        <v>2</v>
      </c>
      <c r="D1264" t="s">
        <v>6127</v>
      </c>
      <c r="E1264" t="s">
        <v>6142</v>
      </c>
      <c r="F1264" s="1">
        <v>0</v>
      </c>
      <c r="G1264" s="1">
        <v>0</v>
      </c>
      <c r="H1264" s="9">
        <v>1</v>
      </c>
    </row>
    <row r="1265" spans="1:8" x14ac:dyDescent="0.3">
      <c r="A1265" t="s">
        <v>219</v>
      </c>
      <c r="B1265" t="s">
        <v>220</v>
      </c>
      <c r="C1265">
        <v>94</v>
      </c>
      <c r="D1265" t="s">
        <v>6127</v>
      </c>
      <c r="E1265" t="s">
        <v>5844</v>
      </c>
      <c r="F1265" s="1">
        <v>9103</v>
      </c>
      <c r="G1265" s="1">
        <v>9103</v>
      </c>
      <c r="H1265" s="9">
        <v>1</v>
      </c>
    </row>
    <row r="1266" spans="1:8" x14ac:dyDescent="0.3">
      <c r="A1266" t="s">
        <v>878</v>
      </c>
      <c r="B1266" t="s">
        <v>879</v>
      </c>
      <c r="C1266">
        <v>158</v>
      </c>
      <c r="D1266" t="s">
        <v>6127</v>
      </c>
      <c r="E1266" t="s">
        <v>6143</v>
      </c>
      <c r="F1266" s="1">
        <v>41873</v>
      </c>
      <c r="G1266" s="1">
        <v>41873</v>
      </c>
      <c r="H1266" s="9">
        <v>1</v>
      </c>
    </row>
    <row r="1267" spans="1:8" x14ac:dyDescent="0.3">
      <c r="A1267" t="s">
        <v>6144</v>
      </c>
      <c r="B1267" t="s">
        <v>6145</v>
      </c>
      <c r="C1267">
        <v>1</v>
      </c>
      <c r="D1267" t="s">
        <v>6060</v>
      </c>
      <c r="E1267" t="s">
        <v>6146</v>
      </c>
      <c r="F1267" s="1">
        <v>0</v>
      </c>
      <c r="G1267" s="1">
        <v>0</v>
      </c>
      <c r="H1267" s="9">
        <v>1</v>
      </c>
    </row>
    <row r="1268" spans="1:8" x14ac:dyDescent="0.3">
      <c r="A1268" t="s">
        <v>920</v>
      </c>
      <c r="B1268" t="s">
        <v>921</v>
      </c>
      <c r="C1268">
        <v>11</v>
      </c>
      <c r="D1268" t="s">
        <v>6146</v>
      </c>
      <c r="E1268" t="s">
        <v>5953</v>
      </c>
      <c r="F1268" s="1">
        <v>14961</v>
      </c>
      <c r="G1268" s="1">
        <v>14961</v>
      </c>
      <c r="H1268" s="9">
        <v>1</v>
      </c>
    </row>
    <row r="1269" spans="1:8" x14ac:dyDescent="0.3">
      <c r="A1269" t="s">
        <v>6147</v>
      </c>
      <c r="B1269" t="s">
        <v>6148</v>
      </c>
      <c r="C1269">
        <v>262</v>
      </c>
      <c r="D1269" t="s">
        <v>6146</v>
      </c>
      <c r="E1269" t="s">
        <v>6133</v>
      </c>
      <c r="F1269" s="1">
        <v>0</v>
      </c>
      <c r="G1269" s="1">
        <v>0</v>
      </c>
      <c r="H1269" s="9">
        <v>1</v>
      </c>
    </row>
    <row r="1270" spans="1:8" x14ac:dyDescent="0.3">
      <c r="A1270" t="s">
        <v>870</v>
      </c>
      <c r="B1270" t="s">
        <v>871</v>
      </c>
      <c r="C1270">
        <v>290</v>
      </c>
      <c r="D1270" t="s">
        <v>6146</v>
      </c>
      <c r="E1270" t="s">
        <v>6065</v>
      </c>
      <c r="F1270" s="1">
        <v>22508</v>
      </c>
      <c r="G1270" s="1">
        <v>22508</v>
      </c>
      <c r="H1270" s="9">
        <v>1</v>
      </c>
    </row>
    <row r="1271" spans="1:8" x14ac:dyDescent="0.3">
      <c r="A1271" t="s">
        <v>6149</v>
      </c>
      <c r="B1271" t="s">
        <v>4457</v>
      </c>
      <c r="C1271">
        <v>0</v>
      </c>
      <c r="E1271" t="s">
        <v>6097</v>
      </c>
      <c r="F1271" s="1">
        <v>0</v>
      </c>
      <c r="G1271" s="1">
        <v>0</v>
      </c>
      <c r="H1271" s="9">
        <v>1</v>
      </c>
    </row>
    <row r="1272" spans="1:8" x14ac:dyDescent="0.3">
      <c r="A1272" t="s">
        <v>6150</v>
      </c>
      <c r="B1272" t="s">
        <v>6151</v>
      </c>
      <c r="C1272">
        <v>0</v>
      </c>
      <c r="D1272" t="s">
        <v>6152</v>
      </c>
      <c r="F1272" s="1">
        <v>0</v>
      </c>
      <c r="G1272" s="1">
        <v>0</v>
      </c>
      <c r="H1272" s="9">
        <v>1</v>
      </c>
    </row>
    <row r="1273" spans="1:8" x14ac:dyDescent="0.3">
      <c r="A1273" t="s">
        <v>3240</v>
      </c>
      <c r="B1273" t="s">
        <v>3241</v>
      </c>
      <c r="C1273">
        <v>133</v>
      </c>
      <c r="D1273" t="s">
        <v>6152</v>
      </c>
      <c r="E1273" t="s">
        <v>6116</v>
      </c>
      <c r="F1273" s="1">
        <v>1712</v>
      </c>
      <c r="G1273" s="1">
        <v>1712</v>
      </c>
      <c r="H1273" s="9">
        <v>1</v>
      </c>
    </row>
    <row r="1274" spans="1:8" x14ac:dyDescent="0.3">
      <c r="A1274" t="s">
        <v>3308</v>
      </c>
      <c r="B1274" t="s">
        <v>3309</v>
      </c>
      <c r="C1274">
        <v>133</v>
      </c>
      <c r="D1274" t="s">
        <v>6152</v>
      </c>
      <c r="E1274" t="s">
        <v>6116</v>
      </c>
      <c r="F1274" s="1">
        <v>17014</v>
      </c>
      <c r="G1274" s="1">
        <v>17014</v>
      </c>
      <c r="H1274" s="9">
        <v>1</v>
      </c>
    </row>
    <row r="1275" spans="1:8" x14ac:dyDescent="0.3">
      <c r="A1275" t="s">
        <v>2758</v>
      </c>
      <c r="B1275" t="s">
        <v>2759</v>
      </c>
      <c r="C1275">
        <v>218</v>
      </c>
      <c r="D1275" t="s">
        <v>6152</v>
      </c>
      <c r="E1275" t="s">
        <v>6118</v>
      </c>
      <c r="F1275" s="1">
        <v>21072</v>
      </c>
      <c r="G1275" s="1">
        <v>21072</v>
      </c>
      <c r="H1275" s="9">
        <v>1</v>
      </c>
    </row>
    <row r="1276" spans="1:8" x14ac:dyDescent="0.3">
      <c r="A1276" t="s">
        <v>2786</v>
      </c>
      <c r="B1276" t="s">
        <v>2787</v>
      </c>
      <c r="C1276">
        <v>238</v>
      </c>
      <c r="D1276" t="s">
        <v>6152</v>
      </c>
      <c r="E1276" t="s">
        <v>6119</v>
      </c>
      <c r="F1276" s="1">
        <v>24432</v>
      </c>
      <c r="G1276" s="1">
        <v>24432</v>
      </c>
      <c r="H1276" s="9">
        <v>1</v>
      </c>
    </row>
    <row r="1277" spans="1:8" x14ac:dyDescent="0.3">
      <c r="A1277" t="s">
        <v>922</v>
      </c>
      <c r="B1277" t="s">
        <v>923</v>
      </c>
      <c r="C1277">
        <v>259</v>
      </c>
      <c r="D1277" t="s">
        <v>6153</v>
      </c>
      <c r="E1277" t="s">
        <v>6133</v>
      </c>
      <c r="F1277" s="1">
        <v>67938</v>
      </c>
      <c r="G1277" s="1">
        <v>67938</v>
      </c>
      <c r="H1277" s="9">
        <v>1</v>
      </c>
    </row>
    <row r="1278" spans="1:8" x14ac:dyDescent="0.3">
      <c r="A1278" t="s">
        <v>924</v>
      </c>
      <c r="B1278" t="s">
        <v>925</v>
      </c>
      <c r="C1278">
        <v>259</v>
      </c>
      <c r="D1278" t="s">
        <v>6153</v>
      </c>
      <c r="E1278" t="s">
        <v>6133</v>
      </c>
      <c r="F1278" s="1">
        <v>70791</v>
      </c>
      <c r="G1278" s="1">
        <v>70791</v>
      </c>
      <c r="H1278" s="9">
        <v>1</v>
      </c>
    </row>
    <row r="1279" spans="1:8" x14ac:dyDescent="0.3">
      <c r="A1279" t="s">
        <v>6154</v>
      </c>
      <c r="B1279" t="s">
        <v>6155</v>
      </c>
      <c r="C1279">
        <v>0</v>
      </c>
      <c r="D1279" t="s">
        <v>6063</v>
      </c>
      <c r="F1279" s="1">
        <v>0</v>
      </c>
      <c r="G1279" s="1">
        <v>0</v>
      </c>
      <c r="H1279" s="9">
        <v>1</v>
      </c>
    </row>
    <row r="1280" spans="1:8" x14ac:dyDescent="0.3">
      <c r="A1280" t="s">
        <v>6156</v>
      </c>
      <c r="B1280" t="s">
        <v>6157</v>
      </c>
      <c r="C1280">
        <v>0</v>
      </c>
      <c r="D1280" t="s">
        <v>6063</v>
      </c>
      <c r="F1280" s="1">
        <v>0</v>
      </c>
      <c r="G1280" s="1">
        <v>0</v>
      </c>
      <c r="H1280" s="9">
        <v>1</v>
      </c>
    </row>
    <row r="1281" spans="1:8" x14ac:dyDescent="0.3">
      <c r="A1281" t="s">
        <v>6158</v>
      </c>
      <c r="B1281" t="s">
        <v>6159</v>
      </c>
      <c r="C1281">
        <v>3</v>
      </c>
      <c r="D1281" t="s">
        <v>6100</v>
      </c>
      <c r="E1281" t="s">
        <v>6160</v>
      </c>
      <c r="F1281" s="1">
        <v>0</v>
      </c>
      <c r="G1281" s="1">
        <v>0</v>
      </c>
      <c r="H1281" s="9">
        <v>1</v>
      </c>
    </row>
    <row r="1282" spans="1:8" x14ac:dyDescent="0.3">
      <c r="A1282" t="s">
        <v>868</v>
      </c>
      <c r="B1282" t="s">
        <v>869</v>
      </c>
      <c r="C1282">
        <v>150</v>
      </c>
      <c r="D1282" t="s">
        <v>6100</v>
      </c>
      <c r="E1282" t="s">
        <v>6143</v>
      </c>
      <c r="F1282" s="1">
        <v>41873</v>
      </c>
      <c r="G1282" s="1">
        <v>41873</v>
      </c>
      <c r="H1282" s="9">
        <v>1</v>
      </c>
    </row>
    <row r="1283" spans="1:8" x14ac:dyDescent="0.3">
      <c r="A1283" t="s">
        <v>6161</v>
      </c>
      <c r="B1283" t="s">
        <v>6162</v>
      </c>
      <c r="C1283">
        <v>0</v>
      </c>
      <c r="D1283" t="s">
        <v>6163</v>
      </c>
      <c r="F1283" s="1">
        <v>0</v>
      </c>
      <c r="G1283" s="1">
        <v>0</v>
      </c>
      <c r="H1283" s="9">
        <v>1</v>
      </c>
    </row>
    <row r="1284" spans="1:8" x14ac:dyDescent="0.3">
      <c r="A1284" t="s">
        <v>6164</v>
      </c>
      <c r="B1284" t="s">
        <v>6165</v>
      </c>
      <c r="C1284">
        <v>0</v>
      </c>
      <c r="D1284" t="s">
        <v>6163</v>
      </c>
      <c r="F1284" s="1">
        <v>0</v>
      </c>
      <c r="G1284" s="1">
        <v>0</v>
      </c>
      <c r="H1284" s="9">
        <v>1</v>
      </c>
    </row>
    <row r="1285" spans="1:8" x14ac:dyDescent="0.3">
      <c r="A1285" t="s">
        <v>6166</v>
      </c>
      <c r="B1285" t="s">
        <v>6167</v>
      </c>
      <c r="C1285">
        <v>0</v>
      </c>
      <c r="D1285" t="s">
        <v>6163</v>
      </c>
      <c r="F1285" s="1">
        <v>0</v>
      </c>
      <c r="G1285" s="1">
        <v>0</v>
      </c>
      <c r="H1285" s="9">
        <v>1</v>
      </c>
    </row>
    <row r="1286" spans="1:8" x14ac:dyDescent="0.3">
      <c r="A1286" t="s">
        <v>6168</v>
      </c>
      <c r="B1286" t="s">
        <v>6169</v>
      </c>
      <c r="C1286">
        <v>0</v>
      </c>
      <c r="D1286" t="s">
        <v>6163</v>
      </c>
      <c r="F1286" s="1">
        <v>0</v>
      </c>
      <c r="G1286" s="1">
        <v>0</v>
      </c>
      <c r="H1286" s="9">
        <v>1</v>
      </c>
    </row>
    <row r="1287" spans="1:8" x14ac:dyDescent="0.3">
      <c r="A1287" t="s">
        <v>6170</v>
      </c>
      <c r="B1287" t="s">
        <v>6171</v>
      </c>
      <c r="C1287">
        <v>0</v>
      </c>
      <c r="D1287" t="s">
        <v>6163</v>
      </c>
      <c r="F1287" s="1">
        <v>0</v>
      </c>
      <c r="G1287" s="1">
        <v>0</v>
      </c>
      <c r="H1287" s="9">
        <v>1</v>
      </c>
    </row>
    <row r="1288" spans="1:8" x14ac:dyDescent="0.3">
      <c r="A1288" t="s">
        <v>6172</v>
      </c>
      <c r="B1288" t="s">
        <v>6173</v>
      </c>
      <c r="C1288">
        <v>0</v>
      </c>
      <c r="D1288" t="s">
        <v>6163</v>
      </c>
      <c r="F1288" s="1">
        <v>0</v>
      </c>
      <c r="G1288" s="1">
        <v>0</v>
      </c>
      <c r="H1288" s="9">
        <v>1</v>
      </c>
    </row>
    <row r="1289" spans="1:8" x14ac:dyDescent="0.3">
      <c r="A1289" t="s">
        <v>6174</v>
      </c>
      <c r="B1289" t="s">
        <v>6175</v>
      </c>
      <c r="C1289">
        <v>0</v>
      </c>
      <c r="D1289" t="s">
        <v>6163</v>
      </c>
      <c r="F1289" s="1">
        <v>0</v>
      </c>
      <c r="G1289" s="1">
        <v>0</v>
      </c>
      <c r="H1289" s="9">
        <v>1</v>
      </c>
    </row>
    <row r="1290" spans="1:8" x14ac:dyDescent="0.3">
      <c r="A1290" t="s">
        <v>3246</v>
      </c>
      <c r="B1290" t="s">
        <v>3247</v>
      </c>
      <c r="C1290">
        <v>105</v>
      </c>
      <c r="D1290" t="s">
        <v>6160</v>
      </c>
      <c r="E1290" t="s">
        <v>6071</v>
      </c>
      <c r="F1290" s="1">
        <v>55751</v>
      </c>
      <c r="G1290" s="1">
        <v>55751</v>
      </c>
      <c r="H1290" s="9">
        <v>1</v>
      </c>
    </row>
    <row r="1291" spans="1:8" x14ac:dyDescent="0.3">
      <c r="A1291" t="s">
        <v>3312</v>
      </c>
      <c r="B1291" t="s">
        <v>3313</v>
      </c>
      <c r="C1291">
        <v>1</v>
      </c>
      <c r="D1291" t="s">
        <v>5137</v>
      </c>
      <c r="E1291" t="s">
        <v>5953</v>
      </c>
      <c r="F1291" s="1">
        <v>1178</v>
      </c>
      <c r="G1291" s="1">
        <v>1178</v>
      </c>
      <c r="H1291" s="9">
        <v>1</v>
      </c>
    </row>
    <row r="1292" spans="1:8" x14ac:dyDescent="0.3">
      <c r="A1292" t="s">
        <v>6176</v>
      </c>
      <c r="B1292" t="s">
        <v>6177</v>
      </c>
      <c r="C1292">
        <v>71</v>
      </c>
      <c r="D1292" t="s">
        <v>5137</v>
      </c>
      <c r="E1292" t="s">
        <v>6178</v>
      </c>
      <c r="F1292" s="1">
        <v>0</v>
      </c>
      <c r="G1292" s="1">
        <v>0</v>
      </c>
      <c r="H1292" s="9">
        <v>1</v>
      </c>
    </row>
    <row r="1293" spans="1:8" x14ac:dyDescent="0.3">
      <c r="A1293" t="s">
        <v>2886</v>
      </c>
      <c r="B1293" t="s">
        <v>2887</v>
      </c>
      <c r="C1293">
        <v>209</v>
      </c>
      <c r="D1293" t="s">
        <v>5137</v>
      </c>
      <c r="E1293" t="s">
        <v>6118</v>
      </c>
      <c r="F1293" s="1">
        <v>4027</v>
      </c>
      <c r="G1293" s="1">
        <v>13423</v>
      </c>
      <c r="H1293" s="9">
        <v>1</v>
      </c>
    </row>
    <row r="1294" spans="1:8" x14ac:dyDescent="0.3">
      <c r="A1294" t="s">
        <v>6179</v>
      </c>
      <c r="B1294" t="s">
        <v>6180</v>
      </c>
      <c r="C1294">
        <v>0</v>
      </c>
      <c r="D1294" t="s">
        <v>5953</v>
      </c>
      <c r="F1294" s="1">
        <v>0</v>
      </c>
      <c r="G1294" s="1">
        <v>0</v>
      </c>
      <c r="H1294" s="9">
        <v>1</v>
      </c>
    </row>
    <row r="1295" spans="1:8" x14ac:dyDescent="0.3">
      <c r="A1295" t="s">
        <v>6181</v>
      </c>
      <c r="B1295" t="s">
        <v>6182</v>
      </c>
      <c r="C1295">
        <v>0</v>
      </c>
      <c r="E1295" t="s">
        <v>6183</v>
      </c>
      <c r="F1295" s="1">
        <v>0</v>
      </c>
      <c r="G1295" s="1">
        <v>0</v>
      </c>
      <c r="H1295" s="9">
        <v>1</v>
      </c>
    </row>
    <row r="1296" spans="1:8" x14ac:dyDescent="0.3">
      <c r="A1296" t="s">
        <v>1007</v>
      </c>
      <c r="B1296" t="s">
        <v>1008</v>
      </c>
      <c r="C1296">
        <v>15</v>
      </c>
      <c r="D1296" t="s">
        <v>6183</v>
      </c>
      <c r="E1296" t="s">
        <v>5839</v>
      </c>
      <c r="F1296" s="1">
        <v>25016</v>
      </c>
      <c r="G1296" s="1">
        <v>24287</v>
      </c>
      <c r="H1296" s="9">
        <v>1</v>
      </c>
    </row>
    <row r="1297" spans="1:8" x14ac:dyDescent="0.3">
      <c r="A1297" t="s">
        <v>6184</v>
      </c>
      <c r="B1297" t="s">
        <v>6185</v>
      </c>
      <c r="C1297">
        <v>17</v>
      </c>
      <c r="D1297" t="s">
        <v>6183</v>
      </c>
      <c r="E1297" t="s">
        <v>6186</v>
      </c>
      <c r="F1297" s="1">
        <v>0</v>
      </c>
      <c r="G1297" s="1">
        <v>0</v>
      </c>
      <c r="H1297" s="9">
        <v>1</v>
      </c>
    </row>
    <row r="1298" spans="1:8" x14ac:dyDescent="0.3">
      <c r="A1298" t="s">
        <v>778</v>
      </c>
      <c r="B1298" t="s">
        <v>779</v>
      </c>
      <c r="C1298">
        <v>18</v>
      </c>
      <c r="D1298" t="s">
        <v>6183</v>
      </c>
      <c r="E1298" t="s">
        <v>5138</v>
      </c>
      <c r="F1298" s="1">
        <v>540981</v>
      </c>
      <c r="G1298" s="1">
        <v>540981</v>
      </c>
      <c r="H1298" s="9">
        <v>1</v>
      </c>
    </row>
    <row r="1299" spans="1:8" x14ac:dyDescent="0.3">
      <c r="A1299" t="s">
        <v>6187</v>
      </c>
      <c r="B1299" t="s">
        <v>6188</v>
      </c>
      <c r="C1299">
        <v>18</v>
      </c>
      <c r="D1299" t="s">
        <v>6183</v>
      </c>
      <c r="E1299" t="s">
        <v>5138</v>
      </c>
      <c r="F1299" s="1">
        <v>0</v>
      </c>
      <c r="G1299" s="1">
        <v>0</v>
      </c>
      <c r="H1299" s="9">
        <v>1</v>
      </c>
    </row>
    <row r="1300" spans="1:8" x14ac:dyDescent="0.3">
      <c r="A1300" t="s">
        <v>6189</v>
      </c>
      <c r="B1300" t="s">
        <v>6190</v>
      </c>
      <c r="C1300">
        <v>38</v>
      </c>
      <c r="D1300" t="s">
        <v>6183</v>
      </c>
      <c r="E1300" t="s">
        <v>5840</v>
      </c>
      <c r="F1300" s="1">
        <v>0</v>
      </c>
      <c r="G1300" s="1">
        <v>0</v>
      </c>
      <c r="H1300" s="9">
        <v>1</v>
      </c>
    </row>
    <row r="1301" spans="1:8" x14ac:dyDescent="0.3">
      <c r="A1301" t="s">
        <v>3552</v>
      </c>
      <c r="B1301" t="s">
        <v>3553</v>
      </c>
      <c r="C1301">
        <v>101</v>
      </c>
      <c r="D1301" t="s">
        <v>6183</v>
      </c>
      <c r="E1301" t="s">
        <v>6071</v>
      </c>
      <c r="F1301" s="1">
        <v>7989</v>
      </c>
      <c r="G1301" s="1">
        <v>7989</v>
      </c>
      <c r="H1301" s="9">
        <v>1</v>
      </c>
    </row>
    <row r="1302" spans="1:8" x14ac:dyDescent="0.3">
      <c r="A1302" t="s">
        <v>3574</v>
      </c>
      <c r="B1302" t="s">
        <v>3575</v>
      </c>
      <c r="C1302">
        <v>101</v>
      </c>
      <c r="D1302" t="s">
        <v>6183</v>
      </c>
      <c r="E1302" t="s">
        <v>6071</v>
      </c>
      <c r="F1302" s="1">
        <v>67141</v>
      </c>
      <c r="G1302" s="1">
        <v>67141</v>
      </c>
      <c r="H1302" s="9">
        <v>1</v>
      </c>
    </row>
    <row r="1303" spans="1:8" x14ac:dyDescent="0.3">
      <c r="A1303" t="s">
        <v>3598</v>
      </c>
      <c r="B1303" t="s">
        <v>3599</v>
      </c>
      <c r="C1303">
        <v>101</v>
      </c>
      <c r="D1303" t="s">
        <v>6183</v>
      </c>
      <c r="E1303" t="s">
        <v>6071</v>
      </c>
      <c r="F1303" s="1">
        <v>18260</v>
      </c>
      <c r="G1303" s="1">
        <v>18260</v>
      </c>
      <c r="H1303" s="9">
        <v>1</v>
      </c>
    </row>
    <row r="1304" spans="1:8" x14ac:dyDescent="0.3">
      <c r="A1304" t="s">
        <v>3620</v>
      </c>
      <c r="B1304" t="s">
        <v>3621</v>
      </c>
      <c r="C1304">
        <v>101</v>
      </c>
      <c r="D1304" t="s">
        <v>6183</v>
      </c>
      <c r="E1304" t="s">
        <v>6071</v>
      </c>
      <c r="F1304" s="1">
        <v>92594</v>
      </c>
      <c r="G1304" s="1">
        <v>92594</v>
      </c>
      <c r="H1304" s="9">
        <v>1</v>
      </c>
    </row>
    <row r="1305" spans="1:8" x14ac:dyDescent="0.3">
      <c r="A1305" t="s">
        <v>2038</v>
      </c>
      <c r="B1305" t="s">
        <v>2039</v>
      </c>
      <c r="C1305">
        <v>327</v>
      </c>
      <c r="D1305" t="s">
        <v>6183</v>
      </c>
      <c r="E1305" t="s">
        <v>6104</v>
      </c>
      <c r="F1305" s="1">
        <v>1119</v>
      </c>
      <c r="G1305" s="1">
        <v>1119</v>
      </c>
      <c r="H1305" s="9">
        <v>1</v>
      </c>
    </row>
    <row r="1306" spans="1:8" x14ac:dyDescent="0.3">
      <c r="A1306" t="s">
        <v>2088</v>
      </c>
      <c r="B1306" t="s">
        <v>2089</v>
      </c>
      <c r="C1306">
        <v>371</v>
      </c>
      <c r="D1306" t="s">
        <v>6183</v>
      </c>
      <c r="E1306" t="s">
        <v>6191</v>
      </c>
      <c r="F1306" s="1">
        <v>9425</v>
      </c>
      <c r="G1306" s="1">
        <v>9425</v>
      </c>
      <c r="H1306" s="9">
        <v>1</v>
      </c>
    </row>
    <row r="1307" spans="1:8" x14ac:dyDescent="0.3">
      <c r="A1307" t="s">
        <v>6192</v>
      </c>
      <c r="B1307" t="s">
        <v>6193</v>
      </c>
      <c r="C1307">
        <v>0</v>
      </c>
      <c r="D1307" t="s">
        <v>6183</v>
      </c>
      <c r="F1307" s="1">
        <v>0</v>
      </c>
      <c r="G1307" s="1">
        <v>0</v>
      </c>
      <c r="H1307" s="9">
        <v>1</v>
      </c>
    </row>
    <row r="1308" spans="1:8" x14ac:dyDescent="0.3">
      <c r="A1308" t="s">
        <v>6194</v>
      </c>
      <c r="B1308" t="s">
        <v>6195</v>
      </c>
      <c r="C1308">
        <v>0</v>
      </c>
      <c r="D1308" t="s">
        <v>6183</v>
      </c>
      <c r="F1308" s="1">
        <v>0</v>
      </c>
      <c r="G1308" s="1">
        <v>0</v>
      </c>
      <c r="H1308" s="9">
        <v>1</v>
      </c>
    </row>
    <row r="1309" spans="1:8" x14ac:dyDescent="0.3">
      <c r="A1309" t="s">
        <v>1559</v>
      </c>
      <c r="B1309" t="s">
        <v>1560</v>
      </c>
      <c r="C1309">
        <v>9</v>
      </c>
      <c r="D1309" t="s">
        <v>6183</v>
      </c>
      <c r="E1309" t="s">
        <v>6196</v>
      </c>
      <c r="F1309" s="1">
        <v>77557</v>
      </c>
      <c r="G1309" s="1">
        <v>77512</v>
      </c>
      <c r="H1309" s="9">
        <v>1</v>
      </c>
    </row>
    <row r="1310" spans="1:8" x14ac:dyDescent="0.3">
      <c r="A1310" t="s">
        <v>3314</v>
      </c>
      <c r="B1310" t="s">
        <v>3315</v>
      </c>
      <c r="C1310">
        <v>10</v>
      </c>
      <c r="D1310" t="s">
        <v>6183</v>
      </c>
      <c r="E1310" t="s">
        <v>6101</v>
      </c>
      <c r="F1310" s="1">
        <v>1012</v>
      </c>
      <c r="G1310" s="1">
        <v>1012</v>
      </c>
      <c r="H1310" s="9">
        <v>1</v>
      </c>
    </row>
    <row r="1311" spans="1:8" x14ac:dyDescent="0.3">
      <c r="A1311" t="s">
        <v>2844</v>
      </c>
      <c r="B1311" t="s">
        <v>2845</v>
      </c>
      <c r="C1311">
        <v>15</v>
      </c>
      <c r="D1311" t="s">
        <v>6183</v>
      </c>
      <c r="E1311" t="s">
        <v>5839</v>
      </c>
      <c r="F1311" s="1">
        <v>26811</v>
      </c>
      <c r="G1311" s="1">
        <v>27616</v>
      </c>
      <c r="H1311" s="9">
        <v>1</v>
      </c>
    </row>
    <row r="1312" spans="1:8" x14ac:dyDescent="0.3">
      <c r="A1312" t="s">
        <v>2846</v>
      </c>
      <c r="B1312" t="s">
        <v>2847</v>
      </c>
      <c r="C1312">
        <v>15</v>
      </c>
      <c r="D1312" t="s">
        <v>6183</v>
      </c>
      <c r="E1312" t="s">
        <v>5839</v>
      </c>
      <c r="F1312" s="1">
        <v>5163</v>
      </c>
      <c r="G1312" s="1">
        <v>5318</v>
      </c>
      <c r="H1312" s="9">
        <v>1</v>
      </c>
    </row>
    <row r="1313" spans="1:8" x14ac:dyDescent="0.3">
      <c r="A1313" t="s">
        <v>2992</v>
      </c>
      <c r="B1313" t="s">
        <v>6197</v>
      </c>
      <c r="C1313">
        <v>30</v>
      </c>
      <c r="D1313" t="s">
        <v>6183</v>
      </c>
      <c r="E1313" t="s">
        <v>6198</v>
      </c>
      <c r="F1313" s="1">
        <v>5060</v>
      </c>
      <c r="G1313" s="1">
        <v>5060</v>
      </c>
      <c r="H1313" s="9">
        <v>1</v>
      </c>
    </row>
    <row r="1314" spans="1:8" x14ac:dyDescent="0.3">
      <c r="A1314" t="s">
        <v>6199</v>
      </c>
      <c r="B1314" t="s">
        <v>6200</v>
      </c>
      <c r="C1314">
        <v>40</v>
      </c>
      <c r="D1314" t="s">
        <v>6183</v>
      </c>
      <c r="E1314" t="s">
        <v>5842</v>
      </c>
      <c r="F1314" s="1">
        <v>0</v>
      </c>
      <c r="G1314" s="1">
        <v>0</v>
      </c>
      <c r="H1314" s="9">
        <v>1</v>
      </c>
    </row>
    <row r="1315" spans="1:8" x14ac:dyDescent="0.3">
      <c r="A1315" t="s">
        <v>227</v>
      </c>
      <c r="B1315" t="s">
        <v>228</v>
      </c>
      <c r="C1315">
        <v>57</v>
      </c>
      <c r="D1315" t="s">
        <v>6183</v>
      </c>
      <c r="E1315" t="s">
        <v>6113</v>
      </c>
      <c r="F1315" s="1">
        <v>523</v>
      </c>
      <c r="G1315" s="1">
        <v>519</v>
      </c>
      <c r="H1315" s="9">
        <v>1</v>
      </c>
    </row>
    <row r="1316" spans="1:8" x14ac:dyDescent="0.3">
      <c r="A1316" t="s">
        <v>6201</v>
      </c>
      <c r="B1316" t="s">
        <v>6202</v>
      </c>
      <c r="C1316">
        <v>78</v>
      </c>
      <c r="D1316" t="s">
        <v>6183</v>
      </c>
      <c r="E1316" t="s">
        <v>5844</v>
      </c>
      <c r="F1316" s="1">
        <v>0</v>
      </c>
      <c r="G1316" s="1">
        <v>0</v>
      </c>
      <c r="H1316" s="9">
        <v>1</v>
      </c>
    </row>
    <row r="1317" spans="1:8" x14ac:dyDescent="0.3">
      <c r="A1317" t="s">
        <v>1397</v>
      </c>
      <c r="B1317" t="s">
        <v>1398</v>
      </c>
      <c r="C1317">
        <v>122</v>
      </c>
      <c r="D1317" t="s">
        <v>6183</v>
      </c>
      <c r="E1317" t="s">
        <v>6116</v>
      </c>
      <c r="F1317" s="1">
        <v>9186</v>
      </c>
      <c r="G1317" s="1">
        <v>9186</v>
      </c>
      <c r="H1317" s="9">
        <v>1</v>
      </c>
    </row>
    <row r="1318" spans="1:8" x14ac:dyDescent="0.3">
      <c r="A1318" t="s">
        <v>3534</v>
      </c>
      <c r="B1318" t="s">
        <v>3535</v>
      </c>
      <c r="C1318">
        <v>187</v>
      </c>
      <c r="D1318" t="s">
        <v>6183</v>
      </c>
      <c r="E1318" t="s">
        <v>6117</v>
      </c>
      <c r="F1318" s="1">
        <v>3852</v>
      </c>
      <c r="G1318" s="1">
        <v>3852</v>
      </c>
      <c r="H1318" s="9">
        <v>1</v>
      </c>
    </row>
    <row r="1319" spans="1:8" x14ac:dyDescent="0.3">
      <c r="A1319" t="s">
        <v>1023</v>
      </c>
      <c r="B1319" t="s">
        <v>1024</v>
      </c>
      <c r="C1319">
        <v>288</v>
      </c>
      <c r="D1319" t="s">
        <v>6089</v>
      </c>
      <c r="E1319" t="s">
        <v>6203</v>
      </c>
      <c r="F1319" s="1">
        <v>3591</v>
      </c>
      <c r="G1319" s="1">
        <v>3591</v>
      </c>
      <c r="H1319" s="9">
        <v>1</v>
      </c>
    </row>
    <row r="1320" spans="1:8" x14ac:dyDescent="0.3">
      <c r="A1320" t="s">
        <v>1025</v>
      </c>
      <c r="B1320" t="s">
        <v>1026</v>
      </c>
      <c r="C1320">
        <v>288</v>
      </c>
      <c r="D1320" t="s">
        <v>6089</v>
      </c>
      <c r="E1320" t="s">
        <v>6203</v>
      </c>
      <c r="F1320" s="1">
        <v>5462</v>
      </c>
      <c r="G1320" s="1">
        <v>5462</v>
      </c>
      <c r="H1320" s="9">
        <v>1</v>
      </c>
    </row>
    <row r="1321" spans="1:8" x14ac:dyDescent="0.3">
      <c r="A1321" t="s">
        <v>1035</v>
      </c>
      <c r="B1321" t="s">
        <v>1036</v>
      </c>
      <c r="C1321">
        <v>288</v>
      </c>
      <c r="D1321" t="s">
        <v>6089</v>
      </c>
      <c r="E1321" t="s">
        <v>6203</v>
      </c>
      <c r="F1321" s="1">
        <v>48275</v>
      </c>
      <c r="G1321" s="1">
        <v>48275</v>
      </c>
      <c r="H1321" s="9">
        <v>1</v>
      </c>
    </row>
    <row r="1322" spans="1:8" x14ac:dyDescent="0.3">
      <c r="A1322" t="s">
        <v>6204</v>
      </c>
      <c r="B1322" t="s">
        <v>6205</v>
      </c>
      <c r="C1322">
        <v>58</v>
      </c>
      <c r="D1322" t="s">
        <v>6206</v>
      </c>
      <c r="E1322" t="s">
        <v>6207</v>
      </c>
      <c r="F1322" s="1">
        <v>0</v>
      </c>
      <c r="G1322" s="1">
        <v>0</v>
      </c>
      <c r="H1322" s="9">
        <v>1</v>
      </c>
    </row>
    <row r="1323" spans="1:8" x14ac:dyDescent="0.3">
      <c r="A1323" t="s">
        <v>842</v>
      </c>
      <c r="B1323" t="s">
        <v>843</v>
      </c>
      <c r="C1323">
        <v>11</v>
      </c>
      <c r="D1323" t="s">
        <v>6208</v>
      </c>
      <c r="E1323" t="s">
        <v>5839</v>
      </c>
      <c r="F1323" s="1">
        <v>17604</v>
      </c>
      <c r="G1323" s="1">
        <v>17091</v>
      </c>
      <c r="H1323" s="9">
        <v>1</v>
      </c>
    </row>
    <row r="1324" spans="1:8" x14ac:dyDescent="0.3">
      <c r="A1324" t="s">
        <v>844</v>
      </c>
      <c r="B1324" t="s">
        <v>845</v>
      </c>
      <c r="C1324">
        <v>11</v>
      </c>
      <c r="D1324" t="s">
        <v>6208</v>
      </c>
      <c r="E1324" t="s">
        <v>5839</v>
      </c>
      <c r="F1324" s="1">
        <v>77160</v>
      </c>
      <c r="G1324" s="1">
        <v>75812</v>
      </c>
      <c r="H1324" s="9">
        <v>1</v>
      </c>
    </row>
    <row r="1325" spans="1:8" x14ac:dyDescent="0.3">
      <c r="A1325" t="s">
        <v>800</v>
      </c>
      <c r="B1325" t="s">
        <v>801</v>
      </c>
      <c r="C1325">
        <v>10</v>
      </c>
      <c r="D1325" t="s">
        <v>6209</v>
      </c>
      <c r="E1325" t="s">
        <v>5839</v>
      </c>
      <c r="F1325" s="1">
        <v>40858</v>
      </c>
      <c r="G1325" s="1">
        <v>40858</v>
      </c>
      <c r="H1325" s="9">
        <v>1</v>
      </c>
    </row>
    <row r="1326" spans="1:8" x14ac:dyDescent="0.3">
      <c r="A1326" t="s">
        <v>985</v>
      </c>
      <c r="B1326" t="s">
        <v>986</v>
      </c>
      <c r="C1326">
        <v>9</v>
      </c>
      <c r="D1326" t="s">
        <v>6210</v>
      </c>
      <c r="E1326" t="s">
        <v>5839</v>
      </c>
      <c r="F1326" s="1">
        <v>126291</v>
      </c>
      <c r="G1326" s="1">
        <v>126291</v>
      </c>
      <c r="H1326" s="9">
        <v>1</v>
      </c>
    </row>
    <row r="1327" spans="1:8" x14ac:dyDescent="0.3">
      <c r="A1327" t="s">
        <v>6211</v>
      </c>
      <c r="B1327" t="s">
        <v>6212</v>
      </c>
      <c r="C1327">
        <v>2</v>
      </c>
      <c r="D1327" t="s">
        <v>6213</v>
      </c>
      <c r="E1327" t="s">
        <v>6101</v>
      </c>
      <c r="F1327" s="1">
        <v>0</v>
      </c>
      <c r="G1327" s="1">
        <v>0</v>
      </c>
      <c r="H1327" s="9">
        <v>1</v>
      </c>
    </row>
    <row r="1328" spans="1:8" x14ac:dyDescent="0.3">
      <c r="A1328" t="s">
        <v>1039</v>
      </c>
      <c r="B1328" t="s">
        <v>1040</v>
      </c>
      <c r="C1328">
        <v>3</v>
      </c>
      <c r="D1328" t="s">
        <v>6213</v>
      </c>
      <c r="E1328" t="s">
        <v>6214</v>
      </c>
      <c r="F1328" s="1">
        <v>1330</v>
      </c>
      <c r="G1328" s="1">
        <v>1330</v>
      </c>
      <c r="H1328" s="9">
        <v>1</v>
      </c>
    </row>
    <row r="1329" spans="1:8" x14ac:dyDescent="0.3">
      <c r="A1329" t="s">
        <v>1185</v>
      </c>
      <c r="B1329" t="s">
        <v>1186</v>
      </c>
      <c r="C1329">
        <v>5</v>
      </c>
      <c r="D1329" t="s">
        <v>6213</v>
      </c>
      <c r="E1329" t="s">
        <v>6215</v>
      </c>
      <c r="F1329" s="1">
        <v>45887</v>
      </c>
      <c r="G1329" s="1">
        <v>44550</v>
      </c>
      <c r="H1329" s="9">
        <v>1</v>
      </c>
    </row>
    <row r="1330" spans="1:8" x14ac:dyDescent="0.3">
      <c r="A1330" t="s">
        <v>2092</v>
      </c>
      <c r="B1330" t="s">
        <v>2093</v>
      </c>
      <c r="C1330">
        <v>11</v>
      </c>
      <c r="D1330" t="s">
        <v>6213</v>
      </c>
      <c r="E1330" t="s">
        <v>5138</v>
      </c>
      <c r="F1330" s="1">
        <v>13938</v>
      </c>
      <c r="G1330" s="1">
        <v>13938</v>
      </c>
      <c r="H1330" s="9">
        <v>1</v>
      </c>
    </row>
    <row r="1331" spans="1:8" x14ac:dyDescent="0.3">
      <c r="A1331" t="s">
        <v>876</v>
      </c>
      <c r="B1331" t="s">
        <v>877</v>
      </c>
      <c r="C1331">
        <v>221</v>
      </c>
      <c r="D1331" t="s">
        <v>6213</v>
      </c>
      <c r="E1331" t="s">
        <v>6119</v>
      </c>
      <c r="F1331" s="1">
        <v>569</v>
      </c>
      <c r="G1331" s="1">
        <v>569</v>
      </c>
      <c r="H1331" s="9">
        <v>1</v>
      </c>
    </row>
    <row r="1332" spans="1:8" x14ac:dyDescent="0.3">
      <c r="A1332" t="s">
        <v>850</v>
      </c>
      <c r="B1332" t="s">
        <v>851</v>
      </c>
      <c r="C1332">
        <v>289</v>
      </c>
      <c r="D1332" t="s">
        <v>6213</v>
      </c>
      <c r="E1332" t="s">
        <v>6216</v>
      </c>
      <c r="F1332" s="1">
        <v>38345</v>
      </c>
      <c r="G1332" s="1">
        <v>38345</v>
      </c>
      <c r="H1332" s="9">
        <v>1</v>
      </c>
    </row>
    <row r="1333" spans="1:8" x14ac:dyDescent="0.3">
      <c r="A1333" t="s">
        <v>1011</v>
      </c>
      <c r="B1333" t="s">
        <v>1012</v>
      </c>
      <c r="C1333">
        <v>46</v>
      </c>
      <c r="D1333" t="s">
        <v>6196</v>
      </c>
      <c r="E1333" t="s">
        <v>6217</v>
      </c>
      <c r="F1333" s="1">
        <v>45517</v>
      </c>
      <c r="G1333" s="1">
        <v>45517</v>
      </c>
      <c r="H1333" s="9">
        <v>1</v>
      </c>
    </row>
    <row r="1334" spans="1:8" x14ac:dyDescent="0.3">
      <c r="A1334" t="s">
        <v>852</v>
      </c>
      <c r="B1334" t="s">
        <v>853</v>
      </c>
      <c r="C1334">
        <v>220</v>
      </c>
      <c r="D1334" t="s">
        <v>6196</v>
      </c>
      <c r="E1334" t="s">
        <v>6119</v>
      </c>
      <c r="F1334" s="1">
        <v>38345</v>
      </c>
      <c r="G1334" s="1">
        <v>38345</v>
      </c>
      <c r="H1334" s="9">
        <v>1</v>
      </c>
    </row>
    <row r="1335" spans="1:8" x14ac:dyDescent="0.3">
      <c r="A1335" t="s">
        <v>6218</v>
      </c>
      <c r="B1335" t="s">
        <v>6219</v>
      </c>
      <c r="C1335">
        <v>4</v>
      </c>
      <c r="D1335" t="s">
        <v>6101</v>
      </c>
      <c r="E1335" t="s">
        <v>6220</v>
      </c>
      <c r="F1335" s="1">
        <v>0</v>
      </c>
      <c r="G1335" s="1">
        <v>0</v>
      </c>
      <c r="H1335" s="9">
        <v>1</v>
      </c>
    </row>
    <row r="1336" spans="1:8" x14ac:dyDescent="0.3">
      <c r="A1336" t="s">
        <v>2345</v>
      </c>
      <c r="B1336" t="s">
        <v>2346</v>
      </c>
      <c r="C1336">
        <v>49</v>
      </c>
      <c r="D1336" t="s">
        <v>6101</v>
      </c>
      <c r="E1336" t="s">
        <v>6221</v>
      </c>
      <c r="F1336" s="1">
        <v>18024</v>
      </c>
      <c r="G1336" s="1">
        <v>18024</v>
      </c>
      <c r="H1336" s="9">
        <v>1</v>
      </c>
    </row>
    <row r="1337" spans="1:8" x14ac:dyDescent="0.3">
      <c r="A1337" t="s">
        <v>2371</v>
      </c>
      <c r="B1337" t="s">
        <v>2372</v>
      </c>
      <c r="C1337">
        <v>49</v>
      </c>
      <c r="D1337" t="s">
        <v>6101</v>
      </c>
      <c r="E1337" t="s">
        <v>6221</v>
      </c>
      <c r="F1337" s="1">
        <v>68276</v>
      </c>
      <c r="G1337" s="1">
        <v>68276</v>
      </c>
      <c r="H1337" s="9">
        <v>1</v>
      </c>
    </row>
    <row r="1338" spans="1:8" x14ac:dyDescent="0.3">
      <c r="A1338" t="s">
        <v>6222</v>
      </c>
      <c r="B1338" t="s">
        <v>6223</v>
      </c>
      <c r="C1338">
        <v>5</v>
      </c>
      <c r="D1338" t="s">
        <v>6214</v>
      </c>
      <c r="E1338" t="s">
        <v>5839</v>
      </c>
      <c r="F1338" s="1">
        <v>0</v>
      </c>
      <c r="G1338" s="1">
        <v>0</v>
      </c>
      <c r="H1338" s="9">
        <v>1</v>
      </c>
    </row>
    <row r="1339" spans="1:8" x14ac:dyDescent="0.3">
      <c r="A1339" t="s">
        <v>1769</v>
      </c>
      <c r="B1339" t="s">
        <v>1770</v>
      </c>
      <c r="C1339">
        <v>5</v>
      </c>
      <c r="D1339" t="s">
        <v>6214</v>
      </c>
      <c r="E1339" t="s">
        <v>5839</v>
      </c>
      <c r="F1339" s="1">
        <v>174667</v>
      </c>
      <c r="G1339" s="1">
        <v>174667</v>
      </c>
      <c r="H1339" s="9">
        <v>1</v>
      </c>
    </row>
    <row r="1340" spans="1:8" x14ac:dyDescent="0.3">
      <c r="A1340" t="s">
        <v>3234</v>
      </c>
      <c r="B1340" t="s">
        <v>3235</v>
      </c>
      <c r="C1340">
        <v>5</v>
      </c>
      <c r="D1340" t="s">
        <v>6214</v>
      </c>
      <c r="E1340" t="s">
        <v>6224</v>
      </c>
      <c r="F1340" s="1">
        <v>4108</v>
      </c>
      <c r="G1340" s="1">
        <v>4108</v>
      </c>
      <c r="H1340" s="9">
        <v>1</v>
      </c>
    </row>
    <row r="1341" spans="1:8" x14ac:dyDescent="0.3">
      <c r="A1341" t="s">
        <v>3302</v>
      </c>
      <c r="B1341" t="s">
        <v>3303</v>
      </c>
      <c r="C1341">
        <v>5</v>
      </c>
      <c r="D1341" t="s">
        <v>6214</v>
      </c>
      <c r="E1341" t="s">
        <v>6224</v>
      </c>
      <c r="F1341" s="1">
        <v>4904</v>
      </c>
      <c r="G1341" s="1">
        <v>4904</v>
      </c>
      <c r="H1341" s="9">
        <v>1</v>
      </c>
    </row>
    <row r="1342" spans="1:8" x14ac:dyDescent="0.3">
      <c r="A1342" t="s">
        <v>3290</v>
      </c>
      <c r="B1342" t="s">
        <v>3291</v>
      </c>
      <c r="C1342">
        <v>50</v>
      </c>
      <c r="D1342" t="s">
        <v>6214</v>
      </c>
      <c r="E1342" t="s">
        <v>6225</v>
      </c>
      <c r="F1342" s="1">
        <v>9130</v>
      </c>
      <c r="G1342" s="1">
        <v>9130</v>
      </c>
      <c r="H1342" s="9">
        <v>1</v>
      </c>
    </row>
    <row r="1343" spans="1:8" x14ac:dyDescent="0.3">
      <c r="A1343" t="s">
        <v>3352</v>
      </c>
      <c r="B1343" t="s">
        <v>3353</v>
      </c>
      <c r="C1343">
        <v>50</v>
      </c>
      <c r="D1343" t="s">
        <v>6214</v>
      </c>
      <c r="E1343" t="s">
        <v>6225</v>
      </c>
      <c r="F1343" s="1">
        <v>55193</v>
      </c>
      <c r="G1343" s="1">
        <v>55193</v>
      </c>
      <c r="H1343" s="9">
        <v>1</v>
      </c>
    </row>
    <row r="1344" spans="1:8" x14ac:dyDescent="0.3">
      <c r="A1344" t="s">
        <v>6226</v>
      </c>
      <c r="B1344" t="s">
        <v>6227</v>
      </c>
      <c r="C1344">
        <v>4</v>
      </c>
      <c r="D1344" t="s">
        <v>6228</v>
      </c>
      <c r="E1344" t="s">
        <v>5839</v>
      </c>
      <c r="F1344" s="1">
        <v>0</v>
      </c>
      <c r="G1344" s="1">
        <v>0</v>
      </c>
      <c r="H1344" s="9">
        <v>1</v>
      </c>
    </row>
    <row r="1345" spans="1:8" x14ac:dyDescent="0.3">
      <c r="A1345" t="s">
        <v>1325</v>
      </c>
      <c r="B1345" t="s">
        <v>1326</v>
      </c>
      <c r="C1345">
        <v>154</v>
      </c>
      <c r="D1345" t="s">
        <v>6228</v>
      </c>
      <c r="E1345" t="s">
        <v>6064</v>
      </c>
      <c r="F1345" s="1">
        <v>44801</v>
      </c>
      <c r="G1345" s="1">
        <v>43437</v>
      </c>
      <c r="H1345" s="9">
        <v>1</v>
      </c>
    </row>
    <row r="1346" spans="1:8" x14ac:dyDescent="0.3">
      <c r="A1346" t="s">
        <v>6229</v>
      </c>
      <c r="B1346" t="s">
        <v>6230</v>
      </c>
      <c r="C1346">
        <v>5</v>
      </c>
      <c r="D1346" t="s">
        <v>6215</v>
      </c>
      <c r="E1346" t="s">
        <v>6186</v>
      </c>
      <c r="F1346" s="1">
        <v>0</v>
      </c>
      <c r="G1346" s="1">
        <v>0</v>
      </c>
      <c r="H1346" s="9">
        <v>1</v>
      </c>
    </row>
    <row r="1347" spans="1:8" x14ac:dyDescent="0.3">
      <c r="A1347" t="s">
        <v>6231</v>
      </c>
      <c r="B1347" t="s">
        <v>6232</v>
      </c>
      <c r="C1347">
        <v>37</v>
      </c>
      <c r="D1347" t="s">
        <v>6215</v>
      </c>
      <c r="E1347" t="s">
        <v>6233</v>
      </c>
      <c r="F1347" s="1">
        <v>0</v>
      </c>
      <c r="G1347" s="1">
        <v>0</v>
      </c>
      <c r="H1347" s="9">
        <v>1</v>
      </c>
    </row>
    <row r="1348" spans="1:8" x14ac:dyDescent="0.3">
      <c r="A1348" t="s">
        <v>2054</v>
      </c>
      <c r="B1348" t="s">
        <v>2055</v>
      </c>
      <c r="C1348">
        <v>299</v>
      </c>
      <c r="D1348" t="s">
        <v>6215</v>
      </c>
      <c r="E1348" t="s">
        <v>5997</v>
      </c>
      <c r="F1348" s="1">
        <v>2048</v>
      </c>
      <c r="G1348" s="1">
        <v>2048</v>
      </c>
      <c r="H1348" s="9">
        <v>1</v>
      </c>
    </row>
    <row r="1349" spans="1:8" x14ac:dyDescent="0.3">
      <c r="A1349" t="s">
        <v>1860</v>
      </c>
      <c r="B1349" t="s">
        <v>1861</v>
      </c>
      <c r="C1349">
        <v>110</v>
      </c>
      <c r="D1349" t="s">
        <v>6224</v>
      </c>
      <c r="E1349" t="s">
        <v>6103</v>
      </c>
      <c r="F1349" s="1">
        <v>11502</v>
      </c>
      <c r="G1349" s="1">
        <v>11502</v>
      </c>
      <c r="H1349" s="9">
        <v>1</v>
      </c>
    </row>
    <row r="1350" spans="1:8" x14ac:dyDescent="0.3">
      <c r="A1350" t="s">
        <v>6234</v>
      </c>
      <c r="B1350" t="s">
        <v>6235</v>
      </c>
      <c r="C1350">
        <v>0</v>
      </c>
      <c r="D1350" t="s">
        <v>5839</v>
      </c>
      <c r="F1350" s="1">
        <v>0</v>
      </c>
      <c r="G1350" s="1">
        <v>0</v>
      </c>
      <c r="H1350" s="9">
        <v>1</v>
      </c>
    </row>
    <row r="1351" spans="1:8" x14ac:dyDescent="0.3">
      <c r="A1351" t="s">
        <v>6236</v>
      </c>
      <c r="B1351" t="s">
        <v>6237</v>
      </c>
      <c r="C1351">
        <v>0</v>
      </c>
      <c r="D1351" t="s">
        <v>5839</v>
      </c>
      <c r="F1351" s="1">
        <v>0</v>
      </c>
      <c r="G1351" s="1">
        <v>0</v>
      </c>
      <c r="H1351" s="9">
        <v>1</v>
      </c>
    </row>
    <row r="1352" spans="1:8" x14ac:dyDescent="0.3">
      <c r="A1352" t="s">
        <v>6238</v>
      </c>
      <c r="B1352" t="s">
        <v>6239</v>
      </c>
      <c r="C1352">
        <v>0</v>
      </c>
      <c r="E1352" t="s">
        <v>5839</v>
      </c>
      <c r="F1352" s="1">
        <v>0</v>
      </c>
      <c r="G1352" s="1">
        <v>0</v>
      </c>
      <c r="H1352" s="9">
        <v>1</v>
      </c>
    </row>
    <row r="1353" spans="1:8" x14ac:dyDescent="0.3">
      <c r="A1353" t="s">
        <v>1367</v>
      </c>
      <c r="B1353" t="s">
        <v>1368</v>
      </c>
      <c r="C1353">
        <v>122</v>
      </c>
      <c r="D1353" t="s">
        <v>5839</v>
      </c>
      <c r="E1353" t="s">
        <v>6240</v>
      </c>
      <c r="F1353" s="1">
        <v>29002</v>
      </c>
      <c r="G1353" s="1">
        <v>29002</v>
      </c>
      <c r="H1353" s="9">
        <v>1</v>
      </c>
    </row>
    <row r="1354" spans="1:8" x14ac:dyDescent="0.3">
      <c r="A1354" t="s">
        <v>1365</v>
      </c>
      <c r="B1354" t="s">
        <v>1366</v>
      </c>
      <c r="C1354">
        <v>127</v>
      </c>
      <c r="D1354" t="s">
        <v>5839</v>
      </c>
      <c r="E1354" t="s">
        <v>6241</v>
      </c>
      <c r="F1354" s="1">
        <v>5972</v>
      </c>
      <c r="G1354" s="1">
        <v>5972</v>
      </c>
      <c r="H1354" s="9">
        <v>1</v>
      </c>
    </row>
    <row r="1355" spans="1:8" x14ac:dyDescent="0.3">
      <c r="A1355" t="s">
        <v>1027</v>
      </c>
      <c r="B1355" t="s">
        <v>1028</v>
      </c>
      <c r="C1355">
        <v>274</v>
      </c>
      <c r="D1355" t="s">
        <v>5839</v>
      </c>
      <c r="E1355" t="s">
        <v>6203</v>
      </c>
      <c r="F1355" s="1">
        <v>3591</v>
      </c>
      <c r="G1355" s="1">
        <v>3591</v>
      </c>
      <c r="H1355" s="9">
        <v>1</v>
      </c>
    </row>
    <row r="1356" spans="1:8" x14ac:dyDescent="0.3">
      <c r="A1356" t="s">
        <v>1037</v>
      </c>
      <c r="B1356" t="s">
        <v>1038</v>
      </c>
      <c r="C1356">
        <v>274</v>
      </c>
      <c r="D1356" t="s">
        <v>5839</v>
      </c>
      <c r="E1356" t="s">
        <v>6203</v>
      </c>
      <c r="F1356" s="1">
        <v>19973</v>
      </c>
      <c r="G1356" s="1">
        <v>19973</v>
      </c>
      <c r="H1356" s="9">
        <v>1</v>
      </c>
    </row>
    <row r="1357" spans="1:8" x14ac:dyDescent="0.3">
      <c r="A1357" t="s">
        <v>3258</v>
      </c>
      <c r="B1357" t="s">
        <v>3259</v>
      </c>
      <c r="C1357">
        <v>23</v>
      </c>
      <c r="D1357" t="s">
        <v>5839</v>
      </c>
      <c r="E1357" t="s">
        <v>5840</v>
      </c>
      <c r="F1357" s="1">
        <v>1361</v>
      </c>
      <c r="G1357" s="1">
        <v>1361</v>
      </c>
      <c r="H1357" s="9">
        <v>1</v>
      </c>
    </row>
    <row r="1358" spans="1:8" x14ac:dyDescent="0.3">
      <c r="A1358" t="s">
        <v>6242</v>
      </c>
      <c r="B1358" t="s">
        <v>6243</v>
      </c>
      <c r="C1358">
        <v>0</v>
      </c>
      <c r="D1358" t="s">
        <v>6186</v>
      </c>
      <c r="F1358" s="1">
        <v>0</v>
      </c>
      <c r="G1358" s="1">
        <v>0</v>
      </c>
      <c r="H1358" s="9">
        <v>1</v>
      </c>
    </row>
    <row r="1359" spans="1:8" x14ac:dyDescent="0.3">
      <c r="A1359" t="s">
        <v>6244</v>
      </c>
      <c r="B1359" t="s">
        <v>6245</v>
      </c>
      <c r="C1359">
        <v>0</v>
      </c>
      <c r="D1359" t="s">
        <v>5138</v>
      </c>
      <c r="F1359" s="1">
        <v>0</v>
      </c>
      <c r="G1359" s="1">
        <v>0</v>
      </c>
      <c r="H1359" s="9">
        <v>1</v>
      </c>
    </row>
    <row r="1360" spans="1:8" x14ac:dyDescent="0.3">
      <c r="A1360" t="s">
        <v>6246</v>
      </c>
      <c r="B1360" t="s">
        <v>6247</v>
      </c>
      <c r="C1360">
        <v>20</v>
      </c>
      <c r="D1360" t="s">
        <v>6248</v>
      </c>
      <c r="E1360" t="s">
        <v>5840</v>
      </c>
      <c r="F1360" s="1">
        <v>0</v>
      </c>
      <c r="G1360" s="1">
        <v>0</v>
      </c>
      <c r="H1360" s="9">
        <v>1</v>
      </c>
    </row>
    <row r="1361" spans="1:8" x14ac:dyDescent="0.3">
      <c r="A1361" t="s">
        <v>6249</v>
      </c>
      <c r="B1361" t="s">
        <v>6250</v>
      </c>
      <c r="C1361">
        <v>43</v>
      </c>
      <c r="D1361" t="s">
        <v>6248</v>
      </c>
      <c r="E1361" t="s">
        <v>6207</v>
      </c>
      <c r="F1361" s="1">
        <v>0</v>
      </c>
      <c r="G1361" s="1">
        <v>0</v>
      </c>
      <c r="H1361" s="9">
        <v>1</v>
      </c>
    </row>
    <row r="1362" spans="1:8" x14ac:dyDescent="0.3">
      <c r="A1362" t="s">
        <v>6251</v>
      </c>
      <c r="B1362" t="s">
        <v>6252</v>
      </c>
      <c r="C1362">
        <v>43</v>
      </c>
      <c r="D1362" t="s">
        <v>6248</v>
      </c>
      <c r="E1362" t="s">
        <v>6207</v>
      </c>
      <c r="F1362" s="1">
        <v>0</v>
      </c>
      <c r="G1362" s="1">
        <v>0</v>
      </c>
      <c r="H1362" s="9">
        <v>1</v>
      </c>
    </row>
    <row r="1363" spans="1:8" x14ac:dyDescent="0.3">
      <c r="A1363" t="s">
        <v>6253</v>
      </c>
      <c r="B1363" t="s">
        <v>6254</v>
      </c>
      <c r="C1363">
        <v>0</v>
      </c>
      <c r="D1363" t="s">
        <v>6248</v>
      </c>
      <c r="F1363" s="1">
        <v>0</v>
      </c>
      <c r="G1363" s="1">
        <v>0</v>
      </c>
      <c r="H1363" s="9">
        <v>1</v>
      </c>
    </row>
    <row r="1364" spans="1:8" x14ac:dyDescent="0.3">
      <c r="A1364" t="s">
        <v>6255</v>
      </c>
      <c r="B1364" t="s">
        <v>6256</v>
      </c>
      <c r="C1364">
        <v>0</v>
      </c>
      <c r="D1364" t="s">
        <v>6248</v>
      </c>
      <c r="F1364" s="1">
        <v>0</v>
      </c>
      <c r="G1364" s="1">
        <v>0</v>
      </c>
      <c r="H1364" s="9">
        <v>1</v>
      </c>
    </row>
    <row r="1365" spans="1:8" x14ac:dyDescent="0.3">
      <c r="A1365" t="s">
        <v>90</v>
      </c>
      <c r="B1365" t="s">
        <v>91</v>
      </c>
      <c r="C1365">
        <v>1</v>
      </c>
      <c r="D1365" t="s">
        <v>6248</v>
      </c>
      <c r="E1365" t="s">
        <v>6248</v>
      </c>
      <c r="F1365" s="1">
        <v>1277</v>
      </c>
      <c r="G1365" s="1">
        <v>1240</v>
      </c>
      <c r="H1365" s="9">
        <v>1</v>
      </c>
    </row>
    <row r="1366" spans="1:8" x14ac:dyDescent="0.3">
      <c r="A1366" t="s">
        <v>176</v>
      </c>
      <c r="B1366" t="s">
        <v>177</v>
      </c>
      <c r="C1366">
        <v>15</v>
      </c>
      <c r="D1366" t="s">
        <v>6248</v>
      </c>
      <c r="E1366" t="s">
        <v>6257</v>
      </c>
      <c r="F1366" s="1">
        <v>0</v>
      </c>
      <c r="G1366" s="1">
        <v>0</v>
      </c>
      <c r="H1366" s="9">
        <v>1</v>
      </c>
    </row>
    <row r="1367" spans="1:8" x14ac:dyDescent="0.3">
      <c r="A1367" t="s">
        <v>6258</v>
      </c>
      <c r="B1367" t="s">
        <v>6259</v>
      </c>
      <c r="C1367">
        <v>21</v>
      </c>
      <c r="D1367" t="s">
        <v>6248</v>
      </c>
      <c r="E1367" t="s">
        <v>5840</v>
      </c>
      <c r="F1367" s="1">
        <v>0</v>
      </c>
      <c r="G1367" s="1">
        <v>0</v>
      </c>
      <c r="H1367" s="9">
        <v>1</v>
      </c>
    </row>
    <row r="1368" spans="1:8" x14ac:dyDescent="0.3">
      <c r="A1368" t="s">
        <v>3244</v>
      </c>
      <c r="B1368" t="s">
        <v>3245</v>
      </c>
      <c r="C1368">
        <v>191</v>
      </c>
      <c r="D1368" t="s">
        <v>6248</v>
      </c>
      <c r="E1368" t="s">
        <v>6260</v>
      </c>
      <c r="F1368" s="1">
        <v>17672</v>
      </c>
      <c r="G1368" s="1">
        <v>17672</v>
      </c>
      <c r="H1368" s="9">
        <v>1</v>
      </c>
    </row>
    <row r="1369" spans="1:8" x14ac:dyDescent="0.3">
      <c r="A1369" t="s">
        <v>293</v>
      </c>
      <c r="B1369" t="s">
        <v>294</v>
      </c>
      <c r="C1369">
        <v>210</v>
      </c>
      <c r="D1369" t="s">
        <v>6248</v>
      </c>
      <c r="E1369" t="s">
        <v>6119</v>
      </c>
      <c r="F1369" s="1">
        <v>54538</v>
      </c>
      <c r="G1369" s="1">
        <v>54538</v>
      </c>
      <c r="H1369" s="9">
        <v>1</v>
      </c>
    </row>
    <row r="1370" spans="1:8" x14ac:dyDescent="0.3">
      <c r="A1370" t="s">
        <v>303</v>
      </c>
      <c r="B1370" t="s">
        <v>304</v>
      </c>
      <c r="C1370">
        <v>210</v>
      </c>
      <c r="D1370" t="s">
        <v>6248</v>
      </c>
      <c r="E1370" t="s">
        <v>6119</v>
      </c>
      <c r="F1370" s="1">
        <v>9103</v>
      </c>
      <c r="G1370" s="1">
        <v>9103</v>
      </c>
      <c r="H1370" s="9">
        <v>1</v>
      </c>
    </row>
    <row r="1371" spans="1:8" x14ac:dyDescent="0.3">
      <c r="A1371" t="s">
        <v>2235</v>
      </c>
      <c r="B1371" t="s">
        <v>2236</v>
      </c>
      <c r="C1371">
        <v>288</v>
      </c>
      <c r="D1371" t="s">
        <v>6248</v>
      </c>
      <c r="E1371" t="s">
        <v>6261</v>
      </c>
      <c r="F1371" s="1">
        <v>19998</v>
      </c>
      <c r="G1371" s="1">
        <v>19998</v>
      </c>
      <c r="H1371" s="9">
        <v>1</v>
      </c>
    </row>
    <row r="1372" spans="1:8" x14ac:dyDescent="0.3">
      <c r="A1372" t="s">
        <v>2036</v>
      </c>
      <c r="B1372" t="s">
        <v>2037</v>
      </c>
      <c r="C1372">
        <v>309</v>
      </c>
      <c r="D1372" t="s">
        <v>6248</v>
      </c>
      <c r="E1372" t="s">
        <v>6104</v>
      </c>
      <c r="F1372" s="1">
        <v>11379</v>
      </c>
      <c r="G1372" s="1">
        <v>11379</v>
      </c>
      <c r="H1372" s="9">
        <v>1</v>
      </c>
    </row>
    <row r="1373" spans="1:8" x14ac:dyDescent="0.3">
      <c r="A1373" t="s">
        <v>2648</v>
      </c>
      <c r="B1373" t="s">
        <v>2649</v>
      </c>
      <c r="C1373">
        <v>406</v>
      </c>
      <c r="D1373" t="s">
        <v>6248</v>
      </c>
      <c r="E1373" s="2">
        <v>44391</v>
      </c>
      <c r="F1373" s="1">
        <v>25605</v>
      </c>
      <c r="G1373" s="1">
        <v>26373</v>
      </c>
      <c r="H1373" s="9">
        <v>0.95</v>
      </c>
    </row>
    <row r="1374" spans="1:8" x14ac:dyDescent="0.3">
      <c r="A1374" t="s">
        <v>1711</v>
      </c>
      <c r="B1374" t="s">
        <v>1712</v>
      </c>
      <c r="C1374">
        <v>439</v>
      </c>
      <c r="D1374" t="s">
        <v>6248</v>
      </c>
      <c r="E1374" s="2">
        <v>44438</v>
      </c>
      <c r="F1374" s="1">
        <v>9737</v>
      </c>
      <c r="G1374" s="1">
        <v>9737</v>
      </c>
      <c r="H1374" s="9">
        <v>0.85</v>
      </c>
    </row>
    <row r="1375" spans="1:8" x14ac:dyDescent="0.3">
      <c r="A1375" t="s">
        <v>1767</v>
      </c>
      <c r="B1375" t="s">
        <v>1768</v>
      </c>
      <c r="C1375">
        <v>500</v>
      </c>
      <c r="D1375" t="s">
        <v>6248</v>
      </c>
      <c r="E1375" s="2">
        <v>44530</v>
      </c>
      <c r="F1375" s="1">
        <v>76474</v>
      </c>
      <c r="G1375" s="1">
        <v>77305</v>
      </c>
      <c r="H1375" s="9">
        <v>0.76</v>
      </c>
    </row>
    <row r="1376" spans="1:8" x14ac:dyDescent="0.3">
      <c r="A1376" t="s">
        <v>802</v>
      </c>
      <c r="B1376" t="s">
        <v>803</v>
      </c>
      <c r="C1376">
        <v>11</v>
      </c>
      <c r="D1376" t="s">
        <v>6262</v>
      </c>
      <c r="E1376" t="s">
        <v>6198</v>
      </c>
      <c r="F1376" s="1">
        <v>40858</v>
      </c>
      <c r="G1376" s="1">
        <v>40858</v>
      </c>
      <c r="H1376" s="9">
        <v>1</v>
      </c>
    </row>
    <row r="1377" spans="1:8" x14ac:dyDescent="0.3">
      <c r="A1377" t="s">
        <v>1719</v>
      </c>
      <c r="B1377" t="s">
        <v>1720</v>
      </c>
      <c r="C1377">
        <v>152</v>
      </c>
      <c r="D1377" t="s">
        <v>6102</v>
      </c>
      <c r="E1377" t="s">
        <v>6263</v>
      </c>
      <c r="F1377" s="1">
        <v>17464</v>
      </c>
      <c r="G1377" s="1">
        <v>17464</v>
      </c>
      <c r="H1377" s="9">
        <v>1</v>
      </c>
    </row>
    <row r="1378" spans="1:8" x14ac:dyDescent="0.3">
      <c r="A1378" t="s">
        <v>1864</v>
      </c>
      <c r="B1378" t="s">
        <v>1865</v>
      </c>
      <c r="C1378">
        <v>148</v>
      </c>
      <c r="D1378" t="s">
        <v>6264</v>
      </c>
      <c r="E1378" t="s">
        <v>6265</v>
      </c>
      <c r="F1378" s="1">
        <v>24445</v>
      </c>
      <c r="G1378" s="1">
        <v>24445</v>
      </c>
      <c r="H1378" s="9">
        <v>1</v>
      </c>
    </row>
    <row r="1379" spans="1:8" x14ac:dyDescent="0.3">
      <c r="A1379" t="s">
        <v>598</v>
      </c>
      <c r="B1379" t="s">
        <v>599</v>
      </c>
      <c r="C1379">
        <v>31</v>
      </c>
      <c r="D1379" t="s">
        <v>6266</v>
      </c>
      <c r="E1379" t="s">
        <v>6267</v>
      </c>
      <c r="F1379" s="1">
        <v>866</v>
      </c>
      <c r="G1379" s="1">
        <v>866</v>
      </c>
      <c r="H1379" s="9">
        <v>1</v>
      </c>
    </row>
    <row r="1380" spans="1:8" x14ac:dyDescent="0.3">
      <c r="A1380" t="s">
        <v>622</v>
      </c>
      <c r="B1380" t="s">
        <v>623</v>
      </c>
      <c r="C1380">
        <v>31</v>
      </c>
      <c r="D1380" t="s">
        <v>6266</v>
      </c>
      <c r="E1380" t="s">
        <v>6267</v>
      </c>
      <c r="F1380" s="1">
        <v>1229</v>
      </c>
      <c r="G1380" s="1">
        <v>1229</v>
      </c>
      <c r="H1380" s="9">
        <v>1</v>
      </c>
    </row>
    <row r="1381" spans="1:8" x14ac:dyDescent="0.3">
      <c r="A1381" t="s">
        <v>1577</v>
      </c>
      <c r="B1381" t="s">
        <v>1578</v>
      </c>
      <c r="C1381">
        <v>10</v>
      </c>
      <c r="D1381" t="s">
        <v>6268</v>
      </c>
      <c r="E1381" t="s">
        <v>5840</v>
      </c>
      <c r="F1381" s="1">
        <v>77557</v>
      </c>
      <c r="G1381" s="1">
        <v>77557</v>
      </c>
      <c r="H1381" s="9">
        <v>1</v>
      </c>
    </row>
    <row r="1382" spans="1:8" x14ac:dyDescent="0.3">
      <c r="A1382" t="s">
        <v>6269</v>
      </c>
      <c r="B1382" t="s">
        <v>6270</v>
      </c>
      <c r="C1382">
        <v>31</v>
      </c>
      <c r="D1382" t="s">
        <v>6268</v>
      </c>
      <c r="E1382" t="s">
        <v>6225</v>
      </c>
      <c r="F1382" s="1">
        <v>0</v>
      </c>
      <c r="G1382" s="1">
        <v>0</v>
      </c>
      <c r="H1382" s="9">
        <v>1</v>
      </c>
    </row>
    <row r="1383" spans="1:8" x14ac:dyDescent="0.3">
      <c r="A1383" t="s">
        <v>1713</v>
      </c>
      <c r="B1383" t="s">
        <v>1714</v>
      </c>
      <c r="C1383">
        <v>408</v>
      </c>
      <c r="D1383" t="s">
        <v>6268</v>
      </c>
      <c r="E1383" s="2">
        <v>44407</v>
      </c>
      <c r="F1383" s="1">
        <v>27992</v>
      </c>
      <c r="G1383" s="1">
        <v>27992</v>
      </c>
      <c r="H1383" s="9">
        <v>0.85</v>
      </c>
    </row>
    <row r="1384" spans="1:8" x14ac:dyDescent="0.3">
      <c r="A1384" t="s">
        <v>239</v>
      </c>
      <c r="B1384" t="s">
        <v>240</v>
      </c>
      <c r="C1384">
        <v>1</v>
      </c>
      <c r="D1384" t="s">
        <v>6271</v>
      </c>
      <c r="E1384" t="s">
        <v>6271</v>
      </c>
      <c r="F1384" s="1">
        <v>1277</v>
      </c>
      <c r="G1384" s="1">
        <v>1277</v>
      </c>
      <c r="H1384" s="9">
        <v>1</v>
      </c>
    </row>
    <row r="1385" spans="1:8" x14ac:dyDescent="0.3">
      <c r="A1385" t="s">
        <v>3248</v>
      </c>
      <c r="B1385" t="s">
        <v>3249</v>
      </c>
      <c r="C1385">
        <v>397</v>
      </c>
      <c r="D1385" t="s">
        <v>6271</v>
      </c>
      <c r="E1385" s="2">
        <v>44393</v>
      </c>
      <c r="F1385" s="1">
        <v>13695</v>
      </c>
      <c r="G1385" s="1">
        <v>13695</v>
      </c>
      <c r="H1385" s="9">
        <v>0.95</v>
      </c>
    </row>
    <row r="1386" spans="1:8" x14ac:dyDescent="0.3">
      <c r="A1386" t="s">
        <v>3316</v>
      </c>
      <c r="B1386" t="s">
        <v>3317</v>
      </c>
      <c r="C1386">
        <v>397</v>
      </c>
      <c r="D1386" t="s">
        <v>6271</v>
      </c>
      <c r="E1386" s="2">
        <v>44393</v>
      </c>
      <c r="F1386" s="1">
        <v>32278</v>
      </c>
      <c r="G1386" s="1">
        <v>32278</v>
      </c>
      <c r="H1386" s="9">
        <v>0.95</v>
      </c>
    </row>
    <row r="1387" spans="1:8" x14ac:dyDescent="0.3">
      <c r="A1387" t="s">
        <v>1288</v>
      </c>
      <c r="B1387" t="s">
        <v>1289</v>
      </c>
      <c r="C1387">
        <v>407</v>
      </c>
      <c r="D1387" t="s">
        <v>6271</v>
      </c>
      <c r="E1387" s="2">
        <v>44407</v>
      </c>
      <c r="F1387" s="1">
        <v>44131</v>
      </c>
      <c r="G1387" s="1">
        <v>44131</v>
      </c>
      <c r="H1387" s="9">
        <v>0.95</v>
      </c>
    </row>
    <row r="1388" spans="1:8" x14ac:dyDescent="0.3">
      <c r="A1388" t="s">
        <v>566</v>
      </c>
      <c r="B1388" t="s">
        <v>567</v>
      </c>
      <c r="C1388">
        <v>28</v>
      </c>
      <c r="D1388" t="s">
        <v>6272</v>
      </c>
      <c r="E1388" t="s">
        <v>6225</v>
      </c>
      <c r="F1388" s="1">
        <v>9425</v>
      </c>
      <c r="G1388" s="1">
        <v>9425</v>
      </c>
      <c r="H1388" s="9">
        <v>1</v>
      </c>
    </row>
    <row r="1389" spans="1:8" x14ac:dyDescent="0.3">
      <c r="A1389" t="s">
        <v>1145</v>
      </c>
      <c r="B1389" t="s">
        <v>1146</v>
      </c>
      <c r="C1389">
        <v>48</v>
      </c>
      <c r="D1389" t="s">
        <v>6272</v>
      </c>
      <c r="E1389" t="s">
        <v>5844</v>
      </c>
      <c r="F1389" s="1">
        <v>4131</v>
      </c>
      <c r="G1389" s="1">
        <v>4123</v>
      </c>
      <c r="H1389" s="9">
        <v>1</v>
      </c>
    </row>
    <row r="1390" spans="1:8" x14ac:dyDescent="0.3">
      <c r="A1390" t="s">
        <v>347</v>
      </c>
      <c r="B1390" t="s">
        <v>348</v>
      </c>
      <c r="C1390">
        <v>130</v>
      </c>
      <c r="D1390" t="s">
        <v>5994</v>
      </c>
      <c r="E1390" t="s">
        <v>6273</v>
      </c>
      <c r="F1390" s="1">
        <v>265137</v>
      </c>
      <c r="G1390" s="1">
        <v>265137</v>
      </c>
      <c r="H1390" s="9">
        <v>1</v>
      </c>
    </row>
    <row r="1391" spans="1:8" x14ac:dyDescent="0.3">
      <c r="A1391" t="s">
        <v>6274</v>
      </c>
      <c r="B1391" t="s">
        <v>6275</v>
      </c>
      <c r="C1391">
        <v>0</v>
      </c>
      <c r="D1391" t="s">
        <v>5842</v>
      </c>
      <c r="F1391" s="1">
        <v>0</v>
      </c>
      <c r="G1391" s="1">
        <v>0</v>
      </c>
      <c r="H1391" s="9">
        <v>1</v>
      </c>
    </row>
    <row r="1392" spans="1:8" x14ac:dyDescent="0.3">
      <c r="A1392" t="s">
        <v>415</v>
      </c>
      <c r="B1392" t="s">
        <v>416</v>
      </c>
      <c r="C1392">
        <v>1</v>
      </c>
      <c r="D1392" t="s">
        <v>5842</v>
      </c>
      <c r="E1392" t="s">
        <v>5842</v>
      </c>
      <c r="F1392" s="1">
        <v>1277</v>
      </c>
      <c r="G1392" s="1">
        <v>1240</v>
      </c>
      <c r="H1392" s="9">
        <v>1</v>
      </c>
    </row>
    <row r="1393" spans="1:8" x14ac:dyDescent="0.3">
      <c r="A1393" t="s">
        <v>2970</v>
      </c>
      <c r="B1393" t="s">
        <v>2971</v>
      </c>
      <c r="C1393">
        <v>5</v>
      </c>
      <c r="D1393" t="s">
        <v>5842</v>
      </c>
      <c r="E1393" t="s">
        <v>6276</v>
      </c>
      <c r="F1393" s="1">
        <v>2530</v>
      </c>
      <c r="G1393" s="1">
        <v>2530</v>
      </c>
      <c r="H1393" s="9">
        <v>1</v>
      </c>
    </row>
    <row r="1394" spans="1:8" x14ac:dyDescent="0.3">
      <c r="A1394" t="s">
        <v>1403</v>
      </c>
      <c r="B1394" t="s">
        <v>1404</v>
      </c>
      <c r="C1394">
        <v>10</v>
      </c>
      <c r="D1394" t="s">
        <v>5842</v>
      </c>
      <c r="E1394" t="s">
        <v>6233</v>
      </c>
      <c r="F1394" s="1">
        <v>9186</v>
      </c>
      <c r="G1394" s="1">
        <v>9186</v>
      </c>
      <c r="H1394" s="9">
        <v>1</v>
      </c>
    </row>
    <row r="1395" spans="1:8" x14ac:dyDescent="0.3">
      <c r="A1395" t="s">
        <v>1587</v>
      </c>
      <c r="B1395" t="s">
        <v>1588</v>
      </c>
      <c r="C1395">
        <v>11</v>
      </c>
      <c r="D1395" t="s">
        <v>5842</v>
      </c>
      <c r="E1395" t="s">
        <v>6277</v>
      </c>
      <c r="F1395" s="1">
        <v>77557</v>
      </c>
      <c r="G1395" s="1">
        <v>77557</v>
      </c>
      <c r="H1395" s="9">
        <v>1</v>
      </c>
    </row>
    <row r="1396" spans="1:8" x14ac:dyDescent="0.3">
      <c r="A1396" t="s">
        <v>225</v>
      </c>
      <c r="B1396" t="s">
        <v>226</v>
      </c>
      <c r="C1396">
        <v>17</v>
      </c>
      <c r="D1396" t="s">
        <v>5842</v>
      </c>
      <c r="E1396" t="s">
        <v>6267</v>
      </c>
      <c r="F1396" s="1">
        <v>523</v>
      </c>
      <c r="G1396" s="1">
        <v>517</v>
      </c>
      <c r="H1396" s="9">
        <v>1</v>
      </c>
    </row>
    <row r="1397" spans="1:8" x14ac:dyDescent="0.3">
      <c r="A1397" t="s">
        <v>223</v>
      </c>
      <c r="B1397" t="s">
        <v>224</v>
      </c>
      <c r="C1397">
        <v>18</v>
      </c>
      <c r="D1397" t="s">
        <v>5842</v>
      </c>
      <c r="E1397" t="s">
        <v>6113</v>
      </c>
      <c r="F1397" s="1">
        <v>1046</v>
      </c>
      <c r="G1397" s="1">
        <v>1038</v>
      </c>
      <c r="H1397" s="9">
        <v>1</v>
      </c>
    </row>
    <row r="1398" spans="1:8" x14ac:dyDescent="0.3">
      <c r="A1398" t="s">
        <v>1567</v>
      </c>
      <c r="B1398" t="s">
        <v>1568</v>
      </c>
      <c r="C1398">
        <v>20</v>
      </c>
      <c r="D1398" t="s">
        <v>5842</v>
      </c>
      <c r="E1398" t="s">
        <v>6221</v>
      </c>
      <c r="F1398" s="1">
        <v>1277</v>
      </c>
      <c r="G1398" s="1">
        <v>1277</v>
      </c>
      <c r="H1398" s="9">
        <v>1</v>
      </c>
    </row>
    <row r="1399" spans="1:8" x14ac:dyDescent="0.3">
      <c r="A1399" t="s">
        <v>1601</v>
      </c>
      <c r="B1399" t="s">
        <v>1602</v>
      </c>
      <c r="C1399">
        <v>20</v>
      </c>
      <c r="D1399" t="s">
        <v>5842</v>
      </c>
      <c r="E1399" t="s">
        <v>6221</v>
      </c>
      <c r="F1399" s="1">
        <v>9867</v>
      </c>
      <c r="G1399" s="1">
        <v>9867</v>
      </c>
      <c r="H1399" s="9">
        <v>1</v>
      </c>
    </row>
    <row r="1400" spans="1:8" x14ac:dyDescent="0.3">
      <c r="A1400" t="s">
        <v>804</v>
      </c>
      <c r="B1400" t="s">
        <v>805</v>
      </c>
      <c r="C1400">
        <v>21</v>
      </c>
      <c r="D1400" t="s">
        <v>5842</v>
      </c>
      <c r="E1400" t="s">
        <v>6225</v>
      </c>
      <c r="F1400" s="1">
        <v>40858</v>
      </c>
      <c r="G1400" s="1">
        <v>40858</v>
      </c>
      <c r="H1400" s="9">
        <v>1</v>
      </c>
    </row>
    <row r="1401" spans="1:8" x14ac:dyDescent="0.3">
      <c r="A1401" t="s">
        <v>178</v>
      </c>
      <c r="B1401" t="s">
        <v>179</v>
      </c>
      <c r="C1401">
        <v>39</v>
      </c>
      <c r="D1401" t="s">
        <v>5842</v>
      </c>
      <c r="E1401" t="s">
        <v>5844</v>
      </c>
      <c r="F1401" s="1">
        <v>0</v>
      </c>
      <c r="G1401" s="1">
        <v>0</v>
      </c>
      <c r="H1401" s="9">
        <v>1</v>
      </c>
    </row>
    <row r="1402" spans="1:8" x14ac:dyDescent="0.3">
      <c r="A1402" t="s">
        <v>289</v>
      </c>
      <c r="B1402" t="s">
        <v>290</v>
      </c>
      <c r="C1402">
        <v>189</v>
      </c>
      <c r="D1402" t="s">
        <v>5842</v>
      </c>
      <c r="E1402" t="s">
        <v>6119</v>
      </c>
      <c r="F1402" s="1">
        <v>2356</v>
      </c>
      <c r="G1402" s="1">
        <v>2356</v>
      </c>
      <c r="H1402" s="9">
        <v>1</v>
      </c>
    </row>
    <row r="1403" spans="1:8" x14ac:dyDescent="0.3">
      <c r="A1403" t="s">
        <v>200</v>
      </c>
      <c r="B1403" t="s">
        <v>201</v>
      </c>
      <c r="C1403">
        <v>17</v>
      </c>
      <c r="D1403" t="s">
        <v>6278</v>
      </c>
      <c r="E1403" t="s">
        <v>6113</v>
      </c>
      <c r="F1403" s="1">
        <v>4182</v>
      </c>
      <c r="G1403" s="1">
        <v>4182</v>
      </c>
      <c r="H1403" s="9">
        <v>1</v>
      </c>
    </row>
    <row r="1404" spans="1:8" x14ac:dyDescent="0.3">
      <c r="A1404" t="s">
        <v>1391</v>
      </c>
      <c r="B1404" t="s">
        <v>1392</v>
      </c>
      <c r="C1404">
        <v>5</v>
      </c>
      <c r="D1404" t="s">
        <v>6278</v>
      </c>
      <c r="E1404" t="s">
        <v>6279</v>
      </c>
      <c r="F1404" s="1">
        <v>89811</v>
      </c>
      <c r="G1404" s="1">
        <v>89811</v>
      </c>
      <c r="H1404" s="9">
        <v>1</v>
      </c>
    </row>
    <row r="1405" spans="1:8" x14ac:dyDescent="0.3">
      <c r="A1405" t="s">
        <v>1419</v>
      </c>
      <c r="B1405" t="s">
        <v>1420</v>
      </c>
      <c r="C1405">
        <v>5</v>
      </c>
      <c r="D1405" t="s">
        <v>6278</v>
      </c>
      <c r="E1405" t="s">
        <v>6279</v>
      </c>
      <c r="F1405" s="1">
        <v>89811</v>
      </c>
      <c r="G1405" s="1">
        <v>89811</v>
      </c>
      <c r="H1405" s="9">
        <v>1</v>
      </c>
    </row>
    <row r="1406" spans="1:8" x14ac:dyDescent="0.3">
      <c r="A1406" t="s">
        <v>6280</v>
      </c>
      <c r="B1406" t="s">
        <v>6281</v>
      </c>
      <c r="C1406">
        <v>176</v>
      </c>
      <c r="D1406" t="s">
        <v>5843</v>
      </c>
      <c r="E1406" t="s">
        <v>6282</v>
      </c>
      <c r="F1406" s="1">
        <v>0</v>
      </c>
      <c r="G1406" s="1">
        <v>0</v>
      </c>
      <c r="H1406" s="9">
        <v>1</v>
      </c>
    </row>
    <row r="1407" spans="1:8" x14ac:dyDescent="0.3">
      <c r="A1407" t="s">
        <v>1179</v>
      </c>
      <c r="B1407" t="s">
        <v>1180</v>
      </c>
      <c r="C1407">
        <v>16</v>
      </c>
      <c r="D1407" t="s">
        <v>6283</v>
      </c>
      <c r="E1407" t="s">
        <v>6221</v>
      </c>
      <c r="F1407" s="1">
        <v>19659</v>
      </c>
      <c r="G1407" s="1">
        <v>19659</v>
      </c>
      <c r="H1407" s="9">
        <v>1</v>
      </c>
    </row>
    <row r="1408" spans="1:8" x14ac:dyDescent="0.3">
      <c r="A1408" t="s">
        <v>6284</v>
      </c>
      <c r="B1408" t="s">
        <v>6285</v>
      </c>
      <c r="C1408">
        <v>0</v>
      </c>
      <c r="D1408" t="s">
        <v>6283</v>
      </c>
      <c r="F1408" s="1">
        <v>0</v>
      </c>
      <c r="G1408" s="1">
        <v>0</v>
      </c>
      <c r="H1408" s="9">
        <v>1</v>
      </c>
    </row>
    <row r="1409" spans="1:8" x14ac:dyDescent="0.3">
      <c r="A1409" t="s">
        <v>83</v>
      </c>
      <c r="B1409" t="s">
        <v>84</v>
      </c>
      <c r="C1409">
        <v>8</v>
      </c>
      <c r="D1409" t="s">
        <v>6276</v>
      </c>
      <c r="E1409" t="s">
        <v>6286</v>
      </c>
      <c r="F1409" s="1">
        <v>683</v>
      </c>
      <c r="G1409" s="1">
        <v>683</v>
      </c>
      <c r="H1409" s="9">
        <v>1</v>
      </c>
    </row>
    <row r="1410" spans="1:8" x14ac:dyDescent="0.3">
      <c r="A1410" t="s">
        <v>75</v>
      </c>
      <c r="B1410" t="s">
        <v>76</v>
      </c>
      <c r="C1410">
        <v>12</v>
      </c>
      <c r="D1410" t="s">
        <v>6276</v>
      </c>
      <c r="E1410" t="s">
        <v>6287</v>
      </c>
      <c r="F1410" s="1">
        <v>3652</v>
      </c>
      <c r="G1410" s="1">
        <v>3652</v>
      </c>
      <c r="H1410" s="9">
        <v>1</v>
      </c>
    </row>
    <row r="1411" spans="1:8" x14ac:dyDescent="0.3">
      <c r="A1411" t="s">
        <v>3260</v>
      </c>
      <c r="B1411" t="s">
        <v>3261</v>
      </c>
      <c r="C1411">
        <v>50</v>
      </c>
      <c r="D1411" t="s">
        <v>6276</v>
      </c>
      <c r="E1411" t="s">
        <v>6288</v>
      </c>
      <c r="F1411" s="1">
        <v>4108</v>
      </c>
      <c r="G1411" s="1">
        <v>4108</v>
      </c>
      <c r="H1411" s="9">
        <v>1</v>
      </c>
    </row>
    <row r="1412" spans="1:8" x14ac:dyDescent="0.3">
      <c r="A1412" t="s">
        <v>3326</v>
      </c>
      <c r="B1412" t="s">
        <v>3327</v>
      </c>
      <c r="C1412">
        <v>50</v>
      </c>
      <c r="D1412" t="s">
        <v>6276</v>
      </c>
      <c r="E1412" t="s">
        <v>6288</v>
      </c>
      <c r="F1412" s="1">
        <v>15532</v>
      </c>
      <c r="G1412" s="1">
        <v>15532</v>
      </c>
      <c r="H1412" s="9">
        <v>1</v>
      </c>
    </row>
    <row r="1413" spans="1:8" x14ac:dyDescent="0.3">
      <c r="A1413" t="s">
        <v>936</v>
      </c>
      <c r="B1413" t="s">
        <v>937</v>
      </c>
      <c r="C1413">
        <v>252</v>
      </c>
      <c r="D1413" t="s">
        <v>6279</v>
      </c>
      <c r="E1413" t="s">
        <v>6216</v>
      </c>
      <c r="F1413" s="1">
        <v>70791</v>
      </c>
      <c r="G1413" s="1">
        <v>70791</v>
      </c>
      <c r="H1413" s="9">
        <v>1</v>
      </c>
    </row>
    <row r="1414" spans="1:8" x14ac:dyDescent="0.3">
      <c r="A1414" t="s">
        <v>2972</v>
      </c>
      <c r="B1414" t="s">
        <v>2973</v>
      </c>
      <c r="C1414">
        <v>14</v>
      </c>
      <c r="D1414" t="s">
        <v>6279</v>
      </c>
      <c r="E1414" t="s">
        <v>6221</v>
      </c>
      <c r="F1414" s="1">
        <v>4182</v>
      </c>
      <c r="G1414" s="1">
        <v>4182</v>
      </c>
      <c r="H1414" s="9">
        <v>1</v>
      </c>
    </row>
    <row r="1415" spans="1:8" x14ac:dyDescent="0.3">
      <c r="A1415" t="s">
        <v>2994</v>
      </c>
      <c r="B1415" t="s">
        <v>2995</v>
      </c>
      <c r="C1415">
        <v>14</v>
      </c>
      <c r="D1415" t="s">
        <v>6279</v>
      </c>
      <c r="E1415" t="s">
        <v>6221</v>
      </c>
      <c r="F1415" s="1">
        <v>10455</v>
      </c>
      <c r="G1415" s="1">
        <v>10455</v>
      </c>
      <c r="H1415" s="9">
        <v>1</v>
      </c>
    </row>
    <row r="1416" spans="1:8" x14ac:dyDescent="0.3">
      <c r="A1416" t="s">
        <v>6289</v>
      </c>
      <c r="B1416" t="s">
        <v>6290</v>
      </c>
      <c r="C1416">
        <v>11</v>
      </c>
      <c r="D1416" t="s">
        <v>6291</v>
      </c>
      <c r="E1416" t="s">
        <v>6267</v>
      </c>
      <c r="F1416" s="1">
        <v>0</v>
      </c>
      <c r="G1416" s="1">
        <v>0</v>
      </c>
      <c r="H1416" s="9">
        <v>1</v>
      </c>
    </row>
    <row r="1417" spans="1:8" x14ac:dyDescent="0.3">
      <c r="A1417" t="s">
        <v>6292</v>
      </c>
      <c r="B1417" t="s">
        <v>6293</v>
      </c>
      <c r="C1417">
        <v>11</v>
      </c>
      <c r="D1417" t="s">
        <v>6291</v>
      </c>
      <c r="E1417" t="s">
        <v>6267</v>
      </c>
      <c r="F1417" s="1">
        <v>0</v>
      </c>
      <c r="G1417" s="1">
        <v>0</v>
      </c>
      <c r="H1417" s="9">
        <v>1</v>
      </c>
    </row>
    <row r="1418" spans="1:8" x14ac:dyDescent="0.3">
      <c r="A1418" t="s">
        <v>6294</v>
      </c>
      <c r="B1418" t="s">
        <v>6295</v>
      </c>
      <c r="C1418">
        <v>11</v>
      </c>
      <c r="D1418" t="s">
        <v>6291</v>
      </c>
      <c r="E1418" t="s">
        <v>6267</v>
      </c>
      <c r="F1418" s="1">
        <v>0</v>
      </c>
      <c r="G1418" s="1">
        <v>0</v>
      </c>
      <c r="H1418" s="9">
        <v>1</v>
      </c>
    </row>
    <row r="1419" spans="1:8" x14ac:dyDescent="0.3">
      <c r="A1419" t="s">
        <v>6296</v>
      </c>
      <c r="B1419" t="s">
        <v>6297</v>
      </c>
      <c r="C1419">
        <v>11</v>
      </c>
      <c r="D1419" t="s">
        <v>6291</v>
      </c>
      <c r="E1419" t="s">
        <v>6267</v>
      </c>
      <c r="F1419" s="1">
        <v>0</v>
      </c>
      <c r="G1419" s="1">
        <v>0</v>
      </c>
      <c r="H1419" s="9">
        <v>1</v>
      </c>
    </row>
    <row r="1420" spans="1:8" x14ac:dyDescent="0.3">
      <c r="A1420" t="s">
        <v>1387</v>
      </c>
      <c r="B1420" t="s">
        <v>1388</v>
      </c>
      <c r="C1420">
        <v>182</v>
      </c>
      <c r="D1420" t="s">
        <v>6291</v>
      </c>
      <c r="E1420" t="s">
        <v>6298</v>
      </c>
      <c r="F1420" s="1">
        <v>1915</v>
      </c>
      <c r="G1420" s="1">
        <v>1915</v>
      </c>
      <c r="H1420" s="9">
        <v>1</v>
      </c>
    </row>
    <row r="1421" spans="1:8" x14ac:dyDescent="0.3">
      <c r="A1421" t="s">
        <v>213</v>
      </c>
      <c r="B1421" t="s">
        <v>214</v>
      </c>
      <c r="C1421">
        <v>76</v>
      </c>
      <c r="D1421" t="s">
        <v>6299</v>
      </c>
      <c r="E1421" t="s">
        <v>6116</v>
      </c>
      <c r="F1421" s="1">
        <v>86285</v>
      </c>
      <c r="G1421" s="1">
        <v>86285</v>
      </c>
      <c r="H1421" s="9">
        <v>1</v>
      </c>
    </row>
    <row r="1422" spans="1:8" x14ac:dyDescent="0.3">
      <c r="A1422" t="s">
        <v>6300</v>
      </c>
      <c r="B1422" t="s">
        <v>6301</v>
      </c>
      <c r="C1422">
        <v>0</v>
      </c>
      <c r="D1422" t="s">
        <v>6302</v>
      </c>
      <c r="F1422" s="1">
        <v>0</v>
      </c>
      <c r="G1422" s="1">
        <v>0</v>
      </c>
      <c r="H1422" s="9">
        <v>1</v>
      </c>
    </row>
    <row r="1423" spans="1:8" x14ac:dyDescent="0.3">
      <c r="A1423" t="s">
        <v>124</v>
      </c>
      <c r="B1423" t="s">
        <v>125</v>
      </c>
      <c r="C1423">
        <v>9</v>
      </c>
      <c r="D1423" t="s">
        <v>6302</v>
      </c>
      <c r="E1423" t="s">
        <v>6267</v>
      </c>
      <c r="F1423" s="1">
        <v>2739</v>
      </c>
      <c r="G1423" s="1">
        <v>2739</v>
      </c>
      <c r="H1423" s="9">
        <v>1</v>
      </c>
    </row>
    <row r="1424" spans="1:8" x14ac:dyDescent="0.3">
      <c r="A1424" t="s">
        <v>126</v>
      </c>
      <c r="B1424" t="s">
        <v>127</v>
      </c>
      <c r="C1424">
        <v>9</v>
      </c>
      <c r="D1424" t="s">
        <v>6302</v>
      </c>
      <c r="E1424" t="s">
        <v>6267</v>
      </c>
      <c r="F1424" s="1">
        <v>9130</v>
      </c>
      <c r="G1424" s="1">
        <v>9130</v>
      </c>
      <c r="H1424" s="9">
        <v>1</v>
      </c>
    </row>
    <row r="1425" spans="1:8" x14ac:dyDescent="0.3">
      <c r="A1425" t="s">
        <v>132</v>
      </c>
      <c r="B1425" t="s">
        <v>133</v>
      </c>
      <c r="C1425">
        <v>9</v>
      </c>
      <c r="D1425" t="s">
        <v>6302</v>
      </c>
      <c r="E1425" t="s">
        <v>6267</v>
      </c>
      <c r="F1425" s="1">
        <v>569</v>
      </c>
      <c r="G1425" s="1">
        <v>569</v>
      </c>
      <c r="H1425" s="9">
        <v>1</v>
      </c>
    </row>
    <row r="1426" spans="1:8" x14ac:dyDescent="0.3">
      <c r="A1426" t="s">
        <v>198</v>
      </c>
      <c r="B1426" t="s">
        <v>199</v>
      </c>
      <c r="C1426">
        <v>9</v>
      </c>
      <c r="D1426" t="s">
        <v>6302</v>
      </c>
      <c r="E1426" t="s">
        <v>6267</v>
      </c>
      <c r="F1426" s="1">
        <v>0</v>
      </c>
      <c r="G1426" s="1">
        <v>0</v>
      </c>
      <c r="H1426" s="9">
        <v>1</v>
      </c>
    </row>
    <row r="1427" spans="1:8" x14ac:dyDescent="0.3">
      <c r="A1427" t="s">
        <v>215</v>
      </c>
      <c r="B1427" t="s">
        <v>216</v>
      </c>
      <c r="C1427">
        <v>9</v>
      </c>
      <c r="D1427" t="s">
        <v>6302</v>
      </c>
      <c r="E1427" t="s">
        <v>6267</v>
      </c>
      <c r="F1427" s="1">
        <v>39326</v>
      </c>
      <c r="G1427" s="1">
        <v>39326</v>
      </c>
      <c r="H1427" s="9">
        <v>1</v>
      </c>
    </row>
    <row r="1428" spans="1:8" x14ac:dyDescent="0.3">
      <c r="A1428" t="s">
        <v>6303</v>
      </c>
      <c r="B1428" t="s">
        <v>6304</v>
      </c>
      <c r="C1428">
        <v>9</v>
      </c>
      <c r="D1428" t="s">
        <v>6302</v>
      </c>
      <c r="E1428" t="s">
        <v>6267</v>
      </c>
      <c r="F1428" s="1">
        <v>0</v>
      </c>
      <c r="G1428" s="1">
        <v>0</v>
      </c>
      <c r="H1428" s="9">
        <v>1</v>
      </c>
    </row>
    <row r="1429" spans="1:8" x14ac:dyDescent="0.3">
      <c r="A1429" t="s">
        <v>6305</v>
      </c>
      <c r="B1429" t="s">
        <v>6306</v>
      </c>
      <c r="C1429">
        <v>9</v>
      </c>
      <c r="D1429" t="s">
        <v>6302</v>
      </c>
      <c r="E1429" t="s">
        <v>6267</v>
      </c>
      <c r="F1429" s="1">
        <v>0</v>
      </c>
      <c r="G1429" s="1">
        <v>0</v>
      </c>
      <c r="H1429" s="9">
        <v>1</v>
      </c>
    </row>
    <row r="1430" spans="1:8" x14ac:dyDescent="0.3">
      <c r="A1430" t="s">
        <v>6307</v>
      </c>
      <c r="B1430" t="s">
        <v>6308</v>
      </c>
      <c r="C1430">
        <v>9</v>
      </c>
      <c r="D1430" t="s">
        <v>6302</v>
      </c>
      <c r="E1430" t="s">
        <v>6267</v>
      </c>
      <c r="F1430" s="1">
        <v>0</v>
      </c>
      <c r="G1430" s="1">
        <v>0</v>
      </c>
      <c r="H1430" s="9">
        <v>1</v>
      </c>
    </row>
    <row r="1431" spans="1:8" x14ac:dyDescent="0.3">
      <c r="A1431" t="s">
        <v>6309</v>
      </c>
      <c r="B1431" t="s">
        <v>6310</v>
      </c>
      <c r="C1431">
        <v>9</v>
      </c>
      <c r="D1431" t="s">
        <v>6302</v>
      </c>
      <c r="E1431" t="s">
        <v>6267</v>
      </c>
      <c r="F1431" s="1">
        <v>0</v>
      </c>
      <c r="G1431" s="1">
        <v>0</v>
      </c>
      <c r="H1431" s="9">
        <v>1</v>
      </c>
    </row>
    <row r="1432" spans="1:8" x14ac:dyDescent="0.3">
      <c r="A1432" t="s">
        <v>6311</v>
      </c>
      <c r="B1432" t="s">
        <v>6312</v>
      </c>
      <c r="C1432">
        <v>9</v>
      </c>
      <c r="D1432" t="s">
        <v>6302</v>
      </c>
      <c r="E1432" t="s">
        <v>6267</v>
      </c>
      <c r="F1432" s="1">
        <v>0</v>
      </c>
      <c r="G1432" s="1">
        <v>0</v>
      </c>
      <c r="H1432" s="9">
        <v>1</v>
      </c>
    </row>
    <row r="1433" spans="1:8" x14ac:dyDescent="0.3">
      <c r="A1433" t="s">
        <v>1177</v>
      </c>
      <c r="B1433" t="s">
        <v>1178</v>
      </c>
      <c r="C1433">
        <v>9</v>
      </c>
      <c r="D1433" t="s">
        <v>6233</v>
      </c>
      <c r="E1433" t="s">
        <v>6113</v>
      </c>
      <c r="F1433" s="1">
        <v>7319</v>
      </c>
      <c r="G1433" s="1">
        <v>7319</v>
      </c>
      <c r="H1433" s="9">
        <v>1</v>
      </c>
    </row>
    <row r="1434" spans="1:8" x14ac:dyDescent="0.3">
      <c r="A1434" t="s">
        <v>122</v>
      </c>
      <c r="B1434" t="s">
        <v>123</v>
      </c>
      <c r="C1434">
        <v>10</v>
      </c>
      <c r="D1434" t="s">
        <v>6233</v>
      </c>
      <c r="E1434" t="s">
        <v>6221</v>
      </c>
      <c r="F1434" s="1">
        <v>2091</v>
      </c>
      <c r="G1434" s="1">
        <v>2091</v>
      </c>
      <c r="H1434" s="9">
        <v>1</v>
      </c>
    </row>
    <row r="1435" spans="1:8" x14ac:dyDescent="0.3">
      <c r="A1435" t="s">
        <v>1359</v>
      </c>
      <c r="B1435" t="s">
        <v>1360</v>
      </c>
      <c r="C1435">
        <v>219</v>
      </c>
      <c r="D1435" t="s">
        <v>6233</v>
      </c>
      <c r="E1435" t="s">
        <v>5968</v>
      </c>
      <c r="F1435" s="1">
        <v>12310</v>
      </c>
      <c r="G1435" s="1">
        <v>12310</v>
      </c>
      <c r="H1435" s="9">
        <v>1</v>
      </c>
    </row>
    <row r="1436" spans="1:8" x14ac:dyDescent="0.3">
      <c r="A1436" t="s">
        <v>6313</v>
      </c>
      <c r="B1436" t="s">
        <v>6314</v>
      </c>
      <c r="C1436">
        <v>8</v>
      </c>
      <c r="D1436" t="s">
        <v>6277</v>
      </c>
      <c r="E1436" t="s">
        <v>6113</v>
      </c>
      <c r="F1436" s="1">
        <v>0</v>
      </c>
      <c r="G1436" s="1">
        <v>0</v>
      </c>
      <c r="H1436" s="9">
        <v>1</v>
      </c>
    </row>
    <row r="1437" spans="1:8" x14ac:dyDescent="0.3">
      <c r="A1437" t="s">
        <v>1771</v>
      </c>
      <c r="B1437" t="s">
        <v>1772</v>
      </c>
      <c r="C1437">
        <v>29</v>
      </c>
      <c r="D1437" t="s">
        <v>6277</v>
      </c>
      <c r="E1437" t="s">
        <v>6315</v>
      </c>
      <c r="F1437" s="1">
        <v>26200</v>
      </c>
      <c r="G1437" s="1">
        <v>26200</v>
      </c>
      <c r="H1437" s="9">
        <v>1</v>
      </c>
    </row>
    <row r="1438" spans="1:8" x14ac:dyDescent="0.3">
      <c r="A1438" t="s">
        <v>1645</v>
      </c>
      <c r="B1438" t="s">
        <v>1646</v>
      </c>
      <c r="C1438">
        <v>69</v>
      </c>
      <c r="D1438" t="s">
        <v>6277</v>
      </c>
      <c r="E1438" t="s">
        <v>6316</v>
      </c>
      <c r="F1438" s="1">
        <v>21013</v>
      </c>
      <c r="G1438" s="1">
        <v>21013</v>
      </c>
      <c r="H1438" s="9">
        <v>1</v>
      </c>
    </row>
    <row r="1439" spans="1:8" x14ac:dyDescent="0.3">
      <c r="A1439" t="s">
        <v>987</v>
      </c>
      <c r="B1439" t="s">
        <v>988</v>
      </c>
      <c r="C1439">
        <v>7</v>
      </c>
      <c r="D1439" t="s">
        <v>6286</v>
      </c>
      <c r="E1439" t="s">
        <v>6221</v>
      </c>
      <c r="F1439" s="1">
        <v>126291</v>
      </c>
      <c r="G1439" s="1">
        <v>126291</v>
      </c>
      <c r="H1439" s="9">
        <v>1</v>
      </c>
    </row>
    <row r="1440" spans="1:8" x14ac:dyDescent="0.3">
      <c r="A1440" t="s">
        <v>989</v>
      </c>
      <c r="B1440" t="s">
        <v>990</v>
      </c>
      <c r="C1440">
        <v>7</v>
      </c>
      <c r="D1440" t="s">
        <v>6286</v>
      </c>
      <c r="E1440" t="s">
        <v>6221</v>
      </c>
      <c r="F1440" s="1">
        <v>126291</v>
      </c>
      <c r="G1440" s="1">
        <v>126291</v>
      </c>
      <c r="H1440" s="9">
        <v>1</v>
      </c>
    </row>
    <row r="1441" spans="1:8" x14ac:dyDescent="0.3">
      <c r="A1441" t="s">
        <v>6317</v>
      </c>
      <c r="B1441" t="s">
        <v>6318</v>
      </c>
      <c r="C1441">
        <v>0</v>
      </c>
      <c r="E1441" t="s">
        <v>6037</v>
      </c>
      <c r="F1441" s="1">
        <v>0</v>
      </c>
      <c r="G1441" s="1">
        <v>0</v>
      </c>
      <c r="H1441" s="9">
        <v>1</v>
      </c>
    </row>
    <row r="1442" spans="1:8" x14ac:dyDescent="0.3">
      <c r="A1442" t="s">
        <v>6319</v>
      </c>
      <c r="B1442" t="s">
        <v>6320</v>
      </c>
      <c r="C1442">
        <v>0</v>
      </c>
      <c r="E1442" t="s">
        <v>6037</v>
      </c>
      <c r="F1442" s="1">
        <v>0</v>
      </c>
      <c r="G1442" s="1">
        <v>0</v>
      </c>
      <c r="H1442" s="9">
        <v>1</v>
      </c>
    </row>
    <row r="1443" spans="1:8" x14ac:dyDescent="0.3">
      <c r="A1443" t="s">
        <v>1677</v>
      </c>
      <c r="B1443" t="s">
        <v>1678</v>
      </c>
      <c r="C1443">
        <v>20</v>
      </c>
      <c r="D1443" t="s">
        <v>6321</v>
      </c>
      <c r="E1443" t="s">
        <v>6322</v>
      </c>
      <c r="F1443" s="1">
        <v>6884</v>
      </c>
      <c r="G1443" s="1">
        <v>6884</v>
      </c>
      <c r="H1443" s="9">
        <v>1</v>
      </c>
    </row>
    <row r="1444" spans="1:8" x14ac:dyDescent="0.3">
      <c r="A1444" t="s">
        <v>1679</v>
      </c>
      <c r="B1444" t="s">
        <v>1680</v>
      </c>
      <c r="C1444">
        <v>20</v>
      </c>
      <c r="D1444" t="s">
        <v>6321</v>
      </c>
      <c r="E1444" t="s">
        <v>6322</v>
      </c>
      <c r="F1444" s="1">
        <v>6884</v>
      </c>
      <c r="G1444" s="1">
        <v>6884</v>
      </c>
      <c r="H1444" s="9">
        <v>1</v>
      </c>
    </row>
    <row r="1445" spans="1:8" x14ac:dyDescent="0.3">
      <c r="A1445" t="s">
        <v>1639</v>
      </c>
      <c r="B1445" t="s">
        <v>1640</v>
      </c>
      <c r="C1445">
        <v>40</v>
      </c>
      <c r="D1445" t="s">
        <v>6321</v>
      </c>
      <c r="E1445" t="s">
        <v>6323</v>
      </c>
      <c r="F1445" s="1">
        <v>1473</v>
      </c>
      <c r="G1445" s="1">
        <v>1473</v>
      </c>
      <c r="H1445" s="9">
        <v>1</v>
      </c>
    </row>
    <row r="1446" spans="1:8" x14ac:dyDescent="0.3">
      <c r="A1446" t="s">
        <v>1641</v>
      </c>
      <c r="B1446" t="s">
        <v>1642</v>
      </c>
      <c r="C1446">
        <v>64</v>
      </c>
      <c r="D1446" t="s">
        <v>6321</v>
      </c>
      <c r="E1446" t="s">
        <v>6316</v>
      </c>
      <c r="F1446" s="1">
        <v>1473</v>
      </c>
      <c r="G1446" s="1">
        <v>1473</v>
      </c>
      <c r="H1446" s="9">
        <v>1</v>
      </c>
    </row>
    <row r="1447" spans="1:8" x14ac:dyDescent="0.3">
      <c r="A1447" t="s">
        <v>1647</v>
      </c>
      <c r="B1447" t="s">
        <v>1648</v>
      </c>
      <c r="C1447">
        <v>64</v>
      </c>
      <c r="D1447" t="s">
        <v>6321</v>
      </c>
      <c r="E1447" t="s">
        <v>6316</v>
      </c>
      <c r="F1447" s="1">
        <v>6828</v>
      </c>
      <c r="G1447" s="1">
        <v>6828</v>
      </c>
      <c r="H1447" s="9">
        <v>1</v>
      </c>
    </row>
    <row r="1448" spans="1:8" x14ac:dyDescent="0.3">
      <c r="A1448" t="s">
        <v>1649</v>
      </c>
      <c r="B1448" t="s">
        <v>1650</v>
      </c>
      <c r="C1448">
        <v>64</v>
      </c>
      <c r="D1448" t="s">
        <v>6321</v>
      </c>
      <c r="E1448" t="s">
        <v>6316</v>
      </c>
      <c r="F1448" s="1">
        <v>1138</v>
      </c>
      <c r="G1448" s="1">
        <v>1138</v>
      </c>
      <c r="H1448" s="9">
        <v>1</v>
      </c>
    </row>
    <row r="1449" spans="1:8" x14ac:dyDescent="0.3">
      <c r="A1449" t="s">
        <v>180</v>
      </c>
      <c r="B1449" t="s">
        <v>181</v>
      </c>
      <c r="C1449">
        <v>3</v>
      </c>
      <c r="D1449" t="s">
        <v>6287</v>
      </c>
      <c r="E1449" t="s">
        <v>6221</v>
      </c>
      <c r="F1449" s="1">
        <v>1277</v>
      </c>
      <c r="G1449" s="1">
        <v>1277</v>
      </c>
      <c r="H1449" s="9">
        <v>1</v>
      </c>
    </row>
    <row r="1450" spans="1:8" x14ac:dyDescent="0.3">
      <c r="A1450" t="s">
        <v>114</v>
      </c>
      <c r="B1450" t="s">
        <v>115</v>
      </c>
      <c r="C1450">
        <v>19</v>
      </c>
      <c r="D1450" t="s">
        <v>6225</v>
      </c>
      <c r="E1450" t="s">
        <v>5844</v>
      </c>
      <c r="F1450" s="1">
        <v>11781</v>
      </c>
      <c r="G1450" s="1">
        <v>11781</v>
      </c>
      <c r="H1450" s="9">
        <v>1</v>
      </c>
    </row>
    <row r="1451" spans="1:8" x14ac:dyDescent="0.3">
      <c r="A1451" t="s">
        <v>118</v>
      </c>
      <c r="B1451" t="s">
        <v>119</v>
      </c>
      <c r="C1451">
        <v>19</v>
      </c>
      <c r="D1451" t="s">
        <v>6225</v>
      </c>
      <c r="E1451" t="s">
        <v>5844</v>
      </c>
      <c r="F1451" s="1">
        <v>2091</v>
      </c>
      <c r="G1451" s="1">
        <v>2091</v>
      </c>
      <c r="H1451" s="9">
        <v>1</v>
      </c>
    </row>
    <row r="1452" spans="1:8" x14ac:dyDescent="0.3">
      <c r="A1452" t="s">
        <v>6324</v>
      </c>
      <c r="B1452" t="s">
        <v>6325</v>
      </c>
      <c r="C1452">
        <v>29</v>
      </c>
      <c r="D1452" t="s">
        <v>6225</v>
      </c>
      <c r="E1452" t="s">
        <v>6326</v>
      </c>
      <c r="F1452" s="1">
        <v>0</v>
      </c>
      <c r="G1452" s="1">
        <v>0</v>
      </c>
      <c r="H1452" s="9">
        <v>1</v>
      </c>
    </row>
    <row r="1453" spans="1:8" x14ac:dyDescent="0.3">
      <c r="A1453" t="s">
        <v>134</v>
      </c>
      <c r="B1453" t="s">
        <v>135</v>
      </c>
      <c r="C1453">
        <v>38</v>
      </c>
      <c r="D1453" t="s">
        <v>6225</v>
      </c>
      <c r="E1453" t="s">
        <v>6327</v>
      </c>
      <c r="F1453" s="1">
        <v>11781</v>
      </c>
      <c r="G1453" s="1">
        <v>11781</v>
      </c>
      <c r="H1453" s="9">
        <v>1</v>
      </c>
    </row>
    <row r="1454" spans="1:8" x14ac:dyDescent="0.3">
      <c r="A1454" t="s">
        <v>1579</v>
      </c>
      <c r="B1454" t="s">
        <v>1580</v>
      </c>
      <c r="C1454">
        <v>1</v>
      </c>
      <c r="D1454" t="s">
        <v>6207</v>
      </c>
      <c r="E1454" t="s">
        <v>6328</v>
      </c>
      <c r="F1454" s="1">
        <v>48473</v>
      </c>
      <c r="G1454" s="1">
        <v>48473</v>
      </c>
      <c r="H1454" s="9">
        <v>1</v>
      </c>
    </row>
    <row r="1455" spans="1:8" x14ac:dyDescent="0.3">
      <c r="A1455" t="s">
        <v>1589</v>
      </c>
      <c r="B1455" t="s">
        <v>1590</v>
      </c>
      <c r="C1455">
        <v>1</v>
      </c>
      <c r="D1455" t="s">
        <v>6207</v>
      </c>
      <c r="E1455" t="s">
        <v>6328</v>
      </c>
      <c r="F1455" s="1">
        <v>77557</v>
      </c>
      <c r="G1455" s="1">
        <v>77557</v>
      </c>
      <c r="H1455" s="9">
        <v>1</v>
      </c>
    </row>
    <row r="1456" spans="1:8" x14ac:dyDescent="0.3">
      <c r="A1456" t="s">
        <v>1429</v>
      </c>
      <c r="B1456" t="s">
        <v>1430</v>
      </c>
      <c r="C1456">
        <v>2</v>
      </c>
      <c r="D1456" t="s">
        <v>6207</v>
      </c>
      <c r="E1456" t="s">
        <v>6114</v>
      </c>
      <c r="F1456" s="1">
        <v>6604</v>
      </c>
      <c r="G1456" s="1">
        <v>6604</v>
      </c>
      <c r="H1456" s="9">
        <v>1</v>
      </c>
    </row>
    <row r="1457" spans="1:8" x14ac:dyDescent="0.3">
      <c r="A1457" t="s">
        <v>1431</v>
      </c>
      <c r="B1457" t="s">
        <v>1432</v>
      </c>
      <c r="C1457">
        <v>2</v>
      </c>
      <c r="D1457" t="s">
        <v>6207</v>
      </c>
      <c r="E1457" t="s">
        <v>6114</v>
      </c>
      <c r="F1457" s="1">
        <v>2986</v>
      </c>
      <c r="G1457" s="1">
        <v>2986</v>
      </c>
      <c r="H1457" s="9">
        <v>1</v>
      </c>
    </row>
    <row r="1458" spans="1:8" x14ac:dyDescent="0.3">
      <c r="A1458" t="s">
        <v>92</v>
      </c>
      <c r="B1458" t="s">
        <v>93</v>
      </c>
      <c r="C1458">
        <v>16</v>
      </c>
      <c r="D1458" t="s">
        <v>6207</v>
      </c>
      <c r="E1458" t="s">
        <v>6329</v>
      </c>
      <c r="F1458" s="1">
        <v>0</v>
      </c>
      <c r="G1458" s="1">
        <v>0</v>
      </c>
      <c r="H1458" s="9">
        <v>1</v>
      </c>
    </row>
    <row r="1459" spans="1:8" x14ac:dyDescent="0.3">
      <c r="A1459" t="s">
        <v>1569</v>
      </c>
      <c r="B1459" t="s">
        <v>1570</v>
      </c>
      <c r="C1459">
        <v>18</v>
      </c>
      <c r="D1459" t="s">
        <v>6207</v>
      </c>
      <c r="E1459" t="s">
        <v>5844</v>
      </c>
      <c r="F1459" s="1">
        <v>1277</v>
      </c>
      <c r="G1459" s="1">
        <v>1277</v>
      </c>
      <c r="H1459" s="9">
        <v>1</v>
      </c>
    </row>
    <row r="1460" spans="1:8" x14ac:dyDescent="0.3">
      <c r="A1460" t="s">
        <v>1571</v>
      </c>
      <c r="B1460" t="s">
        <v>1572</v>
      </c>
      <c r="C1460">
        <v>18</v>
      </c>
      <c r="D1460" t="s">
        <v>6207</v>
      </c>
      <c r="E1460" t="s">
        <v>5844</v>
      </c>
      <c r="F1460" s="1">
        <v>1277</v>
      </c>
      <c r="G1460" s="1">
        <v>1277</v>
      </c>
      <c r="H1460" s="9">
        <v>1</v>
      </c>
    </row>
    <row r="1461" spans="1:8" x14ac:dyDescent="0.3">
      <c r="A1461" t="s">
        <v>1581</v>
      </c>
      <c r="B1461" t="s">
        <v>1582</v>
      </c>
      <c r="C1461">
        <v>18</v>
      </c>
      <c r="D1461" t="s">
        <v>6207</v>
      </c>
      <c r="E1461" t="s">
        <v>5844</v>
      </c>
      <c r="F1461" s="1">
        <v>1277</v>
      </c>
      <c r="G1461" s="1">
        <v>1277</v>
      </c>
      <c r="H1461" s="9">
        <v>1</v>
      </c>
    </row>
    <row r="1462" spans="1:8" x14ac:dyDescent="0.3">
      <c r="A1462" t="s">
        <v>1583</v>
      </c>
      <c r="B1462" t="s">
        <v>1584</v>
      </c>
      <c r="C1462">
        <v>18</v>
      </c>
      <c r="D1462" t="s">
        <v>6207</v>
      </c>
      <c r="E1462" t="s">
        <v>5844</v>
      </c>
      <c r="F1462" s="1">
        <v>798</v>
      </c>
      <c r="G1462" s="1">
        <v>798</v>
      </c>
      <c r="H1462" s="9">
        <v>1</v>
      </c>
    </row>
    <row r="1463" spans="1:8" x14ac:dyDescent="0.3">
      <c r="A1463" t="s">
        <v>1591</v>
      </c>
      <c r="B1463" t="s">
        <v>1592</v>
      </c>
      <c r="C1463">
        <v>18</v>
      </c>
      <c r="D1463" t="s">
        <v>6207</v>
      </c>
      <c r="E1463" t="s">
        <v>5844</v>
      </c>
      <c r="F1463" s="1">
        <v>1277</v>
      </c>
      <c r="G1463" s="1">
        <v>1277</v>
      </c>
      <c r="H1463" s="9">
        <v>1</v>
      </c>
    </row>
    <row r="1464" spans="1:8" x14ac:dyDescent="0.3">
      <c r="A1464" t="s">
        <v>1593</v>
      </c>
      <c r="B1464" t="s">
        <v>1594</v>
      </c>
      <c r="C1464">
        <v>18</v>
      </c>
      <c r="D1464" t="s">
        <v>6207</v>
      </c>
      <c r="E1464" t="s">
        <v>5844</v>
      </c>
      <c r="F1464" s="1">
        <v>1277</v>
      </c>
      <c r="G1464" s="1">
        <v>1277</v>
      </c>
      <c r="H1464" s="9">
        <v>1</v>
      </c>
    </row>
    <row r="1465" spans="1:8" x14ac:dyDescent="0.3">
      <c r="A1465" t="s">
        <v>1603</v>
      </c>
      <c r="B1465" t="s">
        <v>1604</v>
      </c>
      <c r="C1465">
        <v>18</v>
      </c>
      <c r="D1465" t="s">
        <v>6207</v>
      </c>
      <c r="E1465" t="s">
        <v>5844</v>
      </c>
      <c r="F1465" s="1">
        <v>9867</v>
      </c>
      <c r="G1465" s="1">
        <v>9867</v>
      </c>
      <c r="H1465" s="9">
        <v>1</v>
      </c>
    </row>
    <row r="1466" spans="1:8" x14ac:dyDescent="0.3">
      <c r="A1466" t="s">
        <v>1605</v>
      </c>
      <c r="B1466" t="s">
        <v>1606</v>
      </c>
      <c r="C1466">
        <v>18</v>
      </c>
      <c r="D1466" t="s">
        <v>6207</v>
      </c>
      <c r="E1466" t="s">
        <v>5844</v>
      </c>
      <c r="F1466" s="1">
        <v>9867</v>
      </c>
      <c r="G1466" s="1">
        <v>9867</v>
      </c>
      <c r="H1466" s="9">
        <v>1</v>
      </c>
    </row>
    <row r="1467" spans="1:8" x14ac:dyDescent="0.3">
      <c r="A1467" t="s">
        <v>1611</v>
      </c>
      <c r="B1467" t="s">
        <v>1612</v>
      </c>
      <c r="C1467">
        <v>18</v>
      </c>
      <c r="D1467" t="s">
        <v>6207</v>
      </c>
      <c r="E1467" t="s">
        <v>5844</v>
      </c>
      <c r="F1467" s="1">
        <v>9867</v>
      </c>
      <c r="G1467" s="1">
        <v>9867</v>
      </c>
      <c r="H1467" s="9">
        <v>1</v>
      </c>
    </row>
    <row r="1468" spans="1:8" x14ac:dyDescent="0.3">
      <c r="A1468" t="s">
        <v>1613</v>
      </c>
      <c r="B1468" t="s">
        <v>1614</v>
      </c>
      <c r="C1468">
        <v>18</v>
      </c>
      <c r="D1468" t="s">
        <v>6207</v>
      </c>
      <c r="E1468" t="s">
        <v>5844</v>
      </c>
      <c r="F1468" s="1">
        <v>6185</v>
      </c>
      <c r="G1468" s="1">
        <v>6185</v>
      </c>
      <c r="H1468" s="9">
        <v>1</v>
      </c>
    </row>
    <row r="1469" spans="1:8" x14ac:dyDescent="0.3">
      <c r="A1469" t="s">
        <v>1617</v>
      </c>
      <c r="B1469" t="s">
        <v>1618</v>
      </c>
      <c r="C1469">
        <v>18</v>
      </c>
      <c r="D1469" t="s">
        <v>6207</v>
      </c>
      <c r="E1469" t="s">
        <v>5844</v>
      </c>
      <c r="F1469" s="1">
        <v>9867</v>
      </c>
      <c r="G1469" s="1">
        <v>9867</v>
      </c>
      <c r="H1469" s="9">
        <v>1</v>
      </c>
    </row>
    <row r="1470" spans="1:8" x14ac:dyDescent="0.3">
      <c r="A1470" t="s">
        <v>1619</v>
      </c>
      <c r="B1470" t="s">
        <v>1620</v>
      </c>
      <c r="C1470">
        <v>18</v>
      </c>
      <c r="D1470" t="s">
        <v>6207</v>
      </c>
      <c r="E1470" t="s">
        <v>5844</v>
      </c>
      <c r="F1470" s="1">
        <v>9867</v>
      </c>
      <c r="G1470" s="1">
        <v>9867</v>
      </c>
      <c r="H1470" s="9">
        <v>1</v>
      </c>
    </row>
    <row r="1471" spans="1:8" x14ac:dyDescent="0.3">
      <c r="A1471" t="s">
        <v>3086</v>
      </c>
      <c r="B1471" t="s">
        <v>3087</v>
      </c>
      <c r="C1471">
        <v>18</v>
      </c>
      <c r="D1471" t="s">
        <v>6207</v>
      </c>
      <c r="E1471" t="s">
        <v>5844</v>
      </c>
      <c r="F1471" s="1">
        <v>12596</v>
      </c>
      <c r="G1471" s="1">
        <v>11959</v>
      </c>
      <c r="H1471" s="9">
        <v>1</v>
      </c>
    </row>
    <row r="1472" spans="1:8" x14ac:dyDescent="0.3">
      <c r="A1472" t="s">
        <v>854</v>
      </c>
      <c r="B1472" t="s">
        <v>855</v>
      </c>
      <c r="C1472">
        <v>236</v>
      </c>
      <c r="D1472" t="s">
        <v>6207</v>
      </c>
      <c r="E1472" t="s">
        <v>6216</v>
      </c>
      <c r="F1472" s="1">
        <v>24650</v>
      </c>
      <c r="G1472" s="1">
        <v>24650</v>
      </c>
      <c r="H1472" s="9">
        <v>1</v>
      </c>
    </row>
    <row r="1473" spans="1:8" x14ac:dyDescent="0.3">
      <c r="A1473" t="s">
        <v>6330</v>
      </c>
      <c r="B1473" t="s">
        <v>6331</v>
      </c>
      <c r="C1473">
        <v>0</v>
      </c>
      <c r="E1473" t="s">
        <v>6207</v>
      </c>
      <c r="F1473" s="1">
        <v>0</v>
      </c>
      <c r="G1473" s="1">
        <v>0</v>
      </c>
      <c r="H1473" s="9">
        <v>1</v>
      </c>
    </row>
    <row r="1474" spans="1:8" x14ac:dyDescent="0.3">
      <c r="A1474" t="s">
        <v>1013</v>
      </c>
      <c r="B1474" t="s">
        <v>1014</v>
      </c>
      <c r="C1474">
        <v>1</v>
      </c>
      <c r="D1474" t="s">
        <v>6207</v>
      </c>
      <c r="E1474" t="s">
        <v>6207</v>
      </c>
      <c r="F1474" s="1">
        <v>2425</v>
      </c>
      <c r="G1474" s="1">
        <v>2354</v>
      </c>
      <c r="H1474" s="9">
        <v>1</v>
      </c>
    </row>
    <row r="1475" spans="1:8" x14ac:dyDescent="0.3">
      <c r="A1475" t="s">
        <v>405</v>
      </c>
      <c r="B1475" t="s">
        <v>406</v>
      </c>
      <c r="C1475">
        <v>2</v>
      </c>
      <c r="D1475" t="s">
        <v>6207</v>
      </c>
      <c r="E1475" t="s">
        <v>6328</v>
      </c>
      <c r="F1475" s="1">
        <v>1277</v>
      </c>
      <c r="G1475" s="1">
        <v>1277</v>
      </c>
      <c r="H1475" s="9">
        <v>1</v>
      </c>
    </row>
    <row r="1476" spans="1:8" x14ac:dyDescent="0.3">
      <c r="A1476" t="s">
        <v>600</v>
      </c>
      <c r="B1476" t="s">
        <v>601</v>
      </c>
      <c r="C1476">
        <v>5</v>
      </c>
      <c r="D1476" t="s">
        <v>6207</v>
      </c>
      <c r="E1476" t="s">
        <v>6332</v>
      </c>
      <c r="F1476" s="1">
        <v>866</v>
      </c>
      <c r="G1476" s="1">
        <v>866</v>
      </c>
      <c r="H1476" s="9">
        <v>1</v>
      </c>
    </row>
    <row r="1477" spans="1:8" x14ac:dyDescent="0.3">
      <c r="A1477" t="s">
        <v>624</v>
      </c>
      <c r="B1477" t="s">
        <v>625</v>
      </c>
      <c r="C1477">
        <v>5</v>
      </c>
      <c r="D1477" t="s">
        <v>6207</v>
      </c>
      <c r="E1477" t="s">
        <v>6332</v>
      </c>
      <c r="F1477" s="1">
        <v>1229</v>
      </c>
      <c r="G1477" s="1">
        <v>1229</v>
      </c>
      <c r="H1477" s="9">
        <v>1</v>
      </c>
    </row>
    <row r="1478" spans="1:8" x14ac:dyDescent="0.3">
      <c r="A1478" t="s">
        <v>1681</v>
      </c>
      <c r="B1478" t="s">
        <v>6333</v>
      </c>
      <c r="C1478">
        <v>10</v>
      </c>
      <c r="D1478" t="s">
        <v>6207</v>
      </c>
      <c r="E1478" t="s">
        <v>6334</v>
      </c>
      <c r="F1478" s="1">
        <v>4565</v>
      </c>
      <c r="G1478" s="1">
        <v>4565</v>
      </c>
      <c r="H1478" s="9">
        <v>1</v>
      </c>
    </row>
    <row r="1479" spans="1:8" x14ac:dyDescent="0.3">
      <c r="A1479" t="s">
        <v>1685</v>
      </c>
      <c r="B1479" t="s">
        <v>6335</v>
      </c>
      <c r="C1479">
        <v>10</v>
      </c>
      <c r="D1479" t="s">
        <v>6207</v>
      </c>
      <c r="E1479" t="s">
        <v>6334</v>
      </c>
      <c r="F1479" s="1">
        <v>1178</v>
      </c>
      <c r="G1479" s="1">
        <v>1178</v>
      </c>
      <c r="H1479" s="9">
        <v>1</v>
      </c>
    </row>
    <row r="1480" spans="1:8" x14ac:dyDescent="0.3">
      <c r="A1480" t="s">
        <v>806</v>
      </c>
      <c r="B1480" t="s">
        <v>807</v>
      </c>
      <c r="C1480">
        <v>18</v>
      </c>
      <c r="D1480" t="s">
        <v>6207</v>
      </c>
      <c r="E1480" t="s">
        <v>5844</v>
      </c>
      <c r="F1480" s="1">
        <v>40858</v>
      </c>
      <c r="G1480" s="1">
        <v>40858</v>
      </c>
      <c r="H1480" s="9">
        <v>1</v>
      </c>
    </row>
    <row r="1481" spans="1:8" x14ac:dyDescent="0.3">
      <c r="A1481" t="s">
        <v>568</v>
      </c>
      <c r="B1481" t="s">
        <v>569</v>
      </c>
      <c r="C1481">
        <v>22</v>
      </c>
      <c r="D1481" t="s">
        <v>6207</v>
      </c>
      <c r="E1481" t="s">
        <v>6336</v>
      </c>
      <c r="F1481" s="1">
        <v>9425</v>
      </c>
      <c r="G1481" s="1">
        <v>9425</v>
      </c>
      <c r="H1481" s="9">
        <v>1</v>
      </c>
    </row>
    <row r="1482" spans="1:8" x14ac:dyDescent="0.3">
      <c r="A1482" t="s">
        <v>3362</v>
      </c>
      <c r="B1482" t="s">
        <v>3363</v>
      </c>
      <c r="C1482">
        <v>189</v>
      </c>
      <c r="D1482" t="s">
        <v>6207</v>
      </c>
      <c r="E1482" t="s">
        <v>6133</v>
      </c>
      <c r="F1482" s="1">
        <v>6847</v>
      </c>
      <c r="G1482" s="1">
        <v>6847</v>
      </c>
      <c r="H1482" s="9">
        <v>1</v>
      </c>
    </row>
    <row r="1483" spans="1:8" x14ac:dyDescent="0.3">
      <c r="A1483" t="s">
        <v>3364</v>
      </c>
      <c r="B1483" t="s">
        <v>3365</v>
      </c>
      <c r="C1483">
        <v>189</v>
      </c>
      <c r="D1483" t="s">
        <v>6207</v>
      </c>
      <c r="E1483" t="s">
        <v>6133</v>
      </c>
      <c r="F1483" s="1">
        <v>8836</v>
      </c>
      <c r="G1483" s="1">
        <v>8836</v>
      </c>
      <c r="H1483" s="9">
        <v>1</v>
      </c>
    </row>
    <row r="1484" spans="1:8" x14ac:dyDescent="0.3">
      <c r="A1484" t="s">
        <v>6337</v>
      </c>
      <c r="B1484" t="s">
        <v>6338</v>
      </c>
      <c r="C1484">
        <v>0</v>
      </c>
      <c r="D1484" t="s">
        <v>6328</v>
      </c>
      <c r="F1484" s="1">
        <v>0</v>
      </c>
      <c r="G1484" s="1">
        <v>0</v>
      </c>
      <c r="H1484" s="9">
        <v>1</v>
      </c>
    </row>
    <row r="1485" spans="1:8" x14ac:dyDescent="0.3">
      <c r="A1485" t="s">
        <v>1199</v>
      </c>
      <c r="B1485" t="s">
        <v>1200</v>
      </c>
      <c r="C1485">
        <v>9</v>
      </c>
      <c r="D1485" t="s">
        <v>6328</v>
      </c>
      <c r="E1485" t="s">
        <v>6339</v>
      </c>
      <c r="F1485" s="1">
        <v>25550</v>
      </c>
      <c r="G1485" s="1">
        <v>25550</v>
      </c>
      <c r="H1485" s="9">
        <v>1</v>
      </c>
    </row>
    <row r="1486" spans="1:8" x14ac:dyDescent="0.3">
      <c r="A1486" t="s">
        <v>130</v>
      </c>
      <c r="B1486" t="s">
        <v>131</v>
      </c>
      <c r="C1486">
        <v>58</v>
      </c>
      <c r="D1486" t="s">
        <v>6328</v>
      </c>
      <c r="E1486" t="s">
        <v>6316</v>
      </c>
      <c r="F1486" s="1">
        <v>1138</v>
      </c>
      <c r="G1486" s="1">
        <v>1138</v>
      </c>
      <c r="H1486" s="9">
        <v>1</v>
      </c>
    </row>
    <row r="1487" spans="1:8" x14ac:dyDescent="0.3">
      <c r="A1487" t="s">
        <v>6340</v>
      </c>
      <c r="B1487" t="s">
        <v>6341</v>
      </c>
      <c r="C1487">
        <v>0</v>
      </c>
      <c r="D1487" t="s">
        <v>6328</v>
      </c>
      <c r="F1487" s="1">
        <v>0</v>
      </c>
      <c r="G1487" s="1">
        <v>0</v>
      </c>
      <c r="H1487" s="9">
        <v>1</v>
      </c>
    </row>
    <row r="1488" spans="1:8" x14ac:dyDescent="0.3">
      <c r="A1488" t="s">
        <v>6342</v>
      </c>
      <c r="B1488" t="s">
        <v>6343</v>
      </c>
      <c r="C1488">
        <v>0</v>
      </c>
      <c r="D1488" t="s">
        <v>6328</v>
      </c>
      <c r="F1488" s="1">
        <v>0</v>
      </c>
      <c r="G1488" s="1">
        <v>0</v>
      </c>
      <c r="H1488" s="9">
        <v>1</v>
      </c>
    </row>
    <row r="1489" spans="1:8" x14ac:dyDescent="0.3">
      <c r="A1489" t="s">
        <v>6344</v>
      </c>
      <c r="B1489" t="s">
        <v>6345</v>
      </c>
      <c r="C1489">
        <v>0</v>
      </c>
      <c r="D1489" t="s">
        <v>6328</v>
      </c>
      <c r="F1489" s="1">
        <v>0</v>
      </c>
      <c r="G1489" s="1">
        <v>0</v>
      </c>
      <c r="H1489" s="9">
        <v>1</v>
      </c>
    </row>
    <row r="1490" spans="1:8" x14ac:dyDescent="0.3">
      <c r="A1490" t="s">
        <v>6346</v>
      </c>
      <c r="B1490" t="s">
        <v>6347</v>
      </c>
      <c r="C1490">
        <v>0</v>
      </c>
      <c r="D1490" t="s">
        <v>6328</v>
      </c>
      <c r="F1490" s="1">
        <v>0</v>
      </c>
      <c r="G1490" s="1">
        <v>0</v>
      </c>
      <c r="H1490" s="9">
        <v>1</v>
      </c>
    </row>
    <row r="1491" spans="1:8" x14ac:dyDescent="0.3">
      <c r="A1491" t="s">
        <v>6348</v>
      </c>
      <c r="B1491" t="s">
        <v>6349</v>
      </c>
      <c r="C1491">
        <v>0</v>
      </c>
      <c r="D1491" t="s">
        <v>6328</v>
      </c>
      <c r="F1491" s="1">
        <v>0</v>
      </c>
      <c r="G1491" s="1">
        <v>0</v>
      </c>
      <c r="H1491" s="9">
        <v>1</v>
      </c>
    </row>
    <row r="1492" spans="1:8" x14ac:dyDescent="0.3">
      <c r="A1492" t="s">
        <v>6350</v>
      </c>
      <c r="B1492" t="s">
        <v>6351</v>
      </c>
      <c r="C1492">
        <v>0</v>
      </c>
      <c r="D1492" t="s">
        <v>6328</v>
      </c>
      <c r="F1492" s="1">
        <v>0</v>
      </c>
      <c r="G1492" s="1">
        <v>0</v>
      </c>
      <c r="H1492" s="9">
        <v>1</v>
      </c>
    </row>
    <row r="1493" spans="1:8" x14ac:dyDescent="0.3">
      <c r="A1493" t="s">
        <v>999</v>
      </c>
      <c r="B1493" t="s">
        <v>1000</v>
      </c>
      <c r="C1493">
        <v>5</v>
      </c>
      <c r="D1493" t="s">
        <v>6328</v>
      </c>
      <c r="E1493" t="s">
        <v>6352</v>
      </c>
      <c r="F1493" s="1">
        <v>9410</v>
      </c>
      <c r="G1493" s="1">
        <v>9136</v>
      </c>
      <c r="H1493" s="9">
        <v>1</v>
      </c>
    </row>
    <row r="1494" spans="1:8" x14ac:dyDescent="0.3">
      <c r="A1494" t="s">
        <v>6353</v>
      </c>
      <c r="B1494" t="s">
        <v>6354</v>
      </c>
      <c r="C1494">
        <v>17</v>
      </c>
      <c r="D1494" t="s">
        <v>6328</v>
      </c>
      <c r="E1494" t="s">
        <v>5844</v>
      </c>
      <c r="F1494" s="1">
        <v>0</v>
      </c>
      <c r="G1494" s="1">
        <v>0</v>
      </c>
      <c r="H1494" s="9">
        <v>1</v>
      </c>
    </row>
    <row r="1495" spans="1:8" x14ac:dyDescent="0.3">
      <c r="A1495" t="s">
        <v>6355</v>
      </c>
      <c r="B1495" t="s">
        <v>6356</v>
      </c>
      <c r="C1495">
        <v>39</v>
      </c>
      <c r="D1495" t="s">
        <v>6328</v>
      </c>
      <c r="E1495" t="s">
        <v>6071</v>
      </c>
      <c r="F1495" s="1">
        <v>0</v>
      </c>
      <c r="G1495" s="1">
        <v>0</v>
      </c>
      <c r="H1495" s="9">
        <v>1</v>
      </c>
    </row>
    <row r="1496" spans="1:8" x14ac:dyDescent="0.3">
      <c r="A1496" t="s">
        <v>6357</v>
      </c>
      <c r="B1496" t="s">
        <v>6358</v>
      </c>
      <c r="C1496">
        <v>40</v>
      </c>
      <c r="D1496" t="s">
        <v>6328</v>
      </c>
      <c r="E1496" t="s">
        <v>6071</v>
      </c>
      <c r="F1496" s="1">
        <v>0</v>
      </c>
      <c r="G1496" s="1">
        <v>0</v>
      </c>
      <c r="H1496" s="9">
        <v>1</v>
      </c>
    </row>
    <row r="1497" spans="1:8" x14ac:dyDescent="0.3">
      <c r="A1497" t="s">
        <v>6359</v>
      </c>
      <c r="B1497" t="s">
        <v>6360</v>
      </c>
      <c r="C1497">
        <v>40</v>
      </c>
      <c r="D1497" t="s">
        <v>6328</v>
      </c>
      <c r="E1497" t="s">
        <v>6071</v>
      </c>
      <c r="F1497" s="1">
        <v>0</v>
      </c>
      <c r="G1497" s="1">
        <v>0</v>
      </c>
      <c r="H1497" s="9">
        <v>1</v>
      </c>
    </row>
    <row r="1498" spans="1:8" x14ac:dyDescent="0.3">
      <c r="A1498" t="s">
        <v>6361</v>
      </c>
      <c r="B1498" t="s">
        <v>6362</v>
      </c>
      <c r="C1498">
        <v>40</v>
      </c>
      <c r="D1498" t="s">
        <v>6328</v>
      </c>
      <c r="E1498" t="s">
        <v>6071</v>
      </c>
      <c r="F1498" s="1">
        <v>0</v>
      </c>
      <c r="G1498" s="1">
        <v>0</v>
      </c>
      <c r="H1498" s="9">
        <v>1</v>
      </c>
    </row>
    <row r="1499" spans="1:8" x14ac:dyDescent="0.3">
      <c r="A1499" t="s">
        <v>6363</v>
      </c>
      <c r="B1499" t="s">
        <v>6364</v>
      </c>
      <c r="C1499">
        <v>40</v>
      </c>
      <c r="D1499" t="s">
        <v>6328</v>
      </c>
      <c r="E1499" t="s">
        <v>6071</v>
      </c>
      <c r="F1499" s="1">
        <v>0</v>
      </c>
      <c r="G1499" s="1">
        <v>0</v>
      </c>
      <c r="H1499" s="9">
        <v>1</v>
      </c>
    </row>
    <row r="1500" spans="1:8" x14ac:dyDescent="0.3">
      <c r="A1500" t="s">
        <v>6365</v>
      </c>
      <c r="B1500" t="s">
        <v>6366</v>
      </c>
      <c r="C1500">
        <v>40</v>
      </c>
      <c r="D1500" t="s">
        <v>6328</v>
      </c>
      <c r="E1500" t="s">
        <v>6071</v>
      </c>
      <c r="F1500" s="1">
        <v>0</v>
      </c>
      <c r="G1500" s="1">
        <v>0</v>
      </c>
      <c r="H1500" s="9">
        <v>1</v>
      </c>
    </row>
    <row r="1501" spans="1:8" x14ac:dyDescent="0.3">
      <c r="A1501" t="s">
        <v>6367</v>
      </c>
      <c r="B1501" t="s">
        <v>6368</v>
      </c>
      <c r="C1501">
        <v>0</v>
      </c>
      <c r="D1501" t="s">
        <v>6114</v>
      </c>
      <c r="F1501" s="1">
        <v>0</v>
      </c>
      <c r="G1501" s="1">
        <v>0</v>
      </c>
      <c r="H1501" s="9">
        <v>1</v>
      </c>
    </row>
    <row r="1502" spans="1:8" x14ac:dyDescent="0.3">
      <c r="A1502" t="s">
        <v>6369</v>
      </c>
      <c r="B1502" t="s">
        <v>6370</v>
      </c>
      <c r="C1502">
        <v>0</v>
      </c>
      <c r="D1502" t="s">
        <v>6114</v>
      </c>
      <c r="F1502" s="1">
        <v>0</v>
      </c>
      <c r="G1502" s="1">
        <v>0</v>
      </c>
      <c r="H1502" s="9">
        <v>1</v>
      </c>
    </row>
    <row r="1503" spans="1:8" x14ac:dyDescent="0.3">
      <c r="A1503" t="s">
        <v>6371</v>
      </c>
      <c r="B1503" t="s">
        <v>6372</v>
      </c>
      <c r="C1503">
        <v>0</v>
      </c>
      <c r="E1503" t="s">
        <v>6114</v>
      </c>
      <c r="F1503" s="1">
        <v>0</v>
      </c>
      <c r="G1503" s="1">
        <v>0</v>
      </c>
      <c r="H1503" s="9">
        <v>1</v>
      </c>
    </row>
    <row r="1504" spans="1:8" x14ac:dyDescent="0.3">
      <c r="A1504" t="s">
        <v>6373</v>
      </c>
      <c r="B1504" t="s">
        <v>6374</v>
      </c>
      <c r="C1504">
        <v>14</v>
      </c>
      <c r="D1504" t="s">
        <v>6114</v>
      </c>
      <c r="E1504" t="s">
        <v>6329</v>
      </c>
      <c r="F1504" s="1">
        <v>0</v>
      </c>
      <c r="G1504" s="1">
        <v>0</v>
      </c>
      <c r="H1504" s="9">
        <v>1</v>
      </c>
    </row>
    <row r="1505" spans="1:8" x14ac:dyDescent="0.3">
      <c r="A1505" t="s">
        <v>6375</v>
      </c>
      <c r="B1505" t="s">
        <v>6376</v>
      </c>
      <c r="C1505">
        <v>14</v>
      </c>
      <c r="D1505" t="s">
        <v>6114</v>
      </c>
      <c r="E1505" t="s">
        <v>6329</v>
      </c>
      <c r="F1505" s="1">
        <v>0</v>
      </c>
      <c r="G1505" s="1">
        <v>0</v>
      </c>
      <c r="H1505" s="9">
        <v>1</v>
      </c>
    </row>
    <row r="1506" spans="1:8" x14ac:dyDescent="0.3">
      <c r="A1506" t="s">
        <v>6377</v>
      </c>
      <c r="B1506" t="s">
        <v>6378</v>
      </c>
      <c r="C1506">
        <v>14</v>
      </c>
      <c r="D1506" t="s">
        <v>6114</v>
      </c>
      <c r="E1506" t="s">
        <v>6329</v>
      </c>
      <c r="F1506" s="1">
        <v>0</v>
      </c>
      <c r="G1506" s="1">
        <v>0</v>
      </c>
      <c r="H1506" s="9">
        <v>1</v>
      </c>
    </row>
    <row r="1507" spans="1:8" x14ac:dyDescent="0.3">
      <c r="A1507" t="s">
        <v>116</v>
      </c>
      <c r="B1507" t="s">
        <v>117</v>
      </c>
      <c r="C1507">
        <v>14</v>
      </c>
      <c r="D1507" t="s">
        <v>6114</v>
      </c>
      <c r="E1507" t="s">
        <v>6329</v>
      </c>
      <c r="F1507" s="1">
        <v>1826</v>
      </c>
      <c r="G1507" s="1">
        <v>1826</v>
      </c>
      <c r="H1507" s="9">
        <v>1</v>
      </c>
    </row>
    <row r="1508" spans="1:8" x14ac:dyDescent="0.3">
      <c r="A1508" t="s">
        <v>6379</v>
      </c>
      <c r="B1508" t="s">
        <v>6380</v>
      </c>
      <c r="C1508">
        <v>39</v>
      </c>
      <c r="D1508" t="s">
        <v>6114</v>
      </c>
      <c r="E1508" t="s">
        <v>6071</v>
      </c>
      <c r="F1508" s="1">
        <v>0</v>
      </c>
      <c r="G1508" s="1">
        <v>0</v>
      </c>
      <c r="H1508" s="9">
        <v>1</v>
      </c>
    </row>
    <row r="1509" spans="1:8" x14ac:dyDescent="0.3">
      <c r="A1509" t="s">
        <v>6381</v>
      </c>
      <c r="B1509" t="s">
        <v>6382</v>
      </c>
      <c r="C1509">
        <v>39</v>
      </c>
      <c r="D1509" t="s">
        <v>6114</v>
      </c>
      <c r="E1509" t="s">
        <v>6071</v>
      </c>
      <c r="F1509" s="1">
        <v>0</v>
      </c>
      <c r="G1509" s="1">
        <v>0</v>
      </c>
      <c r="H1509" s="9">
        <v>1</v>
      </c>
    </row>
    <row r="1510" spans="1:8" x14ac:dyDescent="0.3">
      <c r="A1510" t="s">
        <v>6383</v>
      </c>
      <c r="B1510" t="s">
        <v>6384</v>
      </c>
      <c r="C1510">
        <v>39</v>
      </c>
      <c r="D1510" t="s">
        <v>6114</v>
      </c>
      <c r="E1510" t="s">
        <v>6071</v>
      </c>
      <c r="F1510" s="1">
        <v>0</v>
      </c>
      <c r="G1510" s="1">
        <v>0</v>
      </c>
      <c r="H1510" s="9">
        <v>1</v>
      </c>
    </row>
    <row r="1511" spans="1:8" x14ac:dyDescent="0.3">
      <c r="A1511" t="s">
        <v>120</v>
      </c>
      <c r="B1511" t="s">
        <v>121</v>
      </c>
      <c r="C1511">
        <v>12</v>
      </c>
      <c r="D1511" t="s">
        <v>6385</v>
      </c>
      <c r="E1511" t="s">
        <v>5844</v>
      </c>
      <c r="F1511" s="1">
        <v>2739</v>
      </c>
      <c r="G1511" s="1">
        <v>2739</v>
      </c>
      <c r="H1511" s="9">
        <v>1</v>
      </c>
    </row>
    <row r="1512" spans="1:8" x14ac:dyDescent="0.3">
      <c r="A1512" t="s">
        <v>6386</v>
      </c>
      <c r="B1512" t="s">
        <v>6387</v>
      </c>
      <c r="C1512">
        <v>9</v>
      </c>
      <c r="D1512" t="s">
        <v>6385</v>
      </c>
      <c r="E1512" t="s">
        <v>6322</v>
      </c>
      <c r="F1512" s="1">
        <v>0</v>
      </c>
      <c r="G1512" s="1">
        <v>0</v>
      </c>
      <c r="H1512" s="9">
        <v>1</v>
      </c>
    </row>
    <row r="1513" spans="1:8" x14ac:dyDescent="0.3">
      <c r="A1513" t="s">
        <v>138</v>
      </c>
      <c r="B1513" t="s">
        <v>139</v>
      </c>
      <c r="C1513">
        <v>9</v>
      </c>
      <c r="D1513" t="s">
        <v>6334</v>
      </c>
      <c r="E1513" t="s">
        <v>5844</v>
      </c>
      <c r="F1513" s="1">
        <v>5891</v>
      </c>
      <c r="G1513" s="1">
        <v>5891</v>
      </c>
      <c r="H1513" s="9">
        <v>1</v>
      </c>
    </row>
    <row r="1514" spans="1:8" x14ac:dyDescent="0.3">
      <c r="A1514" t="s">
        <v>128</v>
      </c>
      <c r="B1514" t="s">
        <v>129</v>
      </c>
      <c r="C1514">
        <v>30</v>
      </c>
      <c r="D1514" t="s">
        <v>6339</v>
      </c>
      <c r="E1514" t="s">
        <v>6071</v>
      </c>
      <c r="F1514" s="1">
        <v>1366</v>
      </c>
      <c r="G1514" s="1">
        <v>1366</v>
      </c>
      <c r="H1514" s="9">
        <v>1</v>
      </c>
    </row>
    <row r="1515" spans="1:8" x14ac:dyDescent="0.3">
      <c r="A1515" t="s">
        <v>1683</v>
      </c>
      <c r="B1515" t="s">
        <v>6388</v>
      </c>
      <c r="C1515">
        <v>5</v>
      </c>
      <c r="D1515" t="s">
        <v>6339</v>
      </c>
      <c r="E1515" t="s">
        <v>6322</v>
      </c>
      <c r="F1515" s="1">
        <v>4565</v>
      </c>
      <c r="G1515" s="1">
        <v>4565</v>
      </c>
      <c r="H1515" s="9">
        <v>1</v>
      </c>
    </row>
    <row r="1516" spans="1:8" x14ac:dyDescent="0.3">
      <c r="A1516" t="s">
        <v>1687</v>
      </c>
      <c r="B1516" t="s">
        <v>6389</v>
      </c>
      <c r="C1516">
        <v>5</v>
      </c>
      <c r="D1516" t="s">
        <v>6339</v>
      </c>
      <c r="E1516" t="s">
        <v>6322</v>
      </c>
      <c r="F1516" s="1">
        <v>589</v>
      </c>
      <c r="G1516" s="1">
        <v>589</v>
      </c>
      <c r="H1516" s="9">
        <v>1</v>
      </c>
    </row>
    <row r="1517" spans="1:8" x14ac:dyDescent="0.3">
      <c r="A1517" t="s">
        <v>1369</v>
      </c>
      <c r="B1517" t="s">
        <v>1370</v>
      </c>
      <c r="C1517">
        <v>7</v>
      </c>
      <c r="D1517" t="s">
        <v>6390</v>
      </c>
      <c r="E1517" t="s">
        <v>5844</v>
      </c>
      <c r="F1517" s="1">
        <v>33495</v>
      </c>
      <c r="G1517" s="1">
        <v>33495</v>
      </c>
      <c r="H1517" s="9">
        <v>1</v>
      </c>
    </row>
    <row r="1518" spans="1:8" x14ac:dyDescent="0.3">
      <c r="A1518" t="s">
        <v>6391</v>
      </c>
      <c r="B1518" t="s">
        <v>6392</v>
      </c>
      <c r="C1518">
        <v>7</v>
      </c>
      <c r="D1518" t="s">
        <v>6390</v>
      </c>
      <c r="E1518" t="s">
        <v>5844</v>
      </c>
      <c r="F1518" s="1">
        <v>0</v>
      </c>
      <c r="G1518" s="1">
        <v>0</v>
      </c>
      <c r="H1518" s="9">
        <v>1</v>
      </c>
    </row>
    <row r="1519" spans="1:8" x14ac:dyDescent="0.3">
      <c r="A1519" t="s">
        <v>6393</v>
      </c>
      <c r="B1519" t="s">
        <v>6394</v>
      </c>
      <c r="C1519">
        <v>7</v>
      </c>
      <c r="D1519" t="s">
        <v>6390</v>
      </c>
      <c r="E1519" t="s">
        <v>5844</v>
      </c>
      <c r="F1519" s="1">
        <v>0</v>
      </c>
      <c r="G1519" s="1">
        <v>0</v>
      </c>
      <c r="H1519" s="9">
        <v>1</v>
      </c>
    </row>
    <row r="1520" spans="1:8" x14ac:dyDescent="0.3">
      <c r="A1520" t="s">
        <v>1417</v>
      </c>
      <c r="B1520" t="s">
        <v>1418</v>
      </c>
      <c r="C1520">
        <v>7</v>
      </c>
      <c r="D1520" t="s">
        <v>6390</v>
      </c>
      <c r="E1520" t="s">
        <v>5844</v>
      </c>
      <c r="F1520" s="1">
        <v>33495</v>
      </c>
      <c r="G1520" s="1">
        <v>33495</v>
      </c>
      <c r="H1520" s="9">
        <v>1</v>
      </c>
    </row>
    <row r="1521" spans="1:8" x14ac:dyDescent="0.3">
      <c r="A1521" t="s">
        <v>1361</v>
      </c>
      <c r="B1521" t="s">
        <v>1362</v>
      </c>
      <c r="C1521">
        <v>19</v>
      </c>
      <c r="D1521" t="s">
        <v>6390</v>
      </c>
      <c r="E1521" t="s">
        <v>6395</v>
      </c>
      <c r="F1521" s="1">
        <v>13475</v>
      </c>
      <c r="G1521" s="1">
        <v>13475</v>
      </c>
      <c r="H1521" s="9">
        <v>1</v>
      </c>
    </row>
    <row r="1522" spans="1:8" x14ac:dyDescent="0.3">
      <c r="A1522" t="s">
        <v>1147</v>
      </c>
      <c r="B1522" t="s">
        <v>1148</v>
      </c>
      <c r="C1522">
        <v>362</v>
      </c>
      <c r="D1522" t="s">
        <v>6322</v>
      </c>
      <c r="E1522" s="2">
        <v>44407</v>
      </c>
      <c r="F1522" s="1">
        <v>2754</v>
      </c>
      <c r="G1522" s="1">
        <v>2754</v>
      </c>
      <c r="H1522" s="9">
        <v>0.95</v>
      </c>
    </row>
    <row r="1523" spans="1:8" x14ac:dyDescent="0.3">
      <c r="A1523" t="s">
        <v>928</v>
      </c>
      <c r="B1523" t="s">
        <v>929</v>
      </c>
      <c r="C1523">
        <v>221</v>
      </c>
      <c r="D1523" t="s">
        <v>6396</v>
      </c>
      <c r="E1523" t="s">
        <v>6216</v>
      </c>
      <c r="F1523" s="1">
        <v>70791</v>
      </c>
      <c r="G1523" s="1">
        <v>70791</v>
      </c>
      <c r="H1523" s="9">
        <v>1</v>
      </c>
    </row>
    <row r="1524" spans="1:8" x14ac:dyDescent="0.3">
      <c r="A1524" t="s">
        <v>926</v>
      </c>
      <c r="B1524" t="s">
        <v>927</v>
      </c>
      <c r="C1524">
        <v>221</v>
      </c>
      <c r="D1524" t="s">
        <v>6396</v>
      </c>
      <c r="E1524" t="s">
        <v>6216</v>
      </c>
      <c r="F1524" s="1">
        <v>70791</v>
      </c>
      <c r="G1524" s="1">
        <v>70791</v>
      </c>
      <c r="H1524" s="9">
        <v>1</v>
      </c>
    </row>
    <row r="1525" spans="1:8" x14ac:dyDescent="0.3">
      <c r="A1525" t="s">
        <v>6397</v>
      </c>
      <c r="B1525" t="s">
        <v>6398</v>
      </c>
      <c r="C1525">
        <v>0</v>
      </c>
      <c r="E1525" t="s">
        <v>5844</v>
      </c>
      <c r="F1525" s="1">
        <v>0</v>
      </c>
      <c r="G1525" s="1">
        <v>0</v>
      </c>
      <c r="H1525" s="9">
        <v>1</v>
      </c>
    </row>
    <row r="1526" spans="1:8" x14ac:dyDescent="0.3">
      <c r="A1526" t="s">
        <v>1211</v>
      </c>
      <c r="B1526" t="s">
        <v>1212</v>
      </c>
      <c r="C1526">
        <v>10</v>
      </c>
      <c r="D1526" t="s">
        <v>6399</v>
      </c>
      <c r="E1526" t="s">
        <v>6395</v>
      </c>
      <c r="F1526" s="1">
        <v>30660</v>
      </c>
      <c r="G1526" s="1">
        <v>30660</v>
      </c>
      <c r="H1526" s="9">
        <v>1</v>
      </c>
    </row>
    <row r="1527" spans="1:8" x14ac:dyDescent="0.3">
      <c r="A1527" t="s">
        <v>2848</v>
      </c>
      <c r="B1527" t="s">
        <v>2849</v>
      </c>
      <c r="C1527">
        <v>21</v>
      </c>
      <c r="D1527" t="s">
        <v>6399</v>
      </c>
      <c r="E1527" t="s">
        <v>6071</v>
      </c>
      <c r="F1527" s="1">
        <v>5076</v>
      </c>
      <c r="G1527" s="1">
        <v>9025</v>
      </c>
      <c r="H1527" s="9">
        <v>1</v>
      </c>
    </row>
    <row r="1528" spans="1:8" x14ac:dyDescent="0.3">
      <c r="A1528" t="s">
        <v>2850</v>
      </c>
      <c r="B1528" t="s">
        <v>2851</v>
      </c>
      <c r="C1528">
        <v>21</v>
      </c>
      <c r="D1528" t="s">
        <v>6399</v>
      </c>
      <c r="E1528" t="s">
        <v>6071</v>
      </c>
      <c r="F1528" s="1">
        <v>4232</v>
      </c>
      <c r="G1528" s="1">
        <v>2351</v>
      </c>
      <c r="H1528" s="9">
        <v>1</v>
      </c>
    </row>
    <row r="1529" spans="1:8" x14ac:dyDescent="0.3">
      <c r="A1529" t="s">
        <v>2852</v>
      </c>
      <c r="B1529" t="s">
        <v>2853</v>
      </c>
      <c r="C1529">
        <v>21</v>
      </c>
      <c r="D1529" t="s">
        <v>6399</v>
      </c>
      <c r="E1529" t="s">
        <v>6071</v>
      </c>
      <c r="F1529" s="1">
        <v>4232</v>
      </c>
      <c r="G1529" s="1">
        <v>4702</v>
      </c>
      <c r="H1529" s="9">
        <v>1</v>
      </c>
    </row>
    <row r="1530" spans="1:8" x14ac:dyDescent="0.3">
      <c r="A1530" t="s">
        <v>2854</v>
      </c>
      <c r="B1530" t="s">
        <v>2855</v>
      </c>
      <c r="C1530">
        <v>21</v>
      </c>
      <c r="D1530" t="s">
        <v>6399</v>
      </c>
      <c r="E1530" t="s">
        <v>6071</v>
      </c>
      <c r="F1530" s="1">
        <v>5307</v>
      </c>
      <c r="G1530" s="1">
        <v>1179</v>
      </c>
      <c r="H1530" s="9">
        <v>1</v>
      </c>
    </row>
    <row r="1531" spans="1:8" x14ac:dyDescent="0.3">
      <c r="A1531" t="s">
        <v>2856</v>
      </c>
      <c r="B1531" t="s">
        <v>2857</v>
      </c>
      <c r="C1531">
        <v>21</v>
      </c>
      <c r="D1531" t="s">
        <v>6399</v>
      </c>
      <c r="E1531" t="s">
        <v>6071</v>
      </c>
      <c r="F1531" s="1">
        <v>4232</v>
      </c>
      <c r="G1531" s="1">
        <v>1881</v>
      </c>
      <c r="H1531" s="9">
        <v>1</v>
      </c>
    </row>
    <row r="1532" spans="1:8" x14ac:dyDescent="0.3">
      <c r="A1532" t="s">
        <v>2868</v>
      </c>
      <c r="B1532" t="s">
        <v>2869</v>
      </c>
      <c r="C1532">
        <v>21</v>
      </c>
      <c r="D1532" t="s">
        <v>6399</v>
      </c>
      <c r="E1532" t="s">
        <v>6071</v>
      </c>
      <c r="F1532" s="1">
        <v>5461</v>
      </c>
      <c r="G1532" s="1">
        <v>12135</v>
      </c>
      <c r="H1532" s="9">
        <v>1</v>
      </c>
    </row>
    <row r="1533" spans="1:8" x14ac:dyDescent="0.3">
      <c r="A1533" t="s">
        <v>2870</v>
      </c>
      <c r="B1533" t="s">
        <v>2871</v>
      </c>
      <c r="C1533">
        <v>21</v>
      </c>
      <c r="D1533" t="s">
        <v>6399</v>
      </c>
      <c r="E1533" t="s">
        <v>6071</v>
      </c>
      <c r="F1533" s="1">
        <v>7241</v>
      </c>
      <c r="G1533" s="1">
        <v>7241</v>
      </c>
      <c r="H1533" s="9">
        <v>1</v>
      </c>
    </row>
    <row r="1534" spans="1:8" x14ac:dyDescent="0.3">
      <c r="A1534" t="s">
        <v>2872</v>
      </c>
      <c r="B1534" t="s">
        <v>2873</v>
      </c>
      <c r="C1534">
        <v>21</v>
      </c>
      <c r="D1534" t="s">
        <v>6399</v>
      </c>
      <c r="E1534" t="s">
        <v>6071</v>
      </c>
      <c r="F1534" s="1">
        <v>5461</v>
      </c>
      <c r="G1534" s="1">
        <v>7584</v>
      </c>
      <c r="H1534" s="9">
        <v>1</v>
      </c>
    </row>
    <row r="1535" spans="1:8" x14ac:dyDescent="0.3">
      <c r="A1535" t="s">
        <v>6400</v>
      </c>
      <c r="B1535" t="s">
        <v>6401</v>
      </c>
      <c r="C1535">
        <v>0</v>
      </c>
      <c r="E1535" t="s">
        <v>6399</v>
      </c>
      <c r="F1535" s="1">
        <v>0</v>
      </c>
      <c r="G1535" s="1">
        <v>0</v>
      </c>
      <c r="H1535" s="9">
        <v>1</v>
      </c>
    </row>
    <row r="1536" spans="1:8" x14ac:dyDescent="0.3">
      <c r="A1536" t="s">
        <v>339</v>
      </c>
      <c r="B1536" t="s">
        <v>6402</v>
      </c>
      <c r="C1536">
        <v>2</v>
      </c>
      <c r="D1536" t="s">
        <v>6399</v>
      </c>
      <c r="E1536" t="s">
        <v>6403</v>
      </c>
      <c r="F1536" s="1">
        <v>2986</v>
      </c>
      <c r="G1536" s="1">
        <v>2986</v>
      </c>
      <c r="H1536" s="9">
        <v>1</v>
      </c>
    </row>
    <row r="1537" spans="1:8" x14ac:dyDescent="0.3">
      <c r="A1537" t="s">
        <v>1457</v>
      </c>
      <c r="B1537" t="s">
        <v>1458</v>
      </c>
      <c r="C1537">
        <v>5</v>
      </c>
      <c r="D1537" t="s">
        <v>6399</v>
      </c>
      <c r="E1537" t="s">
        <v>6404</v>
      </c>
      <c r="F1537" s="1">
        <v>15609</v>
      </c>
      <c r="G1537" s="1">
        <v>15609</v>
      </c>
      <c r="H1537" s="9">
        <v>1</v>
      </c>
    </row>
    <row r="1538" spans="1:8" x14ac:dyDescent="0.3">
      <c r="A1538" t="s">
        <v>6405</v>
      </c>
      <c r="B1538" t="s">
        <v>6406</v>
      </c>
      <c r="C1538">
        <v>10</v>
      </c>
      <c r="D1538" t="s">
        <v>6399</v>
      </c>
      <c r="E1538" t="s">
        <v>6407</v>
      </c>
      <c r="F1538" s="1">
        <v>0</v>
      </c>
      <c r="G1538" s="1">
        <v>0</v>
      </c>
      <c r="H1538" s="9">
        <v>1</v>
      </c>
    </row>
    <row r="1539" spans="1:8" x14ac:dyDescent="0.3">
      <c r="A1539" t="s">
        <v>1463</v>
      </c>
      <c r="B1539" t="s">
        <v>1464</v>
      </c>
      <c r="C1539">
        <v>10</v>
      </c>
      <c r="D1539" t="s">
        <v>6399</v>
      </c>
      <c r="E1539" t="s">
        <v>6407</v>
      </c>
      <c r="F1539" s="1">
        <v>26653</v>
      </c>
      <c r="G1539" s="1">
        <v>26653</v>
      </c>
      <c r="H1539" s="9">
        <v>1</v>
      </c>
    </row>
    <row r="1540" spans="1:8" x14ac:dyDescent="0.3">
      <c r="A1540" t="s">
        <v>808</v>
      </c>
      <c r="B1540" t="s">
        <v>809</v>
      </c>
      <c r="C1540">
        <v>19</v>
      </c>
      <c r="D1540" t="s">
        <v>6399</v>
      </c>
      <c r="E1540" t="s">
        <v>6408</v>
      </c>
      <c r="F1540" s="1">
        <v>40858</v>
      </c>
      <c r="G1540" s="1">
        <v>40858</v>
      </c>
      <c r="H1540" s="9">
        <v>1</v>
      </c>
    </row>
    <row r="1541" spans="1:8" x14ac:dyDescent="0.3">
      <c r="A1541" t="s">
        <v>6409</v>
      </c>
      <c r="B1541" t="s">
        <v>6410</v>
      </c>
      <c r="C1541">
        <v>30</v>
      </c>
      <c r="D1541" t="s">
        <v>6399</v>
      </c>
      <c r="E1541" t="s">
        <v>6411</v>
      </c>
      <c r="F1541" s="1">
        <v>0</v>
      </c>
      <c r="G1541" s="1">
        <v>0</v>
      </c>
      <c r="H1541" s="9">
        <v>1</v>
      </c>
    </row>
    <row r="1542" spans="1:8" x14ac:dyDescent="0.3">
      <c r="A1542" t="s">
        <v>421</v>
      </c>
      <c r="B1542" t="s">
        <v>422</v>
      </c>
      <c r="C1542">
        <v>43</v>
      </c>
      <c r="D1542" t="s">
        <v>6399</v>
      </c>
      <c r="E1542" t="s">
        <v>6116</v>
      </c>
      <c r="F1542" s="1">
        <v>71569</v>
      </c>
      <c r="G1542" s="1">
        <v>71569</v>
      </c>
      <c r="H1542" s="9">
        <v>1</v>
      </c>
    </row>
    <row r="1543" spans="1:8" x14ac:dyDescent="0.3">
      <c r="A1543" t="s">
        <v>6412</v>
      </c>
      <c r="B1543" t="s">
        <v>6413</v>
      </c>
      <c r="C1543">
        <v>61</v>
      </c>
      <c r="D1543" t="s">
        <v>6399</v>
      </c>
      <c r="E1543" t="s">
        <v>6414</v>
      </c>
      <c r="F1543" s="1">
        <v>0</v>
      </c>
      <c r="G1543" s="1">
        <v>0</v>
      </c>
      <c r="H1543" s="9">
        <v>1</v>
      </c>
    </row>
    <row r="1544" spans="1:8" x14ac:dyDescent="0.3">
      <c r="A1544" t="s">
        <v>3008</v>
      </c>
      <c r="B1544" t="s">
        <v>3009</v>
      </c>
      <c r="C1544">
        <v>64</v>
      </c>
      <c r="D1544" t="s">
        <v>6399</v>
      </c>
      <c r="E1544" t="s">
        <v>6143</v>
      </c>
      <c r="F1544" s="1">
        <v>589</v>
      </c>
      <c r="G1544" s="1">
        <v>589</v>
      </c>
      <c r="H1544" s="9">
        <v>1</v>
      </c>
    </row>
    <row r="1545" spans="1:8" x14ac:dyDescent="0.3">
      <c r="A1545" t="s">
        <v>3032</v>
      </c>
      <c r="B1545" t="s">
        <v>3033</v>
      </c>
      <c r="C1545">
        <v>64</v>
      </c>
      <c r="D1545" t="s">
        <v>6399</v>
      </c>
      <c r="E1545" t="s">
        <v>6143</v>
      </c>
      <c r="F1545" s="1">
        <v>8364</v>
      </c>
      <c r="G1545" s="1">
        <v>8364</v>
      </c>
      <c r="H1545" s="9">
        <v>1</v>
      </c>
    </row>
    <row r="1546" spans="1:8" x14ac:dyDescent="0.3">
      <c r="A1546" t="s">
        <v>3068</v>
      </c>
      <c r="B1546" t="s">
        <v>3033</v>
      </c>
      <c r="C1546">
        <v>64</v>
      </c>
      <c r="D1546" t="s">
        <v>6399</v>
      </c>
      <c r="E1546" t="s">
        <v>6143</v>
      </c>
      <c r="F1546" s="1">
        <v>34952</v>
      </c>
      <c r="G1546" s="1">
        <v>33934</v>
      </c>
      <c r="H1546" s="9">
        <v>1</v>
      </c>
    </row>
    <row r="1547" spans="1:8" x14ac:dyDescent="0.3">
      <c r="A1547" t="s">
        <v>3069</v>
      </c>
      <c r="B1547" t="s">
        <v>3009</v>
      </c>
      <c r="C1547">
        <v>64</v>
      </c>
      <c r="D1547" t="s">
        <v>6399</v>
      </c>
      <c r="E1547" t="s">
        <v>6143</v>
      </c>
      <c r="F1547" s="1">
        <v>625</v>
      </c>
      <c r="G1547" s="1">
        <v>607</v>
      </c>
      <c r="H1547" s="9">
        <v>1</v>
      </c>
    </row>
    <row r="1548" spans="1:8" x14ac:dyDescent="0.3">
      <c r="A1548" t="s">
        <v>6415</v>
      </c>
      <c r="B1548" t="s">
        <v>6416</v>
      </c>
      <c r="C1548">
        <v>116</v>
      </c>
      <c r="D1548" t="s">
        <v>6399</v>
      </c>
      <c r="E1548" t="s">
        <v>6417</v>
      </c>
      <c r="F1548" s="1">
        <v>0</v>
      </c>
      <c r="G1548" s="1">
        <v>0</v>
      </c>
      <c r="H1548" s="9">
        <v>1</v>
      </c>
    </row>
    <row r="1549" spans="1:8" x14ac:dyDescent="0.3">
      <c r="A1549" t="s">
        <v>6418</v>
      </c>
      <c r="B1549" t="s">
        <v>6419</v>
      </c>
      <c r="C1549">
        <v>150</v>
      </c>
      <c r="D1549" t="s">
        <v>6399</v>
      </c>
      <c r="E1549" t="s">
        <v>6420</v>
      </c>
      <c r="F1549" s="1">
        <v>0</v>
      </c>
      <c r="G1549" s="1">
        <v>0</v>
      </c>
      <c r="H1549" s="9">
        <v>1</v>
      </c>
    </row>
    <row r="1550" spans="1:8" x14ac:dyDescent="0.3">
      <c r="A1550" t="s">
        <v>437</v>
      </c>
      <c r="B1550" t="s">
        <v>438</v>
      </c>
      <c r="C1550">
        <v>245</v>
      </c>
      <c r="D1550" t="s">
        <v>6399</v>
      </c>
      <c r="E1550" t="s">
        <v>6421</v>
      </c>
      <c r="F1550" s="1">
        <v>71569</v>
      </c>
      <c r="G1550" s="1">
        <v>71569</v>
      </c>
      <c r="H1550" s="9">
        <v>1</v>
      </c>
    </row>
    <row r="1551" spans="1:8" x14ac:dyDescent="0.3">
      <c r="A1551" t="s">
        <v>6422</v>
      </c>
      <c r="B1551" t="s">
        <v>6423</v>
      </c>
      <c r="C1551">
        <v>271</v>
      </c>
      <c r="D1551" t="s">
        <v>6399</v>
      </c>
      <c r="E1551" t="s">
        <v>6424</v>
      </c>
      <c r="F1551" s="1">
        <v>0</v>
      </c>
      <c r="G1551" s="1">
        <v>0</v>
      </c>
      <c r="H1551" s="9">
        <v>1</v>
      </c>
    </row>
    <row r="1552" spans="1:8" x14ac:dyDescent="0.3">
      <c r="A1552" t="s">
        <v>570</v>
      </c>
      <c r="B1552" t="s">
        <v>571</v>
      </c>
      <c r="C1552">
        <v>61</v>
      </c>
      <c r="D1552" t="s">
        <v>6425</v>
      </c>
      <c r="E1552" t="s">
        <v>6143</v>
      </c>
      <c r="F1552" s="1">
        <v>9425</v>
      </c>
      <c r="G1552" s="1">
        <v>9425</v>
      </c>
      <c r="H1552" s="9">
        <v>1</v>
      </c>
    </row>
    <row r="1553" spans="1:8" x14ac:dyDescent="0.3">
      <c r="A1553" t="s">
        <v>6426</v>
      </c>
      <c r="B1553" t="s">
        <v>6427</v>
      </c>
      <c r="C1553">
        <v>5</v>
      </c>
      <c r="D1553" t="s">
        <v>6428</v>
      </c>
      <c r="E1553" t="s">
        <v>6407</v>
      </c>
      <c r="F1553" s="1">
        <v>0</v>
      </c>
      <c r="G1553" s="1">
        <v>0</v>
      </c>
      <c r="H1553" s="9">
        <v>1</v>
      </c>
    </row>
    <row r="1554" spans="1:8" x14ac:dyDescent="0.3">
      <c r="A1554" t="s">
        <v>6429</v>
      </c>
      <c r="B1554" t="s">
        <v>6430</v>
      </c>
      <c r="C1554">
        <v>15</v>
      </c>
      <c r="D1554" t="s">
        <v>5917</v>
      </c>
      <c r="E1554" t="s">
        <v>6071</v>
      </c>
      <c r="F1554" s="1">
        <v>0</v>
      </c>
      <c r="G1554" s="1">
        <v>0</v>
      </c>
      <c r="H1554" s="9">
        <v>1</v>
      </c>
    </row>
    <row r="1555" spans="1:8" x14ac:dyDescent="0.3">
      <c r="A1555" t="s">
        <v>1497</v>
      </c>
      <c r="B1555" t="s">
        <v>1498</v>
      </c>
      <c r="C1555">
        <v>10</v>
      </c>
      <c r="D1555" t="s">
        <v>6431</v>
      </c>
      <c r="E1555" t="s">
        <v>6327</v>
      </c>
      <c r="F1555" s="1">
        <v>9526</v>
      </c>
      <c r="G1555" s="1">
        <v>9526</v>
      </c>
      <c r="H1555" s="9">
        <v>1</v>
      </c>
    </row>
    <row r="1556" spans="1:8" x14ac:dyDescent="0.3">
      <c r="A1556" t="s">
        <v>3094</v>
      </c>
      <c r="B1556" t="s">
        <v>3095</v>
      </c>
      <c r="C1556">
        <v>14</v>
      </c>
      <c r="D1556" t="s">
        <v>6431</v>
      </c>
      <c r="E1556" t="s">
        <v>6071</v>
      </c>
      <c r="F1556" s="1">
        <v>19251</v>
      </c>
      <c r="G1556" s="1">
        <v>19251</v>
      </c>
      <c r="H1556" s="9">
        <v>1</v>
      </c>
    </row>
    <row r="1557" spans="1:8" x14ac:dyDescent="0.3">
      <c r="A1557" t="s">
        <v>3062</v>
      </c>
      <c r="B1557" t="s">
        <v>3063</v>
      </c>
      <c r="C1557">
        <v>164</v>
      </c>
      <c r="D1557" t="s">
        <v>6431</v>
      </c>
      <c r="E1557" t="s">
        <v>6133</v>
      </c>
      <c r="F1557" s="1">
        <v>17545</v>
      </c>
      <c r="G1557" s="1">
        <v>17545</v>
      </c>
      <c r="H1557" s="9">
        <v>1</v>
      </c>
    </row>
    <row r="1558" spans="1:8" x14ac:dyDescent="0.3">
      <c r="A1558" t="s">
        <v>2406</v>
      </c>
      <c r="B1558" t="s">
        <v>2407</v>
      </c>
      <c r="C1558">
        <v>203</v>
      </c>
      <c r="D1558" t="s">
        <v>6431</v>
      </c>
      <c r="E1558" t="s">
        <v>6432</v>
      </c>
      <c r="F1558" s="1">
        <v>12642</v>
      </c>
      <c r="G1558" s="1">
        <v>12642</v>
      </c>
      <c r="H1558" s="9">
        <v>1</v>
      </c>
    </row>
    <row r="1559" spans="1:8" x14ac:dyDescent="0.3">
      <c r="A1559" t="s">
        <v>856</v>
      </c>
      <c r="B1559" t="s">
        <v>857</v>
      </c>
      <c r="C1559">
        <v>220</v>
      </c>
      <c r="D1559" t="s">
        <v>6431</v>
      </c>
      <c r="E1559" t="s">
        <v>6433</v>
      </c>
      <c r="F1559" s="1">
        <v>95670</v>
      </c>
      <c r="G1559" s="1">
        <v>95670</v>
      </c>
      <c r="H1559" s="9">
        <v>1</v>
      </c>
    </row>
    <row r="1560" spans="1:8" x14ac:dyDescent="0.3">
      <c r="A1560" t="s">
        <v>1245</v>
      </c>
      <c r="B1560" t="s">
        <v>1246</v>
      </c>
      <c r="C1560">
        <v>5</v>
      </c>
      <c r="D1560" t="s">
        <v>6431</v>
      </c>
      <c r="E1560" t="s">
        <v>6434</v>
      </c>
      <c r="F1560" s="1">
        <v>196861</v>
      </c>
      <c r="G1560" s="1">
        <v>196861</v>
      </c>
      <c r="H1560" s="9">
        <v>1</v>
      </c>
    </row>
    <row r="1561" spans="1:8" x14ac:dyDescent="0.3">
      <c r="A1561" t="s">
        <v>3464</v>
      </c>
      <c r="B1561" t="s">
        <v>6435</v>
      </c>
      <c r="C1561">
        <v>347</v>
      </c>
      <c r="D1561" t="s">
        <v>6326</v>
      </c>
      <c r="E1561" s="2">
        <v>44405</v>
      </c>
      <c r="F1561" s="1">
        <v>70365</v>
      </c>
      <c r="G1561" s="1">
        <v>64599</v>
      </c>
      <c r="H1561" s="9">
        <v>0.9</v>
      </c>
    </row>
    <row r="1562" spans="1:8" x14ac:dyDescent="0.3">
      <c r="A1562" t="s">
        <v>3100</v>
      </c>
      <c r="B1562" t="s">
        <v>3101</v>
      </c>
      <c r="C1562">
        <v>98</v>
      </c>
      <c r="D1562" t="s">
        <v>6407</v>
      </c>
      <c r="E1562" t="s">
        <v>6117</v>
      </c>
      <c r="F1562" s="1">
        <v>57752</v>
      </c>
      <c r="G1562" s="1">
        <v>57752</v>
      </c>
      <c r="H1562" s="9">
        <v>1</v>
      </c>
    </row>
    <row r="1563" spans="1:8" x14ac:dyDescent="0.3">
      <c r="A1563" t="s">
        <v>1775</v>
      </c>
      <c r="B1563" t="s">
        <v>1776</v>
      </c>
      <c r="C1563">
        <v>21</v>
      </c>
      <c r="D1563" t="s">
        <v>6407</v>
      </c>
      <c r="E1563" t="s">
        <v>6411</v>
      </c>
      <c r="F1563" s="1">
        <v>26200</v>
      </c>
      <c r="G1563" s="1">
        <v>26200</v>
      </c>
      <c r="H1563" s="9">
        <v>1</v>
      </c>
    </row>
    <row r="1564" spans="1:8" x14ac:dyDescent="0.3">
      <c r="A1564" t="s">
        <v>6436</v>
      </c>
      <c r="B1564" t="s">
        <v>6437</v>
      </c>
      <c r="C1564">
        <v>113</v>
      </c>
      <c r="D1564" t="s">
        <v>6395</v>
      </c>
      <c r="E1564" t="s">
        <v>6438</v>
      </c>
      <c r="F1564" s="1">
        <v>0</v>
      </c>
      <c r="G1564" s="1">
        <v>0</v>
      </c>
      <c r="H1564" s="9">
        <v>1</v>
      </c>
    </row>
    <row r="1565" spans="1:8" x14ac:dyDescent="0.3">
      <c r="A1565" t="s">
        <v>6439</v>
      </c>
      <c r="B1565" t="s">
        <v>6440</v>
      </c>
      <c r="C1565">
        <v>113</v>
      </c>
      <c r="D1565" t="s">
        <v>6395</v>
      </c>
      <c r="E1565" t="s">
        <v>6438</v>
      </c>
      <c r="F1565" s="1">
        <v>0</v>
      </c>
      <c r="G1565" s="1">
        <v>0</v>
      </c>
      <c r="H1565" s="9">
        <v>1</v>
      </c>
    </row>
    <row r="1566" spans="1:8" x14ac:dyDescent="0.3">
      <c r="A1566" t="s">
        <v>3090</v>
      </c>
      <c r="B1566" t="s">
        <v>3091</v>
      </c>
      <c r="C1566">
        <v>324</v>
      </c>
      <c r="D1566" t="s">
        <v>6395</v>
      </c>
      <c r="E1566" t="s">
        <v>6441</v>
      </c>
      <c r="F1566" s="1">
        <v>44440</v>
      </c>
      <c r="G1566" s="1">
        <v>44454</v>
      </c>
      <c r="H1566" s="9">
        <v>1</v>
      </c>
    </row>
    <row r="1567" spans="1:8" x14ac:dyDescent="0.3">
      <c r="A1567" t="s">
        <v>3104</v>
      </c>
      <c r="B1567" t="s">
        <v>3105</v>
      </c>
      <c r="C1567">
        <v>324</v>
      </c>
      <c r="D1567" t="s">
        <v>6395</v>
      </c>
      <c r="E1567" t="s">
        <v>6441</v>
      </c>
      <c r="F1567" s="1">
        <v>40518</v>
      </c>
      <c r="G1567" s="1">
        <v>40527</v>
      </c>
      <c r="H1567" s="9">
        <v>1</v>
      </c>
    </row>
    <row r="1568" spans="1:8" x14ac:dyDescent="0.3">
      <c r="A1568" t="s">
        <v>6442</v>
      </c>
      <c r="B1568" t="s">
        <v>6443</v>
      </c>
      <c r="C1568">
        <v>5</v>
      </c>
      <c r="D1568" t="s">
        <v>6395</v>
      </c>
      <c r="E1568" t="s">
        <v>6323</v>
      </c>
      <c r="F1568" s="1">
        <v>0</v>
      </c>
      <c r="G1568" s="1">
        <v>0</v>
      </c>
      <c r="H1568" s="9">
        <v>1</v>
      </c>
    </row>
    <row r="1569" spans="1:8" x14ac:dyDescent="0.3">
      <c r="A1569" t="s">
        <v>6444</v>
      </c>
      <c r="B1569" t="s">
        <v>6445</v>
      </c>
      <c r="C1569">
        <v>6</v>
      </c>
      <c r="D1569" t="s">
        <v>6434</v>
      </c>
      <c r="E1569" t="s">
        <v>6327</v>
      </c>
      <c r="F1569" s="1">
        <v>0</v>
      </c>
      <c r="G1569" s="1">
        <v>0</v>
      </c>
      <c r="H1569" s="9">
        <v>1</v>
      </c>
    </row>
    <row r="1570" spans="1:8" x14ac:dyDescent="0.3">
      <c r="A1570" t="s">
        <v>6446</v>
      </c>
      <c r="B1570" t="s">
        <v>6447</v>
      </c>
      <c r="C1570">
        <v>6</v>
      </c>
      <c r="D1570" t="s">
        <v>6434</v>
      </c>
      <c r="E1570" t="s">
        <v>6327</v>
      </c>
      <c r="F1570" s="1">
        <v>0</v>
      </c>
      <c r="G1570" s="1">
        <v>0</v>
      </c>
      <c r="H1570" s="9">
        <v>1</v>
      </c>
    </row>
    <row r="1571" spans="1:8" x14ac:dyDescent="0.3">
      <c r="A1571" t="s">
        <v>6448</v>
      </c>
      <c r="B1571" t="s">
        <v>6449</v>
      </c>
      <c r="C1571">
        <v>9</v>
      </c>
      <c r="D1571" t="s">
        <v>6434</v>
      </c>
      <c r="E1571" t="s">
        <v>5918</v>
      </c>
      <c r="F1571" s="1">
        <v>0</v>
      </c>
      <c r="G1571" s="1">
        <v>0</v>
      </c>
      <c r="H1571" s="9">
        <v>1</v>
      </c>
    </row>
    <row r="1572" spans="1:8" x14ac:dyDescent="0.3">
      <c r="A1572" t="s">
        <v>275</v>
      </c>
      <c r="B1572" t="s">
        <v>276</v>
      </c>
      <c r="C1572">
        <v>10</v>
      </c>
      <c r="D1572" t="s">
        <v>6434</v>
      </c>
      <c r="E1572" t="s">
        <v>6071</v>
      </c>
      <c r="F1572" s="1">
        <v>10451</v>
      </c>
      <c r="G1572" s="1">
        <v>10451</v>
      </c>
      <c r="H1572" s="9">
        <v>1</v>
      </c>
    </row>
    <row r="1573" spans="1:8" x14ac:dyDescent="0.3">
      <c r="A1573" t="s">
        <v>375</v>
      </c>
      <c r="B1573" t="s">
        <v>376</v>
      </c>
      <c r="C1573">
        <v>10</v>
      </c>
      <c r="D1573" t="s">
        <v>6434</v>
      </c>
      <c r="E1573" t="s">
        <v>6071</v>
      </c>
      <c r="F1573" s="1">
        <v>12246</v>
      </c>
      <c r="G1573" s="1">
        <v>12246</v>
      </c>
      <c r="H1573" s="9">
        <v>1</v>
      </c>
    </row>
    <row r="1574" spans="1:8" x14ac:dyDescent="0.3">
      <c r="A1574" t="s">
        <v>251</v>
      </c>
      <c r="B1574" t="s">
        <v>252</v>
      </c>
      <c r="C1574">
        <v>51</v>
      </c>
      <c r="D1574" t="s">
        <v>6434</v>
      </c>
      <c r="E1574" t="s">
        <v>6450</v>
      </c>
      <c r="F1574" s="1">
        <v>16615</v>
      </c>
      <c r="G1574" s="1">
        <v>16615</v>
      </c>
      <c r="H1574" s="9">
        <v>1</v>
      </c>
    </row>
    <row r="1575" spans="1:8" x14ac:dyDescent="0.3">
      <c r="A1575" t="s">
        <v>3130</v>
      </c>
      <c r="B1575" t="s">
        <v>6451</v>
      </c>
      <c r="C1575">
        <v>273</v>
      </c>
      <c r="D1575" t="s">
        <v>6434</v>
      </c>
      <c r="E1575" t="s">
        <v>6452</v>
      </c>
      <c r="F1575" s="1">
        <v>3917</v>
      </c>
      <c r="G1575" s="1">
        <v>3917</v>
      </c>
      <c r="H1575" s="9">
        <v>1</v>
      </c>
    </row>
    <row r="1576" spans="1:8" x14ac:dyDescent="0.3">
      <c r="A1576" t="s">
        <v>6453</v>
      </c>
      <c r="B1576" t="s">
        <v>6454</v>
      </c>
      <c r="C1576">
        <v>4</v>
      </c>
      <c r="D1576" t="s">
        <v>6115</v>
      </c>
      <c r="E1576" t="s">
        <v>6455</v>
      </c>
      <c r="F1576" s="1">
        <v>0</v>
      </c>
      <c r="G1576" s="1">
        <v>0</v>
      </c>
      <c r="H1576" s="9">
        <v>1</v>
      </c>
    </row>
    <row r="1577" spans="1:8" x14ac:dyDescent="0.3">
      <c r="A1577" t="s">
        <v>6456</v>
      </c>
      <c r="B1577" t="s">
        <v>6457</v>
      </c>
      <c r="C1577">
        <v>8</v>
      </c>
      <c r="D1577" t="s">
        <v>6115</v>
      </c>
      <c r="E1577" t="s">
        <v>5918</v>
      </c>
      <c r="F1577" s="1">
        <v>0</v>
      </c>
      <c r="G1577" s="1">
        <v>0</v>
      </c>
      <c r="H1577" s="9">
        <v>1</v>
      </c>
    </row>
    <row r="1578" spans="1:8" x14ac:dyDescent="0.3">
      <c r="A1578" t="s">
        <v>6458</v>
      </c>
      <c r="B1578" t="s">
        <v>6459</v>
      </c>
      <c r="C1578">
        <v>9</v>
      </c>
      <c r="D1578" t="s">
        <v>6115</v>
      </c>
      <c r="E1578" t="s">
        <v>6071</v>
      </c>
      <c r="F1578" s="1">
        <v>0</v>
      </c>
      <c r="G1578" s="1">
        <v>0</v>
      </c>
      <c r="H1578" s="9">
        <v>1</v>
      </c>
    </row>
    <row r="1579" spans="1:8" x14ac:dyDescent="0.3">
      <c r="A1579" t="s">
        <v>1501</v>
      </c>
      <c r="B1579" t="s">
        <v>1502</v>
      </c>
      <c r="C1579">
        <v>9</v>
      </c>
      <c r="D1579" t="s">
        <v>6115</v>
      </c>
      <c r="E1579" t="s">
        <v>6071</v>
      </c>
      <c r="F1579" s="1">
        <v>15582</v>
      </c>
      <c r="G1579" s="1">
        <v>15582</v>
      </c>
      <c r="H1579" s="9">
        <v>1</v>
      </c>
    </row>
    <row r="1580" spans="1:8" x14ac:dyDescent="0.3">
      <c r="A1580" t="s">
        <v>369</v>
      </c>
      <c r="B1580" t="s">
        <v>370</v>
      </c>
      <c r="C1580">
        <v>32</v>
      </c>
      <c r="D1580" t="s">
        <v>6115</v>
      </c>
      <c r="E1580" t="s">
        <v>6116</v>
      </c>
      <c r="F1580" s="1">
        <v>19139</v>
      </c>
      <c r="G1580" s="1">
        <v>19139</v>
      </c>
      <c r="H1580" s="9">
        <v>1</v>
      </c>
    </row>
    <row r="1581" spans="1:8" x14ac:dyDescent="0.3">
      <c r="A1581" t="s">
        <v>273</v>
      </c>
      <c r="B1581" t="s">
        <v>274</v>
      </c>
      <c r="C1581">
        <v>50</v>
      </c>
      <c r="D1581" t="s">
        <v>6115</v>
      </c>
      <c r="E1581" t="s">
        <v>6450</v>
      </c>
      <c r="F1581" s="1">
        <v>16615</v>
      </c>
      <c r="G1581" s="1">
        <v>16615</v>
      </c>
      <c r="H1581" s="9">
        <v>1</v>
      </c>
    </row>
    <row r="1582" spans="1:8" x14ac:dyDescent="0.3">
      <c r="A1582" t="s">
        <v>3128</v>
      </c>
      <c r="B1582" t="s">
        <v>6460</v>
      </c>
      <c r="C1582">
        <v>334</v>
      </c>
      <c r="D1582" t="s">
        <v>6115</v>
      </c>
      <c r="E1582" s="2">
        <v>44392</v>
      </c>
      <c r="F1582" s="1">
        <v>3917</v>
      </c>
      <c r="G1582" s="1">
        <v>3917</v>
      </c>
      <c r="H1582" s="9">
        <v>0.4</v>
      </c>
    </row>
    <row r="1583" spans="1:8" x14ac:dyDescent="0.3">
      <c r="A1583" t="s">
        <v>6461</v>
      </c>
      <c r="B1583" t="s">
        <v>6462</v>
      </c>
      <c r="C1583">
        <v>0</v>
      </c>
      <c r="E1583" t="s">
        <v>6115</v>
      </c>
      <c r="F1583" s="1">
        <v>0</v>
      </c>
      <c r="G1583" s="1">
        <v>0</v>
      </c>
      <c r="H1583" s="9">
        <v>1</v>
      </c>
    </row>
    <row r="1584" spans="1:8" x14ac:dyDescent="0.3">
      <c r="A1584" t="s">
        <v>770</v>
      </c>
      <c r="B1584" t="s">
        <v>771</v>
      </c>
      <c r="C1584">
        <v>3</v>
      </c>
      <c r="D1584" t="s">
        <v>6288</v>
      </c>
      <c r="E1584" t="s">
        <v>6455</v>
      </c>
      <c r="F1584" s="1">
        <v>1316</v>
      </c>
      <c r="G1584" s="1">
        <v>1316</v>
      </c>
      <c r="H1584" s="9">
        <v>1</v>
      </c>
    </row>
    <row r="1585" spans="1:8" x14ac:dyDescent="0.3">
      <c r="A1585" t="s">
        <v>6463</v>
      </c>
      <c r="B1585" t="s">
        <v>6464</v>
      </c>
      <c r="C1585">
        <v>3</v>
      </c>
      <c r="D1585" t="s">
        <v>6288</v>
      </c>
      <c r="E1585" t="s">
        <v>6455</v>
      </c>
      <c r="F1585" s="1">
        <v>0</v>
      </c>
      <c r="G1585" s="1">
        <v>0</v>
      </c>
      <c r="H1585" s="9">
        <v>1</v>
      </c>
    </row>
    <row r="1586" spans="1:8" x14ac:dyDescent="0.3">
      <c r="A1586" t="s">
        <v>6465</v>
      </c>
      <c r="B1586" t="s">
        <v>6466</v>
      </c>
      <c r="C1586">
        <v>3</v>
      </c>
      <c r="D1586" t="s">
        <v>6288</v>
      </c>
      <c r="E1586" t="s">
        <v>6455</v>
      </c>
      <c r="F1586" s="1">
        <v>0</v>
      </c>
      <c r="G1586" s="1">
        <v>0</v>
      </c>
      <c r="H1586" s="9">
        <v>1</v>
      </c>
    </row>
    <row r="1587" spans="1:8" x14ac:dyDescent="0.3">
      <c r="A1587" t="s">
        <v>6467</v>
      </c>
      <c r="B1587" t="s">
        <v>6468</v>
      </c>
      <c r="C1587">
        <v>3</v>
      </c>
      <c r="D1587" t="s">
        <v>6288</v>
      </c>
      <c r="E1587" t="s">
        <v>6455</v>
      </c>
      <c r="F1587" s="1">
        <v>0</v>
      </c>
      <c r="G1587" s="1">
        <v>0</v>
      </c>
      <c r="H1587" s="9">
        <v>1</v>
      </c>
    </row>
    <row r="1588" spans="1:8" x14ac:dyDescent="0.3">
      <c r="A1588" t="s">
        <v>6469</v>
      </c>
      <c r="B1588" t="s">
        <v>6470</v>
      </c>
      <c r="C1588">
        <v>3</v>
      </c>
      <c r="D1588" t="s">
        <v>6288</v>
      </c>
      <c r="E1588" t="s">
        <v>6455</v>
      </c>
      <c r="F1588" s="1">
        <v>0</v>
      </c>
      <c r="G1588" s="1">
        <v>0</v>
      </c>
      <c r="H1588" s="9">
        <v>1</v>
      </c>
    </row>
    <row r="1589" spans="1:8" x14ac:dyDescent="0.3">
      <c r="A1589" t="s">
        <v>6471</v>
      </c>
      <c r="B1589" t="s">
        <v>6472</v>
      </c>
      <c r="C1589">
        <v>8</v>
      </c>
      <c r="D1589" t="s">
        <v>6288</v>
      </c>
      <c r="E1589" t="s">
        <v>6071</v>
      </c>
      <c r="F1589" s="1">
        <v>0</v>
      </c>
      <c r="G1589" s="1">
        <v>0</v>
      </c>
      <c r="H1589" s="9">
        <v>1</v>
      </c>
    </row>
    <row r="1590" spans="1:8" x14ac:dyDescent="0.3">
      <c r="A1590" t="s">
        <v>3228</v>
      </c>
      <c r="B1590" t="s">
        <v>3229</v>
      </c>
      <c r="C1590">
        <v>3</v>
      </c>
      <c r="D1590" t="s">
        <v>6323</v>
      </c>
      <c r="E1590" t="s">
        <v>6327</v>
      </c>
      <c r="F1590" s="1">
        <v>12325</v>
      </c>
      <c r="G1590" s="1">
        <v>12325</v>
      </c>
      <c r="H1590" s="9">
        <v>1</v>
      </c>
    </row>
    <row r="1591" spans="1:8" x14ac:dyDescent="0.3">
      <c r="A1591" t="s">
        <v>3296</v>
      </c>
      <c r="B1591" t="s">
        <v>3297</v>
      </c>
      <c r="C1591">
        <v>3</v>
      </c>
      <c r="D1591" t="s">
        <v>6323</v>
      </c>
      <c r="E1591" t="s">
        <v>6327</v>
      </c>
      <c r="F1591" s="1">
        <v>10455</v>
      </c>
      <c r="G1591" s="1">
        <v>10455</v>
      </c>
      <c r="H1591" s="9">
        <v>1</v>
      </c>
    </row>
    <row r="1592" spans="1:8" x14ac:dyDescent="0.3">
      <c r="A1592" t="s">
        <v>6473</v>
      </c>
      <c r="B1592" t="s">
        <v>6474</v>
      </c>
      <c r="C1592">
        <v>6</v>
      </c>
      <c r="D1592" t="s">
        <v>6475</v>
      </c>
      <c r="E1592" t="s">
        <v>6071</v>
      </c>
      <c r="F1592" s="1">
        <v>0</v>
      </c>
      <c r="G1592" s="1">
        <v>0</v>
      </c>
      <c r="H1592" s="9">
        <v>1</v>
      </c>
    </row>
    <row r="1593" spans="1:8" x14ac:dyDescent="0.3">
      <c r="A1593" t="s">
        <v>6476</v>
      </c>
      <c r="B1593" t="s">
        <v>6477</v>
      </c>
      <c r="C1593">
        <v>5</v>
      </c>
      <c r="D1593" t="s">
        <v>6475</v>
      </c>
      <c r="E1593" t="s">
        <v>6478</v>
      </c>
      <c r="F1593" s="1">
        <v>0</v>
      </c>
      <c r="G1593" s="1">
        <v>0</v>
      </c>
      <c r="H1593" s="9">
        <v>1</v>
      </c>
    </row>
    <row r="1594" spans="1:8" x14ac:dyDescent="0.3">
      <c r="A1594" t="s">
        <v>1079</v>
      </c>
      <c r="B1594" t="s">
        <v>1080</v>
      </c>
      <c r="C1594">
        <v>0</v>
      </c>
      <c r="D1594" t="s">
        <v>6455</v>
      </c>
      <c r="E1594" t="s">
        <v>6455</v>
      </c>
      <c r="F1594" s="1">
        <v>6936</v>
      </c>
      <c r="G1594" s="1">
        <v>6734</v>
      </c>
      <c r="H1594" s="9">
        <v>1</v>
      </c>
    </row>
    <row r="1595" spans="1:8" x14ac:dyDescent="0.3">
      <c r="A1595" t="s">
        <v>257</v>
      </c>
      <c r="B1595" t="s">
        <v>258</v>
      </c>
      <c r="C1595">
        <v>5</v>
      </c>
      <c r="D1595" t="s">
        <v>6455</v>
      </c>
      <c r="E1595" t="s">
        <v>6071</v>
      </c>
      <c r="F1595" s="1">
        <v>11148</v>
      </c>
      <c r="G1595" s="1">
        <v>11148</v>
      </c>
      <c r="H1595" s="9">
        <v>1</v>
      </c>
    </row>
    <row r="1596" spans="1:8" x14ac:dyDescent="0.3">
      <c r="A1596" t="s">
        <v>279</v>
      </c>
      <c r="B1596" t="s">
        <v>280</v>
      </c>
      <c r="C1596">
        <v>5</v>
      </c>
      <c r="D1596" t="s">
        <v>6455</v>
      </c>
      <c r="E1596" t="s">
        <v>6071</v>
      </c>
      <c r="F1596" s="1">
        <v>11148</v>
      </c>
      <c r="G1596" s="1">
        <v>11148</v>
      </c>
      <c r="H1596" s="9">
        <v>1</v>
      </c>
    </row>
    <row r="1597" spans="1:8" x14ac:dyDescent="0.3">
      <c r="A1597" t="s">
        <v>379</v>
      </c>
      <c r="B1597" t="s">
        <v>380</v>
      </c>
      <c r="C1597">
        <v>5</v>
      </c>
      <c r="D1597" t="s">
        <v>6455</v>
      </c>
      <c r="E1597" t="s">
        <v>6071</v>
      </c>
      <c r="F1597" s="1">
        <v>11707</v>
      </c>
      <c r="G1597" s="1">
        <v>11707</v>
      </c>
      <c r="H1597" s="9">
        <v>1</v>
      </c>
    </row>
    <row r="1598" spans="1:8" x14ac:dyDescent="0.3">
      <c r="A1598" t="s">
        <v>6479</v>
      </c>
      <c r="B1598" t="s">
        <v>6480</v>
      </c>
      <c r="C1598">
        <v>5</v>
      </c>
      <c r="D1598" t="s">
        <v>6455</v>
      </c>
      <c r="E1598" t="s">
        <v>6071</v>
      </c>
      <c r="F1598" s="1">
        <v>0</v>
      </c>
      <c r="G1598" s="1">
        <v>0</v>
      </c>
      <c r="H1598" s="9">
        <v>1</v>
      </c>
    </row>
    <row r="1599" spans="1:8" x14ac:dyDescent="0.3">
      <c r="A1599" t="s">
        <v>1091</v>
      </c>
      <c r="B1599" t="s">
        <v>1092</v>
      </c>
      <c r="C1599">
        <v>48</v>
      </c>
      <c r="D1599" t="s">
        <v>6455</v>
      </c>
      <c r="E1599" t="s">
        <v>6143</v>
      </c>
      <c r="F1599" s="1">
        <v>6936</v>
      </c>
      <c r="G1599" s="1">
        <v>6936</v>
      </c>
      <c r="H1599" s="9">
        <v>1</v>
      </c>
    </row>
    <row r="1600" spans="1:8" x14ac:dyDescent="0.3">
      <c r="A1600" t="s">
        <v>940</v>
      </c>
      <c r="B1600" t="s">
        <v>941</v>
      </c>
      <c r="C1600">
        <v>69</v>
      </c>
      <c r="D1600" t="s">
        <v>6455</v>
      </c>
      <c r="E1600" t="s">
        <v>6064</v>
      </c>
      <c r="F1600" s="1">
        <v>21206</v>
      </c>
      <c r="G1600" s="1">
        <v>21206</v>
      </c>
      <c r="H1600" s="9">
        <v>1</v>
      </c>
    </row>
    <row r="1601" spans="1:8" x14ac:dyDescent="0.3">
      <c r="A1601" t="s">
        <v>6481</v>
      </c>
      <c r="B1601" t="s">
        <v>6482</v>
      </c>
      <c r="C1601">
        <v>132</v>
      </c>
      <c r="D1601" t="s">
        <v>6455</v>
      </c>
      <c r="E1601" t="s">
        <v>6298</v>
      </c>
      <c r="F1601" s="1">
        <v>0</v>
      </c>
      <c r="G1601" s="1">
        <v>0</v>
      </c>
      <c r="H1601" s="9">
        <v>1</v>
      </c>
    </row>
    <row r="1602" spans="1:8" x14ac:dyDescent="0.3">
      <c r="A1602" t="s">
        <v>858</v>
      </c>
      <c r="B1602" t="s">
        <v>859</v>
      </c>
      <c r="C1602">
        <v>211</v>
      </c>
      <c r="D1602" t="s">
        <v>6455</v>
      </c>
      <c r="E1602" t="s">
        <v>6433</v>
      </c>
      <c r="F1602" s="1">
        <v>96005</v>
      </c>
      <c r="G1602" s="1">
        <v>95670</v>
      </c>
      <c r="H1602" s="9">
        <v>1</v>
      </c>
    </row>
    <row r="1603" spans="1:8" x14ac:dyDescent="0.3">
      <c r="A1603" t="s">
        <v>862</v>
      </c>
      <c r="B1603" t="s">
        <v>863</v>
      </c>
      <c r="C1603">
        <v>255</v>
      </c>
      <c r="D1603" t="s">
        <v>6455</v>
      </c>
      <c r="E1603" t="s">
        <v>6424</v>
      </c>
      <c r="F1603" s="1">
        <v>67343</v>
      </c>
      <c r="G1603" s="1">
        <v>67108</v>
      </c>
      <c r="H1603" s="9">
        <v>1</v>
      </c>
    </row>
    <row r="1604" spans="1:8" x14ac:dyDescent="0.3">
      <c r="A1604" t="s">
        <v>864</v>
      </c>
      <c r="B1604" t="s">
        <v>865</v>
      </c>
      <c r="C1604">
        <v>259</v>
      </c>
      <c r="D1604" t="s">
        <v>6455</v>
      </c>
      <c r="E1604" t="s">
        <v>6483</v>
      </c>
      <c r="F1604" s="1">
        <v>98355</v>
      </c>
      <c r="G1604" s="1">
        <v>98355</v>
      </c>
      <c r="H1604" s="9">
        <v>1</v>
      </c>
    </row>
    <row r="1605" spans="1:8" x14ac:dyDescent="0.3">
      <c r="A1605" t="s">
        <v>2030</v>
      </c>
      <c r="B1605" t="s">
        <v>2031</v>
      </c>
      <c r="C1605">
        <v>5</v>
      </c>
      <c r="D1605" t="s">
        <v>6455</v>
      </c>
      <c r="E1605" t="s">
        <v>6071</v>
      </c>
      <c r="F1605" s="1">
        <v>2276</v>
      </c>
      <c r="G1605" s="1">
        <v>2276</v>
      </c>
      <c r="H1605" s="9">
        <v>1</v>
      </c>
    </row>
    <row r="1606" spans="1:8" x14ac:dyDescent="0.3">
      <c r="A1606" t="s">
        <v>2040</v>
      </c>
      <c r="B1606" t="s">
        <v>2041</v>
      </c>
      <c r="C1606">
        <v>5</v>
      </c>
      <c r="D1606" t="s">
        <v>6455</v>
      </c>
      <c r="E1606" t="s">
        <v>6071</v>
      </c>
      <c r="F1606" s="1">
        <v>10014</v>
      </c>
      <c r="G1606" s="1">
        <v>10014</v>
      </c>
      <c r="H1606" s="9">
        <v>1</v>
      </c>
    </row>
    <row r="1607" spans="1:8" x14ac:dyDescent="0.3">
      <c r="A1607" t="s">
        <v>6484</v>
      </c>
      <c r="B1607" t="s">
        <v>6485</v>
      </c>
      <c r="C1607">
        <v>3</v>
      </c>
      <c r="D1607" t="s">
        <v>6327</v>
      </c>
      <c r="E1607" t="s">
        <v>5918</v>
      </c>
      <c r="F1607" s="1">
        <v>0</v>
      </c>
      <c r="G1607" s="1">
        <v>0</v>
      </c>
      <c r="H1607" s="9">
        <v>1</v>
      </c>
    </row>
    <row r="1608" spans="1:8" x14ac:dyDescent="0.3">
      <c r="A1608" t="s">
        <v>253</v>
      </c>
      <c r="B1608" t="s">
        <v>254</v>
      </c>
      <c r="C1608">
        <v>4</v>
      </c>
      <c r="D1608" t="s">
        <v>6327</v>
      </c>
      <c r="E1608" t="s">
        <v>6071</v>
      </c>
      <c r="F1608" s="1">
        <v>9349</v>
      </c>
      <c r="G1608" s="1">
        <v>9349</v>
      </c>
      <c r="H1608" s="9">
        <v>1</v>
      </c>
    </row>
    <row r="1609" spans="1:8" x14ac:dyDescent="0.3">
      <c r="A1609" t="s">
        <v>6486</v>
      </c>
      <c r="B1609" t="s">
        <v>6487</v>
      </c>
      <c r="C1609">
        <v>4</v>
      </c>
      <c r="D1609" t="s">
        <v>6327</v>
      </c>
      <c r="E1609" t="s">
        <v>6071</v>
      </c>
      <c r="F1609" s="1">
        <v>0</v>
      </c>
      <c r="G1609" s="1">
        <v>0</v>
      </c>
      <c r="H1609" s="9">
        <v>1</v>
      </c>
    </row>
    <row r="1610" spans="1:8" x14ac:dyDescent="0.3">
      <c r="A1610" t="s">
        <v>1081</v>
      </c>
      <c r="B1610" t="s">
        <v>1082</v>
      </c>
      <c r="C1610">
        <v>47</v>
      </c>
      <c r="D1610" t="s">
        <v>6327</v>
      </c>
      <c r="E1610" t="s">
        <v>6143</v>
      </c>
      <c r="F1610" s="1">
        <v>4837</v>
      </c>
      <c r="G1610" s="1">
        <v>4697</v>
      </c>
      <c r="H1610" s="9">
        <v>1</v>
      </c>
    </row>
    <row r="1611" spans="1:8" x14ac:dyDescent="0.3">
      <c r="A1611" t="s">
        <v>860</v>
      </c>
      <c r="B1611" t="s">
        <v>861</v>
      </c>
      <c r="C1611">
        <v>214</v>
      </c>
      <c r="D1611" t="s">
        <v>6327</v>
      </c>
      <c r="E1611" t="s">
        <v>6488</v>
      </c>
      <c r="F1611" s="1">
        <v>178526</v>
      </c>
      <c r="G1611" s="1">
        <v>177903</v>
      </c>
      <c r="H1611" s="9">
        <v>1</v>
      </c>
    </row>
    <row r="1612" spans="1:8" x14ac:dyDescent="0.3">
      <c r="A1612" t="s">
        <v>136</v>
      </c>
      <c r="B1612" t="s">
        <v>137</v>
      </c>
      <c r="C1612">
        <v>3</v>
      </c>
      <c r="D1612" t="s">
        <v>6408</v>
      </c>
      <c r="E1612" t="s">
        <v>6071</v>
      </c>
      <c r="F1612" s="1">
        <v>1826</v>
      </c>
      <c r="G1612" s="1">
        <v>1826</v>
      </c>
      <c r="H1612" s="9">
        <v>1</v>
      </c>
    </row>
    <row r="1613" spans="1:8" x14ac:dyDescent="0.3">
      <c r="A1613" t="s">
        <v>140</v>
      </c>
      <c r="B1613" t="s">
        <v>141</v>
      </c>
      <c r="C1613">
        <v>3</v>
      </c>
      <c r="D1613" t="s">
        <v>6408</v>
      </c>
      <c r="E1613" t="s">
        <v>6071</v>
      </c>
      <c r="F1613" s="1">
        <v>3652</v>
      </c>
      <c r="G1613" s="1">
        <v>3652</v>
      </c>
      <c r="H1613" s="9">
        <v>1</v>
      </c>
    </row>
    <row r="1614" spans="1:8" x14ac:dyDescent="0.3">
      <c r="A1614" t="s">
        <v>156</v>
      </c>
      <c r="B1614" t="s">
        <v>157</v>
      </c>
      <c r="C1614">
        <v>3</v>
      </c>
      <c r="D1614" t="s">
        <v>6408</v>
      </c>
      <c r="E1614" t="s">
        <v>6071</v>
      </c>
      <c r="F1614" s="1">
        <v>4210</v>
      </c>
      <c r="G1614" s="1">
        <v>4210</v>
      </c>
      <c r="H1614" s="9">
        <v>1</v>
      </c>
    </row>
    <row r="1615" spans="1:8" x14ac:dyDescent="0.3">
      <c r="A1615" t="s">
        <v>158</v>
      </c>
      <c r="B1615" t="s">
        <v>159</v>
      </c>
      <c r="C1615">
        <v>3</v>
      </c>
      <c r="D1615" t="s">
        <v>6408</v>
      </c>
      <c r="E1615" t="s">
        <v>6071</v>
      </c>
      <c r="F1615" s="1">
        <v>7397</v>
      </c>
      <c r="G1615" s="1">
        <v>7397</v>
      </c>
      <c r="H1615" s="9">
        <v>1</v>
      </c>
    </row>
    <row r="1616" spans="1:8" x14ac:dyDescent="0.3">
      <c r="A1616" t="s">
        <v>6489</v>
      </c>
      <c r="B1616" t="s">
        <v>6490</v>
      </c>
      <c r="C1616">
        <v>0</v>
      </c>
      <c r="D1616" t="s">
        <v>5918</v>
      </c>
      <c r="F1616" s="1">
        <v>0</v>
      </c>
      <c r="G1616" s="1">
        <v>0</v>
      </c>
      <c r="H1616" s="9">
        <v>1</v>
      </c>
    </row>
    <row r="1617" spans="1:8" x14ac:dyDescent="0.3">
      <c r="A1617" t="s">
        <v>3002</v>
      </c>
      <c r="B1617" t="s">
        <v>3003</v>
      </c>
      <c r="C1617">
        <v>1</v>
      </c>
      <c r="D1617" t="s">
        <v>5918</v>
      </c>
      <c r="E1617" t="s">
        <v>6071</v>
      </c>
      <c r="F1617" s="1">
        <v>7343</v>
      </c>
      <c r="G1617" s="1">
        <v>7095</v>
      </c>
      <c r="H1617" s="9">
        <v>1</v>
      </c>
    </row>
    <row r="1618" spans="1:8" x14ac:dyDescent="0.3">
      <c r="A1618" t="s">
        <v>6491</v>
      </c>
      <c r="B1618" t="s">
        <v>6492</v>
      </c>
      <c r="C1618">
        <v>0</v>
      </c>
      <c r="D1618" t="s">
        <v>5918</v>
      </c>
      <c r="F1618" s="1">
        <v>0</v>
      </c>
      <c r="G1618" s="1">
        <v>0</v>
      </c>
      <c r="H1618" s="9">
        <v>1</v>
      </c>
    </row>
    <row r="1619" spans="1:8" x14ac:dyDescent="0.3">
      <c r="A1619" t="s">
        <v>6493</v>
      </c>
      <c r="B1619" t="s">
        <v>6494</v>
      </c>
      <c r="C1619">
        <v>129</v>
      </c>
      <c r="D1619" t="s">
        <v>5918</v>
      </c>
      <c r="E1619" t="s">
        <v>6119</v>
      </c>
      <c r="F1619" s="1">
        <v>0</v>
      </c>
      <c r="G1619" s="1">
        <v>0</v>
      </c>
      <c r="H1619" s="9">
        <v>1</v>
      </c>
    </row>
    <row r="1620" spans="1:8" x14ac:dyDescent="0.3">
      <c r="A1620" t="s">
        <v>6495</v>
      </c>
      <c r="B1620" t="s">
        <v>6496</v>
      </c>
      <c r="C1620">
        <v>0</v>
      </c>
      <c r="D1620" t="s">
        <v>6071</v>
      </c>
      <c r="F1620" s="1">
        <v>0</v>
      </c>
      <c r="G1620" s="1">
        <v>0</v>
      </c>
      <c r="H1620" s="9">
        <v>1</v>
      </c>
    </row>
    <row r="1621" spans="1:8" x14ac:dyDescent="0.3">
      <c r="A1621" t="s">
        <v>6497</v>
      </c>
      <c r="B1621" t="s">
        <v>6498</v>
      </c>
      <c r="C1621">
        <v>0</v>
      </c>
      <c r="D1621" t="s">
        <v>6071</v>
      </c>
      <c r="F1621" s="1">
        <v>0</v>
      </c>
      <c r="G1621" s="1">
        <v>0</v>
      </c>
      <c r="H1621" s="9">
        <v>1</v>
      </c>
    </row>
    <row r="1622" spans="1:8" x14ac:dyDescent="0.3">
      <c r="A1622" t="s">
        <v>6499</v>
      </c>
      <c r="B1622" t="s">
        <v>6500</v>
      </c>
      <c r="C1622">
        <v>0</v>
      </c>
      <c r="E1622" t="s">
        <v>6071</v>
      </c>
      <c r="F1622" s="1">
        <v>0</v>
      </c>
      <c r="G1622" s="1">
        <v>0</v>
      </c>
      <c r="H1622" s="9">
        <v>1</v>
      </c>
    </row>
    <row r="1623" spans="1:8" x14ac:dyDescent="0.3">
      <c r="A1623" t="s">
        <v>1489</v>
      </c>
      <c r="B1623" t="s">
        <v>1490</v>
      </c>
      <c r="C1623">
        <v>17</v>
      </c>
      <c r="D1623" t="s">
        <v>6071</v>
      </c>
      <c r="E1623" t="s">
        <v>6501</v>
      </c>
      <c r="F1623" s="1">
        <v>8080</v>
      </c>
      <c r="G1623" s="1">
        <v>8080</v>
      </c>
      <c r="H1623" s="9">
        <v>1</v>
      </c>
    </row>
    <row r="1624" spans="1:8" x14ac:dyDescent="0.3">
      <c r="A1624" t="s">
        <v>6502</v>
      </c>
      <c r="B1624" t="s">
        <v>6503</v>
      </c>
      <c r="C1624">
        <v>13</v>
      </c>
      <c r="D1624" t="s">
        <v>6504</v>
      </c>
      <c r="E1624" t="s">
        <v>6505</v>
      </c>
      <c r="F1624" s="1">
        <v>0</v>
      </c>
      <c r="G1624" s="1">
        <v>0</v>
      </c>
      <c r="H1624" s="9">
        <v>1</v>
      </c>
    </row>
    <row r="1625" spans="1:8" x14ac:dyDescent="0.3">
      <c r="A1625" t="s">
        <v>182</v>
      </c>
      <c r="B1625" t="s">
        <v>183</v>
      </c>
      <c r="C1625">
        <v>21</v>
      </c>
      <c r="D1625" t="s">
        <v>6504</v>
      </c>
      <c r="E1625" t="s">
        <v>6116</v>
      </c>
      <c r="F1625" s="1">
        <v>17672</v>
      </c>
      <c r="G1625" s="1">
        <v>18175</v>
      </c>
      <c r="H1625" s="9">
        <v>1</v>
      </c>
    </row>
    <row r="1626" spans="1:8" x14ac:dyDescent="0.3">
      <c r="A1626" t="s">
        <v>184</v>
      </c>
      <c r="B1626" t="s">
        <v>185</v>
      </c>
      <c r="C1626">
        <v>21</v>
      </c>
      <c r="D1626" t="s">
        <v>6504</v>
      </c>
      <c r="E1626" t="s">
        <v>6116</v>
      </c>
      <c r="F1626" s="1">
        <v>3737</v>
      </c>
      <c r="G1626" s="1">
        <v>3761</v>
      </c>
      <c r="H1626" s="9">
        <v>1</v>
      </c>
    </row>
    <row r="1627" spans="1:8" x14ac:dyDescent="0.3">
      <c r="A1627" t="s">
        <v>1892</v>
      </c>
      <c r="B1627" t="s">
        <v>1893</v>
      </c>
      <c r="C1627">
        <v>21</v>
      </c>
      <c r="D1627" t="s">
        <v>6504</v>
      </c>
      <c r="E1627" t="s">
        <v>6116</v>
      </c>
      <c r="F1627" s="1">
        <v>1898</v>
      </c>
      <c r="G1627" s="1">
        <v>1898</v>
      </c>
      <c r="H1627" s="9">
        <v>1</v>
      </c>
    </row>
    <row r="1628" spans="1:8" x14ac:dyDescent="0.3">
      <c r="A1628" t="s">
        <v>1894</v>
      </c>
      <c r="B1628" t="s">
        <v>1895</v>
      </c>
      <c r="C1628">
        <v>21</v>
      </c>
      <c r="D1628" t="s">
        <v>6504</v>
      </c>
      <c r="E1628" t="s">
        <v>6116</v>
      </c>
      <c r="F1628" s="1">
        <v>506</v>
      </c>
      <c r="G1628" s="1">
        <v>506</v>
      </c>
      <c r="H1628" s="9">
        <v>1</v>
      </c>
    </row>
    <row r="1629" spans="1:8" x14ac:dyDescent="0.3">
      <c r="A1629" t="s">
        <v>1922</v>
      </c>
      <c r="B1629" t="s">
        <v>1923</v>
      </c>
      <c r="C1629">
        <v>21</v>
      </c>
      <c r="D1629" t="s">
        <v>6504</v>
      </c>
      <c r="E1629" t="s">
        <v>6116</v>
      </c>
      <c r="F1629" s="1">
        <v>8534</v>
      </c>
      <c r="G1629" s="1">
        <v>8534</v>
      </c>
      <c r="H1629" s="9">
        <v>1</v>
      </c>
    </row>
    <row r="1630" spans="1:8" x14ac:dyDescent="0.3">
      <c r="A1630" t="s">
        <v>1924</v>
      </c>
      <c r="B1630" t="s">
        <v>1925</v>
      </c>
      <c r="C1630">
        <v>21</v>
      </c>
      <c r="D1630" t="s">
        <v>6504</v>
      </c>
      <c r="E1630" t="s">
        <v>6116</v>
      </c>
      <c r="F1630" s="1">
        <v>6828</v>
      </c>
      <c r="G1630" s="1">
        <v>6828</v>
      </c>
      <c r="H1630" s="9">
        <v>1</v>
      </c>
    </row>
    <row r="1631" spans="1:8" x14ac:dyDescent="0.3">
      <c r="A1631" t="s">
        <v>3242</v>
      </c>
      <c r="B1631" t="s">
        <v>3243</v>
      </c>
      <c r="C1631">
        <v>108</v>
      </c>
      <c r="D1631" t="s">
        <v>6504</v>
      </c>
      <c r="E1631" t="s">
        <v>6260</v>
      </c>
      <c r="F1631" s="1">
        <v>27389</v>
      </c>
      <c r="G1631" s="1">
        <v>27389</v>
      </c>
      <c r="H1631" s="9">
        <v>1</v>
      </c>
    </row>
    <row r="1632" spans="1:8" x14ac:dyDescent="0.3">
      <c r="A1632" t="s">
        <v>3310</v>
      </c>
      <c r="B1632" t="s">
        <v>3311</v>
      </c>
      <c r="C1632">
        <v>108</v>
      </c>
      <c r="D1632" t="s">
        <v>6504</v>
      </c>
      <c r="E1632" t="s">
        <v>6260</v>
      </c>
      <c r="F1632" s="1">
        <v>58666</v>
      </c>
      <c r="G1632" s="1">
        <v>58666</v>
      </c>
      <c r="H1632" s="9">
        <v>1</v>
      </c>
    </row>
    <row r="1633" spans="1:8" x14ac:dyDescent="0.3">
      <c r="A1633" t="s">
        <v>1461</v>
      </c>
      <c r="B1633" t="s">
        <v>1462</v>
      </c>
      <c r="C1633">
        <v>188</v>
      </c>
      <c r="D1633" t="s">
        <v>6504</v>
      </c>
      <c r="E1633" t="s">
        <v>6432</v>
      </c>
      <c r="F1633" s="1">
        <v>19333</v>
      </c>
      <c r="G1633" s="1">
        <v>19333</v>
      </c>
      <c r="H1633" s="9">
        <v>1</v>
      </c>
    </row>
    <row r="1634" spans="1:8" x14ac:dyDescent="0.3">
      <c r="A1634" t="s">
        <v>186</v>
      </c>
      <c r="B1634" t="s">
        <v>187</v>
      </c>
      <c r="C1634">
        <v>291</v>
      </c>
      <c r="D1634" t="s">
        <v>6504</v>
      </c>
      <c r="E1634" t="s">
        <v>6120</v>
      </c>
      <c r="F1634" s="1">
        <v>15022</v>
      </c>
      <c r="G1634" s="1">
        <v>15089</v>
      </c>
      <c r="H1634" s="9">
        <v>1</v>
      </c>
    </row>
    <row r="1635" spans="1:8" x14ac:dyDescent="0.3">
      <c r="A1635" t="s">
        <v>6506</v>
      </c>
      <c r="B1635" t="s">
        <v>6507</v>
      </c>
      <c r="C1635">
        <v>0</v>
      </c>
      <c r="D1635" t="s">
        <v>6504</v>
      </c>
      <c r="F1635" s="1">
        <v>0</v>
      </c>
      <c r="G1635" s="1">
        <v>0</v>
      </c>
      <c r="H1635" s="9">
        <v>1</v>
      </c>
    </row>
    <row r="1636" spans="1:8" x14ac:dyDescent="0.3">
      <c r="A1636" t="s">
        <v>6508</v>
      </c>
      <c r="B1636" t="s">
        <v>6509</v>
      </c>
      <c r="C1636">
        <v>0</v>
      </c>
      <c r="D1636" t="s">
        <v>6504</v>
      </c>
      <c r="F1636" s="1">
        <v>0</v>
      </c>
      <c r="G1636" s="1">
        <v>0</v>
      </c>
      <c r="H1636" s="9">
        <v>1</v>
      </c>
    </row>
    <row r="1637" spans="1:8" x14ac:dyDescent="0.3">
      <c r="A1637" t="s">
        <v>6510</v>
      </c>
      <c r="B1637" t="s">
        <v>6511</v>
      </c>
      <c r="C1637">
        <v>0</v>
      </c>
      <c r="D1637" t="s">
        <v>6504</v>
      </c>
      <c r="F1637" s="1">
        <v>0</v>
      </c>
      <c r="G1637" s="1">
        <v>0</v>
      </c>
      <c r="H1637" s="9">
        <v>1</v>
      </c>
    </row>
    <row r="1638" spans="1:8" x14ac:dyDescent="0.3">
      <c r="A1638" t="s">
        <v>6512</v>
      </c>
      <c r="B1638" t="s">
        <v>6513</v>
      </c>
      <c r="C1638">
        <v>1</v>
      </c>
      <c r="D1638" t="s">
        <v>6504</v>
      </c>
      <c r="E1638" t="s">
        <v>6504</v>
      </c>
      <c r="F1638" s="1">
        <v>0</v>
      </c>
      <c r="G1638" s="1">
        <v>0</v>
      </c>
      <c r="H1638" s="9">
        <v>1</v>
      </c>
    </row>
    <row r="1639" spans="1:8" x14ac:dyDescent="0.3">
      <c r="A1639" t="s">
        <v>142</v>
      </c>
      <c r="B1639" t="s">
        <v>143</v>
      </c>
      <c r="C1639">
        <v>5</v>
      </c>
      <c r="D1639" t="s">
        <v>6504</v>
      </c>
      <c r="E1639" t="s">
        <v>6514</v>
      </c>
      <c r="F1639" s="1">
        <v>4565</v>
      </c>
      <c r="G1639" s="1">
        <v>4565</v>
      </c>
      <c r="H1639" s="9">
        <v>1</v>
      </c>
    </row>
    <row r="1640" spans="1:8" x14ac:dyDescent="0.3">
      <c r="A1640" t="s">
        <v>1399</v>
      </c>
      <c r="B1640" t="s">
        <v>1400</v>
      </c>
      <c r="C1640">
        <v>5</v>
      </c>
      <c r="D1640" t="s">
        <v>6504</v>
      </c>
      <c r="E1640" t="s">
        <v>6514</v>
      </c>
      <c r="F1640" s="1">
        <v>11959</v>
      </c>
      <c r="G1640" s="1">
        <v>11959</v>
      </c>
      <c r="H1640" s="9">
        <v>1</v>
      </c>
    </row>
    <row r="1641" spans="1:8" x14ac:dyDescent="0.3">
      <c r="A1641" t="s">
        <v>1411</v>
      </c>
      <c r="B1641" t="s">
        <v>1412</v>
      </c>
      <c r="C1641">
        <v>5</v>
      </c>
      <c r="D1641" t="s">
        <v>6504</v>
      </c>
      <c r="E1641" t="s">
        <v>6514</v>
      </c>
      <c r="F1641" s="1">
        <v>47838</v>
      </c>
      <c r="G1641" s="1">
        <v>47838</v>
      </c>
      <c r="H1641" s="9">
        <v>1</v>
      </c>
    </row>
    <row r="1642" spans="1:8" x14ac:dyDescent="0.3">
      <c r="A1642" t="s">
        <v>6515</v>
      </c>
      <c r="B1642" t="s">
        <v>6516</v>
      </c>
      <c r="C1642">
        <v>5</v>
      </c>
      <c r="D1642" t="s">
        <v>6504</v>
      </c>
      <c r="E1642" t="s">
        <v>6514</v>
      </c>
      <c r="F1642" s="1">
        <v>0</v>
      </c>
      <c r="G1642" s="1">
        <v>0</v>
      </c>
      <c r="H1642" s="9">
        <v>1</v>
      </c>
    </row>
    <row r="1643" spans="1:8" x14ac:dyDescent="0.3">
      <c r="A1643" t="s">
        <v>1459</v>
      </c>
      <c r="B1643" t="s">
        <v>1460</v>
      </c>
      <c r="C1643">
        <v>5</v>
      </c>
      <c r="D1643" t="s">
        <v>6504</v>
      </c>
      <c r="E1643" t="s">
        <v>6514</v>
      </c>
      <c r="F1643" s="1">
        <v>8762</v>
      </c>
      <c r="G1643" s="1">
        <v>8762</v>
      </c>
      <c r="H1643" s="9">
        <v>1</v>
      </c>
    </row>
    <row r="1644" spans="1:8" x14ac:dyDescent="0.3">
      <c r="A1644" t="s">
        <v>6517</v>
      </c>
      <c r="B1644" t="s">
        <v>6518</v>
      </c>
      <c r="C1644">
        <v>10</v>
      </c>
      <c r="D1644" t="s">
        <v>6504</v>
      </c>
      <c r="E1644" t="s">
        <v>6519</v>
      </c>
      <c r="F1644" s="1">
        <v>0</v>
      </c>
      <c r="G1644" s="1">
        <v>0</v>
      </c>
      <c r="H1644" s="9">
        <v>1</v>
      </c>
    </row>
    <row r="1645" spans="1:8" x14ac:dyDescent="0.3">
      <c r="A1645" t="s">
        <v>3542</v>
      </c>
      <c r="B1645" t="s">
        <v>3543</v>
      </c>
      <c r="C1645">
        <v>15</v>
      </c>
      <c r="D1645" t="s">
        <v>6504</v>
      </c>
      <c r="E1645" t="s">
        <v>6520</v>
      </c>
      <c r="F1645" s="1">
        <v>2971</v>
      </c>
      <c r="G1645" s="1">
        <v>2971</v>
      </c>
      <c r="H1645" s="9">
        <v>1</v>
      </c>
    </row>
    <row r="1646" spans="1:8" x14ac:dyDescent="0.3">
      <c r="A1646" t="s">
        <v>3566</v>
      </c>
      <c r="B1646" t="s">
        <v>3567</v>
      </c>
      <c r="C1646">
        <v>15</v>
      </c>
      <c r="D1646" t="s">
        <v>6504</v>
      </c>
      <c r="E1646" t="s">
        <v>6520</v>
      </c>
      <c r="F1646" s="1">
        <v>11574</v>
      </c>
      <c r="G1646" s="1">
        <v>11574</v>
      </c>
      <c r="H1646" s="9">
        <v>1</v>
      </c>
    </row>
    <row r="1647" spans="1:8" x14ac:dyDescent="0.3">
      <c r="A1647" t="s">
        <v>6521</v>
      </c>
      <c r="B1647" t="s">
        <v>6522</v>
      </c>
      <c r="C1647">
        <v>20</v>
      </c>
      <c r="D1647" t="s">
        <v>6504</v>
      </c>
      <c r="E1647" t="s">
        <v>6523</v>
      </c>
      <c r="F1647" s="1">
        <v>0</v>
      </c>
      <c r="G1647" s="1">
        <v>0</v>
      </c>
      <c r="H1647" s="9">
        <v>1</v>
      </c>
    </row>
    <row r="1648" spans="1:8" x14ac:dyDescent="0.3">
      <c r="A1648" t="s">
        <v>194</v>
      </c>
      <c r="B1648" t="s">
        <v>195</v>
      </c>
      <c r="C1648">
        <v>21</v>
      </c>
      <c r="D1648" t="s">
        <v>6504</v>
      </c>
      <c r="E1648" t="s">
        <v>6116</v>
      </c>
      <c r="F1648" s="1">
        <v>0</v>
      </c>
      <c r="G1648" s="1">
        <v>0</v>
      </c>
      <c r="H1648" s="9">
        <v>1</v>
      </c>
    </row>
    <row r="1649" spans="1:8" x14ac:dyDescent="0.3">
      <c r="A1649" t="s">
        <v>211</v>
      </c>
      <c r="B1649" t="s">
        <v>212</v>
      </c>
      <c r="C1649">
        <v>21</v>
      </c>
      <c r="D1649" t="s">
        <v>6504</v>
      </c>
      <c r="E1649" t="s">
        <v>6116</v>
      </c>
      <c r="F1649" s="1">
        <v>11872</v>
      </c>
      <c r="G1649" s="1">
        <v>11872</v>
      </c>
      <c r="H1649" s="9">
        <v>1</v>
      </c>
    </row>
    <row r="1650" spans="1:8" x14ac:dyDescent="0.3">
      <c r="A1650" t="s">
        <v>217</v>
      </c>
      <c r="B1650" t="s">
        <v>218</v>
      </c>
      <c r="C1650">
        <v>21</v>
      </c>
      <c r="D1650" t="s">
        <v>6504</v>
      </c>
      <c r="E1650" t="s">
        <v>6116</v>
      </c>
      <c r="F1650" s="1">
        <v>22759</v>
      </c>
      <c r="G1650" s="1">
        <v>22759</v>
      </c>
      <c r="H1650" s="9">
        <v>1</v>
      </c>
    </row>
    <row r="1651" spans="1:8" x14ac:dyDescent="0.3">
      <c r="A1651" t="s">
        <v>3060</v>
      </c>
      <c r="B1651" t="s">
        <v>3061</v>
      </c>
      <c r="C1651">
        <v>21</v>
      </c>
      <c r="D1651" t="s">
        <v>6504</v>
      </c>
      <c r="E1651" t="s">
        <v>6116</v>
      </c>
      <c r="F1651" s="1">
        <v>2724</v>
      </c>
      <c r="G1651" s="1">
        <v>2724</v>
      </c>
      <c r="H1651" s="9">
        <v>1</v>
      </c>
    </row>
    <row r="1652" spans="1:8" x14ac:dyDescent="0.3">
      <c r="A1652" t="s">
        <v>1357</v>
      </c>
      <c r="B1652" t="s">
        <v>1358</v>
      </c>
      <c r="C1652">
        <v>41</v>
      </c>
      <c r="D1652" t="s">
        <v>6504</v>
      </c>
      <c r="E1652" t="s">
        <v>6241</v>
      </c>
      <c r="F1652" s="1">
        <v>9186</v>
      </c>
      <c r="G1652" s="1">
        <v>9186</v>
      </c>
      <c r="H1652" s="9">
        <v>1</v>
      </c>
    </row>
    <row r="1653" spans="1:8" x14ac:dyDescent="0.3">
      <c r="A1653" t="s">
        <v>291</v>
      </c>
      <c r="B1653" t="s">
        <v>292</v>
      </c>
      <c r="C1653">
        <v>42</v>
      </c>
      <c r="D1653" t="s">
        <v>6504</v>
      </c>
      <c r="E1653" t="s">
        <v>6143</v>
      </c>
      <c r="F1653" s="1">
        <v>2945</v>
      </c>
      <c r="G1653" s="1">
        <v>2945</v>
      </c>
      <c r="H1653" s="9">
        <v>1</v>
      </c>
    </row>
    <row r="1654" spans="1:8" x14ac:dyDescent="0.3">
      <c r="A1654" t="s">
        <v>301</v>
      </c>
      <c r="B1654" t="s">
        <v>302</v>
      </c>
      <c r="C1654">
        <v>42</v>
      </c>
      <c r="D1654" t="s">
        <v>6504</v>
      </c>
      <c r="E1654" t="s">
        <v>6143</v>
      </c>
      <c r="F1654" s="1">
        <v>1680</v>
      </c>
      <c r="G1654" s="1">
        <v>1680</v>
      </c>
      <c r="H1654" s="9">
        <v>1</v>
      </c>
    </row>
    <row r="1655" spans="1:8" x14ac:dyDescent="0.3">
      <c r="A1655" t="s">
        <v>6524</v>
      </c>
      <c r="B1655" t="s">
        <v>6525</v>
      </c>
      <c r="C1655">
        <v>52</v>
      </c>
      <c r="D1655" t="s">
        <v>6504</v>
      </c>
      <c r="E1655" t="s">
        <v>6526</v>
      </c>
      <c r="F1655" s="1">
        <v>0</v>
      </c>
      <c r="G1655" s="1">
        <v>0</v>
      </c>
      <c r="H1655" s="9">
        <v>1</v>
      </c>
    </row>
    <row r="1656" spans="1:8" x14ac:dyDescent="0.3">
      <c r="A1656" t="s">
        <v>3540</v>
      </c>
      <c r="B1656" t="s">
        <v>3541</v>
      </c>
      <c r="C1656">
        <v>137</v>
      </c>
      <c r="D1656" t="s">
        <v>6504</v>
      </c>
      <c r="E1656" t="s">
        <v>6072</v>
      </c>
      <c r="F1656" s="1">
        <v>37793</v>
      </c>
      <c r="G1656" s="1">
        <v>37793</v>
      </c>
      <c r="H1656" s="9">
        <v>1</v>
      </c>
    </row>
    <row r="1657" spans="1:8" x14ac:dyDescent="0.3">
      <c r="A1657" t="s">
        <v>3564</v>
      </c>
      <c r="B1657" t="s">
        <v>3565</v>
      </c>
      <c r="C1657">
        <v>137</v>
      </c>
      <c r="D1657" t="s">
        <v>6504</v>
      </c>
      <c r="E1657" t="s">
        <v>6072</v>
      </c>
      <c r="F1657" s="1">
        <v>84727</v>
      </c>
      <c r="G1657" s="1">
        <v>84727</v>
      </c>
      <c r="H1657" s="9">
        <v>1</v>
      </c>
    </row>
    <row r="1658" spans="1:8" x14ac:dyDescent="0.3">
      <c r="A1658" t="s">
        <v>3544</v>
      </c>
      <c r="B1658" t="s">
        <v>3545</v>
      </c>
      <c r="C1658">
        <v>146</v>
      </c>
      <c r="D1658" t="s">
        <v>6504</v>
      </c>
      <c r="E1658" t="s">
        <v>6527</v>
      </c>
      <c r="F1658" s="1">
        <v>5478</v>
      </c>
      <c r="G1658" s="1">
        <v>5478</v>
      </c>
      <c r="H1658" s="9">
        <v>1</v>
      </c>
    </row>
    <row r="1659" spans="1:8" x14ac:dyDescent="0.3">
      <c r="A1659" t="s">
        <v>3568</v>
      </c>
      <c r="B1659" t="s">
        <v>3569</v>
      </c>
      <c r="C1659">
        <v>146</v>
      </c>
      <c r="D1659" t="s">
        <v>6504</v>
      </c>
      <c r="E1659" t="s">
        <v>6527</v>
      </c>
      <c r="F1659" s="1">
        <v>13857</v>
      </c>
      <c r="G1659" s="1">
        <v>13857</v>
      </c>
      <c r="H1659" s="9">
        <v>1</v>
      </c>
    </row>
    <row r="1660" spans="1:8" x14ac:dyDescent="0.3">
      <c r="A1660" t="s">
        <v>3586</v>
      </c>
      <c r="B1660" t="s">
        <v>3587</v>
      </c>
      <c r="C1660">
        <v>147</v>
      </c>
      <c r="D1660" t="s">
        <v>6504</v>
      </c>
      <c r="E1660" t="s">
        <v>6527</v>
      </c>
      <c r="F1660" s="1">
        <v>5478</v>
      </c>
      <c r="G1660" s="1">
        <v>5642</v>
      </c>
      <c r="H1660" s="9">
        <v>1</v>
      </c>
    </row>
    <row r="1661" spans="1:8" x14ac:dyDescent="0.3">
      <c r="A1661" t="s">
        <v>3610</v>
      </c>
      <c r="B1661" t="s">
        <v>3611</v>
      </c>
      <c r="C1661">
        <v>147</v>
      </c>
      <c r="D1661" t="s">
        <v>6504</v>
      </c>
      <c r="E1661" t="s">
        <v>6527</v>
      </c>
      <c r="F1661" s="1">
        <v>13857</v>
      </c>
      <c r="G1661" s="1">
        <v>14272</v>
      </c>
      <c r="H1661" s="9">
        <v>1</v>
      </c>
    </row>
    <row r="1662" spans="1:8" x14ac:dyDescent="0.3">
      <c r="A1662" t="s">
        <v>3588</v>
      </c>
      <c r="B1662" t="s">
        <v>3589</v>
      </c>
      <c r="C1662">
        <v>147</v>
      </c>
      <c r="D1662" t="s">
        <v>6504</v>
      </c>
      <c r="E1662" t="s">
        <v>6528</v>
      </c>
      <c r="F1662" s="1">
        <v>5478</v>
      </c>
      <c r="G1662" s="1">
        <v>5642</v>
      </c>
      <c r="H1662" s="9">
        <v>1</v>
      </c>
    </row>
    <row r="1663" spans="1:8" x14ac:dyDescent="0.3">
      <c r="A1663" t="s">
        <v>3612</v>
      </c>
      <c r="B1663" t="s">
        <v>3613</v>
      </c>
      <c r="C1663">
        <v>147</v>
      </c>
      <c r="D1663" t="s">
        <v>6504</v>
      </c>
      <c r="E1663" t="s">
        <v>6528</v>
      </c>
      <c r="F1663" s="1">
        <v>13857</v>
      </c>
      <c r="G1663" s="1">
        <v>14272</v>
      </c>
      <c r="H1663" s="9">
        <v>1</v>
      </c>
    </row>
    <row r="1664" spans="1:8" x14ac:dyDescent="0.3">
      <c r="A1664" t="s">
        <v>299</v>
      </c>
      <c r="B1664" t="s">
        <v>300</v>
      </c>
      <c r="C1664">
        <v>149</v>
      </c>
      <c r="D1664" t="s">
        <v>6504</v>
      </c>
      <c r="E1664" t="s">
        <v>6133</v>
      </c>
      <c r="F1664" s="1">
        <v>6681</v>
      </c>
      <c r="G1664" s="1">
        <v>6681</v>
      </c>
      <c r="H1664" s="9">
        <v>1</v>
      </c>
    </row>
    <row r="1665" spans="1:8" x14ac:dyDescent="0.3">
      <c r="A1665" t="s">
        <v>3546</v>
      </c>
      <c r="B1665" t="s">
        <v>3547</v>
      </c>
      <c r="C1665">
        <v>166</v>
      </c>
      <c r="D1665" t="s">
        <v>6504</v>
      </c>
      <c r="E1665" t="s">
        <v>5968</v>
      </c>
      <c r="F1665" s="1">
        <v>13695</v>
      </c>
      <c r="G1665" s="1">
        <v>13695</v>
      </c>
      <c r="H1665" s="9">
        <v>1</v>
      </c>
    </row>
    <row r="1666" spans="1:8" x14ac:dyDescent="0.3">
      <c r="A1666" t="s">
        <v>3570</v>
      </c>
      <c r="B1666" t="s">
        <v>3571</v>
      </c>
      <c r="C1666">
        <v>166</v>
      </c>
      <c r="D1666" t="s">
        <v>6504</v>
      </c>
      <c r="E1666" t="s">
        <v>5968</v>
      </c>
      <c r="F1666" s="1">
        <v>22306</v>
      </c>
      <c r="G1666" s="1">
        <v>22306</v>
      </c>
      <c r="H1666" s="9">
        <v>1</v>
      </c>
    </row>
    <row r="1667" spans="1:8" x14ac:dyDescent="0.3">
      <c r="A1667" t="s">
        <v>3554</v>
      </c>
      <c r="B1667" t="s">
        <v>3555</v>
      </c>
      <c r="C1667">
        <v>188</v>
      </c>
      <c r="D1667" t="s">
        <v>6504</v>
      </c>
      <c r="E1667" t="s">
        <v>6203</v>
      </c>
      <c r="F1667" s="1">
        <v>22028</v>
      </c>
      <c r="G1667" s="1">
        <v>22028</v>
      </c>
      <c r="H1667" s="9">
        <v>1</v>
      </c>
    </row>
    <row r="1668" spans="1:8" x14ac:dyDescent="0.3">
      <c r="A1668" t="s">
        <v>3582</v>
      </c>
      <c r="B1668" t="s">
        <v>3583</v>
      </c>
      <c r="C1668">
        <v>188</v>
      </c>
      <c r="D1668" t="s">
        <v>6504</v>
      </c>
      <c r="E1668" t="s">
        <v>6203</v>
      </c>
      <c r="F1668" s="1">
        <v>6847</v>
      </c>
      <c r="G1668" s="1">
        <v>6847</v>
      </c>
      <c r="H1668" s="9">
        <v>1</v>
      </c>
    </row>
    <row r="1669" spans="1:8" x14ac:dyDescent="0.3">
      <c r="A1669" t="s">
        <v>3584</v>
      </c>
      <c r="B1669" t="s">
        <v>3585</v>
      </c>
      <c r="C1669">
        <v>208</v>
      </c>
      <c r="D1669" t="s">
        <v>6504</v>
      </c>
      <c r="E1669" t="s">
        <v>6529</v>
      </c>
      <c r="F1669" s="1">
        <v>40171</v>
      </c>
      <c r="G1669" s="1">
        <v>40261</v>
      </c>
      <c r="H1669" s="9">
        <v>1</v>
      </c>
    </row>
    <row r="1670" spans="1:8" x14ac:dyDescent="0.3">
      <c r="A1670" t="s">
        <v>3608</v>
      </c>
      <c r="B1670" t="s">
        <v>3609</v>
      </c>
      <c r="C1670">
        <v>208</v>
      </c>
      <c r="D1670" t="s">
        <v>6504</v>
      </c>
      <c r="E1670" t="s">
        <v>6529</v>
      </c>
      <c r="F1670" s="1">
        <v>110854</v>
      </c>
      <c r="G1670" s="1">
        <v>111103</v>
      </c>
      <c r="H1670" s="9">
        <v>1</v>
      </c>
    </row>
    <row r="1671" spans="1:8" x14ac:dyDescent="0.3">
      <c r="A1671" t="s">
        <v>6530</v>
      </c>
      <c r="B1671" t="s">
        <v>6531</v>
      </c>
      <c r="C1671">
        <v>223</v>
      </c>
      <c r="D1671" t="s">
        <v>6504</v>
      </c>
      <c r="E1671" t="s">
        <v>6421</v>
      </c>
      <c r="F1671" s="1">
        <v>0</v>
      </c>
      <c r="G1671" s="1">
        <v>0</v>
      </c>
      <c r="H1671" s="9">
        <v>1</v>
      </c>
    </row>
    <row r="1672" spans="1:8" x14ac:dyDescent="0.3">
      <c r="A1672" t="s">
        <v>6532</v>
      </c>
      <c r="B1672" t="s">
        <v>6533</v>
      </c>
      <c r="C1672">
        <v>224</v>
      </c>
      <c r="D1672" t="s">
        <v>6504</v>
      </c>
      <c r="E1672" t="s">
        <v>6534</v>
      </c>
      <c r="F1672" s="1">
        <v>0</v>
      </c>
      <c r="G1672" s="1">
        <v>0</v>
      </c>
      <c r="H1672" s="9">
        <v>1</v>
      </c>
    </row>
    <row r="1673" spans="1:8" x14ac:dyDescent="0.3">
      <c r="A1673" t="s">
        <v>6535</v>
      </c>
      <c r="B1673" t="s">
        <v>6536</v>
      </c>
      <c r="C1673">
        <v>312</v>
      </c>
      <c r="D1673" t="s">
        <v>6504</v>
      </c>
      <c r="E1673" t="s">
        <v>6441</v>
      </c>
      <c r="F1673" s="1">
        <v>0</v>
      </c>
      <c r="G1673" s="1">
        <v>0</v>
      </c>
      <c r="H1673" s="9">
        <v>1</v>
      </c>
    </row>
    <row r="1674" spans="1:8" x14ac:dyDescent="0.3">
      <c r="A1674" t="s">
        <v>6537</v>
      </c>
      <c r="B1674" t="s">
        <v>6538</v>
      </c>
      <c r="C1674">
        <v>312</v>
      </c>
      <c r="D1674" t="s">
        <v>6504</v>
      </c>
      <c r="E1674" t="s">
        <v>6441</v>
      </c>
      <c r="F1674" s="1">
        <v>0</v>
      </c>
      <c r="G1674" s="1">
        <v>0</v>
      </c>
      <c r="H1674" s="9">
        <v>1</v>
      </c>
    </row>
    <row r="1675" spans="1:8" x14ac:dyDescent="0.3">
      <c r="A1675" t="s">
        <v>6539</v>
      </c>
      <c r="B1675" t="s">
        <v>6540</v>
      </c>
      <c r="C1675">
        <v>335</v>
      </c>
      <c r="D1675" t="s">
        <v>6504</v>
      </c>
      <c r="E1675" s="2">
        <v>44407</v>
      </c>
      <c r="F1675" s="1">
        <v>0</v>
      </c>
      <c r="G1675" s="1">
        <v>0</v>
      </c>
      <c r="H1675" s="9">
        <v>0.75</v>
      </c>
    </row>
    <row r="1676" spans="1:8" x14ac:dyDescent="0.3">
      <c r="A1676" t="s">
        <v>6541</v>
      </c>
      <c r="B1676" t="s">
        <v>6542</v>
      </c>
      <c r="C1676">
        <v>0</v>
      </c>
      <c r="D1676" t="s">
        <v>6543</v>
      </c>
      <c r="F1676" s="1">
        <v>0</v>
      </c>
      <c r="G1676" s="1">
        <v>0</v>
      </c>
      <c r="H1676" s="9">
        <v>1</v>
      </c>
    </row>
    <row r="1677" spans="1:8" x14ac:dyDescent="0.3">
      <c r="A1677" t="s">
        <v>148</v>
      </c>
      <c r="B1677" t="s">
        <v>149</v>
      </c>
      <c r="C1677">
        <v>16</v>
      </c>
      <c r="D1677" t="s">
        <v>6543</v>
      </c>
      <c r="E1677" t="s">
        <v>6316</v>
      </c>
      <c r="F1677" s="1">
        <v>0</v>
      </c>
      <c r="G1677" s="1">
        <v>0</v>
      </c>
      <c r="H1677" s="9">
        <v>1</v>
      </c>
    </row>
    <row r="1678" spans="1:8" x14ac:dyDescent="0.3">
      <c r="A1678" t="s">
        <v>6544</v>
      </c>
      <c r="B1678" t="s">
        <v>6545</v>
      </c>
      <c r="C1678">
        <v>20</v>
      </c>
      <c r="D1678" t="s">
        <v>6543</v>
      </c>
      <c r="E1678" t="s">
        <v>6116</v>
      </c>
      <c r="F1678" s="1">
        <v>0</v>
      </c>
      <c r="G1678" s="1">
        <v>0</v>
      </c>
      <c r="H1678" s="9">
        <v>1</v>
      </c>
    </row>
    <row r="1679" spans="1:8" x14ac:dyDescent="0.3">
      <c r="A1679" t="s">
        <v>6546</v>
      </c>
      <c r="B1679" t="s">
        <v>6547</v>
      </c>
      <c r="C1679">
        <v>20</v>
      </c>
      <c r="D1679" t="s">
        <v>6543</v>
      </c>
      <c r="E1679" t="s">
        <v>6116</v>
      </c>
      <c r="F1679" s="1">
        <v>0</v>
      </c>
      <c r="G1679" s="1">
        <v>0</v>
      </c>
      <c r="H1679" s="9">
        <v>1</v>
      </c>
    </row>
    <row r="1680" spans="1:8" x14ac:dyDescent="0.3">
      <c r="A1680" t="s">
        <v>6548</v>
      </c>
      <c r="B1680" t="s">
        <v>6549</v>
      </c>
      <c r="C1680">
        <v>246</v>
      </c>
      <c r="D1680" t="s">
        <v>6543</v>
      </c>
      <c r="E1680" t="s">
        <v>6550</v>
      </c>
      <c r="F1680" s="1">
        <v>0</v>
      </c>
      <c r="G1680" s="1">
        <v>0</v>
      </c>
      <c r="H1680" s="9">
        <v>1</v>
      </c>
    </row>
    <row r="1681" spans="1:8" x14ac:dyDescent="0.3">
      <c r="A1681" t="s">
        <v>6551</v>
      </c>
      <c r="B1681" t="s">
        <v>6552</v>
      </c>
      <c r="C1681">
        <v>0</v>
      </c>
      <c r="D1681" t="s">
        <v>6514</v>
      </c>
      <c r="F1681" s="1">
        <v>0</v>
      </c>
      <c r="G1681" s="1">
        <v>0</v>
      </c>
      <c r="H1681" s="9">
        <v>1</v>
      </c>
    </row>
    <row r="1682" spans="1:8" x14ac:dyDescent="0.3">
      <c r="A1682" t="s">
        <v>1523</v>
      </c>
      <c r="B1682" t="s">
        <v>1524</v>
      </c>
      <c r="C1682">
        <v>9</v>
      </c>
      <c r="D1682" t="s">
        <v>6514</v>
      </c>
      <c r="E1682" t="s">
        <v>6505</v>
      </c>
      <c r="F1682" s="1">
        <v>11382</v>
      </c>
      <c r="G1682" s="1">
        <v>11382</v>
      </c>
      <c r="H1682" s="9">
        <v>1</v>
      </c>
    </row>
    <row r="1683" spans="1:8" x14ac:dyDescent="0.3">
      <c r="A1683" t="s">
        <v>6553</v>
      </c>
      <c r="B1683" t="s">
        <v>6554</v>
      </c>
      <c r="C1683">
        <v>9</v>
      </c>
      <c r="D1683" t="s">
        <v>6514</v>
      </c>
      <c r="E1683" t="s">
        <v>6505</v>
      </c>
      <c r="F1683" s="1">
        <v>0</v>
      </c>
      <c r="G1683" s="1">
        <v>0</v>
      </c>
      <c r="H1683" s="9">
        <v>1</v>
      </c>
    </row>
    <row r="1684" spans="1:8" x14ac:dyDescent="0.3">
      <c r="A1684" t="s">
        <v>6555</v>
      </c>
      <c r="B1684" t="s">
        <v>6556</v>
      </c>
      <c r="C1684">
        <v>9</v>
      </c>
      <c r="D1684" t="s">
        <v>6514</v>
      </c>
      <c r="E1684" t="s">
        <v>6505</v>
      </c>
      <c r="F1684" s="1">
        <v>0</v>
      </c>
      <c r="G1684" s="1">
        <v>0</v>
      </c>
      <c r="H1684" s="9">
        <v>1</v>
      </c>
    </row>
    <row r="1685" spans="1:8" x14ac:dyDescent="0.3">
      <c r="A1685" t="s">
        <v>6557</v>
      </c>
      <c r="B1685" t="s">
        <v>6558</v>
      </c>
      <c r="C1685">
        <v>9</v>
      </c>
      <c r="D1685" t="s">
        <v>6514</v>
      </c>
      <c r="E1685" t="s">
        <v>6505</v>
      </c>
      <c r="F1685" s="1">
        <v>0</v>
      </c>
      <c r="G1685" s="1">
        <v>0</v>
      </c>
      <c r="H1685" s="9">
        <v>1</v>
      </c>
    </row>
    <row r="1686" spans="1:8" x14ac:dyDescent="0.3">
      <c r="A1686" t="s">
        <v>6559</v>
      </c>
      <c r="B1686" t="s">
        <v>6560</v>
      </c>
      <c r="C1686">
        <v>233</v>
      </c>
      <c r="D1686" t="s">
        <v>6514</v>
      </c>
      <c r="E1686" t="s">
        <v>5845</v>
      </c>
      <c r="F1686" s="1">
        <v>0</v>
      </c>
      <c r="G1686" s="1">
        <v>0</v>
      </c>
      <c r="H1686" s="9">
        <v>1</v>
      </c>
    </row>
    <row r="1687" spans="1:8" x14ac:dyDescent="0.3">
      <c r="A1687" t="s">
        <v>3098</v>
      </c>
      <c r="B1687" t="s">
        <v>3099</v>
      </c>
      <c r="C1687">
        <v>15</v>
      </c>
      <c r="D1687" t="s">
        <v>6561</v>
      </c>
      <c r="E1687" t="s">
        <v>6562</v>
      </c>
      <c r="F1687" s="1">
        <v>9625</v>
      </c>
      <c r="G1687" s="1">
        <v>9625</v>
      </c>
      <c r="H1687" s="9">
        <v>1</v>
      </c>
    </row>
    <row r="1688" spans="1:8" x14ac:dyDescent="0.3">
      <c r="A1688" t="s">
        <v>77</v>
      </c>
      <c r="B1688" t="s">
        <v>78</v>
      </c>
      <c r="C1688">
        <v>16</v>
      </c>
      <c r="D1688" t="s">
        <v>6561</v>
      </c>
      <c r="E1688" t="s">
        <v>6116</v>
      </c>
      <c r="F1688" s="1">
        <v>0</v>
      </c>
      <c r="G1688" s="1">
        <v>0</v>
      </c>
      <c r="H1688" s="9">
        <v>1</v>
      </c>
    </row>
    <row r="1689" spans="1:8" x14ac:dyDescent="0.3">
      <c r="A1689" t="s">
        <v>6563</v>
      </c>
      <c r="B1689" t="s">
        <v>6564</v>
      </c>
      <c r="C1689">
        <v>0</v>
      </c>
      <c r="D1689" t="s">
        <v>6561</v>
      </c>
      <c r="F1689" s="1">
        <v>0</v>
      </c>
      <c r="G1689" s="1">
        <v>0</v>
      </c>
      <c r="H1689" s="9">
        <v>1</v>
      </c>
    </row>
    <row r="1690" spans="1:8" x14ac:dyDescent="0.3">
      <c r="A1690" t="s">
        <v>144</v>
      </c>
      <c r="B1690" t="s">
        <v>145</v>
      </c>
      <c r="C1690">
        <v>5</v>
      </c>
      <c r="D1690" t="s">
        <v>6561</v>
      </c>
      <c r="E1690" t="s">
        <v>6519</v>
      </c>
      <c r="F1690" s="1">
        <v>4565</v>
      </c>
      <c r="G1690" s="1">
        <v>4565</v>
      </c>
      <c r="H1690" s="9">
        <v>1</v>
      </c>
    </row>
    <row r="1691" spans="1:8" x14ac:dyDescent="0.3">
      <c r="A1691" t="s">
        <v>6565</v>
      </c>
      <c r="B1691" t="s">
        <v>6566</v>
      </c>
      <c r="C1691">
        <v>5</v>
      </c>
      <c r="D1691" t="s">
        <v>6561</v>
      </c>
      <c r="E1691" t="s">
        <v>6519</v>
      </c>
      <c r="F1691" s="1">
        <v>0</v>
      </c>
      <c r="G1691" s="1">
        <v>0</v>
      </c>
      <c r="H1691" s="9">
        <v>1</v>
      </c>
    </row>
    <row r="1692" spans="1:8" x14ac:dyDescent="0.3">
      <c r="A1692" t="s">
        <v>6567</v>
      </c>
      <c r="B1692" t="s">
        <v>6568</v>
      </c>
      <c r="C1692">
        <v>14</v>
      </c>
      <c r="D1692" t="s">
        <v>6561</v>
      </c>
      <c r="E1692" t="s">
        <v>6523</v>
      </c>
      <c r="F1692" s="1">
        <v>0</v>
      </c>
      <c r="G1692" s="1">
        <v>0</v>
      </c>
      <c r="H1692" s="9">
        <v>1</v>
      </c>
    </row>
    <row r="1693" spans="1:8" x14ac:dyDescent="0.3">
      <c r="A1693" t="s">
        <v>6569</v>
      </c>
      <c r="B1693" t="s">
        <v>6570</v>
      </c>
      <c r="C1693">
        <v>14</v>
      </c>
      <c r="D1693" t="s">
        <v>6561</v>
      </c>
      <c r="E1693" t="s">
        <v>6523</v>
      </c>
      <c r="F1693" s="1">
        <v>0</v>
      </c>
      <c r="G1693" s="1">
        <v>0</v>
      </c>
      <c r="H1693" s="9">
        <v>1</v>
      </c>
    </row>
    <row r="1694" spans="1:8" x14ac:dyDescent="0.3">
      <c r="A1694" t="s">
        <v>6571</v>
      </c>
      <c r="B1694" t="s">
        <v>6572</v>
      </c>
      <c r="C1694">
        <v>14</v>
      </c>
      <c r="D1694" t="s">
        <v>6561</v>
      </c>
      <c r="E1694" t="s">
        <v>6523</v>
      </c>
      <c r="F1694" s="1">
        <v>0</v>
      </c>
      <c r="G1694" s="1">
        <v>0</v>
      </c>
      <c r="H1694" s="9">
        <v>1</v>
      </c>
    </row>
    <row r="1695" spans="1:8" x14ac:dyDescent="0.3">
      <c r="A1695" t="s">
        <v>6573</v>
      </c>
      <c r="B1695" t="s">
        <v>6574</v>
      </c>
      <c r="C1695">
        <v>23</v>
      </c>
      <c r="D1695" t="s">
        <v>6561</v>
      </c>
      <c r="E1695" t="s">
        <v>6575</v>
      </c>
      <c r="F1695" s="1">
        <v>0</v>
      </c>
      <c r="G1695" s="1">
        <v>0</v>
      </c>
      <c r="H1695" s="9">
        <v>1</v>
      </c>
    </row>
    <row r="1696" spans="1:8" x14ac:dyDescent="0.3">
      <c r="A1696" t="s">
        <v>481</v>
      </c>
      <c r="B1696" t="s">
        <v>482</v>
      </c>
      <c r="C1696">
        <v>12</v>
      </c>
      <c r="D1696" t="s">
        <v>6576</v>
      </c>
      <c r="E1696" t="s">
        <v>6562</v>
      </c>
      <c r="F1696" s="1">
        <v>3534</v>
      </c>
      <c r="G1696" s="1">
        <v>3534</v>
      </c>
      <c r="H1696" s="9">
        <v>1</v>
      </c>
    </row>
    <row r="1697" spans="1:8" x14ac:dyDescent="0.3">
      <c r="A1697" t="s">
        <v>305</v>
      </c>
      <c r="B1697" t="s">
        <v>306</v>
      </c>
      <c r="C1697">
        <v>135</v>
      </c>
      <c r="D1697" t="s">
        <v>6576</v>
      </c>
      <c r="E1697" t="s">
        <v>6577</v>
      </c>
      <c r="F1697" s="1">
        <v>6407</v>
      </c>
      <c r="G1697" s="1">
        <v>6407</v>
      </c>
      <c r="H1697" s="9">
        <v>1</v>
      </c>
    </row>
    <row r="1698" spans="1:8" x14ac:dyDescent="0.3">
      <c r="A1698" t="s">
        <v>295</v>
      </c>
      <c r="B1698" t="s">
        <v>296</v>
      </c>
      <c r="C1698">
        <v>283</v>
      </c>
      <c r="D1698" t="s">
        <v>6576</v>
      </c>
      <c r="E1698" t="s">
        <v>6120</v>
      </c>
      <c r="F1698" s="1">
        <v>92435</v>
      </c>
      <c r="G1698" s="1">
        <v>92435</v>
      </c>
      <c r="H1698" s="9">
        <v>1</v>
      </c>
    </row>
    <row r="1699" spans="1:8" x14ac:dyDescent="0.3">
      <c r="A1699" t="s">
        <v>297</v>
      </c>
      <c r="B1699" t="s">
        <v>298</v>
      </c>
      <c r="C1699">
        <v>325</v>
      </c>
      <c r="D1699" t="s">
        <v>6576</v>
      </c>
      <c r="E1699" s="2">
        <v>44405</v>
      </c>
      <c r="F1699" s="1">
        <v>1277</v>
      </c>
      <c r="G1699" s="1">
        <v>1277</v>
      </c>
      <c r="H1699" s="9">
        <v>0.95</v>
      </c>
    </row>
    <row r="1700" spans="1:8" x14ac:dyDescent="0.3">
      <c r="A1700" t="s">
        <v>483</v>
      </c>
      <c r="B1700" t="s">
        <v>484</v>
      </c>
      <c r="C1700">
        <v>5</v>
      </c>
      <c r="D1700" t="s">
        <v>6576</v>
      </c>
      <c r="E1700" t="s">
        <v>6578</v>
      </c>
      <c r="F1700" s="1">
        <v>3534</v>
      </c>
      <c r="G1700" s="1">
        <v>3534</v>
      </c>
      <c r="H1700" s="9">
        <v>1</v>
      </c>
    </row>
    <row r="1701" spans="1:8" x14ac:dyDescent="0.3">
      <c r="A1701" t="s">
        <v>485</v>
      </c>
      <c r="B1701" t="s">
        <v>486</v>
      </c>
      <c r="C1701">
        <v>12</v>
      </c>
      <c r="D1701" t="s">
        <v>6576</v>
      </c>
      <c r="E1701" t="s">
        <v>6562</v>
      </c>
      <c r="F1701" s="1">
        <v>3534</v>
      </c>
      <c r="G1701" s="1">
        <v>3534</v>
      </c>
      <c r="H1701" s="9">
        <v>1</v>
      </c>
    </row>
    <row r="1702" spans="1:8" x14ac:dyDescent="0.3">
      <c r="A1702" t="s">
        <v>487</v>
      </c>
      <c r="B1702" t="s">
        <v>488</v>
      </c>
      <c r="C1702">
        <v>12</v>
      </c>
      <c r="D1702" t="s">
        <v>6576</v>
      </c>
      <c r="E1702" t="s">
        <v>6562</v>
      </c>
      <c r="F1702" s="1">
        <v>3534</v>
      </c>
      <c r="G1702" s="1">
        <v>3534</v>
      </c>
      <c r="H1702" s="9">
        <v>1</v>
      </c>
    </row>
    <row r="1703" spans="1:8" x14ac:dyDescent="0.3">
      <c r="A1703" t="s">
        <v>1773</v>
      </c>
      <c r="B1703" t="s">
        <v>1774</v>
      </c>
      <c r="C1703">
        <v>20</v>
      </c>
      <c r="D1703" t="s">
        <v>6576</v>
      </c>
      <c r="E1703" t="s">
        <v>6575</v>
      </c>
      <c r="F1703" s="1">
        <v>78600</v>
      </c>
      <c r="G1703" s="1">
        <v>78600</v>
      </c>
      <c r="H1703" s="9">
        <v>1</v>
      </c>
    </row>
    <row r="1704" spans="1:8" x14ac:dyDescent="0.3">
      <c r="A1704" t="s">
        <v>497</v>
      </c>
      <c r="B1704" t="s">
        <v>498</v>
      </c>
      <c r="C1704">
        <v>55</v>
      </c>
      <c r="D1704" t="s">
        <v>6576</v>
      </c>
      <c r="E1704" t="s">
        <v>6064</v>
      </c>
      <c r="F1704" s="1">
        <v>7773</v>
      </c>
      <c r="G1704" s="1">
        <v>7773</v>
      </c>
      <c r="H1704" s="9">
        <v>1</v>
      </c>
    </row>
    <row r="1705" spans="1:8" x14ac:dyDescent="0.3">
      <c r="A1705" t="s">
        <v>503</v>
      </c>
      <c r="B1705" t="s">
        <v>504</v>
      </c>
      <c r="C1705">
        <v>140</v>
      </c>
      <c r="D1705" t="s">
        <v>6576</v>
      </c>
      <c r="E1705" t="s">
        <v>6133</v>
      </c>
      <c r="F1705" s="1">
        <v>12704</v>
      </c>
      <c r="G1705" s="1">
        <v>12704</v>
      </c>
      <c r="H1705" s="9">
        <v>1</v>
      </c>
    </row>
    <row r="1706" spans="1:8" x14ac:dyDescent="0.3">
      <c r="A1706" t="s">
        <v>501</v>
      </c>
      <c r="B1706" t="s">
        <v>502</v>
      </c>
      <c r="C1706">
        <v>240</v>
      </c>
      <c r="D1706" t="s">
        <v>6576</v>
      </c>
      <c r="E1706" t="s">
        <v>6579</v>
      </c>
      <c r="F1706" s="1">
        <v>8793</v>
      </c>
      <c r="G1706" s="1">
        <v>8793</v>
      </c>
      <c r="H1706" s="9">
        <v>1</v>
      </c>
    </row>
    <row r="1707" spans="1:8" x14ac:dyDescent="0.3">
      <c r="A1707" t="s">
        <v>6580</v>
      </c>
      <c r="B1707" t="s">
        <v>6581</v>
      </c>
      <c r="C1707">
        <v>4</v>
      </c>
      <c r="D1707" t="s">
        <v>6519</v>
      </c>
      <c r="E1707" t="s">
        <v>6505</v>
      </c>
      <c r="F1707" s="1">
        <v>0</v>
      </c>
      <c r="G1707" s="1">
        <v>0</v>
      </c>
      <c r="H1707" s="9">
        <v>1</v>
      </c>
    </row>
    <row r="1708" spans="1:8" x14ac:dyDescent="0.3">
      <c r="A1708" t="s">
        <v>6582</v>
      </c>
      <c r="B1708" t="s">
        <v>6583</v>
      </c>
      <c r="C1708">
        <v>12</v>
      </c>
      <c r="D1708" t="s">
        <v>6519</v>
      </c>
      <c r="E1708" t="s">
        <v>6116</v>
      </c>
      <c r="F1708" s="1">
        <v>0</v>
      </c>
      <c r="G1708" s="1">
        <v>0</v>
      </c>
      <c r="H1708" s="9">
        <v>1</v>
      </c>
    </row>
    <row r="1709" spans="1:8" x14ac:dyDescent="0.3">
      <c r="A1709" t="s">
        <v>3262</v>
      </c>
      <c r="B1709" t="s">
        <v>3263</v>
      </c>
      <c r="C1709">
        <v>12</v>
      </c>
      <c r="D1709" t="s">
        <v>6519</v>
      </c>
      <c r="E1709" t="s">
        <v>6116</v>
      </c>
      <c r="F1709" s="1">
        <v>4565</v>
      </c>
      <c r="G1709" s="1">
        <v>4565</v>
      </c>
      <c r="H1709" s="9">
        <v>1</v>
      </c>
    </row>
    <row r="1710" spans="1:8" x14ac:dyDescent="0.3">
      <c r="A1710" t="s">
        <v>3328</v>
      </c>
      <c r="B1710" t="s">
        <v>3329</v>
      </c>
      <c r="C1710">
        <v>12</v>
      </c>
      <c r="D1710" t="s">
        <v>6519</v>
      </c>
      <c r="E1710" t="s">
        <v>6116</v>
      </c>
      <c r="F1710" s="1">
        <v>23149</v>
      </c>
      <c r="G1710" s="1">
        <v>23149</v>
      </c>
      <c r="H1710" s="9">
        <v>1</v>
      </c>
    </row>
    <row r="1711" spans="1:8" x14ac:dyDescent="0.3">
      <c r="A1711" t="s">
        <v>944</v>
      </c>
      <c r="B1711" t="s">
        <v>945</v>
      </c>
      <c r="C1711">
        <v>32</v>
      </c>
      <c r="D1711" t="s">
        <v>6519</v>
      </c>
      <c r="E1711" t="s">
        <v>6143</v>
      </c>
      <c r="F1711" s="1">
        <v>6391</v>
      </c>
      <c r="G1711" s="1">
        <v>6391</v>
      </c>
      <c r="H1711" s="9">
        <v>1</v>
      </c>
    </row>
    <row r="1712" spans="1:8" x14ac:dyDescent="0.3">
      <c r="A1712" t="s">
        <v>6584</v>
      </c>
      <c r="B1712" t="s">
        <v>6585</v>
      </c>
      <c r="C1712">
        <v>32</v>
      </c>
      <c r="D1712" t="s">
        <v>6519</v>
      </c>
      <c r="E1712" t="s">
        <v>6143</v>
      </c>
      <c r="F1712" s="1">
        <v>0</v>
      </c>
      <c r="G1712" s="1">
        <v>0</v>
      </c>
      <c r="H1712" s="9">
        <v>1</v>
      </c>
    </row>
    <row r="1713" spans="1:8" x14ac:dyDescent="0.3">
      <c r="A1713" t="s">
        <v>890</v>
      </c>
      <c r="B1713" t="s">
        <v>891</v>
      </c>
      <c r="C1713">
        <v>11</v>
      </c>
      <c r="D1713" t="s">
        <v>6586</v>
      </c>
      <c r="E1713" t="s">
        <v>6116</v>
      </c>
      <c r="F1713" s="1">
        <v>6391</v>
      </c>
      <c r="G1713" s="1">
        <v>6391</v>
      </c>
      <c r="H1713" s="9">
        <v>1</v>
      </c>
    </row>
    <row r="1714" spans="1:8" x14ac:dyDescent="0.3">
      <c r="A1714" t="s">
        <v>2652</v>
      </c>
      <c r="B1714" t="s">
        <v>2653</v>
      </c>
      <c r="C1714">
        <v>117</v>
      </c>
      <c r="D1714" t="s">
        <v>6586</v>
      </c>
      <c r="E1714" t="s">
        <v>6119</v>
      </c>
      <c r="F1714" s="1">
        <v>6067</v>
      </c>
      <c r="G1714" s="1">
        <v>6067</v>
      </c>
      <c r="H1714" s="9">
        <v>1</v>
      </c>
    </row>
    <row r="1715" spans="1:8" x14ac:dyDescent="0.3">
      <c r="A1715" t="s">
        <v>2702</v>
      </c>
      <c r="B1715" t="s">
        <v>2703</v>
      </c>
      <c r="C1715">
        <v>117</v>
      </c>
      <c r="D1715" t="s">
        <v>6586</v>
      </c>
      <c r="E1715" t="s">
        <v>6119</v>
      </c>
      <c r="F1715" s="1">
        <v>35129</v>
      </c>
      <c r="G1715" s="1">
        <v>35129</v>
      </c>
      <c r="H1715" s="9">
        <v>1</v>
      </c>
    </row>
    <row r="1716" spans="1:8" x14ac:dyDescent="0.3">
      <c r="A1716" t="s">
        <v>146</v>
      </c>
      <c r="B1716" t="s">
        <v>147</v>
      </c>
      <c r="C1716">
        <v>5</v>
      </c>
      <c r="D1716" t="s">
        <v>6586</v>
      </c>
      <c r="E1716" t="s">
        <v>6520</v>
      </c>
      <c r="F1716" s="1">
        <v>0</v>
      </c>
      <c r="G1716" s="1">
        <v>0</v>
      </c>
      <c r="H1716" s="9">
        <v>1</v>
      </c>
    </row>
    <row r="1717" spans="1:8" x14ac:dyDescent="0.3">
      <c r="A1717" t="s">
        <v>6587</v>
      </c>
      <c r="B1717" t="s">
        <v>6588</v>
      </c>
      <c r="C1717">
        <v>5</v>
      </c>
      <c r="D1717" t="s">
        <v>6586</v>
      </c>
      <c r="E1717" t="s">
        <v>6520</v>
      </c>
      <c r="F1717" s="1">
        <v>0</v>
      </c>
      <c r="G1717" s="1">
        <v>0</v>
      </c>
      <c r="H1717" s="9">
        <v>1</v>
      </c>
    </row>
    <row r="1718" spans="1:8" x14ac:dyDescent="0.3">
      <c r="A1718" t="s">
        <v>6589</v>
      </c>
      <c r="B1718" t="s">
        <v>6590</v>
      </c>
      <c r="C1718">
        <v>11</v>
      </c>
      <c r="D1718" t="s">
        <v>6586</v>
      </c>
      <c r="E1718" t="s">
        <v>6116</v>
      </c>
      <c r="F1718" s="1">
        <v>0</v>
      </c>
      <c r="G1718" s="1">
        <v>0</v>
      </c>
      <c r="H1718" s="9">
        <v>1</v>
      </c>
    </row>
    <row r="1719" spans="1:8" x14ac:dyDescent="0.3">
      <c r="A1719" t="s">
        <v>6591</v>
      </c>
      <c r="B1719" t="s">
        <v>6592</v>
      </c>
      <c r="C1719">
        <v>0</v>
      </c>
      <c r="E1719" t="s">
        <v>6578</v>
      </c>
      <c r="F1719" s="1">
        <v>0</v>
      </c>
      <c r="G1719" s="1">
        <v>0</v>
      </c>
      <c r="H1719" s="9">
        <v>1</v>
      </c>
    </row>
    <row r="1720" spans="1:8" x14ac:dyDescent="0.3">
      <c r="A1720" t="s">
        <v>6593</v>
      </c>
      <c r="B1720" t="s">
        <v>6594</v>
      </c>
      <c r="C1720">
        <v>0</v>
      </c>
      <c r="D1720" t="s">
        <v>6505</v>
      </c>
      <c r="F1720" s="1">
        <v>0</v>
      </c>
      <c r="G1720" s="1">
        <v>0</v>
      </c>
      <c r="H1720" s="9">
        <v>1</v>
      </c>
    </row>
    <row r="1721" spans="1:8" x14ac:dyDescent="0.3">
      <c r="A1721" t="s">
        <v>6595</v>
      </c>
      <c r="B1721" t="s">
        <v>6596</v>
      </c>
      <c r="C1721">
        <v>8</v>
      </c>
      <c r="D1721" t="s">
        <v>6505</v>
      </c>
      <c r="E1721" t="s">
        <v>6116</v>
      </c>
      <c r="F1721" s="1">
        <v>0</v>
      </c>
      <c r="G1721" s="1">
        <v>0</v>
      </c>
      <c r="H1721" s="9">
        <v>1</v>
      </c>
    </row>
    <row r="1722" spans="1:8" x14ac:dyDescent="0.3">
      <c r="A1722" t="s">
        <v>1231</v>
      </c>
      <c r="B1722" t="s">
        <v>1232</v>
      </c>
      <c r="C1722">
        <v>3</v>
      </c>
      <c r="D1722" t="s">
        <v>6520</v>
      </c>
      <c r="E1722" t="s">
        <v>6316</v>
      </c>
      <c r="F1722" s="1">
        <v>99994</v>
      </c>
      <c r="G1722" s="1">
        <v>99994</v>
      </c>
      <c r="H1722" s="9">
        <v>1</v>
      </c>
    </row>
    <row r="1723" spans="1:8" x14ac:dyDescent="0.3">
      <c r="A1723" t="s">
        <v>3268</v>
      </c>
      <c r="B1723" t="s">
        <v>3269</v>
      </c>
      <c r="C1723">
        <v>123</v>
      </c>
      <c r="D1723" t="s">
        <v>6520</v>
      </c>
      <c r="E1723" t="s">
        <v>6072</v>
      </c>
      <c r="F1723" s="1">
        <v>4565</v>
      </c>
      <c r="G1723" s="1">
        <v>4565</v>
      </c>
      <c r="H1723" s="9">
        <v>1</v>
      </c>
    </row>
    <row r="1724" spans="1:8" x14ac:dyDescent="0.3">
      <c r="A1724" t="s">
        <v>3334</v>
      </c>
      <c r="B1724" t="s">
        <v>3335</v>
      </c>
      <c r="C1724">
        <v>123</v>
      </c>
      <c r="D1724" t="s">
        <v>6520</v>
      </c>
      <c r="E1724" t="s">
        <v>6072</v>
      </c>
      <c r="F1724" s="1">
        <v>23149</v>
      </c>
      <c r="G1724" s="1">
        <v>23149</v>
      </c>
      <c r="H1724" s="9">
        <v>1</v>
      </c>
    </row>
    <row r="1725" spans="1:8" x14ac:dyDescent="0.3">
      <c r="A1725" t="s">
        <v>6597</v>
      </c>
      <c r="B1725" t="s">
        <v>6598</v>
      </c>
      <c r="C1725">
        <v>0</v>
      </c>
      <c r="D1725" t="s">
        <v>6501</v>
      </c>
      <c r="F1725" s="1">
        <v>0</v>
      </c>
      <c r="G1725" s="1">
        <v>0</v>
      </c>
      <c r="H1725" s="9">
        <v>1</v>
      </c>
    </row>
    <row r="1726" spans="1:8" x14ac:dyDescent="0.3">
      <c r="A1726" t="s">
        <v>6599</v>
      </c>
      <c r="B1726" t="s">
        <v>6600</v>
      </c>
      <c r="C1726">
        <v>5</v>
      </c>
      <c r="D1726" t="s">
        <v>6501</v>
      </c>
      <c r="E1726" t="s">
        <v>6523</v>
      </c>
      <c r="F1726" s="1">
        <v>0</v>
      </c>
      <c r="G1726" s="1">
        <v>0</v>
      </c>
      <c r="H1726" s="9">
        <v>1</v>
      </c>
    </row>
    <row r="1727" spans="1:8" x14ac:dyDescent="0.3">
      <c r="A1727" t="s">
        <v>6601</v>
      </c>
      <c r="B1727" t="s">
        <v>6602</v>
      </c>
      <c r="C1727">
        <v>0</v>
      </c>
      <c r="E1727" t="s">
        <v>6501</v>
      </c>
      <c r="F1727" s="1">
        <v>0</v>
      </c>
      <c r="G1727" s="1">
        <v>0</v>
      </c>
      <c r="H1727" s="9">
        <v>1</v>
      </c>
    </row>
    <row r="1728" spans="1:8" x14ac:dyDescent="0.3">
      <c r="A1728" t="s">
        <v>6603</v>
      </c>
      <c r="B1728" t="s">
        <v>6604</v>
      </c>
      <c r="C1728">
        <v>5</v>
      </c>
      <c r="D1728" t="s">
        <v>6605</v>
      </c>
      <c r="E1728" t="s">
        <v>6116</v>
      </c>
      <c r="F1728" s="1">
        <v>0</v>
      </c>
      <c r="G1728" s="1">
        <v>0</v>
      </c>
      <c r="H1728" s="9">
        <v>1</v>
      </c>
    </row>
    <row r="1729" spans="1:8" x14ac:dyDescent="0.3">
      <c r="A1729" t="s">
        <v>6606</v>
      </c>
      <c r="B1729" t="s">
        <v>6607</v>
      </c>
      <c r="C1729">
        <v>315</v>
      </c>
      <c r="D1729" t="s">
        <v>6562</v>
      </c>
      <c r="E1729" s="2">
        <v>44410</v>
      </c>
      <c r="F1729" s="1">
        <v>0</v>
      </c>
      <c r="G1729" s="1">
        <v>0</v>
      </c>
      <c r="H1729" s="9">
        <v>0.75</v>
      </c>
    </row>
    <row r="1730" spans="1:8" x14ac:dyDescent="0.3">
      <c r="A1730" t="s">
        <v>6608</v>
      </c>
      <c r="B1730" t="s">
        <v>6609</v>
      </c>
      <c r="C1730">
        <v>0</v>
      </c>
      <c r="D1730" t="s">
        <v>6562</v>
      </c>
      <c r="F1730" s="1">
        <v>0</v>
      </c>
      <c r="G1730" s="1">
        <v>0</v>
      </c>
      <c r="H1730" s="9">
        <v>1</v>
      </c>
    </row>
    <row r="1731" spans="1:8" x14ac:dyDescent="0.3">
      <c r="A1731" t="s">
        <v>6610</v>
      </c>
      <c r="B1731" t="s">
        <v>6611</v>
      </c>
      <c r="C1731">
        <v>0</v>
      </c>
      <c r="E1731" t="s">
        <v>6116</v>
      </c>
      <c r="F1731" s="1">
        <v>0</v>
      </c>
      <c r="G1731" s="1">
        <v>0</v>
      </c>
      <c r="H1731" s="9">
        <v>1</v>
      </c>
    </row>
    <row r="1732" spans="1:8" x14ac:dyDescent="0.3">
      <c r="A1732" t="s">
        <v>6612</v>
      </c>
      <c r="B1732" t="s">
        <v>6613</v>
      </c>
      <c r="C1732">
        <v>127</v>
      </c>
      <c r="D1732" t="s">
        <v>6116</v>
      </c>
      <c r="E1732" t="s">
        <v>6133</v>
      </c>
      <c r="F1732" s="1">
        <v>0</v>
      </c>
      <c r="G1732" s="1">
        <v>0</v>
      </c>
      <c r="H1732" s="9">
        <v>1</v>
      </c>
    </row>
    <row r="1733" spans="1:8" x14ac:dyDescent="0.3">
      <c r="A1733" t="s">
        <v>6614</v>
      </c>
      <c r="B1733" t="s">
        <v>6615</v>
      </c>
      <c r="C1733">
        <v>61</v>
      </c>
      <c r="D1733" t="s">
        <v>6103</v>
      </c>
      <c r="E1733" t="s">
        <v>6616</v>
      </c>
      <c r="F1733" s="1">
        <v>0</v>
      </c>
      <c r="G1733" s="1">
        <v>0</v>
      </c>
      <c r="H1733" s="9">
        <v>1</v>
      </c>
    </row>
    <row r="1734" spans="1:8" x14ac:dyDescent="0.3">
      <c r="A1734" t="s">
        <v>6617</v>
      </c>
      <c r="B1734" t="s">
        <v>6618</v>
      </c>
      <c r="C1734">
        <v>63</v>
      </c>
      <c r="D1734" t="s">
        <v>6103</v>
      </c>
      <c r="E1734" t="s">
        <v>6117</v>
      </c>
      <c r="F1734" s="1">
        <v>0</v>
      </c>
      <c r="G1734" s="1">
        <v>0</v>
      </c>
      <c r="H1734" s="9">
        <v>1</v>
      </c>
    </row>
    <row r="1735" spans="1:8" x14ac:dyDescent="0.3">
      <c r="A1735" t="s">
        <v>6619</v>
      </c>
      <c r="B1735" t="s">
        <v>6620</v>
      </c>
      <c r="C1735">
        <v>0</v>
      </c>
      <c r="D1735" t="s">
        <v>6103</v>
      </c>
      <c r="F1735" s="1">
        <v>0</v>
      </c>
      <c r="G1735" s="1">
        <v>0</v>
      </c>
      <c r="H1735" s="9">
        <v>1</v>
      </c>
    </row>
    <row r="1736" spans="1:8" x14ac:dyDescent="0.3">
      <c r="A1736" t="s">
        <v>602</v>
      </c>
      <c r="B1736" t="s">
        <v>603</v>
      </c>
      <c r="C1736">
        <v>5</v>
      </c>
      <c r="D1736" t="s">
        <v>6103</v>
      </c>
      <c r="E1736" t="s">
        <v>6621</v>
      </c>
      <c r="F1736" s="1">
        <v>866</v>
      </c>
      <c r="G1736" s="1">
        <v>866</v>
      </c>
      <c r="H1736" s="9">
        <v>1</v>
      </c>
    </row>
    <row r="1737" spans="1:8" x14ac:dyDescent="0.3">
      <c r="A1737" t="s">
        <v>626</v>
      </c>
      <c r="B1737" t="s">
        <v>627</v>
      </c>
      <c r="C1737">
        <v>5</v>
      </c>
      <c r="D1737" t="s">
        <v>6103</v>
      </c>
      <c r="E1737" t="s">
        <v>6621</v>
      </c>
      <c r="F1737" s="1">
        <v>1229</v>
      </c>
      <c r="G1737" s="1">
        <v>1229</v>
      </c>
      <c r="H1737" s="9">
        <v>1</v>
      </c>
    </row>
    <row r="1738" spans="1:8" x14ac:dyDescent="0.3">
      <c r="A1738" t="s">
        <v>1435</v>
      </c>
      <c r="B1738" t="s">
        <v>1436</v>
      </c>
      <c r="C1738">
        <v>5</v>
      </c>
      <c r="D1738" t="s">
        <v>6103</v>
      </c>
      <c r="E1738" t="s">
        <v>6621</v>
      </c>
      <c r="F1738" s="1">
        <v>19333</v>
      </c>
      <c r="G1738" s="1">
        <v>19333</v>
      </c>
      <c r="H1738" s="9">
        <v>1</v>
      </c>
    </row>
    <row r="1739" spans="1:8" x14ac:dyDescent="0.3">
      <c r="A1739" t="s">
        <v>810</v>
      </c>
      <c r="B1739" t="s">
        <v>811</v>
      </c>
      <c r="C1739">
        <v>7</v>
      </c>
      <c r="D1739" t="s">
        <v>6103</v>
      </c>
      <c r="E1739" t="s">
        <v>6622</v>
      </c>
      <c r="F1739" s="1">
        <v>40858</v>
      </c>
      <c r="G1739" s="1">
        <v>40858</v>
      </c>
      <c r="H1739" s="9">
        <v>1</v>
      </c>
    </row>
    <row r="1740" spans="1:8" x14ac:dyDescent="0.3">
      <c r="A1740" t="s">
        <v>6623</v>
      </c>
      <c r="B1740" t="s">
        <v>6624</v>
      </c>
      <c r="C1740">
        <v>10</v>
      </c>
      <c r="D1740" t="s">
        <v>6103</v>
      </c>
      <c r="E1740" t="s">
        <v>6625</v>
      </c>
      <c r="F1740" s="1">
        <v>0</v>
      </c>
      <c r="G1740" s="1">
        <v>0</v>
      </c>
      <c r="H1740" s="9">
        <v>1</v>
      </c>
    </row>
    <row r="1741" spans="1:8" x14ac:dyDescent="0.3">
      <c r="A1741" t="s">
        <v>1433</v>
      </c>
      <c r="B1741" t="s">
        <v>1434</v>
      </c>
      <c r="C1741">
        <v>18</v>
      </c>
      <c r="D1741" t="s">
        <v>6103</v>
      </c>
      <c r="E1741" t="s">
        <v>6241</v>
      </c>
      <c r="F1741" s="1">
        <v>15202</v>
      </c>
      <c r="G1741" s="1">
        <v>15202</v>
      </c>
      <c r="H1741" s="9">
        <v>1</v>
      </c>
    </row>
    <row r="1742" spans="1:8" x14ac:dyDescent="0.3">
      <c r="A1742" t="s">
        <v>1451</v>
      </c>
      <c r="B1742" t="s">
        <v>1452</v>
      </c>
      <c r="C1742">
        <v>18</v>
      </c>
      <c r="D1742" t="s">
        <v>6103</v>
      </c>
      <c r="E1742" t="s">
        <v>6241</v>
      </c>
      <c r="F1742" s="1">
        <v>17542</v>
      </c>
      <c r="G1742" s="1">
        <v>17542</v>
      </c>
      <c r="H1742" s="9">
        <v>1</v>
      </c>
    </row>
    <row r="1743" spans="1:8" x14ac:dyDescent="0.3">
      <c r="A1743" t="s">
        <v>1643</v>
      </c>
      <c r="B1743" t="s">
        <v>1644</v>
      </c>
      <c r="C1743">
        <v>20</v>
      </c>
      <c r="D1743" t="s">
        <v>6103</v>
      </c>
      <c r="E1743" t="s">
        <v>6143</v>
      </c>
      <c r="F1743" s="1">
        <v>23369</v>
      </c>
      <c r="G1743" s="1">
        <v>23369</v>
      </c>
      <c r="H1743" s="9">
        <v>1</v>
      </c>
    </row>
    <row r="1744" spans="1:8" x14ac:dyDescent="0.3">
      <c r="A1744" t="s">
        <v>1651</v>
      </c>
      <c r="B1744" t="s">
        <v>1652</v>
      </c>
      <c r="C1744">
        <v>20</v>
      </c>
      <c r="D1744" t="s">
        <v>6103</v>
      </c>
      <c r="E1744" t="s">
        <v>6143</v>
      </c>
      <c r="F1744" s="1">
        <v>2356</v>
      </c>
      <c r="G1744" s="1">
        <v>2356</v>
      </c>
      <c r="H1744" s="9">
        <v>1</v>
      </c>
    </row>
    <row r="1745" spans="1:8" x14ac:dyDescent="0.3">
      <c r="A1745" t="s">
        <v>6626</v>
      </c>
      <c r="B1745" t="s">
        <v>6627</v>
      </c>
      <c r="C1745">
        <v>85</v>
      </c>
      <c r="D1745" t="s">
        <v>6103</v>
      </c>
      <c r="E1745" t="s">
        <v>6118</v>
      </c>
      <c r="F1745" s="1">
        <v>0</v>
      </c>
      <c r="G1745" s="1">
        <v>0</v>
      </c>
      <c r="H1745" s="9">
        <v>1</v>
      </c>
    </row>
    <row r="1746" spans="1:8" x14ac:dyDescent="0.3">
      <c r="A1746" t="s">
        <v>2295</v>
      </c>
      <c r="B1746" t="s">
        <v>6628</v>
      </c>
      <c r="C1746">
        <v>105</v>
      </c>
      <c r="D1746" t="s">
        <v>6103</v>
      </c>
      <c r="E1746" t="s">
        <v>6119</v>
      </c>
      <c r="F1746" s="1">
        <v>25417</v>
      </c>
      <c r="G1746" s="1">
        <v>25328</v>
      </c>
      <c r="H1746" s="9">
        <v>1</v>
      </c>
    </row>
    <row r="1747" spans="1:8" x14ac:dyDescent="0.3">
      <c r="A1747" t="s">
        <v>2327</v>
      </c>
      <c r="B1747" t="s">
        <v>6629</v>
      </c>
      <c r="C1747">
        <v>105</v>
      </c>
      <c r="D1747" t="s">
        <v>6103</v>
      </c>
      <c r="E1747" t="s">
        <v>6119</v>
      </c>
      <c r="F1747" s="1">
        <v>30995</v>
      </c>
      <c r="G1747" s="1">
        <v>30887</v>
      </c>
      <c r="H1747" s="9">
        <v>1</v>
      </c>
    </row>
    <row r="1748" spans="1:8" x14ac:dyDescent="0.3">
      <c r="A1748" t="s">
        <v>1709</v>
      </c>
      <c r="B1748" t="s">
        <v>1710</v>
      </c>
      <c r="C1748">
        <v>225</v>
      </c>
      <c r="D1748" t="s">
        <v>6103</v>
      </c>
      <c r="E1748" t="s">
        <v>6550</v>
      </c>
      <c r="F1748" s="1">
        <v>3075</v>
      </c>
      <c r="G1748" s="1">
        <v>3075</v>
      </c>
      <c r="H1748" s="9">
        <v>1</v>
      </c>
    </row>
    <row r="1749" spans="1:8" x14ac:dyDescent="0.3">
      <c r="A1749" t="s">
        <v>830</v>
      </c>
      <c r="B1749" t="s">
        <v>831</v>
      </c>
      <c r="C1749">
        <v>395</v>
      </c>
      <c r="D1749" t="s">
        <v>6103</v>
      </c>
      <c r="E1749" s="2">
        <v>44530</v>
      </c>
      <c r="F1749" s="1">
        <v>60986</v>
      </c>
      <c r="G1749" s="1">
        <v>60868</v>
      </c>
      <c r="H1749" s="9">
        <v>0.65</v>
      </c>
    </row>
    <row r="1750" spans="1:8" x14ac:dyDescent="0.3">
      <c r="A1750" t="s">
        <v>1868</v>
      </c>
      <c r="B1750" t="s">
        <v>1869</v>
      </c>
      <c r="C1750">
        <v>51</v>
      </c>
      <c r="D1750" t="s">
        <v>6630</v>
      </c>
      <c r="E1750" t="s">
        <v>6263</v>
      </c>
      <c r="F1750" s="1">
        <v>23056</v>
      </c>
      <c r="G1750" s="1">
        <v>23056</v>
      </c>
      <c r="H1750" s="9">
        <v>1</v>
      </c>
    </row>
    <row r="1751" spans="1:8" x14ac:dyDescent="0.3">
      <c r="A1751" t="s">
        <v>6631</v>
      </c>
      <c r="B1751" t="s">
        <v>6632</v>
      </c>
      <c r="C1751">
        <v>63</v>
      </c>
      <c r="D1751" t="s">
        <v>6630</v>
      </c>
      <c r="E1751" t="s">
        <v>6117</v>
      </c>
      <c r="F1751" s="1">
        <v>0</v>
      </c>
      <c r="G1751" s="1">
        <v>0</v>
      </c>
      <c r="H1751" s="9">
        <v>1</v>
      </c>
    </row>
    <row r="1752" spans="1:8" x14ac:dyDescent="0.3">
      <c r="A1752" t="s">
        <v>313</v>
      </c>
      <c r="B1752" t="s">
        <v>314</v>
      </c>
      <c r="C1752">
        <v>16</v>
      </c>
      <c r="D1752" t="s">
        <v>6633</v>
      </c>
      <c r="E1752" t="s">
        <v>6241</v>
      </c>
      <c r="F1752" s="1">
        <v>20911</v>
      </c>
      <c r="G1752" s="1">
        <v>20911</v>
      </c>
      <c r="H1752" s="9">
        <v>1</v>
      </c>
    </row>
    <row r="1753" spans="1:8" x14ac:dyDescent="0.3">
      <c r="A1753" t="s">
        <v>6634</v>
      </c>
      <c r="B1753" t="s">
        <v>6635</v>
      </c>
      <c r="C1753">
        <v>16</v>
      </c>
      <c r="D1753" t="s">
        <v>6633</v>
      </c>
      <c r="E1753" t="s">
        <v>6241</v>
      </c>
      <c r="F1753" s="1">
        <v>0</v>
      </c>
      <c r="G1753" s="1">
        <v>0</v>
      </c>
      <c r="H1753" s="9">
        <v>1</v>
      </c>
    </row>
    <row r="1754" spans="1:8" x14ac:dyDescent="0.3">
      <c r="A1754" t="s">
        <v>6636</v>
      </c>
      <c r="B1754" t="s">
        <v>6637</v>
      </c>
      <c r="C1754">
        <v>16</v>
      </c>
      <c r="D1754" t="s">
        <v>6633</v>
      </c>
      <c r="E1754" t="s">
        <v>6241</v>
      </c>
      <c r="F1754" s="1">
        <v>0</v>
      </c>
      <c r="G1754" s="1">
        <v>0</v>
      </c>
      <c r="H1754" s="9">
        <v>1</v>
      </c>
    </row>
    <row r="1755" spans="1:8" x14ac:dyDescent="0.3">
      <c r="A1755" t="s">
        <v>6638</v>
      </c>
      <c r="B1755" t="s">
        <v>6639</v>
      </c>
      <c r="C1755">
        <v>103</v>
      </c>
      <c r="D1755" t="s">
        <v>6633</v>
      </c>
      <c r="E1755" t="s">
        <v>6119</v>
      </c>
      <c r="F1755" s="1">
        <v>0</v>
      </c>
      <c r="G1755" s="1">
        <v>0</v>
      </c>
      <c r="H1755" s="9">
        <v>1</v>
      </c>
    </row>
    <row r="1756" spans="1:8" x14ac:dyDescent="0.3">
      <c r="A1756" t="s">
        <v>572</v>
      </c>
      <c r="B1756" t="s">
        <v>573</v>
      </c>
      <c r="C1756">
        <v>30</v>
      </c>
      <c r="D1756" t="s">
        <v>6640</v>
      </c>
      <c r="E1756" t="s">
        <v>6641</v>
      </c>
      <c r="F1756" s="1">
        <v>9425</v>
      </c>
      <c r="G1756" s="1">
        <v>9425</v>
      </c>
      <c r="H1756" s="9">
        <v>1</v>
      </c>
    </row>
    <row r="1757" spans="1:8" x14ac:dyDescent="0.3">
      <c r="A1757" t="s">
        <v>154</v>
      </c>
      <c r="B1757" t="s">
        <v>155</v>
      </c>
      <c r="C1757">
        <v>1</v>
      </c>
      <c r="D1757" t="s">
        <v>6640</v>
      </c>
      <c r="E1757" t="s">
        <v>6640</v>
      </c>
      <c r="F1757" s="1">
        <v>1277</v>
      </c>
      <c r="G1757" s="1">
        <v>1277</v>
      </c>
      <c r="H1757" s="9">
        <v>1</v>
      </c>
    </row>
    <row r="1758" spans="1:8" x14ac:dyDescent="0.3">
      <c r="A1758" t="s">
        <v>6642</v>
      </c>
      <c r="B1758" t="s">
        <v>6643</v>
      </c>
      <c r="C1758">
        <v>83</v>
      </c>
      <c r="D1758" t="s">
        <v>6640</v>
      </c>
      <c r="E1758" t="s">
        <v>6260</v>
      </c>
      <c r="F1758" s="1">
        <v>0</v>
      </c>
      <c r="G1758" s="1">
        <v>0</v>
      </c>
      <c r="H1758" s="9">
        <v>1</v>
      </c>
    </row>
    <row r="1759" spans="1:8" x14ac:dyDescent="0.3">
      <c r="A1759" t="s">
        <v>3230</v>
      </c>
      <c r="B1759" t="s">
        <v>3231</v>
      </c>
      <c r="C1759">
        <v>180</v>
      </c>
      <c r="D1759" t="s">
        <v>6640</v>
      </c>
      <c r="E1759" t="s">
        <v>6433</v>
      </c>
      <c r="F1759" s="1">
        <v>5779</v>
      </c>
      <c r="G1759" s="1">
        <v>5779</v>
      </c>
      <c r="H1759" s="9">
        <v>1</v>
      </c>
    </row>
    <row r="1760" spans="1:8" x14ac:dyDescent="0.3">
      <c r="A1760" t="s">
        <v>3298</v>
      </c>
      <c r="B1760" t="s">
        <v>3299</v>
      </c>
      <c r="C1760">
        <v>180</v>
      </c>
      <c r="D1760" t="s">
        <v>6640</v>
      </c>
      <c r="E1760" t="s">
        <v>6433</v>
      </c>
      <c r="F1760" s="1">
        <v>14012</v>
      </c>
      <c r="G1760" s="1">
        <v>14012</v>
      </c>
      <c r="H1760" s="9">
        <v>1</v>
      </c>
    </row>
    <row r="1761" spans="1:8" x14ac:dyDescent="0.3">
      <c r="A1761" t="s">
        <v>6644</v>
      </c>
      <c r="B1761" t="s">
        <v>6645</v>
      </c>
      <c r="C1761">
        <v>0</v>
      </c>
      <c r="D1761" t="s">
        <v>6621</v>
      </c>
      <c r="F1761" s="1">
        <v>0</v>
      </c>
      <c r="G1761" s="1">
        <v>0</v>
      </c>
      <c r="H1761" s="9">
        <v>1</v>
      </c>
    </row>
    <row r="1762" spans="1:8" x14ac:dyDescent="0.3">
      <c r="A1762" t="s">
        <v>6646</v>
      </c>
      <c r="B1762" t="s">
        <v>6647</v>
      </c>
      <c r="C1762">
        <v>5</v>
      </c>
      <c r="D1762" t="s">
        <v>6621</v>
      </c>
      <c r="E1762" t="s">
        <v>6648</v>
      </c>
      <c r="F1762" s="1">
        <v>0</v>
      </c>
      <c r="G1762" s="1">
        <v>0</v>
      </c>
      <c r="H1762" s="9">
        <v>1</v>
      </c>
    </row>
    <row r="1763" spans="1:8" x14ac:dyDescent="0.3">
      <c r="A1763" t="s">
        <v>73</v>
      </c>
      <c r="B1763" t="s">
        <v>74</v>
      </c>
      <c r="C1763">
        <v>10</v>
      </c>
      <c r="D1763" t="s">
        <v>6621</v>
      </c>
      <c r="E1763" t="s">
        <v>6240</v>
      </c>
      <c r="F1763" s="1">
        <v>0</v>
      </c>
      <c r="G1763" s="1">
        <v>0</v>
      </c>
      <c r="H1763" s="9">
        <v>1</v>
      </c>
    </row>
    <row r="1764" spans="1:8" x14ac:dyDescent="0.3">
      <c r="A1764" t="s">
        <v>6649</v>
      </c>
      <c r="B1764" t="s">
        <v>6650</v>
      </c>
      <c r="C1764">
        <v>5</v>
      </c>
      <c r="D1764" t="s">
        <v>6575</v>
      </c>
      <c r="E1764" t="s">
        <v>6625</v>
      </c>
      <c r="F1764" s="1">
        <v>0</v>
      </c>
      <c r="G1764" s="1">
        <v>0</v>
      </c>
      <c r="H1764" s="9">
        <v>1</v>
      </c>
    </row>
    <row r="1765" spans="1:8" x14ac:dyDescent="0.3">
      <c r="A1765" t="s">
        <v>1439</v>
      </c>
      <c r="B1765" t="s">
        <v>1440</v>
      </c>
      <c r="C1765">
        <v>5</v>
      </c>
      <c r="D1765" t="s">
        <v>6651</v>
      </c>
      <c r="E1765" t="s">
        <v>6652</v>
      </c>
      <c r="F1765" s="1">
        <v>50145</v>
      </c>
      <c r="G1765" s="1">
        <v>50145</v>
      </c>
      <c r="H1765" s="9">
        <v>1</v>
      </c>
    </row>
    <row r="1766" spans="1:8" x14ac:dyDescent="0.3">
      <c r="A1766" t="s">
        <v>6653</v>
      </c>
      <c r="B1766" t="s">
        <v>6654</v>
      </c>
      <c r="C1766">
        <v>5</v>
      </c>
      <c r="D1766" t="s">
        <v>6651</v>
      </c>
      <c r="E1766" t="s">
        <v>6652</v>
      </c>
      <c r="F1766" s="1">
        <v>0</v>
      </c>
      <c r="G1766" s="1">
        <v>0</v>
      </c>
      <c r="H1766" s="9">
        <v>1</v>
      </c>
    </row>
    <row r="1767" spans="1:8" x14ac:dyDescent="0.3">
      <c r="A1767" t="s">
        <v>1499</v>
      </c>
      <c r="B1767" t="s">
        <v>1500</v>
      </c>
      <c r="C1767">
        <v>11</v>
      </c>
      <c r="D1767" t="s">
        <v>6622</v>
      </c>
      <c r="E1767" t="s">
        <v>6241</v>
      </c>
      <c r="F1767" s="1">
        <v>11382</v>
      </c>
      <c r="G1767" s="1">
        <v>11382</v>
      </c>
      <c r="H1767" s="9">
        <v>1</v>
      </c>
    </row>
    <row r="1768" spans="1:8" x14ac:dyDescent="0.3">
      <c r="A1768" t="s">
        <v>317</v>
      </c>
      <c r="B1768" t="s">
        <v>318</v>
      </c>
      <c r="C1768">
        <v>8</v>
      </c>
      <c r="D1768" t="s">
        <v>6648</v>
      </c>
      <c r="E1768" t="s">
        <v>6414</v>
      </c>
      <c r="F1768" s="1">
        <v>6480</v>
      </c>
      <c r="G1768" s="1">
        <v>6480</v>
      </c>
      <c r="H1768" s="9">
        <v>1</v>
      </c>
    </row>
    <row r="1769" spans="1:8" x14ac:dyDescent="0.3">
      <c r="A1769" t="s">
        <v>6655</v>
      </c>
      <c r="B1769" t="s">
        <v>6656</v>
      </c>
      <c r="C1769">
        <v>8</v>
      </c>
      <c r="D1769" t="s">
        <v>6648</v>
      </c>
      <c r="E1769" t="s">
        <v>6414</v>
      </c>
      <c r="F1769" s="1">
        <v>0</v>
      </c>
      <c r="G1769" s="1">
        <v>0</v>
      </c>
      <c r="H1769" s="9">
        <v>1</v>
      </c>
    </row>
    <row r="1770" spans="1:8" x14ac:dyDescent="0.3">
      <c r="A1770" t="s">
        <v>6657</v>
      </c>
      <c r="B1770" t="s">
        <v>6658</v>
      </c>
      <c r="C1770">
        <v>8</v>
      </c>
      <c r="D1770" t="s">
        <v>6648</v>
      </c>
      <c r="E1770" t="s">
        <v>6414</v>
      </c>
      <c r="F1770" s="1">
        <v>0</v>
      </c>
      <c r="G1770" s="1">
        <v>0</v>
      </c>
      <c r="H1770" s="9">
        <v>1</v>
      </c>
    </row>
    <row r="1771" spans="1:8" x14ac:dyDescent="0.3">
      <c r="A1771" t="s">
        <v>1083</v>
      </c>
      <c r="B1771" t="s">
        <v>1084</v>
      </c>
      <c r="C1771">
        <v>8</v>
      </c>
      <c r="D1771" t="s">
        <v>6648</v>
      </c>
      <c r="E1771" t="s">
        <v>6414</v>
      </c>
      <c r="F1771" s="1">
        <v>9920</v>
      </c>
      <c r="G1771" s="1">
        <v>9631</v>
      </c>
      <c r="H1771" s="9">
        <v>1</v>
      </c>
    </row>
    <row r="1772" spans="1:8" x14ac:dyDescent="0.3">
      <c r="A1772" t="s">
        <v>812</v>
      </c>
      <c r="B1772" t="s">
        <v>813</v>
      </c>
      <c r="C1772">
        <v>9</v>
      </c>
      <c r="D1772" t="s">
        <v>6648</v>
      </c>
      <c r="E1772" t="s">
        <v>6450</v>
      </c>
      <c r="F1772" s="1">
        <v>40858</v>
      </c>
      <c r="G1772" s="1">
        <v>40858</v>
      </c>
      <c r="H1772" s="9">
        <v>1</v>
      </c>
    </row>
    <row r="1773" spans="1:8" x14ac:dyDescent="0.3">
      <c r="A1773" t="s">
        <v>1337</v>
      </c>
      <c r="B1773" t="s">
        <v>1338</v>
      </c>
      <c r="C1773">
        <v>9</v>
      </c>
      <c r="D1773" t="s">
        <v>6648</v>
      </c>
      <c r="E1773" t="s">
        <v>6450</v>
      </c>
      <c r="F1773" s="1">
        <v>23562</v>
      </c>
      <c r="G1773" s="1">
        <v>23562</v>
      </c>
      <c r="H1773" s="9">
        <v>1</v>
      </c>
    </row>
    <row r="1774" spans="1:8" x14ac:dyDescent="0.3">
      <c r="A1774" t="s">
        <v>6659</v>
      </c>
      <c r="B1774" t="s">
        <v>6660</v>
      </c>
      <c r="C1774">
        <v>9</v>
      </c>
      <c r="D1774" t="s">
        <v>6648</v>
      </c>
      <c r="E1774" t="s">
        <v>6450</v>
      </c>
      <c r="F1774" s="1">
        <v>0</v>
      </c>
      <c r="G1774" s="1">
        <v>0</v>
      </c>
      <c r="H1774" s="9">
        <v>1</v>
      </c>
    </row>
    <row r="1775" spans="1:8" x14ac:dyDescent="0.3">
      <c r="A1775" t="s">
        <v>6661</v>
      </c>
      <c r="B1775" t="s">
        <v>6662</v>
      </c>
      <c r="C1775">
        <v>9</v>
      </c>
      <c r="D1775" t="s">
        <v>6648</v>
      </c>
      <c r="E1775" t="s">
        <v>6450</v>
      </c>
      <c r="F1775" s="1">
        <v>0</v>
      </c>
      <c r="G1775" s="1">
        <v>0</v>
      </c>
      <c r="H1775" s="9">
        <v>1</v>
      </c>
    </row>
    <row r="1776" spans="1:8" x14ac:dyDescent="0.3">
      <c r="A1776" t="s">
        <v>6663</v>
      </c>
      <c r="B1776" t="s">
        <v>6664</v>
      </c>
      <c r="C1776">
        <v>9</v>
      </c>
      <c r="D1776" t="s">
        <v>6648</v>
      </c>
      <c r="E1776" t="s">
        <v>6450</v>
      </c>
      <c r="F1776" s="1">
        <v>0</v>
      </c>
      <c r="G1776" s="1">
        <v>0</v>
      </c>
      <c r="H1776" s="9">
        <v>1</v>
      </c>
    </row>
    <row r="1777" spans="1:8" x14ac:dyDescent="0.3">
      <c r="A1777" t="s">
        <v>2064</v>
      </c>
      <c r="B1777" t="s">
        <v>2065</v>
      </c>
      <c r="C1777">
        <v>10</v>
      </c>
      <c r="D1777" t="s">
        <v>6648</v>
      </c>
      <c r="E1777" t="s">
        <v>6241</v>
      </c>
      <c r="F1777" s="1">
        <v>913</v>
      </c>
      <c r="G1777" s="1">
        <v>913</v>
      </c>
      <c r="H1777" s="9">
        <v>1</v>
      </c>
    </row>
    <row r="1778" spans="1:8" x14ac:dyDescent="0.3">
      <c r="A1778" t="s">
        <v>1517</v>
      </c>
      <c r="B1778" t="s">
        <v>6665</v>
      </c>
      <c r="C1778">
        <v>11</v>
      </c>
      <c r="D1778" t="s">
        <v>6648</v>
      </c>
      <c r="E1778" t="s">
        <v>6143</v>
      </c>
      <c r="F1778" s="1">
        <v>38676</v>
      </c>
      <c r="G1778" s="1">
        <v>38676</v>
      </c>
      <c r="H1778" s="9">
        <v>1</v>
      </c>
    </row>
    <row r="1779" spans="1:8" x14ac:dyDescent="0.3">
      <c r="A1779" t="s">
        <v>6666</v>
      </c>
      <c r="B1779" t="s">
        <v>6667</v>
      </c>
      <c r="C1779">
        <v>11</v>
      </c>
      <c r="D1779" t="s">
        <v>6648</v>
      </c>
      <c r="E1779" t="s">
        <v>6143</v>
      </c>
      <c r="F1779" s="1">
        <v>0</v>
      </c>
      <c r="G1779" s="1">
        <v>0</v>
      </c>
      <c r="H1779" s="9">
        <v>1</v>
      </c>
    </row>
    <row r="1780" spans="1:8" x14ac:dyDescent="0.3">
      <c r="A1780" t="s">
        <v>3458</v>
      </c>
      <c r="B1780" t="s">
        <v>6668</v>
      </c>
      <c r="C1780">
        <v>125</v>
      </c>
      <c r="D1780" t="s">
        <v>6648</v>
      </c>
      <c r="E1780" t="s">
        <v>6669</v>
      </c>
      <c r="F1780" s="1">
        <v>58466</v>
      </c>
      <c r="G1780" s="1">
        <v>56929</v>
      </c>
      <c r="H1780" s="9">
        <v>1</v>
      </c>
    </row>
    <row r="1781" spans="1:8" x14ac:dyDescent="0.3">
      <c r="A1781" t="s">
        <v>3402</v>
      </c>
      <c r="B1781" t="s">
        <v>3403</v>
      </c>
      <c r="C1781">
        <v>178</v>
      </c>
      <c r="D1781" t="s">
        <v>6648</v>
      </c>
      <c r="E1781" t="s">
        <v>6529</v>
      </c>
      <c r="F1781" s="1">
        <v>9425</v>
      </c>
      <c r="G1781" s="1">
        <v>9425</v>
      </c>
      <c r="H1781" s="9">
        <v>1</v>
      </c>
    </row>
    <row r="1782" spans="1:8" x14ac:dyDescent="0.3">
      <c r="A1782" t="s">
        <v>3418</v>
      </c>
      <c r="B1782" t="s">
        <v>3419</v>
      </c>
      <c r="C1782">
        <v>178</v>
      </c>
      <c r="D1782" t="s">
        <v>6648</v>
      </c>
      <c r="E1782" t="s">
        <v>6529</v>
      </c>
      <c r="F1782" s="1">
        <v>5478</v>
      </c>
      <c r="G1782" s="1">
        <v>5478</v>
      </c>
      <c r="H1782" s="9">
        <v>1</v>
      </c>
    </row>
    <row r="1783" spans="1:8" x14ac:dyDescent="0.3">
      <c r="A1783" t="s">
        <v>2192</v>
      </c>
      <c r="B1783" t="s">
        <v>2193</v>
      </c>
      <c r="C1783">
        <v>305</v>
      </c>
      <c r="D1783" t="s">
        <v>6648</v>
      </c>
      <c r="E1783" s="2">
        <v>44407</v>
      </c>
      <c r="F1783" s="1">
        <v>5953</v>
      </c>
      <c r="G1783" s="1">
        <v>5953</v>
      </c>
      <c r="H1783" s="9">
        <v>0.75</v>
      </c>
    </row>
    <row r="1784" spans="1:8" x14ac:dyDescent="0.3">
      <c r="A1784" t="s">
        <v>3440</v>
      </c>
      <c r="B1784" t="s">
        <v>3441</v>
      </c>
      <c r="C1784">
        <v>314</v>
      </c>
      <c r="D1784" t="s">
        <v>6648</v>
      </c>
      <c r="E1784" s="2">
        <v>44420</v>
      </c>
      <c r="F1784" s="1">
        <v>26061</v>
      </c>
      <c r="G1784" s="1">
        <v>24020</v>
      </c>
      <c r="H1784" s="9">
        <v>0.65</v>
      </c>
    </row>
    <row r="1785" spans="1:8" x14ac:dyDescent="0.3">
      <c r="A1785" t="s">
        <v>2056</v>
      </c>
      <c r="B1785" t="s">
        <v>2057</v>
      </c>
      <c r="C1785">
        <v>117</v>
      </c>
      <c r="D1785" t="s">
        <v>6625</v>
      </c>
      <c r="E1785" t="s">
        <v>6133</v>
      </c>
      <c r="F1785" s="1">
        <v>2001</v>
      </c>
      <c r="G1785" s="1">
        <v>2001</v>
      </c>
      <c r="H1785" s="9">
        <v>1</v>
      </c>
    </row>
    <row r="1786" spans="1:8" x14ac:dyDescent="0.3">
      <c r="A1786" t="s">
        <v>3236</v>
      </c>
      <c r="B1786" t="s">
        <v>3237</v>
      </c>
      <c r="C1786">
        <v>117</v>
      </c>
      <c r="D1786" t="s">
        <v>6625</v>
      </c>
      <c r="E1786" t="s">
        <v>6133</v>
      </c>
      <c r="F1786" s="1">
        <v>9130</v>
      </c>
      <c r="G1786" s="1">
        <v>9130</v>
      </c>
      <c r="H1786" s="9">
        <v>1</v>
      </c>
    </row>
    <row r="1787" spans="1:8" x14ac:dyDescent="0.3">
      <c r="A1787" t="s">
        <v>3304</v>
      </c>
      <c r="B1787" t="s">
        <v>3305</v>
      </c>
      <c r="C1787">
        <v>117</v>
      </c>
      <c r="D1787" t="s">
        <v>6625</v>
      </c>
      <c r="E1787" t="s">
        <v>6133</v>
      </c>
      <c r="F1787" s="1">
        <v>46297</v>
      </c>
      <c r="G1787" s="1">
        <v>46297</v>
      </c>
      <c r="H1787" s="9">
        <v>1</v>
      </c>
    </row>
    <row r="1788" spans="1:8" x14ac:dyDescent="0.3">
      <c r="A1788" t="s">
        <v>6670</v>
      </c>
      <c r="B1788" t="s">
        <v>6671</v>
      </c>
      <c r="C1788">
        <v>0</v>
      </c>
      <c r="D1788" t="s">
        <v>6625</v>
      </c>
      <c r="F1788" s="1">
        <v>0</v>
      </c>
      <c r="G1788" s="1">
        <v>0</v>
      </c>
      <c r="H1788" s="9">
        <v>1</v>
      </c>
    </row>
    <row r="1789" spans="1:8" x14ac:dyDescent="0.3">
      <c r="A1789" t="s">
        <v>94</v>
      </c>
      <c r="B1789" t="s">
        <v>95</v>
      </c>
      <c r="C1789">
        <v>5</v>
      </c>
      <c r="D1789" t="s">
        <v>6625</v>
      </c>
      <c r="E1789" t="s">
        <v>6240</v>
      </c>
      <c r="F1789" s="1">
        <v>44470</v>
      </c>
      <c r="G1789" s="1">
        <v>44470</v>
      </c>
      <c r="H1789" s="9">
        <v>1</v>
      </c>
    </row>
    <row r="1790" spans="1:8" x14ac:dyDescent="0.3">
      <c r="A1790" t="s">
        <v>6672</v>
      </c>
      <c r="B1790" t="s">
        <v>6673</v>
      </c>
      <c r="C1790">
        <v>5</v>
      </c>
      <c r="D1790" t="s">
        <v>6652</v>
      </c>
      <c r="E1790" t="s">
        <v>6674</v>
      </c>
      <c r="F1790" s="1">
        <v>0</v>
      </c>
      <c r="G1790" s="1">
        <v>0</v>
      </c>
      <c r="H1790" s="9">
        <v>1</v>
      </c>
    </row>
    <row r="1791" spans="1:8" x14ac:dyDescent="0.3">
      <c r="A1791" t="s">
        <v>3092</v>
      </c>
      <c r="B1791" t="s">
        <v>3093</v>
      </c>
      <c r="C1791">
        <v>9</v>
      </c>
      <c r="D1791" t="s">
        <v>6652</v>
      </c>
      <c r="E1791" t="s">
        <v>6143</v>
      </c>
      <c r="F1791" s="1">
        <v>28876</v>
      </c>
      <c r="G1791" s="1">
        <v>28876</v>
      </c>
      <c r="H1791" s="9">
        <v>1</v>
      </c>
    </row>
    <row r="1792" spans="1:8" x14ac:dyDescent="0.3">
      <c r="A1792" t="s">
        <v>3452</v>
      </c>
      <c r="B1792" t="s">
        <v>3453</v>
      </c>
      <c r="C1792">
        <v>321</v>
      </c>
      <c r="D1792" t="s">
        <v>6675</v>
      </c>
      <c r="E1792" s="2">
        <v>44434</v>
      </c>
      <c r="F1792" s="1">
        <v>18243</v>
      </c>
      <c r="G1792" s="1">
        <v>17222</v>
      </c>
      <c r="H1792" s="9">
        <v>0.7</v>
      </c>
    </row>
    <row r="1793" spans="1:8" x14ac:dyDescent="0.3">
      <c r="A1793" t="s">
        <v>6676</v>
      </c>
      <c r="B1793" t="s">
        <v>6677</v>
      </c>
      <c r="C1793">
        <v>56</v>
      </c>
      <c r="D1793" t="s">
        <v>6675</v>
      </c>
      <c r="E1793" t="s">
        <v>6678</v>
      </c>
      <c r="F1793" s="1">
        <v>0</v>
      </c>
      <c r="G1793" s="1">
        <v>0</v>
      </c>
      <c r="H1793" s="9">
        <v>1</v>
      </c>
    </row>
    <row r="1794" spans="1:8" x14ac:dyDescent="0.3">
      <c r="A1794" t="s">
        <v>6679</v>
      </c>
      <c r="B1794" t="s">
        <v>6680</v>
      </c>
      <c r="C1794">
        <v>0</v>
      </c>
      <c r="D1794" t="s">
        <v>6681</v>
      </c>
      <c r="F1794" s="1">
        <v>0</v>
      </c>
      <c r="G1794" s="1">
        <v>0</v>
      </c>
      <c r="H1794" s="9">
        <v>1</v>
      </c>
    </row>
    <row r="1795" spans="1:8" x14ac:dyDescent="0.3">
      <c r="A1795" t="s">
        <v>3446</v>
      </c>
      <c r="B1795" t="s">
        <v>3447</v>
      </c>
      <c r="C1795">
        <v>257</v>
      </c>
      <c r="D1795" t="s">
        <v>6681</v>
      </c>
      <c r="E1795" t="s">
        <v>6120</v>
      </c>
      <c r="F1795" s="1">
        <v>26061</v>
      </c>
      <c r="G1795" s="1">
        <v>24020</v>
      </c>
      <c r="H1795" s="9">
        <v>1</v>
      </c>
    </row>
    <row r="1796" spans="1:8" x14ac:dyDescent="0.3">
      <c r="A1796" t="s">
        <v>6682</v>
      </c>
      <c r="B1796" t="s">
        <v>6683</v>
      </c>
      <c r="C1796">
        <v>0</v>
      </c>
      <c r="D1796" t="s">
        <v>6240</v>
      </c>
      <c r="F1796" s="1">
        <v>0</v>
      </c>
      <c r="G1796" s="1">
        <v>0</v>
      </c>
      <c r="H1796" s="9">
        <v>1</v>
      </c>
    </row>
    <row r="1797" spans="1:8" x14ac:dyDescent="0.3">
      <c r="A1797" t="s">
        <v>1093</v>
      </c>
      <c r="B1797" t="s">
        <v>1094</v>
      </c>
      <c r="C1797">
        <v>5</v>
      </c>
      <c r="D1797" t="s">
        <v>6240</v>
      </c>
      <c r="E1797" t="s">
        <v>6241</v>
      </c>
      <c r="F1797" s="1">
        <v>4837</v>
      </c>
      <c r="G1797" s="1">
        <v>4837</v>
      </c>
      <c r="H1797" s="9">
        <v>1</v>
      </c>
    </row>
    <row r="1798" spans="1:8" x14ac:dyDescent="0.3">
      <c r="A1798" t="s">
        <v>6684</v>
      </c>
      <c r="B1798" t="s">
        <v>6685</v>
      </c>
      <c r="C1798">
        <v>6</v>
      </c>
      <c r="D1798" t="s">
        <v>6240</v>
      </c>
      <c r="E1798" t="s">
        <v>6143</v>
      </c>
      <c r="F1798" s="1">
        <v>0</v>
      </c>
      <c r="G1798" s="1">
        <v>0</v>
      </c>
      <c r="H1798" s="9">
        <v>1</v>
      </c>
    </row>
    <row r="1799" spans="1:8" x14ac:dyDescent="0.3">
      <c r="A1799" t="s">
        <v>6686</v>
      </c>
      <c r="B1799" t="s">
        <v>6687</v>
      </c>
      <c r="C1799">
        <v>6</v>
      </c>
      <c r="D1799" t="s">
        <v>6240</v>
      </c>
      <c r="E1799" t="s">
        <v>6143</v>
      </c>
      <c r="F1799" s="1">
        <v>0</v>
      </c>
      <c r="G1799" s="1">
        <v>0</v>
      </c>
      <c r="H1799" s="9">
        <v>1</v>
      </c>
    </row>
    <row r="1800" spans="1:8" x14ac:dyDescent="0.3">
      <c r="A1800" t="s">
        <v>6688</v>
      </c>
      <c r="B1800" t="s">
        <v>6689</v>
      </c>
      <c r="C1800">
        <v>6</v>
      </c>
      <c r="D1800" t="s">
        <v>6240</v>
      </c>
      <c r="E1800" t="s">
        <v>6143</v>
      </c>
      <c r="F1800" s="1">
        <v>0</v>
      </c>
      <c r="G1800" s="1">
        <v>0</v>
      </c>
      <c r="H1800" s="9">
        <v>1</v>
      </c>
    </row>
    <row r="1801" spans="1:8" x14ac:dyDescent="0.3">
      <c r="A1801" t="s">
        <v>2024</v>
      </c>
      <c r="B1801" t="s">
        <v>2025</v>
      </c>
      <c r="C1801">
        <v>191</v>
      </c>
      <c r="D1801" t="s">
        <v>6240</v>
      </c>
      <c r="E1801" t="s">
        <v>6104</v>
      </c>
      <c r="F1801" s="1">
        <v>1213</v>
      </c>
      <c r="G1801" s="1">
        <v>1178</v>
      </c>
      <c r="H1801" s="9">
        <v>1</v>
      </c>
    </row>
    <row r="1802" spans="1:8" x14ac:dyDescent="0.3">
      <c r="A1802" t="s">
        <v>79</v>
      </c>
      <c r="B1802" t="s">
        <v>80</v>
      </c>
      <c r="C1802">
        <v>5</v>
      </c>
      <c r="D1802" t="s">
        <v>6674</v>
      </c>
      <c r="E1802" t="s">
        <v>6241</v>
      </c>
      <c r="F1802" s="1">
        <v>3652</v>
      </c>
      <c r="G1802" s="1">
        <v>3652</v>
      </c>
      <c r="H1802" s="9">
        <v>1</v>
      </c>
    </row>
    <row r="1803" spans="1:8" x14ac:dyDescent="0.3">
      <c r="A1803" t="s">
        <v>96</v>
      </c>
      <c r="B1803" t="s">
        <v>97</v>
      </c>
      <c r="C1803">
        <v>226</v>
      </c>
      <c r="D1803" t="s">
        <v>6674</v>
      </c>
      <c r="E1803" t="s">
        <v>6690</v>
      </c>
      <c r="F1803" s="1">
        <v>152390</v>
      </c>
      <c r="G1803" s="1">
        <v>154002</v>
      </c>
      <c r="H1803" s="9">
        <v>1</v>
      </c>
    </row>
    <row r="1804" spans="1:8" x14ac:dyDescent="0.3">
      <c r="A1804" t="s">
        <v>6691</v>
      </c>
      <c r="B1804" t="s">
        <v>6692</v>
      </c>
      <c r="C1804">
        <v>5</v>
      </c>
      <c r="D1804" t="s">
        <v>6693</v>
      </c>
      <c r="E1804" t="s">
        <v>6143</v>
      </c>
      <c r="F1804" s="1">
        <v>0</v>
      </c>
      <c r="G1804" s="1">
        <v>0</v>
      </c>
      <c r="H1804" s="9">
        <v>1</v>
      </c>
    </row>
    <row r="1805" spans="1:8" x14ac:dyDescent="0.3">
      <c r="A1805" t="s">
        <v>6694</v>
      </c>
      <c r="B1805" t="s">
        <v>6695</v>
      </c>
      <c r="C1805">
        <v>0</v>
      </c>
      <c r="D1805" t="s">
        <v>6450</v>
      </c>
      <c r="F1805" s="1">
        <v>0</v>
      </c>
      <c r="G1805" s="1">
        <v>0</v>
      </c>
      <c r="H1805" s="9">
        <v>1</v>
      </c>
    </row>
    <row r="1806" spans="1:8" x14ac:dyDescent="0.3">
      <c r="A1806" t="s">
        <v>6696</v>
      </c>
      <c r="B1806" t="s">
        <v>6697</v>
      </c>
      <c r="C1806">
        <v>0</v>
      </c>
      <c r="D1806" t="s">
        <v>6450</v>
      </c>
      <c r="F1806" s="1">
        <v>0</v>
      </c>
      <c r="G1806" s="1">
        <v>0</v>
      </c>
      <c r="H1806" s="9">
        <v>1</v>
      </c>
    </row>
    <row r="1807" spans="1:8" x14ac:dyDescent="0.3">
      <c r="A1807" t="s">
        <v>1453</v>
      </c>
      <c r="B1807" t="s">
        <v>1454</v>
      </c>
      <c r="C1807">
        <v>2</v>
      </c>
      <c r="D1807" t="s">
        <v>6450</v>
      </c>
      <c r="E1807" t="s">
        <v>6143</v>
      </c>
      <c r="F1807" s="1">
        <v>92544</v>
      </c>
      <c r="G1807" s="1">
        <v>94395</v>
      </c>
      <c r="H1807" s="9">
        <v>1</v>
      </c>
    </row>
    <row r="1808" spans="1:8" x14ac:dyDescent="0.3">
      <c r="A1808" t="s">
        <v>6698</v>
      </c>
      <c r="B1808" t="s">
        <v>6699</v>
      </c>
      <c r="C1808">
        <v>2</v>
      </c>
      <c r="D1808" t="s">
        <v>6450</v>
      </c>
      <c r="E1808" t="s">
        <v>6143</v>
      </c>
      <c r="F1808" s="1">
        <v>0</v>
      </c>
      <c r="G1808" s="1">
        <v>0</v>
      </c>
      <c r="H1808" s="9">
        <v>1</v>
      </c>
    </row>
    <row r="1809" spans="1:8" x14ac:dyDescent="0.3">
      <c r="A1809" t="s">
        <v>1777</v>
      </c>
      <c r="B1809" t="s">
        <v>1772</v>
      </c>
      <c r="C1809">
        <v>5</v>
      </c>
      <c r="D1809" t="s">
        <v>6450</v>
      </c>
      <c r="E1809" t="s">
        <v>6700</v>
      </c>
      <c r="F1809" s="1">
        <v>34933</v>
      </c>
      <c r="G1809" s="1">
        <v>34933</v>
      </c>
      <c r="H1809" s="9">
        <v>1</v>
      </c>
    </row>
    <row r="1810" spans="1:8" x14ac:dyDescent="0.3">
      <c r="A1810" t="s">
        <v>6701</v>
      </c>
      <c r="B1810" t="s">
        <v>6702</v>
      </c>
      <c r="C1810">
        <v>0</v>
      </c>
      <c r="D1810" t="s">
        <v>6241</v>
      </c>
      <c r="F1810" s="1">
        <v>0</v>
      </c>
      <c r="G1810" s="1">
        <v>0</v>
      </c>
      <c r="H1810" s="9">
        <v>1</v>
      </c>
    </row>
    <row r="1811" spans="1:8" x14ac:dyDescent="0.3">
      <c r="A1811" t="s">
        <v>6703</v>
      </c>
      <c r="B1811" t="s">
        <v>6704</v>
      </c>
      <c r="C1811">
        <v>0</v>
      </c>
      <c r="E1811" t="s">
        <v>6241</v>
      </c>
      <c r="F1811" s="1">
        <v>0</v>
      </c>
      <c r="G1811" s="1">
        <v>0</v>
      </c>
      <c r="H1811" s="9">
        <v>1</v>
      </c>
    </row>
    <row r="1812" spans="1:8" x14ac:dyDescent="0.3">
      <c r="A1812" t="s">
        <v>6705</v>
      </c>
      <c r="B1812" t="s">
        <v>6706</v>
      </c>
      <c r="C1812">
        <v>0</v>
      </c>
      <c r="E1812" t="s">
        <v>6143</v>
      </c>
      <c r="F1812" s="1">
        <v>0</v>
      </c>
      <c r="G1812" s="1">
        <v>0</v>
      </c>
      <c r="H1812" s="9">
        <v>1</v>
      </c>
    </row>
    <row r="1813" spans="1:8" x14ac:dyDescent="0.3">
      <c r="A1813" t="s">
        <v>6707</v>
      </c>
      <c r="B1813" t="s">
        <v>6708</v>
      </c>
      <c r="C1813">
        <v>183</v>
      </c>
      <c r="D1813" t="s">
        <v>6143</v>
      </c>
      <c r="E1813" t="s">
        <v>6534</v>
      </c>
      <c r="F1813" s="1">
        <v>0</v>
      </c>
      <c r="G1813" s="1">
        <v>0</v>
      </c>
      <c r="H1813" s="9">
        <v>1</v>
      </c>
    </row>
    <row r="1814" spans="1:8" x14ac:dyDescent="0.3">
      <c r="A1814" t="s">
        <v>1491</v>
      </c>
      <c r="B1814" t="s">
        <v>1492</v>
      </c>
      <c r="C1814">
        <v>7</v>
      </c>
      <c r="D1814" t="s">
        <v>6143</v>
      </c>
      <c r="E1814" t="s">
        <v>6709</v>
      </c>
      <c r="F1814" s="1">
        <v>4778</v>
      </c>
      <c r="G1814" s="1">
        <v>4778</v>
      </c>
      <c r="H1814" s="9">
        <v>1</v>
      </c>
    </row>
    <row r="1815" spans="1:8" x14ac:dyDescent="0.3">
      <c r="A1815" t="s">
        <v>6710</v>
      </c>
      <c r="B1815" t="s">
        <v>6711</v>
      </c>
      <c r="C1815">
        <v>22</v>
      </c>
      <c r="D1815" t="s">
        <v>6143</v>
      </c>
      <c r="E1815" t="s">
        <v>6064</v>
      </c>
      <c r="F1815" s="1">
        <v>0</v>
      </c>
      <c r="G1815" s="1">
        <v>0</v>
      </c>
      <c r="H1815" s="9">
        <v>1</v>
      </c>
    </row>
    <row r="1816" spans="1:8" x14ac:dyDescent="0.3">
      <c r="A1816" t="s">
        <v>6712</v>
      </c>
      <c r="B1816" t="s">
        <v>6713</v>
      </c>
      <c r="C1816">
        <v>0</v>
      </c>
      <c r="E1816" t="s">
        <v>6143</v>
      </c>
      <c r="F1816" s="1">
        <v>0</v>
      </c>
      <c r="G1816" s="1">
        <v>0</v>
      </c>
      <c r="H1816" s="9">
        <v>1</v>
      </c>
    </row>
    <row r="1817" spans="1:8" x14ac:dyDescent="0.3">
      <c r="A1817" t="s">
        <v>6714</v>
      </c>
      <c r="B1817" t="s">
        <v>6715</v>
      </c>
      <c r="C1817">
        <v>21</v>
      </c>
      <c r="D1817" t="s">
        <v>6716</v>
      </c>
      <c r="E1817" t="s">
        <v>6064</v>
      </c>
      <c r="F1817" s="1">
        <v>0</v>
      </c>
      <c r="G1817" s="1">
        <v>0</v>
      </c>
      <c r="H1817" s="9">
        <v>1</v>
      </c>
    </row>
    <row r="1818" spans="1:8" x14ac:dyDescent="0.3">
      <c r="A1818" t="s">
        <v>6717</v>
      </c>
      <c r="B1818" t="s">
        <v>6718</v>
      </c>
      <c r="C1818">
        <v>21</v>
      </c>
      <c r="D1818" t="s">
        <v>6716</v>
      </c>
      <c r="E1818" t="s">
        <v>6064</v>
      </c>
      <c r="F1818" s="1">
        <v>0</v>
      </c>
      <c r="G1818" s="1">
        <v>0</v>
      </c>
      <c r="H1818" s="9">
        <v>1</v>
      </c>
    </row>
    <row r="1819" spans="1:8" x14ac:dyDescent="0.3">
      <c r="A1819" t="s">
        <v>6719</v>
      </c>
      <c r="B1819" t="s">
        <v>6720</v>
      </c>
      <c r="C1819">
        <v>145</v>
      </c>
      <c r="D1819" t="s">
        <v>6716</v>
      </c>
      <c r="E1819" t="s">
        <v>6203</v>
      </c>
      <c r="F1819" s="1">
        <v>0</v>
      </c>
      <c r="G1819" s="1">
        <v>0</v>
      </c>
      <c r="H1819" s="9">
        <v>1</v>
      </c>
    </row>
    <row r="1820" spans="1:8" x14ac:dyDescent="0.3">
      <c r="A1820" t="s">
        <v>604</v>
      </c>
      <c r="B1820" t="s">
        <v>605</v>
      </c>
      <c r="C1820">
        <v>5</v>
      </c>
      <c r="D1820" t="s">
        <v>6716</v>
      </c>
      <c r="E1820" t="s">
        <v>6721</v>
      </c>
      <c r="F1820" s="1">
        <v>866</v>
      </c>
      <c r="G1820" s="1">
        <v>866</v>
      </c>
      <c r="H1820" s="9">
        <v>1</v>
      </c>
    </row>
    <row r="1821" spans="1:8" x14ac:dyDescent="0.3">
      <c r="A1821" t="s">
        <v>628</v>
      </c>
      <c r="B1821" t="s">
        <v>629</v>
      </c>
      <c r="C1821">
        <v>5</v>
      </c>
      <c r="D1821" t="s">
        <v>6716</v>
      </c>
      <c r="E1821" t="s">
        <v>6721</v>
      </c>
      <c r="F1821" s="1">
        <v>1229</v>
      </c>
      <c r="G1821" s="1">
        <v>1229</v>
      </c>
      <c r="H1821" s="9">
        <v>1</v>
      </c>
    </row>
    <row r="1822" spans="1:8" x14ac:dyDescent="0.3">
      <c r="A1822" t="s">
        <v>3102</v>
      </c>
      <c r="B1822" t="s">
        <v>3103</v>
      </c>
      <c r="C1822">
        <v>15</v>
      </c>
      <c r="D1822" t="s">
        <v>6716</v>
      </c>
      <c r="E1822" t="s">
        <v>6722</v>
      </c>
      <c r="F1822" s="1">
        <v>28876</v>
      </c>
      <c r="G1822" s="1">
        <v>28876</v>
      </c>
      <c r="H1822" s="9">
        <v>1</v>
      </c>
    </row>
    <row r="1823" spans="1:8" x14ac:dyDescent="0.3">
      <c r="A1823" t="s">
        <v>814</v>
      </c>
      <c r="B1823" t="s">
        <v>815</v>
      </c>
      <c r="C1823">
        <v>20</v>
      </c>
      <c r="D1823" t="s">
        <v>6716</v>
      </c>
      <c r="E1823" t="s">
        <v>6723</v>
      </c>
      <c r="F1823" s="1">
        <v>40858</v>
      </c>
      <c r="G1823" s="1">
        <v>40858</v>
      </c>
      <c r="H1823" s="9">
        <v>1</v>
      </c>
    </row>
    <row r="1824" spans="1:8" x14ac:dyDescent="0.3">
      <c r="A1824" t="s">
        <v>1241</v>
      </c>
      <c r="B1824" t="s">
        <v>1242</v>
      </c>
      <c r="C1824">
        <v>184</v>
      </c>
      <c r="D1824" t="s">
        <v>6716</v>
      </c>
      <c r="E1824" t="s">
        <v>6104</v>
      </c>
      <c r="F1824" s="1">
        <v>0</v>
      </c>
      <c r="G1824" s="1">
        <v>0</v>
      </c>
      <c r="H1824" s="9">
        <v>1</v>
      </c>
    </row>
    <row r="1825" spans="1:8" x14ac:dyDescent="0.3">
      <c r="A1825" t="s">
        <v>196</v>
      </c>
      <c r="B1825" t="s">
        <v>197</v>
      </c>
      <c r="C1825">
        <v>287</v>
      </c>
      <c r="D1825" t="s">
        <v>6716</v>
      </c>
      <c r="E1825" s="2">
        <v>44399</v>
      </c>
      <c r="F1825" s="1">
        <v>0</v>
      </c>
      <c r="G1825" s="1">
        <v>0</v>
      </c>
      <c r="H1825" s="9">
        <v>0.98</v>
      </c>
    </row>
    <row r="1826" spans="1:8" x14ac:dyDescent="0.3">
      <c r="A1826" t="s">
        <v>204</v>
      </c>
      <c r="B1826" t="s">
        <v>205</v>
      </c>
      <c r="C1826">
        <v>287</v>
      </c>
      <c r="D1826" t="s">
        <v>6716</v>
      </c>
      <c r="E1826" s="2">
        <v>44399</v>
      </c>
      <c r="F1826" s="1">
        <v>0</v>
      </c>
      <c r="G1826" s="1">
        <v>0</v>
      </c>
      <c r="H1826" s="9">
        <v>0.9</v>
      </c>
    </row>
    <row r="1827" spans="1:8" x14ac:dyDescent="0.3">
      <c r="A1827" t="s">
        <v>1495</v>
      </c>
      <c r="B1827" t="s">
        <v>1496</v>
      </c>
      <c r="C1827">
        <v>3</v>
      </c>
      <c r="D1827" t="s">
        <v>6700</v>
      </c>
      <c r="E1827" t="s">
        <v>6721</v>
      </c>
      <c r="F1827" s="1">
        <v>12197</v>
      </c>
      <c r="G1827" s="1">
        <v>12197</v>
      </c>
      <c r="H1827" s="9">
        <v>1</v>
      </c>
    </row>
    <row r="1828" spans="1:8" x14ac:dyDescent="0.3">
      <c r="A1828" t="s">
        <v>1908</v>
      </c>
      <c r="B1828" t="s">
        <v>1909</v>
      </c>
      <c r="C1828">
        <v>3</v>
      </c>
      <c r="D1828" t="s">
        <v>6700</v>
      </c>
      <c r="E1828" t="s">
        <v>6721</v>
      </c>
      <c r="F1828" s="1">
        <v>1518</v>
      </c>
      <c r="G1828" s="1">
        <v>1518</v>
      </c>
      <c r="H1828" s="9">
        <v>1</v>
      </c>
    </row>
    <row r="1829" spans="1:8" x14ac:dyDescent="0.3">
      <c r="A1829" t="s">
        <v>1938</v>
      </c>
      <c r="B1829" t="s">
        <v>1939</v>
      </c>
      <c r="C1829">
        <v>3</v>
      </c>
      <c r="D1829" t="s">
        <v>6700</v>
      </c>
      <c r="E1829" t="s">
        <v>6721</v>
      </c>
      <c r="F1829" s="1">
        <v>18207</v>
      </c>
      <c r="G1829" s="1">
        <v>18207</v>
      </c>
      <c r="H1829" s="9">
        <v>1</v>
      </c>
    </row>
    <row r="1830" spans="1:8" x14ac:dyDescent="0.3">
      <c r="A1830" t="s">
        <v>1049</v>
      </c>
      <c r="B1830" t="s">
        <v>1050</v>
      </c>
      <c r="C1830">
        <v>2</v>
      </c>
      <c r="D1830" t="s">
        <v>6724</v>
      </c>
      <c r="E1830" t="s">
        <v>6721</v>
      </c>
      <c r="F1830" s="1">
        <v>9568</v>
      </c>
      <c r="G1830" s="1">
        <v>9568</v>
      </c>
      <c r="H1830" s="9">
        <v>1</v>
      </c>
    </row>
    <row r="1831" spans="1:8" x14ac:dyDescent="0.3">
      <c r="A1831" t="s">
        <v>6725</v>
      </c>
      <c r="B1831" t="s">
        <v>6726</v>
      </c>
      <c r="C1831">
        <v>2</v>
      </c>
      <c r="D1831" t="s">
        <v>6724</v>
      </c>
      <c r="E1831" t="s">
        <v>6721</v>
      </c>
      <c r="F1831" s="1">
        <v>0</v>
      </c>
      <c r="G1831" s="1">
        <v>0</v>
      </c>
      <c r="H1831" s="9">
        <v>1</v>
      </c>
    </row>
    <row r="1832" spans="1:8" x14ac:dyDescent="0.3">
      <c r="A1832" t="s">
        <v>6727</v>
      </c>
      <c r="B1832" t="s">
        <v>6728</v>
      </c>
      <c r="C1832">
        <v>2</v>
      </c>
      <c r="D1832" t="s">
        <v>6724</v>
      </c>
      <c r="E1832" t="s">
        <v>6721</v>
      </c>
      <c r="F1832" s="1">
        <v>0</v>
      </c>
      <c r="G1832" s="1">
        <v>0</v>
      </c>
      <c r="H1832" s="9">
        <v>1</v>
      </c>
    </row>
    <row r="1833" spans="1:8" x14ac:dyDescent="0.3">
      <c r="A1833" t="s">
        <v>6729</v>
      </c>
      <c r="B1833" t="s">
        <v>6730</v>
      </c>
      <c r="C1833">
        <v>2</v>
      </c>
      <c r="D1833" t="s">
        <v>6724</v>
      </c>
      <c r="E1833" t="s">
        <v>6721</v>
      </c>
      <c r="F1833" s="1">
        <v>0</v>
      </c>
      <c r="G1833" s="1">
        <v>0</v>
      </c>
      <c r="H1833" s="9">
        <v>1</v>
      </c>
    </row>
    <row r="1834" spans="1:8" x14ac:dyDescent="0.3">
      <c r="A1834" t="s">
        <v>6731</v>
      </c>
      <c r="B1834" t="s">
        <v>6325</v>
      </c>
      <c r="C1834">
        <v>27</v>
      </c>
      <c r="D1834" t="s">
        <v>6724</v>
      </c>
      <c r="E1834" t="s">
        <v>6265</v>
      </c>
      <c r="F1834" s="1">
        <v>0</v>
      </c>
      <c r="G1834" s="1">
        <v>0</v>
      </c>
      <c r="H1834" s="9">
        <v>1</v>
      </c>
    </row>
    <row r="1835" spans="1:8" x14ac:dyDescent="0.3">
      <c r="A1835" t="s">
        <v>6732</v>
      </c>
      <c r="B1835" t="s">
        <v>6733</v>
      </c>
      <c r="C1835">
        <v>0</v>
      </c>
      <c r="D1835" t="s">
        <v>6721</v>
      </c>
      <c r="F1835" s="1">
        <v>0</v>
      </c>
      <c r="G1835" s="1">
        <v>0</v>
      </c>
      <c r="H1835" s="9">
        <v>1</v>
      </c>
    </row>
    <row r="1836" spans="1:8" x14ac:dyDescent="0.3">
      <c r="A1836" t="s">
        <v>6734</v>
      </c>
      <c r="B1836" t="s">
        <v>6735</v>
      </c>
      <c r="C1836">
        <v>1</v>
      </c>
      <c r="D1836" t="s">
        <v>6709</v>
      </c>
      <c r="E1836" t="s">
        <v>6736</v>
      </c>
      <c r="F1836" s="1">
        <v>0</v>
      </c>
      <c r="G1836" s="1">
        <v>0</v>
      </c>
      <c r="H1836" s="9">
        <v>1</v>
      </c>
    </row>
    <row r="1837" spans="1:8" x14ac:dyDescent="0.3">
      <c r="A1837" t="s">
        <v>6737</v>
      </c>
      <c r="B1837" t="s">
        <v>6738</v>
      </c>
      <c r="C1837">
        <v>26</v>
      </c>
      <c r="D1837" t="s">
        <v>6709</v>
      </c>
      <c r="E1837" t="s">
        <v>6263</v>
      </c>
      <c r="F1837" s="1">
        <v>0</v>
      </c>
      <c r="G1837" s="1">
        <v>0</v>
      </c>
      <c r="H1837" s="9">
        <v>1</v>
      </c>
    </row>
    <row r="1838" spans="1:8" x14ac:dyDescent="0.3">
      <c r="A1838" t="s">
        <v>6739</v>
      </c>
      <c r="B1838" t="s">
        <v>6740</v>
      </c>
      <c r="C1838">
        <v>0</v>
      </c>
      <c r="D1838" t="s">
        <v>6736</v>
      </c>
      <c r="F1838" s="1">
        <v>0</v>
      </c>
      <c r="G1838" s="1">
        <v>0</v>
      </c>
      <c r="H1838" s="9">
        <v>1</v>
      </c>
    </row>
    <row r="1839" spans="1:8" x14ac:dyDescent="0.3">
      <c r="A1839" t="s">
        <v>6741</v>
      </c>
      <c r="B1839" t="s">
        <v>6742</v>
      </c>
      <c r="C1839">
        <v>2</v>
      </c>
      <c r="D1839" t="s">
        <v>6736</v>
      </c>
      <c r="E1839" t="s">
        <v>6743</v>
      </c>
      <c r="F1839" s="1">
        <v>0</v>
      </c>
      <c r="G1839" s="1">
        <v>0</v>
      </c>
      <c r="H1839" s="9">
        <v>1</v>
      </c>
    </row>
    <row r="1840" spans="1:8" x14ac:dyDescent="0.3">
      <c r="A1840" t="s">
        <v>892</v>
      </c>
      <c r="B1840" t="s">
        <v>893</v>
      </c>
      <c r="C1840">
        <v>4</v>
      </c>
      <c r="D1840" t="s">
        <v>6736</v>
      </c>
      <c r="E1840" t="s">
        <v>6526</v>
      </c>
      <c r="F1840" s="1">
        <v>8247</v>
      </c>
      <c r="G1840" s="1">
        <v>8247</v>
      </c>
      <c r="H1840" s="9">
        <v>1</v>
      </c>
    </row>
    <row r="1841" spans="1:8" x14ac:dyDescent="0.3">
      <c r="A1841" t="s">
        <v>6744</v>
      </c>
      <c r="B1841" t="s">
        <v>6745</v>
      </c>
      <c r="C1841">
        <v>4</v>
      </c>
      <c r="D1841" t="s">
        <v>6736</v>
      </c>
      <c r="E1841" t="s">
        <v>6526</v>
      </c>
      <c r="F1841" s="1">
        <v>0</v>
      </c>
      <c r="G1841" s="1">
        <v>0</v>
      </c>
      <c r="H1841" s="9">
        <v>1</v>
      </c>
    </row>
    <row r="1842" spans="1:8" x14ac:dyDescent="0.3">
      <c r="A1842" t="s">
        <v>6746</v>
      </c>
      <c r="B1842" t="s">
        <v>6747</v>
      </c>
      <c r="C1842">
        <v>15</v>
      </c>
      <c r="D1842" t="s">
        <v>6736</v>
      </c>
      <c r="E1842" t="s">
        <v>6064</v>
      </c>
      <c r="F1842" s="1">
        <v>0</v>
      </c>
      <c r="G1842" s="1">
        <v>0</v>
      </c>
      <c r="H1842" s="9">
        <v>1</v>
      </c>
    </row>
    <row r="1843" spans="1:8" x14ac:dyDescent="0.3">
      <c r="A1843" t="s">
        <v>6748</v>
      </c>
      <c r="B1843" t="s">
        <v>6749</v>
      </c>
      <c r="C1843">
        <v>5</v>
      </c>
      <c r="D1843" t="s">
        <v>6750</v>
      </c>
      <c r="E1843" t="s">
        <v>6641</v>
      </c>
      <c r="F1843" s="1">
        <v>0</v>
      </c>
      <c r="G1843" s="1">
        <v>0</v>
      </c>
      <c r="H1843" s="9">
        <v>1</v>
      </c>
    </row>
    <row r="1844" spans="1:8" x14ac:dyDescent="0.3">
      <c r="A1844" t="s">
        <v>1781</v>
      </c>
      <c r="B1844" t="s">
        <v>1776</v>
      </c>
      <c r="C1844">
        <v>23</v>
      </c>
      <c r="D1844" t="s">
        <v>6750</v>
      </c>
      <c r="E1844" t="s">
        <v>6751</v>
      </c>
      <c r="F1844" s="1">
        <v>34933</v>
      </c>
      <c r="G1844" s="1">
        <v>34933</v>
      </c>
      <c r="H1844" s="9">
        <v>1</v>
      </c>
    </row>
    <row r="1845" spans="1:8" x14ac:dyDescent="0.3">
      <c r="A1845" t="s">
        <v>6752</v>
      </c>
      <c r="B1845" t="s">
        <v>6753</v>
      </c>
      <c r="C1845">
        <v>1</v>
      </c>
      <c r="D1845" t="s">
        <v>6743</v>
      </c>
      <c r="E1845" t="s">
        <v>6754</v>
      </c>
      <c r="F1845" s="1">
        <v>0</v>
      </c>
      <c r="G1845" s="1">
        <v>0</v>
      </c>
      <c r="H1845" s="9">
        <v>1</v>
      </c>
    </row>
    <row r="1846" spans="1:8" x14ac:dyDescent="0.3">
      <c r="A1846" t="s">
        <v>1902</v>
      </c>
      <c r="B1846" t="s">
        <v>1903</v>
      </c>
      <c r="C1846">
        <v>1</v>
      </c>
      <c r="D1846" t="s">
        <v>6754</v>
      </c>
      <c r="E1846" t="s">
        <v>6526</v>
      </c>
      <c r="F1846" s="1">
        <v>1518</v>
      </c>
      <c r="G1846" s="1">
        <v>1518</v>
      </c>
      <c r="H1846" s="9">
        <v>1</v>
      </c>
    </row>
    <row r="1847" spans="1:8" x14ac:dyDescent="0.3">
      <c r="A1847" t="s">
        <v>1932</v>
      </c>
      <c r="B1847" t="s">
        <v>1933</v>
      </c>
      <c r="C1847">
        <v>1</v>
      </c>
      <c r="D1847" t="s">
        <v>6754</v>
      </c>
      <c r="E1847" t="s">
        <v>6526</v>
      </c>
      <c r="F1847" s="1">
        <v>7283</v>
      </c>
      <c r="G1847" s="1">
        <v>7283</v>
      </c>
      <c r="H1847" s="9">
        <v>1</v>
      </c>
    </row>
    <row r="1848" spans="1:8" x14ac:dyDescent="0.3">
      <c r="A1848" t="s">
        <v>6755</v>
      </c>
      <c r="B1848" t="s">
        <v>6756</v>
      </c>
      <c r="C1848">
        <v>0</v>
      </c>
      <c r="E1848" t="s">
        <v>6754</v>
      </c>
      <c r="F1848" s="1">
        <v>0</v>
      </c>
      <c r="G1848" s="1">
        <v>0</v>
      </c>
      <c r="H1848" s="9">
        <v>1</v>
      </c>
    </row>
    <row r="1849" spans="1:8" x14ac:dyDescent="0.3">
      <c r="A1849" t="s">
        <v>6757</v>
      </c>
      <c r="B1849" t="s">
        <v>6758</v>
      </c>
      <c r="C1849">
        <v>0</v>
      </c>
      <c r="D1849" t="s">
        <v>6526</v>
      </c>
      <c r="F1849" s="1">
        <v>0</v>
      </c>
      <c r="G1849" s="1">
        <v>0</v>
      </c>
      <c r="H1849" s="9">
        <v>1</v>
      </c>
    </row>
    <row r="1850" spans="1:8" x14ac:dyDescent="0.3">
      <c r="A1850" t="s">
        <v>6759</v>
      </c>
      <c r="B1850" t="s">
        <v>6760</v>
      </c>
      <c r="C1850">
        <v>0</v>
      </c>
      <c r="D1850" t="s">
        <v>6526</v>
      </c>
      <c r="F1850" s="1">
        <v>0</v>
      </c>
      <c r="G1850" s="1">
        <v>0</v>
      </c>
      <c r="H1850" s="9">
        <v>1</v>
      </c>
    </row>
    <row r="1851" spans="1:8" x14ac:dyDescent="0.3">
      <c r="A1851" t="s">
        <v>1914</v>
      </c>
      <c r="B1851" t="s">
        <v>1915</v>
      </c>
      <c r="C1851">
        <v>3</v>
      </c>
      <c r="D1851" t="s">
        <v>6526</v>
      </c>
      <c r="E1851" t="s">
        <v>6761</v>
      </c>
      <c r="F1851" s="1">
        <v>1824</v>
      </c>
      <c r="G1851" s="1">
        <v>1824</v>
      </c>
      <c r="H1851" s="9">
        <v>1</v>
      </c>
    </row>
    <row r="1852" spans="1:8" x14ac:dyDescent="0.3">
      <c r="A1852" t="s">
        <v>1944</v>
      </c>
      <c r="B1852" t="s">
        <v>1945</v>
      </c>
      <c r="C1852">
        <v>3</v>
      </c>
      <c r="D1852" t="s">
        <v>6526</v>
      </c>
      <c r="E1852" t="s">
        <v>6761</v>
      </c>
      <c r="F1852" s="1">
        <v>20892</v>
      </c>
      <c r="G1852" s="1">
        <v>20892</v>
      </c>
      <c r="H1852" s="9">
        <v>1</v>
      </c>
    </row>
    <row r="1853" spans="1:8" x14ac:dyDescent="0.3">
      <c r="A1853" t="s">
        <v>991</v>
      </c>
      <c r="B1853" t="s">
        <v>992</v>
      </c>
      <c r="C1853">
        <v>5</v>
      </c>
      <c r="D1853" t="s">
        <v>6526</v>
      </c>
      <c r="E1853" t="s">
        <v>6762</v>
      </c>
      <c r="F1853" s="1">
        <v>252582</v>
      </c>
      <c r="G1853" s="1">
        <v>252582</v>
      </c>
      <c r="H1853" s="9">
        <v>1</v>
      </c>
    </row>
    <row r="1854" spans="1:8" x14ac:dyDescent="0.3">
      <c r="A1854" t="s">
        <v>6763</v>
      </c>
      <c r="B1854" t="s">
        <v>6764</v>
      </c>
      <c r="C1854">
        <v>7</v>
      </c>
      <c r="D1854" t="s">
        <v>6526</v>
      </c>
      <c r="E1854" t="s">
        <v>6765</v>
      </c>
      <c r="F1854" s="1">
        <v>0</v>
      </c>
      <c r="G1854" s="1">
        <v>0</v>
      </c>
      <c r="H1854" s="9">
        <v>1</v>
      </c>
    </row>
    <row r="1855" spans="1:8" x14ac:dyDescent="0.3">
      <c r="A1855" t="s">
        <v>6766</v>
      </c>
      <c r="B1855" t="s">
        <v>6767</v>
      </c>
      <c r="C1855">
        <v>7</v>
      </c>
      <c r="D1855" t="s">
        <v>6526</v>
      </c>
      <c r="E1855" t="s">
        <v>6765</v>
      </c>
      <c r="F1855" s="1">
        <v>0</v>
      </c>
      <c r="G1855" s="1">
        <v>0</v>
      </c>
      <c r="H1855" s="9">
        <v>1</v>
      </c>
    </row>
    <row r="1856" spans="1:8" x14ac:dyDescent="0.3">
      <c r="A1856" t="s">
        <v>977</v>
      </c>
      <c r="B1856" t="s">
        <v>978</v>
      </c>
      <c r="C1856">
        <v>130</v>
      </c>
      <c r="D1856" t="s">
        <v>6526</v>
      </c>
      <c r="E1856" t="s">
        <v>6768</v>
      </c>
      <c r="F1856" s="1">
        <v>11641</v>
      </c>
      <c r="G1856" s="1">
        <v>11583</v>
      </c>
      <c r="H1856" s="9">
        <v>1</v>
      </c>
    </row>
    <row r="1857" spans="1:8" x14ac:dyDescent="0.3">
      <c r="A1857" t="s">
        <v>6769</v>
      </c>
      <c r="B1857" t="s">
        <v>6770</v>
      </c>
      <c r="C1857">
        <v>0</v>
      </c>
      <c r="E1857" t="s">
        <v>6526</v>
      </c>
      <c r="F1857" s="1">
        <v>0</v>
      </c>
      <c r="G1857" s="1">
        <v>0</v>
      </c>
      <c r="H1857" s="9">
        <v>1</v>
      </c>
    </row>
    <row r="1858" spans="1:8" x14ac:dyDescent="0.3">
      <c r="A1858" t="s">
        <v>786</v>
      </c>
      <c r="B1858" t="s">
        <v>787</v>
      </c>
      <c r="C1858">
        <v>9</v>
      </c>
      <c r="D1858" t="s">
        <v>6526</v>
      </c>
      <c r="E1858" t="s">
        <v>6723</v>
      </c>
      <c r="F1858" s="1">
        <v>540981</v>
      </c>
      <c r="G1858" s="1">
        <v>540981</v>
      </c>
      <c r="H1858" s="9">
        <v>1</v>
      </c>
    </row>
    <row r="1859" spans="1:8" x14ac:dyDescent="0.3">
      <c r="A1859" t="s">
        <v>377</v>
      </c>
      <c r="B1859" t="s">
        <v>378</v>
      </c>
      <c r="C1859">
        <v>26</v>
      </c>
      <c r="D1859" t="s">
        <v>6771</v>
      </c>
      <c r="E1859" t="s">
        <v>6772</v>
      </c>
      <c r="F1859" s="1">
        <v>81669</v>
      </c>
      <c r="G1859" s="1">
        <v>81669</v>
      </c>
      <c r="H1859" s="9">
        <v>1</v>
      </c>
    </row>
    <row r="1860" spans="1:8" x14ac:dyDescent="0.3">
      <c r="A1860" t="s">
        <v>6773</v>
      </c>
      <c r="B1860" t="s">
        <v>6774</v>
      </c>
      <c r="C1860">
        <v>96</v>
      </c>
      <c r="D1860" t="s">
        <v>6771</v>
      </c>
      <c r="E1860" t="s">
        <v>6775</v>
      </c>
      <c r="F1860" s="1">
        <v>0</v>
      </c>
      <c r="G1860" s="1">
        <v>0</v>
      </c>
      <c r="H1860" s="9">
        <v>1</v>
      </c>
    </row>
    <row r="1861" spans="1:8" x14ac:dyDescent="0.3">
      <c r="A1861" t="s">
        <v>435</v>
      </c>
      <c r="B1861" t="s">
        <v>6776</v>
      </c>
      <c r="C1861">
        <v>238</v>
      </c>
      <c r="D1861" t="s">
        <v>6771</v>
      </c>
      <c r="E1861" t="s">
        <v>6120</v>
      </c>
      <c r="F1861" s="1">
        <v>39041</v>
      </c>
      <c r="G1861" s="1">
        <v>38987</v>
      </c>
      <c r="H1861" s="9">
        <v>1</v>
      </c>
    </row>
    <row r="1862" spans="1:8" x14ac:dyDescent="0.3">
      <c r="A1862" t="s">
        <v>2888</v>
      </c>
      <c r="B1862" t="s">
        <v>2889</v>
      </c>
      <c r="C1862">
        <v>95</v>
      </c>
      <c r="D1862" t="s">
        <v>6641</v>
      </c>
      <c r="E1862" t="s">
        <v>6133</v>
      </c>
      <c r="F1862" s="1">
        <v>3972</v>
      </c>
      <c r="G1862" s="1">
        <v>1324</v>
      </c>
      <c r="H1862" s="9">
        <v>1</v>
      </c>
    </row>
    <row r="1863" spans="1:8" x14ac:dyDescent="0.3">
      <c r="A1863" t="s">
        <v>1778</v>
      </c>
      <c r="B1863" t="s">
        <v>1774</v>
      </c>
      <c r="C1863">
        <v>28</v>
      </c>
      <c r="D1863" t="s">
        <v>6641</v>
      </c>
      <c r="E1863" t="s">
        <v>6777</v>
      </c>
      <c r="F1863" s="1">
        <v>78600</v>
      </c>
      <c r="G1863" s="1">
        <v>78600</v>
      </c>
      <c r="H1863" s="9">
        <v>1</v>
      </c>
    </row>
    <row r="1864" spans="1:8" x14ac:dyDescent="0.3">
      <c r="A1864" t="s">
        <v>479</v>
      </c>
      <c r="B1864" t="s">
        <v>480</v>
      </c>
      <c r="C1864">
        <v>256</v>
      </c>
      <c r="D1864" t="s">
        <v>6762</v>
      </c>
      <c r="E1864" t="s">
        <v>6778</v>
      </c>
      <c r="F1864" s="1">
        <v>1277</v>
      </c>
      <c r="G1864" s="1">
        <v>1277</v>
      </c>
      <c r="H1864" s="9">
        <v>1</v>
      </c>
    </row>
    <row r="1865" spans="1:8" x14ac:dyDescent="0.3">
      <c r="A1865" t="s">
        <v>3096</v>
      </c>
      <c r="B1865" t="s">
        <v>3097</v>
      </c>
      <c r="C1865">
        <v>110</v>
      </c>
      <c r="D1865" t="s">
        <v>6762</v>
      </c>
      <c r="E1865" t="s">
        <v>5968</v>
      </c>
      <c r="F1865" s="1">
        <v>28876</v>
      </c>
      <c r="G1865" s="1">
        <v>28876</v>
      </c>
      <c r="H1865" s="9">
        <v>1</v>
      </c>
    </row>
    <row r="1866" spans="1:8" x14ac:dyDescent="0.3">
      <c r="A1866" t="s">
        <v>993</v>
      </c>
      <c r="B1866" t="s">
        <v>994</v>
      </c>
      <c r="C1866">
        <v>5</v>
      </c>
      <c r="D1866" t="s">
        <v>6779</v>
      </c>
      <c r="E1866" t="s">
        <v>6064</v>
      </c>
      <c r="F1866" s="1">
        <v>252582</v>
      </c>
      <c r="G1866" s="1">
        <v>252582</v>
      </c>
      <c r="H1866" s="9">
        <v>1</v>
      </c>
    </row>
    <row r="1867" spans="1:8" x14ac:dyDescent="0.3">
      <c r="A1867" t="s">
        <v>995</v>
      </c>
      <c r="B1867" t="s">
        <v>996</v>
      </c>
      <c r="C1867">
        <v>48</v>
      </c>
      <c r="D1867" t="s">
        <v>6779</v>
      </c>
      <c r="E1867" t="s">
        <v>6118</v>
      </c>
      <c r="F1867" s="1">
        <v>235905</v>
      </c>
      <c r="G1867" s="1">
        <v>235905</v>
      </c>
      <c r="H1867" s="9">
        <v>1</v>
      </c>
    </row>
    <row r="1868" spans="1:8" x14ac:dyDescent="0.3">
      <c r="A1868" t="s">
        <v>6780</v>
      </c>
      <c r="B1868" t="s">
        <v>6781</v>
      </c>
      <c r="C1868">
        <v>107</v>
      </c>
      <c r="D1868" t="s">
        <v>6765</v>
      </c>
      <c r="E1868" t="s">
        <v>5968</v>
      </c>
      <c r="F1868" s="1">
        <v>0</v>
      </c>
      <c r="G1868" s="1">
        <v>0</v>
      </c>
      <c r="H1868" s="9">
        <v>1</v>
      </c>
    </row>
    <row r="1869" spans="1:8" x14ac:dyDescent="0.3">
      <c r="A1869" t="s">
        <v>6782</v>
      </c>
      <c r="B1869" t="s">
        <v>6783</v>
      </c>
      <c r="C1869">
        <v>24</v>
      </c>
      <c r="D1869" t="s">
        <v>6784</v>
      </c>
      <c r="E1869" t="s">
        <v>6785</v>
      </c>
      <c r="F1869" s="1">
        <v>0</v>
      </c>
      <c r="G1869" s="1">
        <v>0</v>
      </c>
      <c r="H1869" s="9">
        <v>1</v>
      </c>
    </row>
    <row r="1870" spans="1:8" x14ac:dyDescent="0.3">
      <c r="A1870" t="s">
        <v>6786</v>
      </c>
      <c r="B1870" t="s">
        <v>6787</v>
      </c>
      <c r="C1870">
        <v>0</v>
      </c>
      <c r="D1870" t="s">
        <v>6064</v>
      </c>
      <c r="F1870" s="1">
        <v>0</v>
      </c>
      <c r="G1870" s="1">
        <v>0</v>
      </c>
      <c r="H1870" s="9">
        <v>1</v>
      </c>
    </row>
    <row r="1871" spans="1:8" x14ac:dyDescent="0.3">
      <c r="A1871" t="s">
        <v>6788</v>
      </c>
      <c r="B1871" t="s">
        <v>6789</v>
      </c>
      <c r="C1871">
        <v>0</v>
      </c>
      <c r="D1871" t="s">
        <v>6064</v>
      </c>
      <c r="F1871" s="1">
        <v>0</v>
      </c>
      <c r="G1871" s="1">
        <v>0</v>
      </c>
      <c r="H1871" s="9">
        <v>1</v>
      </c>
    </row>
    <row r="1872" spans="1:8" x14ac:dyDescent="0.3">
      <c r="A1872" t="s">
        <v>6790</v>
      </c>
      <c r="B1872" t="s">
        <v>6791</v>
      </c>
      <c r="C1872">
        <v>0</v>
      </c>
      <c r="E1872" t="s">
        <v>6064</v>
      </c>
      <c r="F1872" s="1">
        <v>0</v>
      </c>
      <c r="G1872" s="1">
        <v>0</v>
      </c>
      <c r="H1872" s="9">
        <v>1</v>
      </c>
    </row>
    <row r="1873" spans="1:8" x14ac:dyDescent="0.3">
      <c r="A1873" t="s">
        <v>1201</v>
      </c>
      <c r="B1873" t="s">
        <v>1202</v>
      </c>
      <c r="C1873">
        <v>39</v>
      </c>
      <c r="D1873" t="s">
        <v>6064</v>
      </c>
      <c r="E1873" t="s">
        <v>6792</v>
      </c>
      <c r="F1873" s="1">
        <v>26316</v>
      </c>
      <c r="G1873" s="1">
        <v>25550</v>
      </c>
      <c r="H1873" s="9">
        <v>1</v>
      </c>
    </row>
    <row r="1874" spans="1:8" x14ac:dyDescent="0.3">
      <c r="A1874" t="s">
        <v>6793</v>
      </c>
      <c r="B1874" t="s">
        <v>6794</v>
      </c>
      <c r="C1874">
        <v>104</v>
      </c>
      <c r="D1874" t="s">
        <v>6064</v>
      </c>
      <c r="E1874" t="s">
        <v>5968</v>
      </c>
      <c r="F1874" s="1">
        <v>0</v>
      </c>
      <c r="G1874" s="1">
        <v>0</v>
      </c>
      <c r="H1874" s="9">
        <v>1</v>
      </c>
    </row>
    <row r="1875" spans="1:8" x14ac:dyDescent="0.3">
      <c r="A1875" t="s">
        <v>3354</v>
      </c>
      <c r="B1875" t="s">
        <v>6795</v>
      </c>
      <c r="C1875">
        <v>1</v>
      </c>
      <c r="D1875" t="s">
        <v>6796</v>
      </c>
      <c r="E1875" t="s">
        <v>6797</v>
      </c>
      <c r="F1875" s="1">
        <v>233102</v>
      </c>
      <c r="G1875" s="1">
        <v>228531</v>
      </c>
      <c r="H1875" s="9">
        <v>1</v>
      </c>
    </row>
    <row r="1876" spans="1:8" x14ac:dyDescent="0.3">
      <c r="A1876" t="s">
        <v>2858</v>
      </c>
      <c r="B1876" t="s">
        <v>2859</v>
      </c>
      <c r="C1876">
        <v>9</v>
      </c>
      <c r="D1876" t="s">
        <v>6796</v>
      </c>
      <c r="E1876" t="s">
        <v>6263</v>
      </c>
      <c r="F1876" s="1">
        <v>4232</v>
      </c>
      <c r="G1876" s="1">
        <v>1881</v>
      </c>
      <c r="H1876" s="9">
        <v>1</v>
      </c>
    </row>
    <row r="1877" spans="1:8" x14ac:dyDescent="0.3">
      <c r="A1877" t="s">
        <v>3064</v>
      </c>
      <c r="B1877" t="s">
        <v>3065</v>
      </c>
      <c r="C1877">
        <v>249</v>
      </c>
      <c r="D1877" t="s">
        <v>6796</v>
      </c>
      <c r="E1877" t="s">
        <v>6778</v>
      </c>
      <c r="F1877" s="1">
        <v>14707</v>
      </c>
      <c r="G1877" s="1">
        <v>14707</v>
      </c>
      <c r="H1877" s="9">
        <v>1</v>
      </c>
    </row>
    <row r="1878" spans="1:8" x14ac:dyDescent="0.3">
      <c r="A1878" t="s">
        <v>6798</v>
      </c>
      <c r="B1878" t="s">
        <v>6799</v>
      </c>
      <c r="C1878">
        <v>0</v>
      </c>
      <c r="D1878" t="s">
        <v>6796</v>
      </c>
      <c r="F1878" s="1">
        <v>0</v>
      </c>
      <c r="G1878" s="1">
        <v>0</v>
      </c>
      <c r="H1878" s="9">
        <v>1</v>
      </c>
    </row>
    <row r="1879" spans="1:8" x14ac:dyDescent="0.3">
      <c r="A1879" t="s">
        <v>606</v>
      </c>
      <c r="B1879" t="s">
        <v>607</v>
      </c>
      <c r="C1879">
        <v>5</v>
      </c>
      <c r="D1879" t="s">
        <v>6796</v>
      </c>
      <c r="E1879" t="s">
        <v>6800</v>
      </c>
      <c r="F1879" s="1">
        <v>866</v>
      </c>
      <c r="G1879" s="1">
        <v>866</v>
      </c>
      <c r="H1879" s="9">
        <v>1</v>
      </c>
    </row>
    <row r="1880" spans="1:8" x14ac:dyDescent="0.3">
      <c r="A1880" t="s">
        <v>630</v>
      </c>
      <c r="B1880" t="s">
        <v>631</v>
      </c>
      <c r="C1880">
        <v>5</v>
      </c>
      <c r="D1880" t="s">
        <v>6796</v>
      </c>
      <c r="E1880" t="s">
        <v>6800</v>
      </c>
      <c r="F1880" s="1">
        <v>1229</v>
      </c>
      <c r="G1880" s="1">
        <v>1229</v>
      </c>
      <c r="H1880" s="9">
        <v>1</v>
      </c>
    </row>
    <row r="1881" spans="1:8" x14ac:dyDescent="0.3">
      <c r="A1881" t="s">
        <v>574</v>
      </c>
      <c r="B1881" t="s">
        <v>575</v>
      </c>
      <c r="C1881">
        <v>10</v>
      </c>
      <c r="D1881" t="s">
        <v>6796</v>
      </c>
      <c r="E1881" t="s">
        <v>6263</v>
      </c>
      <c r="F1881" s="1">
        <v>9425</v>
      </c>
      <c r="G1881" s="1">
        <v>9425</v>
      </c>
      <c r="H1881" s="9">
        <v>1</v>
      </c>
    </row>
    <row r="1882" spans="1:8" x14ac:dyDescent="0.3">
      <c r="A1882" t="s">
        <v>816</v>
      </c>
      <c r="B1882" t="s">
        <v>817</v>
      </c>
      <c r="C1882">
        <v>21</v>
      </c>
      <c r="D1882" t="s">
        <v>6796</v>
      </c>
      <c r="E1882" t="s">
        <v>6785</v>
      </c>
      <c r="F1882" s="1">
        <v>40858</v>
      </c>
      <c r="G1882" s="1">
        <v>40858</v>
      </c>
      <c r="H1882" s="9">
        <v>1</v>
      </c>
    </row>
    <row r="1883" spans="1:8" x14ac:dyDescent="0.3">
      <c r="A1883" t="s">
        <v>2313</v>
      </c>
      <c r="B1883" t="s">
        <v>6801</v>
      </c>
      <c r="C1883">
        <v>21</v>
      </c>
      <c r="D1883" t="s">
        <v>6796</v>
      </c>
      <c r="E1883" t="s">
        <v>6117</v>
      </c>
      <c r="F1883" s="1">
        <v>45699</v>
      </c>
      <c r="G1883" s="1">
        <v>45517</v>
      </c>
      <c r="H1883" s="9">
        <v>1</v>
      </c>
    </row>
    <row r="1884" spans="1:8" x14ac:dyDescent="0.3">
      <c r="A1884" t="s">
        <v>429</v>
      </c>
      <c r="B1884" t="s">
        <v>430</v>
      </c>
      <c r="C1884">
        <v>41</v>
      </c>
      <c r="D1884" t="s">
        <v>6796</v>
      </c>
      <c r="E1884" t="s">
        <v>6802</v>
      </c>
      <c r="F1884" s="1">
        <v>44708</v>
      </c>
      <c r="G1884" s="1">
        <v>44708</v>
      </c>
      <c r="H1884" s="9">
        <v>1</v>
      </c>
    </row>
    <row r="1885" spans="1:8" x14ac:dyDescent="0.3">
      <c r="A1885" t="s">
        <v>6803</v>
      </c>
      <c r="B1885" t="s">
        <v>6804</v>
      </c>
      <c r="C1885">
        <v>42</v>
      </c>
      <c r="D1885" t="s">
        <v>6796</v>
      </c>
      <c r="E1885" t="s">
        <v>6118</v>
      </c>
      <c r="F1885" s="1">
        <v>0</v>
      </c>
      <c r="G1885" s="1">
        <v>0</v>
      </c>
      <c r="H1885" s="9">
        <v>1</v>
      </c>
    </row>
    <row r="1886" spans="1:8" x14ac:dyDescent="0.3">
      <c r="A1886" t="s">
        <v>1095</v>
      </c>
      <c r="B1886" t="s">
        <v>1096</v>
      </c>
      <c r="C1886">
        <v>102</v>
      </c>
      <c r="D1886" t="s">
        <v>6796</v>
      </c>
      <c r="E1886" t="s">
        <v>5968</v>
      </c>
      <c r="F1886" s="1">
        <v>36951</v>
      </c>
      <c r="G1886" s="1">
        <v>36951</v>
      </c>
      <c r="H1886" s="9">
        <v>1</v>
      </c>
    </row>
    <row r="1887" spans="1:8" x14ac:dyDescent="0.3">
      <c r="A1887" t="s">
        <v>1085</v>
      </c>
      <c r="B1887" t="s">
        <v>1086</v>
      </c>
      <c r="C1887">
        <v>116</v>
      </c>
      <c r="D1887" t="s">
        <v>6796</v>
      </c>
      <c r="E1887" t="s">
        <v>6805</v>
      </c>
      <c r="F1887" s="1">
        <v>10806</v>
      </c>
      <c r="G1887" s="1">
        <v>10491</v>
      </c>
      <c r="H1887" s="9">
        <v>1</v>
      </c>
    </row>
    <row r="1888" spans="1:8" x14ac:dyDescent="0.3">
      <c r="A1888" t="s">
        <v>981</v>
      </c>
      <c r="B1888" t="s">
        <v>982</v>
      </c>
      <c r="C1888">
        <v>118</v>
      </c>
      <c r="D1888" t="s">
        <v>6796</v>
      </c>
      <c r="E1888" t="s">
        <v>6768</v>
      </c>
      <c r="F1888" s="1">
        <v>47037</v>
      </c>
      <c r="G1888" s="1">
        <v>46803</v>
      </c>
      <c r="H1888" s="9">
        <v>1</v>
      </c>
    </row>
    <row r="1889" spans="1:8" x14ac:dyDescent="0.3">
      <c r="A1889" t="s">
        <v>6806</v>
      </c>
      <c r="B1889" t="s">
        <v>6807</v>
      </c>
      <c r="C1889">
        <v>144</v>
      </c>
      <c r="D1889" t="s">
        <v>6796</v>
      </c>
      <c r="E1889" t="s">
        <v>6488</v>
      </c>
      <c r="F1889" s="1">
        <v>0</v>
      </c>
      <c r="G1889" s="1">
        <v>0</v>
      </c>
      <c r="H1889" s="9">
        <v>1</v>
      </c>
    </row>
    <row r="1890" spans="1:8" x14ac:dyDescent="0.3">
      <c r="A1890" t="s">
        <v>1896</v>
      </c>
      <c r="B1890" t="s">
        <v>1897</v>
      </c>
      <c r="C1890">
        <v>18</v>
      </c>
      <c r="D1890" t="s">
        <v>6808</v>
      </c>
      <c r="E1890" t="s">
        <v>6117</v>
      </c>
      <c r="F1890" s="1">
        <v>1518</v>
      </c>
      <c r="G1890" s="1">
        <v>1518</v>
      </c>
      <c r="H1890" s="9">
        <v>1</v>
      </c>
    </row>
    <row r="1891" spans="1:8" x14ac:dyDescent="0.3">
      <c r="A1891" t="s">
        <v>1926</v>
      </c>
      <c r="B1891" t="s">
        <v>1927</v>
      </c>
      <c r="C1891">
        <v>18</v>
      </c>
      <c r="D1891" t="s">
        <v>6808</v>
      </c>
      <c r="E1891" t="s">
        <v>6117</v>
      </c>
      <c r="F1891" s="1">
        <v>5690</v>
      </c>
      <c r="G1891" s="1">
        <v>5690</v>
      </c>
      <c r="H1891" s="9">
        <v>1</v>
      </c>
    </row>
    <row r="1892" spans="1:8" x14ac:dyDescent="0.3">
      <c r="A1892" t="s">
        <v>6809</v>
      </c>
      <c r="B1892" t="s">
        <v>6810</v>
      </c>
      <c r="C1892">
        <v>156</v>
      </c>
      <c r="D1892" t="s">
        <v>6811</v>
      </c>
      <c r="E1892" t="s">
        <v>5928</v>
      </c>
      <c r="F1892" s="1">
        <v>0</v>
      </c>
      <c r="G1892" s="1">
        <v>0</v>
      </c>
      <c r="H1892" s="9">
        <v>1</v>
      </c>
    </row>
    <row r="1893" spans="1:8" x14ac:dyDescent="0.3">
      <c r="A1893" t="s">
        <v>1763</v>
      </c>
      <c r="B1893" t="s">
        <v>1764</v>
      </c>
      <c r="C1893">
        <v>284</v>
      </c>
      <c r="D1893" t="s">
        <v>6751</v>
      </c>
      <c r="E1893" s="2">
        <v>44435</v>
      </c>
      <c r="F1893" s="1">
        <v>84816</v>
      </c>
      <c r="G1893" s="1">
        <v>88355</v>
      </c>
      <c r="H1893" s="9">
        <v>0.92</v>
      </c>
    </row>
    <row r="1894" spans="1:8" x14ac:dyDescent="0.3">
      <c r="A1894" t="s">
        <v>2860</v>
      </c>
      <c r="B1894" t="s">
        <v>2861</v>
      </c>
      <c r="C1894">
        <v>75</v>
      </c>
      <c r="D1894" t="s">
        <v>6263</v>
      </c>
      <c r="E1894" t="s">
        <v>6133</v>
      </c>
      <c r="F1894" s="1">
        <v>4232</v>
      </c>
      <c r="G1894" s="1">
        <v>1881</v>
      </c>
      <c r="H1894" s="9">
        <v>1</v>
      </c>
    </row>
    <row r="1895" spans="1:8" x14ac:dyDescent="0.3">
      <c r="A1895" t="s">
        <v>3054</v>
      </c>
      <c r="B1895" t="s">
        <v>3055</v>
      </c>
      <c r="C1895">
        <v>264</v>
      </c>
      <c r="D1895" t="s">
        <v>6263</v>
      </c>
      <c r="E1895" s="2">
        <v>44411</v>
      </c>
      <c r="F1895" s="1">
        <v>36540</v>
      </c>
      <c r="G1895" s="1">
        <v>36540</v>
      </c>
      <c r="H1895" s="9">
        <v>0.35</v>
      </c>
    </row>
    <row r="1896" spans="1:8" x14ac:dyDescent="0.3">
      <c r="A1896" t="s">
        <v>2874</v>
      </c>
      <c r="B1896" t="s">
        <v>2875</v>
      </c>
      <c r="C1896">
        <v>11</v>
      </c>
      <c r="D1896" t="s">
        <v>6812</v>
      </c>
      <c r="E1896" t="s">
        <v>6117</v>
      </c>
      <c r="F1896" s="1">
        <v>5461</v>
      </c>
      <c r="G1896" s="1">
        <v>4854</v>
      </c>
      <c r="H1896" s="9">
        <v>1</v>
      </c>
    </row>
    <row r="1897" spans="1:8" x14ac:dyDescent="0.3">
      <c r="A1897" t="s">
        <v>2876</v>
      </c>
      <c r="B1897" t="s">
        <v>2877</v>
      </c>
      <c r="C1897">
        <v>74</v>
      </c>
      <c r="D1897" t="s">
        <v>6812</v>
      </c>
      <c r="E1897" t="s">
        <v>6133</v>
      </c>
      <c r="F1897" s="1">
        <v>5461</v>
      </c>
      <c r="G1897" s="1">
        <v>4854</v>
      </c>
      <c r="H1897" s="9">
        <v>1</v>
      </c>
    </row>
    <row r="1898" spans="1:8" x14ac:dyDescent="0.3">
      <c r="A1898" t="s">
        <v>608</v>
      </c>
      <c r="B1898" t="s">
        <v>609</v>
      </c>
      <c r="C1898">
        <v>5</v>
      </c>
      <c r="D1898" t="s">
        <v>6812</v>
      </c>
      <c r="E1898" t="s">
        <v>6772</v>
      </c>
      <c r="F1898" s="1">
        <v>866</v>
      </c>
      <c r="G1898" s="1">
        <v>866</v>
      </c>
      <c r="H1898" s="9">
        <v>1</v>
      </c>
    </row>
    <row r="1899" spans="1:8" x14ac:dyDescent="0.3">
      <c r="A1899" t="s">
        <v>632</v>
      </c>
      <c r="B1899" t="s">
        <v>633</v>
      </c>
      <c r="C1899">
        <v>5</v>
      </c>
      <c r="D1899" t="s">
        <v>6812</v>
      </c>
      <c r="E1899" t="s">
        <v>6772</v>
      </c>
      <c r="F1899" s="1">
        <v>1229</v>
      </c>
      <c r="G1899" s="1">
        <v>1229</v>
      </c>
      <c r="H1899" s="9">
        <v>1</v>
      </c>
    </row>
    <row r="1900" spans="1:8" x14ac:dyDescent="0.3">
      <c r="A1900" t="s">
        <v>576</v>
      </c>
      <c r="B1900" t="s">
        <v>577</v>
      </c>
      <c r="C1900">
        <v>10</v>
      </c>
      <c r="D1900" t="s">
        <v>6812</v>
      </c>
      <c r="E1900" t="s">
        <v>6616</v>
      </c>
      <c r="F1900" s="1">
        <v>9425</v>
      </c>
      <c r="G1900" s="1">
        <v>9425</v>
      </c>
      <c r="H1900" s="9">
        <v>1</v>
      </c>
    </row>
    <row r="1901" spans="1:8" x14ac:dyDescent="0.3">
      <c r="A1901" t="s">
        <v>1061</v>
      </c>
      <c r="B1901" t="s">
        <v>1062</v>
      </c>
      <c r="C1901">
        <v>8</v>
      </c>
      <c r="D1901" t="s">
        <v>6813</v>
      </c>
      <c r="E1901" t="s">
        <v>6785</v>
      </c>
      <c r="F1901" s="1">
        <v>85344</v>
      </c>
      <c r="G1901" s="1">
        <v>87051</v>
      </c>
      <c r="H1901" s="9">
        <v>1</v>
      </c>
    </row>
    <row r="1902" spans="1:8" x14ac:dyDescent="0.3">
      <c r="A1902" t="s">
        <v>1203</v>
      </c>
      <c r="B1902" t="s">
        <v>1204</v>
      </c>
      <c r="C1902">
        <v>259</v>
      </c>
      <c r="D1902" t="s">
        <v>6813</v>
      </c>
      <c r="E1902" s="2">
        <v>44407</v>
      </c>
      <c r="F1902" s="1">
        <v>26316</v>
      </c>
      <c r="G1902" s="1">
        <v>25550</v>
      </c>
      <c r="H1902" s="9">
        <v>0.5</v>
      </c>
    </row>
    <row r="1903" spans="1:8" x14ac:dyDescent="0.3">
      <c r="A1903" t="s">
        <v>1952</v>
      </c>
      <c r="B1903" t="s">
        <v>1953</v>
      </c>
      <c r="C1903">
        <v>9</v>
      </c>
      <c r="D1903" t="s">
        <v>6813</v>
      </c>
      <c r="E1903" t="s">
        <v>6117</v>
      </c>
      <c r="F1903" s="1">
        <v>7397</v>
      </c>
      <c r="G1903" s="1">
        <v>7397</v>
      </c>
      <c r="H1903" s="9">
        <v>1</v>
      </c>
    </row>
    <row r="1904" spans="1:8" x14ac:dyDescent="0.3">
      <c r="A1904" t="s">
        <v>942</v>
      </c>
      <c r="B1904" t="s">
        <v>943</v>
      </c>
      <c r="C1904">
        <v>2</v>
      </c>
      <c r="D1904" t="s">
        <v>6777</v>
      </c>
      <c r="E1904" t="s">
        <v>6616</v>
      </c>
      <c r="F1904" s="1">
        <v>65379</v>
      </c>
      <c r="G1904" s="1">
        <v>65379</v>
      </c>
      <c r="H1904" s="9">
        <v>1</v>
      </c>
    </row>
    <row r="1905" spans="1:8" x14ac:dyDescent="0.3">
      <c r="A1905" t="s">
        <v>6814</v>
      </c>
      <c r="B1905" t="s">
        <v>6654</v>
      </c>
      <c r="C1905">
        <v>45</v>
      </c>
      <c r="D1905" t="s">
        <v>6815</v>
      </c>
      <c r="E1905" t="s">
        <v>6119</v>
      </c>
      <c r="F1905" s="1">
        <v>0</v>
      </c>
      <c r="G1905" s="1">
        <v>0</v>
      </c>
      <c r="H1905" s="9">
        <v>1</v>
      </c>
    </row>
    <row r="1906" spans="1:8" x14ac:dyDescent="0.3">
      <c r="A1906" t="s">
        <v>3264</v>
      </c>
      <c r="B1906" t="s">
        <v>3265</v>
      </c>
      <c r="C1906">
        <v>60</v>
      </c>
      <c r="D1906" t="s">
        <v>6815</v>
      </c>
      <c r="E1906" t="s">
        <v>6816</v>
      </c>
      <c r="F1906" s="1">
        <v>2282</v>
      </c>
      <c r="G1906" s="1">
        <v>2282</v>
      </c>
      <c r="H1906" s="9">
        <v>1</v>
      </c>
    </row>
    <row r="1907" spans="1:8" x14ac:dyDescent="0.3">
      <c r="A1907" t="s">
        <v>3330</v>
      </c>
      <c r="B1907" t="s">
        <v>3331</v>
      </c>
      <c r="C1907">
        <v>60</v>
      </c>
      <c r="D1907" t="s">
        <v>6815</v>
      </c>
      <c r="E1907" t="s">
        <v>6816</v>
      </c>
      <c r="F1907" s="1">
        <v>6588</v>
      </c>
      <c r="G1907" s="1">
        <v>6588</v>
      </c>
      <c r="H1907" s="9">
        <v>1</v>
      </c>
    </row>
    <row r="1908" spans="1:8" x14ac:dyDescent="0.3">
      <c r="A1908" t="s">
        <v>6817</v>
      </c>
      <c r="B1908" t="s">
        <v>6818</v>
      </c>
      <c r="C1908">
        <v>1</v>
      </c>
      <c r="D1908" t="s">
        <v>6616</v>
      </c>
      <c r="E1908" t="s">
        <v>6785</v>
      </c>
      <c r="F1908" s="1">
        <v>0</v>
      </c>
      <c r="G1908" s="1">
        <v>0</v>
      </c>
      <c r="H1908" s="9">
        <v>1</v>
      </c>
    </row>
    <row r="1909" spans="1:8" x14ac:dyDescent="0.3">
      <c r="A1909" t="s">
        <v>886</v>
      </c>
      <c r="B1909" t="s">
        <v>887</v>
      </c>
      <c r="C1909">
        <v>0</v>
      </c>
      <c r="D1909" t="s">
        <v>6785</v>
      </c>
      <c r="E1909" t="s">
        <v>6785</v>
      </c>
      <c r="F1909" s="1">
        <v>21206</v>
      </c>
      <c r="G1909" s="1">
        <v>21206</v>
      </c>
      <c r="H1909" s="9">
        <v>1</v>
      </c>
    </row>
    <row r="1910" spans="1:8" x14ac:dyDescent="0.3">
      <c r="A1910" t="s">
        <v>888</v>
      </c>
      <c r="B1910" t="s">
        <v>889</v>
      </c>
      <c r="C1910">
        <v>0</v>
      </c>
      <c r="D1910" t="s">
        <v>6785</v>
      </c>
      <c r="E1910" t="s">
        <v>6785</v>
      </c>
      <c r="F1910" s="1">
        <v>29247</v>
      </c>
      <c r="G1910" s="1">
        <v>29247</v>
      </c>
      <c r="H1910" s="9">
        <v>1</v>
      </c>
    </row>
    <row r="1911" spans="1:8" x14ac:dyDescent="0.3">
      <c r="A1911" t="s">
        <v>6819</v>
      </c>
      <c r="B1911" t="s">
        <v>6820</v>
      </c>
      <c r="C1911">
        <v>0</v>
      </c>
      <c r="E1911" t="s">
        <v>6785</v>
      </c>
      <c r="F1911" s="1">
        <v>0</v>
      </c>
      <c r="G1911" s="1">
        <v>0</v>
      </c>
      <c r="H1911" s="9">
        <v>1</v>
      </c>
    </row>
    <row r="1912" spans="1:8" x14ac:dyDescent="0.3">
      <c r="A1912" t="s">
        <v>578</v>
      </c>
      <c r="B1912" t="s">
        <v>579</v>
      </c>
      <c r="C1912">
        <v>12</v>
      </c>
      <c r="D1912" t="s">
        <v>6785</v>
      </c>
      <c r="E1912" t="s">
        <v>6821</v>
      </c>
      <c r="F1912" s="1">
        <v>9425</v>
      </c>
      <c r="G1912" s="1">
        <v>9425</v>
      </c>
      <c r="H1912" s="9">
        <v>1</v>
      </c>
    </row>
    <row r="1913" spans="1:8" x14ac:dyDescent="0.3">
      <c r="A1913" t="s">
        <v>6822</v>
      </c>
      <c r="B1913" t="s">
        <v>6823</v>
      </c>
      <c r="C1913">
        <v>0</v>
      </c>
      <c r="D1913" t="s">
        <v>6117</v>
      </c>
      <c r="F1913" s="1">
        <v>0</v>
      </c>
      <c r="G1913" s="1">
        <v>0</v>
      </c>
      <c r="H1913" s="9">
        <v>1</v>
      </c>
    </row>
    <row r="1914" spans="1:8" x14ac:dyDescent="0.3">
      <c r="A1914" t="s">
        <v>6824</v>
      </c>
      <c r="B1914" t="s">
        <v>6825</v>
      </c>
      <c r="C1914">
        <v>35</v>
      </c>
      <c r="D1914" t="s">
        <v>6117</v>
      </c>
      <c r="E1914" t="s">
        <v>6826</v>
      </c>
      <c r="F1914" s="1">
        <v>0</v>
      </c>
      <c r="G1914" s="1">
        <v>0</v>
      </c>
      <c r="H1914" s="9">
        <v>1</v>
      </c>
    </row>
    <row r="1915" spans="1:8" x14ac:dyDescent="0.3">
      <c r="A1915" t="s">
        <v>6827</v>
      </c>
      <c r="B1915" t="s">
        <v>6828</v>
      </c>
      <c r="C1915">
        <v>42</v>
      </c>
      <c r="D1915" t="s">
        <v>6117</v>
      </c>
      <c r="E1915" t="s">
        <v>6119</v>
      </c>
      <c r="F1915" s="1">
        <v>0</v>
      </c>
      <c r="G1915" s="1">
        <v>0</v>
      </c>
      <c r="H1915" s="9">
        <v>1</v>
      </c>
    </row>
    <row r="1916" spans="1:8" x14ac:dyDescent="0.3">
      <c r="A1916" t="s">
        <v>1189</v>
      </c>
      <c r="B1916" t="s">
        <v>1190</v>
      </c>
      <c r="C1916">
        <v>4</v>
      </c>
      <c r="D1916" t="s">
        <v>6829</v>
      </c>
      <c r="E1916" t="s">
        <v>6830</v>
      </c>
      <c r="F1916" s="1">
        <v>16199</v>
      </c>
      <c r="G1916" s="1">
        <v>15727</v>
      </c>
      <c r="H1916" s="9">
        <v>1</v>
      </c>
    </row>
    <row r="1917" spans="1:8" x14ac:dyDescent="0.3">
      <c r="A1917" t="s">
        <v>2760</v>
      </c>
      <c r="B1917" t="s">
        <v>2761</v>
      </c>
      <c r="C1917">
        <v>41</v>
      </c>
      <c r="D1917" t="s">
        <v>6829</v>
      </c>
      <c r="E1917" t="s">
        <v>6119</v>
      </c>
      <c r="F1917" s="1">
        <v>19074</v>
      </c>
      <c r="G1917" s="1">
        <v>18829</v>
      </c>
      <c r="H1917" s="9">
        <v>1</v>
      </c>
    </row>
    <row r="1918" spans="1:8" x14ac:dyDescent="0.3">
      <c r="A1918" t="s">
        <v>2762</v>
      </c>
      <c r="B1918" t="s">
        <v>2763</v>
      </c>
      <c r="C1918">
        <v>41</v>
      </c>
      <c r="D1918" t="s">
        <v>6829</v>
      </c>
      <c r="E1918" t="s">
        <v>6119</v>
      </c>
      <c r="F1918" s="1">
        <v>2967</v>
      </c>
      <c r="G1918" s="1">
        <v>3708</v>
      </c>
      <c r="H1918" s="9">
        <v>1</v>
      </c>
    </row>
    <row r="1919" spans="1:8" x14ac:dyDescent="0.3">
      <c r="A1919" t="s">
        <v>2766</v>
      </c>
      <c r="B1919" t="s">
        <v>2767</v>
      </c>
      <c r="C1919">
        <v>41</v>
      </c>
      <c r="D1919" t="s">
        <v>6829</v>
      </c>
      <c r="E1919" t="s">
        <v>6119</v>
      </c>
      <c r="F1919" s="1">
        <v>3966</v>
      </c>
      <c r="G1919" s="1">
        <v>3850</v>
      </c>
      <c r="H1919" s="9">
        <v>1</v>
      </c>
    </row>
    <row r="1920" spans="1:8" x14ac:dyDescent="0.3">
      <c r="A1920" t="s">
        <v>2768</v>
      </c>
      <c r="B1920" t="s">
        <v>2769</v>
      </c>
      <c r="C1920">
        <v>41</v>
      </c>
      <c r="D1920" t="s">
        <v>6829</v>
      </c>
      <c r="E1920" t="s">
        <v>6119</v>
      </c>
      <c r="F1920" s="1">
        <v>5179</v>
      </c>
      <c r="G1920" s="1">
        <v>5028</v>
      </c>
      <c r="H1920" s="9">
        <v>1</v>
      </c>
    </row>
    <row r="1921" spans="1:8" x14ac:dyDescent="0.3">
      <c r="A1921" t="s">
        <v>2080</v>
      </c>
      <c r="B1921" t="s">
        <v>2081</v>
      </c>
      <c r="C1921">
        <v>157</v>
      </c>
      <c r="D1921" t="s">
        <v>6829</v>
      </c>
      <c r="E1921" t="s">
        <v>6831</v>
      </c>
      <c r="F1921" s="1">
        <v>8228</v>
      </c>
      <c r="G1921" s="1">
        <v>7989</v>
      </c>
      <c r="H1921" s="9">
        <v>1</v>
      </c>
    </row>
    <row r="1922" spans="1:8" x14ac:dyDescent="0.3">
      <c r="A1922" t="s">
        <v>2078</v>
      </c>
      <c r="B1922" t="s">
        <v>2079</v>
      </c>
      <c r="C1922">
        <v>201</v>
      </c>
      <c r="D1922" t="s">
        <v>6829</v>
      </c>
      <c r="E1922" t="s">
        <v>6832</v>
      </c>
      <c r="F1922" s="1">
        <v>8228</v>
      </c>
      <c r="G1922" s="1">
        <v>7989</v>
      </c>
      <c r="H1922" s="9">
        <v>1</v>
      </c>
    </row>
    <row r="1923" spans="1:8" x14ac:dyDescent="0.3">
      <c r="A1923" t="s">
        <v>2084</v>
      </c>
      <c r="B1923" t="s">
        <v>2085</v>
      </c>
      <c r="C1923">
        <v>201</v>
      </c>
      <c r="D1923" t="s">
        <v>6829</v>
      </c>
      <c r="E1923" t="s">
        <v>6832</v>
      </c>
      <c r="F1923" s="1">
        <v>8925</v>
      </c>
      <c r="G1923" s="1">
        <v>8925</v>
      </c>
      <c r="H1923" s="9">
        <v>1</v>
      </c>
    </row>
    <row r="1924" spans="1:8" x14ac:dyDescent="0.3">
      <c r="A1924" t="s">
        <v>6833</v>
      </c>
      <c r="B1924" t="s">
        <v>6834</v>
      </c>
      <c r="C1924">
        <v>0</v>
      </c>
      <c r="E1924" t="s">
        <v>6829</v>
      </c>
      <c r="F1924" s="1">
        <v>0</v>
      </c>
      <c r="G1924" s="1">
        <v>0</v>
      </c>
      <c r="H1924" s="9">
        <v>1</v>
      </c>
    </row>
    <row r="1925" spans="1:8" x14ac:dyDescent="0.3">
      <c r="A1925" t="s">
        <v>610</v>
      </c>
      <c r="B1925" t="s">
        <v>611</v>
      </c>
      <c r="C1925">
        <v>5</v>
      </c>
      <c r="D1925" t="s">
        <v>6829</v>
      </c>
      <c r="E1925" t="s">
        <v>6830</v>
      </c>
      <c r="F1925" s="1">
        <v>866</v>
      </c>
      <c r="G1925" s="1">
        <v>866</v>
      </c>
      <c r="H1925" s="9">
        <v>1</v>
      </c>
    </row>
    <row r="1926" spans="1:8" x14ac:dyDescent="0.3">
      <c r="A1926" t="s">
        <v>634</v>
      </c>
      <c r="B1926" t="s">
        <v>635</v>
      </c>
      <c r="C1926">
        <v>5</v>
      </c>
      <c r="D1926" t="s">
        <v>6829</v>
      </c>
      <c r="E1926" t="s">
        <v>6830</v>
      </c>
      <c r="F1926" s="1">
        <v>1229</v>
      </c>
      <c r="G1926" s="1">
        <v>1229</v>
      </c>
      <c r="H1926" s="9">
        <v>1</v>
      </c>
    </row>
    <row r="1927" spans="1:8" x14ac:dyDescent="0.3">
      <c r="A1927" t="s">
        <v>776</v>
      </c>
      <c r="B1927" t="s">
        <v>777</v>
      </c>
      <c r="C1927">
        <v>5</v>
      </c>
      <c r="D1927" t="s">
        <v>6829</v>
      </c>
      <c r="E1927" t="s">
        <v>6830</v>
      </c>
      <c r="F1927" s="1">
        <v>1645</v>
      </c>
      <c r="G1927" s="1">
        <v>1580</v>
      </c>
      <c r="H1927" s="9">
        <v>1</v>
      </c>
    </row>
    <row r="1928" spans="1:8" x14ac:dyDescent="0.3">
      <c r="A1928" t="s">
        <v>1493</v>
      </c>
      <c r="B1928" t="s">
        <v>1494</v>
      </c>
      <c r="C1928">
        <v>5</v>
      </c>
      <c r="D1928" t="s">
        <v>6829</v>
      </c>
      <c r="E1928" t="s">
        <v>6830</v>
      </c>
      <c r="F1928" s="1">
        <v>12197</v>
      </c>
      <c r="G1928" s="1">
        <v>12197</v>
      </c>
      <c r="H1928" s="9">
        <v>1</v>
      </c>
    </row>
    <row r="1929" spans="1:8" x14ac:dyDescent="0.3">
      <c r="A1929" t="s">
        <v>6835</v>
      </c>
      <c r="B1929" t="s">
        <v>6836</v>
      </c>
      <c r="C1929">
        <v>5</v>
      </c>
      <c r="D1929" t="s">
        <v>6829</v>
      </c>
      <c r="E1929" t="s">
        <v>6830</v>
      </c>
      <c r="F1929" s="1">
        <v>0</v>
      </c>
      <c r="G1929" s="1">
        <v>0</v>
      </c>
      <c r="H1929" s="9">
        <v>1</v>
      </c>
    </row>
    <row r="1930" spans="1:8" x14ac:dyDescent="0.3">
      <c r="A1930" t="s">
        <v>1389</v>
      </c>
      <c r="B1930" t="s">
        <v>1390</v>
      </c>
      <c r="C1930">
        <v>10</v>
      </c>
      <c r="D1930" t="s">
        <v>6829</v>
      </c>
      <c r="E1930" t="s">
        <v>6821</v>
      </c>
      <c r="F1930" s="1">
        <v>4804</v>
      </c>
      <c r="G1930" s="1">
        <v>4804</v>
      </c>
      <c r="H1930" s="9">
        <v>1</v>
      </c>
    </row>
    <row r="1931" spans="1:8" x14ac:dyDescent="0.3">
      <c r="A1931" t="s">
        <v>6837</v>
      </c>
      <c r="B1931" t="s">
        <v>6838</v>
      </c>
      <c r="C1931">
        <v>15</v>
      </c>
      <c r="D1931" t="s">
        <v>6829</v>
      </c>
      <c r="E1931" t="s">
        <v>6839</v>
      </c>
      <c r="F1931" s="1">
        <v>0</v>
      </c>
      <c r="G1931" s="1">
        <v>0</v>
      </c>
      <c r="H1931" s="9">
        <v>1</v>
      </c>
    </row>
    <row r="1932" spans="1:8" x14ac:dyDescent="0.3">
      <c r="A1932" t="s">
        <v>1956</v>
      </c>
      <c r="B1932" t="s">
        <v>1957</v>
      </c>
      <c r="C1932">
        <v>17</v>
      </c>
      <c r="D1932" t="s">
        <v>6829</v>
      </c>
      <c r="E1932" t="s">
        <v>6792</v>
      </c>
      <c r="F1932" s="1">
        <v>2276</v>
      </c>
      <c r="G1932" s="1">
        <v>2276</v>
      </c>
      <c r="H1932" s="9">
        <v>1</v>
      </c>
    </row>
    <row r="1933" spans="1:8" x14ac:dyDescent="0.3">
      <c r="A1933" t="s">
        <v>1960</v>
      </c>
      <c r="B1933" t="s">
        <v>1961</v>
      </c>
      <c r="C1933">
        <v>17</v>
      </c>
      <c r="D1933" t="s">
        <v>6829</v>
      </c>
      <c r="E1933" t="s">
        <v>6792</v>
      </c>
      <c r="F1933" s="1">
        <v>1707</v>
      </c>
      <c r="G1933" s="1">
        <v>1707</v>
      </c>
      <c r="H1933" s="9">
        <v>1</v>
      </c>
    </row>
    <row r="1934" spans="1:8" x14ac:dyDescent="0.3">
      <c r="A1934" t="s">
        <v>818</v>
      </c>
      <c r="B1934" t="s">
        <v>819</v>
      </c>
      <c r="C1934">
        <v>20</v>
      </c>
      <c r="D1934" t="s">
        <v>6829</v>
      </c>
      <c r="E1934" t="s">
        <v>6118</v>
      </c>
      <c r="F1934" s="1">
        <v>40858</v>
      </c>
      <c r="G1934" s="1">
        <v>40858</v>
      </c>
      <c r="H1934" s="9">
        <v>1</v>
      </c>
    </row>
    <row r="1935" spans="1:8" x14ac:dyDescent="0.3">
      <c r="A1935" t="s">
        <v>337</v>
      </c>
      <c r="B1935" t="s">
        <v>338</v>
      </c>
      <c r="C1935">
        <v>41</v>
      </c>
      <c r="D1935" t="s">
        <v>6829</v>
      </c>
      <c r="E1935" t="s">
        <v>6119</v>
      </c>
      <c r="F1935" s="1">
        <v>3414</v>
      </c>
      <c r="G1935" s="1">
        <v>3414</v>
      </c>
      <c r="H1935" s="9">
        <v>1</v>
      </c>
    </row>
    <row r="1936" spans="1:8" x14ac:dyDescent="0.3">
      <c r="A1936" t="s">
        <v>1327</v>
      </c>
      <c r="B1936" t="s">
        <v>1328</v>
      </c>
      <c r="C1936">
        <v>41</v>
      </c>
      <c r="D1936" t="s">
        <v>6829</v>
      </c>
      <c r="E1936" t="s">
        <v>6119</v>
      </c>
      <c r="F1936" s="1">
        <v>90872</v>
      </c>
      <c r="G1936" s="1">
        <v>90872</v>
      </c>
      <c r="H1936" s="9">
        <v>1</v>
      </c>
    </row>
    <row r="1937" spans="1:8" x14ac:dyDescent="0.3">
      <c r="A1937" t="s">
        <v>1757</v>
      </c>
      <c r="B1937" t="s">
        <v>1758</v>
      </c>
      <c r="C1937">
        <v>41</v>
      </c>
      <c r="D1937" t="s">
        <v>6829</v>
      </c>
      <c r="E1937" t="s">
        <v>6119</v>
      </c>
      <c r="F1937" s="1">
        <v>66297</v>
      </c>
      <c r="G1937" s="1">
        <v>65706</v>
      </c>
      <c r="H1937" s="9">
        <v>1</v>
      </c>
    </row>
    <row r="1938" spans="1:8" x14ac:dyDescent="0.3">
      <c r="A1938" t="s">
        <v>1800</v>
      </c>
      <c r="B1938" t="s">
        <v>1801</v>
      </c>
      <c r="C1938">
        <v>81</v>
      </c>
      <c r="D1938" t="s">
        <v>6829</v>
      </c>
      <c r="E1938" t="s">
        <v>5968</v>
      </c>
      <c r="F1938" s="1">
        <v>89080</v>
      </c>
      <c r="G1938" s="1">
        <v>89080</v>
      </c>
      <c r="H1938" s="9">
        <v>1</v>
      </c>
    </row>
    <row r="1939" spans="1:8" x14ac:dyDescent="0.3">
      <c r="A1939" t="s">
        <v>1715</v>
      </c>
      <c r="B1939" t="s">
        <v>1716</v>
      </c>
      <c r="C1939">
        <v>162</v>
      </c>
      <c r="D1939" t="s">
        <v>6829</v>
      </c>
      <c r="E1939" t="s">
        <v>6579</v>
      </c>
      <c r="F1939" s="1">
        <v>17464</v>
      </c>
      <c r="G1939" s="1">
        <v>17464</v>
      </c>
      <c r="H1939" s="9">
        <v>1</v>
      </c>
    </row>
    <row r="1940" spans="1:8" x14ac:dyDescent="0.3">
      <c r="A1940" t="s">
        <v>361</v>
      </c>
      <c r="B1940" t="s">
        <v>362</v>
      </c>
      <c r="C1940">
        <v>205</v>
      </c>
      <c r="D1940" t="s">
        <v>6829</v>
      </c>
      <c r="E1940" t="s">
        <v>6120</v>
      </c>
      <c r="F1940" s="1">
        <v>56737</v>
      </c>
      <c r="G1940" s="1">
        <v>56737</v>
      </c>
      <c r="H1940" s="9">
        <v>1</v>
      </c>
    </row>
    <row r="1941" spans="1:8" x14ac:dyDescent="0.3">
      <c r="A1941" t="s">
        <v>780</v>
      </c>
      <c r="B1941" t="s">
        <v>781</v>
      </c>
      <c r="C1941">
        <v>240</v>
      </c>
      <c r="D1941" t="s">
        <v>6829</v>
      </c>
      <c r="E1941" s="2">
        <v>44396</v>
      </c>
      <c r="F1941" s="1">
        <v>104858</v>
      </c>
      <c r="G1941" s="1">
        <v>104592</v>
      </c>
      <c r="H1941" s="9">
        <v>0.55000000000000004</v>
      </c>
    </row>
    <row r="1942" spans="1:8" x14ac:dyDescent="0.3">
      <c r="A1942" t="s">
        <v>784</v>
      </c>
      <c r="B1942" t="s">
        <v>785</v>
      </c>
      <c r="C1942">
        <v>240</v>
      </c>
      <c r="D1942" t="s">
        <v>6829</v>
      </c>
      <c r="E1942" s="2">
        <v>44396</v>
      </c>
      <c r="F1942" s="1">
        <v>30340</v>
      </c>
      <c r="G1942" s="1">
        <v>30218</v>
      </c>
      <c r="H1942" s="9">
        <v>0.75</v>
      </c>
    </row>
    <row r="1943" spans="1:8" x14ac:dyDescent="0.3">
      <c r="A1943" t="s">
        <v>1721</v>
      </c>
      <c r="B1943" t="s">
        <v>1722</v>
      </c>
      <c r="C1943">
        <v>241</v>
      </c>
      <c r="D1943" t="s">
        <v>6829</v>
      </c>
      <c r="E1943" s="2">
        <v>44397</v>
      </c>
      <c r="F1943" s="1">
        <v>17970</v>
      </c>
      <c r="G1943" s="1">
        <v>17970</v>
      </c>
      <c r="H1943" s="9">
        <v>0.97</v>
      </c>
    </row>
    <row r="1944" spans="1:8" x14ac:dyDescent="0.3">
      <c r="A1944" t="s">
        <v>1759</v>
      </c>
      <c r="B1944" t="s">
        <v>1760</v>
      </c>
      <c r="C1944">
        <v>269</v>
      </c>
      <c r="D1944" t="s">
        <v>6829</v>
      </c>
      <c r="E1944" s="2">
        <v>44435</v>
      </c>
      <c r="F1944" s="1">
        <v>2190</v>
      </c>
      <c r="G1944" s="1">
        <v>2190</v>
      </c>
      <c r="H1944" s="9">
        <v>0.6</v>
      </c>
    </row>
    <row r="1945" spans="1:8" x14ac:dyDescent="0.3">
      <c r="A1945" t="s">
        <v>6840</v>
      </c>
      <c r="B1945" t="s">
        <v>6841</v>
      </c>
      <c r="C1945">
        <v>15</v>
      </c>
      <c r="D1945" t="s">
        <v>6842</v>
      </c>
      <c r="E1945" t="s">
        <v>6792</v>
      </c>
      <c r="F1945" s="1">
        <v>0</v>
      </c>
      <c r="G1945" s="1">
        <v>0</v>
      </c>
      <c r="H1945" s="9">
        <v>1</v>
      </c>
    </row>
    <row r="1946" spans="1:8" x14ac:dyDescent="0.3">
      <c r="A1946" t="s">
        <v>1888</v>
      </c>
      <c r="B1946" t="s">
        <v>1889</v>
      </c>
      <c r="C1946">
        <v>240</v>
      </c>
      <c r="D1946" t="s">
        <v>6830</v>
      </c>
      <c r="E1946" s="2">
        <v>44400</v>
      </c>
      <c r="F1946" s="1">
        <v>11550</v>
      </c>
      <c r="G1946" s="1">
        <v>11550</v>
      </c>
      <c r="H1946" s="9">
        <v>0.9</v>
      </c>
    </row>
    <row r="1947" spans="1:8" x14ac:dyDescent="0.3">
      <c r="A1947" t="s">
        <v>1191</v>
      </c>
      <c r="B1947" t="s">
        <v>1192</v>
      </c>
      <c r="C1947">
        <v>2</v>
      </c>
      <c r="D1947" t="s">
        <v>6843</v>
      </c>
      <c r="E1947" t="s">
        <v>6417</v>
      </c>
      <c r="F1947" s="1">
        <v>9708</v>
      </c>
      <c r="G1947" s="1">
        <v>9425</v>
      </c>
      <c r="H1947" s="9">
        <v>1</v>
      </c>
    </row>
    <row r="1948" spans="1:8" x14ac:dyDescent="0.3">
      <c r="A1948" t="s">
        <v>1065</v>
      </c>
      <c r="B1948" t="s">
        <v>1066</v>
      </c>
      <c r="C1948">
        <v>10</v>
      </c>
      <c r="D1948" t="s">
        <v>6843</v>
      </c>
      <c r="E1948" t="s">
        <v>6438</v>
      </c>
      <c r="F1948" s="1">
        <v>58226</v>
      </c>
      <c r="G1948" s="1">
        <v>58226</v>
      </c>
      <c r="H1948" s="9">
        <v>1</v>
      </c>
    </row>
    <row r="1949" spans="1:8" x14ac:dyDescent="0.3">
      <c r="A1949" t="s">
        <v>1207</v>
      </c>
      <c r="B1949" t="s">
        <v>1208</v>
      </c>
      <c r="C1949">
        <v>11</v>
      </c>
      <c r="D1949" t="s">
        <v>6843</v>
      </c>
      <c r="E1949" t="s">
        <v>6792</v>
      </c>
      <c r="F1949" s="1">
        <v>13158</v>
      </c>
      <c r="G1949" s="1">
        <v>12775</v>
      </c>
      <c r="H1949" s="9">
        <v>1</v>
      </c>
    </row>
    <row r="1950" spans="1:8" x14ac:dyDescent="0.3">
      <c r="A1950" t="s">
        <v>6844</v>
      </c>
      <c r="B1950" t="s">
        <v>6845</v>
      </c>
      <c r="C1950">
        <v>11</v>
      </c>
      <c r="D1950" t="s">
        <v>6843</v>
      </c>
      <c r="E1950" t="s">
        <v>6792</v>
      </c>
      <c r="F1950" s="1">
        <v>0</v>
      </c>
      <c r="G1950" s="1">
        <v>0</v>
      </c>
      <c r="H1950" s="9">
        <v>1</v>
      </c>
    </row>
    <row r="1951" spans="1:8" x14ac:dyDescent="0.3">
      <c r="A1951" t="s">
        <v>6846</v>
      </c>
      <c r="B1951" t="s">
        <v>6847</v>
      </c>
      <c r="C1951">
        <v>11</v>
      </c>
      <c r="D1951" t="s">
        <v>6843</v>
      </c>
      <c r="E1951" t="s">
        <v>6792</v>
      </c>
      <c r="F1951" s="1">
        <v>0</v>
      </c>
      <c r="G1951" s="1">
        <v>0</v>
      </c>
      <c r="H1951" s="9">
        <v>1</v>
      </c>
    </row>
    <row r="1952" spans="1:8" x14ac:dyDescent="0.3">
      <c r="A1952" t="s">
        <v>6848</v>
      </c>
      <c r="B1952" t="s">
        <v>6849</v>
      </c>
      <c r="C1952">
        <v>0</v>
      </c>
      <c r="D1952" t="s">
        <v>6843</v>
      </c>
      <c r="F1952" s="1">
        <v>0</v>
      </c>
      <c r="G1952" s="1">
        <v>0</v>
      </c>
      <c r="H1952" s="9">
        <v>1</v>
      </c>
    </row>
    <row r="1953" spans="1:8" x14ac:dyDescent="0.3">
      <c r="A1953" t="s">
        <v>6850</v>
      </c>
      <c r="B1953" t="s">
        <v>6851</v>
      </c>
      <c r="C1953">
        <v>10</v>
      </c>
      <c r="D1953" t="s">
        <v>6843</v>
      </c>
      <c r="E1953" t="s">
        <v>6839</v>
      </c>
      <c r="F1953" s="1">
        <v>0</v>
      </c>
      <c r="G1953" s="1">
        <v>0</v>
      </c>
      <c r="H1953" s="9">
        <v>1</v>
      </c>
    </row>
    <row r="1954" spans="1:8" x14ac:dyDescent="0.3">
      <c r="A1954" t="s">
        <v>1507</v>
      </c>
      <c r="B1954" t="s">
        <v>1508</v>
      </c>
      <c r="C1954">
        <v>12</v>
      </c>
      <c r="D1954" t="s">
        <v>6843</v>
      </c>
      <c r="E1954" t="s">
        <v>6852</v>
      </c>
      <c r="F1954" s="1">
        <v>1973</v>
      </c>
      <c r="G1954" s="1">
        <v>1973</v>
      </c>
      <c r="H1954" s="9">
        <v>1</v>
      </c>
    </row>
    <row r="1955" spans="1:8" x14ac:dyDescent="0.3">
      <c r="A1955" t="s">
        <v>6853</v>
      </c>
      <c r="B1955" t="s">
        <v>6854</v>
      </c>
      <c r="C1955">
        <v>12</v>
      </c>
      <c r="D1955" t="s">
        <v>6843</v>
      </c>
      <c r="E1955" t="s">
        <v>6852</v>
      </c>
      <c r="F1955" s="1">
        <v>0</v>
      </c>
      <c r="G1955" s="1">
        <v>0</v>
      </c>
      <c r="H1955" s="9">
        <v>1</v>
      </c>
    </row>
    <row r="1956" spans="1:8" x14ac:dyDescent="0.3">
      <c r="A1956" t="s">
        <v>6855</v>
      </c>
      <c r="B1956" t="s">
        <v>6856</v>
      </c>
      <c r="C1956">
        <v>12</v>
      </c>
      <c r="D1956" t="s">
        <v>6843</v>
      </c>
      <c r="E1956" t="s">
        <v>6852</v>
      </c>
      <c r="F1956" s="1">
        <v>0</v>
      </c>
      <c r="G1956" s="1">
        <v>0</v>
      </c>
      <c r="H1956" s="9">
        <v>1</v>
      </c>
    </row>
    <row r="1957" spans="1:8" x14ac:dyDescent="0.3">
      <c r="A1957" t="s">
        <v>6857</v>
      </c>
      <c r="B1957" t="s">
        <v>6858</v>
      </c>
      <c r="C1957">
        <v>12</v>
      </c>
      <c r="D1957" t="s">
        <v>6843</v>
      </c>
      <c r="E1957" t="s">
        <v>6852</v>
      </c>
      <c r="F1957" s="1">
        <v>0</v>
      </c>
      <c r="G1957" s="1">
        <v>0</v>
      </c>
      <c r="H1957" s="9">
        <v>1</v>
      </c>
    </row>
    <row r="1958" spans="1:8" x14ac:dyDescent="0.3">
      <c r="A1958" t="s">
        <v>1535</v>
      </c>
      <c r="B1958" t="s">
        <v>1536</v>
      </c>
      <c r="C1958">
        <v>12</v>
      </c>
      <c r="D1958" t="s">
        <v>6843</v>
      </c>
      <c r="E1958" t="s">
        <v>6852</v>
      </c>
      <c r="F1958" s="1">
        <v>92155</v>
      </c>
      <c r="G1958" s="1">
        <v>92155</v>
      </c>
      <c r="H1958" s="9">
        <v>1</v>
      </c>
    </row>
    <row r="1959" spans="1:8" x14ac:dyDescent="0.3">
      <c r="A1959" t="s">
        <v>1541</v>
      </c>
      <c r="B1959" t="s">
        <v>1542</v>
      </c>
      <c r="C1959">
        <v>12</v>
      </c>
      <c r="D1959" t="s">
        <v>6843</v>
      </c>
      <c r="E1959" t="s">
        <v>6852</v>
      </c>
      <c r="F1959" s="1">
        <v>23272</v>
      </c>
      <c r="G1959" s="1">
        <v>23272</v>
      </c>
      <c r="H1959" s="9">
        <v>1</v>
      </c>
    </row>
    <row r="1960" spans="1:8" x14ac:dyDescent="0.3">
      <c r="A1960" t="s">
        <v>1465</v>
      </c>
      <c r="B1960" t="s">
        <v>1466</v>
      </c>
      <c r="C1960">
        <v>15</v>
      </c>
      <c r="D1960" t="s">
        <v>6859</v>
      </c>
      <c r="E1960" t="s">
        <v>6118</v>
      </c>
      <c r="F1960" s="1">
        <v>47069</v>
      </c>
      <c r="G1960" s="1">
        <v>48011</v>
      </c>
      <c r="H1960" s="9">
        <v>1</v>
      </c>
    </row>
    <row r="1961" spans="1:8" x14ac:dyDescent="0.3">
      <c r="A1961" t="s">
        <v>2072</v>
      </c>
      <c r="B1961" t="s">
        <v>2073</v>
      </c>
      <c r="C1961">
        <v>127</v>
      </c>
      <c r="D1961" t="s">
        <v>6859</v>
      </c>
      <c r="E1961" t="s">
        <v>6860</v>
      </c>
      <c r="F1961" s="1">
        <v>10617</v>
      </c>
      <c r="G1961" s="1">
        <v>10308</v>
      </c>
      <c r="H1961" s="9">
        <v>1</v>
      </c>
    </row>
    <row r="1962" spans="1:8" x14ac:dyDescent="0.3">
      <c r="A1962" t="s">
        <v>6861</v>
      </c>
      <c r="B1962" t="s">
        <v>6862</v>
      </c>
      <c r="C1962">
        <v>2</v>
      </c>
      <c r="D1962" t="s">
        <v>6863</v>
      </c>
      <c r="E1962" t="s">
        <v>6864</v>
      </c>
      <c r="F1962" s="1">
        <v>0</v>
      </c>
      <c r="G1962" s="1">
        <v>0</v>
      </c>
      <c r="H1962" s="9">
        <v>1</v>
      </c>
    </row>
    <row r="1963" spans="1:8" x14ac:dyDescent="0.3">
      <c r="A1963" t="s">
        <v>6865</v>
      </c>
      <c r="B1963" t="s">
        <v>6866</v>
      </c>
      <c r="C1963">
        <v>10</v>
      </c>
      <c r="D1963" t="s">
        <v>6863</v>
      </c>
      <c r="E1963" t="s">
        <v>6852</v>
      </c>
      <c r="F1963" s="1">
        <v>0</v>
      </c>
      <c r="G1963" s="1">
        <v>0</v>
      </c>
      <c r="H1963" s="9">
        <v>1</v>
      </c>
    </row>
    <row r="1964" spans="1:8" x14ac:dyDescent="0.3">
      <c r="A1964" t="s">
        <v>983</v>
      </c>
      <c r="B1964" t="s">
        <v>984</v>
      </c>
      <c r="C1964">
        <v>70</v>
      </c>
      <c r="D1964" t="s">
        <v>6864</v>
      </c>
      <c r="E1964" t="s">
        <v>5968</v>
      </c>
      <c r="F1964" s="1">
        <v>235905</v>
      </c>
      <c r="G1964" s="1">
        <v>235905</v>
      </c>
      <c r="H1964" s="9">
        <v>1</v>
      </c>
    </row>
    <row r="1965" spans="1:8" x14ac:dyDescent="0.3">
      <c r="A1965" t="s">
        <v>1051</v>
      </c>
      <c r="B1965" t="s">
        <v>1052</v>
      </c>
      <c r="C1965">
        <v>152</v>
      </c>
      <c r="D1965" t="s">
        <v>6864</v>
      </c>
      <c r="E1965" t="s">
        <v>6579</v>
      </c>
      <c r="F1965" s="1">
        <v>15509</v>
      </c>
      <c r="G1965" s="1">
        <v>15509</v>
      </c>
      <c r="H1965" s="9">
        <v>1</v>
      </c>
    </row>
    <row r="1966" spans="1:8" x14ac:dyDescent="0.3">
      <c r="A1966" t="s">
        <v>1067</v>
      </c>
      <c r="B1966" t="s">
        <v>1068</v>
      </c>
      <c r="C1966">
        <v>152</v>
      </c>
      <c r="D1966" t="s">
        <v>6864</v>
      </c>
      <c r="E1966" t="s">
        <v>6579</v>
      </c>
      <c r="F1966" s="1">
        <v>199251</v>
      </c>
      <c r="G1966" s="1">
        <v>199251</v>
      </c>
      <c r="H1966" s="9">
        <v>1</v>
      </c>
    </row>
    <row r="1967" spans="1:8" x14ac:dyDescent="0.3">
      <c r="A1967" t="s">
        <v>580</v>
      </c>
      <c r="B1967" t="s">
        <v>581</v>
      </c>
      <c r="C1967">
        <v>19</v>
      </c>
      <c r="D1967" t="s">
        <v>6864</v>
      </c>
      <c r="E1967" t="s">
        <v>6867</v>
      </c>
      <c r="F1967" s="1">
        <v>9425</v>
      </c>
      <c r="G1967" s="1">
        <v>9425</v>
      </c>
      <c r="H1967" s="9">
        <v>1</v>
      </c>
    </row>
    <row r="1968" spans="1:8" x14ac:dyDescent="0.3">
      <c r="A1968" t="s">
        <v>2974</v>
      </c>
      <c r="B1968" t="s">
        <v>2975</v>
      </c>
      <c r="C1968">
        <v>31</v>
      </c>
      <c r="D1968" t="s">
        <v>6864</v>
      </c>
      <c r="E1968" t="s">
        <v>6119</v>
      </c>
      <c r="F1968" s="1">
        <v>4182</v>
      </c>
      <c r="G1968" s="1">
        <v>4182</v>
      </c>
      <c r="H1968" s="9">
        <v>1</v>
      </c>
    </row>
    <row r="1969" spans="1:8" x14ac:dyDescent="0.3">
      <c r="A1969" t="s">
        <v>2996</v>
      </c>
      <c r="B1969" t="s">
        <v>2997</v>
      </c>
      <c r="C1969">
        <v>31</v>
      </c>
      <c r="D1969" t="s">
        <v>6864</v>
      </c>
      <c r="E1969" t="s">
        <v>6119</v>
      </c>
      <c r="F1969" s="1">
        <v>8364</v>
      </c>
      <c r="G1969" s="1">
        <v>8364</v>
      </c>
      <c r="H1969" s="9">
        <v>1</v>
      </c>
    </row>
    <row r="1970" spans="1:8" x14ac:dyDescent="0.3">
      <c r="A1970" t="s">
        <v>6868</v>
      </c>
      <c r="B1970" t="s">
        <v>6869</v>
      </c>
      <c r="C1970">
        <v>4</v>
      </c>
      <c r="D1970" t="s">
        <v>6870</v>
      </c>
      <c r="E1970" t="s">
        <v>6438</v>
      </c>
      <c r="F1970" s="1">
        <v>0</v>
      </c>
      <c r="G1970" s="1">
        <v>0</v>
      </c>
      <c r="H1970" s="9">
        <v>1</v>
      </c>
    </row>
    <row r="1971" spans="1:8" x14ac:dyDescent="0.3">
      <c r="A1971" t="s">
        <v>2068</v>
      </c>
      <c r="B1971" t="s">
        <v>2069</v>
      </c>
      <c r="C1971">
        <v>7</v>
      </c>
      <c r="D1971" t="s">
        <v>6870</v>
      </c>
      <c r="E1971" t="s">
        <v>6871</v>
      </c>
      <c r="F1971" s="1">
        <v>2061</v>
      </c>
      <c r="G1971" s="1">
        <v>2001</v>
      </c>
      <c r="H1971" s="9">
        <v>1</v>
      </c>
    </row>
    <row r="1972" spans="1:8" x14ac:dyDescent="0.3">
      <c r="A1972" t="s">
        <v>6872</v>
      </c>
      <c r="B1972" t="s">
        <v>6873</v>
      </c>
      <c r="C1972">
        <v>28</v>
      </c>
      <c r="D1972" t="s">
        <v>6874</v>
      </c>
      <c r="E1972" t="s">
        <v>6119</v>
      </c>
      <c r="F1972" s="1">
        <v>0</v>
      </c>
      <c r="G1972" s="1">
        <v>0</v>
      </c>
      <c r="H1972" s="9">
        <v>1</v>
      </c>
    </row>
    <row r="1973" spans="1:8" x14ac:dyDescent="0.3">
      <c r="A1973" t="s">
        <v>6875</v>
      </c>
      <c r="B1973" t="s">
        <v>6876</v>
      </c>
      <c r="C1973">
        <v>2</v>
      </c>
      <c r="D1973" t="s">
        <v>6839</v>
      </c>
      <c r="E1973" t="s">
        <v>6792</v>
      </c>
      <c r="F1973" s="1">
        <v>0</v>
      </c>
      <c r="G1973" s="1">
        <v>0</v>
      </c>
      <c r="H1973" s="9">
        <v>1</v>
      </c>
    </row>
    <row r="1974" spans="1:8" x14ac:dyDescent="0.3">
      <c r="A1974" t="s">
        <v>471</v>
      </c>
      <c r="B1974" t="s">
        <v>472</v>
      </c>
      <c r="C1974">
        <v>2</v>
      </c>
      <c r="D1974" t="s">
        <v>6438</v>
      </c>
      <c r="E1974" t="s">
        <v>6852</v>
      </c>
      <c r="F1974" s="1">
        <v>1277</v>
      </c>
      <c r="G1974" s="1">
        <v>1240</v>
      </c>
      <c r="H1974" s="9">
        <v>1</v>
      </c>
    </row>
    <row r="1975" spans="1:8" x14ac:dyDescent="0.3">
      <c r="A1975" t="s">
        <v>511</v>
      </c>
      <c r="B1975" t="s">
        <v>512</v>
      </c>
      <c r="C1975">
        <v>2</v>
      </c>
      <c r="D1975" t="s">
        <v>6438</v>
      </c>
      <c r="E1975" t="s">
        <v>6852</v>
      </c>
      <c r="F1975" s="1">
        <v>1277</v>
      </c>
      <c r="G1975" s="1">
        <v>1277</v>
      </c>
      <c r="H1975" s="9">
        <v>1</v>
      </c>
    </row>
    <row r="1976" spans="1:8" x14ac:dyDescent="0.3">
      <c r="A1976" t="s">
        <v>1181</v>
      </c>
      <c r="B1976" t="s">
        <v>1182</v>
      </c>
      <c r="C1976">
        <v>2</v>
      </c>
      <c r="D1976" t="s">
        <v>6438</v>
      </c>
      <c r="E1976" t="s">
        <v>6852</v>
      </c>
      <c r="F1976" s="1">
        <v>2524</v>
      </c>
      <c r="G1976" s="1">
        <v>2524</v>
      </c>
      <c r="H1976" s="9">
        <v>1</v>
      </c>
    </row>
    <row r="1977" spans="1:8" x14ac:dyDescent="0.3">
      <c r="A1977" t="s">
        <v>6877</v>
      </c>
      <c r="B1977" t="s">
        <v>6878</v>
      </c>
      <c r="C1977">
        <v>55</v>
      </c>
      <c r="D1977" t="s">
        <v>6438</v>
      </c>
      <c r="E1977" t="s">
        <v>6879</v>
      </c>
      <c r="F1977" s="1">
        <v>0</v>
      </c>
      <c r="G1977" s="1">
        <v>0</v>
      </c>
      <c r="H1977" s="9">
        <v>1</v>
      </c>
    </row>
    <row r="1978" spans="1:8" x14ac:dyDescent="0.3">
      <c r="A1978" t="s">
        <v>315</v>
      </c>
      <c r="B1978" t="s">
        <v>316</v>
      </c>
      <c r="C1978">
        <v>2</v>
      </c>
      <c r="D1978" t="s">
        <v>6792</v>
      </c>
      <c r="E1978" t="s">
        <v>6871</v>
      </c>
      <c r="F1978" s="1">
        <v>4854</v>
      </c>
      <c r="G1978" s="1">
        <v>4712</v>
      </c>
      <c r="H1978" s="9">
        <v>1</v>
      </c>
    </row>
    <row r="1979" spans="1:8" x14ac:dyDescent="0.3">
      <c r="A1979" t="s">
        <v>1075</v>
      </c>
      <c r="B1979" t="s">
        <v>1076</v>
      </c>
      <c r="C1979">
        <v>4</v>
      </c>
      <c r="D1979" t="s">
        <v>6792</v>
      </c>
      <c r="E1979" t="s">
        <v>6118</v>
      </c>
      <c r="F1979" s="1">
        <v>1370</v>
      </c>
      <c r="G1979" s="1">
        <v>1370</v>
      </c>
      <c r="H1979" s="9">
        <v>1</v>
      </c>
    </row>
    <row r="1980" spans="1:8" x14ac:dyDescent="0.3">
      <c r="A1980" t="s">
        <v>6880</v>
      </c>
      <c r="B1980" t="s">
        <v>6881</v>
      </c>
      <c r="C1980">
        <v>0</v>
      </c>
      <c r="D1980" t="s">
        <v>6871</v>
      </c>
      <c r="F1980" s="1">
        <v>0</v>
      </c>
      <c r="G1980" s="1">
        <v>0</v>
      </c>
      <c r="H1980" s="9">
        <v>1</v>
      </c>
    </row>
    <row r="1981" spans="1:8" x14ac:dyDescent="0.3">
      <c r="A1981" t="s">
        <v>277</v>
      </c>
      <c r="B1981" t="s">
        <v>278</v>
      </c>
      <c r="C1981">
        <v>44</v>
      </c>
      <c r="D1981" t="s">
        <v>6871</v>
      </c>
      <c r="E1981" t="s">
        <v>6528</v>
      </c>
      <c r="F1981" s="1">
        <v>60299</v>
      </c>
      <c r="G1981" s="1">
        <v>60299</v>
      </c>
      <c r="H1981" s="9">
        <v>1</v>
      </c>
    </row>
    <row r="1982" spans="1:8" x14ac:dyDescent="0.3">
      <c r="A1982" t="s">
        <v>6882</v>
      </c>
      <c r="B1982" t="s">
        <v>6883</v>
      </c>
      <c r="C1982">
        <v>44</v>
      </c>
      <c r="D1982" t="s">
        <v>6871</v>
      </c>
      <c r="E1982" t="s">
        <v>6133</v>
      </c>
      <c r="F1982" s="1">
        <v>0</v>
      </c>
      <c r="G1982" s="1">
        <v>0</v>
      </c>
      <c r="H1982" s="9">
        <v>1</v>
      </c>
    </row>
    <row r="1983" spans="1:8" x14ac:dyDescent="0.3">
      <c r="A1983" t="s">
        <v>2976</v>
      </c>
      <c r="B1983" t="s">
        <v>2977</v>
      </c>
      <c r="C1983">
        <v>145</v>
      </c>
      <c r="D1983" t="s">
        <v>6871</v>
      </c>
      <c r="E1983" t="s">
        <v>6424</v>
      </c>
      <c r="F1983" s="1">
        <v>8364</v>
      </c>
      <c r="G1983" s="1">
        <v>8364</v>
      </c>
      <c r="H1983" s="9">
        <v>1</v>
      </c>
    </row>
    <row r="1984" spans="1:8" x14ac:dyDescent="0.3">
      <c r="A1984" t="s">
        <v>2998</v>
      </c>
      <c r="B1984" t="s">
        <v>2999</v>
      </c>
      <c r="C1984">
        <v>145</v>
      </c>
      <c r="D1984" t="s">
        <v>6871</v>
      </c>
      <c r="E1984" t="s">
        <v>6424</v>
      </c>
      <c r="F1984" s="1">
        <v>8364</v>
      </c>
      <c r="G1984" s="1">
        <v>8364</v>
      </c>
      <c r="H1984" s="9">
        <v>1</v>
      </c>
    </row>
    <row r="1985" spans="1:8" x14ac:dyDescent="0.3">
      <c r="A1985" t="s">
        <v>543</v>
      </c>
      <c r="B1985" t="s">
        <v>544</v>
      </c>
      <c r="C1985">
        <v>1</v>
      </c>
      <c r="D1985" t="s">
        <v>6802</v>
      </c>
      <c r="E1985" t="s">
        <v>6118</v>
      </c>
      <c r="F1985" s="1">
        <v>1277</v>
      </c>
      <c r="G1985" s="1">
        <v>1277</v>
      </c>
      <c r="H1985" s="9">
        <v>1</v>
      </c>
    </row>
    <row r="1986" spans="1:8" x14ac:dyDescent="0.3">
      <c r="A1986" t="s">
        <v>6884</v>
      </c>
      <c r="B1986" t="s">
        <v>6885</v>
      </c>
      <c r="C1986">
        <v>162</v>
      </c>
      <c r="D1986" t="s">
        <v>6802</v>
      </c>
      <c r="E1986" t="s">
        <v>6886</v>
      </c>
      <c r="F1986" s="1">
        <v>0</v>
      </c>
      <c r="G1986" s="1">
        <v>0</v>
      </c>
      <c r="H1986" s="9">
        <v>1</v>
      </c>
    </row>
    <row r="1987" spans="1:8" x14ac:dyDescent="0.3">
      <c r="A1987" t="s">
        <v>1529</v>
      </c>
      <c r="B1987" t="s">
        <v>1530</v>
      </c>
      <c r="C1987">
        <v>206</v>
      </c>
      <c r="D1987" t="s">
        <v>6118</v>
      </c>
      <c r="E1987" t="s">
        <v>6441</v>
      </c>
      <c r="F1987" s="1">
        <v>39270</v>
      </c>
      <c r="G1987" s="1">
        <v>39270</v>
      </c>
      <c r="H1987" s="9">
        <v>1</v>
      </c>
    </row>
    <row r="1988" spans="1:8" x14ac:dyDescent="0.3">
      <c r="A1988" t="s">
        <v>6887</v>
      </c>
      <c r="B1988" t="s">
        <v>6888</v>
      </c>
      <c r="C1988">
        <v>0</v>
      </c>
      <c r="E1988" t="s">
        <v>6118</v>
      </c>
      <c r="F1988" s="1">
        <v>0</v>
      </c>
      <c r="G1988" s="1">
        <v>0</v>
      </c>
      <c r="H1988" s="9">
        <v>1</v>
      </c>
    </row>
    <row r="1989" spans="1:8" x14ac:dyDescent="0.3">
      <c r="A1989" t="s">
        <v>6889</v>
      </c>
      <c r="B1989" t="s">
        <v>6890</v>
      </c>
      <c r="C1989">
        <v>0</v>
      </c>
      <c r="E1989" t="s">
        <v>6118</v>
      </c>
      <c r="F1989" s="1">
        <v>0</v>
      </c>
      <c r="G1989" s="1">
        <v>0</v>
      </c>
      <c r="H1989" s="9">
        <v>1</v>
      </c>
    </row>
    <row r="1990" spans="1:8" x14ac:dyDescent="0.3">
      <c r="A1990" t="s">
        <v>590</v>
      </c>
      <c r="B1990" t="s">
        <v>591</v>
      </c>
      <c r="C1990">
        <v>5</v>
      </c>
      <c r="D1990" t="s">
        <v>6260</v>
      </c>
      <c r="E1990" t="s">
        <v>6891</v>
      </c>
      <c r="F1990" s="1">
        <v>866</v>
      </c>
      <c r="G1990" s="1">
        <v>866</v>
      </c>
      <c r="H1990" s="9">
        <v>1</v>
      </c>
    </row>
    <row r="1991" spans="1:8" x14ac:dyDescent="0.3">
      <c r="A1991" t="s">
        <v>614</v>
      </c>
      <c r="B1991" t="s">
        <v>615</v>
      </c>
      <c r="C1991">
        <v>5</v>
      </c>
      <c r="D1991" t="s">
        <v>6260</v>
      </c>
      <c r="E1991" t="s">
        <v>6891</v>
      </c>
      <c r="F1991" s="1">
        <v>1229</v>
      </c>
      <c r="G1991" s="1">
        <v>1229</v>
      </c>
      <c r="H1991" s="9">
        <v>1</v>
      </c>
    </row>
    <row r="1992" spans="1:8" x14ac:dyDescent="0.3">
      <c r="A1992" t="s">
        <v>6892</v>
      </c>
      <c r="B1992" t="s">
        <v>6893</v>
      </c>
      <c r="C1992">
        <v>8</v>
      </c>
      <c r="D1992" t="s">
        <v>6260</v>
      </c>
      <c r="E1992" t="s">
        <v>6894</v>
      </c>
      <c r="F1992" s="1">
        <v>0</v>
      </c>
      <c r="G1992" s="1">
        <v>0</v>
      </c>
      <c r="H1992" s="9">
        <v>1</v>
      </c>
    </row>
    <row r="1993" spans="1:8" x14ac:dyDescent="0.3">
      <c r="A1993" t="s">
        <v>6895</v>
      </c>
      <c r="B1993" t="s">
        <v>6896</v>
      </c>
      <c r="C1993">
        <v>20</v>
      </c>
      <c r="D1993" t="s">
        <v>6260</v>
      </c>
      <c r="E1993" t="s">
        <v>6298</v>
      </c>
      <c r="F1993" s="1">
        <v>0</v>
      </c>
      <c r="G1993" s="1">
        <v>0</v>
      </c>
      <c r="H1993" s="9">
        <v>1</v>
      </c>
    </row>
    <row r="1994" spans="1:8" x14ac:dyDescent="0.3">
      <c r="A1994" t="s">
        <v>820</v>
      </c>
      <c r="B1994" t="s">
        <v>821</v>
      </c>
      <c r="C1994">
        <v>21</v>
      </c>
      <c r="D1994" t="s">
        <v>6260</v>
      </c>
      <c r="E1994" t="s">
        <v>6119</v>
      </c>
      <c r="F1994" s="1">
        <v>40858</v>
      </c>
      <c r="G1994" s="1">
        <v>40858</v>
      </c>
      <c r="H1994" s="9">
        <v>1</v>
      </c>
    </row>
    <row r="1995" spans="1:8" x14ac:dyDescent="0.3">
      <c r="A1995" t="s">
        <v>3232</v>
      </c>
      <c r="B1995" t="s">
        <v>3233</v>
      </c>
      <c r="C1995">
        <v>80</v>
      </c>
      <c r="D1995" t="s">
        <v>6897</v>
      </c>
      <c r="E1995" t="s">
        <v>6203</v>
      </c>
      <c r="F1995" s="1">
        <v>10956</v>
      </c>
      <c r="G1995" s="1">
        <v>10956</v>
      </c>
      <c r="H1995" s="9">
        <v>1</v>
      </c>
    </row>
    <row r="1996" spans="1:8" x14ac:dyDescent="0.3">
      <c r="A1996" t="s">
        <v>3300</v>
      </c>
      <c r="B1996" t="s">
        <v>3301</v>
      </c>
      <c r="C1996">
        <v>80</v>
      </c>
      <c r="D1996" t="s">
        <v>6897</v>
      </c>
      <c r="E1996" t="s">
        <v>6203</v>
      </c>
      <c r="F1996" s="1">
        <v>7899</v>
      </c>
      <c r="G1996" s="1">
        <v>7899</v>
      </c>
      <c r="H1996" s="9">
        <v>1</v>
      </c>
    </row>
    <row r="1997" spans="1:8" x14ac:dyDescent="0.3">
      <c r="A1997" t="s">
        <v>2784</v>
      </c>
      <c r="B1997" t="s">
        <v>2785</v>
      </c>
      <c r="C1997">
        <v>16</v>
      </c>
      <c r="D1997" t="s">
        <v>6891</v>
      </c>
      <c r="E1997" t="s">
        <v>6119</v>
      </c>
      <c r="F1997" s="1">
        <v>5033</v>
      </c>
      <c r="G1997" s="1">
        <v>4886</v>
      </c>
      <c r="H1997" s="9">
        <v>1</v>
      </c>
    </row>
    <row r="1998" spans="1:8" x14ac:dyDescent="0.3">
      <c r="A1998" t="s">
        <v>2792</v>
      </c>
      <c r="B1998" t="s">
        <v>2793</v>
      </c>
      <c r="C1998">
        <v>16</v>
      </c>
      <c r="D1998" t="s">
        <v>6891</v>
      </c>
      <c r="E1998" t="s">
        <v>6119</v>
      </c>
      <c r="F1998" s="1">
        <v>6393</v>
      </c>
      <c r="G1998" s="1">
        <v>6206</v>
      </c>
      <c r="H1998" s="9">
        <v>1</v>
      </c>
    </row>
    <row r="1999" spans="1:8" x14ac:dyDescent="0.3">
      <c r="A1999" t="s">
        <v>2794</v>
      </c>
      <c r="B1999" t="s">
        <v>2795</v>
      </c>
      <c r="C1999">
        <v>16</v>
      </c>
      <c r="D1999" t="s">
        <v>6891</v>
      </c>
      <c r="E1999" t="s">
        <v>6119</v>
      </c>
      <c r="F1999" s="1">
        <v>10431</v>
      </c>
      <c r="G1999" s="1">
        <v>20255</v>
      </c>
      <c r="H1999" s="9">
        <v>1</v>
      </c>
    </row>
    <row r="2000" spans="1:8" x14ac:dyDescent="0.3">
      <c r="A2000" t="s">
        <v>2800</v>
      </c>
      <c r="B2000" t="s">
        <v>2801</v>
      </c>
      <c r="C2000">
        <v>16</v>
      </c>
      <c r="D2000" t="s">
        <v>6891</v>
      </c>
      <c r="E2000" t="s">
        <v>6119</v>
      </c>
      <c r="F2000" s="1">
        <v>3196</v>
      </c>
      <c r="G2000" s="1">
        <v>6206</v>
      </c>
      <c r="H2000" s="9">
        <v>1</v>
      </c>
    </row>
    <row r="2001" spans="1:8" x14ac:dyDescent="0.3">
      <c r="A2001" t="s">
        <v>1437</v>
      </c>
      <c r="B2001" t="s">
        <v>1438</v>
      </c>
      <c r="C2001">
        <v>12</v>
      </c>
      <c r="D2001" t="s">
        <v>6894</v>
      </c>
      <c r="E2001" t="s">
        <v>6119</v>
      </c>
      <c r="F2001" s="1">
        <v>110822</v>
      </c>
      <c r="G2001" s="1">
        <v>110822</v>
      </c>
      <c r="H2001" s="9">
        <v>1</v>
      </c>
    </row>
    <row r="2002" spans="1:8" x14ac:dyDescent="0.3">
      <c r="A2002" t="s">
        <v>3178</v>
      </c>
      <c r="B2002" t="s">
        <v>3179</v>
      </c>
      <c r="C2002">
        <v>111</v>
      </c>
      <c r="D2002" t="s">
        <v>6894</v>
      </c>
      <c r="E2002" t="s">
        <v>6104</v>
      </c>
      <c r="F2002" s="1">
        <v>303</v>
      </c>
      <c r="G2002" s="1">
        <v>303</v>
      </c>
      <c r="H2002" s="9">
        <v>1</v>
      </c>
    </row>
    <row r="2003" spans="1:8" x14ac:dyDescent="0.3">
      <c r="A2003" t="s">
        <v>3196</v>
      </c>
      <c r="B2003" t="s">
        <v>3197</v>
      </c>
      <c r="C2003">
        <v>111</v>
      </c>
      <c r="D2003" t="s">
        <v>6894</v>
      </c>
      <c r="E2003" t="s">
        <v>6104</v>
      </c>
      <c r="F2003" s="1">
        <v>21811</v>
      </c>
      <c r="G2003" s="1">
        <v>21811</v>
      </c>
      <c r="H2003" s="9">
        <v>1</v>
      </c>
    </row>
    <row r="2004" spans="1:8" x14ac:dyDescent="0.3">
      <c r="A2004" t="s">
        <v>910</v>
      </c>
      <c r="B2004" t="s">
        <v>911</v>
      </c>
      <c r="C2004">
        <v>187</v>
      </c>
      <c r="D2004" t="s">
        <v>6894</v>
      </c>
      <c r="E2004" t="s">
        <v>6898</v>
      </c>
      <c r="F2004" s="1">
        <v>291746</v>
      </c>
      <c r="G2004" s="1">
        <v>291746</v>
      </c>
      <c r="H2004" s="9">
        <v>1</v>
      </c>
    </row>
    <row r="2005" spans="1:8" x14ac:dyDescent="0.3">
      <c r="A2005" t="s">
        <v>588</v>
      </c>
      <c r="B2005" t="s">
        <v>589</v>
      </c>
      <c r="C2005">
        <v>5</v>
      </c>
      <c r="D2005" t="s">
        <v>6894</v>
      </c>
      <c r="E2005" t="s">
        <v>6826</v>
      </c>
      <c r="F2005" s="1">
        <v>866</v>
      </c>
      <c r="G2005" s="1">
        <v>866</v>
      </c>
      <c r="H2005" s="9">
        <v>1</v>
      </c>
    </row>
    <row r="2006" spans="1:8" x14ac:dyDescent="0.3">
      <c r="A2006" t="s">
        <v>616</v>
      </c>
      <c r="B2006" t="s">
        <v>617</v>
      </c>
      <c r="C2006">
        <v>5</v>
      </c>
      <c r="D2006" t="s">
        <v>6894</v>
      </c>
      <c r="E2006" t="s">
        <v>6826</v>
      </c>
      <c r="F2006" s="1">
        <v>1229</v>
      </c>
      <c r="G2006" s="1">
        <v>1229</v>
      </c>
      <c r="H2006" s="9">
        <v>1</v>
      </c>
    </row>
    <row r="2007" spans="1:8" x14ac:dyDescent="0.3">
      <c r="A2007" t="s">
        <v>582</v>
      </c>
      <c r="B2007" t="s">
        <v>583</v>
      </c>
      <c r="C2007">
        <v>10</v>
      </c>
      <c r="D2007" t="s">
        <v>6894</v>
      </c>
      <c r="E2007" t="s">
        <v>6899</v>
      </c>
      <c r="F2007" s="1">
        <v>9425</v>
      </c>
      <c r="G2007" s="1">
        <v>9425</v>
      </c>
      <c r="H2007" s="9">
        <v>1</v>
      </c>
    </row>
    <row r="2008" spans="1:8" x14ac:dyDescent="0.3">
      <c r="A2008" t="s">
        <v>1441</v>
      </c>
      <c r="B2008" t="s">
        <v>1442</v>
      </c>
      <c r="C2008">
        <v>5</v>
      </c>
      <c r="D2008" t="s">
        <v>6282</v>
      </c>
      <c r="E2008" t="s">
        <v>6900</v>
      </c>
      <c r="F2008" s="1">
        <v>24536</v>
      </c>
      <c r="G2008" s="1">
        <v>24536</v>
      </c>
      <c r="H2008" s="9">
        <v>1</v>
      </c>
    </row>
    <row r="2009" spans="1:8" x14ac:dyDescent="0.3">
      <c r="A2009" t="s">
        <v>3422</v>
      </c>
      <c r="B2009" t="s">
        <v>3423</v>
      </c>
      <c r="C2009">
        <v>72</v>
      </c>
      <c r="D2009" t="s">
        <v>6282</v>
      </c>
      <c r="E2009" t="s">
        <v>6203</v>
      </c>
      <c r="F2009" s="1">
        <v>67759</v>
      </c>
      <c r="G2009" s="1">
        <v>63310</v>
      </c>
      <c r="H2009" s="9">
        <v>1</v>
      </c>
    </row>
    <row r="2010" spans="1:8" x14ac:dyDescent="0.3">
      <c r="A2010" t="s">
        <v>2237</v>
      </c>
      <c r="B2010" t="s">
        <v>2238</v>
      </c>
      <c r="C2010">
        <v>89</v>
      </c>
      <c r="D2010" t="s">
        <v>6282</v>
      </c>
      <c r="E2010" t="s">
        <v>6261</v>
      </c>
      <c r="F2010" s="1">
        <v>14531</v>
      </c>
      <c r="G2010" s="1">
        <v>14107</v>
      </c>
      <c r="H2010" s="9">
        <v>1</v>
      </c>
    </row>
    <row r="2011" spans="1:8" x14ac:dyDescent="0.3">
      <c r="A2011" t="s">
        <v>2347</v>
      </c>
      <c r="B2011" t="s">
        <v>2348</v>
      </c>
      <c r="C2011">
        <v>110</v>
      </c>
      <c r="D2011" t="s">
        <v>6901</v>
      </c>
      <c r="E2011" t="s">
        <v>6104</v>
      </c>
      <c r="F2011" s="1">
        <v>9829</v>
      </c>
      <c r="G2011" s="1">
        <v>9543</v>
      </c>
      <c r="H2011" s="9">
        <v>1</v>
      </c>
    </row>
    <row r="2012" spans="1:8" x14ac:dyDescent="0.3">
      <c r="A2012" t="s">
        <v>2046</v>
      </c>
      <c r="B2012" t="s">
        <v>2047</v>
      </c>
      <c r="C2012">
        <v>245</v>
      </c>
      <c r="D2012" t="s">
        <v>6901</v>
      </c>
      <c r="E2012" s="2">
        <v>44447</v>
      </c>
      <c r="F2012" s="1">
        <v>40019</v>
      </c>
      <c r="G2012" s="1">
        <v>38853</v>
      </c>
      <c r="H2012" s="9">
        <v>0.3</v>
      </c>
    </row>
    <row r="2013" spans="1:8" x14ac:dyDescent="0.3">
      <c r="A2013" t="s">
        <v>1693</v>
      </c>
      <c r="B2013" t="s">
        <v>1694</v>
      </c>
      <c r="C2013">
        <v>7</v>
      </c>
      <c r="D2013" t="s">
        <v>6902</v>
      </c>
      <c r="E2013" t="s">
        <v>6119</v>
      </c>
      <c r="F2013" s="1">
        <v>4242</v>
      </c>
      <c r="G2013" s="1">
        <v>4229</v>
      </c>
      <c r="H2013" s="9">
        <v>1</v>
      </c>
    </row>
    <row r="2014" spans="1:8" x14ac:dyDescent="0.3">
      <c r="A2014" t="s">
        <v>1695</v>
      </c>
      <c r="B2014" t="s">
        <v>1696</v>
      </c>
      <c r="C2014">
        <v>7</v>
      </c>
      <c r="D2014" t="s">
        <v>6902</v>
      </c>
      <c r="E2014" t="s">
        <v>6119</v>
      </c>
      <c r="F2014" s="1">
        <v>9101</v>
      </c>
      <c r="G2014" s="1">
        <v>9073</v>
      </c>
      <c r="H2014" s="9">
        <v>1</v>
      </c>
    </row>
    <row r="2015" spans="1:8" x14ac:dyDescent="0.3">
      <c r="A2015" t="s">
        <v>6903</v>
      </c>
      <c r="B2015" t="s">
        <v>6904</v>
      </c>
      <c r="C2015">
        <v>0</v>
      </c>
      <c r="E2015" t="s">
        <v>6900</v>
      </c>
      <c r="F2015" s="1">
        <v>0</v>
      </c>
      <c r="G2015" s="1">
        <v>0</v>
      </c>
      <c r="H2015" s="9">
        <v>1</v>
      </c>
    </row>
    <row r="2016" spans="1:8" x14ac:dyDescent="0.3">
      <c r="A2016" t="s">
        <v>6905</v>
      </c>
      <c r="B2016" t="s">
        <v>6906</v>
      </c>
      <c r="C2016">
        <v>0</v>
      </c>
      <c r="E2016" t="s">
        <v>6900</v>
      </c>
      <c r="F2016" s="1">
        <v>0</v>
      </c>
      <c r="G2016" s="1">
        <v>0</v>
      </c>
      <c r="H2016" s="9">
        <v>1</v>
      </c>
    </row>
    <row r="2017" spans="1:8" x14ac:dyDescent="0.3">
      <c r="A2017" t="s">
        <v>6907</v>
      </c>
      <c r="B2017" t="s">
        <v>6908</v>
      </c>
      <c r="C2017">
        <v>0</v>
      </c>
      <c r="E2017" t="s">
        <v>6900</v>
      </c>
      <c r="F2017" s="1">
        <v>0</v>
      </c>
      <c r="G2017" s="1">
        <v>0</v>
      </c>
      <c r="H2017" s="9">
        <v>1</v>
      </c>
    </row>
    <row r="2018" spans="1:8" x14ac:dyDescent="0.3">
      <c r="A2018" t="s">
        <v>6909</v>
      </c>
      <c r="B2018" t="s">
        <v>6910</v>
      </c>
      <c r="C2018">
        <v>0</v>
      </c>
      <c r="E2018" t="s">
        <v>6900</v>
      </c>
      <c r="F2018" s="1">
        <v>0</v>
      </c>
      <c r="G2018" s="1">
        <v>0</v>
      </c>
      <c r="H2018" s="9">
        <v>1</v>
      </c>
    </row>
    <row r="2019" spans="1:8" x14ac:dyDescent="0.3">
      <c r="A2019" t="s">
        <v>6911</v>
      </c>
      <c r="B2019" t="s">
        <v>6912</v>
      </c>
      <c r="C2019">
        <v>0</v>
      </c>
      <c r="E2019" t="s">
        <v>6900</v>
      </c>
      <c r="F2019" s="1">
        <v>0</v>
      </c>
      <c r="G2019" s="1">
        <v>0</v>
      </c>
      <c r="H2019" s="9">
        <v>1</v>
      </c>
    </row>
    <row r="2020" spans="1:8" x14ac:dyDescent="0.3">
      <c r="A2020" t="s">
        <v>6913</v>
      </c>
      <c r="B2020" t="s">
        <v>6914</v>
      </c>
      <c r="C2020">
        <v>6</v>
      </c>
      <c r="D2020" t="s">
        <v>6900</v>
      </c>
      <c r="E2020" t="s">
        <v>6119</v>
      </c>
      <c r="F2020" s="1">
        <v>0</v>
      </c>
      <c r="G2020" s="1">
        <v>0</v>
      </c>
      <c r="H2020" s="9">
        <v>1</v>
      </c>
    </row>
    <row r="2021" spans="1:8" x14ac:dyDescent="0.3">
      <c r="A2021" t="s">
        <v>1910</v>
      </c>
      <c r="B2021" t="s">
        <v>1911</v>
      </c>
      <c r="C2021">
        <v>6</v>
      </c>
      <c r="D2021" t="s">
        <v>6900</v>
      </c>
      <c r="E2021" t="s">
        <v>6119</v>
      </c>
      <c r="F2021" s="1">
        <v>1564</v>
      </c>
      <c r="G2021" s="1">
        <v>1518</v>
      </c>
      <c r="H2021" s="9">
        <v>1</v>
      </c>
    </row>
    <row r="2022" spans="1:8" x14ac:dyDescent="0.3">
      <c r="A2022" t="s">
        <v>1940</v>
      </c>
      <c r="B2022" t="s">
        <v>1941</v>
      </c>
      <c r="C2022">
        <v>6</v>
      </c>
      <c r="D2022" t="s">
        <v>6900</v>
      </c>
      <c r="E2022" t="s">
        <v>6119</v>
      </c>
      <c r="F2022" s="1">
        <v>7196</v>
      </c>
      <c r="G2022" s="1">
        <v>7055</v>
      </c>
      <c r="H2022" s="9">
        <v>1</v>
      </c>
    </row>
    <row r="2023" spans="1:8" x14ac:dyDescent="0.3">
      <c r="A2023" t="s">
        <v>6915</v>
      </c>
      <c r="B2023" t="s">
        <v>6916</v>
      </c>
      <c r="C2023">
        <v>6</v>
      </c>
      <c r="D2023" t="s">
        <v>6900</v>
      </c>
      <c r="E2023" t="s">
        <v>6119</v>
      </c>
      <c r="F2023" s="1">
        <v>0</v>
      </c>
      <c r="G2023" s="1">
        <v>0</v>
      </c>
      <c r="H2023" s="9">
        <v>1</v>
      </c>
    </row>
    <row r="2024" spans="1:8" x14ac:dyDescent="0.3">
      <c r="A2024" t="s">
        <v>6917</v>
      </c>
      <c r="B2024" t="s">
        <v>6918</v>
      </c>
      <c r="C2024">
        <v>25</v>
      </c>
      <c r="D2024" t="s">
        <v>6900</v>
      </c>
      <c r="E2024" t="s">
        <v>6527</v>
      </c>
      <c r="F2024" s="1">
        <v>0</v>
      </c>
      <c r="G2024" s="1">
        <v>0</v>
      </c>
      <c r="H2024" s="9">
        <v>1</v>
      </c>
    </row>
    <row r="2025" spans="1:8" x14ac:dyDescent="0.3">
      <c r="A2025" t="s">
        <v>81</v>
      </c>
      <c r="B2025" t="s">
        <v>82</v>
      </c>
      <c r="C2025">
        <v>28</v>
      </c>
      <c r="D2025" t="s">
        <v>6900</v>
      </c>
      <c r="E2025" t="s">
        <v>6133</v>
      </c>
      <c r="F2025" s="1">
        <v>125263</v>
      </c>
      <c r="G2025" s="1">
        <v>125263</v>
      </c>
      <c r="H2025" s="9">
        <v>1</v>
      </c>
    </row>
    <row r="2026" spans="1:8" x14ac:dyDescent="0.3">
      <c r="A2026" t="s">
        <v>1812</v>
      </c>
      <c r="B2026" t="s">
        <v>1813</v>
      </c>
      <c r="C2026">
        <v>36</v>
      </c>
      <c r="D2026" t="s">
        <v>6900</v>
      </c>
      <c r="E2026" t="s">
        <v>6919</v>
      </c>
      <c r="F2026" s="1">
        <v>25454</v>
      </c>
      <c r="G2026" s="1">
        <v>25454</v>
      </c>
      <c r="H2026" s="9">
        <v>1</v>
      </c>
    </row>
    <row r="2027" spans="1:8" x14ac:dyDescent="0.3">
      <c r="A2027" t="s">
        <v>1816</v>
      </c>
      <c r="B2027" t="s">
        <v>1817</v>
      </c>
      <c r="C2027">
        <v>68</v>
      </c>
      <c r="D2027" t="s">
        <v>6900</v>
      </c>
      <c r="E2027" t="s">
        <v>6432</v>
      </c>
      <c r="F2027" s="1">
        <v>13023</v>
      </c>
      <c r="G2027" s="1">
        <v>12643</v>
      </c>
      <c r="H2027" s="9">
        <v>1</v>
      </c>
    </row>
    <row r="2028" spans="1:8" x14ac:dyDescent="0.3">
      <c r="A2028" t="s">
        <v>1920</v>
      </c>
      <c r="B2028" t="s">
        <v>1921</v>
      </c>
      <c r="C2028">
        <v>105</v>
      </c>
      <c r="D2028" t="s">
        <v>6900</v>
      </c>
      <c r="E2028" t="s">
        <v>6104</v>
      </c>
      <c r="F2028" s="1">
        <v>5994</v>
      </c>
      <c r="G2028" s="1">
        <v>5819</v>
      </c>
      <c r="H2028" s="9">
        <v>1</v>
      </c>
    </row>
    <row r="2029" spans="1:8" x14ac:dyDescent="0.3">
      <c r="A2029" t="s">
        <v>1950</v>
      </c>
      <c r="B2029" t="s">
        <v>1951</v>
      </c>
      <c r="C2029">
        <v>105</v>
      </c>
      <c r="D2029" t="s">
        <v>6900</v>
      </c>
      <c r="E2029" t="s">
        <v>6104</v>
      </c>
      <c r="F2029" s="1">
        <v>4643</v>
      </c>
      <c r="G2029" s="1">
        <v>4552</v>
      </c>
      <c r="H2029" s="9">
        <v>1</v>
      </c>
    </row>
    <row r="2030" spans="1:8" x14ac:dyDescent="0.3">
      <c r="A2030" t="s">
        <v>2042</v>
      </c>
      <c r="B2030" t="s">
        <v>2043</v>
      </c>
      <c r="C2030">
        <v>126</v>
      </c>
      <c r="D2030" t="s">
        <v>6900</v>
      </c>
      <c r="E2030" t="s">
        <v>6550</v>
      </c>
      <c r="F2030" s="1">
        <v>26679</v>
      </c>
      <c r="G2030" s="1">
        <v>25902</v>
      </c>
      <c r="H2030" s="9">
        <v>1</v>
      </c>
    </row>
    <row r="2031" spans="1:8" x14ac:dyDescent="0.3">
      <c r="A2031" t="s">
        <v>2044</v>
      </c>
      <c r="B2031" t="s">
        <v>2045</v>
      </c>
      <c r="C2031">
        <v>126</v>
      </c>
      <c r="D2031" t="s">
        <v>6900</v>
      </c>
      <c r="E2031" t="s">
        <v>6550</v>
      </c>
      <c r="F2031" s="1">
        <v>49575</v>
      </c>
      <c r="G2031" s="1">
        <v>48131</v>
      </c>
      <c r="H2031" s="9">
        <v>1</v>
      </c>
    </row>
    <row r="2032" spans="1:8" x14ac:dyDescent="0.3">
      <c r="A2032" t="s">
        <v>6920</v>
      </c>
      <c r="B2032" t="s">
        <v>6921</v>
      </c>
      <c r="C2032">
        <v>44</v>
      </c>
      <c r="D2032" t="s">
        <v>6922</v>
      </c>
      <c r="E2032" t="s">
        <v>5968</v>
      </c>
      <c r="F2032" s="1">
        <v>0</v>
      </c>
      <c r="G2032" s="1">
        <v>0</v>
      </c>
      <c r="H2032" s="9">
        <v>1</v>
      </c>
    </row>
    <row r="2033" spans="1:8" x14ac:dyDescent="0.3">
      <c r="A2033" t="s">
        <v>1443</v>
      </c>
      <c r="B2033" t="s">
        <v>1444</v>
      </c>
      <c r="C2033">
        <v>123</v>
      </c>
      <c r="D2033" t="s">
        <v>6923</v>
      </c>
      <c r="E2033" t="s">
        <v>6579</v>
      </c>
      <c r="F2033" s="1">
        <v>37473</v>
      </c>
      <c r="G2033" s="1">
        <v>37473</v>
      </c>
      <c r="H2033" s="9">
        <v>1</v>
      </c>
    </row>
    <row r="2034" spans="1:8" x14ac:dyDescent="0.3">
      <c r="A2034" t="s">
        <v>584</v>
      </c>
      <c r="B2034" t="s">
        <v>585</v>
      </c>
      <c r="C2034">
        <v>10</v>
      </c>
      <c r="D2034" t="s">
        <v>6923</v>
      </c>
      <c r="E2034" t="s">
        <v>6924</v>
      </c>
      <c r="F2034" s="1">
        <v>9623</v>
      </c>
      <c r="G2034" s="1">
        <v>9425</v>
      </c>
      <c r="H2034" s="9">
        <v>1</v>
      </c>
    </row>
    <row r="2035" spans="1:8" x14ac:dyDescent="0.3">
      <c r="A2035" t="s">
        <v>6925</v>
      </c>
      <c r="B2035" t="s">
        <v>6926</v>
      </c>
      <c r="C2035">
        <v>0</v>
      </c>
      <c r="D2035" t="s">
        <v>6119</v>
      </c>
      <c r="F2035" s="1">
        <v>0</v>
      </c>
      <c r="G2035" s="1">
        <v>0</v>
      </c>
      <c r="H2035" s="9">
        <v>1</v>
      </c>
    </row>
    <row r="2036" spans="1:8" x14ac:dyDescent="0.3">
      <c r="A2036" t="s">
        <v>6927</v>
      </c>
      <c r="B2036" t="s">
        <v>6928</v>
      </c>
      <c r="C2036">
        <v>0</v>
      </c>
      <c r="E2036" t="s">
        <v>6119</v>
      </c>
      <c r="F2036" s="1">
        <v>0</v>
      </c>
      <c r="G2036" s="1">
        <v>0</v>
      </c>
      <c r="H2036" s="9">
        <v>1</v>
      </c>
    </row>
    <row r="2037" spans="1:8" x14ac:dyDescent="0.3">
      <c r="A2037" t="s">
        <v>6929</v>
      </c>
      <c r="B2037" t="s">
        <v>6930</v>
      </c>
      <c r="C2037">
        <v>0</v>
      </c>
      <c r="E2037" t="s">
        <v>6119</v>
      </c>
      <c r="F2037" s="1">
        <v>0</v>
      </c>
      <c r="G2037" s="1">
        <v>0</v>
      </c>
      <c r="H2037" s="9">
        <v>1</v>
      </c>
    </row>
    <row r="2038" spans="1:8" x14ac:dyDescent="0.3">
      <c r="A2038" t="s">
        <v>6931</v>
      </c>
      <c r="B2038" t="s">
        <v>6932</v>
      </c>
      <c r="C2038">
        <v>0</v>
      </c>
      <c r="E2038" t="s">
        <v>6119</v>
      </c>
      <c r="F2038" s="1">
        <v>0</v>
      </c>
      <c r="G2038" s="1">
        <v>0</v>
      </c>
      <c r="H2038" s="9">
        <v>1</v>
      </c>
    </row>
    <row r="2039" spans="1:8" x14ac:dyDescent="0.3">
      <c r="A2039" t="s">
        <v>6933</v>
      </c>
      <c r="B2039" t="s">
        <v>6934</v>
      </c>
      <c r="C2039">
        <v>0</v>
      </c>
      <c r="D2039" t="s">
        <v>6119</v>
      </c>
      <c r="F2039" s="1">
        <v>0</v>
      </c>
      <c r="G2039" s="1">
        <v>0</v>
      </c>
      <c r="H2039" s="9">
        <v>1</v>
      </c>
    </row>
    <row r="2040" spans="1:8" x14ac:dyDescent="0.3">
      <c r="A2040" t="s">
        <v>6935</v>
      </c>
      <c r="B2040" t="s">
        <v>6936</v>
      </c>
      <c r="C2040">
        <v>0</v>
      </c>
      <c r="D2040" t="s">
        <v>6420</v>
      </c>
      <c r="F2040" s="1">
        <v>0</v>
      </c>
      <c r="G2040" s="1">
        <v>0</v>
      </c>
      <c r="H2040" s="9">
        <v>1</v>
      </c>
    </row>
    <row r="2041" spans="1:8" x14ac:dyDescent="0.3">
      <c r="A2041" t="s">
        <v>3701</v>
      </c>
      <c r="B2041" t="s">
        <v>3702</v>
      </c>
      <c r="C2041">
        <v>250</v>
      </c>
      <c r="D2041" t="s">
        <v>6420</v>
      </c>
      <c r="E2041" s="2">
        <v>44469</v>
      </c>
      <c r="F2041" s="1">
        <v>36427</v>
      </c>
      <c r="G2041" s="1">
        <v>36335</v>
      </c>
      <c r="H2041" s="10">
        <v>0.74399999999999999</v>
      </c>
    </row>
    <row r="2042" spans="1:8" x14ac:dyDescent="0.3">
      <c r="A2042" t="s">
        <v>152</v>
      </c>
      <c r="B2042" t="s">
        <v>153</v>
      </c>
      <c r="C2042">
        <v>1</v>
      </c>
      <c r="D2042" t="s">
        <v>6420</v>
      </c>
      <c r="E2042" t="s">
        <v>6420</v>
      </c>
      <c r="F2042" s="1">
        <v>1316</v>
      </c>
      <c r="G2042" s="1">
        <v>1277</v>
      </c>
      <c r="H2042" s="9">
        <v>1</v>
      </c>
    </row>
    <row r="2043" spans="1:8" x14ac:dyDescent="0.3">
      <c r="A2043" t="s">
        <v>592</v>
      </c>
      <c r="B2043" t="s">
        <v>593</v>
      </c>
      <c r="C2043">
        <v>5</v>
      </c>
      <c r="D2043" t="s">
        <v>6420</v>
      </c>
      <c r="E2043" t="s">
        <v>6937</v>
      </c>
      <c r="F2043" s="1">
        <v>892</v>
      </c>
      <c r="G2043" s="1">
        <v>866</v>
      </c>
      <c r="H2043" s="9">
        <v>1</v>
      </c>
    </row>
    <row r="2044" spans="1:8" x14ac:dyDescent="0.3">
      <c r="A2044" t="s">
        <v>612</v>
      </c>
      <c r="B2044" t="s">
        <v>613</v>
      </c>
      <c r="C2044">
        <v>5</v>
      </c>
      <c r="D2044" t="s">
        <v>6420</v>
      </c>
      <c r="E2044" t="s">
        <v>6937</v>
      </c>
      <c r="F2044" s="1">
        <v>1254</v>
      </c>
      <c r="G2044" s="1">
        <v>1229</v>
      </c>
      <c r="H2044" s="9">
        <v>1</v>
      </c>
    </row>
    <row r="2045" spans="1:8" x14ac:dyDescent="0.3">
      <c r="A2045" t="s">
        <v>3266</v>
      </c>
      <c r="B2045" t="s">
        <v>3267</v>
      </c>
      <c r="C2045">
        <v>5</v>
      </c>
      <c r="D2045" t="s">
        <v>6420</v>
      </c>
      <c r="E2045" t="s">
        <v>6937</v>
      </c>
      <c r="F2045" s="1">
        <v>2351</v>
      </c>
      <c r="G2045" s="1">
        <v>2282</v>
      </c>
      <c r="H2045" s="9">
        <v>1</v>
      </c>
    </row>
    <row r="2046" spans="1:8" x14ac:dyDescent="0.3">
      <c r="A2046" t="s">
        <v>3332</v>
      </c>
      <c r="B2046" t="s">
        <v>3333</v>
      </c>
      <c r="C2046">
        <v>5</v>
      </c>
      <c r="D2046" t="s">
        <v>6420</v>
      </c>
      <c r="E2046" t="s">
        <v>6937</v>
      </c>
      <c r="F2046" s="1">
        <v>6786</v>
      </c>
      <c r="G2046" s="1">
        <v>6588</v>
      </c>
      <c r="H2046" s="9">
        <v>1</v>
      </c>
    </row>
    <row r="2047" spans="1:8" x14ac:dyDescent="0.3">
      <c r="A2047" t="s">
        <v>2764</v>
      </c>
      <c r="B2047" t="s">
        <v>2765</v>
      </c>
      <c r="C2047">
        <v>10</v>
      </c>
      <c r="D2047" t="s">
        <v>6420</v>
      </c>
      <c r="E2047" t="s">
        <v>6938</v>
      </c>
      <c r="F2047" s="1">
        <v>5846</v>
      </c>
      <c r="G2047" s="1">
        <v>5741</v>
      </c>
      <c r="H2047" s="9">
        <v>1</v>
      </c>
    </row>
    <row r="2048" spans="1:8" x14ac:dyDescent="0.3">
      <c r="A2048" t="s">
        <v>1782</v>
      </c>
      <c r="B2048" t="s">
        <v>1772</v>
      </c>
      <c r="C2048">
        <v>10</v>
      </c>
      <c r="D2048" t="s">
        <v>6420</v>
      </c>
      <c r="E2048" t="s">
        <v>6938</v>
      </c>
      <c r="F2048" s="1">
        <v>26200</v>
      </c>
      <c r="G2048" s="1">
        <v>26200</v>
      </c>
      <c r="H2048" s="9">
        <v>1</v>
      </c>
    </row>
    <row r="2049" spans="1:8" x14ac:dyDescent="0.3">
      <c r="A2049" t="s">
        <v>1958</v>
      </c>
      <c r="B2049" t="s">
        <v>1959</v>
      </c>
      <c r="C2049">
        <v>17</v>
      </c>
      <c r="D2049" t="s">
        <v>6420</v>
      </c>
      <c r="E2049" t="s">
        <v>6939</v>
      </c>
      <c r="F2049" s="1">
        <v>580</v>
      </c>
      <c r="G2049" s="1">
        <v>569</v>
      </c>
      <c r="H2049" s="9">
        <v>1</v>
      </c>
    </row>
    <row r="2050" spans="1:8" x14ac:dyDescent="0.3">
      <c r="A2050" t="s">
        <v>2297</v>
      </c>
      <c r="B2050" t="s">
        <v>2298</v>
      </c>
      <c r="C2050">
        <v>20</v>
      </c>
      <c r="D2050" t="s">
        <v>6420</v>
      </c>
      <c r="E2050" t="s">
        <v>6528</v>
      </c>
      <c r="F2050" s="1">
        <v>10807</v>
      </c>
      <c r="G2050" s="1">
        <v>10492</v>
      </c>
      <c r="H2050" s="9">
        <v>1</v>
      </c>
    </row>
    <row r="2051" spans="1:8" x14ac:dyDescent="0.3">
      <c r="A2051" t="s">
        <v>2329</v>
      </c>
      <c r="B2051" t="s">
        <v>2330</v>
      </c>
      <c r="C2051">
        <v>20</v>
      </c>
      <c r="D2051" t="s">
        <v>6420</v>
      </c>
      <c r="E2051" t="s">
        <v>6528</v>
      </c>
      <c r="F2051" s="1">
        <v>8758</v>
      </c>
      <c r="G2051" s="1">
        <v>8502</v>
      </c>
      <c r="H2051" s="9">
        <v>1</v>
      </c>
    </row>
    <row r="2052" spans="1:8" x14ac:dyDescent="0.3">
      <c r="A2052" t="s">
        <v>6940</v>
      </c>
      <c r="B2052" t="s">
        <v>6941</v>
      </c>
      <c r="C2052">
        <v>20</v>
      </c>
      <c r="D2052" t="s">
        <v>6420</v>
      </c>
      <c r="E2052" t="s">
        <v>6133</v>
      </c>
      <c r="F2052" s="1">
        <v>0</v>
      </c>
      <c r="G2052" s="1">
        <v>0</v>
      </c>
      <c r="H2052" s="9">
        <v>1</v>
      </c>
    </row>
    <row r="2053" spans="1:8" x14ac:dyDescent="0.3">
      <c r="A2053" t="s">
        <v>1954</v>
      </c>
      <c r="B2053" t="s">
        <v>1955</v>
      </c>
      <c r="C2053">
        <v>20</v>
      </c>
      <c r="D2053" t="s">
        <v>6420</v>
      </c>
      <c r="E2053" t="s">
        <v>6133</v>
      </c>
      <c r="F2053" s="1">
        <v>348</v>
      </c>
      <c r="G2053" s="1">
        <v>341</v>
      </c>
      <c r="H2053" s="9">
        <v>1</v>
      </c>
    </row>
    <row r="2054" spans="1:8" x14ac:dyDescent="0.3">
      <c r="A2054" t="s">
        <v>822</v>
      </c>
      <c r="B2054" t="s">
        <v>823</v>
      </c>
      <c r="C2054">
        <v>21</v>
      </c>
      <c r="D2054" t="s">
        <v>6420</v>
      </c>
      <c r="E2054" t="s">
        <v>6133</v>
      </c>
      <c r="F2054" s="1">
        <v>40858</v>
      </c>
      <c r="G2054" s="1">
        <v>40858</v>
      </c>
      <c r="H2054" s="9">
        <v>1</v>
      </c>
    </row>
    <row r="2055" spans="1:8" x14ac:dyDescent="0.3">
      <c r="A2055" t="s">
        <v>1629</v>
      </c>
      <c r="B2055" t="s">
        <v>1630</v>
      </c>
      <c r="C2055">
        <v>61</v>
      </c>
      <c r="D2055" t="s">
        <v>6420</v>
      </c>
      <c r="E2055" t="s">
        <v>6432</v>
      </c>
      <c r="F2055" s="1">
        <v>8247</v>
      </c>
      <c r="G2055" s="1">
        <v>8247</v>
      </c>
      <c r="H2055" s="9">
        <v>1</v>
      </c>
    </row>
    <row r="2056" spans="1:8" x14ac:dyDescent="0.3">
      <c r="A2056" t="s">
        <v>2810</v>
      </c>
      <c r="B2056" t="s">
        <v>2811</v>
      </c>
      <c r="C2056">
        <v>80</v>
      </c>
      <c r="D2056" t="s">
        <v>6420</v>
      </c>
      <c r="E2056" t="s">
        <v>6529</v>
      </c>
      <c r="F2056" s="1">
        <v>4782</v>
      </c>
      <c r="G2056" s="1">
        <v>17269</v>
      </c>
      <c r="H2056" s="9">
        <v>1</v>
      </c>
    </row>
    <row r="2057" spans="1:8" x14ac:dyDescent="0.3">
      <c r="A2057" t="s">
        <v>3659</v>
      </c>
      <c r="B2057" t="s">
        <v>3660</v>
      </c>
      <c r="C2057">
        <v>164</v>
      </c>
      <c r="D2057" t="s">
        <v>6420</v>
      </c>
      <c r="E2057" t="s">
        <v>6942</v>
      </c>
      <c r="F2057" s="1">
        <v>46714</v>
      </c>
      <c r="G2057" s="1">
        <v>46714</v>
      </c>
      <c r="H2057" s="9">
        <v>1</v>
      </c>
    </row>
    <row r="2058" spans="1:8" x14ac:dyDescent="0.3">
      <c r="A2058" t="s">
        <v>1900</v>
      </c>
      <c r="B2058" t="s">
        <v>1901</v>
      </c>
      <c r="C2058">
        <v>227</v>
      </c>
      <c r="D2058" t="s">
        <v>6420</v>
      </c>
      <c r="E2058" s="2">
        <v>44435</v>
      </c>
      <c r="F2058" s="1">
        <v>1564</v>
      </c>
      <c r="G2058" s="1">
        <v>1518</v>
      </c>
      <c r="H2058" s="9">
        <v>0.5</v>
      </c>
    </row>
    <row r="2059" spans="1:8" x14ac:dyDescent="0.3">
      <c r="A2059" t="s">
        <v>1930</v>
      </c>
      <c r="B2059" t="s">
        <v>1931</v>
      </c>
      <c r="C2059">
        <v>227</v>
      </c>
      <c r="D2059" t="s">
        <v>6420</v>
      </c>
      <c r="E2059" s="2">
        <v>44435</v>
      </c>
      <c r="F2059" s="1">
        <v>3482</v>
      </c>
      <c r="G2059" s="1">
        <v>3414</v>
      </c>
      <c r="H2059" s="9">
        <v>0.5</v>
      </c>
    </row>
    <row r="2060" spans="1:8" x14ac:dyDescent="0.3">
      <c r="A2060" t="s">
        <v>1663</v>
      </c>
      <c r="B2060" t="s">
        <v>1664</v>
      </c>
      <c r="C2060">
        <v>249</v>
      </c>
      <c r="D2060" t="s">
        <v>6420</v>
      </c>
      <c r="E2060" s="2">
        <v>44468</v>
      </c>
      <c r="F2060" s="1">
        <v>6787</v>
      </c>
      <c r="G2060" s="1">
        <v>6787</v>
      </c>
      <c r="H2060" s="9">
        <v>0.6</v>
      </c>
    </row>
    <row r="2061" spans="1:8" x14ac:dyDescent="0.3">
      <c r="A2061" t="s">
        <v>29</v>
      </c>
      <c r="B2061" t="s">
        <v>30</v>
      </c>
      <c r="C2061">
        <v>250</v>
      </c>
      <c r="D2061" t="s">
        <v>6420</v>
      </c>
      <c r="E2061" s="2">
        <v>44469</v>
      </c>
      <c r="F2061" s="1">
        <v>6905</v>
      </c>
      <c r="G2061" s="1">
        <v>6905</v>
      </c>
      <c r="H2061" s="10">
        <v>0.74399999999999999</v>
      </c>
    </row>
    <row r="2062" spans="1:8" x14ac:dyDescent="0.3">
      <c r="A2062" t="s">
        <v>35</v>
      </c>
      <c r="B2062" t="s">
        <v>36</v>
      </c>
      <c r="C2062">
        <v>250</v>
      </c>
      <c r="D2062" t="s">
        <v>6420</v>
      </c>
      <c r="E2062" t="s">
        <v>6943</v>
      </c>
      <c r="F2062" s="1">
        <v>170568</v>
      </c>
      <c r="G2062" s="1">
        <v>170568</v>
      </c>
      <c r="H2062" s="10">
        <v>0.74399999999999999</v>
      </c>
    </row>
    <row r="2063" spans="1:8" x14ac:dyDescent="0.3">
      <c r="A2063" t="s">
        <v>41</v>
      </c>
      <c r="B2063" t="s">
        <v>42</v>
      </c>
      <c r="C2063">
        <v>250</v>
      </c>
      <c r="D2063" t="s">
        <v>6420</v>
      </c>
      <c r="E2063" t="s">
        <v>6943</v>
      </c>
      <c r="F2063" s="1">
        <v>154145</v>
      </c>
      <c r="G2063" s="1">
        <v>154145</v>
      </c>
      <c r="H2063" s="10">
        <v>0.74299999999999999</v>
      </c>
    </row>
    <row r="2064" spans="1:8" x14ac:dyDescent="0.3">
      <c r="A2064" t="s">
        <v>47</v>
      </c>
      <c r="B2064" t="s">
        <v>48</v>
      </c>
      <c r="C2064">
        <v>250</v>
      </c>
      <c r="D2064" t="s">
        <v>6420</v>
      </c>
      <c r="E2064" t="s">
        <v>6943</v>
      </c>
      <c r="F2064" s="1">
        <v>1589056</v>
      </c>
      <c r="G2064" s="1">
        <v>1589056</v>
      </c>
      <c r="H2064" s="10">
        <v>0.74299999999999999</v>
      </c>
    </row>
    <row r="2065" spans="1:8" x14ac:dyDescent="0.3">
      <c r="A2065" t="s">
        <v>3653</v>
      </c>
      <c r="B2065" t="s">
        <v>3654</v>
      </c>
      <c r="C2065">
        <v>250</v>
      </c>
      <c r="D2065" t="s">
        <v>6420</v>
      </c>
      <c r="E2065" s="2">
        <v>44469</v>
      </c>
      <c r="F2065" s="1">
        <v>155997</v>
      </c>
      <c r="G2065" s="1">
        <v>155997</v>
      </c>
      <c r="H2065" s="10">
        <v>0.74399999999999999</v>
      </c>
    </row>
    <row r="2066" spans="1:8" x14ac:dyDescent="0.3">
      <c r="A2066" t="s">
        <v>3663</v>
      </c>
      <c r="B2066" t="s">
        <v>3664</v>
      </c>
      <c r="C2066">
        <v>250</v>
      </c>
      <c r="D2066" t="s">
        <v>6420</v>
      </c>
      <c r="E2066" s="2">
        <v>44469</v>
      </c>
      <c r="F2066" s="1">
        <v>61658</v>
      </c>
      <c r="G2066" s="1">
        <v>61658</v>
      </c>
      <c r="H2066" s="10">
        <v>0.74399999999999999</v>
      </c>
    </row>
    <row r="2067" spans="1:8" x14ac:dyDescent="0.3">
      <c r="A2067" t="s">
        <v>3695</v>
      </c>
      <c r="B2067" t="s">
        <v>3696</v>
      </c>
      <c r="C2067">
        <v>250</v>
      </c>
      <c r="D2067" t="s">
        <v>6420</v>
      </c>
      <c r="E2067" s="2">
        <v>44469</v>
      </c>
      <c r="F2067" s="1">
        <v>256639</v>
      </c>
      <c r="G2067" s="1">
        <v>256639</v>
      </c>
      <c r="H2067" s="10">
        <v>0.74399999999999999</v>
      </c>
    </row>
    <row r="2068" spans="1:8" x14ac:dyDescent="0.3">
      <c r="A2068" t="s">
        <v>3705</v>
      </c>
      <c r="B2068" t="s">
        <v>3706</v>
      </c>
      <c r="C2068">
        <v>250</v>
      </c>
      <c r="D2068" t="s">
        <v>6420</v>
      </c>
      <c r="E2068" s="2">
        <v>44469</v>
      </c>
      <c r="F2068" s="1">
        <v>128399</v>
      </c>
      <c r="G2068" s="1">
        <v>112608</v>
      </c>
      <c r="H2068" s="10">
        <v>0.74399999999999999</v>
      </c>
    </row>
    <row r="2069" spans="1:8" x14ac:dyDescent="0.3">
      <c r="A2069" t="s">
        <v>3679</v>
      </c>
      <c r="B2069" t="s">
        <v>3680</v>
      </c>
      <c r="C2069">
        <v>249</v>
      </c>
      <c r="D2069" t="s">
        <v>6944</v>
      </c>
      <c r="E2069" s="2">
        <v>44469</v>
      </c>
      <c r="F2069" s="1">
        <v>289512</v>
      </c>
      <c r="G2069" s="1">
        <v>289478</v>
      </c>
      <c r="H2069" s="10">
        <v>0.74399999999999999</v>
      </c>
    </row>
    <row r="2070" spans="1:8" x14ac:dyDescent="0.3">
      <c r="A2070" t="s">
        <v>2890</v>
      </c>
      <c r="B2070" t="s">
        <v>2891</v>
      </c>
      <c r="C2070">
        <v>4</v>
      </c>
      <c r="D2070" t="s">
        <v>6945</v>
      </c>
      <c r="E2070" t="s">
        <v>6946</v>
      </c>
      <c r="F2070" s="1">
        <v>3941</v>
      </c>
      <c r="G2070" s="1">
        <v>2126</v>
      </c>
      <c r="H2070" s="9">
        <v>1</v>
      </c>
    </row>
    <row r="2071" spans="1:8" x14ac:dyDescent="0.3">
      <c r="A2071" t="s">
        <v>463</v>
      </c>
      <c r="B2071" t="s">
        <v>464</v>
      </c>
      <c r="C2071">
        <v>215</v>
      </c>
      <c r="D2071" t="s">
        <v>6945</v>
      </c>
      <c r="E2071" s="2">
        <v>44424</v>
      </c>
      <c r="F2071" s="1">
        <v>169274</v>
      </c>
      <c r="G2071" s="1">
        <v>165955</v>
      </c>
      <c r="H2071" s="9">
        <v>0.5</v>
      </c>
    </row>
    <row r="2072" spans="1:8" x14ac:dyDescent="0.3">
      <c r="A2072" t="s">
        <v>85</v>
      </c>
      <c r="B2072" t="s">
        <v>86</v>
      </c>
      <c r="C2072">
        <v>5</v>
      </c>
      <c r="D2072" t="s">
        <v>6945</v>
      </c>
      <c r="E2072" t="s">
        <v>6946</v>
      </c>
      <c r="F2072" s="1">
        <v>12245</v>
      </c>
      <c r="G2072" s="1">
        <v>12245</v>
      </c>
      <c r="H2072" s="9">
        <v>1</v>
      </c>
    </row>
    <row r="2073" spans="1:8" x14ac:dyDescent="0.3">
      <c r="A2073" t="s">
        <v>365</v>
      </c>
      <c r="B2073" t="s">
        <v>366</v>
      </c>
      <c r="C2073">
        <v>192</v>
      </c>
      <c r="D2073" t="s">
        <v>6945</v>
      </c>
      <c r="E2073" s="2">
        <v>44391</v>
      </c>
      <c r="F2073" s="1">
        <v>0</v>
      </c>
      <c r="G2073" s="1">
        <v>0</v>
      </c>
      <c r="H2073" s="9">
        <v>0.85</v>
      </c>
    </row>
    <row r="2074" spans="1:8" x14ac:dyDescent="0.3">
      <c r="A2074" t="s">
        <v>371</v>
      </c>
      <c r="B2074" t="s">
        <v>372</v>
      </c>
      <c r="C2074">
        <v>192</v>
      </c>
      <c r="D2074" t="s">
        <v>6945</v>
      </c>
      <c r="E2074" s="2">
        <v>44391</v>
      </c>
      <c r="F2074" s="1">
        <v>0</v>
      </c>
      <c r="G2074" s="1">
        <v>0</v>
      </c>
      <c r="H2074" s="9">
        <v>0.85</v>
      </c>
    </row>
    <row r="2075" spans="1:8" x14ac:dyDescent="0.3">
      <c r="A2075" t="s">
        <v>3428</v>
      </c>
      <c r="B2075" t="s">
        <v>3429</v>
      </c>
      <c r="C2075">
        <v>13</v>
      </c>
      <c r="D2075" t="s">
        <v>6947</v>
      </c>
      <c r="E2075" t="s">
        <v>6527</v>
      </c>
      <c r="F2075" s="1">
        <v>28667</v>
      </c>
      <c r="G2075" s="1">
        <v>27136</v>
      </c>
      <c r="H2075" s="9">
        <v>1</v>
      </c>
    </row>
    <row r="2076" spans="1:8" x14ac:dyDescent="0.3">
      <c r="A2076" t="s">
        <v>3430</v>
      </c>
      <c r="B2076" t="s">
        <v>3431</v>
      </c>
      <c r="C2076">
        <v>13</v>
      </c>
      <c r="D2076" t="s">
        <v>6947</v>
      </c>
      <c r="E2076" t="s">
        <v>6527</v>
      </c>
      <c r="F2076" s="1">
        <v>104</v>
      </c>
      <c r="G2076" s="1">
        <v>104</v>
      </c>
      <c r="H2076" s="9">
        <v>1</v>
      </c>
    </row>
    <row r="2077" spans="1:8" x14ac:dyDescent="0.3">
      <c r="A2077" t="s">
        <v>3432</v>
      </c>
      <c r="B2077" t="s">
        <v>3433</v>
      </c>
      <c r="C2077">
        <v>13</v>
      </c>
      <c r="D2077" t="s">
        <v>6947</v>
      </c>
      <c r="E2077" t="s">
        <v>6527</v>
      </c>
      <c r="F2077" s="1">
        <v>104</v>
      </c>
      <c r="G2077" s="1">
        <v>104</v>
      </c>
      <c r="H2077" s="9">
        <v>1</v>
      </c>
    </row>
    <row r="2078" spans="1:8" x14ac:dyDescent="0.3">
      <c r="A2078" t="s">
        <v>3276</v>
      </c>
      <c r="B2078" t="s">
        <v>3277</v>
      </c>
      <c r="C2078">
        <v>5</v>
      </c>
      <c r="D2078" t="s">
        <v>6947</v>
      </c>
      <c r="E2078" t="s">
        <v>6938</v>
      </c>
      <c r="F2078" s="1">
        <v>1401</v>
      </c>
      <c r="G2078" s="1">
        <v>1361</v>
      </c>
      <c r="H2078" s="9">
        <v>1</v>
      </c>
    </row>
    <row r="2079" spans="1:8" x14ac:dyDescent="0.3">
      <c r="A2079" t="s">
        <v>6948</v>
      </c>
      <c r="B2079" t="s">
        <v>6949</v>
      </c>
      <c r="C2079">
        <v>0</v>
      </c>
      <c r="E2079" t="s">
        <v>6946</v>
      </c>
      <c r="F2079" s="1">
        <v>0</v>
      </c>
      <c r="G2079" s="1">
        <v>0</v>
      </c>
      <c r="H2079" s="9">
        <v>1</v>
      </c>
    </row>
    <row r="2080" spans="1:8" x14ac:dyDescent="0.3">
      <c r="A2080" t="s">
        <v>1814</v>
      </c>
      <c r="B2080" t="s">
        <v>1815</v>
      </c>
      <c r="C2080">
        <v>52</v>
      </c>
      <c r="D2080" t="s">
        <v>6946</v>
      </c>
      <c r="E2080" t="s">
        <v>6950</v>
      </c>
      <c r="F2080" s="1">
        <v>72842</v>
      </c>
      <c r="G2080" s="1">
        <v>72842</v>
      </c>
      <c r="H2080" s="9">
        <v>1</v>
      </c>
    </row>
    <row r="2081" spans="1:8" x14ac:dyDescent="0.3">
      <c r="A2081" t="s">
        <v>6951</v>
      </c>
      <c r="B2081" t="s">
        <v>6952</v>
      </c>
      <c r="C2081">
        <v>0</v>
      </c>
      <c r="D2081" t="s">
        <v>6946</v>
      </c>
      <c r="F2081" s="1">
        <v>0</v>
      </c>
      <c r="G2081" s="1">
        <v>0</v>
      </c>
      <c r="H2081" s="9">
        <v>1</v>
      </c>
    </row>
    <row r="2082" spans="1:8" x14ac:dyDescent="0.3">
      <c r="A2082" t="s">
        <v>449</v>
      </c>
      <c r="B2082" t="s">
        <v>450</v>
      </c>
      <c r="C2082">
        <v>5</v>
      </c>
      <c r="D2082" t="s">
        <v>6946</v>
      </c>
      <c r="E2082" t="s">
        <v>6953</v>
      </c>
      <c r="F2082" s="1">
        <v>7281</v>
      </c>
      <c r="G2082" s="1">
        <v>7028</v>
      </c>
      <c r="H2082" s="9">
        <v>1</v>
      </c>
    </row>
    <row r="2083" spans="1:8" x14ac:dyDescent="0.3">
      <c r="A2083" t="s">
        <v>451</v>
      </c>
      <c r="B2083" t="s">
        <v>452</v>
      </c>
      <c r="C2083">
        <v>5</v>
      </c>
      <c r="D2083" t="s">
        <v>6946</v>
      </c>
      <c r="E2083" t="s">
        <v>6953</v>
      </c>
      <c r="F2083" s="1">
        <v>3640</v>
      </c>
      <c r="G2083" s="1">
        <v>3514</v>
      </c>
      <c r="H2083" s="9">
        <v>1</v>
      </c>
    </row>
    <row r="2084" spans="1:8" x14ac:dyDescent="0.3">
      <c r="A2084" t="s">
        <v>6954</v>
      </c>
      <c r="B2084" t="s">
        <v>6955</v>
      </c>
      <c r="C2084">
        <v>5</v>
      </c>
      <c r="D2084" t="s">
        <v>6946</v>
      </c>
      <c r="E2084" t="s">
        <v>6953</v>
      </c>
      <c r="F2084" s="1">
        <v>0</v>
      </c>
      <c r="G2084" s="1">
        <v>0</v>
      </c>
      <c r="H2084" s="9">
        <v>1</v>
      </c>
    </row>
    <row r="2085" spans="1:8" x14ac:dyDescent="0.3">
      <c r="A2085" t="s">
        <v>6956</v>
      </c>
      <c r="B2085" t="s">
        <v>6957</v>
      </c>
      <c r="C2085">
        <v>5</v>
      </c>
      <c r="D2085" t="s">
        <v>6946</v>
      </c>
      <c r="E2085" t="s">
        <v>6953</v>
      </c>
      <c r="F2085" s="1">
        <v>0</v>
      </c>
      <c r="G2085" s="1">
        <v>0</v>
      </c>
      <c r="H2085" s="9">
        <v>1</v>
      </c>
    </row>
    <row r="2086" spans="1:8" x14ac:dyDescent="0.3">
      <c r="A2086" t="s">
        <v>6958</v>
      </c>
      <c r="B2086" t="s">
        <v>6959</v>
      </c>
      <c r="C2086">
        <v>5</v>
      </c>
      <c r="D2086" t="s">
        <v>6946</v>
      </c>
      <c r="E2086" t="s">
        <v>6953</v>
      </c>
      <c r="F2086" s="1">
        <v>0</v>
      </c>
      <c r="G2086" s="1">
        <v>0</v>
      </c>
      <c r="H2086" s="9">
        <v>1</v>
      </c>
    </row>
    <row r="2087" spans="1:8" x14ac:dyDescent="0.3">
      <c r="A2087" t="s">
        <v>594</v>
      </c>
      <c r="B2087" t="s">
        <v>595</v>
      </c>
      <c r="C2087">
        <v>5</v>
      </c>
      <c r="D2087" t="s">
        <v>6946</v>
      </c>
      <c r="E2087" t="s">
        <v>6953</v>
      </c>
      <c r="F2087" s="1">
        <v>892</v>
      </c>
      <c r="G2087" s="1">
        <v>866</v>
      </c>
      <c r="H2087" s="9">
        <v>1</v>
      </c>
    </row>
    <row r="2088" spans="1:8" x14ac:dyDescent="0.3">
      <c r="A2088" t="s">
        <v>618</v>
      </c>
      <c r="B2088" t="s">
        <v>619</v>
      </c>
      <c r="C2088">
        <v>5</v>
      </c>
      <c r="D2088" t="s">
        <v>6946</v>
      </c>
      <c r="E2088" t="s">
        <v>6953</v>
      </c>
      <c r="F2088" s="1">
        <v>1254</v>
      </c>
      <c r="G2088" s="1">
        <v>1229</v>
      </c>
      <c r="H2088" s="9">
        <v>1</v>
      </c>
    </row>
    <row r="2089" spans="1:8" x14ac:dyDescent="0.3">
      <c r="A2089" t="s">
        <v>664</v>
      </c>
      <c r="B2089" t="s">
        <v>665</v>
      </c>
      <c r="C2089">
        <v>6</v>
      </c>
      <c r="D2089" t="s">
        <v>6946</v>
      </c>
      <c r="E2089" t="s">
        <v>6960</v>
      </c>
      <c r="F2089" s="1">
        <v>5163</v>
      </c>
      <c r="G2089" s="1">
        <v>5012</v>
      </c>
      <c r="H2089" s="9">
        <v>1</v>
      </c>
    </row>
    <row r="2090" spans="1:8" x14ac:dyDescent="0.3">
      <c r="A2090" t="s">
        <v>6961</v>
      </c>
      <c r="B2090" t="s">
        <v>6962</v>
      </c>
      <c r="C2090">
        <v>13</v>
      </c>
      <c r="D2090" t="s">
        <v>6946</v>
      </c>
      <c r="E2090" t="s">
        <v>6133</v>
      </c>
      <c r="F2090" s="1">
        <v>0</v>
      </c>
      <c r="G2090" s="1">
        <v>0</v>
      </c>
      <c r="H2090" s="9">
        <v>1</v>
      </c>
    </row>
    <row r="2091" spans="1:8" x14ac:dyDescent="0.3">
      <c r="A2091" t="s">
        <v>465</v>
      </c>
      <c r="B2091" t="s">
        <v>466</v>
      </c>
      <c r="C2091">
        <v>209</v>
      </c>
      <c r="D2091" t="s">
        <v>6946</v>
      </c>
      <c r="E2091" s="2">
        <v>44420</v>
      </c>
      <c r="F2091" s="1">
        <v>68248</v>
      </c>
      <c r="G2091" s="1">
        <v>66910</v>
      </c>
      <c r="H2091" s="9">
        <v>0.5</v>
      </c>
    </row>
    <row r="2092" spans="1:8" x14ac:dyDescent="0.3">
      <c r="A2092" t="s">
        <v>6963</v>
      </c>
      <c r="B2092" t="s">
        <v>6964</v>
      </c>
      <c r="C2092">
        <v>0</v>
      </c>
      <c r="D2092" t="s">
        <v>6072</v>
      </c>
      <c r="F2092" s="1">
        <v>0</v>
      </c>
      <c r="G2092" s="1">
        <v>0</v>
      </c>
      <c r="H2092" s="9">
        <v>1</v>
      </c>
    </row>
    <row r="2093" spans="1:8" x14ac:dyDescent="0.3">
      <c r="A2093" t="s">
        <v>6965</v>
      </c>
      <c r="B2093" t="s">
        <v>6966</v>
      </c>
      <c r="C2093">
        <v>4</v>
      </c>
      <c r="D2093" t="s">
        <v>6072</v>
      </c>
      <c r="E2093" t="s">
        <v>6960</v>
      </c>
      <c r="F2093" s="1">
        <v>0</v>
      </c>
      <c r="G2093" s="1">
        <v>0</v>
      </c>
      <c r="H2093" s="9">
        <v>1</v>
      </c>
    </row>
    <row r="2094" spans="1:8" x14ac:dyDescent="0.3">
      <c r="A2094" t="s">
        <v>6967</v>
      </c>
      <c r="B2094" t="s">
        <v>6968</v>
      </c>
      <c r="C2094">
        <v>4</v>
      </c>
      <c r="D2094" t="s">
        <v>6072</v>
      </c>
      <c r="E2094" t="s">
        <v>6960</v>
      </c>
      <c r="F2094" s="1">
        <v>0</v>
      </c>
      <c r="G2094" s="1">
        <v>0</v>
      </c>
      <c r="H2094" s="9">
        <v>1</v>
      </c>
    </row>
    <row r="2095" spans="1:8" x14ac:dyDescent="0.3">
      <c r="A2095" t="s">
        <v>6969</v>
      </c>
      <c r="B2095" t="s">
        <v>6970</v>
      </c>
      <c r="C2095">
        <v>12</v>
      </c>
      <c r="D2095" t="s">
        <v>6072</v>
      </c>
      <c r="E2095" t="s">
        <v>6133</v>
      </c>
      <c r="F2095" s="1">
        <v>0</v>
      </c>
      <c r="G2095" s="1">
        <v>0</v>
      </c>
      <c r="H2095" s="9">
        <v>1</v>
      </c>
    </row>
    <row r="2096" spans="1:8" x14ac:dyDescent="0.3">
      <c r="A2096" t="s">
        <v>3238</v>
      </c>
      <c r="B2096" t="s">
        <v>3239</v>
      </c>
      <c r="C2096">
        <v>12</v>
      </c>
      <c r="D2096" t="s">
        <v>6072</v>
      </c>
      <c r="E2096" t="s">
        <v>6133</v>
      </c>
      <c r="F2096" s="1">
        <v>9404</v>
      </c>
      <c r="G2096" s="1">
        <v>9130</v>
      </c>
      <c r="H2096" s="9">
        <v>1</v>
      </c>
    </row>
    <row r="2097" spans="1:8" x14ac:dyDescent="0.3">
      <c r="A2097" t="s">
        <v>6971</v>
      </c>
      <c r="B2097" t="s">
        <v>6972</v>
      </c>
      <c r="C2097">
        <v>12</v>
      </c>
      <c r="D2097" t="s">
        <v>6072</v>
      </c>
      <c r="E2097" t="s">
        <v>6133</v>
      </c>
      <c r="F2097" s="1">
        <v>0</v>
      </c>
      <c r="G2097" s="1">
        <v>0</v>
      </c>
      <c r="H2097" s="9">
        <v>1</v>
      </c>
    </row>
    <row r="2098" spans="1:8" x14ac:dyDescent="0.3">
      <c r="A2098" t="s">
        <v>3306</v>
      </c>
      <c r="B2098" t="s">
        <v>3307</v>
      </c>
      <c r="C2098">
        <v>12</v>
      </c>
      <c r="D2098" t="s">
        <v>6072</v>
      </c>
      <c r="E2098" t="s">
        <v>6133</v>
      </c>
      <c r="F2098" s="1">
        <v>47686</v>
      </c>
      <c r="G2098" s="1">
        <v>46297</v>
      </c>
      <c r="H2098" s="9">
        <v>1</v>
      </c>
    </row>
    <row r="2099" spans="1:8" x14ac:dyDescent="0.3">
      <c r="A2099" t="s">
        <v>1467</v>
      </c>
      <c r="B2099" t="s">
        <v>1468</v>
      </c>
      <c r="C2099">
        <v>22</v>
      </c>
      <c r="D2099" t="s">
        <v>6072</v>
      </c>
      <c r="E2099" t="s">
        <v>6973</v>
      </c>
      <c r="F2099" s="1">
        <v>33996</v>
      </c>
      <c r="G2099" s="1">
        <v>33330</v>
      </c>
      <c r="H2099" s="9">
        <v>1</v>
      </c>
    </row>
    <row r="2100" spans="1:8" x14ac:dyDescent="0.3">
      <c r="A2100" t="s">
        <v>2900</v>
      </c>
      <c r="B2100" t="s">
        <v>2901</v>
      </c>
      <c r="C2100">
        <v>68</v>
      </c>
      <c r="D2100" t="s">
        <v>6072</v>
      </c>
      <c r="E2100" t="s">
        <v>6433</v>
      </c>
      <c r="F2100" s="1">
        <v>58034</v>
      </c>
      <c r="G2100" s="1">
        <v>57892</v>
      </c>
      <c r="H2100" s="9">
        <v>1</v>
      </c>
    </row>
    <row r="2101" spans="1:8" x14ac:dyDescent="0.3">
      <c r="A2101" t="s">
        <v>2894</v>
      </c>
      <c r="B2101" t="s">
        <v>2895</v>
      </c>
      <c r="C2101">
        <v>72</v>
      </c>
      <c r="D2101" t="s">
        <v>6072</v>
      </c>
      <c r="E2101" t="s">
        <v>6529</v>
      </c>
      <c r="F2101" s="1">
        <v>8183</v>
      </c>
      <c r="G2101" s="1">
        <v>7945</v>
      </c>
      <c r="H2101" s="9">
        <v>1</v>
      </c>
    </row>
    <row r="2102" spans="1:8" x14ac:dyDescent="0.3">
      <c r="A2102" t="s">
        <v>2896</v>
      </c>
      <c r="B2102" t="s">
        <v>2897</v>
      </c>
      <c r="C2102">
        <v>72</v>
      </c>
      <c r="D2102" t="s">
        <v>6072</v>
      </c>
      <c r="E2102" t="s">
        <v>6529</v>
      </c>
      <c r="F2102" s="1">
        <v>21822</v>
      </c>
      <c r="G2102" s="1">
        <v>21734</v>
      </c>
      <c r="H2102" s="9">
        <v>1</v>
      </c>
    </row>
    <row r="2103" spans="1:8" x14ac:dyDescent="0.3">
      <c r="A2103" t="s">
        <v>6974</v>
      </c>
      <c r="B2103" t="s">
        <v>6975</v>
      </c>
      <c r="C2103">
        <v>11</v>
      </c>
      <c r="D2103" t="s">
        <v>6938</v>
      </c>
      <c r="E2103" t="s">
        <v>6133</v>
      </c>
      <c r="F2103" s="1">
        <v>0</v>
      </c>
      <c r="G2103" s="1">
        <v>0</v>
      </c>
      <c r="H2103" s="9">
        <v>1</v>
      </c>
    </row>
    <row r="2104" spans="1:8" x14ac:dyDescent="0.3">
      <c r="A2104" t="s">
        <v>1449</v>
      </c>
      <c r="B2104" t="s">
        <v>1450</v>
      </c>
      <c r="C2104">
        <v>21</v>
      </c>
      <c r="D2104" t="s">
        <v>6938</v>
      </c>
      <c r="E2104" t="s">
        <v>6973</v>
      </c>
      <c r="F2104" s="1">
        <v>15259</v>
      </c>
      <c r="G2104" s="1">
        <v>14814</v>
      </c>
      <c r="H2104" s="9">
        <v>1</v>
      </c>
    </row>
    <row r="2105" spans="1:8" x14ac:dyDescent="0.3">
      <c r="A2105" t="s">
        <v>956</v>
      </c>
      <c r="B2105" t="s">
        <v>957</v>
      </c>
      <c r="C2105">
        <v>29</v>
      </c>
      <c r="D2105" t="s">
        <v>6938</v>
      </c>
      <c r="E2105" t="s">
        <v>5968</v>
      </c>
      <c r="F2105" s="1">
        <v>61145</v>
      </c>
      <c r="G2105" s="1">
        <v>61145</v>
      </c>
      <c r="H2105" s="9">
        <v>1</v>
      </c>
    </row>
    <row r="2106" spans="1:8" x14ac:dyDescent="0.3">
      <c r="A2106" t="s">
        <v>1447</v>
      </c>
      <c r="B2106" t="s">
        <v>1448</v>
      </c>
      <c r="C2106">
        <v>31</v>
      </c>
      <c r="D2106" t="s">
        <v>6938</v>
      </c>
      <c r="E2106" t="s">
        <v>6976</v>
      </c>
      <c r="F2106" s="1">
        <v>66341</v>
      </c>
      <c r="G2106" s="1">
        <v>66341</v>
      </c>
      <c r="H2106" s="9">
        <v>1</v>
      </c>
    </row>
    <row r="2107" spans="1:8" x14ac:dyDescent="0.3">
      <c r="A2107" t="s">
        <v>2892</v>
      </c>
      <c r="B2107" t="s">
        <v>2893</v>
      </c>
      <c r="C2107">
        <v>71</v>
      </c>
      <c r="D2107" t="s">
        <v>6938</v>
      </c>
      <c r="E2107" t="s">
        <v>6529</v>
      </c>
      <c r="F2107" s="1">
        <v>15002</v>
      </c>
      <c r="G2107" s="1">
        <v>14565</v>
      </c>
      <c r="H2107" s="9">
        <v>1</v>
      </c>
    </row>
    <row r="2108" spans="1:8" x14ac:dyDescent="0.3">
      <c r="A2108" t="s">
        <v>515</v>
      </c>
      <c r="B2108" t="s">
        <v>516</v>
      </c>
      <c r="C2108">
        <v>1</v>
      </c>
      <c r="D2108" t="s">
        <v>6938</v>
      </c>
      <c r="E2108" t="s">
        <v>6938</v>
      </c>
      <c r="F2108" s="1">
        <v>1316</v>
      </c>
      <c r="G2108" s="1">
        <v>1277</v>
      </c>
      <c r="H2108" s="9">
        <v>1</v>
      </c>
    </row>
    <row r="2109" spans="1:8" x14ac:dyDescent="0.3">
      <c r="A2109" t="s">
        <v>3292</v>
      </c>
      <c r="B2109" t="s">
        <v>3293</v>
      </c>
      <c r="C2109">
        <v>219</v>
      </c>
      <c r="D2109" t="s">
        <v>6938</v>
      </c>
      <c r="E2109" s="2">
        <v>44438</v>
      </c>
      <c r="F2109" s="1">
        <v>23214</v>
      </c>
      <c r="G2109" s="1">
        <v>23214</v>
      </c>
      <c r="H2109" s="9">
        <v>0.95</v>
      </c>
    </row>
    <row r="2110" spans="1:8" x14ac:dyDescent="0.3">
      <c r="A2110" t="s">
        <v>3366</v>
      </c>
      <c r="B2110" t="s">
        <v>3367</v>
      </c>
      <c r="C2110">
        <v>219</v>
      </c>
      <c r="D2110" t="s">
        <v>6938</v>
      </c>
      <c r="E2110" s="2">
        <v>44438</v>
      </c>
      <c r="F2110" s="1">
        <v>8280</v>
      </c>
      <c r="G2110" s="1">
        <v>8039</v>
      </c>
      <c r="H2110" s="9">
        <v>0.95</v>
      </c>
    </row>
    <row r="2111" spans="1:8" x14ac:dyDescent="0.3">
      <c r="A2111" t="s">
        <v>2774</v>
      </c>
      <c r="B2111" t="s">
        <v>2775</v>
      </c>
      <c r="C2111">
        <v>5</v>
      </c>
      <c r="D2111" t="s">
        <v>6977</v>
      </c>
      <c r="E2111" t="s">
        <v>6978</v>
      </c>
      <c r="F2111" s="1">
        <v>5179</v>
      </c>
      <c r="G2111" s="1">
        <v>5028</v>
      </c>
      <c r="H2111" s="9">
        <v>1</v>
      </c>
    </row>
    <row r="2112" spans="1:8" x14ac:dyDescent="0.3">
      <c r="A2112" t="s">
        <v>6979</v>
      </c>
      <c r="B2112" t="s">
        <v>6980</v>
      </c>
      <c r="C2112">
        <v>5</v>
      </c>
      <c r="D2112" t="s">
        <v>6977</v>
      </c>
      <c r="E2112" t="s">
        <v>6978</v>
      </c>
      <c r="F2112" s="1">
        <v>0</v>
      </c>
      <c r="G2112" s="1">
        <v>0</v>
      </c>
      <c r="H2112" s="9">
        <v>1</v>
      </c>
    </row>
    <row r="2113" spans="1:8" x14ac:dyDescent="0.3">
      <c r="A2113" t="s">
        <v>6981</v>
      </c>
      <c r="B2113" t="s">
        <v>6982</v>
      </c>
      <c r="C2113">
        <v>8</v>
      </c>
      <c r="D2113" t="s">
        <v>6977</v>
      </c>
      <c r="E2113" t="s">
        <v>6527</v>
      </c>
      <c r="F2113" s="1">
        <v>0</v>
      </c>
      <c r="G2113" s="1">
        <v>0</v>
      </c>
      <c r="H2113" s="9">
        <v>1</v>
      </c>
    </row>
    <row r="2114" spans="1:8" x14ac:dyDescent="0.3">
      <c r="A2114" t="s">
        <v>6983</v>
      </c>
      <c r="B2114" t="s">
        <v>6984</v>
      </c>
      <c r="C2114">
        <v>8</v>
      </c>
      <c r="D2114" t="s">
        <v>6960</v>
      </c>
      <c r="E2114" t="s">
        <v>6133</v>
      </c>
      <c r="F2114" s="1">
        <v>0</v>
      </c>
      <c r="G2114" s="1">
        <v>0</v>
      </c>
      <c r="H2114" s="9">
        <v>1</v>
      </c>
    </row>
    <row r="2115" spans="1:8" x14ac:dyDescent="0.3">
      <c r="A2115" t="s">
        <v>6985</v>
      </c>
      <c r="B2115" t="s">
        <v>6986</v>
      </c>
      <c r="C2115">
        <v>8</v>
      </c>
      <c r="D2115" t="s">
        <v>6960</v>
      </c>
      <c r="E2115" t="s">
        <v>6133</v>
      </c>
      <c r="F2115" s="1">
        <v>0</v>
      </c>
      <c r="G2115" s="1">
        <v>0</v>
      </c>
      <c r="H2115" s="9">
        <v>1</v>
      </c>
    </row>
    <row r="2116" spans="1:8" x14ac:dyDescent="0.3">
      <c r="A2116" t="s">
        <v>6987</v>
      </c>
      <c r="B2116" t="s">
        <v>6988</v>
      </c>
      <c r="C2116">
        <v>8</v>
      </c>
      <c r="D2116" t="s">
        <v>6960</v>
      </c>
      <c r="E2116" t="s">
        <v>6133</v>
      </c>
      <c r="F2116" s="1">
        <v>0</v>
      </c>
      <c r="G2116" s="1">
        <v>0</v>
      </c>
      <c r="H2116" s="9">
        <v>1</v>
      </c>
    </row>
    <row r="2117" spans="1:8" x14ac:dyDescent="0.3">
      <c r="A2117" t="s">
        <v>6989</v>
      </c>
      <c r="B2117" t="s">
        <v>6990</v>
      </c>
      <c r="C2117">
        <v>86</v>
      </c>
      <c r="D2117" t="s">
        <v>6960</v>
      </c>
      <c r="E2117" t="s">
        <v>6104</v>
      </c>
      <c r="F2117" s="1">
        <v>0</v>
      </c>
      <c r="G2117" s="1">
        <v>0</v>
      </c>
      <c r="H2117" s="9">
        <v>1</v>
      </c>
    </row>
    <row r="2118" spans="1:8" x14ac:dyDescent="0.3">
      <c r="A2118" t="s">
        <v>6991</v>
      </c>
      <c r="B2118" t="s">
        <v>6992</v>
      </c>
      <c r="C2118">
        <v>131</v>
      </c>
      <c r="D2118" t="s">
        <v>6960</v>
      </c>
      <c r="E2118" t="s">
        <v>6993</v>
      </c>
      <c r="F2118" s="1">
        <v>0</v>
      </c>
      <c r="G2118" s="1">
        <v>0</v>
      </c>
      <c r="H2118" s="9">
        <v>1</v>
      </c>
    </row>
    <row r="2119" spans="1:8" x14ac:dyDescent="0.3">
      <c r="A2119" t="s">
        <v>6994</v>
      </c>
      <c r="B2119" t="s">
        <v>6995</v>
      </c>
      <c r="C2119">
        <v>0</v>
      </c>
      <c r="D2119" t="s">
        <v>6960</v>
      </c>
      <c r="F2119" s="1">
        <v>0</v>
      </c>
      <c r="G2119" s="1">
        <v>0</v>
      </c>
      <c r="H2119" s="9">
        <v>1</v>
      </c>
    </row>
    <row r="2120" spans="1:8" x14ac:dyDescent="0.3">
      <c r="A2120" t="s">
        <v>6996</v>
      </c>
      <c r="B2120" t="s">
        <v>6997</v>
      </c>
      <c r="C2120">
        <v>8</v>
      </c>
      <c r="D2120" t="s">
        <v>6960</v>
      </c>
      <c r="E2120" t="s">
        <v>6133</v>
      </c>
      <c r="F2120" s="1">
        <v>0</v>
      </c>
      <c r="G2120" s="1">
        <v>0</v>
      </c>
      <c r="H2120" s="9">
        <v>1</v>
      </c>
    </row>
    <row r="2121" spans="1:8" x14ac:dyDescent="0.3">
      <c r="A2121" t="s">
        <v>6998</v>
      </c>
      <c r="B2121" t="s">
        <v>6999</v>
      </c>
      <c r="C2121">
        <v>8</v>
      </c>
      <c r="D2121" t="s">
        <v>6960</v>
      </c>
      <c r="E2121" t="s">
        <v>6133</v>
      </c>
      <c r="F2121" s="1">
        <v>0</v>
      </c>
      <c r="G2121" s="1">
        <v>0</v>
      </c>
      <c r="H2121" s="9">
        <v>1</v>
      </c>
    </row>
    <row r="2122" spans="1:8" x14ac:dyDescent="0.3">
      <c r="A2122" t="s">
        <v>7000</v>
      </c>
      <c r="B2122" t="s">
        <v>7001</v>
      </c>
      <c r="C2122">
        <v>8</v>
      </c>
      <c r="D2122" t="s">
        <v>6960</v>
      </c>
      <c r="E2122" t="s">
        <v>6133</v>
      </c>
      <c r="F2122" s="1">
        <v>0</v>
      </c>
      <c r="G2122" s="1">
        <v>0</v>
      </c>
      <c r="H2122" s="9">
        <v>1</v>
      </c>
    </row>
    <row r="2123" spans="1:8" x14ac:dyDescent="0.3">
      <c r="A2123" t="s">
        <v>7002</v>
      </c>
      <c r="B2123" t="s">
        <v>7003</v>
      </c>
      <c r="C2123">
        <v>8</v>
      </c>
      <c r="D2123" t="s">
        <v>6960</v>
      </c>
      <c r="E2123" t="s">
        <v>6133</v>
      </c>
      <c r="F2123" s="1">
        <v>0</v>
      </c>
      <c r="G2123" s="1">
        <v>0</v>
      </c>
      <c r="H2123" s="9">
        <v>1</v>
      </c>
    </row>
    <row r="2124" spans="1:8" x14ac:dyDescent="0.3">
      <c r="A2124" t="s">
        <v>7004</v>
      </c>
      <c r="B2124" t="s">
        <v>7005</v>
      </c>
      <c r="C2124">
        <v>6</v>
      </c>
      <c r="D2124" t="s">
        <v>6816</v>
      </c>
      <c r="E2124" t="s">
        <v>6528</v>
      </c>
      <c r="F2124" s="1">
        <v>0</v>
      </c>
      <c r="G2124" s="1">
        <v>0</v>
      </c>
      <c r="H2124" s="9">
        <v>1</v>
      </c>
    </row>
    <row r="2125" spans="1:8" x14ac:dyDescent="0.3">
      <c r="A2125" t="s">
        <v>7006</v>
      </c>
      <c r="B2125" t="s">
        <v>7007</v>
      </c>
      <c r="C2125">
        <v>6</v>
      </c>
      <c r="D2125" t="s">
        <v>6816</v>
      </c>
      <c r="E2125" t="s">
        <v>6528</v>
      </c>
      <c r="F2125" s="1">
        <v>0</v>
      </c>
      <c r="G2125" s="1">
        <v>0</v>
      </c>
      <c r="H2125" s="9">
        <v>1</v>
      </c>
    </row>
    <row r="2126" spans="1:8" x14ac:dyDescent="0.3">
      <c r="A2126" t="s">
        <v>670</v>
      </c>
      <c r="B2126" t="s">
        <v>671</v>
      </c>
      <c r="C2126">
        <v>18</v>
      </c>
      <c r="D2126" t="s">
        <v>6816</v>
      </c>
      <c r="E2126" t="s">
        <v>6973</v>
      </c>
      <c r="F2126" s="1">
        <v>5163</v>
      </c>
      <c r="G2126" s="1">
        <v>5012</v>
      </c>
      <c r="H2126" s="9">
        <v>1</v>
      </c>
    </row>
    <row r="2127" spans="1:8" x14ac:dyDescent="0.3">
      <c r="A2127" t="s">
        <v>666</v>
      </c>
      <c r="B2127" t="s">
        <v>667</v>
      </c>
      <c r="C2127">
        <v>6</v>
      </c>
      <c r="D2127" t="s">
        <v>6816</v>
      </c>
      <c r="E2127" t="s">
        <v>6527</v>
      </c>
      <c r="F2127" s="1">
        <v>5163</v>
      </c>
      <c r="G2127" s="1">
        <v>5012</v>
      </c>
      <c r="H2127" s="9">
        <v>1</v>
      </c>
    </row>
    <row r="2128" spans="1:8" x14ac:dyDescent="0.3">
      <c r="A2128" t="s">
        <v>367</v>
      </c>
      <c r="B2128" t="s">
        <v>368</v>
      </c>
      <c r="C2128">
        <v>182</v>
      </c>
      <c r="D2128" t="s">
        <v>6816</v>
      </c>
      <c r="E2128" s="2">
        <v>44391</v>
      </c>
      <c r="F2128" s="1">
        <v>0</v>
      </c>
      <c r="G2128" s="1">
        <v>0</v>
      </c>
      <c r="H2128" s="9">
        <v>0.85</v>
      </c>
    </row>
    <row r="2129" spans="1:8" x14ac:dyDescent="0.3">
      <c r="A2129" t="s">
        <v>373</v>
      </c>
      <c r="B2129" t="s">
        <v>374</v>
      </c>
      <c r="C2129">
        <v>182</v>
      </c>
      <c r="D2129" t="s">
        <v>6816</v>
      </c>
      <c r="E2129" s="2">
        <v>44391</v>
      </c>
      <c r="F2129" s="1">
        <v>0</v>
      </c>
      <c r="G2129" s="1">
        <v>0</v>
      </c>
      <c r="H2129" s="9">
        <v>0.85</v>
      </c>
    </row>
    <row r="2130" spans="1:8" x14ac:dyDescent="0.3">
      <c r="A2130" t="s">
        <v>2028</v>
      </c>
      <c r="B2130" t="s">
        <v>2029</v>
      </c>
      <c r="C2130">
        <v>4</v>
      </c>
      <c r="D2130" t="s">
        <v>6978</v>
      </c>
      <c r="E2130" t="s">
        <v>6527</v>
      </c>
      <c r="F2130" s="1">
        <v>5153</v>
      </c>
      <c r="G2130" s="1">
        <v>5003</v>
      </c>
      <c r="H2130" s="9">
        <v>1</v>
      </c>
    </row>
    <row r="2131" spans="1:8" x14ac:dyDescent="0.3">
      <c r="A2131" t="s">
        <v>668</v>
      </c>
      <c r="B2131" t="s">
        <v>669</v>
      </c>
      <c r="C2131">
        <v>6</v>
      </c>
      <c r="D2131" t="s">
        <v>6978</v>
      </c>
      <c r="E2131" t="s">
        <v>6133</v>
      </c>
      <c r="F2131" s="1">
        <v>5163</v>
      </c>
      <c r="G2131" s="1">
        <v>5012</v>
      </c>
      <c r="H2131" s="9">
        <v>1</v>
      </c>
    </row>
    <row r="2132" spans="1:8" x14ac:dyDescent="0.3">
      <c r="A2132" t="s">
        <v>636</v>
      </c>
      <c r="B2132" t="s">
        <v>637</v>
      </c>
      <c r="C2132">
        <v>22</v>
      </c>
      <c r="D2132" t="s">
        <v>6978</v>
      </c>
      <c r="E2132" t="s">
        <v>7008</v>
      </c>
      <c r="F2132" s="1">
        <v>1223</v>
      </c>
      <c r="G2132" s="1">
        <v>1187</v>
      </c>
      <c r="H2132" s="9">
        <v>1</v>
      </c>
    </row>
    <row r="2133" spans="1:8" x14ac:dyDescent="0.3">
      <c r="A2133" t="s">
        <v>650</v>
      </c>
      <c r="B2133" t="s">
        <v>651</v>
      </c>
      <c r="C2133">
        <v>22</v>
      </c>
      <c r="D2133" t="s">
        <v>6978</v>
      </c>
      <c r="E2133" t="s">
        <v>7008</v>
      </c>
      <c r="F2133" s="1">
        <v>3761</v>
      </c>
      <c r="G2133" s="1">
        <v>3687</v>
      </c>
      <c r="H2133" s="9">
        <v>1</v>
      </c>
    </row>
    <row r="2134" spans="1:8" x14ac:dyDescent="0.3">
      <c r="A2134" t="s">
        <v>1225</v>
      </c>
      <c r="B2134" t="s">
        <v>1226</v>
      </c>
      <c r="C2134">
        <v>25</v>
      </c>
      <c r="D2134" t="s">
        <v>6978</v>
      </c>
      <c r="E2134" t="s">
        <v>5968</v>
      </c>
      <c r="F2134" s="1">
        <v>113803</v>
      </c>
      <c r="G2134" s="1">
        <v>113803</v>
      </c>
      <c r="H2134" s="9">
        <v>1</v>
      </c>
    </row>
    <row r="2135" spans="1:8" x14ac:dyDescent="0.3">
      <c r="A2135" t="s">
        <v>3048</v>
      </c>
      <c r="B2135" t="s">
        <v>3049</v>
      </c>
      <c r="C2135">
        <v>170</v>
      </c>
      <c r="D2135" t="s">
        <v>6577</v>
      </c>
      <c r="E2135" t="s">
        <v>6778</v>
      </c>
      <c r="F2135" s="1">
        <v>11386</v>
      </c>
      <c r="G2135" s="1">
        <v>11254</v>
      </c>
      <c r="H2135" s="9">
        <v>1</v>
      </c>
    </row>
    <row r="2136" spans="1:8" x14ac:dyDescent="0.3">
      <c r="A2136" t="s">
        <v>3070</v>
      </c>
      <c r="B2136" t="s">
        <v>3071</v>
      </c>
      <c r="C2136">
        <v>180</v>
      </c>
      <c r="D2136" t="s">
        <v>6577</v>
      </c>
      <c r="E2136" s="2">
        <v>44391</v>
      </c>
      <c r="F2136" s="1">
        <v>18052</v>
      </c>
      <c r="G2136" s="1">
        <v>18052</v>
      </c>
      <c r="H2136" s="9">
        <v>0.4</v>
      </c>
    </row>
    <row r="2137" spans="1:8" x14ac:dyDescent="0.3">
      <c r="A2137" t="s">
        <v>3052</v>
      </c>
      <c r="B2137" t="s">
        <v>3053</v>
      </c>
      <c r="C2137">
        <v>192</v>
      </c>
      <c r="D2137" t="s">
        <v>6577</v>
      </c>
      <c r="E2137" s="2">
        <v>44407</v>
      </c>
      <c r="F2137" s="1">
        <v>25776</v>
      </c>
      <c r="G2137" s="1">
        <v>25776</v>
      </c>
      <c r="H2137" s="9">
        <v>0.3</v>
      </c>
    </row>
    <row r="2138" spans="1:8" x14ac:dyDescent="0.3">
      <c r="A2138" t="s">
        <v>517</v>
      </c>
      <c r="B2138" t="s">
        <v>518</v>
      </c>
      <c r="C2138">
        <v>1</v>
      </c>
      <c r="D2138" t="s">
        <v>6577</v>
      </c>
      <c r="E2138" t="s">
        <v>6577</v>
      </c>
      <c r="F2138" s="1">
        <v>1316</v>
      </c>
      <c r="G2138" s="1">
        <v>1277</v>
      </c>
      <c r="H2138" s="9">
        <v>1</v>
      </c>
    </row>
    <row r="2139" spans="1:8" x14ac:dyDescent="0.3">
      <c r="A2139" t="s">
        <v>3270</v>
      </c>
      <c r="B2139" t="s">
        <v>3271</v>
      </c>
      <c r="C2139">
        <v>3</v>
      </c>
      <c r="D2139" t="s">
        <v>6577</v>
      </c>
      <c r="E2139" t="s">
        <v>6527</v>
      </c>
      <c r="F2139" s="1">
        <v>6347</v>
      </c>
      <c r="G2139" s="1">
        <v>6163</v>
      </c>
      <c r="H2139" s="9">
        <v>1</v>
      </c>
    </row>
    <row r="2140" spans="1:8" x14ac:dyDescent="0.3">
      <c r="A2140" t="s">
        <v>3278</v>
      </c>
      <c r="B2140" t="s">
        <v>3279</v>
      </c>
      <c r="C2140">
        <v>3</v>
      </c>
      <c r="D2140" t="s">
        <v>6577</v>
      </c>
      <c r="E2140" t="s">
        <v>6527</v>
      </c>
      <c r="F2140" s="1">
        <v>2116</v>
      </c>
      <c r="G2140" s="1">
        <v>2054</v>
      </c>
      <c r="H2140" s="9">
        <v>1</v>
      </c>
    </row>
    <row r="2141" spans="1:8" x14ac:dyDescent="0.3">
      <c r="A2141" t="s">
        <v>3336</v>
      </c>
      <c r="B2141" t="s">
        <v>3337</v>
      </c>
      <c r="C2141">
        <v>3</v>
      </c>
      <c r="D2141" t="s">
        <v>6577</v>
      </c>
      <c r="E2141" t="s">
        <v>6527</v>
      </c>
      <c r="F2141" s="1">
        <v>6247</v>
      </c>
      <c r="G2141" s="1">
        <v>6065</v>
      </c>
      <c r="H2141" s="9">
        <v>1</v>
      </c>
    </row>
    <row r="2142" spans="1:8" x14ac:dyDescent="0.3">
      <c r="A2142" t="s">
        <v>3342</v>
      </c>
      <c r="B2142" t="s">
        <v>3343</v>
      </c>
      <c r="C2142">
        <v>3</v>
      </c>
      <c r="D2142" t="s">
        <v>6577</v>
      </c>
      <c r="E2142" t="s">
        <v>6527</v>
      </c>
      <c r="F2142" s="1">
        <v>6247</v>
      </c>
      <c r="G2142" s="1">
        <v>6065</v>
      </c>
      <c r="H2142" s="9">
        <v>1</v>
      </c>
    </row>
    <row r="2143" spans="1:8" x14ac:dyDescent="0.3">
      <c r="A2143" t="s">
        <v>2772</v>
      </c>
      <c r="B2143" t="s">
        <v>2773</v>
      </c>
      <c r="C2143">
        <v>5</v>
      </c>
      <c r="D2143" t="s">
        <v>6577</v>
      </c>
      <c r="E2143" t="s">
        <v>6528</v>
      </c>
      <c r="F2143" s="1">
        <v>2085</v>
      </c>
      <c r="G2143" s="1">
        <v>2024</v>
      </c>
      <c r="H2143" s="9">
        <v>1</v>
      </c>
    </row>
    <row r="2144" spans="1:8" x14ac:dyDescent="0.3">
      <c r="A2144" t="s">
        <v>2299</v>
      </c>
      <c r="B2144" t="s">
        <v>2300</v>
      </c>
      <c r="C2144">
        <v>4</v>
      </c>
      <c r="D2144" t="s">
        <v>6939</v>
      </c>
      <c r="E2144" t="s">
        <v>6528</v>
      </c>
      <c r="F2144" s="1">
        <v>2154</v>
      </c>
      <c r="G2144" s="1">
        <v>2091</v>
      </c>
      <c r="H2144" s="9">
        <v>1</v>
      </c>
    </row>
    <row r="2145" spans="1:8" x14ac:dyDescent="0.3">
      <c r="A2145" t="s">
        <v>2301</v>
      </c>
      <c r="B2145" t="s">
        <v>2302</v>
      </c>
      <c r="C2145">
        <v>4</v>
      </c>
      <c r="D2145" t="s">
        <v>6939</v>
      </c>
      <c r="E2145" t="s">
        <v>6528</v>
      </c>
      <c r="F2145" s="1">
        <v>2154</v>
      </c>
      <c r="G2145" s="1">
        <v>2116</v>
      </c>
      <c r="H2145" s="9">
        <v>1</v>
      </c>
    </row>
    <row r="2146" spans="1:8" x14ac:dyDescent="0.3">
      <c r="A2146" t="s">
        <v>2331</v>
      </c>
      <c r="B2146" t="s">
        <v>2332</v>
      </c>
      <c r="C2146">
        <v>4</v>
      </c>
      <c r="D2146" t="s">
        <v>6939</v>
      </c>
      <c r="E2146" t="s">
        <v>6528</v>
      </c>
      <c r="F2146" s="1">
        <v>2896</v>
      </c>
      <c r="G2146" s="1">
        <v>2812</v>
      </c>
      <c r="H2146" s="9">
        <v>1</v>
      </c>
    </row>
    <row r="2147" spans="1:8" x14ac:dyDescent="0.3">
      <c r="A2147" t="s">
        <v>2333</v>
      </c>
      <c r="B2147" t="s">
        <v>2334</v>
      </c>
      <c r="C2147">
        <v>4</v>
      </c>
      <c r="D2147" t="s">
        <v>6939</v>
      </c>
      <c r="E2147" t="s">
        <v>6528</v>
      </c>
      <c r="F2147" s="1">
        <v>1213</v>
      </c>
      <c r="G2147" s="1">
        <v>1192</v>
      </c>
      <c r="H2147" s="9">
        <v>1</v>
      </c>
    </row>
    <row r="2148" spans="1:8" x14ac:dyDescent="0.3">
      <c r="A2148" t="s">
        <v>1511</v>
      </c>
      <c r="B2148" t="s">
        <v>1512</v>
      </c>
      <c r="C2148">
        <v>44</v>
      </c>
      <c r="D2148" t="s">
        <v>6939</v>
      </c>
      <c r="E2148" t="s">
        <v>6432</v>
      </c>
      <c r="F2148" s="1">
        <v>217849</v>
      </c>
      <c r="G2148" s="1">
        <v>217849</v>
      </c>
      <c r="H2148" s="9">
        <v>1</v>
      </c>
    </row>
    <row r="2149" spans="1:8" x14ac:dyDescent="0.3">
      <c r="A2149" t="s">
        <v>1533</v>
      </c>
      <c r="B2149" t="s">
        <v>1534</v>
      </c>
      <c r="C2149">
        <v>147</v>
      </c>
      <c r="D2149" t="s">
        <v>6939</v>
      </c>
      <c r="E2149" t="s">
        <v>6120</v>
      </c>
      <c r="F2149" s="1">
        <v>5948</v>
      </c>
      <c r="G2149" s="1">
        <v>5948</v>
      </c>
      <c r="H2149" s="9">
        <v>1</v>
      </c>
    </row>
    <row r="2150" spans="1:8" x14ac:dyDescent="0.3">
      <c r="A2150" t="s">
        <v>7009</v>
      </c>
      <c r="B2150" t="s">
        <v>7010</v>
      </c>
      <c r="C2150">
        <v>0</v>
      </c>
      <c r="D2150" t="s">
        <v>6527</v>
      </c>
      <c r="F2150" s="1">
        <v>0</v>
      </c>
      <c r="G2150" s="1">
        <v>0</v>
      </c>
      <c r="H2150" s="9">
        <v>1</v>
      </c>
    </row>
    <row r="2151" spans="1:8" x14ac:dyDescent="0.3">
      <c r="A2151" t="s">
        <v>7011</v>
      </c>
      <c r="B2151" t="s">
        <v>7012</v>
      </c>
      <c r="C2151">
        <v>0</v>
      </c>
      <c r="D2151" t="s">
        <v>6527</v>
      </c>
      <c r="F2151" s="1">
        <v>0</v>
      </c>
      <c r="G2151" s="1">
        <v>0</v>
      </c>
      <c r="H2151" s="9">
        <v>1</v>
      </c>
    </row>
    <row r="2152" spans="1:8" x14ac:dyDescent="0.3">
      <c r="A2152" t="s">
        <v>7013</v>
      </c>
      <c r="B2152" t="s">
        <v>7014</v>
      </c>
      <c r="C2152">
        <v>0</v>
      </c>
      <c r="E2152" t="s">
        <v>6527</v>
      </c>
      <c r="F2152" s="1">
        <v>0</v>
      </c>
      <c r="G2152" s="1">
        <v>0</v>
      </c>
      <c r="H2152" s="9">
        <v>1</v>
      </c>
    </row>
    <row r="2153" spans="1:8" x14ac:dyDescent="0.3">
      <c r="A2153" t="s">
        <v>1223</v>
      </c>
      <c r="B2153" t="s">
        <v>1224</v>
      </c>
      <c r="C2153">
        <v>20</v>
      </c>
      <c r="D2153" t="s">
        <v>6527</v>
      </c>
      <c r="E2153" t="s">
        <v>5968</v>
      </c>
      <c r="F2153" s="1">
        <v>47634</v>
      </c>
      <c r="G2153" s="1">
        <v>47634</v>
      </c>
      <c r="H2153" s="9">
        <v>1</v>
      </c>
    </row>
    <row r="2154" spans="1:8" x14ac:dyDescent="0.3">
      <c r="A2154" t="s">
        <v>7015</v>
      </c>
      <c r="B2154" t="s">
        <v>7016</v>
      </c>
      <c r="C2154">
        <v>20</v>
      </c>
      <c r="D2154" t="s">
        <v>6527</v>
      </c>
      <c r="E2154" t="s">
        <v>5968</v>
      </c>
      <c r="F2154" s="1">
        <v>0</v>
      </c>
      <c r="G2154" s="1">
        <v>0</v>
      </c>
      <c r="H2154" s="9">
        <v>1</v>
      </c>
    </row>
    <row r="2155" spans="1:8" x14ac:dyDescent="0.3">
      <c r="A2155" t="s">
        <v>7017</v>
      </c>
      <c r="B2155" t="s">
        <v>7018</v>
      </c>
      <c r="C2155">
        <v>0</v>
      </c>
      <c r="E2155" t="s">
        <v>6528</v>
      </c>
      <c r="F2155" s="1">
        <v>0</v>
      </c>
      <c r="G2155" s="1">
        <v>0</v>
      </c>
      <c r="H2155" s="9">
        <v>1</v>
      </c>
    </row>
    <row r="2156" spans="1:8" x14ac:dyDescent="0.3">
      <c r="A2156" t="s">
        <v>7019</v>
      </c>
      <c r="B2156" t="s">
        <v>7020</v>
      </c>
      <c r="C2156">
        <v>0</v>
      </c>
      <c r="E2156" t="s">
        <v>6133</v>
      </c>
      <c r="F2156" s="1">
        <v>0</v>
      </c>
      <c r="G2156" s="1">
        <v>0</v>
      </c>
      <c r="H2156" s="9">
        <v>1</v>
      </c>
    </row>
    <row r="2157" spans="1:8" x14ac:dyDescent="0.3">
      <c r="A2157" t="s">
        <v>7021</v>
      </c>
      <c r="B2157" t="s">
        <v>7022</v>
      </c>
      <c r="C2157">
        <v>0</v>
      </c>
      <c r="E2157" t="s">
        <v>6133</v>
      </c>
      <c r="F2157" s="1">
        <v>0</v>
      </c>
      <c r="G2157" s="1">
        <v>0</v>
      </c>
      <c r="H2157" s="9">
        <v>1</v>
      </c>
    </row>
    <row r="2158" spans="1:8" x14ac:dyDescent="0.3">
      <c r="A2158" t="s">
        <v>7023</v>
      </c>
      <c r="B2158" t="s">
        <v>7024</v>
      </c>
      <c r="C2158">
        <v>0</v>
      </c>
      <c r="E2158" t="s">
        <v>6133</v>
      </c>
      <c r="F2158" s="1">
        <v>0</v>
      </c>
      <c r="G2158" s="1">
        <v>0</v>
      </c>
      <c r="H2158" s="9">
        <v>1</v>
      </c>
    </row>
    <row r="2159" spans="1:8" x14ac:dyDescent="0.3">
      <c r="A2159" t="s">
        <v>7025</v>
      </c>
      <c r="B2159" t="s">
        <v>7026</v>
      </c>
      <c r="C2159">
        <v>18</v>
      </c>
      <c r="D2159" t="s">
        <v>6133</v>
      </c>
      <c r="E2159" t="s">
        <v>5968</v>
      </c>
      <c r="F2159" s="1">
        <v>0</v>
      </c>
      <c r="G2159" s="1">
        <v>0</v>
      </c>
      <c r="H2159" s="9">
        <v>1</v>
      </c>
    </row>
    <row r="2160" spans="1:8" x14ac:dyDescent="0.3">
      <c r="A2160" t="s">
        <v>1633</v>
      </c>
      <c r="B2160" t="s">
        <v>1634</v>
      </c>
      <c r="C2160">
        <v>210</v>
      </c>
      <c r="D2160" t="s">
        <v>6133</v>
      </c>
      <c r="E2160" s="2">
        <v>44440</v>
      </c>
      <c r="F2160" s="1">
        <v>13651</v>
      </c>
      <c r="G2160" s="1">
        <v>13651</v>
      </c>
      <c r="H2160" s="9">
        <v>0.9</v>
      </c>
    </row>
    <row r="2161" spans="1:8" x14ac:dyDescent="0.3">
      <c r="A2161" t="s">
        <v>1665</v>
      </c>
      <c r="B2161" t="s">
        <v>1666</v>
      </c>
      <c r="C2161">
        <v>269</v>
      </c>
      <c r="D2161" t="s">
        <v>6133</v>
      </c>
      <c r="E2161" s="2">
        <v>44530</v>
      </c>
      <c r="F2161" s="1">
        <v>21208</v>
      </c>
      <c r="G2161" s="1">
        <v>21208</v>
      </c>
      <c r="H2161" s="9">
        <v>0.5</v>
      </c>
    </row>
    <row r="2162" spans="1:8" x14ac:dyDescent="0.3">
      <c r="A2162" t="s">
        <v>7027</v>
      </c>
      <c r="B2162" t="s">
        <v>7028</v>
      </c>
      <c r="C2162">
        <v>0</v>
      </c>
      <c r="D2162" t="s">
        <v>6775</v>
      </c>
      <c r="F2162" s="1">
        <v>0</v>
      </c>
      <c r="G2162" s="1">
        <v>0</v>
      </c>
      <c r="H2162" s="9">
        <v>1</v>
      </c>
    </row>
    <row r="2163" spans="1:8" x14ac:dyDescent="0.3">
      <c r="A2163" t="s">
        <v>7029</v>
      </c>
      <c r="B2163" t="s">
        <v>7030</v>
      </c>
      <c r="C2163">
        <v>0</v>
      </c>
      <c r="D2163" t="s">
        <v>6775</v>
      </c>
      <c r="F2163" s="1">
        <v>0</v>
      </c>
      <c r="G2163" s="1">
        <v>0</v>
      </c>
      <c r="H2163" s="9">
        <v>1</v>
      </c>
    </row>
    <row r="2164" spans="1:8" x14ac:dyDescent="0.3">
      <c r="A2164" t="s">
        <v>7031</v>
      </c>
      <c r="B2164" t="s">
        <v>7032</v>
      </c>
      <c r="C2164">
        <v>0</v>
      </c>
      <c r="D2164" t="s">
        <v>6775</v>
      </c>
      <c r="F2164" s="1">
        <v>0</v>
      </c>
      <c r="G2164" s="1">
        <v>0</v>
      </c>
      <c r="H2164" s="9">
        <v>1</v>
      </c>
    </row>
    <row r="2165" spans="1:8" x14ac:dyDescent="0.3">
      <c r="A2165" t="s">
        <v>327</v>
      </c>
      <c r="B2165" t="s">
        <v>328</v>
      </c>
      <c r="C2165">
        <v>186</v>
      </c>
      <c r="D2165" t="s">
        <v>6775</v>
      </c>
      <c r="E2165" s="2">
        <v>44407</v>
      </c>
      <c r="F2165" s="1">
        <v>309548</v>
      </c>
      <c r="G2165" s="1">
        <v>309548</v>
      </c>
      <c r="H2165" s="9">
        <v>0.85</v>
      </c>
    </row>
    <row r="2166" spans="1:8" x14ac:dyDescent="0.3">
      <c r="A2166" t="s">
        <v>7033</v>
      </c>
      <c r="B2166" t="s">
        <v>7034</v>
      </c>
      <c r="C2166">
        <v>0</v>
      </c>
      <c r="D2166" t="s">
        <v>6775</v>
      </c>
      <c r="F2166" s="1">
        <v>0</v>
      </c>
      <c r="G2166" s="1">
        <v>0</v>
      </c>
      <c r="H2166" s="9">
        <v>1</v>
      </c>
    </row>
    <row r="2167" spans="1:8" x14ac:dyDescent="0.3">
      <c r="A2167" t="s">
        <v>7035</v>
      </c>
      <c r="B2167" t="s">
        <v>7036</v>
      </c>
      <c r="C2167">
        <v>0</v>
      </c>
      <c r="D2167" t="s">
        <v>6775</v>
      </c>
      <c r="F2167" s="1">
        <v>0</v>
      </c>
      <c r="G2167" s="1">
        <v>0</v>
      </c>
      <c r="H2167" s="9">
        <v>1</v>
      </c>
    </row>
    <row r="2168" spans="1:8" x14ac:dyDescent="0.3">
      <c r="A2168" t="s">
        <v>7037</v>
      </c>
      <c r="B2168" t="s">
        <v>7038</v>
      </c>
      <c r="C2168">
        <v>0</v>
      </c>
      <c r="D2168" t="s">
        <v>6775</v>
      </c>
      <c r="F2168" s="1">
        <v>0</v>
      </c>
      <c r="G2168" s="1">
        <v>0</v>
      </c>
      <c r="H2168" s="9">
        <v>1</v>
      </c>
    </row>
    <row r="2169" spans="1:8" x14ac:dyDescent="0.3">
      <c r="A2169" t="s">
        <v>7039</v>
      </c>
      <c r="B2169" t="s">
        <v>7040</v>
      </c>
      <c r="C2169">
        <v>0</v>
      </c>
      <c r="D2169" t="s">
        <v>6775</v>
      </c>
      <c r="F2169" s="1">
        <v>0</v>
      </c>
      <c r="G2169" s="1">
        <v>0</v>
      </c>
      <c r="H2169" s="9">
        <v>1</v>
      </c>
    </row>
    <row r="2170" spans="1:8" x14ac:dyDescent="0.3">
      <c r="A2170" t="s">
        <v>7041</v>
      </c>
      <c r="B2170" t="s">
        <v>7042</v>
      </c>
      <c r="C2170">
        <v>0</v>
      </c>
      <c r="D2170" t="s">
        <v>6775</v>
      </c>
      <c r="F2170" s="1">
        <v>0</v>
      </c>
      <c r="G2170" s="1">
        <v>0</v>
      </c>
      <c r="H2170" s="9">
        <v>1</v>
      </c>
    </row>
    <row r="2171" spans="1:8" x14ac:dyDescent="0.3">
      <c r="A2171" t="s">
        <v>1779</v>
      </c>
      <c r="B2171" t="s">
        <v>1780</v>
      </c>
      <c r="C2171">
        <v>5</v>
      </c>
      <c r="D2171" t="s">
        <v>6775</v>
      </c>
      <c r="E2171" t="s">
        <v>7043</v>
      </c>
      <c r="F2171" s="1">
        <v>104800</v>
      </c>
      <c r="G2171" s="1">
        <v>104800</v>
      </c>
      <c r="H2171" s="9">
        <v>1</v>
      </c>
    </row>
    <row r="2172" spans="1:8" x14ac:dyDescent="0.3">
      <c r="A2172" t="s">
        <v>2780</v>
      </c>
      <c r="B2172" t="s">
        <v>2781</v>
      </c>
      <c r="C2172">
        <v>10</v>
      </c>
      <c r="D2172" t="s">
        <v>6775</v>
      </c>
      <c r="E2172" t="s">
        <v>6973</v>
      </c>
      <c r="F2172" s="1">
        <v>1042</v>
      </c>
      <c r="G2172" s="1">
        <v>1012</v>
      </c>
      <c r="H2172" s="9">
        <v>1</v>
      </c>
    </row>
    <row r="2173" spans="1:8" x14ac:dyDescent="0.3">
      <c r="A2173" t="s">
        <v>824</v>
      </c>
      <c r="B2173" t="s">
        <v>825</v>
      </c>
      <c r="C2173">
        <v>17</v>
      </c>
      <c r="D2173" t="s">
        <v>6775</v>
      </c>
      <c r="E2173" t="s">
        <v>7044</v>
      </c>
      <c r="F2173" s="1">
        <v>40858</v>
      </c>
      <c r="G2173" s="1">
        <v>40858</v>
      </c>
      <c r="H2173" s="9">
        <v>1</v>
      </c>
    </row>
    <row r="2174" spans="1:8" x14ac:dyDescent="0.3">
      <c r="A2174" t="s">
        <v>269</v>
      </c>
      <c r="B2174" t="s">
        <v>270</v>
      </c>
      <c r="C2174">
        <v>180</v>
      </c>
      <c r="D2174" t="s">
        <v>6775</v>
      </c>
      <c r="E2174" s="2">
        <v>44399</v>
      </c>
      <c r="F2174" s="1">
        <v>0</v>
      </c>
      <c r="G2174" s="1">
        <v>0</v>
      </c>
      <c r="H2174" s="9">
        <v>0.85</v>
      </c>
    </row>
    <row r="2175" spans="1:8" x14ac:dyDescent="0.3">
      <c r="A2175" t="s">
        <v>3272</v>
      </c>
      <c r="B2175" t="s">
        <v>3273</v>
      </c>
      <c r="C2175">
        <v>110</v>
      </c>
      <c r="D2175" t="s">
        <v>7045</v>
      </c>
      <c r="E2175" t="s">
        <v>7046</v>
      </c>
      <c r="F2175" s="1">
        <v>5877</v>
      </c>
      <c r="G2175" s="1">
        <v>5820</v>
      </c>
      <c r="H2175" s="9">
        <v>1</v>
      </c>
    </row>
    <row r="2176" spans="1:8" x14ac:dyDescent="0.3">
      <c r="A2176" t="s">
        <v>7047</v>
      </c>
      <c r="B2176" t="s">
        <v>7048</v>
      </c>
      <c r="C2176">
        <v>110</v>
      </c>
      <c r="D2176" t="s">
        <v>7045</v>
      </c>
      <c r="E2176" t="s">
        <v>7046</v>
      </c>
      <c r="F2176" s="1">
        <v>0</v>
      </c>
      <c r="G2176" s="1">
        <v>0</v>
      </c>
      <c r="H2176" s="9">
        <v>1</v>
      </c>
    </row>
    <row r="2177" spans="1:8" x14ac:dyDescent="0.3">
      <c r="A2177" t="s">
        <v>3338</v>
      </c>
      <c r="B2177" t="s">
        <v>3339</v>
      </c>
      <c r="C2177">
        <v>110</v>
      </c>
      <c r="D2177" t="s">
        <v>7045</v>
      </c>
      <c r="E2177" t="s">
        <v>7046</v>
      </c>
      <c r="F2177" s="1">
        <v>7712</v>
      </c>
      <c r="G2177" s="1">
        <v>7638</v>
      </c>
      <c r="H2177" s="9">
        <v>1</v>
      </c>
    </row>
    <row r="2178" spans="1:8" x14ac:dyDescent="0.3">
      <c r="A2178" t="s">
        <v>1290</v>
      </c>
      <c r="B2178" t="s">
        <v>1291</v>
      </c>
      <c r="C2178">
        <v>206</v>
      </c>
      <c r="D2178" t="s">
        <v>7045</v>
      </c>
      <c r="E2178" s="2">
        <v>44438</v>
      </c>
      <c r="F2178" s="1">
        <v>24606</v>
      </c>
      <c r="G2178" s="1">
        <v>23889</v>
      </c>
      <c r="H2178" s="9">
        <v>0.6</v>
      </c>
    </row>
    <row r="2179" spans="1:8" x14ac:dyDescent="0.3">
      <c r="A2179" t="s">
        <v>1818</v>
      </c>
      <c r="B2179" t="s">
        <v>1819</v>
      </c>
      <c r="C2179">
        <v>37</v>
      </c>
      <c r="D2179" t="s">
        <v>7049</v>
      </c>
      <c r="E2179" t="s">
        <v>6432</v>
      </c>
      <c r="F2179" s="1">
        <v>69731</v>
      </c>
      <c r="G2179" s="1">
        <v>68106</v>
      </c>
      <c r="H2179" s="9">
        <v>1</v>
      </c>
    </row>
    <row r="2180" spans="1:8" x14ac:dyDescent="0.3">
      <c r="A2180" t="s">
        <v>1631</v>
      </c>
      <c r="B2180" t="s">
        <v>1632</v>
      </c>
      <c r="C2180">
        <v>37</v>
      </c>
      <c r="D2180" t="s">
        <v>7049</v>
      </c>
      <c r="E2180" t="s">
        <v>6432</v>
      </c>
      <c r="F2180" s="1">
        <v>8125</v>
      </c>
      <c r="G2180" s="1">
        <v>8125</v>
      </c>
      <c r="H2180" s="9">
        <v>1</v>
      </c>
    </row>
    <row r="2181" spans="1:8" x14ac:dyDescent="0.3">
      <c r="A2181" t="s">
        <v>1233</v>
      </c>
      <c r="B2181" t="s">
        <v>1234</v>
      </c>
      <c r="C2181">
        <v>12</v>
      </c>
      <c r="D2181" t="s">
        <v>6669</v>
      </c>
      <c r="E2181" t="s">
        <v>5968</v>
      </c>
      <c r="F2181" s="1">
        <v>7091</v>
      </c>
      <c r="G2181" s="1">
        <v>7091</v>
      </c>
      <c r="H2181" s="9">
        <v>1</v>
      </c>
    </row>
    <row r="2182" spans="1:8" x14ac:dyDescent="0.3">
      <c r="A2182" t="s">
        <v>3046</v>
      </c>
      <c r="B2182" t="s">
        <v>3047</v>
      </c>
      <c r="C2182">
        <v>159</v>
      </c>
      <c r="D2182" t="s">
        <v>6669</v>
      </c>
      <c r="E2182" t="s">
        <v>6778</v>
      </c>
      <c r="F2182" s="1">
        <v>10446</v>
      </c>
      <c r="G2182" s="1">
        <v>10142</v>
      </c>
      <c r="H2182" s="9">
        <v>1</v>
      </c>
    </row>
    <row r="2183" spans="1:8" x14ac:dyDescent="0.3">
      <c r="A2183" t="s">
        <v>1235</v>
      </c>
      <c r="B2183" t="s">
        <v>1236</v>
      </c>
      <c r="C2183">
        <v>11</v>
      </c>
      <c r="D2183" t="s">
        <v>6879</v>
      </c>
      <c r="E2183" t="s">
        <v>5968</v>
      </c>
      <c r="F2183" s="1">
        <v>7091</v>
      </c>
      <c r="G2183" s="1">
        <v>7091</v>
      </c>
      <c r="H2183" s="9">
        <v>1</v>
      </c>
    </row>
    <row r="2184" spans="1:8" x14ac:dyDescent="0.3">
      <c r="A2184" t="s">
        <v>3460</v>
      </c>
      <c r="B2184" t="s">
        <v>7050</v>
      </c>
      <c r="C2184">
        <v>10</v>
      </c>
      <c r="D2184" t="s">
        <v>6879</v>
      </c>
      <c r="E2184" t="s">
        <v>7051</v>
      </c>
      <c r="F2184" s="1">
        <v>6255</v>
      </c>
      <c r="G2184" s="1">
        <v>5775</v>
      </c>
      <c r="H2184" s="9">
        <v>1</v>
      </c>
    </row>
    <row r="2185" spans="1:8" x14ac:dyDescent="0.3">
      <c r="A2185" t="s">
        <v>638</v>
      </c>
      <c r="B2185" t="s">
        <v>639</v>
      </c>
      <c r="C2185">
        <v>90</v>
      </c>
      <c r="D2185" t="s">
        <v>6973</v>
      </c>
      <c r="E2185" t="s">
        <v>6579</v>
      </c>
      <c r="F2185" s="1">
        <v>2561</v>
      </c>
      <c r="G2185" s="1">
        <v>2502</v>
      </c>
      <c r="H2185" s="9">
        <v>1</v>
      </c>
    </row>
    <row r="2186" spans="1:8" x14ac:dyDescent="0.3">
      <c r="A2186" t="s">
        <v>652</v>
      </c>
      <c r="B2186" t="s">
        <v>653</v>
      </c>
      <c r="C2186">
        <v>90</v>
      </c>
      <c r="D2186" t="s">
        <v>6973</v>
      </c>
      <c r="E2186" t="s">
        <v>6579</v>
      </c>
      <c r="F2186" s="1">
        <v>7521</v>
      </c>
      <c r="G2186" s="1">
        <v>7403</v>
      </c>
      <c r="H2186" s="9">
        <v>1</v>
      </c>
    </row>
    <row r="2187" spans="1:8" x14ac:dyDescent="0.3">
      <c r="A2187" t="s">
        <v>7052</v>
      </c>
      <c r="B2187" t="s">
        <v>7053</v>
      </c>
      <c r="C2187">
        <v>134</v>
      </c>
      <c r="D2187" t="s">
        <v>6973</v>
      </c>
      <c r="E2187" t="s">
        <v>6942</v>
      </c>
      <c r="F2187" s="1">
        <v>0</v>
      </c>
      <c r="G2187" s="1">
        <v>0</v>
      </c>
      <c r="H2187" s="9">
        <v>1</v>
      </c>
    </row>
    <row r="2188" spans="1:8" x14ac:dyDescent="0.3">
      <c r="A2188" t="s">
        <v>7054</v>
      </c>
      <c r="B2188" t="s">
        <v>7055</v>
      </c>
      <c r="C2188">
        <v>178</v>
      </c>
      <c r="D2188" t="s">
        <v>6973</v>
      </c>
      <c r="E2188" s="2">
        <v>44410</v>
      </c>
      <c r="F2188" s="1">
        <v>0</v>
      </c>
      <c r="G2188" s="1">
        <v>0</v>
      </c>
      <c r="H2188" s="9">
        <v>0.5</v>
      </c>
    </row>
    <row r="2189" spans="1:8" x14ac:dyDescent="0.3">
      <c r="A2189" t="s">
        <v>1215</v>
      </c>
      <c r="B2189" t="s">
        <v>1216</v>
      </c>
      <c r="C2189">
        <v>259</v>
      </c>
      <c r="D2189" t="s">
        <v>6973</v>
      </c>
      <c r="E2189" s="2">
        <v>44530</v>
      </c>
      <c r="F2189" s="1">
        <v>290832</v>
      </c>
      <c r="G2189" s="1">
        <v>282058</v>
      </c>
      <c r="H2189" s="9">
        <v>0.9</v>
      </c>
    </row>
    <row r="2190" spans="1:8" x14ac:dyDescent="0.3">
      <c r="A2190" t="s">
        <v>2978</v>
      </c>
      <c r="B2190" t="s">
        <v>2979</v>
      </c>
      <c r="C2190">
        <v>7</v>
      </c>
      <c r="D2190" t="s">
        <v>7056</v>
      </c>
      <c r="E2190" t="s">
        <v>7044</v>
      </c>
      <c r="F2190" s="1">
        <v>3640</v>
      </c>
      <c r="G2190" s="1">
        <v>3534</v>
      </c>
      <c r="H2190" s="9">
        <v>1</v>
      </c>
    </row>
    <row r="2191" spans="1:8" x14ac:dyDescent="0.3">
      <c r="A2191" t="s">
        <v>2980</v>
      </c>
      <c r="B2191" t="s">
        <v>2981</v>
      </c>
      <c r="C2191">
        <v>7</v>
      </c>
      <c r="D2191" t="s">
        <v>7056</v>
      </c>
      <c r="E2191" t="s">
        <v>7044</v>
      </c>
      <c r="F2191" s="1">
        <v>12010</v>
      </c>
      <c r="G2191" s="1">
        <v>11905</v>
      </c>
      <c r="H2191" s="9">
        <v>1</v>
      </c>
    </row>
    <row r="2192" spans="1:8" x14ac:dyDescent="0.3">
      <c r="A2192" t="s">
        <v>3000</v>
      </c>
      <c r="B2192" t="s">
        <v>3001</v>
      </c>
      <c r="C2192">
        <v>7</v>
      </c>
      <c r="D2192" t="s">
        <v>7056</v>
      </c>
      <c r="E2192" t="s">
        <v>7044</v>
      </c>
      <c r="F2192" s="1">
        <v>3034</v>
      </c>
      <c r="G2192" s="1">
        <v>2945</v>
      </c>
      <c r="H2192" s="9">
        <v>1</v>
      </c>
    </row>
    <row r="2193" spans="1:8" x14ac:dyDescent="0.3">
      <c r="A2193" t="s">
        <v>519</v>
      </c>
      <c r="B2193" t="s">
        <v>520</v>
      </c>
      <c r="C2193">
        <v>92</v>
      </c>
      <c r="D2193" t="s">
        <v>7056</v>
      </c>
      <c r="E2193" t="s">
        <v>7057</v>
      </c>
      <c r="F2193" s="1">
        <v>12923</v>
      </c>
      <c r="G2193" s="1">
        <v>12547</v>
      </c>
      <c r="H2193" s="9">
        <v>1</v>
      </c>
    </row>
    <row r="2194" spans="1:8" x14ac:dyDescent="0.3">
      <c r="A2194" t="s">
        <v>3434</v>
      </c>
      <c r="B2194" t="s">
        <v>3435</v>
      </c>
      <c r="C2194">
        <v>181</v>
      </c>
      <c r="D2194" t="s">
        <v>7056</v>
      </c>
      <c r="E2194" s="2">
        <v>44414</v>
      </c>
      <c r="F2194" s="1">
        <v>31273</v>
      </c>
      <c r="G2194" s="1">
        <v>29232</v>
      </c>
      <c r="H2194" s="9">
        <v>0.95</v>
      </c>
    </row>
    <row r="2195" spans="1:8" x14ac:dyDescent="0.3">
      <c r="A2195" t="s">
        <v>672</v>
      </c>
      <c r="B2195" t="s">
        <v>673</v>
      </c>
      <c r="C2195">
        <v>6</v>
      </c>
      <c r="D2195" t="s">
        <v>7056</v>
      </c>
      <c r="E2195" t="s">
        <v>7051</v>
      </c>
      <c r="F2195" s="1">
        <v>5163</v>
      </c>
      <c r="G2195" s="1">
        <v>5012</v>
      </c>
      <c r="H2195" s="9">
        <v>1</v>
      </c>
    </row>
    <row r="2196" spans="1:8" x14ac:dyDescent="0.3">
      <c r="A2196" t="s">
        <v>2778</v>
      </c>
      <c r="B2196" t="s">
        <v>2779</v>
      </c>
      <c r="C2196">
        <v>49</v>
      </c>
      <c r="D2196" t="s">
        <v>7056</v>
      </c>
      <c r="E2196" t="s">
        <v>6529</v>
      </c>
      <c r="F2196" s="1">
        <v>1042</v>
      </c>
      <c r="G2196" s="1">
        <v>1012</v>
      </c>
      <c r="H2196" s="9">
        <v>1</v>
      </c>
    </row>
    <row r="2197" spans="1:8" x14ac:dyDescent="0.3">
      <c r="A2197" t="s">
        <v>271</v>
      </c>
      <c r="B2197" t="s">
        <v>272</v>
      </c>
      <c r="C2197">
        <v>170</v>
      </c>
      <c r="D2197" t="s">
        <v>7056</v>
      </c>
      <c r="E2197" s="2">
        <v>44399</v>
      </c>
      <c r="F2197" s="1">
        <v>0</v>
      </c>
      <c r="G2197" s="1">
        <v>0</v>
      </c>
      <c r="H2197" s="9">
        <v>0.85</v>
      </c>
    </row>
    <row r="2198" spans="1:8" x14ac:dyDescent="0.3">
      <c r="A2198" t="s">
        <v>1723</v>
      </c>
      <c r="B2198" t="s">
        <v>1724</v>
      </c>
      <c r="C2198">
        <v>170</v>
      </c>
      <c r="D2198" t="s">
        <v>7056</v>
      </c>
      <c r="E2198" s="2">
        <v>44399</v>
      </c>
      <c r="F2198" s="1">
        <v>5265</v>
      </c>
      <c r="G2198" s="1">
        <v>5112</v>
      </c>
      <c r="H2198" s="9">
        <v>0.82</v>
      </c>
    </row>
    <row r="2199" spans="1:8" x14ac:dyDescent="0.3">
      <c r="A2199" t="s">
        <v>1445</v>
      </c>
      <c r="B2199" t="s">
        <v>1446</v>
      </c>
      <c r="C2199">
        <v>26</v>
      </c>
      <c r="D2199" t="s">
        <v>7058</v>
      </c>
      <c r="E2199" t="s">
        <v>6432</v>
      </c>
      <c r="F2199" s="1">
        <v>58523</v>
      </c>
      <c r="G2199" s="1">
        <v>58182</v>
      </c>
      <c r="H2199" s="9">
        <v>1</v>
      </c>
    </row>
    <row r="2200" spans="1:8" x14ac:dyDescent="0.3">
      <c r="A2200" t="s">
        <v>1029</v>
      </c>
      <c r="B2200" t="s">
        <v>1030</v>
      </c>
      <c r="C2200">
        <v>39</v>
      </c>
      <c r="D2200" t="s">
        <v>7008</v>
      </c>
      <c r="E2200" t="s">
        <v>7059</v>
      </c>
      <c r="F2200" s="1">
        <v>7594</v>
      </c>
      <c r="G2200" s="1">
        <v>7373</v>
      </c>
      <c r="H2200" s="9">
        <v>1</v>
      </c>
    </row>
    <row r="2201" spans="1:8" x14ac:dyDescent="0.3">
      <c r="A2201" t="s">
        <v>7060</v>
      </c>
      <c r="B2201" t="s">
        <v>7061</v>
      </c>
      <c r="C2201">
        <v>63</v>
      </c>
      <c r="D2201" t="s">
        <v>7008</v>
      </c>
      <c r="E2201" t="s">
        <v>6104</v>
      </c>
      <c r="F2201" s="1">
        <v>0</v>
      </c>
      <c r="G2201" s="1">
        <v>0</v>
      </c>
      <c r="H2201" s="9">
        <v>1</v>
      </c>
    </row>
    <row r="2202" spans="1:8" x14ac:dyDescent="0.3">
      <c r="A2202" t="s">
        <v>2020</v>
      </c>
      <c r="B2202" t="s">
        <v>2021</v>
      </c>
      <c r="C2202">
        <v>63</v>
      </c>
      <c r="D2202" t="s">
        <v>7008</v>
      </c>
      <c r="E2202" t="s">
        <v>6104</v>
      </c>
      <c r="F2202" s="1">
        <v>9101</v>
      </c>
      <c r="G2202" s="1">
        <v>8836</v>
      </c>
      <c r="H2202" s="9">
        <v>1</v>
      </c>
    </row>
    <row r="2203" spans="1:8" x14ac:dyDescent="0.3">
      <c r="A2203" t="s">
        <v>2034</v>
      </c>
      <c r="B2203" t="s">
        <v>2035</v>
      </c>
      <c r="C2203">
        <v>108</v>
      </c>
      <c r="D2203" t="s">
        <v>7008</v>
      </c>
      <c r="E2203" t="s">
        <v>6993</v>
      </c>
      <c r="F2203" s="1">
        <v>24374</v>
      </c>
      <c r="G2203" s="1">
        <v>23896</v>
      </c>
      <c r="H2203" s="9">
        <v>1</v>
      </c>
    </row>
    <row r="2204" spans="1:8" x14ac:dyDescent="0.3">
      <c r="A2204" t="s">
        <v>1669</v>
      </c>
      <c r="B2204" t="s">
        <v>1670</v>
      </c>
      <c r="C2204">
        <v>216</v>
      </c>
      <c r="D2204" t="s">
        <v>7008</v>
      </c>
      <c r="E2204" s="2">
        <v>44470</v>
      </c>
      <c r="F2204" s="1">
        <v>12646</v>
      </c>
      <c r="G2204" s="1">
        <v>12627</v>
      </c>
      <c r="H2204" s="9">
        <v>0.35</v>
      </c>
    </row>
    <row r="2205" spans="1:8" x14ac:dyDescent="0.3">
      <c r="A2205" t="s">
        <v>1229</v>
      </c>
      <c r="B2205" t="s">
        <v>1230</v>
      </c>
      <c r="C2205">
        <v>235</v>
      </c>
      <c r="D2205" t="s">
        <v>7008</v>
      </c>
      <c r="E2205" s="2">
        <v>44498</v>
      </c>
      <c r="F2205" s="1">
        <v>259459</v>
      </c>
      <c r="G2205" s="1">
        <v>259459</v>
      </c>
      <c r="H2205" s="9">
        <v>0.18</v>
      </c>
    </row>
    <row r="2206" spans="1:8" x14ac:dyDescent="0.3">
      <c r="A2206" t="s">
        <v>1239</v>
      </c>
      <c r="B2206" t="s">
        <v>1240</v>
      </c>
      <c r="C2206">
        <v>240</v>
      </c>
      <c r="D2206" t="s">
        <v>7008</v>
      </c>
      <c r="E2206" s="2">
        <v>44505</v>
      </c>
      <c r="F2206" s="1">
        <v>7091</v>
      </c>
      <c r="G2206" s="1">
        <v>7091</v>
      </c>
      <c r="H2206" s="9">
        <v>0.16</v>
      </c>
    </row>
    <row r="2207" spans="1:8" x14ac:dyDescent="0.3">
      <c r="A2207" t="s">
        <v>946</v>
      </c>
      <c r="B2207" t="s">
        <v>947</v>
      </c>
      <c r="C2207">
        <v>295</v>
      </c>
      <c r="D2207" t="s">
        <v>7008</v>
      </c>
      <c r="E2207" s="2">
        <v>44592</v>
      </c>
      <c r="F2207" s="1">
        <v>179682</v>
      </c>
      <c r="G2207" s="1">
        <v>178031</v>
      </c>
      <c r="H2207" s="9">
        <v>0.57999999999999996</v>
      </c>
    </row>
    <row r="2208" spans="1:8" x14ac:dyDescent="0.3">
      <c r="A2208" t="s">
        <v>950</v>
      </c>
      <c r="B2208" t="s">
        <v>951</v>
      </c>
      <c r="C2208">
        <v>295</v>
      </c>
      <c r="D2208" t="s">
        <v>7008</v>
      </c>
      <c r="E2208" s="2">
        <v>44592</v>
      </c>
      <c r="F2208" s="1">
        <v>179723</v>
      </c>
      <c r="G2208" s="1">
        <v>178148</v>
      </c>
      <c r="H2208" s="9">
        <v>0.38</v>
      </c>
    </row>
    <row r="2209" spans="1:8" x14ac:dyDescent="0.3">
      <c r="A2209" t="s">
        <v>7062</v>
      </c>
      <c r="B2209" t="s">
        <v>7063</v>
      </c>
      <c r="C2209">
        <v>295</v>
      </c>
      <c r="D2209" t="s">
        <v>7008</v>
      </c>
      <c r="E2209" s="2">
        <v>44592</v>
      </c>
      <c r="F2209" s="1">
        <v>0</v>
      </c>
      <c r="G2209" s="1">
        <v>0</v>
      </c>
      <c r="H2209" s="9">
        <v>0.38</v>
      </c>
    </row>
    <row r="2210" spans="1:8" x14ac:dyDescent="0.3">
      <c r="A2210" t="s">
        <v>674</v>
      </c>
      <c r="B2210" t="s">
        <v>675</v>
      </c>
      <c r="C2210">
        <v>8</v>
      </c>
      <c r="D2210" t="s">
        <v>7064</v>
      </c>
      <c r="E2210" t="s">
        <v>7065</v>
      </c>
      <c r="F2210" s="1">
        <v>5163</v>
      </c>
      <c r="G2210" s="1">
        <v>5012</v>
      </c>
      <c r="H2210" s="9">
        <v>1</v>
      </c>
    </row>
    <row r="2211" spans="1:8" x14ac:dyDescent="0.3">
      <c r="A2211" t="s">
        <v>3462</v>
      </c>
      <c r="B2211" t="s">
        <v>7066</v>
      </c>
      <c r="C2211">
        <v>44</v>
      </c>
      <c r="D2211" t="s">
        <v>7064</v>
      </c>
      <c r="E2211" t="s">
        <v>6488</v>
      </c>
      <c r="F2211" s="1">
        <v>2606</v>
      </c>
      <c r="G2211" s="1">
        <v>2530</v>
      </c>
      <c r="H2211" s="9">
        <v>1</v>
      </c>
    </row>
    <row r="2212" spans="1:8" x14ac:dyDescent="0.3">
      <c r="A2212" t="s">
        <v>7067</v>
      </c>
      <c r="B2212" t="s">
        <v>7068</v>
      </c>
      <c r="C2212">
        <v>0</v>
      </c>
      <c r="D2212" t="s">
        <v>5968</v>
      </c>
      <c r="F2212" s="1">
        <v>0</v>
      </c>
      <c r="G2212" s="1">
        <v>0</v>
      </c>
      <c r="H2212" s="9">
        <v>1</v>
      </c>
    </row>
    <row r="2213" spans="1:8" x14ac:dyDescent="0.3">
      <c r="A2213" t="s">
        <v>112</v>
      </c>
      <c r="B2213" t="s">
        <v>113</v>
      </c>
      <c r="C2213">
        <v>104</v>
      </c>
      <c r="D2213" t="s">
        <v>6976</v>
      </c>
      <c r="E2213" t="s">
        <v>6993</v>
      </c>
      <c r="F2213" s="1">
        <v>92855</v>
      </c>
      <c r="G2213" s="1">
        <v>92855</v>
      </c>
      <c r="H2213" s="9">
        <v>1</v>
      </c>
    </row>
    <row r="2214" spans="1:8" x14ac:dyDescent="0.3">
      <c r="A2214" t="s">
        <v>832</v>
      </c>
      <c r="B2214" t="s">
        <v>833</v>
      </c>
      <c r="C2214">
        <v>208</v>
      </c>
      <c r="D2214" t="s">
        <v>6976</v>
      </c>
      <c r="E2214" s="2">
        <v>44466</v>
      </c>
      <c r="F2214" s="1">
        <v>533915</v>
      </c>
      <c r="G2214" s="1">
        <v>533915</v>
      </c>
      <c r="H2214" s="9">
        <v>0.7</v>
      </c>
    </row>
    <row r="2215" spans="1:8" x14ac:dyDescent="0.3">
      <c r="A2215" t="s">
        <v>1820</v>
      </c>
      <c r="B2215" t="s">
        <v>1821</v>
      </c>
      <c r="C2215">
        <v>1</v>
      </c>
      <c r="D2215" t="s">
        <v>6976</v>
      </c>
      <c r="E2215" t="s">
        <v>6976</v>
      </c>
      <c r="F2215" s="1">
        <v>1590</v>
      </c>
      <c r="G2215" s="1">
        <v>1544</v>
      </c>
      <c r="H2215" s="9">
        <v>1</v>
      </c>
    </row>
    <row r="2216" spans="1:8" x14ac:dyDescent="0.3">
      <c r="A2216" t="s">
        <v>3424</v>
      </c>
      <c r="B2216" t="s">
        <v>3425</v>
      </c>
      <c r="C2216">
        <v>2</v>
      </c>
      <c r="D2216" t="s">
        <v>6976</v>
      </c>
      <c r="E2216" t="s">
        <v>7069</v>
      </c>
      <c r="F2216" s="1">
        <v>1042</v>
      </c>
      <c r="G2216" s="1">
        <v>1042</v>
      </c>
      <c r="H2216" s="9">
        <v>1</v>
      </c>
    </row>
    <row r="2217" spans="1:8" x14ac:dyDescent="0.3">
      <c r="A2217" t="s">
        <v>1333</v>
      </c>
      <c r="B2217" t="s">
        <v>1334</v>
      </c>
      <c r="C2217">
        <v>5</v>
      </c>
      <c r="D2217" t="s">
        <v>6976</v>
      </c>
      <c r="E2217" t="s">
        <v>7070</v>
      </c>
      <c r="F2217" s="1">
        <v>24269</v>
      </c>
      <c r="G2217" s="1">
        <v>23562</v>
      </c>
      <c r="H2217" s="9">
        <v>1</v>
      </c>
    </row>
    <row r="2218" spans="1:8" x14ac:dyDescent="0.3">
      <c r="A2218" t="s">
        <v>7071</v>
      </c>
      <c r="B2218" t="s">
        <v>6325</v>
      </c>
      <c r="C2218">
        <v>10</v>
      </c>
      <c r="D2218" t="s">
        <v>6976</v>
      </c>
      <c r="E2218" t="s">
        <v>6065</v>
      </c>
      <c r="F2218" s="1">
        <v>0</v>
      </c>
      <c r="G2218" s="1">
        <v>0</v>
      </c>
      <c r="H2218" s="9">
        <v>1</v>
      </c>
    </row>
    <row r="2219" spans="1:8" x14ac:dyDescent="0.3">
      <c r="A2219" t="s">
        <v>7072</v>
      </c>
      <c r="B2219" t="s">
        <v>7073</v>
      </c>
      <c r="C2219">
        <v>20</v>
      </c>
      <c r="D2219" t="s">
        <v>6976</v>
      </c>
      <c r="E2219" t="s">
        <v>6950</v>
      </c>
      <c r="F2219" s="1">
        <v>0</v>
      </c>
      <c r="G2219" s="1">
        <v>0</v>
      </c>
      <c r="H2219" s="9">
        <v>1</v>
      </c>
    </row>
    <row r="2220" spans="1:8" x14ac:dyDescent="0.3">
      <c r="A2220" t="s">
        <v>1531</v>
      </c>
      <c r="B2220" t="s">
        <v>1532</v>
      </c>
      <c r="C2220">
        <v>20</v>
      </c>
      <c r="D2220" t="s">
        <v>6976</v>
      </c>
      <c r="E2220" t="s">
        <v>6203</v>
      </c>
      <c r="F2220" s="1">
        <v>6313</v>
      </c>
      <c r="G2220" s="1">
        <v>6313</v>
      </c>
      <c r="H2220" s="9">
        <v>1</v>
      </c>
    </row>
    <row r="2221" spans="1:8" x14ac:dyDescent="0.3">
      <c r="A2221" t="s">
        <v>1543</v>
      </c>
      <c r="B2221" t="s">
        <v>1544</v>
      </c>
      <c r="C2221">
        <v>20</v>
      </c>
      <c r="D2221" t="s">
        <v>6976</v>
      </c>
      <c r="E2221" t="s">
        <v>6203</v>
      </c>
      <c r="F2221" s="1">
        <v>31221</v>
      </c>
      <c r="G2221" s="1">
        <v>31221</v>
      </c>
      <c r="H2221" s="9">
        <v>1</v>
      </c>
    </row>
    <row r="2222" spans="1:8" x14ac:dyDescent="0.3">
      <c r="A2222" t="s">
        <v>1964</v>
      </c>
      <c r="B2222" t="s">
        <v>1965</v>
      </c>
      <c r="C2222">
        <v>40</v>
      </c>
      <c r="D2222" t="s">
        <v>6976</v>
      </c>
      <c r="E2222" t="s">
        <v>7074</v>
      </c>
      <c r="F2222" s="1">
        <v>29017</v>
      </c>
      <c r="G2222" s="1">
        <v>28448</v>
      </c>
      <c r="H2222" s="9">
        <v>1</v>
      </c>
    </row>
    <row r="2223" spans="1:8" x14ac:dyDescent="0.3">
      <c r="A2223" t="s">
        <v>1904</v>
      </c>
      <c r="B2223" t="s">
        <v>1905</v>
      </c>
      <c r="C2223">
        <v>41</v>
      </c>
      <c r="D2223" t="s">
        <v>6976</v>
      </c>
      <c r="E2223" t="s">
        <v>6529</v>
      </c>
      <c r="F2223" s="1">
        <v>1564</v>
      </c>
      <c r="G2223" s="1">
        <v>1518</v>
      </c>
      <c r="H2223" s="9">
        <v>1</v>
      </c>
    </row>
    <row r="2224" spans="1:8" x14ac:dyDescent="0.3">
      <c r="A2224" t="s">
        <v>1934</v>
      </c>
      <c r="B2224" t="s">
        <v>1935</v>
      </c>
      <c r="C2224">
        <v>41</v>
      </c>
      <c r="D2224" t="s">
        <v>6976</v>
      </c>
      <c r="E2224" t="s">
        <v>6529</v>
      </c>
      <c r="F2224" s="1">
        <v>5339</v>
      </c>
      <c r="G2224" s="1">
        <v>5234</v>
      </c>
      <c r="H2224" s="9">
        <v>1</v>
      </c>
    </row>
    <row r="2225" spans="1:8" x14ac:dyDescent="0.3">
      <c r="A2225" t="s">
        <v>1545</v>
      </c>
      <c r="B2225" t="s">
        <v>6665</v>
      </c>
      <c r="C2225">
        <v>105</v>
      </c>
      <c r="D2225" t="s">
        <v>6976</v>
      </c>
      <c r="E2225" t="s">
        <v>6993</v>
      </c>
      <c r="F2225" s="1">
        <v>23206</v>
      </c>
      <c r="G2225" s="1">
        <v>23206</v>
      </c>
      <c r="H2225" s="9">
        <v>1</v>
      </c>
    </row>
    <row r="2226" spans="1:8" x14ac:dyDescent="0.3">
      <c r="A2226" t="s">
        <v>1503</v>
      </c>
      <c r="B2226" t="s">
        <v>1504</v>
      </c>
      <c r="C2226">
        <v>160</v>
      </c>
      <c r="D2226" t="s">
        <v>6976</v>
      </c>
      <c r="E2226" s="2">
        <v>44397</v>
      </c>
      <c r="F2226" s="1">
        <v>2893</v>
      </c>
      <c r="G2226" s="1">
        <v>2888</v>
      </c>
      <c r="H2226" s="9">
        <v>0.6</v>
      </c>
    </row>
    <row r="2227" spans="1:8" x14ac:dyDescent="0.3">
      <c r="A2227" t="s">
        <v>1537</v>
      </c>
      <c r="B2227" t="s">
        <v>1538</v>
      </c>
      <c r="C2227">
        <v>160</v>
      </c>
      <c r="D2227" t="s">
        <v>6976</v>
      </c>
      <c r="E2227" s="2">
        <v>44397</v>
      </c>
      <c r="F2227" s="1">
        <v>65413</v>
      </c>
      <c r="G2227" s="1">
        <v>65282</v>
      </c>
      <c r="H2227" s="9">
        <v>0.6</v>
      </c>
    </row>
    <row r="2228" spans="1:8" x14ac:dyDescent="0.3">
      <c r="A2228" t="s">
        <v>427</v>
      </c>
      <c r="B2228" t="s">
        <v>428</v>
      </c>
      <c r="C2228">
        <v>166</v>
      </c>
      <c r="D2228" t="s">
        <v>7069</v>
      </c>
      <c r="E2228" s="2">
        <v>44406</v>
      </c>
      <c r="F2228" s="1">
        <v>151309</v>
      </c>
      <c r="G2228" s="1">
        <v>151309</v>
      </c>
      <c r="H2228" s="9">
        <v>0.8</v>
      </c>
    </row>
    <row r="2229" spans="1:8" x14ac:dyDescent="0.3">
      <c r="A2229" t="s">
        <v>1209</v>
      </c>
      <c r="B2229" t="s">
        <v>1210</v>
      </c>
      <c r="C2229">
        <v>20</v>
      </c>
      <c r="D2229" t="s">
        <v>7069</v>
      </c>
      <c r="E2229" t="s">
        <v>6432</v>
      </c>
      <c r="F2229" s="1">
        <v>31579</v>
      </c>
      <c r="G2229" s="1">
        <v>30660</v>
      </c>
      <c r="H2229" s="9">
        <v>1</v>
      </c>
    </row>
    <row r="2230" spans="1:8" x14ac:dyDescent="0.3">
      <c r="A2230" t="s">
        <v>1824</v>
      </c>
      <c r="B2230" t="s">
        <v>1825</v>
      </c>
      <c r="C2230">
        <v>37</v>
      </c>
      <c r="D2230" t="s">
        <v>7069</v>
      </c>
      <c r="E2230" t="s">
        <v>6261</v>
      </c>
      <c r="F2230" s="1">
        <v>1590</v>
      </c>
      <c r="G2230" s="1">
        <v>1544</v>
      </c>
      <c r="H2230" s="9">
        <v>1</v>
      </c>
    </row>
    <row r="2231" spans="1:8" x14ac:dyDescent="0.3">
      <c r="A2231" t="s">
        <v>7075</v>
      </c>
      <c r="B2231" t="s">
        <v>7076</v>
      </c>
      <c r="C2231">
        <v>37</v>
      </c>
      <c r="D2231" t="s">
        <v>7069</v>
      </c>
      <c r="E2231" t="s">
        <v>6261</v>
      </c>
      <c r="F2231" s="1">
        <v>0</v>
      </c>
      <c r="G2231" s="1">
        <v>0</v>
      </c>
      <c r="H2231" s="9">
        <v>1</v>
      </c>
    </row>
    <row r="2232" spans="1:8" x14ac:dyDescent="0.3">
      <c r="A2232" t="s">
        <v>1822</v>
      </c>
      <c r="B2232" t="s">
        <v>1823</v>
      </c>
      <c r="C2232">
        <v>178</v>
      </c>
      <c r="D2232" t="s">
        <v>7069</v>
      </c>
      <c r="E2232" s="2">
        <v>44424</v>
      </c>
      <c r="F2232" s="1">
        <v>7156</v>
      </c>
      <c r="G2232" s="1">
        <v>6948</v>
      </c>
      <c r="H2232" s="9">
        <v>0.88</v>
      </c>
    </row>
    <row r="2233" spans="1:8" x14ac:dyDescent="0.3">
      <c r="A2233" t="s">
        <v>3426</v>
      </c>
      <c r="B2233" t="s">
        <v>3427</v>
      </c>
      <c r="C2233">
        <v>58</v>
      </c>
      <c r="D2233" t="s">
        <v>7077</v>
      </c>
      <c r="E2233" t="s">
        <v>6104</v>
      </c>
      <c r="F2233" s="1">
        <v>1042</v>
      </c>
      <c r="G2233" s="1">
        <v>1042</v>
      </c>
      <c r="H2233" s="9">
        <v>1</v>
      </c>
    </row>
    <row r="2234" spans="1:8" x14ac:dyDescent="0.3">
      <c r="A2234" t="s">
        <v>1197</v>
      </c>
      <c r="B2234" t="s">
        <v>1198</v>
      </c>
      <c r="C2234">
        <v>259</v>
      </c>
      <c r="D2234" t="s">
        <v>7070</v>
      </c>
      <c r="E2234" s="2">
        <v>44547</v>
      </c>
      <c r="F2234" s="1">
        <v>75794</v>
      </c>
      <c r="G2234" s="1">
        <v>74832</v>
      </c>
      <c r="H2234" s="9">
        <v>0.3</v>
      </c>
    </row>
    <row r="2235" spans="1:8" x14ac:dyDescent="0.3">
      <c r="A2235" t="s">
        <v>7078</v>
      </c>
      <c r="B2235" t="s">
        <v>7079</v>
      </c>
      <c r="C2235">
        <v>0</v>
      </c>
      <c r="E2235" t="s">
        <v>7070</v>
      </c>
      <c r="F2235" s="1">
        <v>0</v>
      </c>
      <c r="G2235" s="1">
        <v>0</v>
      </c>
      <c r="H2235" s="9">
        <v>1</v>
      </c>
    </row>
    <row r="2236" spans="1:8" x14ac:dyDescent="0.3">
      <c r="A2236" t="s">
        <v>1527</v>
      </c>
      <c r="B2236" t="s">
        <v>1528</v>
      </c>
      <c r="C2236">
        <v>14</v>
      </c>
      <c r="D2236" t="s">
        <v>7065</v>
      </c>
      <c r="E2236" t="s">
        <v>6950</v>
      </c>
      <c r="F2236" s="1">
        <v>11723</v>
      </c>
      <c r="G2236" s="1">
        <v>11723</v>
      </c>
      <c r="H2236" s="9">
        <v>1</v>
      </c>
    </row>
    <row r="2237" spans="1:8" x14ac:dyDescent="0.3">
      <c r="A2237" t="s">
        <v>3132</v>
      </c>
      <c r="B2237" t="s">
        <v>3133</v>
      </c>
      <c r="C2237">
        <v>152</v>
      </c>
      <c r="D2237" t="s">
        <v>7065</v>
      </c>
      <c r="E2237" s="2">
        <v>44392</v>
      </c>
      <c r="F2237" s="1">
        <v>4035</v>
      </c>
      <c r="G2237" s="1">
        <v>3917</v>
      </c>
      <c r="H2237" s="9">
        <v>0.75</v>
      </c>
    </row>
    <row r="2238" spans="1:8" x14ac:dyDescent="0.3">
      <c r="A2238" t="s">
        <v>3140</v>
      </c>
      <c r="B2238" t="s">
        <v>3141</v>
      </c>
      <c r="C2238">
        <v>152</v>
      </c>
      <c r="D2238" t="s">
        <v>7065</v>
      </c>
      <c r="E2238" s="2">
        <v>44392</v>
      </c>
      <c r="F2238" s="1">
        <v>4035</v>
      </c>
      <c r="G2238" s="1">
        <v>3988</v>
      </c>
      <c r="H2238" s="9">
        <v>0.2</v>
      </c>
    </row>
    <row r="2239" spans="1:8" x14ac:dyDescent="0.3">
      <c r="A2239" t="s">
        <v>3142</v>
      </c>
      <c r="B2239" t="s">
        <v>3143</v>
      </c>
      <c r="C2239">
        <v>152</v>
      </c>
      <c r="D2239" t="s">
        <v>7065</v>
      </c>
      <c r="E2239" s="2">
        <v>44392</v>
      </c>
      <c r="F2239" s="1">
        <v>4035</v>
      </c>
      <c r="G2239" s="1">
        <v>4035</v>
      </c>
      <c r="H2239" s="9">
        <v>0.6</v>
      </c>
    </row>
    <row r="2240" spans="1:8" x14ac:dyDescent="0.3">
      <c r="A2240" t="s">
        <v>1335</v>
      </c>
      <c r="B2240" t="s">
        <v>1336</v>
      </c>
      <c r="C2240">
        <v>10</v>
      </c>
      <c r="D2240" t="s">
        <v>7065</v>
      </c>
      <c r="E2240" t="s">
        <v>7080</v>
      </c>
      <c r="F2240" s="1">
        <v>20629</v>
      </c>
      <c r="G2240" s="1">
        <v>20028</v>
      </c>
      <c r="H2240" s="9">
        <v>1</v>
      </c>
    </row>
    <row r="2241" spans="1:8" x14ac:dyDescent="0.3">
      <c r="A2241" t="s">
        <v>676</v>
      </c>
      <c r="B2241" t="s">
        <v>677</v>
      </c>
      <c r="C2241">
        <v>6</v>
      </c>
      <c r="D2241" t="s">
        <v>7081</v>
      </c>
      <c r="E2241" t="s">
        <v>7082</v>
      </c>
      <c r="F2241" s="1">
        <v>5163</v>
      </c>
      <c r="G2241" s="1">
        <v>5012</v>
      </c>
      <c r="H2241" s="9">
        <v>1</v>
      </c>
    </row>
    <row r="2242" spans="1:8" x14ac:dyDescent="0.3">
      <c r="A2242" t="s">
        <v>3144</v>
      </c>
      <c r="B2242" t="s">
        <v>3145</v>
      </c>
      <c r="C2242">
        <v>148</v>
      </c>
      <c r="D2242" t="s">
        <v>6065</v>
      </c>
      <c r="E2242" s="2">
        <v>44392</v>
      </c>
      <c r="F2242" s="1">
        <v>8069</v>
      </c>
      <c r="G2242" s="1">
        <v>8069</v>
      </c>
      <c r="H2242" s="9">
        <v>0.05</v>
      </c>
    </row>
    <row r="2243" spans="1:8" x14ac:dyDescent="0.3">
      <c r="A2243" t="s">
        <v>2720</v>
      </c>
      <c r="B2243" t="s">
        <v>2721</v>
      </c>
      <c r="C2243">
        <v>159</v>
      </c>
      <c r="D2243" t="s">
        <v>6065</v>
      </c>
      <c r="E2243" s="2">
        <v>44407</v>
      </c>
      <c r="F2243" s="1">
        <v>532</v>
      </c>
      <c r="G2243" s="1">
        <v>532</v>
      </c>
      <c r="H2243" s="9">
        <v>0.25</v>
      </c>
    </row>
    <row r="2244" spans="1:8" x14ac:dyDescent="0.3">
      <c r="A2244" t="s">
        <v>2738</v>
      </c>
      <c r="B2244" t="s">
        <v>2739</v>
      </c>
      <c r="C2244">
        <v>159</v>
      </c>
      <c r="D2244" t="s">
        <v>6065</v>
      </c>
      <c r="E2244" s="2">
        <v>44407</v>
      </c>
      <c r="F2244" s="1">
        <v>21111</v>
      </c>
      <c r="G2244" s="1">
        <v>21111</v>
      </c>
      <c r="H2244" s="9">
        <v>0.25</v>
      </c>
    </row>
    <row r="2245" spans="1:8" x14ac:dyDescent="0.3">
      <c r="A2245" t="s">
        <v>1455</v>
      </c>
      <c r="B2245" t="s">
        <v>1456</v>
      </c>
      <c r="C2245">
        <v>179</v>
      </c>
      <c r="D2245" t="s">
        <v>6065</v>
      </c>
      <c r="E2245" s="2">
        <v>44435</v>
      </c>
      <c r="F2245" s="1">
        <v>101939</v>
      </c>
      <c r="G2245" s="1">
        <v>101939</v>
      </c>
      <c r="H2245" s="9">
        <v>0.5</v>
      </c>
    </row>
    <row r="2246" spans="1:8" x14ac:dyDescent="0.3">
      <c r="A2246" t="s">
        <v>3558</v>
      </c>
      <c r="B2246" t="s">
        <v>3559</v>
      </c>
      <c r="C2246">
        <v>5</v>
      </c>
      <c r="D2246" t="s">
        <v>7083</v>
      </c>
      <c r="E2246" t="s">
        <v>6768</v>
      </c>
      <c r="F2246" s="1">
        <v>2803</v>
      </c>
      <c r="G2246" s="1">
        <v>2721</v>
      </c>
      <c r="H2246" s="9">
        <v>1</v>
      </c>
    </row>
    <row r="2247" spans="1:8" x14ac:dyDescent="0.3">
      <c r="A2247" t="s">
        <v>2708</v>
      </c>
      <c r="B2247" t="s">
        <v>2709</v>
      </c>
      <c r="C2247">
        <v>28</v>
      </c>
      <c r="D2247" t="s">
        <v>7083</v>
      </c>
      <c r="E2247" t="s">
        <v>6261</v>
      </c>
      <c r="F2247" s="1">
        <v>3094</v>
      </c>
      <c r="G2247" s="1">
        <v>3094</v>
      </c>
      <c r="H2247" s="9">
        <v>1</v>
      </c>
    </row>
    <row r="2248" spans="1:8" x14ac:dyDescent="0.3">
      <c r="A2248" t="s">
        <v>1405</v>
      </c>
      <c r="B2248" t="s">
        <v>1406</v>
      </c>
      <c r="C2248">
        <v>47</v>
      </c>
      <c r="D2248" t="s">
        <v>7083</v>
      </c>
      <c r="E2248" t="s">
        <v>6534</v>
      </c>
      <c r="F2248" s="1">
        <v>8837</v>
      </c>
      <c r="G2248" s="1">
        <v>8663</v>
      </c>
      <c r="H2248" s="9">
        <v>1</v>
      </c>
    </row>
    <row r="2249" spans="1:8" x14ac:dyDescent="0.3">
      <c r="A2249" t="s">
        <v>1413</v>
      </c>
      <c r="B2249" t="s">
        <v>1414</v>
      </c>
      <c r="C2249">
        <v>47</v>
      </c>
      <c r="D2249" t="s">
        <v>7083</v>
      </c>
      <c r="E2249" t="s">
        <v>6534</v>
      </c>
      <c r="F2249" s="1">
        <v>35347</v>
      </c>
      <c r="G2249" s="1">
        <v>34654</v>
      </c>
      <c r="H2249" s="9">
        <v>1</v>
      </c>
    </row>
    <row r="2250" spans="1:8" x14ac:dyDescent="0.3">
      <c r="A2250" t="s">
        <v>1053</v>
      </c>
      <c r="B2250" t="s">
        <v>1054</v>
      </c>
      <c r="C2250">
        <v>71</v>
      </c>
      <c r="D2250" t="s">
        <v>7083</v>
      </c>
      <c r="E2250" t="s">
        <v>6579</v>
      </c>
      <c r="F2250" s="1">
        <v>15509</v>
      </c>
      <c r="G2250" s="1">
        <v>15509</v>
      </c>
      <c r="H2250" s="9">
        <v>1</v>
      </c>
    </row>
    <row r="2251" spans="1:8" x14ac:dyDescent="0.3">
      <c r="A2251" t="s">
        <v>1055</v>
      </c>
      <c r="B2251" t="s">
        <v>1056</v>
      </c>
      <c r="C2251">
        <v>71</v>
      </c>
      <c r="D2251" t="s">
        <v>7083</v>
      </c>
      <c r="E2251" t="s">
        <v>6579</v>
      </c>
      <c r="F2251" s="1">
        <v>15509</v>
      </c>
      <c r="G2251" s="1">
        <v>15509</v>
      </c>
      <c r="H2251" s="9">
        <v>1</v>
      </c>
    </row>
    <row r="2252" spans="1:8" x14ac:dyDescent="0.3">
      <c r="A2252" t="s">
        <v>1057</v>
      </c>
      <c r="B2252" t="s">
        <v>1058</v>
      </c>
      <c r="C2252">
        <v>71</v>
      </c>
      <c r="D2252" t="s">
        <v>7083</v>
      </c>
      <c r="E2252" t="s">
        <v>6579</v>
      </c>
      <c r="F2252" s="1">
        <v>15509</v>
      </c>
      <c r="G2252" s="1">
        <v>15509</v>
      </c>
      <c r="H2252" s="9">
        <v>1</v>
      </c>
    </row>
    <row r="2253" spans="1:8" x14ac:dyDescent="0.3">
      <c r="A2253" t="s">
        <v>1063</v>
      </c>
      <c r="B2253" t="s">
        <v>1064</v>
      </c>
      <c r="C2253">
        <v>71</v>
      </c>
      <c r="D2253" t="s">
        <v>7083</v>
      </c>
      <c r="E2253" t="s">
        <v>6579</v>
      </c>
      <c r="F2253" s="1">
        <v>22285</v>
      </c>
      <c r="G2253" s="1">
        <v>22285</v>
      </c>
      <c r="H2253" s="9">
        <v>1</v>
      </c>
    </row>
    <row r="2254" spans="1:8" x14ac:dyDescent="0.3">
      <c r="A2254" t="s">
        <v>1069</v>
      </c>
      <c r="B2254" t="s">
        <v>1070</v>
      </c>
      <c r="C2254">
        <v>71</v>
      </c>
      <c r="D2254" t="s">
        <v>7083</v>
      </c>
      <c r="E2254" t="s">
        <v>6579</v>
      </c>
      <c r="F2254" s="1">
        <v>199251</v>
      </c>
      <c r="G2254" s="1">
        <v>199251</v>
      </c>
      <c r="H2254" s="9">
        <v>1</v>
      </c>
    </row>
    <row r="2255" spans="1:8" x14ac:dyDescent="0.3">
      <c r="A2255" t="s">
        <v>1071</v>
      </c>
      <c r="B2255" t="s">
        <v>1072</v>
      </c>
      <c r="C2255">
        <v>71</v>
      </c>
      <c r="D2255" t="s">
        <v>7083</v>
      </c>
      <c r="E2255" t="s">
        <v>6579</v>
      </c>
      <c r="F2255" s="1">
        <v>199251</v>
      </c>
      <c r="G2255" s="1">
        <v>199251</v>
      </c>
      <c r="H2255" s="9">
        <v>1</v>
      </c>
    </row>
    <row r="2256" spans="1:8" x14ac:dyDescent="0.3">
      <c r="A2256" t="s">
        <v>1073</v>
      </c>
      <c r="B2256" t="s">
        <v>1074</v>
      </c>
      <c r="C2256">
        <v>71</v>
      </c>
      <c r="D2256" t="s">
        <v>7083</v>
      </c>
      <c r="E2256" t="s">
        <v>6579</v>
      </c>
      <c r="F2256" s="1">
        <v>44326</v>
      </c>
      <c r="G2256" s="1">
        <v>44326</v>
      </c>
      <c r="H2256" s="9">
        <v>1</v>
      </c>
    </row>
    <row r="2257" spans="1:8" x14ac:dyDescent="0.3">
      <c r="A2257" t="s">
        <v>2026</v>
      </c>
      <c r="B2257" t="s">
        <v>2027</v>
      </c>
      <c r="C2257">
        <v>94</v>
      </c>
      <c r="D2257" t="s">
        <v>7083</v>
      </c>
      <c r="E2257" t="s">
        <v>6993</v>
      </c>
      <c r="F2257" s="1">
        <v>2427</v>
      </c>
      <c r="G2257" s="1">
        <v>2356</v>
      </c>
      <c r="H2257" s="9">
        <v>1</v>
      </c>
    </row>
    <row r="2258" spans="1:8" x14ac:dyDescent="0.3">
      <c r="A2258" t="s">
        <v>1784</v>
      </c>
      <c r="B2258" t="s">
        <v>1776</v>
      </c>
      <c r="C2258">
        <v>10</v>
      </c>
      <c r="D2258" t="s">
        <v>7083</v>
      </c>
      <c r="E2258" t="s">
        <v>6950</v>
      </c>
      <c r="F2258" s="1">
        <v>26200</v>
      </c>
      <c r="G2258" s="1">
        <v>26200</v>
      </c>
      <c r="H2258" s="9">
        <v>1</v>
      </c>
    </row>
    <row r="2259" spans="1:8" x14ac:dyDescent="0.3">
      <c r="A2259" t="s">
        <v>678</v>
      </c>
      <c r="B2259" t="s">
        <v>679</v>
      </c>
      <c r="C2259">
        <v>16</v>
      </c>
      <c r="D2259" t="s">
        <v>7084</v>
      </c>
      <c r="E2259" t="s">
        <v>6216</v>
      </c>
      <c r="F2259" s="1">
        <v>5163</v>
      </c>
      <c r="G2259" s="1">
        <v>5012</v>
      </c>
      <c r="H2259" s="9">
        <v>1</v>
      </c>
    </row>
    <row r="2260" spans="1:8" x14ac:dyDescent="0.3">
      <c r="A2260" t="s">
        <v>3148</v>
      </c>
      <c r="B2260" t="s">
        <v>3149</v>
      </c>
      <c r="C2260">
        <v>146</v>
      </c>
      <c r="D2260" t="s">
        <v>6805</v>
      </c>
      <c r="E2260" s="2">
        <v>44396</v>
      </c>
      <c r="F2260" s="1">
        <v>3094</v>
      </c>
      <c r="G2260" s="1">
        <v>3094</v>
      </c>
      <c r="H2260" s="9">
        <v>0.8</v>
      </c>
    </row>
    <row r="2261" spans="1:8" x14ac:dyDescent="0.3">
      <c r="A2261" t="s">
        <v>3152</v>
      </c>
      <c r="B2261" t="s">
        <v>3153</v>
      </c>
      <c r="C2261">
        <v>146</v>
      </c>
      <c r="D2261" t="s">
        <v>6805</v>
      </c>
      <c r="E2261" s="2">
        <v>44396</v>
      </c>
      <c r="F2261" s="1">
        <v>3094</v>
      </c>
      <c r="G2261" s="1">
        <v>3094</v>
      </c>
      <c r="H2261" s="9">
        <v>0.3</v>
      </c>
    </row>
    <row r="2262" spans="1:8" x14ac:dyDescent="0.3">
      <c r="A2262" t="s">
        <v>3154</v>
      </c>
      <c r="B2262" t="s">
        <v>3155</v>
      </c>
      <c r="C2262">
        <v>146</v>
      </c>
      <c r="D2262" t="s">
        <v>6805</v>
      </c>
      <c r="E2262" s="2">
        <v>44396</v>
      </c>
      <c r="F2262" s="1">
        <v>3094</v>
      </c>
      <c r="G2262" s="1">
        <v>3094</v>
      </c>
      <c r="H2262" s="9">
        <v>0.3</v>
      </c>
    </row>
    <row r="2263" spans="1:8" x14ac:dyDescent="0.3">
      <c r="A2263" t="s">
        <v>7085</v>
      </c>
      <c r="B2263" t="s">
        <v>7086</v>
      </c>
      <c r="C2263">
        <v>2</v>
      </c>
      <c r="D2263" t="s">
        <v>7080</v>
      </c>
      <c r="E2263" t="s">
        <v>7087</v>
      </c>
      <c r="F2263" s="1">
        <v>0</v>
      </c>
      <c r="G2263" s="1">
        <v>0</v>
      </c>
      <c r="H2263" s="9">
        <v>1</v>
      </c>
    </row>
    <row r="2264" spans="1:8" x14ac:dyDescent="0.3">
      <c r="A2264" t="s">
        <v>3556</v>
      </c>
      <c r="B2264" t="s">
        <v>3557</v>
      </c>
      <c r="C2264">
        <v>2</v>
      </c>
      <c r="D2264" t="s">
        <v>7080</v>
      </c>
      <c r="E2264" t="s">
        <v>7087</v>
      </c>
      <c r="F2264" s="1">
        <v>5172</v>
      </c>
      <c r="G2264" s="1">
        <v>5021</v>
      </c>
      <c r="H2264" s="9">
        <v>1</v>
      </c>
    </row>
    <row r="2265" spans="1:8" x14ac:dyDescent="0.3">
      <c r="A2265" t="s">
        <v>3576</v>
      </c>
      <c r="B2265" t="s">
        <v>3577</v>
      </c>
      <c r="C2265">
        <v>2</v>
      </c>
      <c r="D2265" t="s">
        <v>7080</v>
      </c>
      <c r="E2265" t="s">
        <v>7087</v>
      </c>
      <c r="F2265" s="1">
        <v>8794</v>
      </c>
      <c r="G2265" s="1">
        <v>8538</v>
      </c>
      <c r="H2265" s="9">
        <v>1</v>
      </c>
    </row>
    <row r="2266" spans="1:8" x14ac:dyDescent="0.3">
      <c r="A2266" t="s">
        <v>3448</v>
      </c>
      <c r="B2266" t="s">
        <v>3449</v>
      </c>
      <c r="C2266">
        <v>7</v>
      </c>
      <c r="D2266" t="s">
        <v>7080</v>
      </c>
      <c r="E2266" t="s">
        <v>6432</v>
      </c>
      <c r="F2266" s="1">
        <v>2085</v>
      </c>
      <c r="G2266" s="1">
        <v>2085</v>
      </c>
      <c r="H2266" s="9">
        <v>1</v>
      </c>
    </row>
    <row r="2267" spans="1:8" x14ac:dyDescent="0.3">
      <c r="A2267" t="s">
        <v>3380</v>
      </c>
      <c r="B2267" t="s">
        <v>3381</v>
      </c>
      <c r="C2267">
        <v>7</v>
      </c>
      <c r="D2267" t="s">
        <v>7080</v>
      </c>
      <c r="E2267" t="s">
        <v>6432</v>
      </c>
      <c r="F2267" s="1">
        <v>1278686</v>
      </c>
      <c r="G2267" s="1">
        <v>1229033</v>
      </c>
      <c r="H2267" s="9">
        <v>1</v>
      </c>
    </row>
    <row r="2268" spans="1:8" x14ac:dyDescent="0.3">
      <c r="A2268" t="s">
        <v>2812</v>
      </c>
      <c r="B2268" t="s">
        <v>2813</v>
      </c>
      <c r="C2268">
        <v>145</v>
      </c>
      <c r="D2268" t="s">
        <v>7080</v>
      </c>
      <c r="E2268" s="2">
        <v>44396</v>
      </c>
      <c r="F2268" s="1">
        <v>4195</v>
      </c>
      <c r="G2268" s="1">
        <v>5593</v>
      </c>
      <c r="H2268" s="9">
        <v>0.5</v>
      </c>
    </row>
    <row r="2269" spans="1:8" x14ac:dyDescent="0.3">
      <c r="A2269" t="s">
        <v>2828</v>
      </c>
      <c r="B2269" t="s">
        <v>2829</v>
      </c>
      <c r="C2269">
        <v>145</v>
      </c>
      <c r="D2269" t="s">
        <v>7080</v>
      </c>
      <c r="E2269" s="2">
        <v>44396</v>
      </c>
      <c r="F2269" s="1">
        <v>11518</v>
      </c>
      <c r="G2269" s="1">
        <v>11518</v>
      </c>
      <c r="H2269" s="9">
        <v>0.8</v>
      </c>
    </row>
    <row r="2270" spans="1:8" x14ac:dyDescent="0.3">
      <c r="A2270" t="s">
        <v>7088</v>
      </c>
      <c r="B2270" t="s">
        <v>7089</v>
      </c>
      <c r="C2270">
        <v>44</v>
      </c>
      <c r="D2270" t="s">
        <v>6768</v>
      </c>
      <c r="E2270" t="s">
        <v>6104</v>
      </c>
      <c r="F2270" s="1">
        <v>0</v>
      </c>
      <c r="G2270" s="1">
        <v>0</v>
      </c>
      <c r="H2270" s="9">
        <v>1</v>
      </c>
    </row>
    <row r="2271" spans="1:8" x14ac:dyDescent="0.3">
      <c r="A2271" t="s">
        <v>3050</v>
      </c>
      <c r="B2271" t="s">
        <v>3051</v>
      </c>
      <c r="C2271">
        <v>131</v>
      </c>
      <c r="D2271" t="s">
        <v>6768</v>
      </c>
      <c r="E2271" t="s">
        <v>6778</v>
      </c>
      <c r="F2271" s="1">
        <v>12327</v>
      </c>
      <c r="G2271" s="1">
        <v>12327</v>
      </c>
      <c r="H2271" s="9">
        <v>1</v>
      </c>
    </row>
    <row r="2272" spans="1:8" x14ac:dyDescent="0.3">
      <c r="A2272" t="s">
        <v>3066</v>
      </c>
      <c r="B2272" t="s">
        <v>3067</v>
      </c>
      <c r="C2272">
        <v>131</v>
      </c>
      <c r="D2272" t="s">
        <v>6768</v>
      </c>
      <c r="E2272" t="s">
        <v>6778</v>
      </c>
      <c r="F2272" s="1">
        <v>11386</v>
      </c>
      <c r="G2272" s="1">
        <v>11055</v>
      </c>
      <c r="H2272" s="9">
        <v>1</v>
      </c>
    </row>
    <row r="2273" spans="1:8" x14ac:dyDescent="0.3">
      <c r="A2273" t="s">
        <v>3156</v>
      </c>
      <c r="B2273" t="s">
        <v>3157</v>
      </c>
      <c r="C2273">
        <v>144</v>
      </c>
      <c r="D2273" t="s">
        <v>6768</v>
      </c>
      <c r="E2273" s="2">
        <v>44396</v>
      </c>
      <c r="F2273" s="1">
        <v>3094</v>
      </c>
      <c r="G2273" s="1">
        <v>3094</v>
      </c>
      <c r="H2273" s="9">
        <v>0.5</v>
      </c>
    </row>
    <row r="2274" spans="1:8" x14ac:dyDescent="0.3">
      <c r="A2274" t="s">
        <v>962</v>
      </c>
      <c r="B2274" t="s">
        <v>963</v>
      </c>
      <c r="C2274">
        <v>153</v>
      </c>
      <c r="D2274" t="s">
        <v>6768</v>
      </c>
      <c r="E2274" s="2">
        <v>44407</v>
      </c>
      <c r="F2274" s="1">
        <v>240129</v>
      </c>
      <c r="G2274" s="1">
        <v>240129</v>
      </c>
      <c r="H2274" s="9">
        <v>0.74</v>
      </c>
    </row>
    <row r="2275" spans="1:8" x14ac:dyDescent="0.3">
      <c r="A2275" t="s">
        <v>1087</v>
      </c>
      <c r="B2275" t="s">
        <v>1088</v>
      </c>
      <c r="C2275">
        <v>1</v>
      </c>
      <c r="D2275" t="s">
        <v>7090</v>
      </c>
      <c r="E2275" t="s">
        <v>7091</v>
      </c>
      <c r="F2275" s="1">
        <v>16712</v>
      </c>
      <c r="G2275" s="1">
        <v>16225</v>
      </c>
      <c r="H2275" s="9">
        <v>1</v>
      </c>
    </row>
    <row r="2276" spans="1:8" x14ac:dyDescent="0.3">
      <c r="A2276" t="s">
        <v>7092</v>
      </c>
      <c r="B2276" t="s">
        <v>7093</v>
      </c>
      <c r="C2276">
        <v>2</v>
      </c>
      <c r="D2276" t="s">
        <v>7091</v>
      </c>
      <c r="E2276" t="s">
        <v>6203</v>
      </c>
      <c r="F2276" s="1">
        <v>0</v>
      </c>
      <c r="G2276" s="1">
        <v>0</v>
      </c>
      <c r="H2276" s="9">
        <v>1</v>
      </c>
    </row>
    <row r="2277" spans="1:8" x14ac:dyDescent="0.3">
      <c r="A2277" t="s">
        <v>7094</v>
      </c>
      <c r="B2277" t="s">
        <v>7095</v>
      </c>
      <c r="C2277">
        <v>0</v>
      </c>
      <c r="E2277" t="s">
        <v>6950</v>
      </c>
      <c r="F2277" s="1">
        <v>0</v>
      </c>
      <c r="G2277" s="1">
        <v>0</v>
      </c>
      <c r="H2277" s="9">
        <v>1</v>
      </c>
    </row>
    <row r="2278" spans="1:8" x14ac:dyDescent="0.3">
      <c r="A2278" t="s">
        <v>7096</v>
      </c>
      <c r="B2278" t="s">
        <v>7097</v>
      </c>
      <c r="C2278">
        <v>0</v>
      </c>
      <c r="D2278" t="s">
        <v>6203</v>
      </c>
      <c r="F2278" s="1">
        <v>0</v>
      </c>
      <c r="G2278" s="1">
        <v>0</v>
      </c>
      <c r="H2278" s="9">
        <v>1</v>
      </c>
    </row>
    <row r="2279" spans="1:8" x14ac:dyDescent="0.3">
      <c r="A2279" t="s">
        <v>7098</v>
      </c>
      <c r="B2279" t="s">
        <v>7099</v>
      </c>
      <c r="C2279">
        <v>0</v>
      </c>
      <c r="D2279" t="s">
        <v>6432</v>
      </c>
      <c r="F2279" s="1">
        <v>0</v>
      </c>
      <c r="G2279" s="1">
        <v>0</v>
      </c>
      <c r="H2279" s="9">
        <v>1</v>
      </c>
    </row>
    <row r="2280" spans="1:8" x14ac:dyDescent="0.3">
      <c r="A2280" t="s">
        <v>1725</v>
      </c>
      <c r="B2280" t="s">
        <v>1726</v>
      </c>
      <c r="C2280">
        <v>83</v>
      </c>
      <c r="D2280" t="s">
        <v>6432</v>
      </c>
      <c r="E2280" t="s">
        <v>6993</v>
      </c>
      <c r="F2280" s="1">
        <v>23694</v>
      </c>
      <c r="G2280" s="1">
        <v>23004</v>
      </c>
      <c r="H2280" s="9">
        <v>1</v>
      </c>
    </row>
    <row r="2281" spans="1:8" x14ac:dyDescent="0.3">
      <c r="A2281" t="s">
        <v>1727</v>
      </c>
      <c r="B2281" t="s">
        <v>1728</v>
      </c>
      <c r="C2281">
        <v>83</v>
      </c>
      <c r="D2281" t="s">
        <v>6432</v>
      </c>
      <c r="E2281" t="s">
        <v>6993</v>
      </c>
      <c r="F2281" s="1">
        <v>7156</v>
      </c>
      <c r="G2281" s="1">
        <v>6948</v>
      </c>
      <c r="H2281" s="9">
        <v>1</v>
      </c>
    </row>
    <row r="2282" spans="1:8" x14ac:dyDescent="0.3">
      <c r="A2282" t="s">
        <v>1731</v>
      </c>
      <c r="B2282" t="s">
        <v>1732</v>
      </c>
      <c r="C2282">
        <v>83</v>
      </c>
      <c r="D2282" t="s">
        <v>6432</v>
      </c>
      <c r="E2282" t="s">
        <v>6993</v>
      </c>
      <c r="F2282" s="1">
        <v>9285</v>
      </c>
      <c r="G2282" s="1">
        <v>9103</v>
      </c>
      <c r="H2282" s="9">
        <v>1</v>
      </c>
    </row>
    <row r="2283" spans="1:8" x14ac:dyDescent="0.3">
      <c r="A2283" t="s">
        <v>1733</v>
      </c>
      <c r="B2283" t="s">
        <v>1734</v>
      </c>
      <c r="C2283">
        <v>83</v>
      </c>
      <c r="D2283" t="s">
        <v>6432</v>
      </c>
      <c r="E2283" t="s">
        <v>6993</v>
      </c>
      <c r="F2283" s="1">
        <v>17410</v>
      </c>
      <c r="G2283" s="1">
        <v>17069</v>
      </c>
      <c r="H2283" s="9">
        <v>1</v>
      </c>
    </row>
    <row r="2284" spans="1:8" x14ac:dyDescent="0.3">
      <c r="A2284" t="s">
        <v>1513</v>
      </c>
      <c r="B2284" t="s">
        <v>1514</v>
      </c>
      <c r="C2284">
        <v>103</v>
      </c>
      <c r="D2284" t="s">
        <v>6432</v>
      </c>
      <c r="E2284" t="s">
        <v>6120</v>
      </c>
      <c r="F2284" s="1">
        <v>288193</v>
      </c>
      <c r="G2284" s="1">
        <v>288193</v>
      </c>
      <c r="H2284" s="9">
        <v>1</v>
      </c>
    </row>
    <row r="2285" spans="1:8" x14ac:dyDescent="0.3">
      <c r="A2285" t="s">
        <v>914</v>
      </c>
      <c r="B2285" t="s">
        <v>915</v>
      </c>
      <c r="C2285">
        <v>257</v>
      </c>
      <c r="D2285" t="s">
        <v>7100</v>
      </c>
      <c r="E2285" s="2">
        <v>44573</v>
      </c>
      <c r="F2285" s="1">
        <v>281618</v>
      </c>
      <c r="G2285" s="1">
        <v>281000</v>
      </c>
      <c r="H2285" s="9">
        <v>0.5</v>
      </c>
    </row>
    <row r="2286" spans="1:8" x14ac:dyDescent="0.3">
      <c r="A2286" t="s">
        <v>7101</v>
      </c>
      <c r="B2286" t="s">
        <v>7102</v>
      </c>
      <c r="C2286">
        <v>0</v>
      </c>
      <c r="E2286" t="s">
        <v>7100</v>
      </c>
      <c r="F2286" s="1">
        <v>0</v>
      </c>
      <c r="G2286" s="1">
        <v>0</v>
      </c>
      <c r="H2286" s="9">
        <v>1</v>
      </c>
    </row>
    <row r="2287" spans="1:8" x14ac:dyDescent="0.3">
      <c r="A2287" t="s">
        <v>7103</v>
      </c>
      <c r="B2287" t="s">
        <v>7104</v>
      </c>
      <c r="C2287">
        <v>5</v>
      </c>
      <c r="D2287" t="s">
        <v>7100</v>
      </c>
      <c r="E2287" t="s">
        <v>7105</v>
      </c>
      <c r="F2287" s="1">
        <v>0</v>
      </c>
      <c r="G2287" s="1">
        <v>0</v>
      </c>
      <c r="H2287" s="9">
        <v>1</v>
      </c>
    </row>
    <row r="2288" spans="1:8" x14ac:dyDescent="0.3">
      <c r="A2288" t="s">
        <v>826</v>
      </c>
      <c r="B2288" t="s">
        <v>827</v>
      </c>
      <c r="C2288">
        <v>10</v>
      </c>
      <c r="D2288" t="s">
        <v>7100</v>
      </c>
      <c r="E2288" t="s">
        <v>7106</v>
      </c>
      <c r="F2288" s="1">
        <v>40858</v>
      </c>
      <c r="G2288" s="1">
        <v>40858</v>
      </c>
      <c r="H2288" s="9">
        <v>1</v>
      </c>
    </row>
    <row r="2289" spans="1:8" x14ac:dyDescent="0.3">
      <c r="A2289" t="s">
        <v>1783</v>
      </c>
      <c r="B2289" t="s">
        <v>1774</v>
      </c>
      <c r="C2289">
        <v>16</v>
      </c>
      <c r="D2289" t="s">
        <v>7100</v>
      </c>
      <c r="E2289" t="s">
        <v>6261</v>
      </c>
      <c r="F2289" s="1">
        <v>104800</v>
      </c>
      <c r="G2289" s="1">
        <v>104800</v>
      </c>
      <c r="H2289" s="9">
        <v>1</v>
      </c>
    </row>
    <row r="2290" spans="1:8" x14ac:dyDescent="0.3">
      <c r="A2290" t="s">
        <v>1906</v>
      </c>
      <c r="B2290" t="s">
        <v>1907</v>
      </c>
      <c r="C2290">
        <v>19</v>
      </c>
      <c r="D2290" t="s">
        <v>7100</v>
      </c>
      <c r="E2290" t="s">
        <v>6529</v>
      </c>
      <c r="F2290" s="1">
        <v>1564</v>
      </c>
      <c r="G2290" s="1">
        <v>1518</v>
      </c>
      <c r="H2290" s="9">
        <v>1</v>
      </c>
    </row>
    <row r="2291" spans="1:8" x14ac:dyDescent="0.3">
      <c r="A2291" t="s">
        <v>1936</v>
      </c>
      <c r="B2291" t="s">
        <v>1937</v>
      </c>
      <c r="C2291">
        <v>19</v>
      </c>
      <c r="D2291" t="s">
        <v>7100</v>
      </c>
      <c r="E2291" t="s">
        <v>6529</v>
      </c>
      <c r="F2291" s="1">
        <v>6964</v>
      </c>
      <c r="G2291" s="1">
        <v>6828</v>
      </c>
      <c r="H2291" s="9">
        <v>1</v>
      </c>
    </row>
    <row r="2292" spans="1:8" x14ac:dyDescent="0.3">
      <c r="A2292" t="s">
        <v>7107</v>
      </c>
      <c r="B2292" t="s">
        <v>7108</v>
      </c>
      <c r="C2292">
        <v>60</v>
      </c>
      <c r="D2292" t="s">
        <v>7100</v>
      </c>
      <c r="E2292" t="s">
        <v>6424</v>
      </c>
      <c r="F2292" s="1">
        <v>0</v>
      </c>
      <c r="G2292" s="1">
        <v>0</v>
      </c>
      <c r="H2292" s="9">
        <v>1</v>
      </c>
    </row>
    <row r="2293" spans="1:8" x14ac:dyDescent="0.3">
      <c r="A2293" t="s">
        <v>7109</v>
      </c>
      <c r="B2293" t="s">
        <v>7110</v>
      </c>
      <c r="C2293">
        <v>76</v>
      </c>
      <c r="D2293" t="s">
        <v>7100</v>
      </c>
      <c r="E2293" t="s">
        <v>7111</v>
      </c>
      <c r="F2293" s="1">
        <v>0</v>
      </c>
      <c r="G2293" s="1">
        <v>0</v>
      </c>
      <c r="H2293" s="9">
        <v>1</v>
      </c>
    </row>
    <row r="2294" spans="1:8" x14ac:dyDescent="0.3">
      <c r="A2294" t="s">
        <v>2740</v>
      </c>
      <c r="B2294" t="s">
        <v>2741</v>
      </c>
      <c r="C2294">
        <v>99</v>
      </c>
      <c r="D2294" t="s">
        <v>7100</v>
      </c>
      <c r="E2294" t="s">
        <v>7112</v>
      </c>
      <c r="F2294" s="1">
        <v>25106</v>
      </c>
      <c r="G2294" s="1">
        <v>25106</v>
      </c>
      <c r="H2294" s="9">
        <v>1</v>
      </c>
    </row>
    <row r="2295" spans="1:8" x14ac:dyDescent="0.3">
      <c r="A2295" t="s">
        <v>2862</v>
      </c>
      <c r="B2295" t="s">
        <v>2863</v>
      </c>
      <c r="C2295">
        <v>103</v>
      </c>
      <c r="D2295" t="s">
        <v>7100</v>
      </c>
      <c r="E2295" t="s">
        <v>6942</v>
      </c>
      <c r="F2295" s="1">
        <v>4232</v>
      </c>
      <c r="G2295" s="1">
        <v>7523</v>
      </c>
      <c r="H2295" s="9">
        <v>1</v>
      </c>
    </row>
    <row r="2296" spans="1:8" x14ac:dyDescent="0.3">
      <c r="A2296" t="s">
        <v>2878</v>
      </c>
      <c r="B2296" t="s">
        <v>2879</v>
      </c>
      <c r="C2296">
        <v>103</v>
      </c>
      <c r="D2296" t="s">
        <v>7100</v>
      </c>
      <c r="E2296" t="s">
        <v>6942</v>
      </c>
      <c r="F2296" s="1">
        <v>5461</v>
      </c>
      <c r="G2296" s="1">
        <v>19415</v>
      </c>
      <c r="H2296" s="9">
        <v>1</v>
      </c>
    </row>
    <row r="2297" spans="1:8" x14ac:dyDescent="0.3">
      <c r="A2297" t="s">
        <v>473</v>
      </c>
      <c r="B2297" t="s">
        <v>474</v>
      </c>
      <c r="C2297">
        <v>147</v>
      </c>
      <c r="D2297" t="s">
        <v>7100</v>
      </c>
      <c r="E2297" s="2">
        <v>44410</v>
      </c>
      <c r="F2297" s="1">
        <v>232137</v>
      </c>
      <c r="G2297" s="1">
        <v>232137</v>
      </c>
      <c r="H2297" s="9">
        <v>0.5</v>
      </c>
    </row>
    <row r="2298" spans="1:8" x14ac:dyDescent="0.3">
      <c r="A2298" t="s">
        <v>2866</v>
      </c>
      <c r="B2298" t="s">
        <v>2867</v>
      </c>
      <c r="C2298">
        <v>102</v>
      </c>
      <c r="D2298" t="s">
        <v>7113</v>
      </c>
      <c r="E2298" t="s">
        <v>6942</v>
      </c>
      <c r="F2298" s="1">
        <v>58034</v>
      </c>
      <c r="G2298" s="1">
        <v>58034</v>
      </c>
      <c r="H2298" s="9">
        <v>1</v>
      </c>
    </row>
    <row r="2299" spans="1:8" x14ac:dyDescent="0.3">
      <c r="A2299" t="s">
        <v>3382</v>
      </c>
      <c r="B2299" t="s">
        <v>3383</v>
      </c>
      <c r="C2299">
        <v>5</v>
      </c>
      <c r="D2299" t="s">
        <v>6216</v>
      </c>
      <c r="E2299" t="s">
        <v>7106</v>
      </c>
      <c r="F2299" s="1">
        <v>5877</v>
      </c>
      <c r="G2299" s="1">
        <v>5706</v>
      </c>
      <c r="H2299" s="9">
        <v>1</v>
      </c>
    </row>
    <row r="2300" spans="1:8" x14ac:dyDescent="0.3">
      <c r="A2300" t="s">
        <v>3404</v>
      </c>
      <c r="B2300" t="s">
        <v>3405</v>
      </c>
      <c r="C2300">
        <v>5</v>
      </c>
      <c r="D2300" t="s">
        <v>6216</v>
      </c>
      <c r="E2300" t="s">
        <v>7106</v>
      </c>
      <c r="F2300" s="1">
        <v>7281</v>
      </c>
      <c r="G2300" s="1">
        <v>7069</v>
      </c>
      <c r="H2300" s="9">
        <v>1</v>
      </c>
    </row>
    <row r="2301" spans="1:8" x14ac:dyDescent="0.3">
      <c r="A2301" t="s">
        <v>309</v>
      </c>
      <c r="B2301" t="s">
        <v>310</v>
      </c>
      <c r="C2301">
        <v>10</v>
      </c>
      <c r="D2301" t="s">
        <v>6216</v>
      </c>
      <c r="E2301" t="s">
        <v>6433</v>
      </c>
      <c r="F2301" s="1">
        <v>3076</v>
      </c>
      <c r="G2301" s="1">
        <v>2986</v>
      </c>
      <c r="H2301" s="9">
        <v>1</v>
      </c>
    </row>
    <row r="2302" spans="1:8" x14ac:dyDescent="0.3">
      <c r="A2302" t="s">
        <v>7114</v>
      </c>
      <c r="B2302" t="s">
        <v>7115</v>
      </c>
      <c r="C2302">
        <v>10</v>
      </c>
      <c r="D2302" t="s">
        <v>6216</v>
      </c>
      <c r="E2302" t="s">
        <v>6433</v>
      </c>
      <c r="F2302" s="1">
        <v>0</v>
      </c>
      <c r="G2302" s="1">
        <v>0</v>
      </c>
      <c r="H2302" s="9">
        <v>1</v>
      </c>
    </row>
    <row r="2303" spans="1:8" x14ac:dyDescent="0.3">
      <c r="A2303" t="s">
        <v>7116</v>
      </c>
      <c r="B2303" t="s">
        <v>7117</v>
      </c>
      <c r="C2303">
        <v>10</v>
      </c>
      <c r="D2303" t="s">
        <v>6216</v>
      </c>
      <c r="E2303" t="s">
        <v>6433</v>
      </c>
      <c r="F2303" s="1">
        <v>0</v>
      </c>
      <c r="G2303" s="1">
        <v>0</v>
      </c>
      <c r="H2303" s="9">
        <v>1</v>
      </c>
    </row>
    <row r="2304" spans="1:8" x14ac:dyDescent="0.3">
      <c r="A2304" t="s">
        <v>7118</v>
      </c>
      <c r="B2304" t="s">
        <v>7119</v>
      </c>
      <c r="C2304">
        <v>10</v>
      </c>
      <c r="D2304" t="s">
        <v>6216</v>
      </c>
      <c r="E2304" t="s">
        <v>6433</v>
      </c>
      <c r="F2304" s="1">
        <v>0</v>
      </c>
      <c r="G2304" s="1">
        <v>0</v>
      </c>
      <c r="H2304" s="9">
        <v>1</v>
      </c>
    </row>
    <row r="2305" spans="1:8" x14ac:dyDescent="0.3">
      <c r="A2305" t="s">
        <v>7120</v>
      </c>
      <c r="B2305" t="s">
        <v>7121</v>
      </c>
      <c r="C2305">
        <v>14</v>
      </c>
      <c r="D2305" t="s">
        <v>6216</v>
      </c>
      <c r="E2305" t="s">
        <v>6529</v>
      </c>
      <c r="F2305" s="1">
        <v>0</v>
      </c>
      <c r="G2305" s="1">
        <v>0</v>
      </c>
      <c r="H2305" s="9">
        <v>1</v>
      </c>
    </row>
    <row r="2306" spans="1:8" x14ac:dyDescent="0.3">
      <c r="A2306" t="s">
        <v>2776</v>
      </c>
      <c r="B2306" t="s">
        <v>2777</v>
      </c>
      <c r="C2306">
        <v>14</v>
      </c>
      <c r="D2306" t="s">
        <v>6216</v>
      </c>
      <c r="E2306" t="s">
        <v>6529</v>
      </c>
      <c r="F2306" s="1">
        <v>1042</v>
      </c>
      <c r="G2306" s="1">
        <v>1012</v>
      </c>
      <c r="H2306" s="9">
        <v>1</v>
      </c>
    </row>
    <row r="2307" spans="1:8" x14ac:dyDescent="0.3">
      <c r="A2307" t="s">
        <v>2770</v>
      </c>
      <c r="B2307" t="s">
        <v>2771</v>
      </c>
      <c r="C2307">
        <v>24</v>
      </c>
      <c r="D2307" t="s">
        <v>6216</v>
      </c>
      <c r="E2307" t="s">
        <v>7122</v>
      </c>
      <c r="F2307" s="1">
        <v>3127</v>
      </c>
      <c r="G2307" s="1">
        <v>3036</v>
      </c>
      <c r="H2307" s="9">
        <v>1</v>
      </c>
    </row>
    <row r="2308" spans="1:8" x14ac:dyDescent="0.3">
      <c r="A2308" t="s">
        <v>1059</v>
      </c>
      <c r="B2308" t="s">
        <v>1060</v>
      </c>
      <c r="C2308">
        <v>77</v>
      </c>
      <c r="D2308" t="s">
        <v>6216</v>
      </c>
      <c r="E2308" t="s">
        <v>6993</v>
      </c>
      <c r="F2308" s="1">
        <v>39020</v>
      </c>
      <c r="G2308" s="1">
        <v>39020</v>
      </c>
      <c r="H2308" s="9">
        <v>1</v>
      </c>
    </row>
    <row r="2309" spans="1:8" x14ac:dyDescent="0.3">
      <c r="A2309" t="s">
        <v>247</v>
      </c>
      <c r="B2309" t="s">
        <v>248</v>
      </c>
      <c r="C2309">
        <v>166</v>
      </c>
      <c r="D2309" t="s">
        <v>6216</v>
      </c>
      <c r="E2309" s="2">
        <v>44442</v>
      </c>
      <c r="F2309" s="1">
        <v>63173</v>
      </c>
      <c r="G2309" s="1">
        <v>63130</v>
      </c>
      <c r="H2309" s="9">
        <v>0.85</v>
      </c>
    </row>
    <row r="2310" spans="1:8" x14ac:dyDescent="0.3">
      <c r="A2310" t="s">
        <v>259</v>
      </c>
      <c r="B2310" t="s">
        <v>260</v>
      </c>
      <c r="C2310">
        <v>166</v>
      </c>
      <c r="D2310" t="s">
        <v>6216</v>
      </c>
      <c r="E2310" s="2">
        <v>44442</v>
      </c>
      <c r="F2310" s="1">
        <v>0</v>
      </c>
      <c r="G2310" s="1">
        <v>0</v>
      </c>
      <c r="H2310" s="9">
        <v>0.85</v>
      </c>
    </row>
    <row r="2311" spans="1:8" x14ac:dyDescent="0.3">
      <c r="A2311" t="s">
        <v>249</v>
      </c>
      <c r="B2311" t="s">
        <v>250</v>
      </c>
      <c r="C2311">
        <v>176</v>
      </c>
      <c r="D2311" t="s">
        <v>6216</v>
      </c>
      <c r="E2311" s="2">
        <v>44459</v>
      </c>
      <c r="F2311" s="1">
        <v>63173</v>
      </c>
      <c r="G2311" s="1">
        <v>63173</v>
      </c>
      <c r="H2311" s="9">
        <v>0.85</v>
      </c>
    </row>
    <row r="2312" spans="1:8" x14ac:dyDescent="0.3">
      <c r="A2312" t="s">
        <v>261</v>
      </c>
      <c r="B2312" t="s">
        <v>262</v>
      </c>
      <c r="C2312">
        <v>176</v>
      </c>
      <c r="D2312" t="s">
        <v>6216</v>
      </c>
      <c r="E2312" s="2">
        <v>44459</v>
      </c>
      <c r="F2312" s="1">
        <v>0</v>
      </c>
      <c r="G2312" s="1">
        <v>0</v>
      </c>
      <c r="H2312" s="9">
        <v>0.85</v>
      </c>
    </row>
    <row r="2313" spans="1:8" x14ac:dyDescent="0.3">
      <c r="A2313" t="s">
        <v>3560</v>
      </c>
      <c r="B2313" t="s">
        <v>3561</v>
      </c>
      <c r="C2313">
        <v>12</v>
      </c>
      <c r="D2313" t="s">
        <v>6216</v>
      </c>
      <c r="E2313" t="s">
        <v>7074</v>
      </c>
      <c r="F2313" s="1">
        <v>1175</v>
      </c>
      <c r="G2313" s="1">
        <v>1141</v>
      </c>
      <c r="H2313" s="9">
        <v>1</v>
      </c>
    </row>
    <row r="2314" spans="1:8" x14ac:dyDescent="0.3">
      <c r="A2314" t="s">
        <v>3578</v>
      </c>
      <c r="B2314" t="s">
        <v>3579</v>
      </c>
      <c r="C2314">
        <v>12</v>
      </c>
      <c r="D2314" t="s">
        <v>6216</v>
      </c>
      <c r="E2314" t="s">
        <v>7074</v>
      </c>
      <c r="F2314" s="1">
        <v>6405</v>
      </c>
      <c r="G2314" s="1">
        <v>6218</v>
      </c>
      <c r="H2314" s="9">
        <v>1</v>
      </c>
    </row>
    <row r="2315" spans="1:8" x14ac:dyDescent="0.3">
      <c r="A2315" t="s">
        <v>7123</v>
      </c>
      <c r="B2315" t="s">
        <v>7124</v>
      </c>
      <c r="C2315">
        <v>130</v>
      </c>
      <c r="D2315" t="s">
        <v>6216</v>
      </c>
      <c r="E2315" s="2">
        <v>44392</v>
      </c>
      <c r="F2315" s="1">
        <v>0</v>
      </c>
      <c r="G2315" s="1">
        <v>0</v>
      </c>
      <c r="H2315" s="9">
        <v>0.9</v>
      </c>
    </row>
    <row r="2316" spans="1:8" x14ac:dyDescent="0.3">
      <c r="A2316" t="s">
        <v>2239</v>
      </c>
      <c r="B2316" t="s">
        <v>2240</v>
      </c>
      <c r="C2316">
        <v>10</v>
      </c>
      <c r="D2316" t="s">
        <v>7125</v>
      </c>
      <c r="E2316" t="s">
        <v>6261</v>
      </c>
      <c r="F2316" s="1">
        <v>8930</v>
      </c>
      <c r="G2316" s="1">
        <v>8670</v>
      </c>
      <c r="H2316" s="9">
        <v>1</v>
      </c>
    </row>
    <row r="2317" spans="1:8" x14ac:dyDescent="0.3">
      <c r="A2317" t="s">
        <v>2241</v>
      </c>
      <c r="B2317" t="s">
        <v>2242</v>
      </c>
      <c r="C2317">
        <v>10</v>
      </c>
      <c r="D2317" t="s">
        <v>7125</v>
      </c>
      <c r="E2317" t="s">
        <v>6261</v>
      </c>
      <c r="F2317" s="1">
        <v>5726</v>
      </c>
      <c r="G2317" s="1">
        <v>5559</v>
      </c>
      <c r="H2317" s="9">
        <v>1</v>
      </c>
    </row>
    <row r="2318" spans="1:8" x14ac:dyDescent="0.3">
      <c r="A2318" t="s">
        <v>2243</v>
      </c>
      <c r="B2318" t="s">
        <v>2244</v>
      </c>
      <c r="C2318">
        <v>10</v>
      </c>
      <c r="D2318" t="s">
        <v>7125</v>
      </c>
      <c r="E2318" t="s">
        <v>6261</v>
      </c>
      <c r="F2318" s="1">
        <v>3868</v>
      </c>
      <c r="G2318" s="1">
        <v>3755</v>
      </c>
      <c r="H2318" s="9">
        <v>1</v>
      </c>
    </row>
    <row r="2319" spans="1:8" x14ac:dyDescent="0.3">
      <c r="A2319" t="s">
        <v>2245</v>
      </c>
      <c r="B2319" t="s">
        <v>2246</v>
      </c>
      <c r="C2319">
        <v>10</v>
      </c>
      <c r="D2319" t="s">
        <v>7125</v>
      </c>
      <c r="E2319" t="s">
        <v>6261</v>
      </c>
      <c r="F2319" s="1">
        <v>3868</v>
      </c>
      <c r="G2319" s="1">
        <v>3755</v>
      </c>
      <c r="H2319" s="9">
        <v>1</v>
      </c>
    </row>
    <row r="2320" spans="1:8" x14ac:dyDescent="0.3">
      <c r="A2320" t="s">
        <v>2247</v>
      </c>
      <c r="B2320" t="s">
        <v>2248</v>
      </c>
      <c r="C2320">
        <v>10</v>
      </c>
      <c r="D2320" t="s">
        <v>7125</v>
      </c>
      <c r="E2320" t="s">
        <v>6261</v>
      </c>
      <c r="F2320" s="1">
        <v>30041</v>
      </c>
      <c r="G2320" s="1">
        <v>30041</v>
      </c>
      <c r="H2320" s="9">
        <v>1</v>
      </c>
    </row>
    <row r="2321" spans="1:8" x14ac:dyDescent="0.3">
      <c r="A2321" t="s">
        <v>2058</v>
      </c>
      <c r="B2321" t="s">
        <v>2059</v>
      </c>
      <c r="C2321">
        <v>18</v>
      </c>
      <c r="D2321" t="s">
        <v>7125</v>
      </c>
      <c r="E2321" t="s">
        <v>7126</v>
      </c>
      <c r="F2321" s="1">
        <v>3092</v>
      </c>
      <c r="G2321" s="1">
        <v>3002</v>
      </c>
      <c r="H2321" s="9">
        <v>1</v>
      </c>
    </row>
    <row r="2322" spans="1:8" x14ac:dyDescent="0.3">
      <c r="A2322" t="s">
        <v>2012</v>
      </c>
      <c r="B2322" t="s">
        <v>2013</v>
      </c>
      <c r="C2322">
        <v>31</v>
      </c>
      <c r="D2322" t="s">
        <v>7125</v>
      </c>
      <c r="E2322" t="s">
        <v>6104</v>
      </c>
      <c r="F2322" s="1">
        <v>2427</v>
      </c>
      <c r="G2322" s="1">
        <v>2356</v>
      </c>
      <c r="H2322" s="9">
        <v>1</v>
      </c>
    </row>
    <row r="2323" spans="1:8" x14ac:dyDescent="0.3">
      <c r="A2323" t="s">
        <v>2016</v>
      </c>
      <c r="B2323" t="s">
        <v>2017</v>
      </c>
      <c r="C2323">
        <v>31</v>
      </c>
      <c r="D2323" t="s">
        <v>7125</v>
      </c>
      <c r="E2323" t="s">
        <v>6104</v>
      </c>
      <c r="F2323" s="1">
        <v>2730</v>
      </c>
      <c r="G2323" s="1">
        <v>2651</v>
      </c>
      <c r="H2323" s="9">
        <v>1</v>
      </c>
    </row>
    <row r="2324" spans="1:8" x14ac:dyDescent="0.3">
      <c r="A2324" t="s">
        <v>2018</v>
      </c>
      <c r="B2324" t="s">
        <v>2019</v>
      </c>
      <c r="C2324">
        <v>31</v>
      </c>
      <c r="D2324" t="s">
        <v>7125</v>
      </c>
      <c r="E2324" t="s">
        <v>6104</v>
      </c>
      <c r="F2324" s="1">
        <v>1820</v>
      </c>
      <c r="G2324" s="1">
        <v>1767</v>
      </c>
      <c r="H2324" s="9">
        <v>1</v>
      </c>
    </row>
    <row r="2325" spans="1:8" x14ac:dyDescent="0.3">
      <c r="A2325" t="s">
        <v>499</v>
      </c>
      <c r="B2325" t="s">
        <v>500</v>
      </c>
      <c r="C2325">
        <v>139</v>
      </c>
      <c r="D2325" t="s">
        <v>7125</v>
      </c>
      <c r="E2325" s="2">
        <v>44406</v>
      </c>
      <c r="F2325" s="1">
        <v>38343</v>
      </c>
      <c r="G2325" s="1">
        <v>37591</v>
      </c>
      <c r="H2325" s="9">
        <v>0.7</v>
      </c>
    </row>
    <row r="2326" spans="1:8" x14ac:dyDescent="0.3">
      <c r="A2326" t="s">
        <v>680</v>
      </c>
      <c r="B2326" t="s">
        <v>681</v>
      </c>
      <c r="C2326">
        <v>6</v>
      </c>
      <c r="D2326" t="s">
        <v>7125</v>
      </c>
      <c r="E2326" t="s">
        <v>7127</v>
      </c>
      <c r="F2326" s="1">
        <v>5163</v>
      </c>
      <c r="G2326" s="1">
        <v>5012</v>
      </c>
      <c r="H2326" s="9">
        <v>1</v>
      </c>
    </row>
    <row r="2327" spans="1:8" x14ac:dyDescent="0.3">
      <c r="A2327" t="s">
        <v>894</v>
      </c>
      <c r="B2327" t="s">
        <v>895</v>
      </c>
      <c r="C2327">
        <v>128</v>
      </c>
      <c r="D2327" t="s">
        <v>7125</v>
      </c>
      <c r="E2327" s="2">
        <v>44391</v>
      </c>
      <c r="F2327" s="1">
        <v>84633</v>
      </c>
      <c r="G2327" s="1">
        <v>84633</v>
      </c>
      <c r="H2327" s="9">
        <v>0.33</v>
      </c>
    </row>
    <row r="2328" spans="1:8" x14ac:dyDescent="0.3">
      <c r="A2328" t="s">
        <v>896</v>
      </c>
      <c r="B2328" t="s">
        <v>897</v>
      </c>
      <c r="C2328">
        <v>128</v>
      </c>
      <c r="D2328" t="s">
        <v>7125</v>
      </c>
      <c r="E2328" s="2">
        <v>44391</v>
      </c>
      <c r="F2328" s="1">
        <v>84633</v>
      </c>
      <c r="G2328" s="1">
        <v>84017</v>
      </c>
      <c r="H2328" s="9">
        <v>0.45</v>
      </c>
    </row>
    <row r="2329" spans="1:8" x14ac:dyDescent="0.3">
      <c r="A2329" t="s">
        <v>898</v>
      </c>
      <c r="B2329" t="s">
        <v>899</v>
      </c>
      <c r="C2329">
        <v>128</v>
      </c>
      <c r="D2329" t="s">
        <v>7125</v>
      </c>
      <c r="E2329" s="2">
        <v>44391</v>
      </c>
      <c r="F2329" s="1">
        <v>27303</v>
      </c>
      <c r="G2329" s="1">
        <v>27303</v>
      </c>
      <c r="H2329" s="9">
        <v>0.33</v>
      </c>
    </row>
    <row r="2330" spans="1:8" x14ac:dyDescent="0.3">
      <c r="A2330" t="s">
        <v>3146</v>
      </c>
      <c r="B2330" t="s">
        <v>3147</v>
      </c>
      <c r="C2330">
        <v>4</v>
      </c>
      <c r="D2330" t="s">
        <v>7128</v>
      </c>
      <c r="E2330" t="s">
        <v>7127</v>
      </c>
      <c r="F2330" s="1">
        <v>3094</v>
      </c>
      <c r="G2330" s="1">
        <v>3094</v>
      </c>
      <c r="H2330" s="9">
        <v>1</v>
      </c>
    </row>
    <row r="2331" spans="1:8" x14ac:dyDescent="0.3">
      <c r="A2331" t="s">
        <v>1834</v>
      </c>
      <c r="B2331" t="s">
        <v>1835</v>
      </c>
      <c r="C2331">
        <v>9</v>
      </c>
      <c r="D2331" t="s">
        <v>7128</v>
      </c>
      <c r="E2331" t="s">
        <v>6261</v>
      </c>
      <c r="F2331" s="1">
        <v>25535</v>
      </c>
      <c r="G2331" s="1">
        <v>25535</v>
      </c>
      <c r="H2331" s="9">
        <v>1</v>
      </c>
    </row>
    <row r="2332" spans="1:8" x14ac:dyDescent="0.3">
      <c r="A2332" t="s">
        <v>453</v>
      </c>
      <c r="B2332" t="s">
        <v>454</v>
      </c>
      <c r="C2332">
        <v>161</v>
      </c>
      <c r="D2332" t="s">
        <v>7128</v>
      </c>
      <c r="E2332" s="2">
        <v>44439</v>
      </c>
      <c r="F2332" s="1">
        <v>3640</v>
      </c>
      <c r="G2332" s="1">
        <v>3533</v>
      </c>
      <c r="H2332" s="9">
        <v>0.5</v>
      </c>
    </row>
    <row r="2333" spans="1:8" x14ac:dyDescent="0.3">
      <c r="A2333" t="s">
        <v>467</v>
      </c>
      <c r="B2333" t="s">
        <v>468</v>
      </c>
      <c r="C2333">
        <v>161</v>
      </c>
      <c r="D2333" t="s">
        <v>7128</v>
      </c>
      <c r="E2333" s="2">
        <v>44439</v>
      </c>
      <c r="F2333" s="1">
        <v>17410</v>
      </c>
      <c r="G2333" s="1">
        <v>17060</v>
      </c>
      <c r="H2333" s="9">
        <v>0.5</v>
      </c>
    </row>
    <row r="2334" spans="1:8" x14ac:dyDescent="0.3">
      <c r="A2334" t="s">
        <v>1826</v>
      </c>
      <c r="B2334" t="s">
        <v>1827</v>
      </c>
      <c r="C2334">
        <v>72</v>
      </c>
      <c r="D2334" t="s">
        <v>7106</v>
      </c>
      <c r="E2334" t="s">
        <v>6993</v>
      </c>
      <c r="F2334" s="1">
        <v>9542</v>
      </c>
      <c r="G2334" s="1">
        <v>9542</v>
      </c>
      <c r="H2334" s="9">
        <v>1</v>
      </c>
    </row>
    <row r="2335" spans="1:8" x14ac:dyDescent="0.3">
      <c r="A2335" t="s">
        <v>912</v>
      </c>
      <c r="B2335" t="s">
        <v>913</v>
      </c>
      <c r="C2335">
        <v>124</v>
      </c>
      <c r="D2335" t="s">
        <v>7106</v>
      </c>
      <c r="E2335" s="2">
        <v>44391</v>
      </c>
      <c r="F2335" s="1">
        <v>82284</v>
      </c>
      <c r="G2335" s="1">
        <v>82284</v>
      </c>
      <c r="H2335" s="9">
        <v>0.42</v>
      </c>
    </row>
    <row r="2336" spans="1:8" x14ac:dyDescent="0.3">
      <c r="A2336" t="s">
        <v>828</v>
      </c>
      <c r="B2336" t="s">
        <v>829</v>
      </c>
      <c r="C2336">
        <v>7</v>
      </c>
      <c r="D2336" t="s">
        <v>7129</v>
      </c>
      <c r="E2336" t="s">
        <v>7074</v>
      </c>
      <c r="F2336" s="1">
        <v>40858</v>
      </c>
      <c r="G2336" s="1">
        <v>40858</v>
      </c>
      <c r="H2336" s="9">
        <v>1</v>
      </c>
    </row>
    <row r="2337" spans="1:8" x14ac:dyDescent="0.3">
      <c r="A2337" t="s">
        <v>3384</v>
      </c>
      <c r="B2337" t="s">
        <v>3385</v>
      </c>
      <c r="C2337">
        <v>7</v>
      </c>
      <c r="D2337" t="s">
        <v>7129</v>
      </c>
      <c r="E2337" t="s">
        <v>7074</v>
      </c>
      <c r="F2337" s="1">
        <v>940</v>
      </c>
      <c r="G2337" s="1">
        <v>913</v>
      </c>
      <c r="H2337" s="9">
        <v>1</v>
      </c>
    </row>
    <row r="2338" spans="1:8" x14ac:dyDescent="0.3">
      <c r="A2338" t="s">
        <v>3386</v>
      </c>
      <c r="B2338" t="s">
        <v>3387</v>
      </c>
      <c r="C2338">
        <v>7</v>
      </c>
      <c r="D2338" t="s">
        <v>7129</v>
      </c>
      <c r="E2338" t="s">
        <v>7074</v>
      </c>
      <c r="F2338" s="1">
        <v>1411</v>
      </c>
      <c r="G2338" s="1">
        <v>1369</v>
      </c>
      <c r="H2338" s="9">
        <v>1</v>
      </c>
    </row>
    <row r="2339" spans="1:8" x14ac:dyDescent="0.3">
      <c r="A2339" t="s">
        <v>3406</v>
      </c>
      <c r="B2339" t="s">
        <v>3407</v>
      </c>
      <c r="C2339">
        <v>7</v>
      </c>
      <c r="D2339" t="s">
        <v>7129</v>
      </c>
      <c r="E2339" t="s">
        <v>7074</v>
      </c>
      <c r="F2339" s="1">
        <v>1213</v>
      </c>
      <c r="G2339" s="1">
        <v>1178</v>
      </c>
      <c r="H2339" s="9">
        <v>1</v>
      </c>
    </row>
    <row r="2340" spans="1:8" x14ac:dyDescent="0.3">
      <c r="A2340" t="s">
        <v>3408</v>
      </c>
      <c r="B2340" t="s">
        <v>3409</v>
      </c>
      <c r="C2340">
        <v>7</v>
      </c>
      <c r="D2340" t="s">
        <v>7129</v>
      </c>
      <c r="E2340" t="s">
        <v>7074</v>
      </c>
      <c r="F2340" s="1">
        <v>2427</v>
      </c>
      <c r="G2340" s="1">
        <v>2356</v>
      </c>
      <c r="H2340" s="9">
        <v>1</v>
      </c>
    </row>
    <row r="2341" spans="1:8" x14ac:dyDescent="0.3">
      <c r="A2341" t="s">
        <v>2898</v>
      </c>
      <c r="B2341" t="s">
        <v>2899</v>
      </c>
      <c r="C2341">
        <v>8</v>
      </c>
      <c r="D2341" t="s">
        <v>7129</v>
      </c>
      <c r="E2341" t="s">
        <v>6529</v>
      </c>
      <c r="F2341" s="1">
        <v>2592</v>
      </c>
      <c r="G2341" s="1">
        <v>2592</v>
      </c>
      <c r="H2341" s="9">
        <v>1</v>
      </c>
    </row>
    <row r="2342" spans="1:8" x14ac:dyDescent="0.3">
      <c r="A2342" t="s">
        <v>7130</v>
      </c>
      <c r="B2342" t="s">
        <v>6654</v>
      </c>
      <c r="C2342">
        <v>27</v>
      </c>
      <c r="D2342" t="s">
        <v>7129</v>
      </c>
      <c r="E2342" t="s">
        <v>6104</v>
      </c>
      <c r="F2342" s="1">
        <v>0</v>
      </c>
      <c r="G2342" s="1">
        <v>0</v>
      </c>
      <c r="H2342" s="9">
        <v>1</v>
      </c>
    </row>
    <row r="2343" spans="1:8" x14ac:dyDescent="0.3">
      <c r="A2343" t="s">
        <v>7131</v>
      </c>
      <c r="B2343" t="s">
        <v>7132</v>
      </c>
      <c r="C2343">
        <v>92</v>
      </c>
      <c r="D2343" t="s">
        <v>7129</v>
      </c>
      <c r="E2343" t="s">
        <v>6120</v>
      </c>
      <c r="F2343" s="1">
        <v>0</v>
      </c>
      <c r="G2343" s="1">
        <v>0</v>
      </c>
      <c r="H2343" s="9">
        <v>1</v>
      </c>
    </row>
    <row r="2344" spans="1:8" x14ac:dyDescent="0.3">
      <c r="A2344" t="s">
        <v>7133</v>
      </c>
      <c r="B2344" t="s">
        <v>7134</v>
      </c>
      <c r="C2344">
        <v>0</v>
      </c>
      <c r="D2344" t="s">
        <v>7127</v>
      </c>
      <c r="F2344" s="1">
        <v>0</v>
      </c>
      <c r="G2344" s="1">
        <v>0</v>
      </c>
      <c r="H2344" s="9">
        <v>1</v>
      </c>
    </row>
    <row r="2345" spans="1:8" x14ac:dyDescent="0.3">
      <c r="A2345" t="s">
        <v>7135</v>
      </c>
      <c r="B2345" t="s">
        <v>7136</v>
      </c>
      <c r="C2345">
        <v>48</v>
      </c>
      <c r="D2345" t="s">
        <v>7137</v>
      </c>
      <c r="E2345" t="s">
        <v>6424</v>
      </c>
      <c r="F2345" s="1">
        <v>0</v>
      </c>
      <c r="G2345" s="1">
        <v>0</v>
      </c>
      <c r="H2345" s="9">
        <v>1</v>
      </c>
    </row>
    <row r="2346" spans="1:8" x14ac:dyDescent="0.3">
      <c r="A2346" t="s">
        <v>682</v>
      </c>
      <c r="B2346" t="s">
        <v>683</v>
      </c>
      <c r="C2346">
        <v>13</v>
      </c>
      <c r="D2346" t="s">
        <v>7137</v>
      </c>
      <c r="E2346" t="s">
        <v>7138</v>
      </c>
      <c r="F2346" s="1">
        <v>5163</v>
      </c>
      <c r="G2346" s="1">
        <v>5012</v>
      </c>
      <c r="H2346" s="9">
        <v>1</v>
      </c>
    </row>
    <row r="2347" spans="1:8" x14ac:dyDescent="0.3">
      <c r="A2347" t="s">
        <v>948</v>
      </c>
      <c r="B2347" t="s">
        <v>949</v>
      </c>
      <c r="C2347">
        <v>257</v>
      </c>
      <c r="D2347" t="s">
        <v>7137</v>
      </c>
      <c r="E2347" s="2">
        <v>44592</v>
      </c>
      <c r="F2347" s="1">
        <v>180018</v>
      </c>
      <c r="G2347" s="1">
        <v>178070</v>
      </c>
      <c r="H2347" s="9">
        <v>0.35</v>
      </c>
    </row>
    <row r="2348" spans="1:8" x14ac:dyDescent="0.3">
      <c r="A2348" t="s">
        <v>958</v>
      </c>
      <c r="B2348" t="s">
        <v>959</v>
      </c>
      <c r="C2348">
        <v>257</v>
      </c>
      <c r="D2348" t="s">
        <v>7137</v>
      </c>
      <c r="E2348" s="2">
        <v>44592</v>
      </c>
      <c r="F2348" s="1">
        <v>1926</v>
      </c>
      <c r="G2348" s="1">
        <v>1912</v>
      </c>
      <c r="H2348" s="9">
        <v>0.35</v>
      </c>
    </row>
    <row r="2349" spans="1:8" x14ac:dyDescent="0.3">
      <c r="A2349" t="s">
        <v>952</v>
      </c>
      <c r="B2349" t="s">
        <v>953</v>
      </c>
      <c r="C2349">
        <v>259</v>
      </c>
      <c r="D2349" t="s">
        <v>7059</v>
      </c>
      <c r="E2349" s="2">
        <v>44595</v>
      </c>
      <c r="F2349" s="1">
        <v>180039</v>
      </c>
      <c r="G2349" s="1">
        <v>178304</v>
      </c>
      <c r="H2349" s="9">
        <v>0.35</v>
      </c>
    </row>
    <row r="2350" spans="1:8" x14ac:dyDescent="0.3">
      <c r="A2350" t="s">
        <v>954</v>
      </c>
      <c r="B2350" t="s">
        <v>955</v>
      </c>
      <c r="C2350">
        <v>259</v>
      </c>
      <c r="D2350" t="s">
        <v>7059</v>
      </c>
      <c r="E2350" s="2">
        <v>44595</v>
      </c>
      <c r="F2350" s="1">
        <v>180039</v>
      </c>
      <c r="G2350" s="1">
        <v>178382</v>
      </c>
      <c r="H2350" s="9">
        <v>0.33</v>
      </c>
    </row>
    <row r="2351" spans="1:8" x14ac:dyDescent="0.3">
      <c r="A2351" t="s">
        <v>960</v>
      </c>
      <c r="B2351" t="s">
        <v>961</v>
      </c>
      <c r="C2351">
        <v>259</v>
      </c>
      <c r="D2351" t="s">
        <v>7059</v>
      </c>
      <c r="E2351" s="2">
        <v>44595</v>
      </c>
      <c r="F2351" s="1">
        <v>350</v>
      </c>
      <c r="G2351" s="1">
        <v>348</v>
      </c>
      <c r="H2351" s="9">
        <v>0.35</v>
      </c>
    </row>
    <row r="2352" spans="1:8" x14ac:dyDescent="0.3">
      <c r="A2352" t="s">
        <v>2032</v>
      </c>
      <c r="B2352" t="s">
        <v>2033</v>
      </c>
      <c r="C2352">
        <v>23</v>
      </c>
      <c r="D2352" t="s">
        <v>7139</v>
      </c>
      <c r="E2352" t="s">
        <v>6104</v>
      </c>
      <c r="F2352" s="1">
        <v>4643</v>
      </c>
      <c r="G2352" s="1">
        <v>4552</v>
      </c>
      <c r="H2352" s="9">
        <v>1</v>
      </c>
    </row>
    <row r="2353" spans="1:8" x14ac:dyDescent="0.3">
      <c r="A2353" t="s">
        <v>323</v>
      </c>
      <c r="B2353" t="s">
        <v>324</v>
      </c>
      <c r="C2353">
        <v>132</v>
      </c>
      <c r="D2353" t="s">
        <v>7139</v>
      </c>
      <c r="E2353" s="2">
        <v>44407</v>
      </c>
      <c r="F2353" s="1">
        <v>220595</v>
      </c>
      <c r="G2353" s="1">
        <v>220595</v>
      </c>
      <c r="H2353" s="10">
        <v>0.80200000000000005</v>
      </c>
    </row>
    <row r="2354" spans="1:8" x14ac:dyDescent="0.3">
      <c r="A2354" t="s">
        <v>900</v>
      </c>
      <c r="B2354" t="s">
        <v>901</v>
      </c>
      <c r="C2354">
        <v>257</v>
      </c>
      <c r="D2354" t="s">
        <v>6433</v>
      </c>
      <c r="E2354" s="2">
        <v>44595</v>
      </c>
      <c r="F2354" s="1">
        <v>234726</v>
      </c>
      <c r="G2354" s="1">
        <v>232867</v>
      </c>
      <c r="H2354" s="9">
        <v>0.33</v>
      </c>
    </row>
    <row r="2355" spans="1:8" x14ac:dyDescent="0.3">
      <c r="A2355" t="s">
        <v>7140</v>
      </c>
      <c r="B2355" t="s">
        <v>7141</v>
      </c>
      <c r="C2355">
        <v>0</v>
      </c>
      <c r="E2355" t="s">
        <v>6261</v>
      </c>
      <c r="F2355" s="1">
        <v>0</v>
      </c>
      <c r="G2355" s="1">
        <v>0</v>
      </c>
      <c r="H2355" s="9">
        <v>1</v>
      </c>
    </row>
    <row r="2356" spans="1:8" x14ac:dyDescent="0.3">
      <c r="A2356" t="s">
        <v>7142</v>
      </c>
      <c r="B2356" t="s">
        <v>7143</v>
      </c>
      <c r="C2356">
        <v>0</v>
      </c>
      <c r="E2356" t="s">
        <v>6261</v>
      </c>
      <c r="F2356" s="1">
        <v>0</v>
      </c>
      <c r="G2356" s="1">
        <v>0</v>
      </c>
      <c r="H2356" s="9">
        <v>1</v>
      </c>
    </row>
    <row r="2357" spans="1:8" x14ac:dyDescent="0.3">
      <c r="A2357" t="s">
        <v>7144</v>
      </c>
      <c r="B2357" t="s">
        <v>7145</v>
      </c>
      <c r="C2357">
        <v>0</v>
      </c>
      <c r="D2357" t="s">
        <v>6529</v>
      </c>
      <c r="F2357" s="1">
        <v>0</v>
      </c>
      <c r="G2357" s="1">
        <v>0</v>
      </c>
      <c r="H2357" s="9">
        <v>1</v>
      </c>
    </row>
    <row r="2358" spans="1:8" x14ac:dyDescent="0.3">
      <c r="A2358" t="s">
        <v>7146</v>
      </c>
      <c r="B2358" t="s">
        <v>7147</v>
      </c>
      <c r="C2358">
        <v>0</v>
      </c>
      <c r="E2358" t="s">
        <v>6529</v>
      </c>
      <c r="F2358" s="1">
        <v>0</v>
      </c>
      <c r="G2358" s="1">
        <v>0</v>
      </c>
      <c r="H2358" s="9">
        <v>1</v>
      </c>
    </row>
    <row r="2359" spans="1:8" x14ac:dyDescent="0.3">
      <c r="A2359" t="s">
        <v>7148</v>
      </c>
      <c r="B2359" t="s">
        <v>7149</v>
      </c>
      <c r="C2359">
        <v>0</v>
      </c>
      <c r="E2359" t="s">
        <v>6529</v>
      </c>
      <c r="F2359" s="1">
        <v>0</v>
      </c>
      <c r="G2359" s="1">
        <v>0</v>
      </c>
      <c r="H2359" s="9">
        <v>1</v>
      </c>
    </row>
    <row r="2360" spans="1:8" x14ac:dyDescent="0.3">
      <c r="A2360" t="s">
        <v>3590</v>
      </c>
      <c r="B2360" t="s">
        <v>3591</v>
      </c>
      <c r="C2360">
        <v>11</v>
      </c>
      <c r="D2360" t="s">
        <v>6529</v>
      </c>
      <c r="E2360" t="s">
        <v>7150</v>
      </c>
      <c r="F2360" s="1">
        <v>12225</v>
      </c>
      <c r="G2360" s="1">
        <v>12225</v>
      </c>
      <c r="H2360" s="9">
        <v>1</v>
      </c>
    </row>
    <row r="2361" spans="1:8" x14ac:dyDescent="0.3">
      <c r="A2361" t="s">
        <v>3614</v>
      </c>
      <c r="B2361" t="s">
        <v>3615</v>
      </c>
      <c r="C2361">
        <v>11</v>
      </c>
      <c r="D2361" t="s">
        <v>6529</v>
      </c>
      <c r="E2361" t="s">
        <v>7150</v>
      </c>
      <c r="F2361" s="1">
        <v>18274</v>
      </c>
      <c r="G2361" s="1">
        <v>18274</v>
      </c>
      <c r="H2361" s="9">
        <v>1</v>
      </c>
    </row>
    <row r="2362" spans="1:8" x14ac:dyDescent="0.3">
      <c r="A2362" t="s">
        <v>3388</v>
      </c>
      <c r="B2362" t="s">
        <v>7151</v>
      </c>
      <c r="C2362">
        <v>19</v>
      </c>
      <c r="D2362" t="s">
        <v>6529</v>
      </c>
      <c r="E2362" t="s">
        <v>6104</v>
      </c>
      <c r="F2362" s="1">
        <v>2351</v>
      </c>
      <c r="G2362" s="1">
        <v>2282</v>
      </c>
      <c r="H2362" s="9">
        <v>1</v>
      </c>
    </row>
    <row r="2363" spans="1:8" x14ac:dyDescent="0.3">
      <c r="A2363" t="s">
        <v>3410</v>
      </c>
      <c r="B2363" t="s">
        <v>7152</v>
      </c>
      <c r="C2363">
        <v>19</v>
      </c>
      <c r="D2363" t="s">
        <v>6529</v>
      </c>
      <c r="E2363" t="s">
        <v>6104</v>
      </c>
      <c r="F2363" s="1">
        <v>6067</v>
      </c>
      <c r="G2363" s="1">
        <v>5891</v>
      </c>
      <c r="H2363" s="9">
        <v>1</v>
      </c>
    </row>
    <row r="2364" spans="1:8" x14ac:dyDescent="0.3">
      <c r="A2364" t="s">
        <v>3548</v>
      </c>
      <c r="B2364" t="s">
        <v>3549</v>
      </c>
      <c r="C2364">
        <v>20</v>
      </c>
      <c r="D2364" t="s">
        <v>6529</v>
      </c>
      <c r="E2364" t="s">
        <v>6104</v>
      </c>
      <c r="F2364" s="1">
        <v>1175</v>
      </c>
      <c r="G2364" s="1">
        <v>1141</v>
      </c>
      <c r="H2364" s="9">
        <v>1</v>
      </c>
    </row>
    <row r="2365" spans="1:8" x14ac:dyDescent="0.3">
      <c r="A2365" t="s">
        <v>3572</v>
      </c>
      <c r="B2365" t="s">
        <v>3573</v>
      </c>
      <c r="C2365">
        <v>20</v>
      </c>
      <c r="D2365" t="s">
        <v>6529</v>
      </c>
      <c r="E2365" t="s">
        <v>6104</v>
      </c>
      <c r="F2365" s="1">
        <v>6405</v>
      </c>
      <c r="G2365" s="1">
        <v>6218</v>
      </c>
      <c r="H2365" s="9">
        <v>1</v>
      </c>
    </row>
    <row r="2366" spans="1:8" x14ac:dyDescent="0.3">
      <c r="A2366" t="s">
        <v>7153</v>
      </c>
      <c r="B2366" t="s">
        <v>7154</v>
      </c>
      <c r="C2366">
        <v>0</v>
      </c>
      <c r="D2366" t="s">
        <v>6488</v>
      </c>
      <c r="F2366" s="1">
        <v>0</v>
      </c>
      <c r="G2366" s="1">
        <v>0</v>
      </c>
      <c r="H2366" s="9">
        <v>1</v>
      </c>
    </row>
    <row r="2367" spans="1:8" x14ac:dyDescent="0.3">
      <c r="A2367" t="s">
        <v>1735</v>
      </c>
      <c r="B2367" t="s">
        <v>1736</v>
      </c>
      <c r="C2367">
        <v>17</v>
      </c>
      <c r="D2367" t="s">
        <v>6488</v>
      </c>
      <c r="E2367" t="s">
        <v>5928</v>
      </c>
      <c r="F2367" s="1">
        <v>3640</v>
      </c>
      <c r="G2367" s="1">
        <v>3534</v>
      </c>
      <c r="H2367" s="9">
        <v>1</v>
      </c>
    </row>
    <row r="2368" spans="1:8" x14ac:dyDescent="0.3">
      <c r="A2368" t="s">
        <v>7155</v>
      </c>
      <c r="B2368" t="s">
        <v>7156</v>
      </c>
      <c r="C2368">
        <v>17</v>
      </c>
      <c r="D2368" t="s">
        <v>6488</v>
      </c>
      <c r="E2368" t="s">
        <v>5928</v>
      </c>
      <c r="F2368" s="1">
        <v>0</v>
      </c>
      <c r="G2368" s="1">
        <v>0</v>
      </c>
      <c r="H2368" s="9">
        <v>1</v>
      </c>
    </row>
    <row r="2369" spans="1:8" x14ac:dyDescent="0.3">
      <c r="A2369" t="s">
        <v>7157</v>
      </c>
      <c r="B2369" t="s">
        <v>7158</v>
      </c>
      <c r="C2369">
        <v>17</v>
      </c>
      <c r="D2369" t="s">
        <v>6488</v>
      </c>
      <c r="E2369" t="s">
        <v>5928</v>
      </c>
      <c r="F2369" s="1">
        <v>0</v>
      </c>
      <c r="G2369" s="1">
        <v>0</v>
      </c>
      <c r="H2369" s="9">
        <v>1</v>
      </c>
    </row>
    <row r="2370" spans="1:8" x14ac:dyDescent="0.3">
      <c r="A2370" t="s">
        <v>7159</v>
      </c>
      <c r="B2370" t="s">
        <v>7160</v>
      </c>
      <c r="C2370">
        <v>17</v>
      </c>
      <c r="D2370" t="s">
        <v>6488</v>
      </c>
      <c r="E2370" t="s">
        <v>5928</v>
      </c>
      <c r="F2370" s="1">
        <v>0</v>
      </c>
      <c r="G2370" s="1">
        <v>0</v>
      </c>
      <c r="H2370" s="9">
        <v>1</v>
      </c>
    </row>
    <row r="2371" spans="1:8" x14ac:dyDescent="0.3">
      <c r="A2371" t="s">
        <v>7161</v>
      </c>
      <c r="B2371" t="s">
        <v>7162</v>
      </c>
      <c r="C2371">
        <v>111</v>
      </c>
      <c r="D2371" t="s">
        <v>6488</v>
      </c>
      <c r="E2371" s="2">
        <v>44385</v>
      </c>
      <c r="F2371" s="1">
        <v>0</v>
      </c>
      <c r="G2371" s="1">
        <v>0</v>
      </c>
      <c r="H2371" s="9">
        <v>0.6</v>
      </c>
    </row>
    <row r="2372" spans="1:8" x14ac:dyDescent="0.3">
      <c r="A2372" t="s">
        <v>333</v>
      </c>
      <c r="B2372" t="s">
        <v>334</v>
      </c>
      <c r="C2372">
        <v>229</v>
      </c>
      <c r="D2372" t="s">
        <v>6488</v>
      </c>
      <c r="E2372" s="2">
        <v>44559</v>
      </c>
      <c r="F2372" s="1">
        <v>120026</v>
      </c>
      <c r="G2372" s="1">
        <v>119731</v>
      </c>
      <c r="H2372" s="10">
        <v>0.4652</v>
      </c>
    </row>
    <row r="2373" spans="1:8" x14ac:dyDescent="0.3">
      <c r="A2373" t="s">
        <v>335</v>
      </c>
      <c r="B2373" t="s">
        <v>336</v>
      </c>
      <c r="C2373">
        <v>229</v>
      </c>
      <c r="D2373" t="s">
        <v>6488</v>
      </c>
      <c r="E2373" s="2">
        <v>44559</v>
      </c>
      <c r="F2373" s="1">
        <v>0</v>
      </c>
      <c r="G2373" s="1">
        <v>0</v>
      </c>
      <c r="H2373" s="10">
        <v>0.4652</v>
      </c>
    </row>
    <row r="2374" spans="1:8" x14ac:dyDescent="0.3">
      <c r="A2374" t="s">
        <v>441</v>
      </c>
      <c r="B2374" t="s">
        <v>442</v>
      </c>
      <c r="C2374">
        <v>230</v>
      </c>
      <c r="D2374" t="s">
        <v>6488</v>
      </c>
      <c r="E2374" s="2">
        <v>44560</v>
      </c>
      <c r="F2374" s="1">
        <v>48446</v>
      </c>
      <c r="G2374" s="1">
        <v>48327</v>
      </c>
      <c r="H2374" s="9">
        <v>0.45</v>
      </c>
    </row>
    <row r="2375" spans="1:8" x14ac:dyDescent="0.3">
      <c r="A2375" t="s">
        <v>172</v>
      </c>
      <c r="B2375" t="s">
        <v>173</v>
      </c>
      <c r="C2375">
        <v>243</v>
      </c>
      <c r="D2375" t="s">
        <v>6488</v>
      </c>
      <c r="E2375" s="2">
        <v>44581</v>
      </c>
      <c r="F2375" s="1">
        <v>156597</v>
      </c>
      <c r="G2375" s="1">
        <v>156234</v>
      </c>
      <c r="H2375" s="10">
        <v>0.43619999999999998</v>
      </c>
    </row>
    <row r="2376" spans="1:8" x14ac:dyDescent="0.3">
      <c r="A2376" t="s">
        <v>1898</v>
      </c>
      <c r="B2376" t="s">
        <v>1899</v>
      </c>
      <c r="C2376">
        <v>16</v>
      </c>
      <c r="D2376" t="s">
        <v>6488</v>
      </c>
      <c r="E2376" t="s">
        <v>6534</v>
      </c>
      <c r="F2376" s="1">
        <v>1564</v>
      </c>
      <c r="G2376" s="1">
        <v>1518</v>
      </c>
      <c r="H2376" s="9">
        <v>1</v>
      </c>
    </row>
    <row r="2377" spans="1:8" x14ac:dyDescent="0.3">
      <c r="A2377" t="s">
        <v>1928</v>
      </c>
      <c r="B2377" t="s">
        <v>1929</v>
      </c>
      <c r="C2377">
        <v>16</v>
      </c>
      <c r="D2377" t="s">
        <v>6488</v>
      </c>
      <c r="E2377" t="s">
        <v>6534</v>
      </c>
      <c r="F2377" s="1">
        <v>25535</v>
      </c>
      <c r="G2377" s="1">
        <v>25034</v>
      </c>
      <c r="H2377" s="9">
        <v>1</v>
      </c>
    </row>
    <row r="2378" spans="1:8" x14ac:dyDescent="0.3">
      <c r="A2378" t="s">
        <v>1962</v>
      </c>
      <c r="B2378" t="s">
        <v>1963</v>
      </c>
      <c r="C2378">
        <v>17</v>
      </c>
      <c r="D2378" t="s">
        <v>6488</v>
      </c>
      <c r="E2378" t="s">
        <v>6534</v>
      </c>
      <c r="F2378" s="1">
        <v>3946</v>
      </c>
      <c r="G2378" s="1">
        <v>3869</v>
      </c>
      <c r="H2378" s="9">
        <v>1</v>
      </c>
    </row>
    <row r="2379" spans="1:8" x14ac:dyDescent="0.3">
      <c r="A2379" t="s">
        <v>788</v>
      </c>
      <c r="B2379" t="s">
        <v>789</v>
      </c>
      <c r="C2379">
        <v>17</v>
      </c>
      <c r="D2379" t="s">
        <v>6488</v>
      </c>
      <c r="E2379" t="s">
        <v>5928</v>
      </c>
      <c r="F2379" s="1">
        <v>38234</v>
      </c>
      <c r="G2379" s="1">
        <v>38234</v>
      </c>
      <c r="H2379" s="9">
        <v>1</v>
      </c>
    </row>
    <row r="2380" spans="1:8" x14ac:dyDescent="0.3">
      <c r="A2380" t="s">
        <v>2798</v>
      </c>
      <c r="B2380" t="s">
        <v>7163</v>
      </c>
      <c r="C2380">
        <v>39</v>
      </c>
      <c r="D2380" t="s">
        <v>6488</v>
      </c>
      <c r="E2380" t="s">
        <v>6550</v>
      </c>
      <c r="F2380" s="1">
        <v>4297</v>
      </c>
      <c r="G2380" s="1">
        <v>7417</v>
      </c>
      <c r="H2380" s="9">
        <v>1</v>
      </c>
    </row>
    <row r="2381" spans="1:8" x14ac:dyDescent="0.3">
      <c r="A2381" t="s">
        <v>1828</v>
      </c>
      <c r="B2381" t="s">
        <v>1829</v>
      </c>
      <c r="C2381">
        <v>40</v>
      </c>
      <c r="D2381" t="s">
        <v>6488</v>
      </c>
      <c r="E2381" t="s">
        <v>6579</v>
      </c>
      <c r="F2381" s="1">
        <v>1590</v>
      </c>
      <c r="G2381" s="1">
        <v>1590</v>
      </c>
      <c r="H2381" s="9">
        <v>1</v>
      </c>
    </row>
    <row r="2382" spans="1:8" x14ac:dyDescent="0.3">
      <c r="A2382" t="s">
        <v>7164</v>
      </c>
      <c r="B2382" t="s">
        <v>7165</v>
      </c>
      <c r="C2382">
        <v>40</v>
      </c>
      <c r="D2382" t="s">
        <v>6488</v>
      </c>
      <c r="E2382" t="s">
        <v>6579</v>
      </c>
      <c r="F2382" s="1">
        <v>0</v>
      </c>
      <c r="G2382" s="1">
        <v>0</v>
      </c>
      <c r="H2382" s="9">
        <v>1</v>
      </c>
    </row>
    <row r="2383" spans="1:8" x14ac:dyDescent="0.3">
      <c r="A2383" t="s">
        <v>1830</v>
      </c>
      <c r="B2383" t="s">
        <v>1831</v>
      </c>
      <c r="C2383">
        <v>41</v>
      </c>
      <c r="D2383" t="s">
        <v>6488</v>
      </c>
      <c r="E2383" t="s">
        <v>6424</v>
      </c>
      <c r="F2383" s="1">
        <v>4771</v>
      </c>
      <c r="G2383" s="1">
        <v>4771</v>
      </c>
      <c r="H2383" s="9">
        <v>1</v>
      </c>
    </row>
    <row r="2384" spans="1:8" x14ac:dyDescent="0.3">
      <c r="A2384" t="s">
        <v>2796</v>
      </c>
      <c r="B2384" t="s">
        <v>7166</v>
      </c>
      <c r="C2384">
        <v>41</v>
      </c>
      <c r="D2384" t="s">
        <v>6488</v>
      </c>
      <c r="E2384" t="s">
        <v>6424</v>
      </c>
      <c r="F2384" s="1">
        <v>14836</v>
      </c>
      <c r="G2384" s="1">
        <v>45650</v>
      </c>
      <c r="H2384" s="9">
        <v>1</v>
      </c>
    </row>
    <row r="2385" spans="1:8" x14ac:dyDescent="0.3">
      <c r="A2385" t="s">
        <v>2804</v>
      </c>
      <c r="B2385" t="s">
        <v>7167</v>
      </c>
      <c r="C2385">
        <v>41</v>
      </c>
      <c r="D2385" t="s">
        <v>6488</v>
      </c>
      <c r="E2385" t="s">
        <v>6424</v>
      </c>
      <c r="F2385" s="1">
        <v>58034</v>
      </c>
      <c r="G2385" s="1">
        <v>56896</v>
      </c>
      <c r="H2385" s="9">
        <v>1</v>
      </c>
    </row>
    <row r="2386" spans="1:8" x14ac:dyDescent="0.3">
      <c r="A2386" t="s">
        <v>7168</v>
      </c>
      <c r="B2386" t="s">
        <v>7169</v>
      </c>
      <c r="C2386">
        <v>42</v>
      </c>
      <c r="D2386" t="s">
        <v>6488</v>
      </c>
      <c r="E2386" t="s">
        <v>7170</v>
      </c>
      <c r="F2386" s="1">
        <v>0</v>
      </c>
      <c r="G2386" s="1">
        <v>0</v>
      </c>
      <c r="H2386" s="9">
        <v>1</v>
      </c>
    </row>
    <row r="2387" spans="1:8" x14ac:dyDescent="0.3">
      <c r="A2387" t="s">
        <v>2790</v>
      </c>
      <c r="B2387" t="s">
        <v>7171</v>
      </c>
      <c r="C2387">
        <v>63</v>
      </c>
      <c r="D2387" t="s">
        <v>6488</v>
      </c>
      <c r="E2387" t="s">
        <v>6993</v>
      </c>
      <c r="F2387" s="1">
        <v>44742</v>
      </c>
      <c r="G2387" s="1">
        <v>44742</v>
      </c>
      <c r="H2387" s="9">
        <v>1</v>
      </c>
    </row>
    <row r="2388" spans="1:8" x14ac:dyDescent="0.3">
      <c r="A2388" t="s">
        <v>2806</v>
      </c>
      <c r="B2388" t="s">
        <v>7172</v>
      </c>
      <c r="C2388">
        <v>63</v>
      </c>
      <c r="D2388" t="s">
        <v>6488</v>
      </c>
      <c r="E2388" t="s">
        <v>6993</v>
      </c>
      <c r="F2388" s="1">
        <v>11607</v>
      </c>
      <c r="G2388" s="1">
        <v>11607</v>
      </c>
      <c r="H2388" s="9">
        <v>1</v>
      </c>
    </row>
    <row r="2389" spans="1:8" x14ac:dyDescent="0.3">
      <c r="A2389" t="s">
        <v>2408</v>
      </c>
      <c r="B2389" t="s">
        <v>7173</v>
      </c>
      <c r="C2389">
        <v>127</v>
      </c>
      <c r="D2389" t="s">
        <v>6488</v>
      </c>
      <c r="E2389" s="2">
        <v>44407</v>
      </c>
      <c r="F2389" s="1">
        <v>28546</v>
      </c>
      <c r="G2389" s="1">
        <v>28546</v>
      </c>
      <c r="H2389" s="9">
        <v>0.4</v>
      </c>
    </row>
    <row r="2390" spans="1:8" x14ac:dyDescent="0.3">
      <c r="A2390" t="s">
        <v>2430</v>
      </c>
      <c r="B2390" t="s">
        <v>7174</v>
      </c>
      <c r="C2390">
        <v>127</v>
      </c>
      <c r="D2390" t="s">
        <v>6488</v>
      </c>
      <c r="E2390" s="2">
        <v>44407</v>
      </c>
      <c r="F2390" s="1">
        <v>34821</v>
      </c>
      <c r="G2390" s="1">
        <v>34821</v>
      </c>
      <c r="H2390" s="9">
        <v>0.4</v>
      </c>
    </row>
    <row r="2391" spans="1:8" x14ac:dyDescent="0.3">
      <c r="A2391" t="s">
        <v>2410</v>
      </c>
      <c r="B2391" t="s">
        <v>2411</v>
      </c>
      <c r="C2391">
        <v>137</v>
      </c>
      <c r="D2391" t="s">
        <v>6488</v>
      </c>
      <c r="E2391" s="2">
        <v>44421</v>
      </c>
      <c r="F2391" s="1">
        <v>17777</v>
      </c>
      <c r="G2391" s="1">
        <v>17777</v>
      </c>
      <c r="H2391" s="9">
        <v>0.4</v>
      </c>
    </row>
    <row r="2392" spans="1:8" x14ac:dyDescent="0.3">
      <c r="A2392" t="s">
        <v>7175</v>
      </c>
      <c r="B2392" t="s">
        <v>7176</v>
      </c>
      <c r="C2392">
        <v>0</v>
      </c>
      <c r="E2392" t="s">
        <v>6488</v>
      </c>
      <c r="F2392" s="1">
        <v>0</v>
      </c>
      <c r="G2392" s="1">
        <v>0</v>
      </c>
      <c r="H2392" s="9">
        <v>1</v>
      </c>
    </row>
    <row r="2393" spans="1:8" x14ac:dyDescent="0.3">
      <c r="A2393" t="s">
        <v>3482</v>
      </c>
      <c r="B2393" t="s">
        <v>3483</v>
      </c>
      <c r="C2393">
        <v>40</v>
      </c>
      <c r="D2393" t="s">
        <v>5997</v>
      </c>
      <c r="E2393" t="s">
        <v>6424</v>
      </c>
      <c r="F2393" s="1">
        <v>30252</v>
      </c>
      <c r="G2393" s="1">
        <v>29371</v>
      </c>
      <c r="H2393" s="9">
        <v>1</v>
      </c>
    </row>
    <row r="2394" spans="1:8" x14ac:dyDescent="0.3">
      <c r="A2394" t="s">
        <v>1836</v>
      </c>
      <c r="B2394" t="s">
        <v>1837</v>
      </c>
      <c r="C2394">
        <v>62</v>
      </c>
      <c r="D2394" t="s">
        <v>5997</v>
      </c>
      <c r="E2394" t="s">
        <v>6993</v>
      </c>
      <c r="F2394" s="1">
        <v>58034</v>
      </c>
      <c r="G2394" s="1">
        <v>58034</v>
      </c>
      <c r="H2394" s="9">
        <v>1</v>
      </c>
    </row>
    <row r="2395" spans="1:8" x14ac:dyDescent="0.3">
      <c r="A2395" t="s">
        <v>7177</v>
      </c>
      <c r="B2395" t="s">
        <v>7178</v>
      </c>
      <c r="C2395">
        <v>41</v>
      </c>
      <c r="D2395" t="s">
        <v>6012</v>
      </c>
      <c r="E2395" t="s">
        <v>7057</v>
      </c>
      <c r="F2395" s="1">
        <v>0</v>
      </c>
      <c r="G2395" s="1">
        <v>0</v>
      </c>
      <c r="H2395" s="9">
        <v>1</v>
      </c>
    </row>
    <row r="2396" spans="1:8" x14ac:dyDescent="0.3">
      <c r="A2396" t="s">
        <v>3134</v>
      </c>
      <c r="B2396" t="s">
        <v>3135</v>
      </c>
      <c r="C2396">
        <v>9</v>
      </c>
      <c r="D2396" t="s">
        <v>7138</v>
      </c>
      <c r="E2396" t="s">
        <v>7179</v>
      </c>
      <c r="F2396" s="1">
        <v>4035</v>
      </c>
      <c r="G2396" s="1">
        <v>3917</v>
      </c>
      <c r="H2396" s="9">
        <v>1</v>
      </c>
    </row>
    <row r="2397" spans="1:8" x14ac:dyDescent="0.3">
      <c r="A2397" t="s">
        <v>2656</v>
      </c>
      <c r="B2397" t="s">
        <v>2657</v>
      </c>
      <c r="C2397">
        <v>10</v>
      </c>
      <c r="D2397" t="s">
        <v>7138</v>
      </c>
      <c r="E2397" t="s">
        <v>6421</v>
      </c>
      <c r="F2397" s="1">
        <v>11974</v>
      </c>
      <c r="G2397" s="1">
        <v>11974</v>
      </c>
      <c r="H2397" s="9">
        <v>1</v>
      </c>
    </row>
    <row r="2398" spans="1:8" x14ac:dyDescent="0.3">
      <c r="A2398" t="s">
        <v>2706</v>
      </c>
      <c r="B2398" t="s">
        <v>2707</v>
      </c>
      <c r="C2398">
        <v>10</v>
      </c>
      <c r="D2398" t="s">
        <v>7138</v>
      </c>
      <c r="E2398" t="s">
        <v>6421</v>
      </c>
      <c r="F2398" s="1">
        <v>4209</v>
      </c>
      <c r="G2398" s="1">
        <v>4209</v>
      </c>
      <c r="H2398" s="9">
        <v>1</v>
      </c>
    </row>
    <row r="2399" spans="1:8" x14ac:dyDescent="0.3">
      <c r="A2399" t="s">
        <v>2455</v>
      </c>
      <c r="B2399" t="s">
        <v>2456</v>
      </c>
      <c r="C2399">
        <v>11</v>
      </c>
      <c r="D2399" t="s">
        <v>7138</v>
      </c>
      <c r="E2399" t="s">
        <v>6534</v>
      </c>
      <c r="F2399" s="1">
        <v>1213</v>
      </c>
      <c r="G2399" s="1">
        <v>1213</v>
      </c>
      <c r="H2399" s="9">
        <v>1</v>
      </c>
    </row>
    <row r="2400" spans="1:8" x14ac:dyDescent="0.3">
      <c r="A2400" t="s">
        <v>2479</v>
      </c>
      <c r="B2400" t="s">
        <v>2480</v>
      </c>
      <c r="C2400">
        <v>11</v>
      </c>
      <c r="D2400" t="s">
        <v>7138</v>
      </c>
      <c r="E2400" t="s">
        <v>6534</v>
      </c>
      <c r="F2400" s="1">
        <v>580</v>
      </c>
      <c r="G2400" s="1">
        <v>580</v>
      </c>
      <c r="H2400" s="9">
        <v>1</v>
      </c>
    </row>
    <row r="2401" spans="1:8" x14ac:dyDescent="0.3">
      <c r="A2401" t="s">
        <v>2502</v>
      </c>
      <c r="B2401" t="s">
        <v>2503</v>
      </c>
      <c r="C2401">
        <v>11</v>
      </c>
      <c r="D2401" t="s">
        <v>7138</v>
      </c>
      <c r="E2401" t="s">
        <v>6534</v>
      </c>
      <c r="F2401" s="1">
        <v>39025</v>
      </c>
      <c r="G2401" s="1">
        <v>39025</v>
      </c>
      <c r="H2401" s="9">
        <v>1</v>
      </c>
    </row>
    <row r="2402" spans="1:8" x14ac:dyDescent="0.3">
      <c r="A2402" t="s">
        <v>2449</v>
      </c>
      <c r="B2402" t="s">
        <v>2450</v>
      </c>
      <c r="C2402">
        <v>194</v>
      </c>
      <c r="D2402" t="s">
        <v>7138</v>
      </c>
      <c r="E2402" s="2">
        <v>44512</v>
      </c>
      <c r="F2402" s="1">
        <v>16836</v>
      </c>
      <c r="G2402" s="1">
        <v>16714</v>
      </c>
      <c r="H2402" s="9">
        <v>0.75</v>
      </c>
    </row>
    <row r="2403" spans="1:8" x14ac:dyDescent="0.3">
      <c r="A2403" t="s">
        <v>684</v>
      </c>
      <c r="B2403" t="s">
        <v>685</v>
      </c>
      <c r="C2403">
        <v>6</v>
      </c>
      <c r="D2403" t="s">
        <v>7180</v>
      </c>
      <c r="E2403" t="s">
        <v>6860</v>
      </c>
      <c r="F2403" s="1">
        <v>5163</v>
      </c>
      <c r="G2403" s="1">
        <v>5012</v>
      </c>
      <c r="H2403" s="9">
        <v>1</v>
      </c>
    </row>
    <row r="2404" spans="1:8" x14ac:dyDescent="0.3">
      <c r="A2404" t="s">
        <v>2604</v>
      </c>
      <c r="B2404" t="s">
        <v>2605</v>
      </c>
      <c r="C2404">
        <v>208</v>
      </c>
      <c r="D2404" t="s">
        <v>7181</v>
      </c>
      <c r="E2404" s="2">
        <v>44538</v>
      </c>
      <c r="F2404" s="1">
        <v>9359</v>
      </c>
      <c r="G2404" s="1">
        <v>9359</v>
      </c>
      <c r="H2404" s="9">
        <v>0.5</v>
      </c>
    </row>
    <row r="2405" spans="1:8" x14ac:dyDescent="0.3">
      <c r="A2405" t="s">
        <v>1213</v>
      </c>
      <c r="B2405" t="s">
        <v>1214</v>
      </c>
      <c r="C2405">
        <v>118</v>
      </c>
      <c r="D2405" t="s">
        <v>7150</v>
      </c>
      <c r="E2405" s="2">
        <v>44407</v>
      </c>
      <c r="F2405" s="1">
        <v>29266</v>
      </c>
      <c r="G2405" s="1">
        <v>29266</v>
      </c>
      <c r="H2405" s="9">
        <v>0.8</v>
      </c>
    </row>
    <row r="2406" spans="1:8" x14ac:dyDescent="0.3">
      <c r="A2406" t="s">
        <v>1401</v>
      </c>
      <c r="B2406" t="s">
        <v>1402</v>
      </c>
      <c r="C2406">
        <v>8</v>
      </c>
      <c r="D2406" t="s">
        <v>7182</v>
      </c>
      <c r="E2406" t="s">
        <v>6104</v>
      </c>
      <c r="F2406" s="1">
        <v>9462</v>
      </c>
      <c r="G2406" s="1">
        <v>9186</v>
      </c>
      <c r="H2406" s="9">
        <v>1</v>
      </c>
    </row>
    <row r="2407" spans="1:8" x14ac:dyDescent="0.3">
      <c r="A2407" t="s">
        <v>7183</v>
      </c>
      <c r="B2407" t="s">
        <v>7184</v>
      </c>
      <c r="C2407">
        <v>73</v>
      </c>
      <c r="D2407" t="s">
        <v>7182</v>
      </c>
      <c r="E2407" t="s">
        <v>6120</v>
      </c>
      <c r="F2407" s="1">
        <v>0</v>
      </c>
      <c r="G2407" s="1">
        <v>0</v>
      </c>
      <c r="H2407" s="9">
        <v>1</v>
      </c>
    </row>
    <row r="2408" spans="1:8" x14ac:dyDescent="0.3">
      <c r="A2408" t="s">
        <v>537</v>
      </c>
      <c r="B2408" t="s">
        <v>538</v>
      </c>
      <c r="C2408">
        <v>74</v>
      </c>
      <c r="D2408" t="s">
        <v>7182</v>
      </c>
      <c r="E2408" t="s">
        <v>6942</v>
      </c>
      <c r="F2408" s="1">
        <v>51464</v>
      </c>
      <c r="G2408" s="1">
        <v>50454</v>
      </c>
      <c r="H2408" s="9">
        <v>1</v>
      </c>
    </row>
    <row r="2409" spans="1:8" x14ac:dyDescent="0.3">
      <c r="A2409" t="s">
        <v>3150</v>
      </c>
      <c r="B2409" t="s">
        <v>3151</v>
      </c>
      <c r="C2409">
        <v>108</v>
      </c>
      <c r="D2409" t="s">
        <v>7182</v>
      </c>
      <c r="E2409" s="2">
        <v>44396</v>
      </c>
      <c r="F2409" s="1">
        <v>3094</v>
      </c>
      <c r="G2409" s="1">
        <v>3094</v>
      </c>
      <c r="H2409" s="9">
        <v>0.6</v>
      </c>
    </row>
    <row r="2410" spans="1:8" x14ac:dyDescent="0.3">
      <c r="A2410" t="s">
        <v>3174</v>
      </c>
      <c r="B2410" t="s">
        <v>3175</v>
      </c>
      <c r="C2410">
        <v>108</v>
      </c>
      <c r="D2410" t="s">
        <v>7182</v>
      </c>
      <c r="E2410" s="2">
        <v>44396</v>
      </c>
      <c r="F2410" s="1">
        <v>3094</v>
      </c>
      <c r="G2410" s="1">
        <v>3094</v>
      </c>
      <c r="H2410" s="9">
        <v>0.3</v>
      </c>
    </row>
    <row r="2411" spans="1:8" x14ac:dyDescent="0.3">
      <c r="A2411" t="s">
        <v>331</v>
      </c>
      <c r="B2411" t="s">
        <v>7185</v>
      </c>
      <c r="C2411">
        <v>117</v>
      </c>
      <c r="D2411" t="s">
        <v>7182</v>
      </c>
      <c r="E2411" s="2">
        <v>44407</v>
      </c>
      <c r="F2411" s="1">
        <v>174103</v>
      </c>
      <c r="G2411" s="1">
        <v>174103</v>
      </c>
      <c r="H2411" s="10">
        <v>0.33200000000000002</v>
      </c>
    </row>
    <row r="2412" spans="1:8" x14ac:dyDescent="0.3">
      <c r="A2412" t="s">
        <v>3158</v>
      </c>
      <c r="B2412" t="s">
        <v>3159</v>
      </c>
      <c r="C2412">
        <v>156</v>
      </c>
      <c r="D2412" t="s">
        <v>7182</v>
      </c>
      <c r="E2412" s="2">
        <v>44463</v>
      </c>
      <c r="F2412" s="1">
        <v>25846</v>
      </c>
      <c r="G2412" s="1">
        <v>25846</v>
      </c>
      <c r="H2412" s="9">
        <v>0.3</v>
      </c>
    </row>
    <row r="2413" spans="1:8" x14ac:dyDescent="0.3">
      <c r="A2413" t="s">
        <v>1886</v>
      </c>
      <c r="B2413" t="s">
        <v>1887</v>
      </c>
      <c r="C2413">
        <v>178</v>
      </c>
      <c r="D2413" t="s">
        <v>7182</v>
      </c>
      <c r="E2413" s="2">
        <v>44496</v>
      </c>
      <c r="F2413" s="1">
        <v>4765</v>
      </c>
      <c r="G2413" s="1">
        <v>4565</v>
      </c>
      <c r="H2413" s="9">
        <v>0.25</v>
      </c>
    </row>
    <row r="2414" spans="1:8" x14ac:dyDescent="0.3">
      <c r="A2414" t="s">
        <v>3488</v>
      </c>
      <c r="B2414" t="s">
        <v>3489</v>
      </c>
      <c r="C2414">
        <v>7</v>
      </c>
      <c r="D2414" t="s">
        <v>7122</v>
      </c>
      <c r="E2414" t="s">
        <v>5928</v>
      </c>
      <c r="F2414" s="1">
        <v>2606</v>
      </c>
      <c r="G2414" s="1">
        <v>2606</v>
      </c>
      <c r="H2414" s="9">
        <v>1</v>
      </c>
    </row>
    <row r="2415" spans="1:8" x14ac:dyDescent="0.3">
      <c r="A2415" t="s">
        <v>1717</v>
      </c>
      <c r="B2415" t="s">
        <v>1718</v>
      </c>
      <c r="C2415">
        <v>30</v>
      </c>
      <c r="D2415" t="s">
        <v>7122</v>
      </c>
      <c r="E2415" t="s">
        <v>6579</v>
      </c>
      <c r="F2415" s="1">
        <v>17987</v>
      </c>
      <c r="G2415" s="1">
        <v>17464</v>
      </c>
      <c r="H2415" s="9">
        <v>1</v>
      </c>
    </row>
    <row r="2416" spans="1:8" x14ac:dyDescent="0.3">
      <c r="A2416" t="s">
        <v>3600</v>
      </c>
      <c r="B2416" t="s">
        <v>3601</v>
      </c>
      <c r="C2416">
        <v>5</v>
      </c>
      <c r="D2416" t="s">
        <v>7122</v>
      </c>
      <c r="E2416" t="s">
        <v>7179</v>
      </c>
      <c r="F2416" s="1">
        <v>5172</v>
      </c>
      <c r="G2416" s="1">
        <v>5172</v>
      </c>
      <c r="H2416" s="9">
        <v>1</v>
      </c>
    </row>
    <row r="2417" spans="1:8" x14ac:dyDescent="0.3">
      <c r="A2417" t="s">
        <v>3622</v>
      </c>
      <c r="B2417" t="s">
        <v>3623</v>
      </c>
      <c r="C2417">
        <v>5</v>
      </c>
      <c r="D2417" t="s">
        <v>7122</v>
      </c>
      <c r="E2417" t="s">
        <v>7179</v>
      </c>
      <c r="F2417" s="1">
        <v>8794</v>
      </c>
      <c r="G2417" s="1">
        <v>8794</v>
      </c>
      <c r="H2417" s="9">
        <v>1</v>
      </c>
    </row>
    <row r="2418" spans="1:8" x14ac:dyDescent="0.3">
      <c r="A2418" t="s">
        <v>686</v>
      </c>
      <c r="B2418" t="s">
        <v>687</v>
      </c>
      <c r="C2418">
        <v>2</v>
      </c>
      <c r="D2418" t="s">
        <v>7186</v>
      </c>
      <c r="E2418" t="s">
        <v>7179</v>
      </c>
      <c r="F2418" s="1">
        <v>5163</v>
      </c>
      <c r="G2418" s="1">
        <v>5012</v>
      </c>
      <c r="H2418" s="9">
        <v>1</v>
      </c>
    </row>
    <row r="2419" spans="1:8" x14ac:dyDescent="0.3">
      <c r="A2419" t="s">
        <v>3472</v>
      </c>
      <c r="B2419" t="s">
        <v>3473</v>
      </c>
      <c r="C2419">
        <v>6</v>
      </c>
      <c r="D2419" t="s">
        <v>7186</v>
      </c>
      <c r="E2419" t="s">
        <v>6104</v>
      </c>
      <c r="F2419" s="1">
        <v>3782</v>
      </c>
      <c r="G2419" s="1">
        <v>3782</v>
      </c>
      <c r="H2419" s="9">
        <v>1</v>
      </c>
    </row>
    <row r="2420" spans="1:8" x14ac:dyDescent="0.3">
      <c r="A2420" t="s">
        <v>7187</v>
      </c>
      <c r="B2420" t="s">
        <v>7188</v>
      </c>
      <c r="C2420">
        <v>3</v>
      </c>
      <c r="D2420" t="s">
        <v>7179</v>
      </c>
      <c r="E2420" t="s">
        <v>5928</v>
      </c>
      <c r="F2420" s="1">
        <v>0</v>
      </c>
      <c r="G2420" s="1">
        <v>0</v>
      </c>
      <c r="H2420" s="9">
        <v>1</v>
      </c>
    </row>
    <row r="2421" spans="1:8" x14ac:dyDescent="0.3">
      <c r="A2421" t="s">
        <v>1265</v>
      </c>
      <c r="B2421" t="s">
        <v>1266</v>
      </c>
      <c r="C2421">
        <v>4</v>
      </c>
      <c r="D2421" t="s">
        <v>7179</v>
      </c>
      <c r="E2421" t="s">
        <v>6104</v>
      </c>
      <c r="F2421" s="1">
        <v>0</v>
      </c>
      <c r="G2421" s="1">
        <v>0</v>
      </c>
      <c r="H2421" s="9">
        <v>1</v>
      </c>
    </row>
    <row r="2422" spans="1:8" x14ac:dyDescent="0.3">
      <c r="A2422" t="s">
        <v>1267</v>
      </c>
      <c r="B2422" t="s">
        <v>1268</v>
      </c>
      <c r="C2422">
        <v>4</v>
      </c>
      <c r="D2422" t="s">
        <v>7179</v>
      </c>
      <c r="E2422" t="s">
        <v>6104</v>
      </c>
      <c r="F2422" s="1">
        <v>0</v>
      </c>
      <c r="G2422" s="1">
        <v>0</v>
      </c>
      <c r="H2422" s="9">
        <v>1</v>
      </c>
    </row>
    <row r="2423" spans="1:8" x14ac:dyDescent="0.3">
      <c r="A2423" t="s">
        <v>7189</v>
      </c>
      <c r="B2423" t="s">
        <v>7190</v>
      </c>
      <c r="C2423">
        <v>4</v>
      </c>
      <c r="D2423" t="s">
        <v>7179</v>
      </c>
      <c r="E2423" t="s">
        <v>6104</v>
      </c>
      <c r="F2423" s="1">
        <v>0</v>
      </c>
      <c r="G2423" s="1">
        <v>0</v>
      </c>
      <c r="H2423" s="9">
        <v>1</v>
      </c>
    </row>
    <row r="2424" spans="1:8" x14ac:dyDescent="0.3">
      <c r="A2424" t="s">
        <v>7191</v>
      </c>
      <c r="B2424" t="s">
        <v>7192</v>
      </c>
      <c r="C2424">
        <v>4</v>
      </c>
      <c r="D2424" t="s">
        <v>7179</v>
      </c>
      <c r="E2424" t="s">
        <v>6104</v>
      </c>
      <c r="F2424" s="1">
        <v>0</v>
      </c>
      <c r="G2424" s="1">
        <v>0</v>
      </c>
      <c r="H2424" s="9">
        <v>1</v>
      </c>
    </row>
    <row r="2425" spans="1:8" x14ac:dyDescent="0.3">
      <c r="A2425" t="s">
        <v>2126</v>
      </c>
      <c r="B2425" t="s">
        <v>2127</v>
      </c>
      <c r="C2425">
        <v>4</v>
      </c>
      <c r="D2425" t="s">
        <v>7179</v>
      </c>
      <c r="E2425" t="s">
        <v>6104</v>
      </c>
      <c r="F2425" s="1">
        <v>23419</v>
      </c>
      <c r="G2425" s="1">
        <v>23419</v>
      </c>
      <c r="H2425" s="9">
        <v>1</v>
      </c>
    </row>
    <row r="2426" spans="1:8" x14ac:dyDescent="0.3">
      <c r="A2426" t="s">
        <v>2146</v>
      </c>
      <c r="B2426" t="s">
        <v>2147</v>
      </c>
      <c r="C2426">
        <v>4</v>
      </c>
      <c r="D2426" t="s">
        <v>7179</v>
      </c>
      <c r="E2426" t="s">
        <v>6104</v>
      </c>
      <c r="F2426" s="1">
        <v>580</v>
      </c>
      <c r="G2426" s="1">
        <v>580</v>
      </c>
      <c r="H2426" s="9">
        <v>1</v>
      </c>
    </row>
    <row r="2427" spans="1:8" x14ac:dyDescent="0.3">
      <c r="A2427" t="s">
        <v>2180</v>
      </c>
      <c r="B2427" t="s">
        <v>2181</v>
      </c>
      <c r="C2427">
        <v>4</v>
      </c>
      <c r="D2427" t="s">
        <v>7179</v>
      </c>
      <c r="E2427" t="s">
        <v>6104</v>
      </c>
      <c r="F2427" s="1">
        <v>44718</v>
      </c>
      <c r="G2427" s="1">
        <v>44718</v>
      </c>
      <c r="H2427" s="9">
        <v>1</v>
      </c>
    </row>
    <row r="2428" spans="1:8" x14ac:dyDescent="0.3">
      <c r="A2428" t="s">
        <v>3504</v>
      </c>
      <c r="B2428" t="s">
        <v>3505</v>
      </c>
      <c r="C2428">
        <v>4</v>
      </c>
      <c r="D2428" t="s">
        <v>7179</v>
      </c>
      <c r="E2428" t="s">
        <v>6104</v>
      </c>
      <c r="F2428" s="1">
        <v>20939</v>
      </c>
      <c r="G2428" s="1">
        <v>20939</v>
      </c>
      <c r="H2428" s="9">
        <v>1</v>
      </c>
    </row>
    <row r="2429" spans="1:8" x14ac:dyDescent="0.3">
      <c r="A2429" t="s">
        <v>1525</v>
      </c>
      <c r="B2429" t="s">
        <v>1526</v>
      </c>
      <c r="C2429">
        <v>15</v>
      </c>
      <c r="D2429" t="s">
        <v>7179</v>
      </c>
      <c r="E2429" t="s">
        <v>5845</v>
      </c>
      <c r="F2429" s="1">
        <v>155680</v>
      </c>
      <c r="G2429" s="1">
        <v>155680</v>
      </c>
      <c r="H2429" s="9">
        <v>1</v>
      </c>
    </row>
    <row r="2430" spans="1:8" x14ac:dyDescent="0.3">
      <c r="A2430" t="s">
        <v>1009</v>
      </c>
      <c r="B2430" t="s">
        <v>1010</v>
      </c>
      <c r="C2430">
        <v>24</v>
      </c>
      <c r="D2430" t="s">
        <v>7179</v>
      </c>
      <c r="E2430" t="s">
        <v>7193</v>
      </c>
      <c r="F2430" s="1">
        <v>309392</v>
      </c>
      <c r="G2430" s="1">
        <v>303325</v>
      </c>
      <c r="H2430" s="9">
        <v>1</v>
      </c>
    </row>
    <row r="2431" spans="1:8" x14ac:dyDescent="0.3">
      <c r="A2431" t="s">
        <v>1519</v>
      </c>
      <c r="B2431" t="s">
        <v>1520</v>
      </c>
      <c r="C2431">
        <v>90</v>
      </c>
      <c r="D2431" t="s">
        <v>7179</v>
      </c>
      <c r="E2431" t="s">
        <v>6441</v>
      </c>
      <c r="F2431" s="1">
        <v>11723</v>
      </c>
      <c r="G2431" s="1">
        <v>11382</v>
      </c>
      <c r="H2431" s="9">
        <v>1</v>
      </c>
    </row>
    <row r="2432" spans="1:8" x14ac:dyDescent="0.3">
      <c r="A2432" t="s">
        <v>3106</v>
      </c>
      <c r="B2432" t="s">
        <v>7194</v>
      </c>
      <c r="C2432">
        <v>102</v>
      </c>
      <c r="D2432" t="s">
        <v>7179</v>
      </c>
      <c r="E2432" s="2">
        <v>44392</v>
      </c>
      <c r="F2432" s="1">
        <v>25846</v>
      </c>
      <c r="G2432" s="1">
        <v>25093</v>
      </c>
      <c r="H2432" s="9">
        <v>0.33</v>
      </c>
    </row>
    <row r="2433" spans="1:8" x14ac:dyDescent="0.3">
      <c r="A2433" t="s">
        <v>1661</v>
      </c>
      <c r="B2433" t="s">
        <v>1662</v>
      </c>
      <c r="C2433">
        <v>159</v>
      </c>
      <c r="D2433" t="s">
        <v>7179</v>
      </c>
      <c r="E2433" s="2">
        <v>44474</v>
      </c>
      <c r="F2433" s="1">
        <v>1748</v>
      </c>
      <c r="G2433" s="1">
        <v>1697</v>
      </c>
      <c r="H2433" s="9">
        <v>0.2</v>
      </c>
    </row>
    <row r="2434" spans="1:8" x14ac:dyDescent="0.3">
      <c r="A2434" t="s">
        <v>902</v>
      </c>
      <c r="B2434" t="s">
        <v>903</v>
      </c>
      <c r="C2434">
        <v>240</v>
      </c>
      <c r="D2434" t="s">
        <v>7179</v>
      </c>
      <c r="E2434" s="2">
        <v>44596</v>
      </c>
      <c r="F2434" s="1">
        <v>235148</v>
      </c>
      <c r="G2434" s="1">
        <v>232976</v>
      </c>
      <c r="H2434" s="9">
        <v>0.31</v>
      </c>
    </row>
    <row r="2435" spans="1:8" x14ac:dyDescent="0.3">
      <c r="A2435" t="s">
        <v>904</v>
      </c>
      <c r="B2435" t="s">
        <v>905</v>
      </c>
      <c r="C2435">
        <v>240</v>
      </c>
      <c r="D2435" t="s">
        <v>7179</v>
      </c>
      <c r="E2435" s="2">
        <v>44596</v>
      </c>
      <c r="F2435" s="1">
        <v>500103</v>
      </c>
      <c r="G2435" s="1">
        <v>495600</v>
      </c>
      <c r="H2435" s="9">
        <v>0.31</v>
      </c>
    </row>
    <row r="2436" spans="1:8" x14ac:dyDescent="0.3">
      <c r="A2436" t="s">
        <v>688</v>
      </c>
      <c r="B2436" t="s">
        <v>689</v>
      </c>
      <c r="C2436">
        <v>3</v>
      </c>
      <c r="D2436" t="s">
        <v>6421</v>
      </c>
      <c r="E2436" t="s">
        <v>6104</v>
      </c>
      <c r="F2436" s="1">
        <v>5163</v>
      </c>
      <c r="G2436" s="1">
        <v>5062</v>
      </c>
      <c r="H2436" s="9">
        <v>1</v>
      </c>
    </row>
    <row r="2437" spans="1:8" x14ac:dyDescent="0.3">
      <c r="A2437" t="s">
        <v>1243</v>
      </c>
      <c r="B2437" t="s">
        <v>1244</v>
      </c>
      <c r="C2437">
        <v>3</v>
      </c>
      <c r="D2437" t="s">
        <v>6421</v>
      </c>
      <c r="E2437" t="s">
        <v>6104</v>
      </c>
      <c r="F2437" s="1">
        <v>5673</v>
      </c>
      <c r="G2437" s="1">
        <v>5507</v>
      </c>
      <c r="H2437" s="9">
        <v>1</v>
      </c>
    </row>
    <row r="2438" spans="1:8" x14ac:dyDescent="0.3">
      <c r="A2438" t="s">
        <v>1247</v>
      </c>
      <c r="B2438" t="s">
        <v>1248</v>
      </c>
      <c r="C2438">
        <v>3</v>
      </c>
      <c r="D2438" t="s">
        <v>6421</v>
      </c>
      <c r="E2438" t="s">
        <v>6104</v>
      </c>
      <c r="F2438" s="1">
        <v>2079</v>
      </c>
      <c r="G2438" s="1">
        <v>2018</v>
      </c>
      <c r="H2438" s="9">
        <v>1</v>
      </c>
    </row>
    <row r="2439" spans="1:8" x14ac:dyDescent="0.3">
      <c r="A2439" t="s">
        <v>3520</v>
      </c>
      <c r="B2439" t="s">
        <v>3521</v>
      </c>
      <c r="C2439">
        <v>3</v>
      </c>
      <c r="D2439" t="s">
        <v>6421</v>
      </c>
      <c r="E2439" t="s">
        <v>6104</v>
      </c>
      <c r="F2439" s="1">
        <v>2479</v>
      </c>
      <c r="G2439" s="1">
        <v>2479</v>
      </c>
      <c r="H2439" s="9">
        <v>1</v>
      </c>
    </row>
    <row r="2440" spans="1:8" x14ac:dyDescent="0.3">
      <c r="A2440" t="s">
        <v>3136</v>
      </c>
      <c r="B2440" t="s">
        <v>3137</v>
      </c>
      <c r="C2440">
        <v>101</v>
      </c>
      <c r="D2440" t="s">
        <v>6421</v>
      </c>
      <c r="E2440" s="2">
        <v>44392</v>
      </c>
      <c r="F2440" s="1">
        <v>4035</v>
      </c>
      <c r="G2440" s="1">
        <v>3917</v>
      </c>
      <c r="H2440" s="9">
        <v>0.5</v>
      </c>
    </row>
    <row r="2441" spans="1:8" x14ac:dyDescent="0.3">
      <c r="A2441" t="s">
        <v>906</v>
      </c>
      <c r="B2441" t="s">
        <v>907</v>
      </c>
      <c r="C2441">
        <v>239</v>
      </c>
      <c r="D2441" t="s">
        <v>6421</v>
      </c>
      <c r="E2441" s="2">
        <v>44596</v>
      </c>
      <c r="F2441" s="1">
        <v>125693</v>
      </c>
      <c r="G2441" s="1">
        <v>124632</v>
      </c>
      <c r="H2441" s="9">
        <v>0.1</v>
      </c>
    </row>
    <row r="2442" spans="1:8" x14ac:dyDescent="0.3">
      <c r="A2442" t="s">
        <v>3602</v>
      </c>
      <c r="B2442" t="s">
        <v>3603</v>
      </c>
      <c r="C2442">
        <v>3</v>
      </c>
      <c r="D2442" t="s">
        <v>6421</v>
      </c>
      <c r="E2442" t="s">
        <v>6104</v>
      </c>
      <c r="F2442" s="1">
        <v>2803</v>
      </c>
      <c r="G2442" s="1">
        <v>2803</v>
      </c>
      <c r="H2442" s="9">
        <v>1</v>
      </c>
    </row>
    <row r="2443" spans="1:8" x14ac:dyDescent="0.3">
      <c r="A2443" t="s">
        <v>7195</v>
      </c>
      <c r="B2443" t="s">
        <v>7196</v>
      </c>
      <c r="C2443">
        <v>0</v>
      </c>
      <c r="D2443" t="s">
        <v>5928</v>
      </c>
      <c r="F2443" s="1">
        <v>0</v>
      </c>
      <c r="G2443" s="1">
        <v>0</v>
      </c>
      <c r="H2443" s="9">
        <v>1</v>
      </c>
    </row>
    <row r="2444" spans="1:8" x14ac:dyDescent="0.3">
      <c r="A2444" t="s">
        <v>7197</v>
      </c>
      <c r="B2444" t="s">
        <v>7198</v>
      </c>
      <c r="C2444">
        <v>0</v>
      </c>
      <c r="E2444" t="s">
        <v>5928</v>
      </c>
      <c r="F2444" s="1">
        <v>0</v>
      </c>
      <c r="G2444" s="1">
        <v>0</v>
      </c>
      <c r="H2444" s="9">
        <v>1</v>
      </c>
    </row>
    <row r="2445" spans="1:8" x14ac:dyDescent="0.3">
      <c r="A2445" t="s">
        <v>7199</v>
      </c>
      <c r="B2445" t="s">
        <v>7200</v>
      </c>
      <c r="C2445">
        <v>0</v>
      </c>
      <c r="E2445" t="s">
        <v>5928</v>
      </c>
      <c r="F2445" s="1">
        <v>0</v>
      </c>
      <c r="G2445" s="1">
        <v>0</v>
      </c>
      <c r="H2445" s="9">
        <v>1</v>
      </c>
    </row>
    <row r="2446" spans="1:8" x14ac:dyDescent="0.3">
      <c r="A2446" t="s">
        <v>7201</v>
      </c>
      <c r="B2446" t="s">
        <v>7202</v>
      </c>
      <c r="C2446">
        <v>0</v>
      </c>
      <c r="E2446" t="s">
        <v>5928</v>
      </c>
      <c r="F2446" s="1">
        <v>0</v>
      </c>
      <c r="G2446" s="1">
        <v>0</v>
      </c>
      <c r="H2446" s="9">
        <v>1</v>
      </c>
    </row>
    <row r="2447" spans="1:8" x14ac:dyDescent="0.3">
      <c r="A2447" t="s">
        <v>7203</v>
      </c>
      <c r="B2447" t="s">
        <v>7204</v>
      </c>
      <c r="C2447">
        <v>0</v>
      </c>
      <c r="E2447" t="s">
        <v>5928</v>
      </c>
      <c r="F2447" s="1">
        <v>0</v>
      </c>
      <c r="G2447" s="1">
        <v>0</v>
      </c>
      <c r="H2447" s="9">
        <v>1</v>
      </c>
    </row>
    <row r="2448" spans="1:8" x14ac:dyDescent="0.3">
      <c r="A2448" t="s">
        <v>1114</v>
      </c>
      <c r="B2448" t="s">
        <v>1115</v>
      </c>
      <c r="C2448">
        <v>1</v>
      </c>
      <c r="D2448" t="s">
        <v>5928</v>
      </c>
      <c r="E2448" t="s">
        <v>6104</v>
      </c>
      <c r="F2448" s="1">
        <v>19854</v>
      </c>
      <c r="G2448" s="1">
        <v>19276</v>
      </c>
      <c r="H2448" s="9">
        <v>1</v>
      </c>
    </row>
    <row r="2449" spans="1:8" x14ac:dyDescent="0.3">
      <c r="A2449" t="s">
        <v>7205</v>
      </c>
      <c r="B2449" t="s">
        <v>7206</v>
      </c>
      <c r="C2449">
        <v>1</v>
      </c>
      <c r="D2449" t="s">
        <v>5928</v>
      </c>
      <c r="E2449" t="s">
        <v>6104</v>
      </c>
      <c r="F2449" s="1">
        <v>0</v>
      </c>
      <c r="G2449" s="1">
        <v>0</v>
      </c>
      <c r="H2449" s="9">
        <v>1</v>
      </c>
    </row>
    <row r="2450" spans="1:8" x14ac:dyDescent="0.3">
      <c r="A2450" t="s">
        <v>7207</v>
      </c>
      <c r="B2450" t="s">
        <v>7208</v>
      </c>
      <c r="C2450">
        <v>1</v>
      </c>
      <c r="D2450" t="s">
        <v>5928</v>
      </c>
      <c r="E2450" t="s">
        <v>6104</v>
      </c>
      <c r="F2450" s="1">
        <v>0</v>
      </c>
      <c r="G2450" s="1">
        <v>0</v>
      </c>
      <c r="H2450" s="9">
        <v>1</v>
      </c>
    </row>
    <row r="2451" spans="1:8" x14ac:dyDescent="0.3">
      <c r="A2451" t="s">
        <v>7209</v>
      </c>
      <c r="B2451" t="s">
        <v>7210</v>
      </c>
      <c r="C2451">
        <v>1</v>
      </c>
      <c r="D2451" t="s">
        <v>5928</v>
      </c>
      <c r="E2451" t="s">
        <v>6104</v>
      </c>
      <c r="F2451" s="1">
        <v>0</v>
      </c>
      <c r="G2451" s="1">
        <v>0</v>
      </c>
      <c r="H2451" s="9">
        <v>1</v>
      </c>
    </row>
    <row r="2452" spans="1:8" x14ac:dyDescent="0.3">
      <c r="A2452" t="s">
        <v>1130</v>
      </c>
      <c r="B2452" t="s">
        <v>1131</v>
      </c>
      <c r="C2452">
        <v>1</v>
      </c>
      <c r="D2452" t="s">
        <v>5928</v>
      </c>
      <c r="E2452" t="s">
        <v>6104</v>
      </c>
      <c r="F2452" s="1">
        <v>3309</v>
      </c>
      <c r="G2452" s="1">
        <v>3213</v>
      </c>
      <c r="H2452" s="9">
        <v>1</v>
      </c>
    </row>
    <row r="2453" spans="1:8" x14ac:dyDescent="0.3">
      <c r="A2453" t="s">
        <v>7211</v>
      </c>
      <c r="B2453" t="s">
        <v>7212</v>
      </c>
      <c r="C2453">
        <v>0</v>
      </c>
      <c r="D2453" t="s">
        <v>6104</v>
      </c>
      <c r="F2453" s="1">
        <v>0</v>
      </c>
      <c r="G2453" s="1">
        <v>0</v>
      </c>
      <c r="H2453" s="9">
        <v>1</v>
      </c>
    </row>
    <row r="2454" spans="1:8" x14ac:dyDescent="0.3">
      <c r="A2454" t="s">
        <v>7213</v>
      </c>
      <c r="B2454" t="s">
        <v>7214</v>
      </c>
      <c r="C2454">
        <v>0</v>
      </c>
      <c r="E2454" t="s">
        <v>6104</v>
      </c>
      <c r="F2454" s="1">
        <v>0</v>
      </c>
      <c r="G2454" s="1">
        <v>0</v>
      </c>
      <c r="H2454" s="9">
        <v>1</v>
      </c>
    </row>
    <row r="2455" spans="1:8" x14ac:dyDescent="0.3">
      <c r="A2455" t="s">
        <v>7215</v>
      </c>
      <c r="B2455" t="s">
        <v>7216</v>
      </c>
      <c r="C2455">
        <v>0</v>
      </c>
      <c r="E2455" t="s">
        <v>6104</v>
      </c>
      <c r="F2455" s="1">
        <v>0</v>
      </c>
      <c r="G2455" s="1">
        <v>0</v>
      </c>
      <c r="H2455" s="9">
        <v>1</v>
      </c>
    </row>
    <row r="2456" spans="1:8" x14ac:dyDescent="0.3">
      <c r="A2456" t="s">
        <v>7217</v>
      </c>
      <c r="B2456" t="s">
        <v>7218</v>
      </c>
      <c r="C2456">
        <v>0</v>
      </c>
      <c r="D2456" t="s">
        <v>6104</v>
      </c>
      <c r="F2456" s="1">
        <v>0</v>
      </c>
      <c r="G2456" s="1">
        <v>0</v>
      </c>
      <c r="H2456" s="9">
        <v>1</v>
      </c>
    </row>
    <row r="2457" spans="1:8" x14ac:dyDescent="0.3">
      <c r="A2457" t="s">
        <v>690</v>
      </c>
      <c r="B2457" t="s">
        <v>691</v>
      </c>
      <c r="C2457">
        <v>20</v>
      </c>
      <c r="D2457" t="s">
        <v>6104</v>
      </c>
      <c r="E2457" t="s">
        <v>7193</v>
      </c>
      <c r="F2457" s="1">
        <v>5163</v>
      </c>
      <c r="G2457" s="1">
        <v>5163</v>
      </c>
      <c r="H2457" s="9">
        <v>1</v>
      </c>
    </row>
    <row r="2458" spans="1:8" x14ac:dyDescent="0.3">
      <c r="A2458" t="s">
        <v>7219</v>
      </c>
      <c r="B2458" t="s">
        <v>7220</v>
      </c>
      <c r="C2458">
        <v>23</v>
      </c>
      <c r="D2458" t="s">
        <v>6104</v>
      </c>
      <c r="E2458" t="s">
        <v>6424</v>
      </c>
      <c r="F2458" s="1">
        <v>0</v>
      </c>
      <c r="G2458" s="1">
        <v>0</v>
      </c>
      <c r="H2458" s="9">
        <v>1</v>
      </c>
    </row>
    <row r="2459" spans="1:8" x14ac:dyDescent="0.3">
      <c r="A2459" t="s">
        <v>1509</v>
      </c>
      <c r="B2459" t="s">
        <v>1510</v>
      </c>
      <c r="C2459">
        <v>65</v>
      </c>
      <c r="D2459" t="s">
        <v>6104</v>
      </c>
      <c r="E2459" t="s">
        <v>6120</v>
      </c>
      <c r="F2459" s="1">
        <v>549642</v>
      </c>
      <c r="G2459" s="1">
        <v>549642</v>
      </c>
      <c r="H2459" s="9">
        <v>1</v>
      </c>
    </row>
    <row r="2460" spans="1:8" x14ac:dyDescent="0.3">
      <c r="A2460" t="s">
        <v>1505</v>
      </c>
      <c r="B2460" t="s">
        <v>1506</v>
      </c>
      <c r="C2460">
        <v>97</v>
      </c>
      <c r="D2460" t="s">
        <v>6104</v>
      </c>
      <c r="E2460" s="2">
        <v>44391</v>
      </c>
      <c r="F2460" s="1">
        <v>6313</v>
      </c>
      <c r="G2460" s="1">
        <v>6313</v>
      </c>
      <c r="H2460" s="9">
        <v>0.4</v>
      </c>
    </row>
    <row r="2461" spans="1:8" x14ac:dyDescent="0.3">
      <c r="A2461" t="s">
        <v>7221</v>
      </c>
      <c r="B2461" t="s">
        <v>7222</v>
      </c>
      <c r="C2461">
        <v>127</v>
      </c>
      <c r="D2461" t="s">
        <v>6104</v>
      </c>
      <c r="E2461" s="2">
        <v>44433</v>
      </c>
      <c r="F2461" s="1">
        <v>0</v>
      </c>
      <c r="G2461" s="1">
        <v>0</v>
      </c>
      <c r="H2461" s="9">
        <v>0.11</v>
      </c>
    </row>
    <row r="2462" spans="1:8" x14ac:dyDescent="0.3">
      <c r="A2462" t="s">
        <v>7223</v>
      </c>
      <c r="B2462" t="s">
        <v>7224</v>
      </c>
      <c r="C2462">
        <v>130</v>
      </c>
      <c r="D2462" t="s">
        <v>6104</v>
      </c>
      <c r="E2462" s="2">
        <v>44439</v>
      </c>
      <c r="F2462" s="1">
        <v>0</v>
      </c>
      <c r="G2462" s="1">
        <v>0</v>
      </c>
      <c r="H2462" s="9">
        <v>0.1</v>
      </c>
    </row>
    <row r="2463" spans="1:8" x14ac:dyDescent="0.3">
      <c r="A2463" t="s">
        <v>7225</v>
      </c>
      <c r="B2463" t="s">
        <v>7226</v>
      </c>
      <c r="C2463">
        <v>0</v>
      </c>
      <c r="E2463" t="s">
        <v>6104</v>
      </c>
      <c r="F2463" s="1">
        <v>0</v>
      </c>
      <c r="G2463" s="1">
        <v>0</v>
      </c>
      <c r="H2463" s="9">
        <v>1</v>
      </c>
    </row>
    <row r="2464" spans="1:8" x14ac:dyDescent="0.3">
      <c r="A2464" t="s">
        <v>7227</v>
      </c>
      <c r="B2464" t="s">
        <v>7228</v>
      </c>
      <c r="C2464">
        <v>0</v>
      </c>
      <c r="E2464" t="s">
        <v>7229</v>
      </c>
      <c r="F2464" s="1">
        <v>0</v>
      </c>
      <c r="G2464" s="1">
        <v>0</v>
      </c>
      <c r="H2464" s="9">
        <v>1</v>
      </c>
    </row>
    <row r="2465" spans="1:8" x14ac:dyDescent="0.3">
      <c r="A2465" t="s">
        <v>1077</v>
      </c>
      <c r="B2465" t="s">
        <v>1078</v>
      </c>
      <c r="C2465">
        <v>22</v>
      </c>
      <c r="D2465" t="s">
        <v>7229</v>
      </c>
      <c r="E2465" t="s">
        <v>6424</v>
      </c>
      <c r="F2465" s="1">
        <v>0</v>
      </c>
      <c r="G2465" s="1">
        <v>0</v>
      </c>
      <c r="H2465" s="9">
        <v>1</v>
      </c>
    </row>
    <row r="2466" spans="1:8" x14ac:dyDescent="0.3">
      <c r="A2466" t="s">
        <v>7230</v>
      </c>
      <c r="B2466" t="s">
        <v>7231</v>
      </c>
      <c r="C2466">
        <v>0</v>
      </c>
      <c r="D2466" t="s">
        <v>7229</v>
      </c>
      <c r="F2466" s="1">
        <v>0</v>
      </c>
      <c r="G2466" s="1">
        <v>0</v>
      </c>
      <c r="H2466" s="9">
        <v>1</v>
      </c>
    </row>
    <row r="2467" spans="1:8" x14ac:dyDescent="0.3">
      <c r="A2467" t="s">
        <v>7232</v>
      </c>
      <c r="B2467" t="s">
        <v>7233</v>
      </c>
      <c r="C2467">
        <v>1</v>
      </c>
      <c r="D2467" t="s">
        <v>7229</v>
      </c>
      <c r="E2467" t="s">
        <v>7229</v>
      </c>
      <c r="F2467" s="1">
        <v>0</v>
      </c>
      <c r="G2467" s="1">
        <v>0</v>
      </c>
      <c r="H2467" s="9">
        <v>1</v>
      </c>
    </row>
    <row r="2468" spans="1:8" x14ac:dyDescent="0.3">
      <c r="A2468" t="s">
        <v>98</v>
      </c>
      <c r="B2468" t="s">
        <v>99</v>
      </c>
      <c r="C2468">
        <v>15</v>
      </c>
      <c r="D2468" t="s">
        <v>7234</v>
      </c>
      <c r="E2468" t="s">
        <v>6550</v>
      </c>
      <c r="F2468" s="1">
        <v>4308</v>
      </c>
      <c r="G2468" s="1">
        <v>4182</v>
      </c>
      <c r="H2468" s="9">
        <v>1</v>
      </c>
    </row>
    <row r="2469" spans="1:8" x14ac:dyDescent="0.3">
      <c r="A2469" t="s">
        <v>7235</v>
      </c>
      <c r="B2469" t="s">
        <v>7236</v>
      </c>
      <c r="C2469">
        <v>19</v>
      </c>
      <c r="D2469" t="s">
        <v>7234</v>
      </c>
      <c r="E2469" t="s">
        <v>7057</v>
      </c>
      <c r="F2469" s="1">
        <v>0</v>
      </c>
      <c r="G2469" s="1">
        <v>0</v>
      </c>
      <c r="H2469" s="9">
        <v>1</v>
      </c>
    </row>
    <row r="2470" spans="1:8" x14ac:dyDescent="0.3">
      <c r="A2470" t="s">
        <v>1729</v>
      </c>
      <c r="B2470" t="s">
        <v>1730</v>
      </c>
      <c r="C2470">
        <v>59</v>
      </c>
      <c r="D2470" t="s">
        <v>7234</v>
      </c>
      <c r="E2470" t="s">
        <v>6120</v>
      </c>
      <c r="F2470" s="1">
        <v>4771</v>
      </c>
      <c r="G2470" s="1">
        <v>4632</v>
      </c>
      <c r="H2470" s="9">
        <v>1</v>
      </c>
    </row>
    <row r="2471" spans="1:8" x14ac:dyDescent="0.3">
      <c r="A2471" t="s">
        <v>1737</v>
      </c>
      <c r="B2471" t="s">
        <v>1738</v>
      </c>
      <c r="C2471">
        <v>59</v>
      </c>
      <c r="D2471" t="s">
        <v>7234</v>
      </c>
      <c r="E2471" t="s">
        <v>6120</v>
      </c>
      <c r="F2471" s="1">
        <v>11607</v>
      </c>
      <c r="G2471" s="1">
        <v>11379</v>
      </c>
      <c r="H2471" s="9">
        <v>1</v>
      </c>
    </row>
    <row r="2472" spans="1:8" x14ac:dyDescent="0.3">
      <c r="A2472" t="s">
        <v>423</v>
      </c>
      <c r="B2472" t="s">
        <v>424</v>
      </c>
      <c r="C2472">
        <v>105</v>
      </c>
      <c r="D2472" t="s">
        <v>7234</v>
      </c>
      <c r="E2472" s="2">
        <v>44411</v>
      </c>
      <c r="F2472" s="1">
        <v>70146</v>
      </c>
      <c r="G2472" s="1">
        <v>70146</v>
      </c>
      <c r="H2472" s="9">
        <v>0.1</v>
      </c>
    </row>
    <row r="2473" spans="1:8" x14ac:dyDescent="0.3">
      <c r="A2473" t="s">
        <v>507</v>
      </c>
      <c r="B2473" t="s">
        <v>508</v>
      </c>
      <c r="C2473">
        <v>125</v>
      </c>
      <c r="D2473" t="s">
        <v>7234</v>
      </c>
      <c r="E2473" s="2">
        <v>44439</v>
      </c>
      <c r="F2473" s="1">
        <v>40354</v>
      </c>
      <c r="G2473" s="1">
        <v>39563</v>
      </c>
      <c r="H2473" s="9">
        <v>0.7</v>
      </c>
    </row>
    <row r="2474" spans="1:8" x14ac:dyDescent="0.3">
      <c r="A2474" t="s">
        <v>2060</v>
      </c>
      <c r="B2474" t="s">
        <v>2061</v>
      </c>
      <c r="C2474">
        <v>125</v>
      </c>
      <c r="D2474" t="s">
        <v>7234</v>
      </c>
      <c r="E2474" s="2">
        <v>44439</v>
      </c>
      <c r="F2474" s="1">
        <v>9404</v>
      </c>
      <c r="G2474" s="1">
        <v>9130</v>
      </c>
      <c r="H2474" s="9">
        <v>0.3</v>
      </c>
    </row>
    <row r="2475" spans="1:8" x14ac:dyDescent="0.3">
      <c r="A2475" t="s">
        <v>1761</v>
      </c>
      <c r="B2475" t="s">
        <v>1762</v>
      </c>
      <c r="C2475">
        <v>138</v>
      </c>
      <c r="D2475" t="s">
        <v>7234</v>
      </c>
      <c r="E2475" s="2">
        <v>44459</v>
      </c>
      <c r="F2475" s="1">
        <v>85977</v>
      </c>
      <c r="G2475" s="1">
        <v>85977</v>
      </c>
      <c r="H2475" s="9">
        <v>0.45</v>
      </c>
    </row>
    <row r="2476" spans="1:8" x14ac:dyDescent="0.3">
      <c r="A2476" t="s">
        <v>1673</v>
      </c>
      <c r="B2476" t="s">
        <v>1674</v>
      </c>
      <c r="C2476">
        <v>160</v>
      </c>
      <c r="D2476" t="s">
        <v>7234</v>
      </c>
      <c r="E2476" s="2">
        <v>44490</v>
      </c>
      <c r="F2476" s="1">
        <v>3874</v>
      </c>
      <c r="G2476" s="1">
        <v>3761</v>
      </c>
      <c r="H2476" s="9">
        <v>0.05</v>
      </c>
    </row>
    <row r="2477" spans="1:8" x14ac:dyDescent="0.3">
      <c r="A2477" t="s">
        <v>2094</v>
      </c>
      <c r="B2477" t="s">
        <v>2095</v>
      </c>
      <c r="C2477">
        <v>292</v>
      </c>
      <c r="D2477" t="s">
        <v>7234</v>
      </c>
      <c r="E2477" s="2">
        <v>44685</v>
      </c>
      <c r="F2477" s="1">
        <v>7447</v>
      </c>
      <c r="G2477" s="1">
        <v>7447</v>
      </c>
      <c r="H2477" s="9">
        <v>0.5</v>
      </c>
    </row>
    <row r="2478" spans="1:8" x14ac:dyDescent="0.3">
      <c r="A2478" t="s">
        <v>7237</v>
      </c>
      <c r="B2478" t="s">
        <v>7238</v>
      </c>
      <c r="C2478">
        <v>0</v>
      </c>
      <c r="D2478" t="s">
        <v>7239</v>
      </c>
      <c r="F2478" s="1">
        <v>0</v>
      </c>
      <c r="G2478" s="1">
        <v>0</v>
      </c>
      <c r="H2478" s="9">
        <v>1</v>
      </c>
    </row>
    <row r="2479" spans="1:8" x14ac:dyDescent="0.3">
      <c r="A2479" t="s">
        <v>493</v>
      </c>
      <c r="B2479" t="s">
        <v>494</v>
      </c>
      <c r="C2479">
        <v>13</v>
      </c>
      <c r="D2479" t="s">
        <v>7239</v>
      </c>
      <c r="E2479" t="s">
        <v>6579</v>
      </c>
      <c r="F2479" s="1">
        <v>8342</v>
      </c>
      <c r="G2479" s="1">
        <v>8099</v>
      </c>
      <c r="H2479" s="9">
        <v>1</v>
      </c>
    </row>
    <row r="2480" spans="1:8" x14ac:dyDescent="0.3">
      <c r="A2480" t="s">
        <v>7240</v>
      </c>
      <c r="B2480" t="s">
        <v>7241</v>
      </c>
      <c r="C2480">
        <v>13</v>
      </c>
      <c r="D2480" t="s">
        <v>7239</v>
      </c>
      <c r="E2480" t="s">
        <v>6579</v>
      </c>
      <c r="F2480" s="1">
        <v>0</v>
      </c>
      <c r="G2480" s="1">
        <v>0</v>
      </c>
      <c r="H2480" s="9">
        <v>1</v>
      </c>
    </row>
    <row r="2481" spans="1:8" x14ac:dyDescent="0.3">
      <c r="A2481" t="s">
        <v>7242</v>
      </c>
      <c r="B2481" t="s">
        <v>7243</v>
      </c>
      <c r="C2481">
        <v>13</v>
      </c>
      <c r="D2481" t="s">
        <v>7239</v>
      </c>
      <c r="E2481" t="s">
        <v>6579</v>
      </c>
      <c r="F2481" s="1">
        <v>0</v>
      </c>
      <c r="G2481" s="1">
        <v>0</v>
      </c>
      <c r="H2481" s="9">
        <v>1</v>
      </c>
    </row>
    <row r="2482" spans="1:8" x14ac:dyDescent="0.3">
      <c r="A2482" t="s">
        <v>7244</v>
      </c>
      <c r="B2482" t="s">
        <v>7245</v>
      </c>
      <c r="C2482">
        <v>13</v>
      </c>
      <c r="D2482" t="s">
        <v>7239</v>
      </c>
      <c r="E2482" t="s">
        <v>6579</v>
      </c>
      <c r="F2482" s="1">
        <v>0</v>
      </c>
      <c r="G2482" s="1">
        <v>0</v>
      </c>
      <c r="H2482" s="9">
        <v>1</v>
      </c>
    </row>
    <row r="2483" spans="1:8" x14ac:dyDescent="0.3">
      <c r="A2483" t="s">
        <v>7246</v>
      </c>
      <c r="B2483" t="s">
        <v>7247</v>
      </c>
      <c r="C2483">
        <v>13</v>
      </c>
      <c r="D2483" t="s">
        <v>7239</v>
      </c>
      <c r="E2483" t="s">
        <v>6579</v>
      </c>
      <c r="F2483" s="1">
        <v>0</v>
      </c>
      <c r="G2483" s="1">
        <v>0</v>
      </c>
      <c r="H2483" s="9">
        <v>1</v>
      </c>
    </row>
    <row r="2484" spans="1:8" x14ac:dyDescent="0.3">
      <c r="A2484" t="s">
        <v>2349</v>
      </c>
      <c r="B2484" t="s">
        <v>2350</v>
      </c>
      <c r="C2484">
        <v>6</v>
      </c>
      <c r="D2484" t="s">
        <v>5845</v>
      </c>
      <c r="E2484" t="s">
        <v>6831</v>
      </c>
      <c r="F2484" s="1">
        <v>1020</v>
      </c>
      <c r="G2484" s="1">
        <v>990</v>
      </c>
      <c r="H2484" s="9">
        <v>1</v>
      </c>
    </row>
    <row r="2485" spans="1:8" x14ac:dyDescent="0.3">
      <c r="A2485" t="s">
        <v>2351</v>
      </c>
      <c r="B2485" t="s">
        <v>2352</v>
      </c>
      <c r="C2485">
        <v>6</v>
      </c>
      <c r="D2485" t="s">
        <v>5845</v>
      </c>
      <c r="E2485" t="s">
        <v>6831</v>
      </c>
      <c r="F2485" s="1">
        <v>1020</v>
      </c>
      <c r="G2485" s="1">
        <v>990</v>
      </c>
      <c r="H2485" s="9">
        <v>1</v>
      </c>
    </row>
    <row r="2486" spans="1:8" x14ac:dyDescent="0.3">
      <c r="A2486" t="s">
        <v>2394</v>
      </c>
      <c r="B2486" t="s">
        <v>2395</v>
      </c>
      <c r="C2486">
        <v>6</v>
      </c>
      <c r="D2486" t="s">
        <v>5845</v>
      </c>
      <c r="E2486" t="s">
        <v>6831</v>
      </c>
      <c r="F2486" s="1">
        <v>3094</v>
      </c>
      <c r="G2486" s="1">
        <v>3004</v>
      </c>
      <c r="H2486" s="9">
        <v>1</v>
      </c>
    </row>
    <row r="2487" spans="1:8" x14ac:dyDescent="0.3">
      <c r="A2487" t="s">
        <v>2396</v>
      </c>
      <c r="B2487" t="s">
        <v>2397</v>
      </c>
      <c r="C2487">
        <v>6</v>
      </c>
      <c r="D2487" t="s">
        <v>5845</v>
      </c>
      <c r="E2487" t="s">
        <v>6831</v>
      </c>
      <c r="F2487" s="1">
        <v>3094</v>
      </c>
      <c r="G2487" s="1">
        <v>3004</v>
      </c>
      <c r="H2487" s="9">
        <v>1</v>
      </c>
    </row>
    <row r="2488" spans="1:8" x14ac:dyDescent="0.3">
      <c r="A2488" t="s">
        <v>1255</v>
      </c>
      <c r="B2488" t="s">
        <v>1256</v>
      </c>
      <c r="C2488">
        <v>11</v>
      </c>
      <c r="D2488" t="s">
        <v>5845</v>
      </c>
      <c r="E2488" t="s">
        <v>6579</v>
      </c>
      <c r="F2488" s="1">
        <v>0</v>
      </c>
      <c r="G2488" s="1">
        <v>0</v>
      </c>
      <c r="H2488" s="9">
        <v>1</v>
      </c>
    </row>
    <row r="2489" spans="1:8" x14ac:dyDescent="0.3">
      <c r="A2489" t="s">
        <v>7248</v>
      </c>
      <c r="B2489" t="s">
        <v>7249</v>
      </c>
      <c r="C2489">
        <v>11</v>
      </c>
      <c r="D2489" t="s">
        <v>5845</v>
      </c>
      <c r="E2489" t="s">
        <v>6579</v>
      </c>
      <c r="F2489" s="1">
        <v>0</v>
      </c>
      <c r="G2489" s="1">
        <v>0</v>
      </c>
      <c r="H2489" s="9">
        <v>1</v>
      </c>
    </row>
    <row r="2490" spans="1:8" x14ac:dyDescent="0.3">
      <c r="A2490" t="s">
        <v>7250</v>
      </c>
      <c r="B2490" t="s">
        <v>7251</v>
      </c>
      <c r="C2490">
        <v>11</v>
      </c>
      <c r="D2490" t="s">
        <v>5845</v>
      </c>
      <c r="E2490" t="s">
        <v>6579</v>
      </c>
      <c r="F2490" s="1">
        <v>0</v>
      </c>
      <c r="G2490" s="1">
        <v>0</v>
      </c>
      <c r="H2490" s="9">
        <v>1</v>
      </c>
    </row>
    <row r="2491" spans="1:8" x14ac:dyDescent="0.3">
      <c r="A2491" t="s">
        <v>7252</v>
      </c>
      <c r="B2491" t="s">
        <v>7253</v>
      </c>
      <c r="C2491">
        <v>11</v>
      </c>
      <c r="D2491" t="s">
        <v>5845</v>
      </c>
      <c r="E2491" t="s">
        <v>6579</v>
      </c>
      <c r="F2491" s="1">
        <v>0</v>
      </c>
      <c r="G2491" s="1">
        <v>0</v>
      </c>
      <c r="H2491" s="9">
        <v>1</v>
      </c>
    </row>
    <row r="2492" spans="1:8" x14ac:dyDescent="0.3">
      <c r="A2492" t="s">
        <v>3604</v>
      </c>
      <c r="B2492" t="s">
        <v>3605</v>
      </c>
      <c r="C2492">
        <v>27</v>
      </c>
      <c r="D2492" t="s">
        <v>5845</v>
      </c>
      <c r="E2492" t="s">
        <v>7254</v>
      </c>
      <c r="F2492" s="1">
        <v>7053</v>
      </c>
      <c r="G2492" s="1">
        <v>7053</v>
      </c>
      <c r="H2492" s="9">
        <v>1</v>
      </c>
    </row>
    <row r="2493" spans="1:8" x14ac:dyDescent="0.3">
      <c r="A2493" t="s">
        <v>3624</v>
      </c>
      <c r="B2493" t="s">
        <v>3625</v>
      </c>
      <c r="C2493">
        <v>27</v>
      </c>
      <c r="D2493" t="s">
        <v>5845</v>
      </c>
      <c r="E2493" t="s">
        <v>7254</v>
      </c>
      <c r="F2493" s="1">
        <v>10881</v>
      </c>
      <c r="G2493" s="1">
        <v>10881</v>
      </c>
      <c r="H2493" s="9">
        <v>1</v>
      </c>
    </row>
    <row r="2494" spans="1:8" x14ac:dyDescent="0.3">
      <c r="A2494" t="s">
        <v>311</v>
      </c>
      <c r="B2494" t="s">
        <v>312</v>
      </c>
      <c r="C2494">
        <v>98</v>
      </c>
      <c r="D2494" t="s">
        <v>5845</v>
      </c>
      <c r="E2494" s="2">
        <v>44407</v>
      </c>
      <c r="F2494" s="1">
        <v>69821</v>
      </c>
      <c r="G2494" s="1">
        <v>69821</v>
      </c>
      <c r="H2494" s="10">
        <v>0.17799999999999999</v>
      </c>
    </row>
    <row r="2495" spans="1:8" x14ac:dyDescent="0.3">
      <c r="A2495" t="s">
        <v>321</v>
      </c>
      <c r="B2495" t="s">
        <v>322</v>
      </c>
      <c r="C2495">
        <v>98</v>
      </c>
      <c r="D2495" t="s">
        <v>5845</v>
      </c>
      <c r="E2495" s="2">
        <v>44407</v>
      </c>
      <c r="F2495" s="1">
        <v>34429</v>
      </c>
      <c r="G2495" s="1">
        <v>34429</v>
      </c>
      <c r="H2495" s="10">
        <v>0.33200000000000002</v>
      </c>
    </row>
    <row r="2496" spans="1:8" x14ac:dyDescent="0.3">
      <c r="A2496" t="s">
        <v>1162</v>
      </c>
      <c r="B2496" t="s">
        <v>1163</v>
      </c>
      <c r="C2496">
        <v>109</v>
      </c>
      <c r="D2496" t="s">
        <v>5845</v>
      </c>
      <c r="E2496" s="2">
        <v>44424</v>
      </c>
      <c r="F2496" s="1">
        <v>84316</v>
      </c>
      <c r="G2496" s="1">
        <v>81860</v>
      </c>
      <c r="H2496" s="9">
        <v>0.6</v>
      </c>
    </row>
    <row r="2497" spans="1:8" x14ac:dyDescent="0.3">
      <c r="A2497" t="s">
        <v>1172</v>
      </c>
      <c r="B2497" t="s">
        <v>7255</v>
      </c>
      <c r="C2497">
        <v>109</v>
      </c>
      <c r="D2497" t="s">
        <v>5845</v>
      </c>
      <c r="E2497" s="2">
        <v>44424</v>
      </c>
      <c r="F2497" s="1">
        <v>41958</v>
      </c>
      <c r="G2497" s="1">
        <v>40736</v>
      </c>
      <c r="H2497" s="9">
        <v>0.6</v>
      </c>
    </row>
    <row r="2498" spans="1:8" x14ac:dyDescent="0.3">
      <c r="A2498" t="s">
        <v>425</v>
      </c>
      <c r="B2498" t="s">
        <v>426</v>
      </c>
      <c r="C2498">
        <v>120</v>
      </c>
      <c r="D2498" t="s">
        <v>5845</v>
      </c>
      <c r="E2498" s="2">
        <v>44439</v>
      </c>
      <c r="F2498" s="1">
        <v>60416</v>
      </c>
      <c r="G2498" s="1">
        <v>60416</v>
      </c>
      <c r="H2498" s="9">
        <v>0.4</v>
      </c>
    </row>
    <row r="2499" spans="1:8" x14ac:dyDescent="0.3">
      <c r="A2499" t="s">
        <v>491</v>
      </c>
      <c r="B2499" t="s">
        <v>492</v>
      </c>
      <c r="C2499">
        <v>150</v>
      </c>
      <c r="D2499" t="s">
        <v>5845</v>
      </c>
      <c r="E2499" s="2">
        <v>44483</v>
      </c>
      <c r="F2499" s="1">
        <v>3668</v>
      </c>
      <c r="G2499" s="1">
        <v>3543</v>
      </c>
      <c r="H2499" s="9">
        <v>0.25</v>
      </c>
    </row>
    <row r="2500" spans="1:8" x14ac:dyDescent="0.3">
      <c r="A2500" t="s">
        <v>3470</v>
      </c>
      <c r="B2500" t="s">
        <v>3471</v>
      </c>
      <c r="C2500">
        <v>7</v>
      </c>
      <c r="D2500" t="s">
        <v>7256</v>
      </c>
      <c r="E2500" t="s">
        <v>7257</v>
      </c>
      <c r="F2500" s="1">
        <v>15126</v>
      </c>
      <c r="G2500" s="1">
        <v>15126</v>
      </c>
      <c r="H2500" s="9">
        <v>1</v>
      </c>
    </row>
    <row r="2501" spans="1:8" x14ac:dyDescent="0.3">
      <c r="A2501" t="s">
        <v>1838</v>
      </c>
      <c r="B2501" t="s">
        <v>1839</v>
      </c>
      <c r="C2501">
        <v>10</v>
      </c>
      <c r="D2501" t="s">
        <v>7256</v>
      </c>
      <c r="E2501" t="s">
        <v>6579</v>
      </c>
      <c r="F2501" s="1">
        <v>58034</v>
      </c>
      <c r="G2501" s="1">
        <v>58034</v>
      </c>
      <c r="H2501" s="9">
        <v>1</v>
      </c>
    </row>
    <row r="2502" spans="1:8" x14ac:dyDescent="0.3">
      <c r="A2502" t="s">
        <v>509</v>
      </c>
      <c r="B2502" t="s">
        <v>510</v>
      </c>
      <c r="C2502">
        <v>179</v>
      </c>
      <c r="D2502" t="s">
        <v>7256</v>
      </c>
      <c r="E2502" s="2">
        <v>44530</v>
      </c>
      <c r="F2502" s="1">
        <v>53272</v>
      </c>
      <c r="G2502" s="1">
        <v>51720</v>
      </c>
      <c r="H2502" s="9">
        <v>0.3</v>
      </c>
    </row>
    <row r="2503" spans="1:8" x14ac:dyDescent="0.3">
      <c r="A2503" t="s">
        <v>908</v>
      </c>
      <c r="B2503" t="s">
        <v>909</v>
      </c>
      <c r="C2503">
        <v>224</v>
      </c>
      <c r="D2503" t="s">
        <v>7256</v>
      </c>
      <c r="E2503" s="2">
        <v>44596</v>
      </c>
      <c r="F2503" s="1">
        <v>252651</v>
      </c>
      <c r="G2503" s="1">
        <v>250055</v>
      </c>
      <c r="H2503" s="9">
        <v>0.31</v>
      </c>
    </row>
    <row r="2504" spans="1:8" x14ac:dyDescent="0.3">
      <c r="A2504" t="s">
        <v>692</v>
      </c>
      <c r="B2504" t="s">
        <v>693</v>
      </c>
      <c r="C2504">
        <v>10</v>
      </c>
      <c r="D2504" t="s">
        <v>7256</v>
      </c>
      <c r="E2504" t="s">
        <v>6550</v>
      </c>
      <c r="F2504" s="1">
        <v>5163</v>
      </c>
      <c r="G2504" s="1">
        <v>5163</v>
      </c>
      <c r="H2504" s="9">
        <v>1</v>
      </c>
    </row>
    <row r="2505" spans="1:8" x14ac:dyDescent="0.3">
      <c r="A2505" t="s">
        <v>1195</v>
      </c>
      <c r="B2505" t="s">
        <v>1196</v>
      </c>
      <c r="C2505">
        <v>14</v>
      </c>
      <c r="D2505" t="s">
        <v>7256</v>
      </c>
      <c r="E2505" t="s">
        <v>6483</v>
      </c>
      <c r="F2505" s="1">
        <v>26316</v>
      </c>
      <c r="G2505" s="1">
        <v>25550</v>
      </c>
      <c r="H2505" s="9">
        <v>1</v>
      </c>
    </row>
    <row r="2506" spans="1:8" x14ac:dyDescent="0.3">
      <c r="A2506" t="s">
        <v>1870</v>
      </c>
      <c r="B2506" t="s">
        <v>1871</v>
      </c>
      <c r="C2506">
        <v>2</v>
      </c>
      <c r="D2506" t="s">
        <v>7258</v>
      </c>
      <c r="E2506" t="s">
        <v>7259</v>
      </c>
      <c r="F2506" s="1">
        <v>1564</v>
      </c>
      <c r="G2506" s="1">
        <v>1518</v>
      </c>
      <c r="H2506" s="9">
        <v>1</v>
      </c>
    </row>
    <row r="2507" spans="1:8" x14ac:dyDescent="0.3">
      <c r="A2507" t="s">
        <v>1880</v>
      </c>
      <c r="B2507" t="s">
        <v>1881</v>
      </c>
      <c r="C2507">
        <v>2</v>
      </c>
      <c r="D2507" t="s">
        <v>7258</v>
      </c>
      <c r="E2507" t="s">
        <v>7259</v>
      </c>
      <c r="F2507" s="1">
        <v>15089</v>
      </c>
      <c r="G2507" s="1">
        <v>14793</v>
      </c>
      <c r="H2507" s="9">
        <v>1</v>
      </c>
    </row>
    <row r="2508" spans="1:8" x14ac:dyDescent="0.3">
      <c r="A2508" t="s">
        <v>2654</v>
      </c>
      <c r="B2508" t="s">
        <v>2655</v>
      </c>
      <c r="C2508">
        <v>95</v>
      </c>
      <c r="D2508" t="s">
        <v>7258</v>
      </c>
      <c r="E2508" s="2">
        <v>44406</v>
      </c>
      <c r="F2508" s="1">
        <v>1517</v>
      </c>
      <c r="G2508" s="1">
        <v>1517</v>
      </c>
      <c r="H2508" s="9">
        <v>0.75</v>
      </c>
    </row>
    <row r="2509" spans="1:8" x14ac:dyDescent="0.3">
      <c r="A2509" t="s">
        <v>2676</v>
      </c>
      <c r="B2509" t="s">
        <v>2677</v>
      </c>
      <c r="C2509">
        <v>95</v>
      </c>
      <c r="D2509" t="s">
        <v>7258</v>
      </c>
      <c r="E2509" s="2">
        <v>44406</v>
      </c>
      <c r="F2509" s="1">
        <v>34821</v>
      </c>
      <c r="G2509" s="1">
        <v>34821</v>
      </c>
      <c r="H2509" s="9">
        <v>0.75</v>
      </c>
    </row>
    <row r="2510" spans="1:8" x14ac:dyDescent="0.3">
      <c r="A2510" t="s">
        <v>2704</v>
      </c>
      <c r="B2510" t="s">
        <v>2705</v>
      </c>
      <c r="C2510">
        <v>95</v>
      </c>
      <c r="D2510" t="s">
        <v>7258</v>
      </c>
      <c r="E2510" s="2">
        <v>44406</v>
      </c>
      <c r="F2510" s="1">
        <v>6901</v>
      </c>
      <c r="G2510" s="1">
        <v>6901</v>
      </c>
      <c r="H2510" s="9">
        <v>0.75</v>
      </c>
    </row>
    <row r="2511" spans="1:8" x14ac:dyDescent="0.3">
      <c r="A2511" t="s">
        <v>694</v>
      </c>
      <c r="B2511" t="s">
        <v>695</v>
      </c>
      <c r="C2511">
        <v>10</v>
      </c>
      <c r="D2511" t="s">
        <v>7260</v>
      </c>
      <c r="E2511" t="s">
        <v>6424</v>
      </c>
      <c r="F2511" s="1">
        <v>5163</v>
      </c>
      <c r="G2511" s="1">
        <v>5163</v>
      </c>
      <c r="H2511" s="9">
        <v>1</v>
      </c>
    </row>
    <row r="2512" spans="1:8" x14ac:dyDescent="0.3">
      <c r="A2512" t="s">
        <v>7261</v>
      </c>
      <c r="B2512" t="s">
        <v>7262</v>
      </c>
      <c r="C2512">
        <v>11</v>
      </c>
      <c r="D2512" t="s">
        <v>7260</v>
      </c>
      <c r="E2512" t="s">
        <v>7057</v>
      </c>
      <c r="F2512" s="1">
        <v>0</v>
      </c>
      <c r="G2512" s="1">
        <v>0</v>
      </c>
      <c r="H2512" s="9">
        <v>1</v>
      </c>
    </row>
    <row r="2513" spans="1:8" x14ac:dyDescent="0.3">
      <c r="A2513" t="s">
        <v>2412</v>
      </c>
      <c r="B2513" t="s">
        <v>2413</v>
      </c>
      <c r="C2513">
        <v>4</v>
      </c>
      <c r="D2513" t="s">
        <v>7263</v>
      </c>
      <c r="E2513" t="s">
        <v>7193</v>
      </c>
      <c r="F2513" s="1">
        <v>3094</v>
      </c>
      <c r="G2513" s="1">
        <v>3094</v>
      </c>
      <c r="H2513" s="9">
        <v>1</v>
      </c>
    </row>
    <row r="2514" spans="1:8" x14ac:dyDescent="0.3">
      <c r="A2514" t="s">
        <v>2414</v>
      </c>
      <c r="B2514" t="s">
        <v>2415</v>
      </c>
      <c r="C2514">
        <v>4</v>
      </c>
      <c r="D2514" t="s">
        <v>7263</v>
      </c>
      <c r="E2514" t="s">
        <v>7193</v>
      </c>
      <c r="F2514" s="1">
        <v>3094</v>
      </c>
      <c r="G2514" s="1">
        <v>3094</v>
      </c>
      <c r="H2514" s="9">
        <v>1</v>
      </c>
    </row>
    <row r="2515" spans="1:8" x14ac:dyDescent="0.3">
      <c r="A2515" t="s">
        <v>2658</v>
      </c>
      <c r="B2515" t="s">
        <v>7264</v>
      </c>
      <c r="C2515">
        <v>4</v>
      </c>
      <c r="D2515" t="s">
        <v>7263</v>
      </c>
      <c r="E2515" t="s">
        <v>7193</v>
      </c>
      <c r="F2515" s="1">
        <v>1145</v>
      </c>
      <c r="G2515" s="1">
        <v>1145</v>
      </c>
      <c r="H2515" s="9">
        <v>1</v>
      </c>
    </row>
    <row r="2516" spans="1:8" x14ac:dyDescent="0.3">
      <c r="A2516" t="s">
        <v>2660</v>
      </c>
      <c r="B2516" t="s">
        <v>2661</v>
      </c>
      <c r="C2516">
        <v>4</v>
      </c>
      <c r="D2516" t="s">
        <v>7263</v>
      </c>
      <c r="E2516" t="s">
        <v>7193</v>
      </c>
      <c r="F2516" s="1">
        <v>3094</v>
      </c>
      <c r="G2516" s="1">
        <v>3094</v>
      </c>
      <c r="H2516" s="9">
        <v>1</v>
      </c>
    </row>
    <row r="2517" spans="1:8" x14ac:dyDescent="0.3">
      <c r="A2517" t="s">
        <v>255</v>
      </c>
      <c r="B2517" t="s">
        <v>256</v>
      </c>
      <c r="C2517">
        <v>5</v>
      </c>
      <c r="D2517" t="s">
        <v>7263</v>
      </c>
      <c r="E2517" t="s">
        <v>6550</v>
      </c>
      <c r="F2517" s="1">
        <v>51115</v>
      </c>
      <c r="G2517" s="1">
        <v>50113</v>
      </c>
      <c r="H2517" s="9">
        <v>1</v>
      </c>
    </row>
    <row r="2518" spans="1:8" x14ac:dyDescent="0.3">
      <c r="A2518" t="s">
        <v>2070</v>
      </c>
      <c r="B2518" t="s">
        <v>2071</v>
      </c>
      <c r="C2518">
        <v>7</v>
      </c>
      <c r="D2518" t="s">
        <v>7263</v>
      </c>
      <c r="E2518" t="s">
        <v>6424</v>
      </c>
      <c r="F2518" s="1">
        <v>4881</v>
      </c>
      <c r="G2518" s="1">
        <v>4739</v>
      </c>
      <c r="H2518" s="9">
        <v>1</v>
      </c>
    </row>
    <row r="2519" spans="1:8" x14ac:dyDescent="0.3">
      <c r="A2519" t="s">
        <v>3498</v>
      </c>
      <c r="B2519" t="s">
        <v>3499</v>
      </c>
      <c r="C2519">
        <v>7</v>
      </c>
      <c r="D2519" t="s">
        <v>7263</v>
      </c>
      <c r="E2519" t="s">
        <v>6424</v>
      </c>
      <c r="F2519" s="1">
        <v>5212</v>
      </c>
      <c r="G2519" s="1">
        <v>5098</v>
      </c>
      <c r="H2519" s="9">
        <v>1</v>
      </c>
    </row>
    <row r="2520" spans="1:8" x14ac:dyDescent="0.3">
      <c r="A2520" t="s">
        <v>3058</v>
      </c>
      <c r="B2520" t="s">
        <v>3059</v>
      </c>
      <c r="C2520">
        <v>7</v>
      </c>
      <c r="D2520" t="s">
        <v>7263</v>
      </c>
      <c r="E2520" t="s">
        <v>6424</v>
      </c>
      <c r="F2520" s="1">
        <v>24847</v>
      </c>
      <c r="G2520" s="1">
        <v>24847</v>
      </c>
      <c r="H2520" s="9">
        <v>1</v>
      </c>
    </row>
    <row r="2521" spans="1:8" x14ac:dyDescent="0.3">
      <c r="A2521" t="s">
        <v>1912</v>
      </c>
      <c r="B2521" t="s">
        <v>1913</v>
      </c>
      <c r="C2521">
        <v>29</v>
      </c>
      <c r="D2521" t="s">
        <v>7263</v>
      </c>
      <c r="E2521" t="s">
        <v>6993</v>
      </c>
      <c r="F2521" s="1">
        <v>1879</v>
      </c>
      <c r="G2521" s="1">
        <v>1824</v>
      </c>
      <c r="H2521" s="9">
        <v>1</v>
      </c>
    </row>
    <row r="2522" spans="1:8" x14ac:dyDescent="0.3">
      <c r="A2522" t="s">
        <v>1942</v>
      </c>
      <c r="B2522" t="s">
        <v>1943</v>
      </c>
      <c r="C2522">
        <v>29</v>
      </c>
      <c r="D2522" t="s">
        <v>7263</v>
      </c>
      <c r="E2522" t="s">
        <v>6993</v>
      </c>
      <c r="F2522" s="1">
        <v>20126</v>
      </c>
      <c r="G2522" s="1">
        <v>19732</v>
      </c>
      <c r="H2522" s="9">
        <v>1</v>
      </c>
    </row>
    <row r="2523" spans="1:8" x14ac:dyDescent="0.3">
      <c r="A2523" t="s">
        <v>640</v>
      </c>
      <c r="B2523" t="s">
        <v>641</v>
      </c>
      <c r="C2523">
        <v>35</v>
      </c>
      <c r="D2523" t="s">
        <v>7263</v>
      </c>
      <c r="E2523" t="s">
        <v>7265</v>
      </c>
      <c r="F2523" s="1">
        <v>2561</v>
      </c>
      <c r="G2523" s="1">
        <v>2561</v>
      </c>
      <c r="H2523" s="9">
        <v>1</v>
      </c>
    </row>
    <row r="2524" spans="1:8" x14ac:dyDescent="0.3">
      <c r="A2524" t="s">
        <v>654</v>
      </c>
      <c r="B2524" t="s">
        <v>655</v>
      </c>
      <c r="C2524">
        <v>35</v>
      </c>
      <c r="D2524" t="s">
        <v>7263</v>
      </c>
      <c r="E2524" t="s">
        <v>7265</v>
      </c>
      <c r="F2524" s="1">
        <v>7521</v>
      </c>
      <c r="G2524" s="1">
        <v>7521</v>
      </c>
      <c r="H2524" s="9">
        <v>1</v>
      </c>
    </row>
    <row r="2525" spans="1:8" x14ac:dyDescent="0.3">
      <c r="A2525" t="s">
        <v>445</v>
      </c>
      <c r="B2525" t="s">
        <v>446</v>
      </c>
      <c r="C2525">
        <v>87</v>
      </c>
      <c r="D2525" t="s">
        <v>7263</v>
      </c>
      <c r="E2525" s="2">
        <v>44399</v>
      </c>
      <c r="F2525" s="1">
        <v>1316</v>
      </c>
      <c r="G2525" s="1">
        <v>1240</v>
      </c>
      <c r="H2525" s="9">
        <v>0.2</v>
      </c>
    </row>
    <row r="2526" spans="1:8" x14ac:dyDescent="0.3">
      <c r="A2526" t="s">
        <v>447</v>
      </c>
      <c r="B2526" t="s">
        <v>448</v>
      </c>
      <c r="C2526">
        <v>93</v>
      </c>
      <c r="D2526" t="s">
        <v>7263</v>
      </c>
      <c r="E2526" s="2">
        <v>44407</v>
      </c>
      <c r="F2526" s="1">
        <v>1316</v>
      </c>
      <c r="G2526" s="1">
        <v>1240</v>
      </c>
      <c r="H2526" s="9">
        <v>0.5</v>
      </c>
    </row>
    <row r="2527" spans="1:8" x14ac:dyDescent="0.3">
      <c r="A2527" t="s">
        <v>489</v>
      </c>
      <c r="B2527" t="s">
        <v>490</v>
      </c>
      <c r="C2527">
        <v>110</v>
      </c>
      <c r="D2527" t="s">
        <v>7263</v>
      </c>
      <c r="E2527" s="2">
        <v>44432</v>
      </c>
      <c r="F2527" s="1">
        <v>63703</v>
      </c>
      <c r="G2527" s="1">
        <v>61847</v>
      </c>
      <c r="H2527" s="9">
        <v>0.1</v>
      </c>
    </row>
    <row r="2528" spans="1:8" x14ac:dyDescent="0.3">
      <c r="A2528" t="s">
        <v>696</v>
      </c>
      <c r="B2528" t="s">
        <v>697</v>
      </c>
      <c r="C2528">
        <v>6</v>
      </c>
      <c r="D2528" t="s">
        <v>7193</v>
      </c>
      <c r="E2528" t="s">
        <v>7057</v>
      </c>
      <c r="F2528" s="1">
        <v>5163</v>
      </c>
      <c r="G2528" s="1">
        <v>5163</v>
      </c>
      <c r="H2528" s="9">
        <v>1</v>
      </c>
    </row>
    <row r="2529" spans="1:8" x14ac:dyDescent="0.3">
      <c r="A2529" t="s">
        <v>7266</v>
      </c>
      <c r="B2529" t="s">
        <v>7267</v>
      </c>
      <c r="C2529">
        <v>0</v>
      </c>
      <c r="E2529" t="s">
        <v>6550</v>
      </c>
      <c r="F2529" s="1">
        <v>0</v>
      </c>
      <c r="G2529" s="1">
        <v>0</v>
      </c>
      <c r="H2529" s="9">
        <v>1</v>
      </c>
    </row>
    <row r="2530" spans="1:8" x14ac:dyDescent="0.3">
      <c r="A2530" t="s">
        <v>1539</v>
      </c>
      <c r="B2530" t="s">
        <v>1540</v>
      </c>
      <c r="C2530">
        <v>76</v>
      </c>
      <c r="D2530" t="s">
        <v>6550</v>
      </c>
      <c r="E2530" s="2">
        <v>44391</v>
      </c>
      <c r="F2530" s="1">
        <v>31221</v>
      </c>
      <c r="G2530" s="1">
        <v>31221</v>
      </c>
      <c r="H2530" s="9">
        <v>0.4</v>
      </c>
    </row>
    <row r="2531" spans="1:8" x14ac:dyDescent="0.3">
      <c r="A2531" t="s">
        <v>7268</v>
      </c>
      <c r="B2531" t="s">
        <v>7269</v>
      </c>
      <c r="C2531">
        <v>0</v>
      </c>
      <c r="E2531" t="s">
        <v>6579</v>
      </c>
      <c r="F2531" s="1">
        <v>0</v>
      </c>
      <c r="G2531" s="1">
        <v>0</v>
      </c>
      <c r="H2531" s="9">
        <v>1</v>
      </c>
    </row>
    <row r="2532" spans="1:8" x14ac:dyDescent="0.3">
      <c r="A2532" t="s">
        <v>7270</v>
      </c>
      <c r="B2532" t="s">
        <v>7271</v>
      </c>
      <c r="C2532">
        <v>0</v>
      </c>
      <c r="E2532" t="s">
        <v>6579</v>
      </c>
      <c r="F2532" s="1">
        <v>0</v>
      </c>
      <c r="G2532" s="1">
        <v>0</v>
      </c>
      <c r="H2532" s="9">
        <v>1</v>
      </c>
    </row>
    <row r="2533" spans="1:8" x14ac:dyDescent="0.3">
      <c r="A2533" t="s">
        <v>100</v>
      </c>
      <c r="B2533" t="s">
        <v>101</v>
      </c>
      <c r="C2533">
        <v>1</v>
      </c>
      <c r="D2533" t="s">
        <v>6579</v>
      </c>
      <c r="E2533" t="s">
        <v>6424</v>
      </c>
      <c r="F2533" s="1">
        <v>3761</v>
      </c>
      <c r="G2533" s="1">
        <v>3652</v>
      </c>
      <c r="H2533" s="9">
        <v>1</v>
      </c>
    </row>
    <row r="2534" spans="1:8" x14ac:dyDescent="0.3">
      <c r="A2534" t="s">
        <v>102</v>
      </c>
      <c r="B2534" t="s">
        <v>103</v>
      </c>
      <c r="C2534">
        <v>1</v>
      </c>
      <c r="D2534" t="s">
        <v>6579</v>
      </c>
      <c r="E2534" t="s">
        <v>6424</v>
      </c>
      <c r="F2534" s="1">
        <v>0</v>
      </c>
      <c r="G2534" s="1">
        <v>0</v>
      </c>
      <c r="H2534" s="9">
        <v>1</v>
      </c>
    </row>
    <row r="2535" spans="1:8" x14ac:dyDescent="0.3">
      <c r="A2535" t="s">
        <v>104</v>
      </c>
      <c r="B2535" t="s">
        <v>105</v>
      </c>
      <c r="C2535">
        <v>1</v>
      </c>
      <c r="D2535" t="s">
        <v>6579</v>
      </c>
      <c r="E2535" t="s">
        <v>6424</v>
      </c>
      <c r="F2535" s="1">
        <v>0</v>
      </c>
      <c r="G2535" s="1">
        <v>0</v>
      </c>
      <c r="H2535" s="9">
        <v>1</v>
      </c>
    </row>
    <row r="2536" spans="1:8" x14ac:dyDescent="0.3">
      <c r="A2536" t="s">
        <v>106</v>
      </c>
      <c r="B2536" t="s">
        <v>107</v>
      </c>
      <c r="C2536">
        <v>1</v>
      </c>
      <c r="D2536" t="s">
        <v>6579</v>
      </c>
      <c r="E2536" t="s">
        <v>6424</v>
      </c>
      <c r="F2536" s="1">
        <v>6964</v>
      </c>
      <c r="G2536" s="1">
        <v>6828</v>
      </c>
      <c r="H2536" s="9">
        <v>1</v>
      </c>
    </row>
    <row r="2537" spans="1:8" x14ac:dyDescent="0.3">
      <c r="A2537" t="s">
        <v>108</v>
      </c>
      <c r="B2537" t="s">
        <v>109</v>
      </c>
      <c r="C2537">
        <v>1</v>
      </c>
      <c r="D2537" t="s">
        <v>6579</v>
      </c>
      <c r="E2537" t="s">
        <v>6424</v>
      </c>
      <c r="F2537" s="1">
        <v>1316</v>
      </c>
      <c r="G2537" s="1">
        <v>1277</v>
      </c>
      <c r="H2537" s="9">
        <v>1</v>
      </c>
    </row>
    <row r="2538" spans="1:8" x14ac:dyDescent="0.3">
      <c r="A2538" t="s">
        <v>110</v>
      </c>
      <c r="B2538" t="s">
        <v>111</v>
      </c>
      <c r="C2538">
        <v>1</v>
      </c>
      <c r="D2538" t="s">
        <v>6579</v>
      </c>
      <c r="E2538" t="s">
        <v>6424</v>
      </c>
      <c r="F2538" s="1">
        <v>1316</v>
      </c>
      <c r="G2538" s="1">
        <v>1277</v>
      </c>
      <c r="H2538" s="9">
        <v>1</v>
      </c>
    </row>
    <row r="2539" spans="1:8" x14ac:dyDescent="0.3">
      <c r="A2539" t="s">
        <v>7272</v>
      </c>
      <c r="B2539" t="s">
        <v>7273</v>
      </c>
      <c r="C2539">
        <v>0</v>
      </c>
      <c r="D2539" t="s">
        <v>6424</v>
      </c>
      <c r="F2539" s="1">
        <v>0</v>
      </c>
      <c r="G2539" s="1">
        <v>0</v>
      </c>
      <c r="H2539" s="9">
        <v>1</v>
      </c>
    </row>
    <row r="2540" spans="1:8" x14ac:dyDescent="0.3">
      <c r="A2540" t="s">
        <v>7274</v>
      </c>
      <c r="B2540" t="s">
        <v>7275</v>
      </c>
      <c r="C2540">
        <v>0</v>
      </c>
      <c r="E2540" t="s">
        <v>6424</v>
      </c>
      <c r="F2540" s="1">
        <v>0</v>
      </c>
      <c r="G2540" s="1">
        <v>0</v>
      </c>
      <c r="H2540" s="9">
        <v>1</v>
      </c>
    </row>
    <row r="2541" spans="1:8" x14ac:dyDescent="0.3">
      <c r="A2541" t="s">
        <v>7276</v>
      </c>
      <c r="B2541" t="s">
        <v>7277</v>
      </c>
      <c r="C2541">
        <v>0</v>
      </c>
      <c r="E2541" t="s">
        <v>6424</v>
      </c>
      <c r="F2541" s="1">
        <v>0</v>
      </c>
      <c r="G2541" s="1">
        <v>0</v>
      </c>
      <c r="H2541" s="9">
        <v>1</v>
      </c>
    </row>
    <row r="2542" spans="1:8" x14ac:dyDescent="0.3">
      <c r="A2542" t="s">
        <v>7278</v>
      </c>
      <c r="B2542" t="s">
        <v>7279</v>
      </c>
      <c r="C2542">
        <v>86</v>
      </c>
      <c r="D2542" t="s">
        <v>6424</v>
      </c>
      <c r="E2542" s="2">
        <v>44407</v>
      </c>
      <c r="F2542" s="1">
        <v>0</v>
      </c>
      <c r="G2542" s="1">
        <v>0</v>
      </c>
      <c r="H2542" s="9">
        <v>0.5</v>
      </c>
    </row>
    <row r="2543" spans="1:8" x14ac:dyDescent="0.3">
      <c r="A2543" t="s">
        <v>7280</v>
      </c>
      <c r="B2543" t="s">
        <v>7281</v>
      </c>
      <c r="C2543">
        <v>152</v>
      </c>
      <c r="D2543" t="s">
        <v>6424</v>
      </c>
      <c r="E2543" s="2">
        <v>44503</v>
      </c>
      <c r="F2543" s="1">
        <v>0</v>
      </c>
      <c r="G2543" s="1">
        <v>0</v>
      </c>
      <c r="H2543" s="9">
        <v>0.15</v>
      </c>
    </row>
    <row r="2544" spans="1:8" x14ac:dyDescent="0.3">
      <c r="A2544" t="s">
        <v>7282</v>
      </c>
      <c r="B2544" t="s">
        <v>7283</v>
      </c>
      <c r="C2544">
        <v>0</v>
      </c>
      <c r="E2544" t="s">
        <v>6424</v>
      </c>
      <c r="F2544" s="1">
        <v>0</v>
      </c>
      <c r="G2544" s="1">
        <v>0</v>
      </c>
      <c r="H2544" s="9">
        <v>1</v>
      </c>
    </row>
    <row r="2545" spans="1:8" x14ac:dyDescent="0.3">
      <c r="A2545" t="s">
        <v>1160</v>
      </c>
      <c r="B2545" t="s">
        <v>1161</v>
      </c>
      <c r="C2545">
        <v>4</v>
      </c>
      <c r="D2545" t="s">
        <v>7170</v>
      </c>
      <c r="E2545" t="s">
        <v>7284</v>
      </c>
      <c r="F2545" s="1">
        <v>19394</v>
      </c>
      <c r="G2545" s="1">
        <v>18829</v>
      </c>
      <c r="H2545" s="9">
        <v>1</v>
      </c>
    </row>
    <row r="2546" spans="1:8" x14ac:dyDescent="0.3">
      <c r="A2546" t="s">
        <v>7285</v>
      </c>
      <c r="B2546" t="s">
        <v>7286</v>
      </c>
      <c r="C2546">
        <v>21</v>
      </c>
      <c r="D2546" t="s">
        <v>7170</v>
      </c>
      <c r="E2546" t="s">
        <v>6993</v>
      </c>
      <c r="F2546" s="1">
        <v>0</v>
      </c>
      <c r="G2546" s="1">
        <v>0</v>
      </c>
      <c r="H2546" s="9">
        <v>1</v>
      </c>
    </row>
    <row r="2547" spans="1:8" x14ac:dyDescent="0.3">
      <c r="A2547" t="s">
        <v>7287</v>
      </c>
      <c r="B2547" t="s">
        <v>7288</v>
      </c>
      <c r="C2547">
        <v>21</v>
      </c>
      <c r="D2547" t="s">
        <v>7170</v>
      </c>
      <c r="E2547" t="s">
        <v>6993</v>
      </c>
      <c r="F2547" s="1">
        <v>0</v>
      </c>
      <c r="G2547" s="1">
        <v>0</v>
      </c>
      <c r="H2547" s="9">
        <v>1</v>
      </c>
    </row>
    <row r="2548" spans="1:8" x14ac:dyDescent="0.3">
      <c r="A2548" t="s">
        <v>2940</v>
      </c>
      <c r="B2548" t="s">
        <v>2941</v>
      </c>
      <c r="C2548">
        <v>61</v>
      </c>
      <c r="D2548" t="s">
        <v>7170</v>
      </c>
      <c r="E2548" t="s">
        <v>7289</v>
      </c>
      <c r="F2548" s="1">
        <v>2458</v>
      </c>
      <c r="G2548" s="1">
        <v>2427</v>
      </c>
      <c r="H2548" s="9">
        <v>1</v>
      </c>
    </row>
    <row r="2549" spans="1:8" x14ac:dyDescent="0.3">
      <c r="A2549" t="s">
        <v>2958</v>
      </c>
      <c r="B2549" t="s">
        <v>2959</v>
      </c>
      <c r="C2549">
        <v>61</v>
      </c>
      <c r="D2549" t="s">
        <v>7170</v>
      </c>
      <c r="E2549" t="s">
        <v>7289</v>
      </c>
      <c r="F2549" s="1">
        <v>17793</v>
      </c>
      <c r="G2549" s="1">
        <v>17564</v>
      </c>
      <c r="H2549" s="9">
        <v>1</v>
      </c>
    </row>
    <row r="2550" spans="1:8" x14ac:dyDescent="0.3">
      <c r="A2550" t="s">
        <v>2942</v>
      </c>
      <c r="B2550" t="s">
        <v>2943</v>
      </c>
      <c r="C2550">
        <v>147</v>
      </c>
      <c r="D2550" t="s">
        <v>7170</v>
      </c>
      <c r="E2550" s="2">
        <v>44497</v>
      </c>
      <c r="F2550" s="1">
        <v>1250</v>
      </c>
      <c r="G2550" s="1">
        <v>1213</v>
      </c>
      <c r="H2550" s="9">
        <v>0.6</v>
      </c>
    </row>
    <row r="2551" spans="1:8" x14ac:dyDescent="0.3">
      <c r="A2551" t="s">
        <v>2960</v>
      </c>
      <c r="B2551" t="s">
        <v>2961</v>
      </c>
      <c r="C2551">
        <v>147</v>
      </c>
      <c r="D2551" t="s">
        <v>7170</v>
      </c>
      <c r="E2551" s="2">
        <v>44497</v>
      </c>
      <c r="F2551" s="1">
        <v>16825</v>
      </c>
      <c r="G2551" s="1">
        <v>16335</v>
      </c>
      <c r="H2551" s="9">
        <v>0.6</v>
      </c>
    </row>
    <row r="2552" spans="1:8" x14ac:dyDescent="0.3">
      <c r="A2552" t="s">
        <v>7290</v>
      </c>
      <c r="B2552" t="s">
        <v>7291</v>
      </c>
      <c r="C2552">
        <v>0</v>
      </c>
      <c r="D2552" t="s">
        <v>7170</v>
      </c>
      <c r="F2552" s="1">
        <v>0</v>
      </c>
      <c r="G2552" s="1">
        <v>0</v>
      </c>
      <c r="H2552" s="9">
        <v>1</v>
      </c>
    </row>
    <row r="2553" spans="1:8" x14ac:dyDescent="0.3">
      <c r="A2553" t="s">
        <v>7292</v>
      </c>
      <c r="B2553" t="s">
        <v>7293</v>
      </c>
      <c r="C2553">
        <v>0</v>
      </c>
      <c r="E2553" t="s">
        <v>7170</v>
      </c>
      <c r="F2553" s="1">
        <v>0</v>
      </c>
      <c r="G2553" s="1">
        <v>0</v>
      </c>
      <c r="H2553" s="9">
        <v>1</v>
      </c>
    </row>
    <row r="2554" spans="1:8" x14ac:dyDescent="0.3">
      <c r="A2554" t="s">
        <v>7294</v>
      </c>
      <c r="B2554" t="s">
        <v>7295</v>
      </c>
      <c r="C2554">
        <v>0</v>
      </c>
      <c r="E2554" t="s">
        <v>7170</v>
      </c>
      <c r="F2554" s="1">
        <v>0</v>
      </c>
      <c r="G2554" s="1">
        <v>0</v>
      </c>
      <c r="H2554" s="9">
        <v>1</v>
      </c>
    </row>
    <row r="2555" spans="1:8" x14ac:dyDescent="0.3">
      <c r="A2555" t="s">
        <v>7296</v>
      </c>
      <c r="B2555" t="s">
        <v>7297</v>
      </c>
      <c r="C2555">
        <v>0</v>
      </c>
      <c r="E2555" t="s">
        <v>7170</v>
      </c>
      <c r="F2555" s="1">
        <v>0</v>
      </c>
      <c r="G2555" s="1">
        <v>0</v>
      </c>
      <c r="H2555" s="9">
        <v>1</v>
      </c>
    </row>
    <row r="2556" spans="1:8" x14ac:dyDescent="0.3">
      <c r="A2556" t="s">
        <v>7298</v>
      </c>
      <c r="B2556" t="s">
        <v>7299</v>
      </c>
      <c r="C2556">
        <v>0</v>
      </c>
      <c r="E2556" t="s">
        <v>7170</v>
      </c>
      <c r="F2556" s="1">
        <v>0</v>
      </c>
      <c r="G2556" s="1">
        <v>0</v>
      </c>
      <c r="H2556" s="9">
        <v>1</v>
      </c>
    </row>
    <row r="2557" spans="1:8" x14ac:dyDescent="0.3">
      <c r="A2557" t="s">
        <v>7300</v>
      </c>
      <c r="B2557" t="s">
        <v>7301</v>
      </c>
      <c r="C2557">
        <v>21</v>
      </c>
      <c r="D2557" t="s">
        <v>7170</v>
      </c>
      <c r="E2557" t="s">
        <v>6993</v>
      </c>
      <c r="F2557" s="1">
        <v>0</v>
      </c>
      <c r="G2557" s="1">
        <v>0</v>
      </c>
      <c r="H2557" s="9">
        <v>1</v>
      </c>
    </row>
    <row r="2558" spans="1:8" x14ac:dyDescent="0.3">
      <c r="A2558" t="s">
        <v>2982</v>
      </c>
      <c r="B2558" t="s">
        <v>2983</v>
      </c>
      <c r="C2558">
        <v>21</v>
      </c>
      <c r="D2558" t="s">
        <v>7170</v>
      </c>
      <c r="E2558" t="s">
        <v>6993</v>
      </c>
      <c r="F2558" s="1">
        <v>7818</v>
      </c>
      <c r="G2558" s="1">
        <v>7818</v>
      </c>
      <c r="H2558" s="9">
        <v>1</v>
      </c>
    </row>
    <row r="2559" spans="1:8" x14ac:dyDescent="0.3">
      <c r="A2559" t="s">
        <v>2986</v>
      </c>
      <c r="B2559" t="s">
        <v>2987</v>
      </c>
      <c r="C2559">
        <v>21</v>
      </c>
      <c r="D2559" t="s">
        <v>7170</v>
      </c>
      <c r="E2559" t="s">
        <v>6993</v>
      </c>
      <c r="F2559" s="1">
        <v>6255</v>
      </c>
      <c r="G2559" s="1">
        <v>6255</v>
      </c>
      <c r="H2559" s="9">
        <v>1</v>
      </c>
    </row>
    <row r="2560" spans="1:8" x14ac:dyDescent="0.3">
      <c r="A2560" t="s">
        <v>7302</v>
      </c>
      <c r="B2560" t="s">
        <v>7303</v>
      </c>
      <c r="C2560">
        <v>0</v>
      </c>
      <c r="D2560" t="s">
        <v>7057</v>
      </c>
      <c r="F2560" s="1">
        <v>0</v>
      </c>
      <c r="G2560" s="1">
        <v>0</v>
      </c>
      <c r="H2560" s="9">
        <v>1</v>
      </c>
    </row>
    <row r="2561" spans="1:8" x14ac:dyDescent="0.3">
      <c r="A2561" t="s">
        <v>1275</v>
      </c>
      <c r="B2561" t="s">
        <v>1276</v>
      </c>
      <c r="C2561">
        <v>4</v>
      </c>
      <c r="D2561" t="s">
        <v>7057</v>
      </c>
      <c r="E2561" t="s">
        <v>7304</v>
      </c>
      <c r="F2561" s="1">
        <v>6382</v>
      </c>
      <c r="G2561" s="1">
        <v>6196</v>
      </c>
      <c r="H2561" s="9">
        <v>1</v>
      </c>
    </row>
    <row r="2562" spans="1:8" x14ac:dyDescent="0.3">
      <c r="A2562" t="s">
        <v>7305</v>
      </c>
      <c r="B2562" t="s">
        <v>7306</v>
      </c>
      <c r="C2562">
        <v>4</v>
      </c>
      <c r="D2562" t="s">
        <v>6483</v>
      </c>
      <c r="E2562" t="s">
        <v>7307</v>
      </c>
      <c r="F2562" s="1">
        <v>0</v>
      </c>
      <c r="G2562" s="1">
        <v>0</v>
      </c>
      <c r="H2562" s="9">
        <v>1</v>
      </c>
    </row>
    <row r="2563" spans="1:8" x14ac:dyDescent="0.3">
      <c r="A2563" t="s">
        <v>7308</v>
      </c>
      <c r="B2563" t="s">
        <v>7309</v>
      </c>
      <c r="C2563">
        <v>4</v>
      </c>
      <c r="D2563" t="s">
        <v>6483</v>
      </c>
      <c r="E2563" t="s">
        <v>7307</v>
      </c>
      <c r="F2563" s="1">
        <v>0</v>
      </c>
      <c r="G2563" s="1">
        <v>0</v>
      </c>
      <c r="H2563" s="9">
        <v>1</v>
      </c>
    </row>
    <row r="2564" spans="1:8" x14ac:dyDescent="0.3">
      <c r="A2564" t="s">
        <v>698</v>
      </c>
      <c r="B2564" t="s">
        <v>699</v>
      </c>
      <c r="C2564">
        <v>6</v>
      </c>
      <c r="D2564" t="s">
        <v>6483</v>
      </c>
      <c r="E2564" t="s">
        <v>7310</v>
      </c>
      <c r="F2564" s="1">
        <v>5163</v>
      </c>
      <c r="G2564" s="1">
        <v>5163</v>
      </c>
      <c r="H2564" s="9">
        <v>1</v>
      </c>
    </row>
    <row r="2565" spans="1:8" x14ac:dyDescent="0.3">
      <c r="A2565" t="s">
        <v>7311</v>
      </c>
      <c r="B2565" t="s">
        <v>7312</v>
      </c>
      <c r="C2565">
        <v>0</v>
      </c>
      <c r="E2565" t="s">
        <v>6483</v>
      </c>
      <c r="F2565" s="1">
        <v>0</v>
      </c>
      <c r="G2565" s="1">
        <v>0</v>
      </c>
      <c r="H2565" s="9">
        <v>1</v>
      </c>
    </row>
    <row r="2566" spans="1:8" x14ac:dyDescent="0.3">
      <c r="A2566" t="s">
        <v>7313</v>
      </c>
      <c r="B2566" t="s">
        <v>7314</v>
      </c>
      <c r="C2566">
        <v>18</v>
      </c>
      <c r="D2566" t="s">
        <v>7315</v>
      </c>
      <c r="E2566" t="s">
        <v>6993</v>
      </c>
      <c r="F2566" s="1">
        <v>0</v>
      </c>
      <c r="G2566" s="1">
        <v>0</v>
      </c>
      <c r="H2566" s="9">
        <v>1</v>
      </c>
    </row>
    <row r="2567" spans="1:8" x14ac:dyDescent="0.3">
      <c r="A2567" t="s">
        <v>7316</v>
      </c>
      <c r="B2567" t="s">
        <v>7317</v>
      </c>
      <c r="C2567">
        <v>4</v>
      </c>
      <c r="D2567" t="s">
        <v>7304</v>
      </c>
      <c r="E2567" t="s">
        <v>7318</v>
      </c>
      <c r="F2567" s="1">
        <v>0</v>
      </c>
      <c r="G2567" s="1">
        <v>0</v>
      </c>
      <c r="H2567" s="9">
        <v>1</v>
      </c>
    </row>
    <row r="2568" spans="1:8" x14ac:dyDescent="0.3">
      <c r="A2568" t="s">
        <v>7319</v>
      </c>
      <c r="B2568" t="s">
        <v>7320</v>
      </c>
      <c r="C2568">
        <v>4</v>
      </c>
      <c r="D2568" t="s">
        <v>7307</v>
      </c>
      <c r="E2568" t="s">
        <v>7046</v>
      </c>
      <c r="F2568" s="1">
        <v>0</v>
      </c>
      <c r="G2568" s="1">
        <v>0</v>
      </c>
      <c r="H2568" s="9">
        <v>1</v>
      </c>
    </row>
    <row r="2569" spans="1:8" x14ac:dyDescent="0.3">
      <c r="A2569" t="s">
        <v>3274</v>
      </c>
      <c r="B2569" t="s">
        <v>3275</v>
      </c>
      <c r="C2569">
        <v>3</v>
      </c>
      <c r="D2569" t="s">
        <v>7310</v>
      </c>
      <c r="E2569" t="s">
        <v>7046</v>
      </c>
      <c r="F2569" s="1">
        <v>11284</v>
      </c>
      <c r="G2569" s="1">
        <v>11284</v>
      </c>
      <c r="H2569" s="9">
        <v>1</v>
      </c>
    </row>
    <row r="2570" spans="1:8" x14ac:dyDescent="0.3">
      <c r="A2570" t="s">
        <v>3340</v>
      </c>
      <c r="B2570" t="s">
        <v>3341</v>
      </c>
      <c r="C2570">
        <v>3</v>
      </c>
      <c r="D2570" t="s">
        <v>7310</v>
      </c>
      <c r="E2570" t="s">
        <v>7046</v>
      </c>
      <c r="F2570" s="1">
        <v>7435</v>
      </c>
      <c r="G2570" s="1">
        <v>7435</v>
      </c>
      <c r="H2570" s="9">
        <v>1</v>
      </c>
    </row>
    <row r="2571" spans="1:8" x14ac:dyDescent="0.3">
      <c r="A2571" t="s">
        <v>3356</v>
      </c>
      <c r="B2571" t="s">
        <v>3357</v>
      </c>
      <c r="C2571">
        <v>3</v>
      </c>
      <c r="D2571" t="s">
        <v>7310</v>
      </c>
      <c r="E2571" t="s">
        <v>7046</v>
      </c>
      <c r="F2571" s="1">
        <v>65672</v>
      </c>
      <c r="G2571" s="1">
        <v>65672</v>
      </c>
      <c r="H2571" s="9">
        <v>1</v>
      </c>
    </row>
    <row r="2572" spans="1:8" x14ac:dyDescent="0.3">
      <c r="A2572" t="s">
        <v>7321</v>
      </c>
      <c r="B2572" t="s">
        <v>7322</v>
      </c>
      <c r="C2572">
        <v>14</v>
      </c>
      <c r="D2572" t="s">
        <v>7310</v>
      </c>
      <c r="E2572" t="s">
        <v>6993</v>
      </c>
      <c r="F2572" s="1">
        <v>0</v>
      </c>
      <c r="G2572" s="1">
        <v>0</v>
      </c>
      <c r="H2572" s="9">
        <v>1</v>
      </c>
    </row>
    <row r="2573" spans="1:8" x14ac:dyDescent="0.3">
      <c r="A2573" t="s">
        <v>700</v>
      </c>
      <c r="B2573" t="s">
        <v>701</v>
      </c>
      <c r="C2573">
        <v>6</v>
      </c>
      <c r="D2573" t="s">
        <v>7323</v>
      </c>
      <c r="E2573" t="s">
        <v>7324</v>
      </c>
      <c r="F2573" s="1">
        <v>5163</v>
      </c>
      <c r="G2573" s="1">
        <v>5163</v>
      </c>
      <c r="H2573" s="9">
        <v>1</v>
      </c>
    </row>
    <row r="2574" spans="1:8" x14ac:dyDescent="0.3">
      <c r="A2574" t="s">
        <v>7325</v>
      </c>
      <c r="B2574" t="s">
        <v>7326</v>
      </c>
      <c r="C2574">
        <v>53</v>
      </c>
      <c r="D2574" t="s">
        <v>7318</v>
      </c>
      <c r="E2574" t="s">
        <v>6441</v>
      </c>
      <c r="F2574" s="1">
        <v>0</v>
      </c>
      <c r="G2574" s="1">
        <v>0</v>
      </c>
      <c r="H2574" s="9">
        <v>1</v>
      </c>
    </row>
    <row r="2575" spans="1:8" x14ac:dyDescent="0.3">
      <c r="A2575" t="s">
        <v>7327</v>
      </c>
      <c r="B2575" t="s">
        <v>7328</v>
      </c>
      <c r="C2575">
        <v>0</v>
      </c>
      <c r="E2575" t="s">
        <v>7046</v>
      </c>
      <c r="F2575" s="1">
        <v>0</v>
      </c>
      <c r="G2575" s="1">
        <v>0</v>
      </c>
      <c r="H2575" s="9">
        <v>1</v>
      </c>
    </row>
    <row r="2576" spans="1:8" x14ac:dyDescent="0.3">
      <c r="A2576" t="s">
        <v>7329</v>
      </c>
      <c r="B2576" t="s">
        <v>7330</v>
      </c>
      <c r="C2576">
        <v>0</v>
      </c>
      <c r="E2576" t="s">
        <v>7046</v>
      </c>
      <c r="F2576" s="1">
        <v>0</v>
      </c>
      <c r="G2576" s="1">
        <v>0</v>
      </c>
      <c r="H2576" s="9">
        <v>1</v>
      </c>
    </row>
    <row r="2577" spans="1:8" x14ac:dyDescent="0.3">
      <c r="A2577" t="s">
        <v>7331</v>
      </c>
      <c r="B2577" t="s">
        <v>7332</v>
      </c>
      <c r="C2577">
        <v>4</v>
      </c>
      <c r="D2577" t="s">
        <v>7046</v>
      </c>
      <c r="E2577" t="s">
        <v>7254</v>
      </c>
      <c r="F2577" s="1">
        <v>0</v>
      </c>
      <c r="G2577" s="1">
        <v>0</v>
      </c>
      <c r="H2577" s="9">
        <v>1</v>
      </c>
    </row>
    <row r="2578" spans="1:8" x14ac:dyDescent="0.3">
      <c r="A2578" t="s">
        <v>3390</v>
      </c>
      <c r="B2578" t="s">
        <v>3391</v>
      </c>
      <c r="C2578">
        <v>53</v>
      </c>
      <c r="D2578" t="s">
        <v>7046</v>
      </c>
      <c r="E2578" t="s">
        <v>6778</v>
      </c>
      <c r="F2578" s="1">
        <v>5642</v>
      </c>
      <c r="G2578" s="1">
        <v>5478</v>
      </c>
      <c r="H2578" s="9">
        <v>1</v>
      </c>
    </row>
    <row r="2579" spans="1:8" x14ac:dyDescent="0.3">
      <c r="A2579" t="s">
        <v>3412</v>
      </c>
      <c r="B2579" t="s">
        <v>3413</v>
      </c>
      <c r="C2579">
        <v>53</v>
      </c>
      <c r="D2579" t="s">
        <v>7046</v>
      </c>
      <c r="E2579" t="s">
        <v>6778</v>
      </c>
      <c r="F2579" s="1">
        <v>18202</v>
      </c>
      <c r="G2579" s="1">
        <v>17672</v>
      </c>
      <c r="H2579" s="9">
        <v>1</v>
      </c>
    </row>
    <row r="2580" spans="1:8" x14ac:dyDescent="0.3">
      <c r="A2580" t="s">
        <v>3514</v>
      </c>
      <c r="B2580" t="s">
        <v>3515</v>
      </c>
      <c r="C2580">
        <v>93</v>
      </c>
      <c r="D2580" t="s">
        <v>7046</v>
      </c>
      <c r="E2580" s="2">
        <v>44433</v>
      </c>
      <c r="F2580" s="1">
        <v>348205</v>
      </c>
      <c r="G2580" s="1">
        <v>348205</v>
      </c>
      <c r="H2580" s="9">
        <v>0.25</v>
      </c>
    </row>
    <row r="2581" spans="1:8" x14ac:dyDescent="0.3">
      <c r="A2581" t="s">
        <v>1854</v>
      </c>
      <c r="B2581" t="s">
        <v>1855</v>
      </c>
      <c r="C2581">
        <v>50</v>
      </c>
      <c r="D2581" t="s">
        <v>7046</v>
      </c>
      <c r="E2581" t="s">
        <v>7333</v>
      </c>
      <c r="F2581" s="1">
        <v>27830</v>
      </c>
      <c r="G2581" s="1">
        <v>27830</v>
      </c>
      <c r="H2581" s="9">
        <v>1</v>
      </c>
    </row>
    <row r="2582" spans="1:8" x14ac:dyDescent="0.3">
      <c r="A2582" t="s">
        <v>7334</v>
      </c>
      <c r="B2582" t="s">
        <v>7335</v>
      </c>
      <c r="C2582">
        <v>4</v>
      </c>
      <c r="D2582" t="s">
        <v>6452</v>
      </c>
      <c r="E2582" t="s">
        <v>7111</v>
      </c>
      <c r="F2582" s="1">
        <v>0</v>
      </c>
      <c r="G2582" s="1">
        <v>0</v>
      </c>
      <c r="H2582" s="9">
        <v>1</v>
      </c>
    </row>
    <row r="2583" spans="1:8" x14ac:dyDescent="0.3">
      <c r="A2583" t="s">
        <v>7336</v>
      </c>
      <c r="B2583" t="s">
        <v>7337</v>
      </c>
      <c r="C2583">
        <v>0</v>
      </c>
      <c r="E2583" t="s">
        <v>6690</v>
      </c>
      <c r="F2583" s="1">
        <v>0</v>
      </c>
      <c r="G2583" s="1">
        <v>0</v>
      </c>
      <c r="H2583" s="9">
        <v>1</v>
      </c>
    </row>
    <row r="2584" spans="1:8" x14ac:dyDescent="0.3">
      <c r="A2584" t="s">
        <v>1884</v>
      </c>
      <c r="B2584" t="s">
        <v>1885</v>
      </c>
      <c r="C2584">
        <v>114</v>
      </c>
      <c r="D2584" t="s">
        <v>7338</v>
      </c>
      <c r="E2584" s="2">
        <v>44467</v>
      </c>
      <c r="F2584" s="1">
        <v>15046</v>
      </c>
      <c r="G2584" s="1">
        <v>14608</v>
      </c>
      <c r="H2584" s="9">
        <v>0.25</v>
      </c>
    </row>
    <row r="2585" spans="1:8" x14ac:dyDescent="0.3">
      <c r="A2585" t="s">
        <v>1840</v>
      </c>
      <c r="B2585" t="s">
        <v>7339</v>
      </c>
      <c r="C2585">
        <v>46</v>
      </c>
      <c r="D2585" t="s">
        <v>7254</v>
      </c>
      <c r="E2585" t="s">
        <v>7333</v>
      </c>
      <c r="F2585" s="1">
        <v>0</v>
      </c>
      <c r="G2585" s="1">
        <v>0</v>
      </c>
      <c r="H2585" s="9">
        <v>1</v>
      </c>
    </row>
    <row r="2586" spans="1:8" x14ac:dyDescent="0.3">
      <c r="A2586" t="s">
        <v>1842</v>
      </c>
      <c r="B2586" t="s">
        <v>1843</v>
      </c>
      <c r="C2586">
        <v>46</v>
      </c>
      <c r="D2586" t="s">
        <v>7254</v>
      </c>
      <c r="E2586" t="s">
        <v>7333</v>
      </c>
      <c r="F2586" s="1">
        <v>0</v>
      </c>
      <c r="G2586" s="1">
        <v>0</v>
      </c>
      <c r="H2586" s="9">
        <v>1</v>
      </c>
    </row>
    <row r="2587" spans="1:8" x14ac:dyDescent="0.3">
      <c r="A2587" t="s">
        <v>1850</v>
      </c>
      <c r="B2587" t="s">
        <v>7340</v>
      </c>
      <c r="C2587">
        <v>46</v>
      </c>
      <c r="D2587" t="s">
        <v>7254</v>
      </c>
      <c r="E2587" t="s">
        <v>7333</v>
      </c>
      <c r="F2587" s="1">
        <v>0</v>
      </c>
      <c r="G2587" s="1">
        <v>0</v>
      </c>
      <c r="H2587" s="9">
        <v>1</v>
      </c>
    </row>
    <row r="2588" spans="1:8" x14ac:dyDescent="0.3">
      <c r="A2588" t="s">
        <v>7341</v>
      </c>
      <c r="B2588" t="s">
        <v>7342</v>
      </c>
      <c r="C2588">
        <v>46</v>
      </c>
      <c r="D2588" t="s">
        <v>7254</v>
      </c>
      <c r="E2588" t="s">
        <v>7333</v>
      </c>
      <c r="F2588" s="1">
        <v>0</v>
      </c>
      <c r="G2588" s="1">
        <v>0</v>
      </c>
      <c r="H2588" s="9">
        <v>1</v>
      </c>
    </row>
    <row r="2589" spans="1:8" x14ac:dyDescent="0.3">
      <c r="A2589" t="s">
        <v>7343</v>
      </c>
      <c r="B2589" t="s">
        <v>7344</v>
      </c>
      <c r="C2589">
        <v>5</v>
      </c>
      <c r="D2589" t="s">
        <v>7254</v>
      </c>
      <c r="E2589" t="s">
        <v>7345</v>
      </c>
      <c r="F2589" s="1">
        <v>0</v>
      </c>
      <c r="G2589" s="1">
        <v>0</v>
      </c>
      <c r="H2589" s="9">
        <v>1</v>
      </c>
    </row>
    <row r="2590" spans="1:8" x14ac:dyDescent="0.3">
      <c r="A2590" t="s">
        <v>702</v>
      </c>
      <c r="B2590" t="s">
        <v>703</v>
      </c>
      <c r="C2590">
        <v>6</v>
      </c>
      <c r="D2590" t="s">
        <v>7254</v>
      </c>
      <c r="E2590" t="s">
        <v>6191</v>
      </c>
      <c r="F2590" s="1">
        <v>5163</v>
      </c>
      <c r="G2590" s="1">
        <v>5163</v>
      </c>
      <c r="H2590" s="9">
        <v>1</v>
      </c>
    </row>
    <row r="2591" spans="1:8" x14ac:dyDescent="0.3">
      <c r="A2591" t="s">
        <v>7346</v>
      </c>
      <c r="B2591" t="s">
        <v>7347</v>
      </c>
      <c r="C2591">
        <v>4</v>
      </c>
      <c r="D2591" t="s">
        <v>7111</v>
      </c>
      <c r="E2591" t="s">
        <v>6191</v>
      </c>
      <c r="F2591" s="1">
        <v>0</v>
      </c>
      <c r="G2591" s="1">
        <v>0</v>
      </c>
      <c r="H2591" s="9">
        <v>1</v>
      </c>
    </row>
    <row r="2592" spans="1:8" x14ac:dyDescent="0.3">
      <c r="A2592" t="s">
        <v>7348</v>
      </c>
      <c r="B2592" t="s">
        <v>7349</v>
      </c>
      <c r="C2592">
        <v>4</v>
      </c>
      <c r="D2592" t="s">
        <v>7350</v>
      </c>
      <c r="E2592" t="s">
        <v>7351</v>
      </c>
      <c r="F2592" s="1">
        <v>0</v>
      </c>
      <c r="G2592" s="1">
        <v>0</v>
      </c>
      <c r="H2592" s="9">
        <v>1</v>
      </c>
    </row>
    <row r="2593" spans="1:8" x14ac:dyDescent="0.3">
      <c r="A2593" t="s">
        <v>7352</v>
      </c>
      <c r="B2593" t="s">
        <v>7353</v>
      </c>
      <c r="C2593">
        <v>46</v>
      </c>
      <c r="D2593" t="s">
        <v>7350</v>
      </c>
      <c r="E2593" t="s">
        <v>6441</v>
      </c>
      <c r="F2593" s="1">
        <v>0</v>
      </c>
      <c r="G2593" s="1">
        <v>0</v>
      </c>
      <c r="H2593" s="9">
        <v>1</v>
      </c>
    </row>
    <row r="2594" spans="1:8" x14ac:dyDescent="0.3">
      <c r="A2594" t="s">
        <v>1832</v>
      </c>
      <c r="B2594" t="s">
        <v>1833</v>
      </c>
      <c r="C2594">
        <v>4</v>
      </c>
      <c r="D2594" t="s">
        <v>6886</v>
      </c>
      <c r="E2594" t="s">
        <v>6993</v>
      </c>
      <c r="F2594" s="1">
        <v>0</v>
      </c>
      <c r="G2594" s="1">
        <v>0</v>
      </c>
      <c r="H2594" s="9">
        <v>1</v>
      </c>
    </row>
    <row r="2595" spans="1:8" x14ac:dyDescent="0.3">
      <c r="A2595" t="s">
        <v>2934</v>
      </c>
      <c r="B2595" t="s">
        <v>2935</v>
      </c>
      <c r="C2595">
        <v>46</v>
      </c>
      <c r="D2595" t="s">
        <v>6886</v>
      </c>
      <c r="E2595" t="s">
        <v>6778</v>
      </c>
      <c r="F2595" s="1">
        <v>19999</v>
      </c>
      <c r="G2595" s="1">
        <v>19999</v>
      </c>
      <c r="H2595" s="9">
        <v>1</v>
      </c>
    </row>
    <row r="2596" spans="1:8" x14ac:dyDescent="0.3">
      <c r="A2596" t="s">
        <v>2916</v>
      </c>
      <c r="B2596" t="s">
        <v>2917</v>
      </c>
      <c r="C2596">
        <v>46</v>
      </c>
      <c r="D2596" t="s">
        <v>6886</v>
      </c>
      <c r="E2596" t="s">
        <v>6778</v>
      </c>
      <c r="F2596" s="1">
        <v>1213</v>
      </c>
      <c r="G2596" s="1">
        <v>1213</v>
      </c>
      <c r="H2596" s="9">
        <v>1</v>
      </c>
    </row>
    <row r="2597" spans="1:8" x14ac:dyDescent="0.3">
      <c r="A2597" t="s">
        <v>1205</v>
      </c>
      <c r="B2597" t="s">
        <v>1206</v>
      </c>
      <c r="C2597">
        <v>86</v>
      </c>
      <c r="D2597" t="s">
        <v>6886</v>
      </c>
      <c r="E2597" s="2">
        <v>44433</v>
      </c>
      <c r="F2597" s="1">
        <v>105265</v>
      </c>
      <c r="G2597" s="1">
        <v>105265</v>
      </c>
      <c r="H2597" s="9">
        <v>0.9</v>
      </c>
    </row>
    <row r="2598" spans="1:8" x14ac:dyDescent="0.3">
      <c r="A2598" t="s">
        <v>2838</v>
      </c>
      <c r="B2598" t="s">
        <v>2839</v>
      </c>
      <c r="C2598">
        <v>128</v>
      </c>
      <c r="D2598" t="s">
        <v>6886</v>
      </c>
      <c r="E2598" s="2">
        <v>44495</v>
      </c>
      <c r="F2598" s="1">
        <v>14084</v>
      </c>
      <c r="G2598" s="1">
        <v>14318</v>
      </c>
      <c r="H2598" s="9">
        <v>0.5</v>
      </c>
    </row>
    <row r="2599" spans="1:8" x14ac:dyDescent="0.3">
      <c r="A2599" t="s">
        <v>2842</v>
      </c>
      <c r="B2599" t="s">
        <v>2843</v>
      </c>
      <c r="C2599">
        <v>179</v>
      </c>
      <c r="D2599" t="s">
        <v>6886</v>
      </c>
      <c r="E2599" s="2">
        <v>44573</v>
      </c>
      <c r="F2599" s="1">
        <v>76953</v>
      </c>
      <c r="G2599" s="1">
        <v>76953</v>
      </c>
      <c r="H2599" s="9">
        <v>0.5</v>
      </c>
    </row>
    <row r="2600" spans="1:8" x14ac:dyDescent="0.3">
      <c r="A2600" t="s">
        <v>1785</v>
      </c>
      <c r="B2600" t="s">
        <v>1786</v>
      </c>
      <c r="C2600">
        <v>23</v>
      </c>
      <c r="D2600" t="s">
        <v>6191</v>
      </c>
      <c r="E2600" t="s">
        <v>6942</v>
      </c>
      <c r="F2600" s="1">
        <v>104800</v>
      </c>
      <c r="G2600" s="1">
        <v>104800</v>
      </c>
      <c r="H2600" s="9">
        <v>1</v>
      </c>
    </row>
    <row r="2601" spans="1:8" x14ac:dyDescent="0.3">
      <c r="A2601" t="s">
        <v>706</v>
      </c>
      <c r="B2601" t="s">
        <v>707</v>
      </c>
      <c r="C2601">
        <v>1</v>
      </c>
      <c r="D2601" t="s">
        <v>7351</v>
      </c>
      <c r="E2601" t="s">
        <v>6993</v>
      </c>
      <c r="F2601" s="1">
        <v>5163</v>
      </c>
      <c r="G2601" s="1">
        <v>5163</v>
      </c>
      <c r="H2601" s="9">
        <v>1</v>
      </c>
    </row>
    <row r="2602" spans="1:8" x14ac:dyDescent="0.3">
      <c r="A2602" t="s">
        <v>2510</v>
      </c>
      <c r="B2602" t="s">
        <v>2511</v>
      </c>
      <c r="C2602">
        <v>127</v>
      </c>
      <c r="D2602" t="s">
        <v>7351</v>
      </c>
      <c r="E2602" s="2">
        <v>44497</v>
      </c>
      <c r="F2602" s="1">
        <v>7243</v>
      </c>
      <c r="G2602" s="1">
        <v>7243</v>
      </c>
      <c r="H2602" s="9">
        <v>0.35</v>
      </c>
    </row>
    <row r="2603" spans="1:8" x14ac:dyDescent="0.3">
      <c r="A2603" t="s">
        <v>2196</v>
      </c>
      <c r="B2603" t="s">
        <v>2197</v>
      </c>
      <c r="C2603">
        <v>137</v>
      </c>
      <c r="D2603" t="s">
        <v>7351</v>
      </c>
      <c r="E2603" s="2">
        <v>44512</v>
      </c>
      <c r="F2603" s="1">
        <v>8418</v>
      </c>
      <c r="G2603" s="1">
        <v>8418</v>
      </c>
      <c r="H2603" s="9">
        <v>0.2</v>
      </c>
    </row>
    <row r="2604" spans="1:8" x14ac:dyDescent="0.3">
      <c r="A2604" t="s">
        <v>704</v>
      </c>
      <c r="B2604" t="s">
        <v>705</v>
      </c>
      <c r="C2604">
        <v>1</v>
      </c>
      <c r="D2604" t="s">
        <v>7351</v>
      </c>
      <c r="E2604" t="s">
        <v>6993</v>
      </c>
      <c r="F2604" s="1">
        <v>5163</v>
      </c>
      <c r="G2604" s="1">
        <v>5163</v>
      </c>
      <c r="H2604" s="9">
        <v>1</v>
      </c>
    </row>
    <row r="2605" spans="1:8" x14ac:dyDescent="0.3">
      <c r="A2605" t="s">
        <v>7354</v>
      </c>
      <c r="B2605" t="s">
        <v>7355</v>
      </c>
      <c r="C2605">
        <v>22</v>
      </c>
      <c r="D2605" t="s">
        <v>7351</v>
      </c>
      <c r="E2605" t="s">
        <v>6942</v>
      </c>
      <c r="F2605" s="1">
        <v>0</v>
      </c>
      <c r="G2605" s="1">
        <v>0</v>
      </c>
      <c r="H2605" s="9">
        <v>1</v>
      </c>
    </row>
    <row r="2606" spans="1:8" x14ac:dyDescent="0.3">
      <c r="A2606" t="s">
        <v>7356</v>
      </c>
      <c r="B2606" t="s">
        <v>7357</v>
      </c>
      <c r="C2606">
        <v>0</v>
      </c>
      <c r="D2606" t="s">
        <v>6993</v>
      </c>
      <c r="F2606" s="1">
        <v>0</v>
      </c>
      <c r="G2606" s="1">
        <v>0</v>
      </c>
      <c r="H2606" s="9">
        <v>1</v>
      </c>
    </row>
    <row r="2607" spans="1:8" x14ac:dyDescent="0.3">
      <c r="A2607" t="s">
        <v>7358</v>
      </c>
      <c r="B2607" t="s">
        <v>7359</v>
      </c>
      <c r="C2607">
        <v>0</v>
      </c>
      <c r="D2607" t="s">
        <v>6993</v>
      </c>
      <c r="F2607" s="1">
        <v>0</v>
      </c>
      <c r="G2607" s="1">
        <v>0</v>
      </c>
      <c r="H2607" s="9">
        <v>1</v>
      </c>
    </row>
    <row r="2608" spans="1:8" x14ac:dyDescent="0.3">
      <c r="A2608" t="s">
        <v>7360</v>
      </c>
      <c r="B2608" t="s">
        <v>7361</v>
      </c>
      <c r="C2608">
        <v>0</v>
      </c>
      <c r="E2608" t="s">
        <v>6993</v>
      </c>
      <c r="F2608" s="1">
        <v>0</v>
      </c>
      <c r="G2608" s="1">
        <v>0</v>
      </c>
      <c r="H2608" s="9">
        <v>1</v>
      </c>
    </row>
    <row r="2609" spans="1:8" x14ac:dyDescent="0.3">
      <c r="A2609" t="s">
        <v>7362</v>
      </c>
      <c r="B2609" t="s">
        <v>7363</v>
      </c>
      <c r="C2609">
        <v>0</v>
      </c>
      <c r="E2609" t="s">
        <v>6993</v>
      </c>
      <c r="F2609" s="1">
        <v>0</v>
      </c>
      <c r="G2609" s="1">
        <v>0</v>
      </c>
      <c r="H2609" s="9">
        <v>1</v>
      </c>
    </row>
    <row r="2610" spans="1:8" x14ac:dyDescent="0.3">
      <c r="A2610" t="s">
        <v>7364</v>
      </c>
      <c r="B2610" t="s">
        <v>7365</v>
      </c>
      <c r="C2610">
        <v>0</v>
      </c>
      <c r="E2610" t="s">
        <v>6993</v>
      </c>
      <c r="F2610" s="1">
        <v>0</v>
      </c>
      <c r="G2610" s="1">
        <v>0</v>
      </c>
      <c r="H2610" s="9">
        <v>1</v>
      </c>
    </row>
    <row r="2611" spans="1:8" x14ac:dyDescent="0.3">
      <c r="A2611" t="s">
        <v>708</v>
      </c>
      <c r="B2611" t="s">
        <v>709</v>
      </c>
      <c r="C2611">
        <v>6</v>
      </c>
      <c r="D2611" t="s">
        <v>6993</v>
      </c>
      <c r="E2611" t="s">
        <v>7265</v>
      </c>
      <c r="F2611" s="1">
        <v>5163</v>
      </c>
      <c r="G2611" s="1">
        <v>5163</v>
      </c>
      <c r="H2611" s="9">
        <v>1</v>
      </c>
    </row>
    <row r="2612" spans="1:8" x14ac:dyDescent="0.3">
      <c r="A2612" t="s">
        <v>3072</v>
      </c>
      <c r="B2612" t="s">
        <v>3073</v>
      </c>
      <c r="C2612">
        <v>62</v>
      </c>
      <c r="D2612" t="s">
        <v>6993</v>
      </c>
      <c r="E2612" s="2">
        <v>44405</v>
      </c>
      <c r="F2612" s="1">
        <v>1213</v>
      </c>
      <c r="G2612" s="1">
        <v>1213</v>
      </c>
      <c r="H2612" s="9">
        <v>0.6</v>
      </c>
    </row>
    <row r="2613" spans="1:8" x14ac:dyDescent="0.3">
      <c r="A2613" t="s">
        <v>3088</v>
      </c>
      <c r="B2613" t="s">
        <v>3089</v>
      </c>
      <c r="C2613">
        <v>62</v>
      </c>
      <c r="D2613" t="s">
        <v>6993</v>
      </c>
      <c r="E2613" s="2">
        <v>44405</v>
      </c>
      <c r="F2613" s="1">
        <v>6017</v>
      </c>
      <c r="G2613" s="1">
        <v>6017</v>
      </c>
      <c r="H2613" s="9">
        <v>0.85</v>
      </c>
    </row>
    <row r="2614" spans="1:8" x14ac:dyDescent="0.3">
      <c r="A2614" t="s">
        <v>1343</v>
      </c>
      <c r="B2614" t="s">
        <v>1344</v>
      </c>
      <c r="C2614">
        <v>70</v>
      </c>
      <c r="D2614" t="s">
        <v>6993</v>
      </c>
      <c r="E2614" s="2">
        <v>44417</v>
      </c>
      <c r="F2614" s="1">
        <v>678538</v>
      </c>
      <c r="G2614" s="1">
        <v>678538</v>
      </c>
      <c r="H2614" s="9">
        <v>0.37</v>
      </c>
    </row>
    <row r="2615" spans="1:8" x14ac:dyDescent="0.3">
      <c r="A2615" t="s">
        <v>7366</v>
      </c>
      <c r="B2615" t="s">
        <v>7367</v>
      </c>
      <c r="C2615">
        <v>105</v>
      </c>
      <c r="D2615" t="s">
        <v>6993</v>
      </c>
      <c r="E2615" s="2">
        <v>44467</v>
      </c>
      <c r="F2615" s="1">
        <v>0</v>
      </c>
      <c r="G2615" s="1">
        <v>0</v>
      </c>
      <c r="H2615" s="9">
        <v>0.1</v>
      </c>
    </row>
    <row r="2616" spans="1:8" x14ac:dyDescent="0.3">
      <c r="A2616" t="s">
        <v>7368</v>
      </c>
      <c r="B2616" t="s">
        <v>7369</v>
      </c>
      <c r="C2616">
        <v>0</v>
      </c>
      <c r="E2616" t="s">
        <v>6993</v>
      </c>
      <c r="F2616" s="1">
        <v>0</v>
      </c>
      <c r="G2616" s="1">
        <v>0</v>
      </c>
      <c r="H2616" s="9">
        <v>1</v>
      </c>
    </row>
    <row r="2617" spans="1:8" x14ac:dyDescent="0.3">
      <c r="A2617" t="s">
        <v>3486</v>
      </c>
      <c r="B2617" t="s">
        <v>3487</v>
      </c>
      <c r="C2617">
        <v>10</v>
      </c>
      <c r="D2617" t="s">
        <v>7370</v>
      </c>
      <c r="E2617" t="s">
        <v>7371</v>
      </c>
      <c r="F2617" s="1">
        <v>5212</v>
      </c>
      <c r="G2617" s="1">
        <v>5212</v>
      </c>
      <c r="H2617" s="9">
        <v>1</v>
      </c>
    </row>
    <row r="2618" spans="1:8" x14ac:dyDescent="0.3">
      <c r="A2618" t="s">
        <v>1918</v>
      </c>
      <c r="B2618" t="s">
        <v>1919</v>
      </c>
      <c r="C2618">
        <v>15</v>
      </c>
      <c r="D2618" t="s">
        <v>7370</v>
      </c>
      <c r="E2618" t="s">
        <v>6832</v>
      </c>
      <c r="F2618" s="1">
        <v>652</v>
      </c>
      <c r="G2618" s="1">
        <v>633</v>
      </c>
      <c r="H2618" s="9">
        <v>1</v>
      </c>
    </row>
    <row r="2619" spans="1:8" x14ac:dyDescent="0.3">
      <c r="A2619" t="s">
        <v>1948</v>
      </c>
      <c r="B2619" t="s">
        <v>1949</v>
      </c>
      <c r="C2619">
        <v>15</v>
      </c>
      <c r="D2619" t="s">
        <v>7370</v>
      </c>
      <c r="E2619" t="s">
        <v>6832</v>
      </c>
      <c r="F2619" s="1">
        <v>4062</v>
      </c>
      <c r="G2619" s="1">
        <v>3983</v>
      </c>
      <c r="H2619" s="9">
        <v>1</v>
      </c>
    </row>
    <row r="2620" spans="1:8" x14ac:dyDescent="0.3">
      <c r="A2620" t="s">
        <v>7372</v>
      </c>
      <c r="B2620" t="s">
        <v>7373</v>
      </c>
      <c r="C2620">
        <v>0</v>
      </c>
      <c r="E2620" t="s">
        <v>7370</v>
      </c>
      <c r="F2620" s="1">
        <v>0</v>
      </c>
      <c r="G2620" s="1">
        <v>0</v>
      </c>
      <c r="H2620" s="9">
        <v>1</v>
      </c>
    </row>
    <row r="2621" spans="1:8" x14ac:dyDescent="0.3">
      <c r="A2621" t="s">
        <v>2303</v>
      </c>
      <c r="B2621" t="s">
        <v>2304</v>
      </c>
      <c r="C2621">
        <v>41</v>
      </c>
      <c r="D2621" t="s">
        <v>7370</v>
      </c>
      <c r="E2621" t="s">
        <v>6778</v>
      </c>
      <c r="F2621" s="1">
        <v>60730</v>
      </c>
      <c r="G2621" s="1">
        <v>60730</v>
      </c>
      <c r="H2621" s="9">
        <v>1</v>
      </c>
    </row>
    <row r="2622" spans="1:8" x14ac:dyDescent="0.3">
      <c r="A2622" t="s">
        <v>2315</v>
      </c>
      <c r="B2622" t="s">
        <v>2316</v>
      </c>
      <c r="C2622">
        <v>41</v>
      </c>
      <c r="D2622" t="s">
        <v>7370</v>
      </c>
      <c r="E2622" t="s">
        <v>6778</v>
      </c>
      <c r="F2622" s="1">
        <v>2902</v>
      </c>
      <c r="G2622" s="1">
        <v>2902</v>
      </c>
      <c r="H2622" s="9">
        <v>1</v>
      </c>
    </row>
    <row r="2623" spans="1:8" x14ac:dyDescent="0.3">
      <c r="A2623" t="s">
        <v>2335</v>
      </c>
      <c r="B2623" t="s">
        <v>2336</v>
      </c>
      <c r="C2623">
        <v>41</v>
      </c>
      <c r="D2623" t="s">
        <v>7370</v>
      </c>
      <c r="E2623" t="s">
        <v>6778</v>
      </c>
      <c r="F2623" s="1">
        <v>46728</v>
      </c>
      <c r="G2623" s="1">
        <v>46728</v>
      </c>
      <c r="H2623" s="9">
        <v>1</v>
      </c>
    </row>
    <row r="2624" spans="1:8" x14ac:dyDescent="0.3">
      <c r="A2624" t="s">
        <v>7374</v>
      </c>
      <c r="B2624" t="s">
        <v>7375</v>
      </c>
      <c r="C2624">
        <v>56</v>
      </c>
      <c r="D2624" t="s">
        <v>7376</v>
      </c>
      <c r="E2624" s="2">
        <v>44405</v>
      </c>
      <c r="F2624" s="1">
        <v>0</v>
      </c>
      <c r="G2624" s="1">
        <v>0</v>
      </c>
      <c r="H2624" s="9">
        <v>0.9</v>
      </c>
    </row>
    <row r="2625" spans="1:8" x14ac:dyDescent="0.3">
      <c r="A2625" t="s">
        <v>3502</v>
      </c>
      <c r="B2625" t="s">
        <v>3503</v>
      </c>
      <c r="C2625">
        <v>62</v>
      </c>
      <c r="D2625" t="s">
        <v>7376</v>
      </c>
      <c r="E2625" s="2">
        <v>44413</v>
      </c>
      <c r="F2625" s="1">
        <v>58034</v>
      </c>
      <c r="G2625" s="1">
        <v>58034</v>
      </c>
      <c r="H2625" s="9">
        <v>0.5</v>
      </c>
    </row>
    <row r="2626" spans="1:8" x14ac:dyDescent="0.3">
      <c r="A2626" t="s">
        <v>710</v>
      </c>
      <c r="B2626" t="s">
        <v>711</v>
      </c>
      <c r="C2626">
        <v>6</v>
      </c>
      <c r="D2626" t="s">
        <v>7376</v>
      </c>
      <c r="E2626" t="s">
        <v>7371</v>
      </c>
      <c r="F2626" s="1">
        <v>5163</v>
      </c>
      <c r="G2626" s="1">
        <v>5163</v>
      </c>
      <c r="H2626" s="9">
        <v>1</v>
      </c>
    </row>
    <row r="2627" spans="1:8" x14ac:dyDescent="0.3">
      <c r="A2627" t="s">
        <v>206</v>
      </c>
      <c r="B2627" t="s">
        <v>207</v>
      </c>
      <c r="C2627">
        <v>57</v>
      </c>
      <c r="D2627" t="s">
        <v>7377</v>
      </c>
      <c r="E2627" s="2">
        <v>44407</v>
      </c>
      <c r="F2627" s="1">
        <v>0</v>
      </c>
      <c r="G2627" s="1">
        <v>0</v>
      </c>
      <c r="H2627" s="9">
        <v>0.15</v>
      </c>
    </row>
    <row r="2628" spans="1:8" x14ac:dyDescent="0.3">
      <c r="A2628" t="s">
        <v>7378</v>
      </c>
      <c r="B2628" t="s">
        <v>7379</v>
      </c>
      <c r="C2628">
        <v>0</v>
      </c>
      <c r="E2628" t="s">
        <v>7371</v>
      </c>
      <c r="F2628" s="1">
        <v>0</v>
      </c>
      <c r="G2628" s="1">
        <v>0</v>
      </c>
      <c r="H2628" s="9">
        <v>1</v>
      </c>
    </row>
    <row r="2629" spans="1:8" x14ac:dyDescent="0.3">
      <c r="A2629" t="s">
        <v>1097</v>
      </c>
      <c r="B2629" t="s">
        <v>1098</v>
      </c>
      <c r="C2629">
        <v>3</v>
      </c>
      <c r="D2629" t="s">
        <v>7371</v>
      </c>
      <c r="E2629" t="s">
        <v>7380</v>
      </c>
      <c r="F2629" s="1">
        <v>141886</v>
      </c>
      <c r="G2629" s="1">
        <v>141886</v>
      </c>
      <c r="H2629" s="9">
        <v>1</v>
      </c>
    </row>
    <row r="2630" spans="1:8" x14ac:dyDescent="0.3">
      <c r="A2630" t="s">
        <v>1515</v>
      </c>
      <c r="B2630" t="s">
        <v>1516</v>
      </c>
      <c r="C2630">
        <v>9</v>
      </c>
      <c r="D2630" t="s">
        <v>7371</v>
      </c>
      <c r="E2630" t="s">
        <v>6120</v>
      </c>
      <c r="F2630" s="1">
        <v>8183</v>
      </c>
      <c r="G2630" s="1">
        <v>8022</v>
      </c>
      <c r="H2630" s="9">
        <v>1</v>
      </c>
    </row>
    <row r="2631" spans="1:8" x14ac:dyDescent="0.3">
      <c r="A2631" t="s">
        <v>7381</v>
      </c>
      <c r="B2631" t="s">
        <v>7382</v>
      </c>
      <c r="C2631">
        <v>28</v>
      </c>
      <c r="D2631" t="s">
        <v>7371</v>
      </c>
      <c r="E2631" t="s">
        <v>7333</v>
      </c>
      <c r="F2631" s="1">
        <v>0</v>
      </c>
      <c r="G2631" s="1">
        <v>0</v>
      </c>
      <c r="H2631" s="9">
        <v>1</v>
      </c>
    </row>
    <row r="2632" spans="1:8" x14ac:dyDescent="0.3">
      <c r="A2632" t="s">
        <v>642</v>
      </c>
      <c r="B2632" t="s">
        <v>643</v>
      </c>
      <c r="C2632">
        <v>30</v>
      </c>
      <c r="D2632" t="s">
        <v>7371</v>
      </c>
      <c r="E2632" t="s">
        <v>7289</v>
      </c>
      <c r="F2632" s="1">
        <v>2561</v>
      </c>
      <c r="G2632" s="1">
        <v>2561</v>
      </c>
      <c r="H2632" s="9">
        <v>1</v>
      </c>
    </row>
    <row r="2633" spans="1:8" x14ac:dyDescent="0.3">
      <c r="A2633" t="s">
        <v>656</v>
      </c>
      <c r="B2633" t="s">
        <v>657</v>
      </c>
      <c r="C2633">
        <v>30</v>
      </c>
      <c r="D2633" t="s">
        <v>7371</v>
      </c>
      <c r="E2633" t="s">
        <v>7289</v>
      </c>
      <c r="F2633" s="1">
        <v>7521</v>
      </c>
      <c r="G2633" s="1">
        <v>7521</v>
      </c>
      <c r="H2633" s="9">
        <v>1</v>
      </c>
    </row>
    <row r="2634" spans="1:8" x14ac:dyDescent="0.3">
      <c r="A2634" t="s">
        <v>341</v>
      </c>
      <c r="B2634" t="s">
        <v>342</v>
      </c>
      <c r="C2634">
        <v>31</v>
      </c>
      <c r="D2634" t="s">
        <v>7371</v>
      </c>
      <c r="E2634" t="s">
        <v>6778</v>
      </c>
      <c r="F2634" s="1">
        <v>45869</v>
      </c>
      <c r="G2634" s="1">
        <v>44533</v>
      </c>
      <c r="H2634" s="9">
        <v>1</v>
      </c>
    </row>
    <row r="2635" spans="1:8" x14ac:dyDescent="0.3">
      <c r="A2635" t="s">
        <v>1872</v>
      </c>
      <c r="B2635" t="s">
        <v>1873</v>
      </c>
      <c r="C2635">
        <v>45</v>
      </c>
      <c r="D2635" t="s">
        <v>7371</v>
      </c>
      <c r="E2635" s="2">
        <v>44397</v>
      </c>
      <c r="F2635" s="1">
        <v>10956</v>
      </c>
      <c r="G2635" s="1">
        <v>10637</v>
      </c>
      <c r="H2635" s="9">
        <v>0.03</v>
      </c>
    </row>
    <row r="2636" spans="1:8" x14ac:dyDescent="0.3">
      <c r="A2636" t="s">
        <v>166</v>
      </c>
      <c r="B2636" t="s">
        <v>167</v>
      </c>
      <c r="C2636">
        <v>81</v>
      </c>
      <c r="D2636" t="s">
        <v>7371</v>
      </c>
      <c r="E2636" s="2">
        <v>44448</v>
      </c>
      <c r="F2636" s="1">
        <v>1279</v>
      </c>
      <c r="G2636" s="1">
        <v>1279</v>
      </c>
      <c r="H2636" s="9">
        <v>0.5</v>
      </c>
    </row>
    <row r="2637" spans="1:8" x14ac:dyDescent="0.3">
      <c r="A2637" t="s">
        <v>712</v>
      </c>
      <c r="B2637" t="s">
        <v>713</v>
      </c>
      <c r="C2637">
        <v>6</v>
      </c>
      <c r="D2637" t="s">
        <v>7383</v>
      </c>
      <c r="E2637" t="s">
        <v>7112</v>
      </c>
      <c r="F2637" s="1">
        <v>5163</v>
      </c>
      <c r="G2637" s="1">
        <v>5163</v>
      </c>
      <c r="H2637" s="9">
        <v>1</v>
      </c>
    </row>
    <row r="2638" spans="1:8" x14ac:dyDescent="0.3">
      <c r="A2638" t="s">
        <v>2074</v>
      </c>
      <c r="B2638" t="s">
        <v>2075</v>
      </c>
      <c r="C2638">
        <v>70</v>
      </c>
      <c r="D2638" t="s">
        <v>6832</v>
      </c>
      <c r="E2638" s="2">
        <v>44439</v>
      </c>
      <c r="F2638" s="1">
        <v>4823</v>
      </c>
      <c r="G2638" s="1">
        <v>4683</v>
      </c>
      <c r="H2638" s="9">
        <v>0.1</v>
      </c>
    </row>
    <row r="2639" spans="1:8" x14ac:dyDescent="0.3">
      <c r="A2639" t="s">
        <v>714</v>
      </c>
      <c r="B2639" t="s">
        <v>715</v>
      </c>
      <c r="C2639">
        <v>6</v>
      </c>
      <c r="D2639" t="s">
        <v>7384</v>
      </c>
      <c r="E2639" t="s">
        <v>7385</v>
      </c>
      <c r="F2639" s="1">
        <v>5163</v>
      </c>
      <c r="G2639" s="1">
        <v>5163</v>
      </c>
      <c r="H2639" s="9">
        <v>1</v>
      </c>
    </row>
    <row r="2640" spans="1:8" x14ac:dyDescent="0.3">
      <c r="A2640" t="s">
        <v>7386</v>
      </c>
      <c r="B2640" t="s">
        <v>7387</v>
      </c>
      <c r="C2640">
        <v>0</v>
      </c>
      <c r="E2640" t="s">
        <v>6942</v>
      </c>
      <c r="F2640" s="1">
        <v>0</v>
      </c>
      <c r="G2640" s="1">
        <v>0</v>
      </c>
      <c r="H2640" s="9">
        <v>1</v>
      </c>
    </row>
    <row r="2641" spans="1:8" x14ac:dyDescent="0.3">
      <c r="A2641" t="s">
        <v>3606</v>
      </c>
      <c r="B2641" t="s">
        <v>7388</v>
      </c>
      <c r="C2641">
        <v>1</v>
      </c>
      <c r="D2641" t="s">
        <v>7389</v>
      </c>
      <c r="E2641" t="s">
        <v>7390</v>
      </c>
      <c r="F2641" s="1">
        <v>0</v>
      </c>
      <c r="G2641" s="1">
        <v>1411</v>
      </c>
      <c r="H2641" s="9">
        <v>1</v>
      </c>
    </row>
    <row r="2642" spans="1:8" x14ac:dyDescent="0.3">
      <c r="A2642" t="s">
        <v>3626</v>
      </c>
      <c r="B2642" t="s">
        <v>7391</v>
      </c>
      <c r="C2642">
        <v>1</v>
      </c>
      <c r="D2642" t="s">
        <v>7389</v>
      </c>
      <c r="E2642" t="s">
        <v>7390</v>
      </c>
      <c r="F2642" s="1">
        <v>0</v>
      </c>
      <c r="G2642" s="1">
        <v>6730</v>
      </c>
      <c r="H2642" s="9">
        <v>1</v>
      </c>
    </row>
    <row r="2643" spans="1:8" x14ac:dyDescent="0.3">
      <c r="A2643" t="s">
        <v>433</v>
      </c>
      <c r="B2643" t="s">
        <v>434</v>
      </c>
      <c r="C2643">
        <v>9</v>
      </c>
      <c r="D2643" t="s">
        <v>7389</v>
      </c>
      <c r="E2643" t="s">
        <v>6898</v>
      </c>
      <c r="F2643" s="1">
        <v>244769</v>
      </c>
      <c r="G2643" s="1">
        <v>244769</v>
      </c>
      <c r="H2643" s="9">
        <v>1</v>
      </c>
    </row>
    <row r="2644" spans="1:8" x14ac:dyDescent="0.3">
      <c r="A2644" t="s">
        <v>2305</v>
      </c>
      <c r="B2644" t="s">
        <v>2306</v>
      </c>
      <c r="C2644">
        <v>21</v>
      </c>
      <c r="D2644" t="s">
        <v>7389</v>
      </c>
      <c r="E2644" t="s">
        <v>6778</v>
      </c>
      <c r="F2644" s="1">
        <v>13711</v>
      </c>
      <c r="G2644" s="1">
        <v>13711</v>
      </c>
      <c r="H2644" s="9">
        <v>1</v>
      </c>
    </row>
    <row r="2645" spans="1:8" x14ac:dyDescent="0.3">
      <c r="A2645" t="s">
        <v>2337</v>
      </c>
      <c r="B2645" t="s">
        <v>2338</v>
      </c>
      <c r="C2645">
        <v>21</v>
      </c>
      <c r="D2645" t="s">
        <v>7389</v>
      </c>
      <c r="E2645" t="s">
        <v>6778</v>
      </c>
      <c r="F2645" s="1">
        <v>14312</v>
      </c>
      <c r="G2645" s="1">
        <v>14312</v>
      </c>
      <c r="H2645" s="9">
        <v>1</v>
      </c>
    </row>
    <row r="2646" spans="1:8" x14ac:dyDescent="0.3">
      <c r="A2646" t="s">
        <v>2317</v>
      </c>
      <c r="B2646" t="s">
        <v>2318</v>
      </c>
      <c r="C2646">
        <v>21</v>
      </c>
      <c r="D2646" t="s">
        <v>7389</v>
      </c>
      <c r="E2646" t="s">
        <v>6778</v>
      </c>
      <c r="F2646" s="1">
        <v>3482</v>
      </c>
      <c r="G2646" s="1">
        <v>3482</v>
      </c>
      <c r="H2646" s="9">
        <v>1</v>
      </c>
    </row>
    <row r="2647" spans="1:8" x14ac:dyDescent="0.3">
      <c r="A2647" t="s">
        <v>170</v>
      </c>
      <c r="B2647" t="s">
        <v>171</v>
      </c>
      <c r="C2647">
        <v>78</v>
      </c>
      <c r="D2647" t="s">
        <v>7389</v>
      </c>
      <c r="E2647" s="2">
        <v>44459</v>
      </c>
      <c r="F2647" s="1">
        <v>23334</v>
      </c>
      <c r="G2647" s="1">
        <v>23254</v>
      </c>
      <c r="H2647" s="9">
        <v>0.33</v>
      </c>
    </row>
    <row r="2648" spans="1:8" x14ac:dyDescent="0.3">
      <c r="A2648" t="s">
        <v>716</v>
      </c>
      <c r="B2648" t="s">
        <v>717</v>
      </c>
      <c r="C2648">
        <v>6</v>
      </c>
      <c r="D2648" t="s">
        <v>7392</v>
      </c>
      <c r="E2648" t="s">
        <v>7393</v>
      </c>
      <c r="F2648" s="1">
        <v>5163</v>
      </c>
      <c r="G2648" s="1">
        <v>5163</v>
      </c>
      <c r="H2648" s="9">
        <v>1</v>
      </c>
    </row>
    <row r="2649" spans="1:8" x14ac:dyDescent="0.3">
      <c r="A2649" t="s">
        <v>3108</v>
      </c>
      <c r="B2649" t="s">
        <v>3109</v>
      </c>
      <c r="C2649">
        <v>60</v>
      </c>
      <c r="D2649" t="s">
        <v>7394</v>
      </c>
      <c r="E2649" s="2">
        <v>44439</v>
      </c>
      <c r="F2649" s="1">
        <v>2485</v>
      </c>
      <c r="G2649" s="1">
        <v>2356</v>
      </c>
      <c r="H2649" s="9">
        <v>0.5</v>
      </c>
    </row>
    <row r="2650" spans="1:8" x14ac:dyDescent="0.3">
      <c r="A2650" t="s">
        <v>3592</v>
      </c>
      <c r="B2650" t="s">
        <v>3593</v>
      </c>
      <c r="C2650">
        <v>6</v>
      </c>
      <c r="D2650" t="s">
        <v>6898</v>
      </c>
      <c r="E2650" t="s">
        <v>7395</v>
      </c>
      <c r="F2650" s="1">
        <v>9874</v>
      </c>
      <c r="G2650" s="1">
        <v>9874</v>
      </c>
      <c r="H2650" s="9">
        <v>1</v>
      </c>
    </row>
    <row r="2651" spans="1:8" x14ac:dyDescent="0.3">
      <c r="A2651" t="s">
        <v>3616</v>
      </c>
      <c r="B2651" t="s">
        <v>3617</v>
      </c>
      <c r="C2651">
        <v>6</v>
      </c>
      <c r="D2651" t="s">
        <v>6898</v>
      </c>
      <c r="E2651" t="s">
        <v>7395</v>
      </c>
      <c r="F2651" s="1">
        <v>12282</v>
      </c>
      <c r="G2651" s="1">
        <v>12282</v>
      </c>
      <c r="H2651" s="9">
        <v>1</v>
      </c>
    </row>
    <row r="2652" spans="1:8" x14ac:dyDescent="0.3">
      <c r="A2652" t="s">
        <v>1739</v>
      </c>
      <c r="B2652" t="s">
        <v>1740</v>
      </c>
      <c r="C2652">
        <v>37</v>
      </c>
      <c r="D2652" t="s">
        <v>6898</v>
      </c>
      <c r="E2652" s="2">
        <v>44412</v>
      </c>
      <c r="F2652" s="1">
        <v>37142</v>
      </c>
      <c r="G2652" s="1">
        <v>37142</v>
      </c>
      <c r="H2652" s="9">
        <v>0.5</v>
      </c>
    </row>
    <row r="2653" spans="1:8" x14ac:dyDescent="0.3">
      <c r="A2653" t="s">
        <v>718</v>
      </c>
      <c r="B2653" t="s">
        <v>719</v>
      </c>
      <c r="C2653">
        <v>6</v>
      </c>
      <c r="D2653" t="s">
        <v>6898</v>
      </c>
      <c r="E2653" t="s">
        <v>7396</v>
      </c>
      <c r="F2653" s="1">
        <v>5163</v>
      </c>
      <c r="G2653" s="1">
        <v>5163</v>
      </c>
      <c r="H2653" s="9">
        <v>1</v>
      </c>
    </row>
    <row r="2654" spans="1:8" x14ac:dyDescent="0.3">
      <c r="A2654" t="s">
        <v>477</v>
      </c>
      <c r="B2654" t="s">
        <v>478</v>
      </c>
      <c r="C2654">
        <v>3</v>
      </c>
      <c r="D2654" t="s">
        <v>7397</v>
      </c>
      <c r="E2654" t="s">
        <v>7398</v>
      </c>
      <c r="F2654" s="1">
        <v>1316</v>
      </c>
      <c r="G2654" s="1">
        <v>1277</v>
      </c>
      <c r="H2654" s="9">
        <v>1</v>
      </c>
    </row>
    <row r="2655" spans="1:8" x14ac:dyDescent="0.3">
      <c r="A2655" t="s">
        <v>3126</v>
      </c>
      <c r="B2655" t="s">
        <v>3127</v>
      </c>
      <c r="C2655">
        <v>55</v>
      </c>
      <c r="D2655" t="s">
        <v>7397</v>
      </c>
      <c r="E2655" s="2">
        <v>44439</v>
      </c>
      <c r="F2655" s="1">
        <v>5855</v>
      </c>
      <c r="G2655" s="1">
        <v>5552</v>
      </c>
      <c r="H2655" s="9">
        <v>0.5</v>
      </c>
    </row>
    <row r="2656" spans="1:8" x14ac:dyDescent="0.3">
      <c r="A2656" t="s">
        <v>644</v>
      </c>
      <c r="B2656" t="s">
        <v>7399</v>
      </c>
      <c r="C2656">
        <v>58</v>
      </c>
      <c r="D2656" t="s">
        <v>7397</v>
      </c>
      <c r="E2656" s="2">
        <v>44442</v>
      </c>
      <c r="F2656" s="1">
        <v>2561</v>
      </c>
      <c r="G2656" s="1">
        <v>2561</v>
      </c>
      <c r="H2656" s="9">
        <v>0.05</v>
      </c>
    </row>
    <row r="2657" spans="1:8" x14ac:dyDescent="0.3">
      <c r="A2657" t="s">
        <v>658</v>
      </c>
      <c r="B2657" t="s">
        <v>7400</v>
      </c>
      <c r="C2657">
        <v>58</v>
      </c>
      <c r="D2657" t="s">
        <v>7397</v>
      </c>
      <c r="E2657" s="2">
        <v>44442</v>
      </c>
      <c r="F2657" s="1">
        <v>7521</v>
      </c>
      <c r="G2657" s="1">
        <v>7521</v>
      </c>
      <c r="H2657" s="9">
        <v>0.05</v>
      </c>
    </row>
    <row r="2658" spans="1:8" x14ac:dyDescent="0.3">
      <c r="A2658" t="s">
        <v>2451</v>
      </c>
      <c r="B2658" t="s">
        <v>2452</v>
      </c>
      <c r="C2658">
        <v>115</v>
      </c>
      <c r="D2658" t="s">
        <v>7397</v>
      </c>
      <c r="E2658" s="2">
        <v>44530</v>
      </c>
      <c r="F2658" s="1">
        <v>3187</v>
      </c>
      <c r="G2658" s="1">
        <v>3094</v>
      </c>
      <c r="H2658" s="9">
        <v>0.25</v>
      </c>
    </row>
    <row r="2659" spans="1:8" x14ac:dyDescent="0.3">
      <c r="A2659" t="s">
        <v>1976</v>
      </c>
      <c r="B2659" t="s">
        <v>1977</v>
      </c>
      <c r="C2659">
        <v>145</v>
      </c>
      <c r="D2659" t="s">
        <v>7397</v>
      </c>
      <c r="E2659" s="2">
        <v>44574</v>
      </c>
      <c r="F2659" s="1">
        <v>4246</v>
      </c>
      <c r="G2659" s="1">
        <v>4122</v>
      </c>
      <c r="H2659" s="9">
        <v>0.5</v>
      </c>
    </row>
    <row r="2660" spans="1:8" x14ac:dyDescent="0.3">
      <c r="A2660" t="s">
        <v>1984</v>
      </c>
      <c r="B2660" t="s">
        <v>1985</v>
      </c>
      <c r="C2660">
        <v>190</v>
      </c>
      <c r="D2660" t="s">
        <v>7397</v>
      </c>
      <c r="E2660" s="2">
        <v>44641</v>
      </c>
      <c r="F2660" s="1">
        <v>1062</v>
      </c>
      <c r="G2660" s="1">
        <v>1062</v>
      </c>
      <c r="H2660" s="9">
        <v>0.5</v>
      </c>
    </row>
    <row r="2661" spans="1:8" x14ac:dyDescent="0.3">
      <c r="A2661" t="s">
        <v>3074</v>
      </c>
      <c r="B2661" t="s">
        <v>3075</v>
      </c>
      <c r="C2661">
        <v>29</v>
      </c>
      <c r="D2661" t="s">
        <v>7396</v>
      </c>
      <c r="E2661" s="2">
        <v>44407</v>
      </c>
      <c r="F2661" s="1">
        <v>6017</v>
      </c>
      <c r="G2661" s="1">
        <v>6017</v>
      </c>
      <c r="H2661" s="9">
        <v>0.25</v>
      </c>
    </row>
    <row r="2662" spans="1:8" x14ac:dyDescent="0.3">
      <c r="A2662" t="s">
        <v>2355</v>
      </c>
      <c r="B2662" t="s">
        <v>2356</v>
      </c>
      <c r="C2662">
        <v>54</v>
      </c>
      <c r="D2662" t="s">
        <v>7396</v>
      </c>
      <c r="E2662" s="2">
        <v>44442</v>
      </c>
      <c r="F2662" s="1">
        <v>84290</v>
      </c>
      <c r="G2662" s="1">
        <v>83986</v>
      </c>
      <c r="H2662" s="9">
        <v>0.08</v>
      </c>
    </row>
    <row r="2663" spans="1:8" x14ac:dyDescent="0.3">
      <c r="A2663" t="s">
        <v>2375</v>
      </c>
      <c r="B2663" t="s">
        <v>2376</v>
      </c>
      <c r="C2663">
        <v>54</v>
      </c>
      <c r="D2663" t="s">
        <v>7396</v>
      </c>
      <c r="E2663" s="2">
        <v>44442</v>
      </c>
      <c r="F2663" s="1">
        <v>582</v>
      </c>
      <c r="G2663" s="1">
        <v>580</v>
      </c>
      <c r="H2663" s="9">
        <v>0.08</v>
      </c>
    </row>
    <row r="2664" spans="1:8" x14ac:dyDescent="0.3">
      <c r="A2664" t="s">
        <v>2400</v>
      </c>
      <c r="B2664" t="s">
        <v>2401</v>
      </c>
      <c r="C2664">
        <v>54</v>
      </c>
      <c r="D2664" t="s">
        <v>7396</v>
      </c>
      <c r="E2664" s="2">
        <v>44442</v>
      </c>
      <c r="F2664" s="1">
        <v>152827</v>
      </c>
      <c r="G2664" s="1">
        <v>152827</v>
      </c>
      <c r="H2664" s="9">
        <v>0.08</v>
      </c>
    </row>
    <row r="2665" spans="1:8" x14ac:dyDescent="0.3">
      <c r="A2665" t="s">
        <v>7401</v>
      </c>
      <c r="B2665" t="s">
        <v>7402</v>
      </c>
      <c r="C2665">
        <v>27</v>
      </c>
      <c r="D2665" t="s">
        <v>7395</v>
      </c>
      <c r="E2665" s="2">
        <v>44406</v>
      </c>
      <c r="F2665" s="1">
        <v>0</v>
      </c>
      <c r="G2665" s="1">
        <v>0</v>
      </c>
      <c r="H2665" s="9">
        <v>0.2</v>
      </c>
    </row>
    <row r="2666" spans="1:8" x14ac:dyDescent="0.3">
      <c r="A2666" t="s">
        <v>720</v>
      </c>
      <c r="B2666" t="s">
        <v>721</v>
      </c>
      <c r="C2666">
        <v>6</v>
      </c>
      <c r="D2666" t="s">
        <v>7395</v>
      </c>
      <c r="E2666" t="s">
        <v>6441</v>
      </c>
      <c r="F2666" s="1">
        <v>5163</v>
      </c>
      <c r="G2666" s="1">
        <v>5163</v>
      </c>
      <c r="H2666" s="9">
        <v>1</v>
      </c>
    </row>
    <row r="2667" spans="1:8" x14ac:dyDescent="0.3">
      <c r="A2667" t="s">
        <v>7403</v>
      </c>
      <c r="B2667" t="s">
        <v>7404</v>
      </c>
      <c r="C2667">
        <v>0</v>
      </c>
      <c r="D2667" t="s">
        <v>7405</v>
      </c>
      <c r="F2667" s="1">
        <v>0</v>
      </c>
      <c r="G2667" s="1">
        <v>0</v>
      </c>
      <c r="H2667" s="9">
        <v>1</v>
      </c>
    </row>
    <row r="2668" spans="1:8" x14ac:dyDescent="0.3">
      <c r="A2668" t="s">
        <v>7406</v>
      </c>
      <c r="B2668" t="s">
        <v>7407</v>
      </c>
      <c r="C2668">
        <v>0</v>
      </c>
      <c r="E2668" t="s">
        <v>7333</v>
      </c>
      <c r="F2668" s="1">
        <v>0</v>
      </c>
      <c r="G2668" s="1">
        <v>0</v>
      </c>
      <c r="H2668" s="9">
        <v>1</v>
      </c>
    </row>
    <row r="2669" spans="1:8" x14ac:dyDescent="0.3">
      <c r="A2669" t="s">
        <v>1089</v>
      </c>
      <c r="B2669" t="s">
        <v>1090</v>
      </c>
      <c r="C2669">
        <v>2</v>
      </c>
      <c r="D2669" t="s">
        <v>7289</v>
      </c>
      <c r="E2669" t="s">
        <v>6778</v>
      </c>
      <c r="F2669" s="1">
        <v>264958</v>
      </c>
      <c r="G2669" s="1">
        <v>264958</v>
      </c>
      <c r="H2669" s="9">
        <v>1</v>
      </c>
    </row>
    <row r="2670" spans="1:8" x14ac:dyDescent="0.3">
      <c r="A2670" t="s">
        <v>7408</v>
      </c>
      <c r="B2670" t="s">
        <v>7409</v>
      </c>
      <c r="C2670">
        <v>0</v>
      </c>
      <c r="D2670" t="s">
        <v>6441</v>
      </c>
      <c r="F2670" s="1">
        <v>0</v>
      </c>
      <c r="G2670" s="1">
        <v>0</v>
      </c>
      <c r="H2670" s="9">
        <v>1</v>
      </c>
    </row>
    <row r="2671" spans="1:8" x14ac:dyDescent="0.3">
      <c r="A2671" t="s">
        <v>2398</v>
      </c>
      <c r="B2671" t="s">
        <v>2399</v>
      </c>
      <c r="C2671">
        <v>0</v>
      </c>
      <c r="D2671" t="s">
        <v>6441</v>
      </c>
      <c r="E2671" t="s">
        <v>6441</v>
      </c>
      <c r="F2671" s="1">
        <v>50178</v>
      </c>
      <c r="G2671" s="1">
        <v>50178</v>
      </c>
      <c r="H2671" s="9">
        <v>1</v>
      </c>
    </row>
    <row r="2672" spans="1:8" x14ac:dyDescent="0.3">
      <c r="A2672" t="s">
        <v>7410</v>
      </c>
      <c r="B2672" t="s">
        <v>7411</v>
      </c>
      <c r="C2672">
        <v>1</v>
      </c>
      <c r="D2672" t="s">
        <v>6441</v>
      </c>
      <c r="E2672" t="s">
        <v>6778</v>
      </c>
      <c r="F2672" s="1">
        <v>0</v>
      </c>
      <c r="G2672" s="1">
        <v>0</v>
      </c>
      <c r="H2672" s="9">
        <v>1</v>
      </c>
    </row>
    <row r="2673" spans="1:8" x14ac:dyDescent="0.3">
      <c r="A2673" t="s">
        <v>2353</v>
      </c>
      <c r="B2673" t="s">
        <v>2354</v>
      </c>
      <c r="C2673">
        <v>1</v>
      </c>
      <c r="D2673" t="s">
        <v>6441</v>
      </c>
      <c r="E2673" t="s">
        <v>6778</v>
      </c>
      <c r="F2673" s="1">
        <v>826</v>
      </c>
      <c r="G2673" s="1">
        <v>826</v>
      </c>
      <c r="H2673" s="9">
        <v>1</v>
      </c>
    </row>
    <row r="2674" spans="1:8" x14ac:dyDescent="0.3">
      <c r="A2674" t="s">
        <v>2373</v>
      </c>
      <c r="B2674" t="s">
        <v>2374</v>
      </c>
      <c r="C2674">
        <v>1</v>
      </c>
      <c r="D2674" t="s">
        <v>6441</v>
      </c>
      <c r="E2674" t="s">
        <v>6778</v>
      </c>
      <c r="F2674" s="1">
        <v>580</v>
      </c>
      <c r="G2674" s="1">
        <v>580</v>
      </c>
      <c r="H2674" s="9">
        <v>1</v>
      </c>
    </row>
    <row r="2675" spans="1:8" x14ac:dyDescent="0.3">
      <c r="A2675" t="s">
        <v>7412</v>
      </c>
      <c r="B2675" t="s">
        <v>7413</v>
      </c>
      <c r="C2675">
        <v>0</v>
      </c>
      <c r="E2675" t="s">
        <v>6778</v>
      </c>
      <c r="F2675" s="1">
        <v>0</v>
      </c>
      <c r="G2675" s="1">
        <v>0</v>
      </c>
      <c r="H2675" s="9">
        <v>1</v>
      </c>
    </row>
    <row r="2676" spans="1:8" x14ac:dyDescent="0.3">
      <c r="A2676" t="s">
        <v>7414</v>
      </c>
      <c r="B2676" t="s">
        <v>7415</v>
      </c>
      <c r="C2676">
        <v>0</v>
      </c>
      <c r="E2676" t="s">
        <v>6778</v>
      </c>
      <c r="F2676" s="1">
        <v>0</v>
      </c>
      <c r="G2676" s="1">
        <v>0</v>
      </c>
      <c r="H2676" s="9">
        <v>1</v>
      </c>
    </row>
    <row r="2677" spans="1:8" x14ac:dyDescent="0.3">
      <c r="A2677" t="s">
        <v>722</v>
      </c>
      <c r="B2677" t="s">
        <v>723</v>
      </c>
      <c r="C2677">
        <v>6</v>
      </c>
      <c r="D2677" t="s">
        <v>6778</v>
      </c>
      <c r="E2677" s="2">
        <v>44385</v>
      </c>
      <c r="F2677" s="1">
        <v>5163</v>
      </c>
      <c r="G2677" s="1">
        <v>5163</v>
      </c>
      <c r="H2677" s="9">
        <v>0.88</v>
      </c>
    </row>
    <row r="2678" spans="1:8" x14ac:dyDescent="0.3">
      <c r="A2678" t="s">
        <v>7416</v>
      </c>
      <c r="B2678" t="s">
        <v>7417</v>
      </c>
      <c r="C2678">
        <v>0</v>
      </c>
      <c r="D2678" s="2">
        <v>44378</v>
      </c>
      <c r="F2678" s="1">
        <v>0</v>
      </c>
      <c r="G2678" s="1">
        <v>0</v>
      </c>
      <c r="H2678" s="9">
        <v>0</v>
      </c>
    </row>
    <row r="2679" spans="1:8" x14ac:dyDescent="0.3">
      <c r="A2679" t="s">
        <v>7418</v>
      </c>
      <c r="B2679" t="s">
        <v>7419</v>
      </c>
      <c r="C2679">
        <v>0</v>
      </c>
      <c r="D2679" s="2">
        <v>44378</v>
      </c>
      <c r="F2679" s="1">
        <v>0</v>
      </c>
      <c r="G2679" s="1">
        <v>0</v>
      </c>
      <c r="H2679" s="9">
        <v>0</v>
      </c>
    </row>
    <row r="2680" spans="1:8" x14ac:dyDescent="0.3">
      <c r="A2680" t="s">
        <v>7420</v>
      </c>
      <c r="B2680" t="s">
        <v>7421</v>
      </c>
      <c r="C2680">
        <v>0</v>
      </c>
      <c r="D2680" s="2">
        <v>44378</v>
      </c>
      <c r="F2680" s="1">
        <v>0</v>
      </c>
      <c r="G2680" s="1">
        <v>0</v>
      </c>
      <c r="H2680" s="9">
        <v>0</v>
      </c>
    </row>
    <row r="2681" spans="1:8" x14ac:dyDescent="0.3">
      <c r="A2681" t="s">
        <v>7422</v>
      </c>
      <c r="B2681" t="s">
        <v>7423</v>
      </c>
      <c r="C2681">
        <v>0</v>
      </c>
      <c r="E2681" s="2">
        <v>44378</v>
      </c>
      <c r="F2681" s="1">
        <v>0</v>
      </c>
      <c r="G2681" s="1">
        <v>0</v>
      </c>
      <c r="H2681" s="9">
        <v>0</v>
      </c>
    </row>
    <row r="2682" spans="1:8" x14ac:dyDescent="0.3">
      <c r="A2682" t="s">
        <v>7424</v>
      </c>
      <c r="B2682" t="s">
        <v>7425</v>
      </c>
      <c r="C2682">
        <v>0</v>
      </c>
      <c r="E2682" s="2">
        <v>44378</v>
      </c>
      <c r="F2682" s="1">
        <v>0</v>
      </c>
      <c r="G2682" s="1">
        <v>0</v>
      </c>
      <c r="H2682" s="9">
        <v>0</v>
      </c>
    </row>
    <row r="2683" spans="1:8" x14ac:dyDescent="0.3">
      <c r="A2683" t="s">
        <v>349</v>
      </c>
      <c r="B2683" t="s">
        <v>350</v>
      </c>
      <c r="C2683">
        <v>1</v>
      </c>
      <c r="D2683" s="2">
        <v>44378</v>
      </c>
      <c r="E2683" s="2">
        <v>44378</v>
      </c>
      <c r="F2683" s="1">
        <v>3674</v>
      </c>
      <c r="G2683" s="1">
        <v>3567</v>
      </c>
      <c r="H2683" s="9">
        <v>0</v>
      </c>
    </row>
    <row r="2684" spans="1:8" x14ac:dyDescent="0.3">
      <c r="A2684" t="s">
        <v>1296</v>
      </c>
      <c r="B2684" t="s">
        <v>1297</v>
      </c>
      <c r="C2684">
        <v>1</v>
      </c>
      <c r="D2684" s="2">
        <v>44378</v>
      </c>
      <c r="E2684" s="2">
        <v>44378</v>
      </c>
      <c r="F2684" s="1">
        <v>3121</v>
      </c>
      <c r="G2684" s="1">
        <v>3030</v>
      </c>
      <c r="H2684" s="9">
        <v>0</v>
      </c>
    </row>
    <row r="2685" spans="1:8" x14ac:dyDescent="0.3">
      <c r="A2685" t="s">
        <v>1298</v>
      </c>
      <c r="B2685" t="s">
        <v>1299</v>
      </c>
      <c r="C2685">
        <v>1</v>
      </c>
      <c r="D2685" s="2">
        <v>44378</v>
      </c>
      <c r="E2685" s="2">
        <v>44378</v>
      </c>
      <c r="F2685" s="1">
        <v>3121</v>
      </c>
      <c r="G2685" s="1">
        <v>3030</v>
      </c>
      <c r="H2685" s="9">
        <v>0</v>
      </c>
    </row>
    <row r="2686" spans="1:8" x14ac:dyDescent="0.3">
      <c r="A2686" t="s">
        <v>521</v>
      </c>
      <c r="B2686" t="s">
        <v>522</v>
      </c>
      <c r="C2686">
        <v>3</v>
      </c>
      <c r="D2686" s="2">
        <v>44378</v>
      </c>
      <c r="E2686" s="2">
        <v>44383</v>
      </c>
      <c r="F2686" s="1">
        <v>2821</v>
      </c>
      <c r="G2686" s="1">
        <v>2739</v>
      </c>
      <c r="H2686" s="9">
        <v>0</v>
      </c>
    </row>
    <row r="2687" spans="1:8" x14ac:dyDescent="0.3">
      <c r="A2687" t="s">
        <v>1802</v>
      </c>
      <c r="B2687" t="s">
        <v>1803</v>
      </c>
      <c r="C2687">
        <v>5</v>
      </c>
      <c r="D2687" s="2">
        <v>44378</v>
      </c>
      <c r="E2687" s="2">
        <v>44385</v>
      </c>
      <c r="F2687" s="1">
        <v>11700</v>
      </c>
      <c r="G2687" s="1">
        <v>11700</v>
      </c>
      <c r="H2687" s="9">
        <v>0</v>
      </c>
    </row>
    <row r="2688" spans="1:8" x14ac:dyDescent="0.3">
      <c r="A2688" t="s">
        <v>3138</v>
      </c>
      <c r="B2688" t="s">
        <v>3139</v>
      </c>
      <c r="C2688">
        <v>5</v>
      </c>
      <c r="D2688" s="2">
        <v>44378</v>
      </c>
      <c r="E2688" s="2">
        <v>44385</v>
      </c>
      <c r="F2688" s="1">
        <v>4035</v>
      </c>
      <c r="G2688" s="1">
        <v>3917</v>
      </c>
      <c r="H2688" s="9">
        <v>0</v>
      </c>
    </row>
    <row r="2689" spans="1:8" x14ac:dyDescent="0.3">
      <c r="A2689" t="s">
        <v>7426</v>
      </c>
      <c r="B2689" t="s">
        <v>7427</v>
      </c>
      <c r="C2689">
        <v>10</v>
      </c>
      <c r="D2689" t="s">
        <v>7428</v>
      </c>
      <c r="E2689" s="2">
        <v>44392</v>
      </c>
      <c r="F2689" s="1">
        <v>0</v>
      </c>
      <c r="G2689" s="1">
        <v>0</v>
      </c>
      <c r="H2689" s="9">
        <v>0</v>
      </c>
    </row>
    <row r="2690" spans="1:8" x14ac:dyDescent="0.3">
      <c r="A2690" t="s">
        <v>3176</v>
      </c>
      <c r="B2690" t="s">
        <v>3177</v>
      </c>
      <c r="C2690">
        <v>10</v>
      </c>
      <c r="D2690" t="s">
        <v>7428</v>
      </c>
      <c r="E2690" s="2">
        <v>44392</v>
      </c>
      <c r="F2690" s="1">
        <v>2427</v>
      </c>
      <c r="G2690" s="1">
        <v>2427</v>
      </c>
      <c r="H2690" s="9">
        <v>0</v>
      </c>
    </row>
    <row r="2691" spans="1:8" x14ac:dyDescent="0.3">
      <c r="A2691" t="s">
        <v>2022</v>
      </c>
      <c r="B2691" t="s">
        <v>2023</v>
      </c>
      <c r="C2691">
        <v>19</v>
      </c>
      <c r="D2691" t="s">
        <v>7428</v>
      </c>
      <c r="E2691" s="2">
        <v>44405</v>
      </c>
      <c r="F2691" s="1">
        <v>758</v>
      </c>
      <c r="G2691" s="1">
        <v>736</v>
      </c>
      <c r="H2691" s="9">
        <v>0</v>
      </c>
    </row>
    <row r="2692" spans="1:8" x14ac:dyDescent="0.3">
      <c r="A2692" t="s">
        <v>3392</v>
      </c>
      <c r="B2692" t="s">
        <v>3393</v>
      </c>
      <c r="C2692">
        <v>20</v>
      </c>
      <c r="D2692" s="2">
        <v>44378</v>
      </c>
      <c r="E2692" s="2">
        <v>44406</v>
      </c>
      <c r="F2692" s="1">
        <v>3761</v>
      </c>
      <c r="G2692" s="1">
        <v>3652</v>
      </c>
      <c r="H2692" s="9">
        <v>0</v>
      </c>
    </row>
    <row r="2693" spans="1:8" x14ac:dyDescent="0.3">
      <c r="A2693" t="s">
        <v>3414</v>
      </c>
      <c r="B2693" t="s">
        <v>7429</v>
      </c>
      <c r="C2693">
        <v>20</v>
      </c>
      <c r="D2693" s="2">
        <v>44378</v>
      </c>
      <c r="E2693" s="2">
        <v>44406</v>
      </c>
      <c r="F2693" s="1">
        <v>4854</v>
      </c>
      <c r="G2693" s="1">
        <v>4712</v>
      </c>
      <c r="H2693" s="9">
        <v>0</v>
      </c>
    </row>
    <row r="2694" spans="1:8" x14ac:dyDescent="0.3">
      <c r="A2694" t="s">
        <v>2742</v>
      </c>
      <c r="B2694" t="s">
        <v>2743</v>
      </c>
      <c r="C2694">
        <v>30</v>
      </c>
      <c r="D2694" s="2">
        <v>44378</v>
      </c>
      <c r="E2694" s="2">
        <v>44420</v>
      </c>
      <c r="F2694" s="1">
        <v>11217</v>
      </c>
      <c r="G2694" s="1">
        <v>11217</v>
      </c>
      <c r="H2694" s="9">
        <v>0</v>
      </c>
    </row>
    <row r="2695" spans="1:8" x14ac:dyDescent="0.3">
      <c r="A2695" t="s">
        <v>3180</v>
      </c>
      <c r="B2695" t="s">
        <v>3181</v>
      </c>
      <c r="C2695">
        <v>40</v>
      </c>
      <c r="D2695" s="2">
        <v>44378</v>
      </c>
      <c r="E2695" s="2">
        <v>44434</v>
      </c>
      <c r="F2695" s="1">
        <v>5794</v>
      </c>
      <c r="G2695" s="1">
        <v>5920</v>
      </c>
      <c r="H2695" s="9">
        <v>0</v>
      </c>
    </row>
    <row r="2696" spans="1:8" x14ac:dyDescent="0.3">
      <c r="A2696" t="s">
        <v>7430</v>
      </c>
      <c r="B2696" t="s">
        <v>7431</v>
      </c>
      <c r="C2696">
        <v>80</v>
      </c>
      <c r="D2696" s="2">
        <v>44378</v>
      </c>
      <c r="E2696" s="2">
        <v>44494</v>
      </c>
      <c r="F2696" s="1">
        <v>0</v>
      </c>
      <c r="G2696" s="1">
        <v>0</v>
      </c>
      <c r="H2696" s="9">
        <v>0</v>
      </c>
    </row>
    <row r="2697" spans="1:8" x14ac:dyDescent="0.3">
      <c r="A2697" t="s">
        <v>3594</v>
      </c>
      <c r="B2697" t="s">
        <v>3595</v>
      </c>
      <c r="C2697">
        <v>85</v>
      </c>
      <c r="D2697" s="2">
        <v>44378</v>
      </c>
      <c r="E2697" s="2">
        <v>44501</v>
      </c>
      <c r="F2697" s="1">
        <v>12789</v>
      </c>
      <c r="G2697" s="1">
        <v>12695</v>
      </c>
      <c r="H2697" s="9">
        <v>0</v>
      </c>
    </row>
    <row r="2698" spans="1:8" x14ac:dyDescent="0.3">
      <c r="A2698" t="s">
        <v>7432</v>
      </c>
      <c r="B2698" t="s">
        <v>7433</v>
      </c>
      <c r="C2698">
        <v>85</v>
      </c>
      <c r="D2698" s="2">
        <v>44378</v>
      </c>
      <c r="E2698" s="2">
        <v>44501</v>
      </c>
      <c r="F2698" s="1">
        <v>0</v>
      </c>
      <c r="G2698" s="1">
        <v>0</v>
      </c>
      <c r="H2698" s="9">
        <v>0</v>
      </c>
    </row>
    <row r="2699" spans="1:8" x14ac:dyDescent="0.3">
      <c r="A2699" t="s">
        <v>3618</v>
      </c>
      <c r="B2699" t="s">
        <v>3619</v>
      </c>
      <c r="C2699">
        <v>85</v>
      </c>
      <c r="D2699" s="2">
        <v>44378</v>
      </c>
      <c r="E2699" s="2">
        <v>44501</v>
      </c>
      <c r="F2699" s="1">
        <v>18725</v>
      </c>
      <c r="G2699" s="1">
        <v>18588</v>
      </c>
      <c r="H2699" s="9">
        <v>0</v>
      </c>
    </row>
    <row r="2700" spans="1:8" x14ac:dyDescent="0.3">
      <c r="A2700" t="s">
        <v>7434</v>
      </c>
      <c r="B2700" t="s">
        <v>7435</v>
      </c>
      <c r="C2700">
        <v>100</v>
      </c>
      <c r="D2700" s="2">
        <v>44378</v>
      </c>
      <c r="E2700" s="2">
        <v>44523</v>
      </c>
      <c r="F2700" s="1">
        <v>0</v>
      </c>
      <c r="G2700" s="1">
        <v>0</v>
      </c>
      <c r="H2700" s="9">
        <v>0</v>
      </c>
    </row>
    <row r="2701" spans="1:8" x14ac:dyDescent="0.3">
      <c r="A2701" t="s">
        <v>1116</v>
      </c>
      <c r="B2701" t="s">
        <v>1117</v>
      </c>
      <c r="C2701">
        <v>105</v>
      </c>
      <c r="D2701" s="2">
        <v>44378</v>
      </c>
      <c r="E2701" s="2">
        <v>44532</v>
      </c>
      <c r="F2701" s="1">
        <v>2870</v>
      </c>
      <c r="G2701" s="1">
        <v>2762</v>
      </c>
      <c r="H2701" s="9">
        <v>0</v>
      </c>
    </row>
    <row r="2702" spans="1:8" x14ac:dyDescent="0.3">
      <c r="A2702" t="s">
        <v>7436</v>
      </c>
      <c r="B2702" t="s">
        <v>7437</v>
      </c>
      <c r="C2702">
        <v>105</v>
      </c>
      <c r="D2702" s="2">
        <v>44378</v>
      </c>
      <c r="E2702" s="2">
        <v>44532</v>
      </c>
      <c r="F2702" s="1">
        <v>0</v>
      </c>
      <c r="G2702" s="1">
        <v>0</v>
      </c>
      <c r="H2702" s="9">
        <v>0</v>
      </c>
    </row>
    <row r="2703" spans="1:8" x14ac:dyDescent="0.3">
      <c r="A2703" t="s">
        <v>3628</v>
      </c>
      <c r="B2703" t="s">
        <v>3629</v>
      </c>
      <c r="C2703">
        <v>144</v>
      </c>
      <c r="D2703" t="s">
        <v>7428</v>
      </c>
      <c r="E2703" s="2">
        <v>44592</v>
      </c>
      <c r="F2703" s="1">
        <v>50203</v>
      </c>
      <c r="G2703" s="1">
        <v>50203</v>
      </c>
      <c r="H2703" s="9">
        <v>0</v>
      </c>
    </row>
    <row r="2704" spans="1:8" x14ac:dyDescent="0.3">
      <c r="A2704" t="s">
        <v>2864</v>
      </c>
      <c r="B2704" t="s">
        <v>7438</v>
      </c>
      <c r="C2704">
        <v>200</v>
      </c>
      <c r="D2704" s="2">
        <v>44378</v>
      </c>
      <c r="E2704" s="2">
        <v>44671</v>
      </c>
      <c r="F2704" s="1">
        <v>4318</v>
      </c>
      <c r="G2704" s="1">
        <v>965</v>
      </c>
      <c r="H2704" s="9">
        <v>0</v>
      </c>
    </row>
    <row r="2705" spans="1:8" x14ac:dyDescent="0.3">
      <c r="A2705" t="s">
        <v>2880</v>
      </c>
      <c r="B2705" t="s">
        <v>7439</v>
      </c>
      <c r="C2705">
        <v>200</v>
      </c>
      <c r="D2705" s="2">
        <v>44378</v>
      </c>
      <c r="E2705" s="2">
        <v>44671</v>
      </c>
      <c r="F2705" s="1">
        <v>4676</v>
      </c>
      <c r="G2705" s="1">
        <v>7314</v>
      </c>
      <c r="H2705" s="9">
        <v>0</v>
      </c>
    </row>
    <row r="2706" spans="1:8" x14ac:dyDescent="0.3">
      <c r="A2706" t="s">
        <v>7440</v>
      </c>
      <c r="B2706" t="s">
        <v>7441</v>
      </c>
      <c r="C2706">
        <v>250</v>
      </c>
      <c r="D2706" s="2">
        <v>44378</v>
      </c>
      <c r="E2706" s="2">
        <v>44742</v>
      </c>
      <c r="F2706" s="1">
        <v>0</v>
      </c>
      <c r="G2706" s="1">
        <v>0</v>
      </c>
      <c r="H2706" s="9">
        <v>0</v>
      </c>
    </row>
    <row r="2707" spans="1:8" x14ac:dyDescent="0.3">
      <c r="A2707" t="s">
        <v>2882</v>
      </c>
      <c r="B2707" t="s">
        <v>2883</v>
      </c>
      <c r="C2707">
        <v>260</v>
      </c>
      <c r="D2707" t="s">
        <v>7428</v>
      </c>
      <c r="E2707" s="2">
        <v>44757</v>
      </c>
      <c r="F2707" s="1">
        <v>111561</v>
      </c>
      <c r="G2707" s="1">
        <v>111561</v>
      </c>
      <c r="H2707" s="9">
        <v>0</v>
      </c>
    </row>
    <row r="2708" spans="1:8" x14ac:dyDescent="0.3">
      <c r="A2708" t="s">
        <v>1292</v>
      </c>
      <c r="B2708" t="s">
        <v>1293</v>
      </c>
      <c r="C2708">
        <v>20</v>
      </c>
      <c r="D2708" s="2">
        <v>44379</v>
      </c>
      <c r="E2708" s="2">
        <v>44407</v>
      </c>
      <c r="F2708" s="1">
        <v>21770</v>
      </c>
      <c r="G2708" s="1">
        <v>21136</v>
      </c>
      <c r="H2708" s="9">
        <v>0</v>
      </c>
    </row>
    <row r="2709" spans="1:8" x14ac:dyDescent="0.3">
      <c r="A2709" t="s">
        <v>7442</v>
      </c>
      <c r="B2709" t="s">
        <v>7443</v>
      </c>
      <c r="C2709">
        <v>75</v>
      </c>
      <c r="D2709" s="2">
        <v>44379</v>
      </c>
      <c r="E2709" s="2">
        <v>44488</v>
      </c>
      <c r="F2709" s="1">
        <v>0</v>
      </c>
      <c r="G2709" s="1">
        <v>0</v>
      </c>
      <c r="H2709" s="9">
        <v>0</v>
      </c>
    </row>
    <row r="2710" spans="1:8" x14ac:dyDescent="0.3">
      <c r="A2710" t="s">
        <v>523</v>
      </c>
      <c r="B2710" t="s">
        <v>524</v>
      </c>
      <c r="C2710">
        <v>3</v>
      </c>
      <c r="D2710" s="2">
        <v>44384</v>
      </c>
      <c r="E2710" s="2">
        <v>44386</v>
      </c>
      <c r="F2710" s="1">
        <v>2821</v>
      </c>
      <c r="G2710" s="1">
        <v>2739</v>
      </c>
      <c r="H2710" s="9">
        <v>0</v>
      </c>
    </row>
    <row r="2711" spans="1:8" x14ac:dyDescent="0.3">
      <c r="A2711" t="s">
        <v>724</v>
      </c>
      <c r="B2711" t="s">
        <v>725</v>
      </c>
      <c r="C2711">
        <v>6</v>
      </c>
      <c r="D2711" s="2">
        <v>44386</v>
      </c>
      <c r="E2711" s="2">
        <v>44393</v>
      </c>
      <c r="F2711" s="1">
        <v>5163</v>
      </c>
      <c r="G2711" s="1">
        <v>5163</v>
      </c>
      <c r="H2711" s="9">
        <v>0</v>
      </c>
    </row>
    <row r="2712" spans="1:8" x14ac:dyDescent="0.3">
      <c r="A2712" t="s">
        <v>3160</v>
      </c>
      <c r="B2712" t="s">
        <v>3161</v>
      </c>
      <c r="C2712">
        <v>10</v>
      </c>
      <c r="D2712" s="2">
        <v>44386</v>
      </c>
      <c r="E2712" s="2">
        <v>44399</v>
      </c>
      <c r="F2712" s="1">
        <v>3094</v>
      </c>
      <c r="G2712" s="1">
        <v>3094</v>
      </c>
      <c r="H2712" s="9">
        <v>0</v>
      </c>
    </row>
    <row r="2713" spans="1:8" x14ac:dyDescent="0.3">
      <c r="A2713" t="s">
        <v>1743</v>
      </c>
      <c r="B2713" t="s">
        <v>7444</v>
      </c>
      <c r="C2713">
        <v>30</v>
      </c>
      <c r="D2713" s="2">
        <v>44386</v>
      </c>
      <c r="E2713" s="2">
        <v>44427</v>
      </c>
      <c r="F2713" s="1">
        <v>31002</v>
      </c>
      <c r="G2713" s="1">
        <v>31002</v>
      </c>
      <c r="H2713" s="9">
        <v>0</v>
      </c>
    </row>
    <row r="2714" spans="1:8" x14ac:dyDescent="0.3">
      <c r="A2714" t="s">
        <v>1804</v>
      </c>
      <c r="B2714" t="s">
        <v>1805</v>
      </c>
      <c r="C2714">
        <v>30</v>
      </c>
      <c r="D2714" s="2">
        <v>44386</v>
      </c>
      <c r="E2714" s="2">
        <v>44427</v>
      </c>
      <c r="F2714" s="1">
        <v>78105</v>
      </c>
      <c r="G2714" s="1">
        <v>78105</v>
      </c>
      <c r="H2714" s="9">
        <v>0</v>
      </c>
    </row>
    <row r="2715" spans="1:8" x14ac:dyDescent="0.3">
      <c r="A2715" t="s">
        <v>525</v>
      </c>
      <c r="B2715" t="s">
        <v>526</v>
      </c>
      <c r="C2715">
        <v>3</v>
      </c>
      <c r="D2715" s="2">
        <v>44389</v>
      </c>
      <c r="E2715" s="2">
        <v>44391</v>
      </c>
      <c r="F2715" s="1">
        <v>2821</v>
      </c>
      <c r="G2715" s="1">
        <v>2739</v>
      </c>
      <c r="H2715" s="9">
        <v>0</v>
      </c>
    </row>
    <row r="2716" spans="1:8" x14ac:dyDescent="0.3">
      <c r="A2716" t="s">
        <v>7445</v>
      </c>
      <c r="B2716" t="s">
        <v>7446</v>
      </c>
      <c r="C2716">
        <v>0</v>
      </c>
      <c r="E2716" s="2">
        <v>44391</v>
      </c>
      <c r="F2716" s="1">
        <v>0</v>
      </c>
      <c r="G2716" s="1">
        <v>0</v>
      </c>
      <c r="H2716" s="9">
        <v>0</v>
      </c>
    </row>
    <row r="2717" spans="1:8" x14ac:dyDescent="0.3">
      <c r="A2717" t="s">
        <v>527</v>
      </c>
      <c r="B2717" t="s">
        <v>528</v>
      </c>
      <c r="C2717">
        <v>10</v>
      </c>
      <c r="D2717" s="2">
        <v>44392</v>
      </c>
      <c r="E2717" s="2">
        <v>44405</v>
      </c>
      <c r="F2717" s="1">
        <v>9404</v>
      </c>
      <c r="G2717" s="1">
        <v>9130</v>
      </c>
      <c r="H2717" s="9">
        <v>0</v>
      </c>
    </row>
    <row r="2718" spans="1:8" x14ac:dyDescent="0.3">
      <c r="A2718" t="s">
        <v>2602</v>
      </c>
      <c r="B2718" t="s">
        <v>7447</v>
      </c>
      <c r="C2718">
        <v>90</v>
      </c>
      <c r="D2718" s="2">
        <v>44392</v>
      </c>
      <c r="E2718" s="2">
        <v>44522</v>
      </c>
      <c r="F2718" s="1">
        <v>11585</v>
      </c>
      <c r="G2718" s="1">
        <v>11452</v>
      </c>
      <c r="H2718" s="9">
        <v>0</v>
      </c>
    </row>
    <row r="2719" spans="1:8" x14ac:dyDescent="0.3">
      <c r="A2719" t="s">
        <v>2626</v>
      </c>
      <c r="B2719" t="s">
        <v>7448</v>
      </c>
      <c r="C2719">
        <v>90</v>
      </c>
      <c r="D2719" s="2">
        <v>44392</v>
      </c>
      <c r="E2719" s="2">
        <v>44522</v>
      </c>
      <c r="F2719" s="1">
        <v>35091</v>
      </c>
      <c r="G2719" s="1">
        <v>34821</v>
      </c>
      <c r="H2719" s="9">
        <v>0</v>
      </c>
    </row>
    <row r="2720" spans="1:8" x14ac:dyDescent="0.3">
      <c r="A2720" t="s">
        <v>1787</v>
      </c>
      <c r="B2720" t="s">
        <v>1772</v>
      </c>
      <c r="C2720">
        <v>10</v>
      </c>
      <c r="D2720" s="2">
        <v>44393</v>
      </c>
      <c r="E2720" s="2">
        <v>44406</v>
      </c>
      <c r="F2720" s="1">
        <v>34933</v>
      </c>
      <c r="G2720" s="1">
        <v>34933</v>
      </c>
      <c r="H2720" s="9">
        <v>0</v>
      </c>
    </row>
    <row r="2721" spans="1:8" x14ac:dyDescent="0.3">
      <c r="A2721" t="s">
        <v>7449</v>
      </c>
      <c r="B2721" t="s">
        <v>7450</v>
      </c>
      <c r="C2721">
        <v>10</v>
      </c>
      <c r="D2721" t="s">
        <v>7451</v>
      </c>
      <c r="E2721" s="2">
        <v>44406</v>
      </c>
      <c r="F2721" s="1">
        <v>0</v>
      </c>
      <c r="G2721" s="1">
        <v>0</v>
      </c>
      <c r="H2721" s="9">
        <v>0</v>
      </c>
    </row>
    <row r="2722" spans="1:8" x14ac:dyDescent="0.3">
      <c r="A2722" t="s">
        <v>3250</v>
      </c>
      <c r="B2722" t="s">
        <v>3251</v>
      </c>
      <c r="C2722">
        <v>5</v>
      </c>
      <c r="D2722" s="2">
        <v>44396</v>
      </c>
      <c r="E2722" s="2">
        <v>44400</v>
      </c>
      <c r="F2722" s="1">
        <v>2351</v>
      </c>
      <c r="G2722" s="1">
        <v>2282</v>
      </c>
      <c r="H2722" s="9">
        <v>0</v>
      </c>
    </row>
    <row r="2723" spans="1:8" x14ac:dyDescent="0.3">
      <c r="A2723" t="s">
        <v>3318</v>
      </c>
      <c r="B2723" t="s">
        <v>3319</v>
      </c>
      <c r="C2723">
        <v>5</v>
      </c>
      <c r="D2723" s="2">
        <v>44396</v>
      </c>
      <c r="E2723" s="2">
        <v>44400</v>
      </c>
      <c r="F2723" s="1">
        <v>8418</v>
      </c>
      <c r="G2723" s="1">
        <v>8173</v>
      </c>
      <c r="H2723" s="9">
        <v>0</v>
      </c>
    </row>
    <row r="2724" spans="1:8" x14ac:dyDescent="0.3">
      <c r="A2724" t="s">
        <v>726</v>
      </c>
      <c r="B2724" t="s">
        <v>727</v>
      </c>
      <c r="C2724">
        <v>6</v>
      </c>
      <c r="D2724" s="2">
        <v>44396</v>
      </c>
      <c r="E2724" s="2">
        <v>44403</v>
      </c>
      <c r="F2724" s="1">
        <v>5163</v>
      </c>
      <c r="G2724" s="1">
        <v>5163</v>
      </c>
      <c r="H2724" s="9">
        <v>0</v>
      </c>
    </row>
    <row r="2725" spans="1:8" x14ac:dyDescent="0.3">
      <c r="A2725" t="s">
        <v>2814</v>
      </c>
      <c r="B2725" t="s">
        <v>2815</v>
      </c>
      <c r="C2725">
        <v>5</v>
      </c>
      <c r="D2725" s="2">
        <v>44397</v>
      </c>
      <c r="E2725" s="2">
        <v>44403</v>
      </c>
      <c r="F2725" s="1">
        <v>4434</v>
      </c>
      <c r="G2725" s="1">
        <v>1971</v>
      </c>
      <c r="H2725" s="9">
        <v>0</v>
      </c>
    </row>
    <row r="2726" spans="1:8" x14ac:dyDescent="0.3">
      <c r="A2726" t="s">
        <v>2830</v>
      </c>
      <c r="B2726" t="s">
        <v>2831</v>
      </c>
      <c r="C2726">
        <v>10</v>
      </c>
      <c r="D2726" s="2">
        <v>44397</v>
      </c>
      <c r="E2726" s="2">
        <v>44410</v>
      </c>
      <c r="F2726" s="1">
        <v>3334</v>
      </c>
      <c r="G2726" s="1">
        <v>3334</v>
      </c>
      <c r="H2726" s="9">
        <v>0</v>
      </c>
    </row>
    <row r="2727" spans="1:8" x14ac:dyDescent="0.3">
      <c r="A2727" t="s">
        <v>2447</v>
      </c>
      <c r="B2727" t="s">
        <v>2448</v>
      </c>
      <c r="C2727">
        <v>60</v>
      </c>
      <c r="D2727" s="2">
        <v>44398</v>
      </c>
      <c r="E2727" s="2">
        <v>44483</v>
      </c>
      <c r="F2727" s="1">
        <v>23007</v>
      </c>
      <c r="G2727" s="1">
        <v>22237</v>
      </c>
      <c r="H2727" s="9">
        <v>0</v>
      </c>
    </row>
    <row r="2728" spans="1:8" x14ac:dyDescent="0.3">
      <c r="A2728" t="s">
        <v>2477</v>
      </c>
      <c r="B2728" t="s">
        <v>2478</v>
      </c>
      <c r="C2728">
        <v>60</v>
      </c>
      <c r="D2728" t="s">
        <v>7452</v>
      </c>
      <c r="E2728" s="2">
        <v>44483</v>
      </c>
      <c r="F2728" s="1">
        <v>93133</v>
      </c>
      <c r="G2728" s="1">
        <v>91034</v>
      </c>
      <c r="H2728" s="9">
        <v>0</v>
      </c>
    </row>
    <row r="2729" spans="1:8" x14ac:dyDescent="0.3">
      <c r="A2729" t="s">
        <v>7453</v>
      </c>
      <c r="B2729" t="s">
        <v>7454</v>
      </c>
      <c r="C2729">
        <v>0</v>
      </c>
      <c r="E2729" s="2">
        <v>44399</v>
      </c>
      <c r="F2729" s="1">
        <v>0</v>
      </c>
      <c r="G2729" s="1">
        <v>0</v>
      </c>
      <c r="H2729" s="9">
        <v>0</v>
      </c>
    </row>
    <row r="2730" spans="1:8" x14ac:dyDescent="0.3">
      <c r="A2730" t="s">
        <v>3162</v>
      </c>
      <c r="B2730" t="s">
        <v>3163</v>
      </c>
      <c r="C2730">
        <v>10</v>
      </c>
      <c r="D2730" s="2">
        <v>44400</v>
      </c>
      <c r="E2730" s="2">
        <v>44413</v>
      </c>
      <c r="F2730" s="1">
        <v>4914</v>
      </c>
      <c r="G2730" s="1">
        <v>4914</v>
      </c>
      <c r="H2730" s="9">
        <v>0</v>
      </c>
    </row>
    <row r="2731" spans="1:8" x14ac:dyDescent="0.3">
      <c r="A2731" t="s">
        <v>3252</v>
      </c>
      <c r="B2731" t="s">
        <v>3253</v>
      </c>
      <c r="C2731">
        <v>5</v>
      </c>
      <c r="D2731" s="2">
        <v>44403</v>
      </c>
      <c r="E2731" s="2">
        <v>44407</v>
      </c>
      <c r="F2731" s="1">
        <v>2351</v>
      </c>
      <c r="G2731" s="1">
        <v>2282</v>
      </c>
      <c r="H2731" s="9">
        <v>0</v>
      </c>
    </row>
    <row r="2732" spans="1:8" x14ac:dyDescent="0.3">
      <c r="A2732" t="s">
        <v>3320</v>
      </c>
      <c r="B2732" t="s">
        <v>3321</v>
      </c>
      <c r="C2732">
        <v>5</v>
      </c>
      <c r="D2732" s="2">
        <v>44403</v>
      </c>
      <c r="E2732" s="2">
        <v>44407</v>
      </c>
      <c r="F2732" s="1">
        <v>11922</v>
      </c>
      <c r="G2732" s="1">
        <v>11574</v>
      </c>
      <c r="H2732" s="9">
        <v>0</v>
      </c>
    </row>
    <row r="2733" spans="1:8" x14ac:dyDescent="0.3">
      <c r="A2733" t="s">
        <v>1916</v>
      </c>
      <c r="B2733" t="s">
        <v>1917</v>
      </c>
      <c r="C2733">
        <v>25</v>
      </c>
      <c r="D2733" s="2">
        <v>44403</v>
      </c>
      <c r="E2733" s="2">
        <v>44435</v>
      </c>
      <c r="F2733" s="1">
        <v>652</v>
      </c>
      <c r="G2733" s="1">
        <v>633</v>
      </c>
      <c r="H2733" s="9">
        <v>0</v>
      </c>
    </row>
    <row r="2734" spans="1:8" x14ac:dyDescent="0.3">
      <c r="A2734" t="s">
        <v>1946</v>
      </c>
      <c r="B2734" t="s">
        <v>1947</v>
      </c>
      <c r="C2734">
        <v>25</v>
      </c>
      <c r="D2734" s="2">
        <v>44403</v>
      </c>
      <c r="E2734" s="2">
        <v>44435</v>
      </c>
      <c r="F2734" s="1">
        <v>1416</v>
      </c>
      <c r="G2734" s="1">
        <v>1388</v>
      </c>
      <c r="H2734" s="9">
        <v>0</v>
      </c>
    </row>
    <row r="2735" spans="1:8" x14ac:dyDescent="0.3">
      <c r="A2735" t="s">
        <v>728</v>
      </c>
      <c r="B2735" t="s">
        <v>729</v>
      </c>
      <c r="C2735">
        <v>6</v>
      </c>
      <c r="D2735" s="2">
        <v>44404</v>
      </c>
      <c r="E2735" s="2">
        <v>44411</v>
      </c>
      <c r="F2735" s="1">
        <v>5163</v>
      </c>
      <c r="G2735" s="1">
        <v>5163</v>
      </c>
      <c r="H2735" s="9">
        <v>0</v>
      </c>
    </row>
    <row r="2736" spans="1:8" x14ac:dyDescent="0.3">
      <c r="A2736" t="s">
        <v>2816</v>
      </c>
      <c r="B2736" t="s">
        <v>2817</v>
      </c>
      <c r="C2736">
        <v>10</v>
      </c>
      <c r="D2736" s="2">
        <v>44404</v>
      </c>
      <c r="E2736" s="2">
        <v>44417</v>
      </c>
      <c r="F2736" s="1">
        <v>3941</v>
      </c>
      <c r="G2736" s="1">
        <v>3941</v>
      </c>
      <c r="H2736" s="9">
        <v>0</v>
      </c>
    </row>
    <row r="2737" spans="1:8" x14ac:dyDescent="0.3">
      <c r="A2737" t="s">
        <v>529</v>
      </c>
      <c r="B2737" t="s">
        <v>530</v>
      </c>
      <c r="C2737">
        <v>3</v>
      </c>
      <c r="D2737" s="2">
        <v>44406</v>
      </c>
      <c r="E2737" s="2">
        <v>44410</v>
      </c>
      <c r="F2737" s="1">
        <v>2821</v>
      </c>
      <c r="G2737" s="1">
        <v>2739</v>
      </c>
      <c r="H2737" s="9">
        <v>0</v>
      </c>
    </row>
    <row r="2738" spans="1:8" x14ac:dyDescent="0.3">
      <c r="A2738" t="s">
        <v>3466</v>
      </c>
      <c r="B2738" t="s">
        <v>3467</v>
      </c>
      <c r="C2738">
        <v>5</v>
      </c>
      <c r="D2738" s="2">
        <v>44406</v>
      </c>
      <c r="E2738" s="2">
        <v>44412</v>
      </c>
      <c r="F2738" s="1">
        <v>5212</v>
      </c>
      <c r="G2738" s="1">
        <v>4813</v>
      </c>
      <c r="H2738" s="9">
        <v>0</v>
      </c>
    </row>
    <row r="2739" spans="1:8" x14ac:dyDescent="0.3">
      <c r="A2739" t="s">
        <v>2984</v>
      </c>
      <c r="B2739" t="s">
        <v>2985</v>
      </c>
      <c r="C2739">
        <v>60</v>
      </c>
      <c r="D2739" s="2">
        <v>44406</v>
      </c>
      <c r="E2739" s="2">
        <v>44491</v>
      </c>
      <c r="F2739" s="1">
        <v>5251</v>
      </c>
      <c r="G2739" s="1">
        <v>5212</v>
      </c>
      <c r="H2739" s="9">
        <v>0</v>
      </c>
    </row>
    <row r="2740" spans="1:8" x14ac:dyDescent="0.3">
      <c r="A2740" t="s">
        <v>7455</v>
      </c>
      <c r="B2740" t="s">
        <v>7456</v>
      </c>
      <c r="C2740">
        <v>60</v>
      </c>
      <c r="D2740" s="2">
        <v>44406</v>
      </c>
      <c r="E2740" s="2">
        <v>44491</v>
      </c>
      <c r="F2740" s="1">
        <v>0</v>
      </c>
      <c r="G2740" s="1">
        <v>0</v>
      </c>
      <c r="H2740" s="9">
        <v>0</v>
      </c>
    </row>
    <row r="2741" spans="1:8" x14ac:dyDescent="0.3">
      <c r="A2741" t="s">
        <v>7457</v>
      </c>
      <c r="B2741" t="s">
        <v>7458</v>
      </c>
      <c r="C2741">
        <v>0</v>
      </c>
      <c r="E2741" s="2">
        <v>44406</v>
      </c>
      <c r="F2741" s="1">
        <v>0</v>
      </c>
      <c r="G2741" s="1">
        <v>0</v>
      </c>
      <c r="H2741" s="9">
        <v>0</v>
      </c>
    </row>
    <row r="2742" spans="1:8" x14ac:dyDescent="0.3">
      <c r="A2742" t="s">
        <v>7459</v>
      </c>
      <c r="B2742" t="s">
        <v>7460</v>
      </c>
      <c r="C2742">
        <v>0</v>
      </c>
      <c r="E2742" s="2">
        <v>44406</v>
      </c>
      <c r="F2742" s="1">
        <v>0</v>
      </c>
      <c r="G2742" s="1">
        <v>0</v>
      </c>
      <c r="H2742" s="9">
        <v>0</v>
      </c>
    </row>
    <row r="2743" spans="1:8" x14ac:dyDescent="0.3">
      <c r="A2743" t="s">
        <v>7461</v>
      </c>
      <c r="B2743" t="s">
        <v>7462</v>
      </c>
      <c r="C2743">
        <v>0</v>
      </c>
      <c r="D2743" s="2">
        <v>44407</v>
      </c>
      <c r="F2743" s="1">
        <v>0</v>
      </c>
      <c r="G2743" s="1">
        <v>0</v>
      </c>
      <c r="H2743" s="9">
        <v>0</v>
      </c>
    </row>
    <row r="2744" spans="1:8" x14ac:dyDescent="0.3">
      <c r="A2744" t="s">
        <v>1155</v>
      </c>
      <c r="B2744" t="s">
        <v>1156</v>
      </c>
      <c r="C2744">
        <v>1</v>
      </c>
      <c r="D2744" s="2">
        <v>44407</v>
      </c>
      <c r="E2744" s="2">
        <v>44407</v>
      </c>
      <c r="F2744" s="1">
        <v>3121</v>
      </c>
      <c r="G2744" s="1">
        <v>3030</v>
      </c>
      <c r="H2744" s="9">
        <v>0</v>
      </c>
    </row>
    <row r="2745" spans="1:8" x14ac:dyDescent="0.3">
      <c r="A2745" t="s">
        <v>3396</v>
      </c>
      <c r="B2745" t="s">
        <v>7463</v>
      </c>
      <c r="C2745">
        <v>5</v>
      </c>
      <c r="D2745" s="2">
        <v>44407</v>
      </c>
      <c r="E2745" s="2">
        <v>44413</v>
      </c>
      <c r="F2745" s="1">
        <v>4170</v>
      </c>
      <c r="G2745" s="1">
        <v>4048</v>
      </c>
      <c r="H2745" s="9">
        <v>0</v>
      </c>
    </row>
    <row r="2746" spans="1:8" x14ac:dyDescent="0.3">
      <c r="A2746" t="s">
        <v>7464</v>
      </c>
      <c r="B2746" t="s">
        <v>6980</v>
      </c>
      <c r="C2746">
        <v>5</v>
      </c>
      <c r="D2746" s="2">
        <v>44407</v>
      </c>
      <c r="E2746" s="2">
        <v>44413</v>
      </c>
      <c r="F2746" s="1">
        <v>0</v>
      </c>
      <c r="G2746" s="1">
        <v>0</v>
      </c>
      <c r="H2746" s="9">
        <v>0</v>
      </c>
    </row>
    <row r="2747" spans="1:8" x14ac:dyDescent="0.3">
      <c r="A2747" t="s">
        <v>1790</v>
      </c>
      <c r="B2747" t="s">
        <v>1772</v>
      </c>
      <c r="C2747">
        <v>5</v>
      </c>
      <c r="D2747" s="2">
        <v>44407</v>
      </c>
      <c r="E2747" s="2">
        <v>44413</v>
      </c>
      <c r="F2747" s="1">
        <v>26200</v>
      </c>
      <c r="G2747" s="1">
        <v>26200</v>
      </c>
      <c r="H2747" s="9">
        <v>0</v>
      </c>
    </row>
    <row r="2748" spans="1:8" x14ac:dyDescent="0.3">
      <c r="A2748" t="s">
        <v>7465</v>
      </c>
      <c r="B2748" t="s">
        <v>6325</v>
      </c>
      <c r="C2748">
        <v>10</v>
      </c>
      <c r="D2748" s="2">
        <v>44407</v>
      </c>
      <c r="E2748" s="2">
        <v>44420</v>
      </c>
      <c r="F2748" s="1">
        <v>0</v>
      </c>
      <c r="G2748" s="1">
        <v>0</v>
      </c>
      <c r="H2748" s="9">
        <v>0</v>
      </c>
    </row>
    <row r="2749" spans="1:8" x14ac:dyDescent="0.3">
      <c r="A2749" t="s">
        <v>7466</v>
      </c>
      <c r="B2749" t="s">
        <v>7467</v>
      </c>
      <c r="C2749">
        <v>100</v>
      </c>
      <c r="D2749" s="2">
        <v>44407</v>
      </c>
      <c r="E2749" s="2">
        <v>44553</v>
      </c>
      <c r="F2749" s="1">
        <v>0</v>
      </c>
      <c r="G2749" s="1">
        <v>0</v>
      </c>
      <c r="H2749" s="9">
        <v>0</v>
      </c>
    </row>
    <row r="2750" spans="1:8" x14ac:dyDescent="0.3">
      <c r="A2750" t="s">
        <v>1547</v>
      </c>
      <c r="B2750" t="s">
        <v>1548</v>
      </c>
      <c r="C2750">
        <v>100</v>
      </c>
      <c r="D2750" s="2">
        <v>44407</v>
      </c>
      <c r="E2750" s="2">
        <v>44553</v>
      </c>
      <c r="F2750" s="1">
        <v>786556</v>
      </c>
      <c r="G2750" s="1">
        <v>777844</v>
      </c>
      <c r="H2750" s="9">
        <v>0</v>
      </c>
    </row>
    <row r="2751" spans="1:8" x14ac:dyDescent="0.3">
      <c r="A2751" t="s">
        <v>1469</v>
      </c>
      <c r="B2751" t="s">
        <v>1470</v>
      </c>
      <c r="C2751">
        <v>100</v>
      </c>
      <c r="D2751" s="2">
        <v>44407</v>
      </c>
      <c r="E2751" s="2">
        <v>44553</v>
      </c>
      <c r="F2751" s="1">
        <v>150983</v>
      </c>
      <c r="G2751" s="1">
        <v>149310</v>
      </c>
      <c r="H2751" s="9">
        <v>0</v>
      </c>
    </row>
    <row r="2752" spans="1:8" x14ac:dyDescent="0.3">
      <c r="A2752" t="s">
        <v>7468</v>
      </c>
      <c r="B2752" t="s">
        <v>7469</v>
      </c>
      <c r="C2752">
        <v>0</v>
      </c>
      <c r="E2752" s="2">
        <v>44407</v>
      </c>
      <c r="F2752" s="1">
        <v>0</v>
      </c>
      <c r="G2752" s="1">
        <v>0</v>
      </c>
      <c r="H2752" s="9">
        <v>0</v>
      </c>
    </row>
    <row r="2753" spans="1:8" x14ac:dyDescent="0.3">
      <c r="A2753" t="s">
        <v>7470</v>
      </c>
      <c r="B2753" t="s">
        <v>7471</v>
      </c>
      <c r="C2753">
        <v>0</v>
      </c>
      <c r="D2753" s="2">
        <v>44410</v>
      </c>
      <c r="F2753" s="1">
        <v>0</v>
      </c>
      <c r="G2753" s="1">
        <v>0</v>
      </c>
      <c r="H2753" s="9">
        <v>0</v>
      </c>
    </row>
    <row r="2754" spans="1:8" x14ac:dyDescent="0.3">
      <c r="A2754" t="s">
        <v>1153</v>
      </c>
      <c r="B2754" t="s">
        <v>1154</v>
      </c>
      <c r="C2754">
        <v>1</v>
      </c>
      <c r="D2754" s="2">
        <v>44410</v>
      </c>
      <c r="E2754" s="2">
        <v>44410</v>
      </c>
      <c r="F2754" s="1">
        <v>3121</v>
      </c>
      <c r="G2754" s="1">
        <v>3030</v>
      </c>
      <c r="H2754" s="9">
        <v>0</v>
      </c>
    </row>
    <row r="2755" spans="1:8" x14ac:dyDescent="0.3">
      <c r="A2755" t="s">
        <v>221</v>
      </c>
      <c r="B2755" t="s">
        <v>222</v>
      </c>
      <c r="C2755">
        <v>5</v>
      </c>
      <c r="D2755" s="2">
        <v>44410</v>
      </c>
      <c r="E2755" s="2">
        <v>44414</v>
      </c>
      <c r="F2755" s="1">
        <v>1316</v>
      </c>
      <c r="G2755" s="1">
        <v>1277</v>
      </c>
      <c r="H2755" s="9">
        <v>0</v>
      </c>
    </row>
    <row r="2756" spans="1:8" x14ac:dyDescent="0.3">
      <c r="A2756" t="s">
        <v>1227</v>
      </c>
      <c r="B2756" t="s">
        <v>1228</v>
      </c>
      <c r="C2756">
        <v>5</v>
      </c>
      <c r="D2756" s="2">
        <v>44410</v>
      </c>
      <c r="E2756" s="2">
        <v>44414</v>
      </c>
      <c r="F2756" s="1">
        <v>19564</v>
      </c>
      <c r="G2756" s="1">
        <v>19181</v>
      </c>
      <c r="H2756" s="9">
        <v>0</v>
      </c>
    </row>
    <row r="2757" spans="1:8" x14ac:dyDescent="0.3">
      <c r="A2757" t="s">
        <v>1271</v>
      </c>
      <c r="B2757" t="s">
        <v>1272</v>
      </c>
      <c r="C2757">
        <v>5</v>
      </c>
      <c r="D2757" s="2">
        <v>44410</v>
      </c>
      <c r="E2757" s="2">
        <v>44414</v>
      </c>
      <c r="F2757" s="1">
        <v>69641</v>
      </c>
      <c r="G2757" s="1">
        <v>69641</v>
      </c>
      <c r="H2757" s="9">
        <v>0</v>
      </c>
    </row>
    <row r="2758" spans="1:8" x14ac:dyDescent="0.3">
      <c r="A2758" t="s">
        <v>3254</v>
      </c>
      <c r="B2758" t="s">
        <v>3255</v>
      </c>
      <c r="C2758">
        <v>5</v>
      </c>
      <c r="D2758" s="2">
        <v>44410</v>
      </c>
      <c r="E2758" s="2">
        <v>44414</v>
      </c>
      <c r="F2758" s="1">
        <v>2351</v>
      </c>
      <c r="G2758" s="1">
        <v>2282</v>
      </c>
      <c r="H2758" s="9">
        <v>0</v>
      </c>
    </row>
    <row r="2759" spans="1:8" x14ac:dyDescent="0.3">
      <c r="A2759" t="s">
        <v>3322</v>
      </c>
      <c r="B2759" t="s">
        <v>3323</v>
      </c>
      <c r="C2759">
        <v>5</v>
      </c>
      <c r="D2759" s="2">
        <v>44410</v>
      </c>
      <c r="E2759" s="2">
        <v>44414</v>
      </c>
      <c r="F2759" s="1">
        <v>6786</v>
      </c>
      <c r="G2759" s="1">
        <v>6588</v>
      </c>
      <c r="H2759" s="9">
        <v>0</v>
      </c>
    </row>
    <row r="2760" spans="1:8" x14ac:dyDescent="0.3">
      <c r="A2760" t="s">
        <v>1149</v>
      </c>
      <c r="B2760" t="s">
        <v>1150</v>
      </c>
      <c r="C2760">
        <v>10</v>
      </c>
      <c r="D2760" s="2">
        <v>44410</v>
      </c>
      <c r="E2760" s="2">
        <v>44421</v>
      </c>
      <c r="F2760" s="1">
        <v>2127</v>
      </c>
      <c r="G2760" s="1">
        <v>2065</v>
      </c>
      <c r="H2760" s="9">
        <v>0</v>
      </c>
    </row>
    <row r="2761" spans="1:8" x14ac:dyDescent="0.3">
      <c r="A2761" t="s">
        <v>2918</v>
      </c>
      <c r="B2761" t="s">
        <v>2919</v>
      </c>
      <c r="C2761">
        <v>25</v>
      </c>
      <c r="D2761" s="2">
        <v>44410</v>
      </c>
      <c r="E2761" s="2">
        <v>44442</v>
      </c>
      <c r="F2761" s="1">
        <v>1820</v>
      </c>
      <c r="G2761" s="1">
        <v>1820</v>
      </c>
      <c r="H2761" s="9">
        <v>0</v>
      </c>
    </row>
    <row r="2762" spans="1:8" x14ac:dyDescent="0.3">
      <c r="A2762" t="s">
        <v>2936</v>
      </c>
      <c r="B2762" t="s">
        <v>2937</v>
      </c>
      <c r="C2762">
        <v>25</v>
      </c>
      <c r="D2762" s="2">
        <v>44410</v>
      </c>
      <c r="E2762" s="2">
        <v>44442</v>
      </c>
      <c r="F2762" s="1">
        <v>10102</v>
      </c>
      <c r="G2762" s="1">
        <v>10102</v>
      </c>
      <c r="H2762" s="9">
        <v>0</v>
      </c>
    </row>
    <row r="2763" spans="1:8" x14ac:dyDescent="0.3">
      <c r="A2763" t="s">
        <v>7472</v>
      </c>
      <c r="B2763" t="s">
        <v>7473</v>
      </c>
      <c r="C2763">
        <v>30</v>
      </c>
      <c r="D2763" s="2">
        <v>44410</v>
      </c>
      <c r="E2763" s="2">
        <v>44452</v>
      </c>
      <c r="F2763" s="1">
        <v>0</v>
      </c>
      <c r="G2763" s="1">
        <v>0</v>
      </c>
      <c r="H2763" s="9">
        <v>0</v>
      </c>
    </row>
    <row r="2764" spans="1:8" x14ac:dyDescent="0.3">
      <c r="A2764" t="s">
        <v>2722</v>
      </c>
      <c r="B2764" t="s">
        <v>2723</v>
      </c>
      <c r="C2764">
        <v>30</v>
      </c>
      <c r="D2764" s="2">
        <v>44410</v>
      </c>
      <c r="E2764" s="2">
        <v>44452</v>
      </c>
      <c r="F2764" s="1">
        <v>19194</v>
      </c>
      <c r="G2764" s="1">
        <v>19194</v>
      </c>
      <c r="H2764" s="9">
        <v>0</v>
      </c>
    </row>
    <row r="2765" spans="1:8" x14ac:dyDescent="0.3">
      <c r="A2765" t="s">
        <v>3076</v>
      </c>
      <c r="B2765" t="s">
        <v>3077</v>
      </c>
      <c r="C2765">
        <v>40</v>
      </c>
      <c r="D2765" s="2">
        <v>44410</v>
      </c>
      <c r="E2765" s="2">
        <v>44466</v>
      </c>
      <c r="F2765" s="1">
        <v>12975</v>
      </c>
      <c r="G2765" s="1">
        <v>12975</v>
      </c>
      <c r="H2765" s="9">
        <v>0</v>
      </c>
    </row>
    <row r="2766" spans="1:8" x14ac:dyDescent="0.3">
      <c r="A2766" t="s">
        <v>1277</v>
      </c>
      <c r="B2766" t="s">
        <v>1278</v>
      </c>
      <c r="C2766">
        <v>60</v>
      </c>
      <c r="D2766" s="2">
        <v>44410</v>
      </c>
      <c r="E2766" s="2">
        <v>44495</v>
      </c>
      <c r="F2766" s="1">
        <v>64795</v>
      </c>
      <c r="G2766" s="1">
        <v>62378</v>
      </c>
      <c r="H2766" s="9">
        <v>0</v>
      </c>
    </row>
    <row r="2767" spans="1:8" x14ac:dyDescent="0.3">
      <c r="A2767" t="s">
        <v>2194</v>
      </c>
      <c r="B2767" t="s">
        <v>2195</v>
      </c>
      <c r="C2767">
        <v>60</v>
      </c>
      <c r="D2767" s="2">
        <v>44410</v>
      </c>
      <c r="E2767" s="2">
        <v>44495</v>
      </c>
      <c r="F2767" s="1">
        <v>6960</v>
      </c>
      <c r="G2767" s="1">
        <v>6901</v>
      </c>
      <c r="H2767" s="9">
        <v>0</v>
      </c>
    </row>
    <row r="2768" spans="1:8" x14ac:dyDescent="0.3">
      <c r="A2768" t="s">
        <v>2218</v>
      </c>
      <c r="B2768" t="s">
        <v>2219</v>
      </c>
      <c r="C2768">
        <v>60</v>
      </c>
      <c r="D2768" s="2">
        <v>44410</v>
      </c>
      <c r="E2768" s="2">
        <v>44495</v>
      </c>
      <c r="F2768" s="1">
        <v>11673</v>
      </c>
      <c r="G2768" s="1">
        <v>11607</v>
      </c>
      <c r="H2768" s="9">
        <v>0</v>
      </c>
    </row>
    <row r="2769" spans="1:8" x14ac:dyDescent="0.3">
      <c r="A2769" t="s">
        <v>2251</v>
      </c>
      <c r="B2769" t="s">
        <v>2252</v>
      </c>
      <c r="C2769">
        <v>60</v>
      </c>
      <c r="D2769" s="2">
        <v>44410</v>
      </c>
      <c r="E2769" s="2">
        <v>44495</v>
      </c>
      <c r="F2769" s="1">
        <v>11549</v>
      </c>
      <c r="G2769" s="1">
        <v>11452</v>
      </c>
      <c r="H2769" s="9">
        <v>0</v>
      </c>
    </row>
    <row r="2770" spans="1:8" x14ac:dyDescent="0.3">
      <c r="A2770" t="s">
        <v>2275</v>
      </c>
      <c r="B2770" t="s">
        <v>2276</v>
      </c>
      <c r="C2770">
        <v>60</v>
      </c>
      <c r="D2770" s="2">
        <v>44410</v>
      </c>
      <c r="E2770" s="2">
        <v>44495</v>
      </c>
      <c r="F2770" s="1">
        <v>35018</v>
      </c>
      <c r="G2770" s="1">
        <v>34821</v>
      </c>
      <c r="H2770" s="9">
        <v>0</v>
      </c>
    </row>
    <row r="2771" spans="1:8" x14ac:dyDescent="0.3">
      <c r="A2771" t="s">
        <v>2508</v>
      </c>
      <c r="B2771" t="s">
        <v>2509</v>
      </c>
      <c r="C2771">
        <v>60</v>
      </c>
      <c r="D2771" s="2">
        <v>44410</v>
      </c>
      <c r="E2771" s="2">
        <v>44495</v>
      </c>
      <c r="F2771" s="1">
        <v>13920</v>
      </c>
      <c r="G2771" s="1">
        <v>13803</v>
      </c>
      <c r="H2771" s="9">
        <v>0</v>
      </c>
    </row>
    <row r="2772" spans="1:8" x14ac:dyDescent="0.3">
      <c r="A2772" t="s">
        <v>2530</v>
      </c>
      <c r="B2772" t="s">
        <v>2531</v>
      </c>
      <c r="C2772">
        <v>60</v>
      </c>
      <c r="D2772" s="2">
        <v>44410</v>
      </c>
      <c r="E2772" s="2">
        <v>44495</v>
      </c>
      <c r="F2772" s="1">
        <v>35018</v>
      </c>
      <c r="G2772" s="1">
        <v>34821</v>
      </c>
      <c r="H2772" s="9">
        <v>0</v>
      </c>
    </row>
    <row r="2773" spans="1:8" x14ac:dyDescent="0.3">
      <c r="A2773" t="s">
        <v>7474</v>
      </c>
      <c r="B2773" t="s">
        <v>7475</v>
      </c>
      <c r="C2773">
        <v>96</v>
      </c>
      <c r="D2773" t="s">
        <v>7476</v>
      </c>
      <c r="E2773" s="2">
        <v>44550</v>
      </c>
      <c r="F2773" s="1">
        <v>0</v>
      </c>
      <c r="G2773" s="1">
        <v>0</v>
      </c>
      <c r="H2773" s="9">
        <v>0</v>
      </c>
    </row>
    <row r="2774" spans="1:8" x14ac:dyDescent="0.3">
      <c r="A2774" t="s">
        <v>1339</v>
      </c>
      <c r="B2774" t="s">
        <v>1340</v>
      </c>
      <c r="C2774">
        <v>5</v>
      </c>
      <c r="D2774" s="2">
        <v>44411</v>
      </c>
      <c r="E2774" s="2">
        <v>44417</v>
      </c>
      <c r="F2774" s="1">
        <v>149785</v>
      </c>
      <c r="G2774" s="1">
        <v>149785</v>
      </c>
      <c r="H2774" s="9">
        <v>0</v>
      </c>
    </row>
    <row r="2775" spans="1:8" x14ac:dyDescent="0.3">
      <c r="A2775" t="s">
        <v>2832</v>
      </c>
      <c r="B2775" t="s">
        <v>2833</v>
      </c>
      <c r="C2775">
        <v>10</v>
      </c>
      <c r="D2775" s="2">
        <v>44411</v>
      </c>
      <c r="E2775" s="2">
        <v>44424</v>
      </c>
      <c r="F2775" s="1">
        <v>3031</v>
      </c>
      <c r="G2775" s="1">
        <v>3031</v>
      </c>
      <c r="H2775" s="9">
        <v>0</v>
      </c>
    </row>
    <row r="2776" spans="1:8" x14ac:dyDescent="0.3">
      <c r="A2776" t="s">
        <v>531</v>
      </c>
      <c r="B2776" t="s">
        <v>532</v>
      </c>
      <c r="C2776">
        <v>30</v>
      </c>
      <c r="D2776" s="2">
        <v>44411</v>
      </c>
      <c r="E2776" s="2">
        <v>44453</v>
      </c>
      <c r="F2776" s="1">
        <v>28211</v>
      </c>
      <c r="G2776" s="1">
        <v>27453</v>
      </c>
      <c r="H2776" s="9">
        <v>0</v>
      </c>
    </row>
    <row r="2777" spans="1:8" x14ac:dyDescent="0.3">
      <c r="A2777" t="s">
        <v>3056</v>
      </c>
      <c r="B2777" t="s">
        <v>3057</v>
      </c>
      <c r="C2777">
        <v>30</v>
      </c>
      <c r="D2777" s="2">
        <v>44411</v>
      </c>
      <c r="E2777" s="2">
        <v>44454</v>
      </c>
      <c r="F2777" s="1">
        <v>43848</v>
      </c>
      <c r="G2777" s="1">
        <v>43848</v>
      </c>
      <c r="H2777" s="9">
        <v>0</v>
      </c>
    </row>
    <row r="2778" spans="1:8" x14ac:dyDescent="0.3">
      <c r="A2778" t="s">
        <v>730</v>
      </c>
      <c r="B2778" t="s">
        <v>731</v>
      </c>
      <c r="C2778">
        <v>6</v>
      </c>
      <c r="D2778" s="2">
        <v>44412</v>
      </c>
      <c r="E2778" s="2">
        <v>44419</v>
      </c>
      <c r="F2778" s="1">
        <v>5163</v>
      </c>
      <c r="G2778" s="1">
        <v>5163</v>
      </c>
      <c r="H2778" s="9">
        <v>0</v>
      </c>
    </row>
    <row r="2779" spans="1:8" x14ac:dyDescent="0.3">
      <c r="A2779" t="s">
        <v>431</v>
      </c>
      <c r="B2779" t="s">
        <v>432</v>
      </c>
      <c r="C2779">
        <v>90</v>
      </c>
      <c r="D2779" s="2">
        <v>44412</v>
      </c>
      <c r="E2779" s="2">
        <v>44544</v>
      </c>
      <c r="F2779" s="1">
        <v>227266</v>
      </c>
      <c r="G2779" s="1">
        <v>224141</v>
      </c>
      <c r="H2779" s="9">
        <v>0</v>
      </c>
    </row>
    <row r="2780" spans="1:8" x14ac:dyDescent="0.3">
      <c r="A2780" t="s">
        <v>7477</v>
      </c>
      <c r="B2780" t="s">
        <v>7478</v>
      </c>
      <c r="C2780">
        <v>0</v>
      </c>
      <c r="E2780" s="2">
        <v>44412</v>
      </c>
      <c r="F2780" s="1">
        <v>0</v>
      </c>
      <c r="G2780" s="1">
        <v>0</v>
      </c>
      <c r="H2780" s="9">
        <v>0</v>
      </c>
    </row>
    <row r="2781" spans="1:8" x14ac:dyDescent="0.3">
      <c r="A2781" t="s">
        <v>3468</v>
      </c>
      <c r="B2781" t="s">
        <v>3469</v>
      </c>
      <c r="C2781">
        <v>2</v>
      </c>
      <c r="D2781" s="2">
        <v>44413</v>
      </c>
      <c r="E2781" s="2">
        <v>44414</v>
      </c>
      <c r="F2781" s="1">
        <v>1042</v>
      </c>
      <c r="G2781" s="1">
        <v>1042</v>
      </c>
      <c r="H2781" s="9">
        <v>0</v>
      </c>
    </row>
    <row r="2782" spans="1:8" x14ac:dyDescent="0.3">
      <c r="A2782" t="s">
        <v>7479</v>
      </c>
      <c r="B2782" t="s">
        <v>7480</v>
      </c>
      <c r="C2782">
        <v>0</v>
      </c>
      <c r="E2782" s="2">
        <v>44413</v>
      </c>
      <c r="F2782" s="1">
        <v>0</v>
      </c>
      <c r="G2782" s="1">
        <v>0</v>
      </c>
      <c r="H2782" s="9">
        <v>0</v>
      </c>
    </row>
    <row r="2783" spans="1:8" x14ac:dyDescent="0.3">
      <c r="A2783" t="s">
        <v>7481</v>
      </c>
      <c r="B2783" t="s">
        <v>7482</v>
      </c>
      <c r="C2783">
        <v>5</v>
      </c>
      <c r="D2783" s="2">
        <v>44414</v>
      </c>
      <c r="E2783" s="2">
        <v>44420</v>
      </c>
      <c r="F2783" s="1">
        <v>0</v>
      </c>
      <c r="G2783" s="1">
        <v>0</v>
      </c>
      <c r="H2783" s="9">
        <v>0</v>
      </c>
    </row>
    <row r="2784" spans="1:8" x14ac:dyDescent="0.3">
      <c r="A2784" t="s">
        <v>7483</v>
      </c>
      <c r="B2784" t="s">
        <v>6325</v>
      </c>
      <c r="C2784">
        <v>5</v>
      </c>
      <c r="D2784" s="2">
        <v>44414</v>
      </c>
      <c r="E2784" s="2">
        <v>44420</v>
      </c>
      <c r="F2784" s="1">
        <v>0</v>
      </c>
      <c r="G2784" s="1">
        <v>0</v>
      </c>
      <c r="H2784" s="9">
        <v>0</v>
      </c>
    </row>
    <row r="2785" spans="1:8" x14ac:dyDescent="0.3">
      <c r="A2785" t="s">
        <v>3518</v>
      </c>
      <c r="B2785" t="s">
        <v>3519</v>
      </c>
      <c r="C2785">
        <v>10</v>
      </c>
      <c r="D2785" s="2">
        <v>44414</v>
      </c>
      <c r="E2785" s="2">
        <v>44427</v>
      </c>
      <c r="F2785" s="1">
        <v>4957</v>
      </c>
      <c r="G2785" s="1">
        <v>4957</v>
      </c>
      <c r="H2785" s="9">
        <v>0</v>
      </c>
    </row>
    <row r="2786" spans="1:8" x14ac:dyDescent="0.3">
      <c r="A2786" t="s">
        <v>3164</v>
      </c>
      <c r="B2786" t="s">
        <v>3165</v>
      </c>
      <c r="C2786">
        <v>90</v>
      </c>
      <c r="D2786" s="2">
        <v>44414</v>
      </c>
      <c r="E2786" s="2">
        <v>44546</v>
      </c>
      <c r="F2786" s="1">
        <v>13544</v>
      </c>
      <c r="G2786" s="1">
        <v>13317</v>
      </c>
      <c r="H2786" s="9">
        <v>0</v>
      </c>
    </row>
    <row r="2787" spans="1:8" x14ac:dyDescent="0.3">
      <c r="A2787" t="s">
        <v>7484</v>
      </c>
      <c r="B2787" t="s">
        <v>7485</v>
      </c>
      <c r="C2787">
        <v>0</v>
      </c>
      <c r="E2787" s="2">
        <v>44414</v>
      </c>
      <c r="F2787" s="1">
        <v>0</v>
      </c>
      <c r="G2787" s="1">
        <v>0</v>
      </c>
      <c r="H2787" s="9">
        <v>0</v>
      </c>
    </row>
    <row r="2788" spans="1:8" x14ac:dyDescent="0.3">
      <c r="A2788" t="s">
        <v>1237</v>
      </c>
      <c r="B2788" t="s">
        <v>1238</v>
      </c>
      <c r="C2788">
        <v>5</v>
      </c>
      <c r="D2788" s="2">
        <v>44417</v>
      </c>
      <c r="E2788" s="2">
        <v>44421</v>
      </c>
      <c r="F2788" s="1">
        <v>7091</v>
      </c>
      <c r="G2788" s="1">
        <v>6884</v>
      </c>
      <c r="H2788" s="9">
        <v>0</v>
      </c>
    </row>
    <row r="2789" spans="1:8" x14ac:dyDescent="0.3">
      <c r="A2789" t="s">
        <v>3256</v>
      </c>
      <c r="B2789" t="s">
        <v>3257</v>
      </c>
      <c r="C2789">
        <v>5</v>
      </c>
      <c r="D2789" s="2">
        <v>44417</v>
      </c>
      <c r="E2789" s="2">
        <v>44421</v>
      </c>
      <c r="F2789" s="1">
        <v>2351</v>
      </c>
      <c r="G2789" s="1">
        <v>2282</v>
      </c>
      <c r="H2789" s="9">
        <v>0</v>
      </c>
    </row>
    <row r="2790" spans="1:8" x14ac:dyDescent="0.3">
      <c r="A2790" t="s">
        <v>3324</v>
      </c>
      <c r="B2790" t="s">
        <v>3325</v>
      </c>
      <c r="C2790">
        <v>5</v>
      </c>
      <c r="D2790" s="2">
        <v>44417</v>
      </c>
      <c r="E2790" s="2">
        <v>44421</v>
      </c>
      <c r="F2790" s="1">
        <v>6786</v>
      </c>
      <c r="G2790" s="1">
        <v>6588</v>
      </c>
      <c r="H2790" s="9">
        <v>0</v>
      </c>
    </row>
    <row r="2791" spans="1:8" x14ac:dyDescent="0.3">
      <c r="A2791" t="s">
        <v>3436</v>
      </c>
      <c r="B2791" t="s">
        <v>3437</v>
      </c>
      <c r="C2791">
        <v>5</v>
      </c>
      <c r="D2791" s="2">
        <v>44417</v>
      </c>
      <c r="E2791" s="2">
        <v>44421</v>
      </c>
      <c r="F2791" s="1">
        <v>2085</v>
      </c>
      <c r="G2791" s="1">
        <v>2085</v>
      </c>
      <c r="H2791" s="9">
        <v>0</v>
      </c>
    </row>
    <row r="2792" spans="1:8" x14ac:dyDescent="0.3">
      <c r="A2792" t="s">
        <v>3484</v>
      </c>
      <c r="B2792" t="s">
        <v>3485</v>
      </c>
      <c r="C2792">
        <v>10</v>
      </c>
      <c r="D2792" s="2">
        <v>44417</v>
      </c>
      <c r="E2792" s="2">
        <v>44428</v>
      </c>
      <c r="F2792" s="1">
        <v>15126</v>
      </c>
      <c r="G2792" s="1">
        <v>15126</v>
      </c>
      <c r="H2792" s="9">
        <v>0</v>
      </c>
    </row>
    <row r="2793" spans="1:8" x14ac:dyDescent="0.3">
      <c r="A2793" t="s">
        <v>1269</v>
      </c>
      <c r="B2793" t="s">
        <v>1270</v>
      </c>
      <c r="C2793">
        <v>15</v>
      </c>
      <c r="D2793" s="2">
        <v>44417</v>
      </c>
      <c r="E2793" s="2">
        <v>44435</v>
      </c>
      <c r="F2793" s="1">
        <v>0</v>
      </c>
      <c r="G2793" s="1">
        <v>0</v>
      </c>
      <c r="H2793" s="9">
        <v>0</v>
      </c>
    </row>
    <row r="2794" spans="1:8" x14ac:dyDescent="0.3">
      <c r="A2794" t="s">
        <v>7486</v>
      </c>
      <c r="B2794" t="s">
        <v>7487</v>
      </c>
      <c r="C2794">
        <v>0</v>
      </c>
      <c r="E2794" s="2">
        <v>44417</v>
      </c>
      <c r="F2794" s="1">
        <v>0</v>
      </c>
      <c r="G2794" s="1">
        <v>0</v>
      </c>
      <c r="H2794" s="9">
        <v>0</v>
      </c>
    </row>
    <row r="2795" spans="1:8" x14ac:dyDescent="0.3">
      <c r="A2795" t="s">
        <v>2818</v>
      </c>
      <c r="B2795" t="s">
        <v>2819</v>
      </c>
      <c r="C2795">
        <v>20</v>
      </c>
      <c r="D2795" s="2">
        <v>44418</v>
      </c>
      <c r="E2795" s="2">
        <v>44446</v>
      </c>
      <c r="F2795" s="1">
        <v>6062</v>
      </c>
      <c r="G2795" s="1">
        <v>6062</v>
      </c>
      <c r="H2795" s="9">
        <v>0</v>
      </c>
    </row>
    <row r="2796" spans="1:8" x14ac:dyDescent="0.3">
      <c r="A2796" t="s">
        <v>7488</v>
      </c>
      <c r="B2796" t="s">
        <v>7489</v>
      </c>
      <c r="C2796">
        <v>55</v>
      </c>
      <c r="D2796" s="2">
        <v>44418</v>
      </c>
      <c r="E2796" s="2">
        <v>44496</v>
      </c>
      <c r="F2796" s="1">
        <v>0</v>
      </c>
      <c r="G2796" s="1">
        <v>0</v>
      </c>
      <c r="H2796" s="9">
        <v>0</v>
      </c>
    </row>
    <row r="2797" spans="1:8" x14ac:dyDescent="0.3">
      <c r="A2797" t="s">
        <v>732</v>
      </c>
      <c r="B2797" t="s">
        <v>733</v>
      </c>
      <c r="C2797">
        <v>6</v>
      </c>
      <c r="D2797" s="2">
        <v>44420</v>
      </c>
      <c r="E2797" s="2">
        <v>44427</v>
      </c>
      <c r="F2797" s="1">
        <v>5163</v>
      </c>
      <c r="G2797" s="1">
        <v>5163</v>
      </c>
      <c r="H2797" s="9">
        <v>0</v>
      </c>
    </row>
    <row r="2798" spans="1:8" x14ac:dyDescent="0.3">
      <c r="A2798" t="s">
        <v>3450</v>
      </c>
      <c r="B2798" t="s">
        <v>3451</v>
      </c>
      <c r="C2798">
        <v>2</v>
      </c>
      <c r="D2798" s="2">
        <v>44421</v>
      </c>
      <c r="E2798" s="2">
        <v>44424</v>
      </c>
      <c r="F2798" s="1">
        <v>2085</v>
      </c>
      <c r="G2798" s="1">
        <v>2085</v>
      </c>
      <c r="H2798" s="9">
        <v>0</v>
      </c>
    </row>
    <row r="2799" spans="1:8" x14ac:dyDescent="0.3">
      <c r="A2799" t="s">
        <v>3398</v>
      </c>
      <c r="B2799" t="s">
        <v>7490</v>
      </c>
      <c r="C2799">
        <v>5</v>
      </c>
      <c r="D2799" s="2">
        <v>44421</v>
      </c>
      <c r="E2799" s="2">
        <v>44427</v>
      </c>
      <c r="F2799" s="1">
        <v>4170</v>
      </c>
      <c r="G2799" s="1">
        <v>4048</v>
      </c>
      <c r="H2799" s="9">
        <v>0</v>
      </c>
    </row>
    <row r="2800" spans="1:8" x14ac:dyDescent="0.3">
      <c r="A2800" t="s">
        <v>3442</v>
      </c>
      <c r="B2800" t="s">
        <v>3443</v>
      </c>
      <c r="C2800">
        <v>5</v>
      </c>
      <c r="D2800" s="2">
        <v>44421</v>
      </c>
      <c r="E2800" s="2">
        <v>44427</v>
      </c>
      <c r="F2800" s="1">
        <v>6255</v>
      </c>
      <c r="G2800" s="1">
        <v>5744</v>
      </c>
      <c r="H2800" s="9">
        <v>0</v>
      </c>
    </row>
    <row r="2801" spans="1:8" x14ac:dyDescent="0.3">
      <c r="A2801" t="s">
        <v>1789</v>
      </c>
      <c r="B2801" t="s">
        <v>1776</v>
      </c>
      <c r="C2801">
        <v>5</v>
      </c>
      <c r="D2801" s="2">
        <v>44421</v>
      </c>
      <c r="E2801" s="2">
        <v>44427</v>
      </c>
      <c r="F2801" s="1">
        <v>34933</v>
      </c>
      <c r="G2801" s="1">
        <v>34933</v>
      </c>
      <c r="H2801" s="9">
        <v>0</v>
      </c>
    </row>
    <row r="2802" spans="1:8" x14ac:dyDescent="0.3">
      <c r="A2802" t="s">
        <v>1792</v>
      </c>
      <c r="B2802" t="s">
        <v>1776</v>
      </c>
      <c r="C2802">
        <v>5</v>
      </c>
      <c r="D2802" s="2">
        <v>44421</v>
      </c>
      <c r="E2802" s="2">
        <v>44427</v>
      </c>
      <c r="F2802" s="1">
        <v>26200</v>
      </c>
      <c r="G2802" s="1">
        <v>26200</v>
      </c>
      <c r="H2802" s="9">
        <v>0</v>
      </c>
    </row>
    <row r="2803" spans="1:8" x14ac:dyDescent="0.3">
      <c r="A2803" t="s">
        <v>2744</v>
      </c>
      <c r="B2803" t="s">
        <v>2745</v>
      </c>
      <c r="C2803">
        <v>10</v>
      </c>
      <c r="D2803" s="2">
        <v>44421</v>
      </c>
      <c r="E2803" s="2">
        <v>44434</v>
      </c>
      <c r="F2803" s="1">
        <v>3486</v>
      </c>
      <c r="G2803" s="1">
        <v>3486</v>
      </c>
      <c r="H2803" s="9">
        <v>0</v>
      </c>
    </row>
    <row r="2804" spans="1:8" x14ac:dyDescent="0.3">
      <c r="A2804" t="s">
        <v>7491</v>
      </c>
      <c r="B2804" t="s">
        <v>7492</v>
      </c>
      <c r="C2804">
        <v>0</v>
      </c>
      <c r="D2804" s="2">
        <v>44424</v>
      </c>
      <c r="F2804" s="1">
        <v>0</v>
      </c>
      <c r="G2804" s="1">
        <v>0</v>
      </c>
      <c r="H2804" s="9">
        <v>0</v>
      </c>
    </row>
    <row r="2805" spans="1:8" x14ac:dyDescent="0.3">
      <c r="A2805" t="s">
        <v>3438</v>
      </c>
      <c r="B2805" t="s">
        <v>3439</v>
      </c>
      <c r="C2805">
        <v>2</v>
      </c>
      <c r="D2805" s="2">
        <v>44424</v>
      </c>
      <c r="E2805" s="2">
        <v>44425</v>
      </c>
      <c r="F2805" s="1">
        <v>2085</v>
      </c>
      <c r="G2805" s="1">
        <v>2085</v>
      </c>
      <c r="H2805" s="9">
        <v>0</v>
      </c>
    </row>
    <row r="2806" spans="1:8" x14ac:dyDescent="0.3">
      <c r="A2806" t="s">
        <v>208</v>
      </c>
      <c r="B2806" t="s">
        <v>109</v>
      </c>
      <c r="C2806">
        <v>3</v>
      </c>
      <c r="D2806" s="2">
        <v>44424</v>
      </c>
      <c r="E2806" s="2">
        <v>44426</v>
      </c>
      <c r="F2806" s="1">
        <v>1316</v>
      </c>
      <c r="G2806" s="1">
        <v>1277</v>
      </c>
      <c r="H2806" s="9">
        <v>0</v>
      </c>
    </row>
    <row r="2807" spans="1:8" x14ac:dyDescent="0.3">
      <c r="A2807" t="s">
        <v>3286</v>
      </c>
      <c r="B2807" t="s">
        <v>3287</v>
      </c>
      <c r="C2807">
        <v>5</v>
      </c>
      <c r="D2807" s="2">
        <v>44424</v>
      </c>
      <c r="E2807" s="2">
        <v>44428</v>
      </c>
      <c r="F2807" s="1">
        <v>1401</v>
      </c>
      <c r="G2807" s="1">
        <v>1361</v>
      </c>
      <c r="H2807" s="9">
        <v>0</v>
      </c>
    </row>
    <row r="2808" spans="1:8" x14ac:dyDescent="0.3">
      <c r="A2808" t="s">
        <v>1101</v>
      </c>
      <c r="B2808" t="s">
        <v>1102</v>
      </c>
      <c r="C2808">
        <v>5</v>
      </c>
      <c r="D2808" t="s">
        <v>7493</v>
      </c>
      <c r="E2808" s="2">
        <v>44428</v>
      </c>
      <c r="F2808" s="1">
        <v>264958</v>
      </c>
      <c r="G2808" s="1">
        <v>264958</v>
      </c>
      <c r="H2808" s="9">
        <v>0</v>
      </c>
    </row>
    <row r="2809" spans="1:8" x14ac:dyDescent="0.3">
      <c r="A2809" t="s">
        <v>7494</v>
      </c>
      <c r="B2809" t="s">
        <v>7495</v>
      </c>
      <c r="C2809">
        <v>50</v>
      </c>
      <c r="D2809" s="2">
        <v>44424</v>
      </c>
      <c r="E2809" s="2">
        <v>44495</v>
      </c>
      <c r="F2809" s="1">
        <v>0</v>
      </c>
      <c r="G2809" s="1">
        <v>0</v>
      </c>
      <c r="H2809" s="9">
        <v>0</v>
      </c>
    </row>
    <row r="2810" spans="1:8" x14ac:dyDescent="0.3">
      <c r="A2810" t="s">
        <v>7496</v>
      </c>
      <c r="B2810" t="s">
        <v>7497</v>
      </c>
      <c r="C2810">
        <v>0</v>
      </c>
      <c r="E2810" s="2">
        <v>44424</v>
      </c>
      <c r="F2810" s="1">
        <v>0</v>
      </c>
      <c r="G2810" s="1">
        <v>0</v>
      </c>
      <c r="H2810" s="9">
        <v>0</v>
      </c>
    </row>
    <row r="2811" spans="1:8" x14ac:dyDescent="0.3">
      <c r="A2811" t="s">
        <v>7498</v>
      </c>
      <c r="B2811" t="s">
        <v>7499</v>
      </c>
      <c r="C2811">
        <v>0</v>
      </c>
      <c r="E2811" s="2">
        <v>44424</v>
      </c>
      <c r="F2811" s="1">
        <v>0</v>
      </c>
      <c r="G2811" s="1">
        <v>0</v>
      </c>
      <c r="H2811" s="9">
        <v>0</v>
      </c>
    </row>
    <row r="2812" spans="1:8" x14ac:dyDescent="0.3">
      <c r="A2812" t="s">
        <v>455</v>
      </c>
      <c r="B2812" t="s">
        <v>456</v>
      </c>
      <c r="C2812">
        <v>3</v>
      </c>
      <c r="D2812" s="2">
        <v>44425</v>
      </c>
      <c r="E2812" s="2">
        <v>44427</v>
      </c>
      <c r="F2812" s="1">
        <v>2821</v>
      </c>
      <c r="G2812" s="1">
        <v>2739</v>
      </c>
      <c r="H2812" s="9">
        <v>0</v>
      </c>
    </row>
    <row r="2813" spans="1:8" x14ac:dyDescent="0.3">
      <c r="A2813" t="s">
        <v>3478</v>
      </c>
      <c r="B2813" t="s">
        <v>3479</v>
      </c>
      <c r="C2813">
        <v>10</v>
      </c>
      <c r="D2813" s="2">
        <v>44425</v>
      </c>
      <c r="E2813" s="2">
        <v>44438</v>
      </c>
      <c r="F2813" s="1">
        <v>7563</v>
      </c>
      <c r="G2813" s="1">
        <v>7563</v>
      </c>
      <c r="H2813" s="9">
        <v>0</v>
      </c>
    </row>
    <row r="2814" spans="1:8" x14ac:dyDescent="0.3">
      <c r="A2814" t="s">
        <v>2834</v>
      </c>
      <c r="B2814" t="s">
        <v>2835</v>
      </c>
      <c r="C2814">
        <v>20</v>
      </c>
      <c r="D2814" s="2">
        <v>44425</v>
      </c>
      <c r="E2814" s="2">
        <v>44453</v>
      </c>
      <c r="F2814" s="1">
        <v>6062</v>
      </c>
      <c r="G2814" s="1">
        <v>6062</v>
      </c>
      <c r="H2814" s="9">
        <v>0</v>
      </c>
    </row>
    <row r="2815" spans="1:8" x14ac:dyDescent="0.3">
      <c r="A2815" t="s">
        <v>1844</v>
      </c>
      <c r="B2815" t="s">
        <v>1845</v>
      </c>
      <c r="C2815">
        <v>30</v>
      </c>
      <c r="D2815" s="2">
        <v>44425</v>
      </c>
      <c r="E2815" s="2">
        <v>44467</v>
      </c>
      <c r="F2815" s="1">
        <v>0</v>
      </c>
      <c r="G2815" s="1">
        <v>0</v>
      </c>
      <c r="H2815" s="9">
        <v>0</v>
      </c>
    </row>
    <row r="2816" spans="1:8" x14ac:dyDescent="0.3">
      <c r="A2816" t="s">
        <v>7500</v>
      </c>
      <c r="B2816" t="s">
        <v>7501</v>
      </c>
      <c r="C2816">
        <v>0</v>
      </c>
      <c r="E2816" s="2">
        <v>44425</v>
      </c>
      <c r="F2816" s="1">
        <v>0</v>
      </c>
      <c r="G2816" s="1">
        <v>0</v>
      </c>
      <c r="H2816" s="9">
        <v>0</v>
      </c>
    </row>
    <row r="2817" spans="1:8" x14ac:dyDescent="0.3">
      <c r="A2817" t="s">
        <v>3474</v>
      </c>
      <c r="B2817" t="s">
        <v>3475</v>
      </c>
      <c r="C2817">
        <v>20</v>
      </c>
      <c r="D2817" s="2">
        <v>44426</v>
      </c>
      <c r="E2817" s="2">
        <v>44454</v>
      </c>
      <c r="F2817" s="1">
        <v>15126</v>
      </c>
      <c r="G2817" s="1">
        <v>15126</v>
      </c>
      <c r="H2817" s="9">
        <v>0</v>
      </c>
    </row>
    <row r="2818" spans="1:8" x14ac:dyDescent="0.3">
      <c r="A2818" t="s">
        <v>209</v>
      </c>
      <c r="B2818" t="s">
        <v>210</v>
      </c>
      <c r="C2818">
        <v>3</v>
      </c>
      <c r="D2818" s="2">
        <v>44427</v>
      </c>
      <c r="E2818" s="2">
        <v>44431</v>
      </c>
      <c r="F2818" s="1">
        <v>1316</v>
      </c>
      <c r="G2818" s="1">
        <v>1277</v>
      </c>
      <c r="H2818" s="9">
        <v>0</v>
      </c>
    </row>
    <row r="2819" spans="1:8" x14ac:dyDescent="0.3">
      <c r="A2819" t="s">
        <v>7502</v>
      </c>
      <c r="B2819" t="s">
        <v>7503</v>
      </c>
      <c r="C2819">
        <v>0</v>
      </c>
      <c r="D2819" s="2">
        <v>44428</v>
      </c>
      <c r="F2819" s="1">
        <v>0</v>
      </c>
      <c r="G2819" s="1">
        <v>0</v>
      </c>
      <c r="H2819" s="9">
        <v>0</v>
      </c>
    </row>
    <row r="2820" spans="1:8" x14ac:dyDescent="0.3">
      <c r="A2820" t="s">
        <v>3444</v>
      </c>
      <c r="B2820" t="s">
        <v>3445</v>
      </c>
      <c r="C2820">
        <v>2</v>
      </c>
      <c r="D2820" s="2">
        <v>44428</v>
      </c>
      <c r="E2820" s="2">
        <v>44431</v>
      </c>
      <c r="F2820" s="1">
        <v>2085</v>
      </c>
      <c r="G2820" s="1">
        <v>2085</v>
      </c>
      <c r="H2820" s="9">
        <v>0</v>
      </c>
    </row>
    <row r="2821" spans="1:8" x14ac:dyDescent="0.3">
      <c r="A2821" t="s">
        <v>734</v>
      </c>
      <c r="B2821" t="s">
        <v>735</v>
      </c>
      <c r="C2821">
        <v>6</v>
      </c>
      <c r="D2821" s="2">
        <v>44428</v>
      </c>
      <c r="E2821" s="2">
        <v>44435</v>
      </c>
      <c r="F2821" s="1">
        <v>5163</v>
      </c>
      <c r="G2821" s="1">
        <v>5163</v>
      </c>
      <c r="H2821" s="9">
        <v>0</v>
      </c>
    </row>
    <row r="2822" spans="1:8" x14ac:dyDescent="0.3">
      <c r="A2822" t="s">
        <v>457</v>
      </c>
      <c r="B2822" t="s">
        <v>458</v>
      </c>
      <c r="C2822">
        <v>8</v>
      </c>
      <c r="D2822" s="2">
        <v>44428</v>
      </c>
      <c r="E2822" s="2">
        <v>44439</v>
      </c>
      <c r="F2822" s="1">
        <v>21053</v>
      </c>
      <c r="G2822" s="1">
        <v>20440</v>
      </c>
      <c r="H2822" s="9">
        <v>0</v>
      </c>
    </row>
    <row r="2823" spans="1:8" x14ac:dyDescent="0.3">
      <c r="A2823" t="s">
        <v>459</v>
      </c>
      <c r="B2823" t="s">
        <v>460</v>
      </c>
      <c r="C2823">
        <v>8</v>
      </c>
      <c r="D2823" s="2">
        <v>44428</v>
      </c>
      <c r="E2823" s="2">
        <v>44439</v>
      </c>
      <c r="F2823" s="1">
        <v>7523</v>
      </c>
      <c r="G2823" s="1">
        <v>7304</v>
      </c>
      <c r="H2823" s="9">
        <v>0</v>
      </c>
    </row>
    <row r="2824" spans="1:8" x14ac:dyDescent="0.3">
      <c r="A2824" t="s">
        <v>469</v>
      </c>
      <c r="B2824" t="s">
        <v>470</v>
      </c>
      <c r="C2824">
        <v>8</v>
      </c>
      <c r="D2824" s="2">
        <v>44428</v>
      </c>
      <c r="E2824" s="2">
        <v>44439</v>
      </c>
      <c r="F2824" s="1">
        <v>2321</v>
      </c>
      <c r="G2824" s="1">
        <v>2276</v>
      </c>
      <c r="H2824" s="9">
        <v>0</v>
      </c>
    </row>
    <row r="2825" spans="1:8" x14ac:dyDescent="0.3">
      <c r="A2825" t="s">
        <v>1791</v>
      </c>
      <c r="B2825" t="s">
        <v>1774</v>
      </c>
      <c r="C2825">
        <v>10</v>
      </c>
      <c r="D2825" s="2">
        <v>44428</v>
      </c>
      <c r="E2825" s="2">
        <v>44441</v>
      </c>
      <c r="F2825" s="1">
        <v>104800</v>
      </c>
      <c r="G2825" s="1">
        <v>104800</v>
      </c>
      <c r="H2825" s="9">
        <v>0</v>
      </c>
    </row>
    <row r="2826" spans="1:8" x14ac:dyDescent="0.3">
      <c r="A2826" t="s">
        <v>1788</v>
      </c>
      <c r="B2826" t="s">
        <v>1774</v>
      </c>
      <c r="C2826">
        <v>20</v>
      </c>
      <c r="D2826" s="2">
        <v>44428</v>
      </c>
      <c r="E2826" s="2">
        <v>44456</v>
      </c>
      <c r="F2826" s="1">
        <v>139734</v>
      </c>
      <c r="G2826" s="1">
        <v>139734</v>
      </c>
      <c r="H2826" s="9">
        <v>0</v>
      </c>
    </row>
    <row r="2827" spans="1:8" x14ac:dyDescent="0.3">
      <c r="A2827" t="s">
        <v>7504</v>
      </c>
      <c r="B2827" t="s">
        <v>7505</v>
      </c>
      <c r="C2827">
        <v>48</v>
      </c>
      <c r="D2827" s="2">
        <v>44428</v>
      </c>
      <c r="E2827" s="2">
        <v>44497</v>
      </c>
      <c r="F2827" s="1">
        <v>0</v>
      </c>
      <c r="G2827" s="1">
        <v>0</v>
      </c>
      <c r="H2827" s="9">
        <v>0</v>
      </c>
    </row>
    <row r="2828" spans="1:8" x14ac:dyDescent="0.3">
      <c r="A2828" t="s">
        <v>7506</v>
      </c>
      <c r="B2828" t="s">
        <v>7507</v>
      </c>
      <c r="C2828">
        <v>5</v>
      </c>
      <c r="D2828" s="2">
        <v>44431</v>
      </c>
      <c r="E2828" s="2">
        <v>44435</v>
      </c>
      <c r="F2828" s="1">
        <v>0</v>
      </c>
      <c r="G2828" s="1">
        <v>0</v>
      </c>
      <c r="H2828" s="9">
        <v>0</v>
      </c>
    </row>
    <row r="2829" spans="1:8" x14ac:dyDescent="0.3">
      <c r="A2829" t="s">
        <v>3500</v>
      </c>
      <c r="B2829" t="s">
        <v>3501</v>
      </c>
      <c r="C2829">
        <v>20</v>
      </c>
      <c r="D2829" s="2">
        <v>44431</v>
      </c>
      <c r="E2829" s="2">
        <v>44459</v>
      </c>
      <c r="F2829" s="1">
        <v>5212</v>
      </c>
      <c r="G2829" s="1">
        <v>5212</v>
      </c>
      <c r="H2829" s="9">
        <v>0</v>
      </c>
    </row>
    <row r="2830" spans="1:8" x14ac:dyDescent="0.3">
      <c r="A2830" t="s">
        <v>7508</v>
      </c>
      <c r="B2830" t="s">
        <v>7509</v>
      </c>
      <c r="C2830">
        <v>0</v>
      </c>
      <c r="E2830" s="2">
        <v>44431</v>
      </c>
      <c r="F2830" s="1">
        <v>0</v>
      </c>
      <c r="G2830" s="1">
        <v>0</v>
      </c>
      <c r="H2830" s="9">
        <v>0</v>
      </c>
    </row>
    <row r="2831" spans="1:8" x14ac:dyDescent="0.3">
      <c r="A2831" t="s">
        <v>168</v>
      </c>
      <c r="B2831" t="s">
        <v>169</v>
      </c>
      <c r="C2831">
        <v>1</v>
      </c>
      <c r="D2831" s="2">
        <v>44432</v>
      </c>
      <c r="E2831" s="2">
        <v>44432</v>
      </c>
      <c r="F2831" s="1">
        <v>0</v>
      </c>
      <c r="G2831" s="1">
        <v>0</v>
      </c>
      <c r="H2831" s="9">
        <v>0</v>
      </c>
    </row>
    <row r="2832" spans="1:8" x14ac:dyDescent="0.3">
      <c r="A2832" t="s">
        <v>3476</v>
      </c>
      <c r="B2832" t="s">
        <v>3477</v>
      </c>
      <c r="C2832">
        <v>10</v>
      </c>
      <c r="D2832" s="2">
        <v>44432</v>
      </c>
      <c r="E2832" s="2">
        <v>44446</v>
      </c>
      <c r="F2832" s="1">
        <v>7563</v>
      </c>
      <c r="G2832" s="1">
        <v>7563</v>
      </c>
      <c r="H2832" s="9">
        <v>0</v>
      </c>
    </row>
    <row r="2833" spans="1:8" x14ac:dyDescent="0.3">
      <c r="A2833" t="s">
        <v>7510</v>
      </c>
      <c r="B2833" t="s">
        <v>7511</v>
      </c>
      <c r="C2833">
        <v>0</v>
      </c>
      <c r="E2833" s="2">
        <v>44432</v>
      </c>
      <c r="F2833" s="1">
        <v>0</v>
      </c>
      <c r="G2833" s="1">
        <v>0</v>
      </c>
      <c r="H2833" s="9">
        <v>0</v>
      </c>
    </row>
    <row r="2834" spans="1:8" x14ac:dyDescent="0.3">
      <c r="A2834" t="s">
        <v>505</v>
      </c>
      <c r="B2834" t="s">
        <v>506</v>
      </c>
      <c r="C2834">
        <v>35</v>
      </c>
      <c r="D2834" s="2">
        <v>44433</v>
      </c>
      <c r="E2834" s="2">
        <v>44483</v>
      </c>
      <c r="F2834" s="1">
        <v>21468</v>
      </c>
      <c r="G2834" s="1">
        <v>20975</v>
      </c>
      <c r="H2834" s="9">
        <v>0</v>
      </c>
    </row>
    <row r="2835" spans="1:8" x14ac:dyDescent="0.3">
      <c r="A2835" t="s">
        <v>160</v>
      </c>
      <c r="B2835" t="s">
        <v>161</v>
      </c>
      <c r="C2835">
        <v>36</v>
      </c>
      <c r="D2835" t="s">
        <v>7512</v>
      </c>
      <c r="E2835" s="2">
        <v>44484</v>
      </c>
      <c r="F2835" s="1">
        <v>0</v>
      </c>
      <c r="G2835" s="1">
        <v>0</v>
      </c>
      <c r="H2835" s="9">
        <v>0</v>
      </c>
    </row>
    <row r="2836" spans="1:8" x14ac:dyDescent="0.3">
      <c r="A2836" t="s">
        <v>3550</v>
      </c>
      <c r="B2836" t="s">
        <v>3551</v>
      </c>
      <c r="C2836">
        <v>0</v>
      </c>
      <c r="D2836" s="2">
        <v>44434</v>
      </c>
      <c r="E2836" s="2">
        <v>44434</v>
      </c>
      <c r="F2836" s="1">
        <v>993188</v>
      </c>
      <c r="G2836" s="1">
        <v>993188</v>
      </c>
      <c r="H2836" s="9">
        <v>0</v>
      </c>
    </row>
    <row r="2837" spans="1:8" x14ac:dyDescent="0.3">
      <c r="A2837" t="s">
        <v>7513</v>
      </c>
      <c r="B2837" t="s">
        <v>7514</v>
      </c>
      <c r="C2837">
        <v>0</v>
      </c>
      <c r="E2837" s="2">
        <v>44434</v>
      </c>
      <c r="F2837" s="1">
        <v>0</v>
      </c>
      <c r="G2837" s="1">
        <v>0</v>
      </c>
      <c r="H2837" s="9">
        <v>0</v>
      </c>
    </row>
    <row r="2838" spans="1:8" x14ac:dyDescent="0.3">
      <c r="A2838" t="s">
        <v>3562</v>
      </c>
      <c r="B2838" t="s">
        <v>3563</v>
      </c>
      <c r="C2838">
        <v>10</v>
      </c>
      <c r="D2838" s="2">
        <v>44434</v>
      </c>
      <c r="E2838" s="2">
        <v>44448</v>
      </c>
      <c r="F2838" s="1">
        <v>9874</v>
      </c>
      <c r="G2838" s="1">
        <v>9874</v>
      </c>
      <c r="H2838" s="9">
        <v>0</v>
      </c>
    </row>
    <row r="2839" spans="1:8" x14ac:dyDescent="0.3">
      <c r="A2839" t="s">
        <v>3580</v>
      </c>
      <c r="B2839" t="s">
        <v>3581</v>
      </c>
      <c r="C2839">
        <v>10</v>
      </c>
      <c r="D2839" s="2">
        <v>44434</v>
      </c>
      <c r="E2839" s="2">
        <v>44448</v>
      </c>
      <c r="F2839" s="1">
        <v>19365</v>
      </c>
      <c r="G2839" s="1">
        <v>19365</v>
      </c>
      <c r="H2839" s="9">
        <v>0</v>
      </c>
    </row>
    <row r="2840" spans="1:8" x14ac:dyDescent="0.3">
      <c r="A2840" t="s">
        <v>3530</v>
      </c>
      <c r="B2840" t="s">
        <v>3531</v>
      </c>
      <c r="C2840">
        <v>10</v>
      </c>
      <c r="D2840" s="2">
        <v>44434</v>
      </c>
      <c r="E2840" s="2">
        <v>44448</v>
      </c>
      <c r="F2840" s="1">
        <v>14616</v>
      </c>
      <c r="G2840" s="1">
        <v>14616</v>
      </c>
      <c r="H2840" s="9">
        <v>0</v>
      </c>
    </row>
    <row r="2841" spans="1:8" x14ac:dyDescent="0.3">
      <c r="A2841" t="s">
        <v>3454</v>
      </c>
      <c r="B2841" t="s">
        <v>3455</v>
      </c>
      <c r="C2841">
        <v>2</v>
      </c>
      <c r="D2841" s="2">
        <v>44435</v>
      </c>
      <c r="E2841" s="2">
        <v>44438</v>
      </c>
      <c r="F2841" s="1">
        <v>1042</v>
      </c>
      <c r="G2841" s="1">
        <v>1042</v>
      </c>
      <c r="H2841" s="9">
        <v>0</v>
      </c>
    </row>
    <row r="2842" spans="1:8" x14ac:dyDescent="0.3">
      <c r="A2842" t="s">
        <v>2746</v>
      </c>
      <c r="B2842" t="s">
        <v>2747</v>
      </c>
      <c r="C2842">
        <v>10</v>
      </c>
      <c r="D2842" s="2">
        <v>44435</v>
      </c>
      <c r="E2842" s="2">
        <v>44449</v>
      </c>
      <c r="F2842" s="1">
        <v>3486</v>
      </c>
      <c r="G2842" s="1">
        <v>3486</v>
      </c>
      <c r="H2842" s="9">
        <v>0</v>
      </c>
    </row>
    <row r="2843" spans="1:8" x14ac:dyDescent="0.3">
      <c r="A2843" t="s">
        <v>3182</v>
      </c>
      <c r="B2843" t="s">
        <v>3183</v>
      </c>
      <c r="C2843">
        <v>10</v>
      </c>
      <c r="D2843" s="2">
        <v>44435</v>
      </c>
      <c r="E2843" s="2">
        <v>44449</v>
      </c>
      <c r="F2843" s="1">
        <v>2632</v>
      </c>
      <c r="G2843" s="1">
        <v>2711</v>
      </c>
      <c r="H2843" s="9">
        <v>0</v>
      </c>
    </row>
    <row r="2844" spans="1:8" x14ac:dyDescent="0.3">
      <c r="A2844" t="s">
        <v>1273</v>
      </c>
      <c r="B2844" t="s">
        <v>1274</v>
      </c>
      <c r="C2844">
        <v>4</v>
      </c>
      <c r="D2844" s="2">
        <v>44438</v>
      </c>
      <c r="E2844" s="2">
        <v>44441</v>
      </c>
      <c r="F2844" s="1">
        <v>5673</v>
      </c>
      <c r="G2844" s="1">
        <v>5673</v>
      </c>
      <c r="H2844" s="9">
        <v>0</v>
      </c>
    </row>
    <row r="2845" spans="1:8" x14ac:dyDescent="0.3">
      <c r="A2845" t="s">
        <v>736</v>
      </c>
      <c r="B2845" t="s">
        <v>737</v>
      </c>
      <c r="C2845">
        <v>6</v>
      </c>
      <c r="D2845" s="2">
        <v>44438</v>
      </c>
      <c r="E2845" s="2">
        <v>44446</v>
      </c>
      <c r="F2845" s="1">
        <v>5163</v>
      </c>
      <c r="G2845" s="1">
        <v>5163</v>
      </c>
      <c r="H2845" s="9">
        <v>0</v>
      </c>
    </row>
    <row r="2846" spans="1:8" x14ac:dyDescent="0.3">
      <c r="A2846" t="s">
        <v>1966</v>
      </c>
      <c r="B2846" t="s">
        <v>1967</v>
      </c>
      <c r="C2846">
        <v>20</v>
      </c>
      <c r="D2846" s="2">
        <v>44438</v>
      </c>
      <c r="E2846" s="2">
        <v>44466</v>
      </c>
      <c r="F2846" s="1">
        <v>39167</v>
      </c>
      <c r="G2846" s="1">
        <v>38027</v>
      </c>
      <c r="H2846" s="9">
        <v>0</v>
      </c>
    </row>
    <row r="2847" spans="1:8" x14ac:dyDescent="0.3">
      <c r="A2847" t="s">
        <v>3288</v>
      </c>
      <c r="B2847" t="s">
        <v>3289</v>
      </c>
      <c r="C2847">
        <v>30</v>
      </c>
      <c r="D2847" s="2">
        <v>44438</v>
      </c>
      <c r="E2847" s="2">
        <v>44481</v>
      </c>
      <c r="F2847" s="1">
        <v>2131</v>
      </c>
      <c r="G2847" s="1">
        <v>2054</v>
      </c>
      <c r="H2847" s="9">
        <v>0</v>
      </c>
    </row>
    <row r="2848" spans="1:8" x14ac:dyDescent="0.3">
      <c r="A2848" t="s">
        <v>3350</v>
      </c>
      <c r="B2848" t="s">
        <v>3351</v>
      </c>
      <c r="C2848">
        <v>30</v>
      </c>
      <c r="D2848" s="2">
        <v>44438</v>
      </c>
      <c r="E2848" s="2">
        <v>44481</v>
      </c>
      <c r="F2848" s="1">
        <v>6291</v>
      </c>
      <c r="G2848" s="1">
        <v>6065</v>
      </c>
      <c r="H2848" s="9">
        <v>0</v>
      </c>
    </row>
    <row r="2849" spans="1:8" x14ac:dyDescent="0.3">
      <c r="A2849" t="s">
        <v>7515</v>
      </c>
      <c r="B2849" t="s">
        <v>7516</v>
      </c>
      <c r="C2849">
        <v>0</v>
      </c>
      <c r="E2849" s="2">
        <v>44438</v>
      </c>
      <c r="F2849" s="1">
        <v>0</v>
      </c>
      <c r="G2849" s="1">
        <v>0</v>
      </c>
      <c r="H2849" s="9">
        <v>0</v>
      </c>
    </row>
    <row r="2850" spans="1:8" x14ac:dyDescent="0.3">
      <c r="A2850" t="s">
        <v>7517</v>
      </c>
      <c r="B2850" t="s">
        <v>7518</v>
      </c>
      <c r="C2850">
        <v>0</v>
      </c>
      <c r="E2850" s="2">
        <v>44438</v>
      </c>
      <c r="F2850" s="1">
        <v>0</v>
      </c>
      <c r="G2850" s="1">
        <v>0</v>
      </c>
      <c r="H2850" s="9">
        <v>0</v>
      </c>
    </row>
    <row r="2851" spans="1:8" x14ac:dyDescent="0.3">
      <c r="A2851" t="s">
        <v>3456</v>
      </c>
      <c r="B2851" t="s">
        <v>3457</v>
      </c>
      <c r="C2851">
        <v>2</v>
      </c>
      <c r="D2851" s="2">
        <v>44439</v>
      </c>
      <c r="E2851" s="2">
        <v>44440</v>
      </c>
      <c r="F2851" s="1">
        <v>1042</v>
      </c>
      <c r="G2851" s="1">
        <v>1042</v>
      </c>
      <c r="H2851" s="9">
        <v>0</v>
      </c>
    </row>
    <row r="2852" spans="1:8" x14ac:dyDescent="0.3">
      <c r="A2852" t="s">
        <v>3494</v>
      </c>
      <c r="B2852" t="s">
        <v>3495</v>
      </c>
      <c r="C2852">
        <v>20</v>
      </c>
      <c r="D2852" s="2">
        <v>44439</v>
      </c>
      <c r="E2852" s="2">
        <v>44467</v>
      </c>
      <c r="F2852" s="1">
        <v>5212</v>
      </c>
      <c r="G2852" s="1">
        <v>5212</v>
      </c>
      <c r="H2852" s="9">
        <v>0</v>
      </c>
    </row>
    <row r="2853" spans="1:8" x14ac:dyDescent="0.3">
      <c r="A2853" t="s">
        <v>2782</v>
      </c>
      <c r="B2853" t="s">
        <v>2783</v>
      </c>
      <c r="C2853">
        <v>29</v>
      </c>
      <c r="D2853" s="2">
        <v>44439</v>
      </c>
      <c r="E2853" s="2">
        <v>44481</v>
      </c>
      <c r="F2853" s="1">
        <v>17247</v>
      </c>
      <c r="G2853" s="1">
        <v>17197</v>
      </c>
      <c r="H2853" s="9">
        <v>0</v>
      </c>
    </row>
    <row r="2854" spans="1:8" x14ac:dyDescent="0.3">
      <c r="A2854" t="s">
        <v>1741</v>
      </c>
      <c r="B2854" t="s">
        <v>1742</v>
      </c>
      <c r="C2854">
        <v>90</v>
      </c>
      <c r="D2854" s="2">
        <v>44439</v>
      </c>
      <c r="E2854" s="2">
        <v>44573</v>
      </c>
      <c r="F2854" s="1">
        <v>94083</v>
      </c>
      <c r="G2854" s="1">
        <v>91998</v>
      </c>
      <c r="H2854" s="9">
        <v>0</v>
      </c>
    </row>
    <row r="2855" spans="1:8" x14ac:dyDescent="0.3">
      <c r="A2855" t="s">
        <v>7519</v>
      </c>
      <c r="B2855" t="s">
        <v>7520</v>
      </c>
      <c r="C2855">
        <v>0</v>
      </c>
      <c r="E2855" s="2">
        <v>44439</v>
      </c>
      <c r="F2855" s="1">
        <v>0</v>
      </c>
      <c r="G2855" s="1">
        <v>0</v>
      </c>
      <c r="H2855" s="9">
        <v>0</v>
      </c>
    </row>
    <row r="2856" spans="1:8" x14ac:dyDescent="0.3">
      <c r="A2856" t="s">
        <v>461</v>
      </c>
      <c r="B2856" t="s">
        <v>462</v>
      </c>
      <c r="C2856">
        <v>3</v>
      </c>
      <c r="D2856" s="2">
        <v>44440</v>
      </c>
      <c r="E2856" s="2">
        <v>44442</v>
      </c>
      <c r="F2856" s="1">
        <v>2821</v>
      </c>
      <c r="G2856" s="1">
        <v>2739</v>
      </c>
      <c r="H2856" s="9">
        <v>0</v>
      </c>
    </row>
    <row r="2857" spans="1:8" x14ac:dyDescent="0.3">
      <c r="A2857" t="s">
        <v>3110</v>
      </c>
      <c r="B2857" t="s">
        <v>7521</v>
      </c>
      <c r="C2857">
        <v>10</v>
      </c>
      <c r="D2857" s="2">
        <v>44440</v>
      </c>
      <c r="E2857" s="2">
        <v>44454</v>
      </c>
      <c r="F2857" s="1">
        <v>6795</v>
      </c>
      <c r="G2857" s="1">
        <v>6795</v>
      </c>
      <c r="H2857" s="9">
        <v>0</v>
      </c>
    </row>
    <row r="2858" spans="1:8" x14ac:dyDescent="0.3">
      <c r="A2858" t="s">
        <v>7522</v>
      </c>
      <c r="B2858" t="s">
        <v>7523</v>
      </c>
      <c r="C2858">
        <v>81</v>
      </c>
      <c r="D2858" t="s">
        <v>7524</v>
      </c>
      <c r="E2858" s="2">
        <v>44560</v>
      </c>
      <c r="F2858" s="1">
        <v>0</v>
      </c>
      <c r="G2858" s="1">
        <v>0</v>
      </c>
      <c r="H2858" s="9">
        <v>0</v>
      </c>
    </row>
    <row r="2859" spans="1:8" x14ac:dyDescent="0.3">
      <c r="A2859" t="s">
        <v>7525</v>
      </c>
      <c r="B2859" t="s">
        <v>7526</v>
      </c>
      <c r="C2859">
        <v>0</v>
      </c>
      <c r="E2859" s="2">
        <v>44440</v>
      </c>
      <c r="F2859" s="1">
        <v>0</v>
      </c>
      <c r="G2859" s="1">
        <v>0</v>
      </c>
      <c r="H2859" s="9">
        <v>0</v>
      </c>
    </row>
    <row r="2860" spans="1:8" x14ac:dyDescent="0.3">
      <c r="A2860" t="s">
        <v>3480</v>
      </c>
      <c r="B2860" t="s">
        <v>3481</v>
      </c>
      <c r="C2860">
        <v>10</v>
      </c>
      <c r="D2860" s="2">
        <v>44441</v>
      </c>
      <c r="E2860" s="2">
        <v>44455</v>
      </c>
      <c r="F2860" s="1">
        <v>3782</v>
      </c>
      <c r="G2860" s="1">
        <v>3782</v>
      </c>
      <c r="H2860" s="9">
        <v>0</v>
      </c>
    </row>
    <row r="2861" spans="1:8" x14ac:dyDescent="0.3">
      <c r="A2861" t="s">
        <v>1635</v>
      </c>
      <c r="B2861" t="s">
        <v>1636</v>
      </c>
      <c r="C2861">
        <v>60</v>
      </c>
      <c r="D2861" s="2">
        <v>44441</v>
      </c>
      <c r="E2861" s="2">
        <v>44531</v>
      </c>
      <c r="F2861" s="1">
        <v>11783</v>
      </c>
      <c r="G2861" s="1">
        <v>11552</v>
      </c>
      <c r="H2861" s="9">
        <v>0</v>
      </c>
    </row>
    <row r="2862" spans="1:8" x14ac:dyDescent="0.3">
      <c r="A2862" t="s">
        <v>7527</v>
      </c>
      <c r="B2862" t="s">
        <v>7528</v>
      </c>
      <c r="C2862">
        <v>0</v>
      </c>
      <c r="E2862" s="2">
        <v>44441</v>
      </c>
      <c r="F2862" s="1">
        <v>0</v>
      </c>
      <c r="G2862" s="1">
        <v>0</v>
      </c>
      <c r="H2862" s="9">
        <v>0</v>
      </c>
    </row>
    <row r="2863" spans="1:8" x14ac:dyDescent="0.3">
      <c r="A2863" t="s">
        <v>7529</v>
      </c>
      <c r="B2863" t="s">
        <v>6654</v>
      </c>
      <c r="C2863">
        <v>5</v>
      </c>
      <c r="D2863" s="2">
        <v>44442</v>
      </c>
      <c r="E2863" s="2">
        <v>44449</v>
      </c>
      <c r="F2863" s="1">
        <v>0</v>
      </c>
      <c r="G2863" s="1">
        <v>0</v>
      </c>
      <c r="H2863" s="9">
        <v>0</v>
      </c>
    </row>
    <row r="2864" spans="1:8" x14ac:dyDescent="0.3">
      <c r="A2864" t="s">
        <v>1249</v>
      </c>
      <c r="B2864" t="s">
        <v>1250</v>
      </c>
      <c r="C2864">
        <v>17</v>
      </c>
      <c r="D2864" s="2">
        <v>44442</v>
      </c>
      <c r="E2864" s="2">
        <v>44467</v>
      </c>
      <c r="F2864" s="1">
        <v>0</v>
      </c>
      <c r="G2864" s="1">
        <v>0</v>
      </c>
      <c r="H2864" s="9">
        <v>0</v>
      </c>
    </row>
    <row r="2865" spans="1:8" x14ac:dyDescent="0.3">
      <c r="A2865" t="s">
        <v>7530</v>
      </c>
      <c r="B2865" t="s">
        <v>7531</v>
      </c>
      <c r="C2865">
        <v>0</v>
      </c>
      <c r="E2865" s="2">
        <v>44442</v>
      </c>
      <c r="F2865" s="1">
        <v>0</v>
      </c>
      <c r="G2865" s="1">
        <v>0</v>
      </c>
      <c r="H2865" s="9">
        <v>0</v>
      </c>
    </row>
    <row r="2866" spans="1:8" x14ac:dyDescent="0.3">
      <c r="A2866" t="s">
        <v>7532</v>
      </c>
      <c r="B2866" t="s">
        <v>7533</v>
      </c>
      <c r="C2866">
        <v>0</v>
      </c>
      <c r="E2866" s="2">
        <v>44442</v>
      </c>
      <c r="F2866" s="1">
        <v>0</v>
      </c>
      <c r="G2866" s="1">
        <v>0</v>
      </c>
      <c r="H2866" s="9">
        <v>0</v>
      </c>
    </row>
    <row r="2867" spans="1:8" x14ac:dyDescent="0.3">
      <c r="A2867" t="s">
        <v>2307</v>
      </c>
      <c r="B2867" t="s">
        <v>2308</v>
      </c>
      <c r="C2867">
        <v>10</v>
      </c>
      <c r="D2867" s="2">
        <v>44446</v>
      </c>
      <c r="E2867" s="2">
        <v>44459</v>
      </c>
      <c r="F2867" s="1">
        <v>607</v>
      </c>
      <c r="G2867" s="1">
        <v>607</v>
      </c>
      <c r="H2867" s="9">
        <v>0</v>
      </c>
    </row>
    <row r="2868" spans="1:8" x14ac:dyDescent="0.3">
      <c r="A2868" t="s">
        <v>2319</v>
      </c>
      <c r="B2868" t="s">
        <v>2320</v>
      </c>
      <c r="C2868">
        <v>10</v>
      </c>
      <c r="D2868" s="2">
        <v>44446</v>
      </c>
      <c r="E2868" s="2">
        <v>44459</v>
      </c>
      <c r="F2868" s="1">
        <v>3482</v>
      </c>
      <c r="G2868" s="1">
        <v>3482</v>
      </c>
      <c r="H2868" s="9">
        <v>0</v>
      </c>
    </row>
    <row r="2869" spans="1:8" x14ac:dyDescent="0.3">
      <c r="A2869" t="s">
        <v>2920</v>
      </c>
      <c r="B2869" t="s">
        <v>2921</v>
      </c>
      <c r="C2869">
        <v>10</v>
      </c>
      <c r="D2869" s="2">
        <v>44446</v>
      </c>
      <c r="E2869" s="2">
        <v>44459</v>
      </c>
      <c r="F2869" s="1">
        <v>1213</v>
      </c>
      <c r="G2869" s="1">
        <v>1213</v>
      </c>
      <c r="H2869" s="9">
        <v>0</v>
      </c>
    </row>
    <row r="2870" spans="1:8" x14ac:dyDescent="0.3">
      <c r="A2870" t="s">
        <v>2343</v>
      </c>
      <c r="B2870" t="s">
        <v>2344</v>
      </c>
      <c r="C2870">
        <v>10</v>
      </c>
      <c r="D2870" s="2">
        <v>44446</v>
      </c>
      <c r="E2870" s="2">
        <v>44459</v>
      </c>
      <c r="F2870" s="1">
        <v>21265</v>
      </c>
      <c r="G2870" s="1">
        <v>21265</v>
      </c>
      <c r="H2870" s="9">
        <v>0</v>
      </c>
    </row>
    <row r="2871" spans="1:8" x14ac:dyDescent="0.3">
      <c r="A2871" t="s">
        <v>2938</v>
      </c>
      <c r="B2871" t="s">
        <v>2939</v>
      </c>
      <c r="C2871">
        <v>10</v>
      </c>
      <c r="D2871" s="2">
        <v>44446</v>
      </c>
      <c r="E2871" s="2">
        <v>44459</v>
      </c>
      <c r="F2871" s="1">
        <v>3367</v>
      </c>
      <c r="G2871" s="1">
        <v>3367</v>
      </c>
      <c r="H2871" s="9">
        <v>0</v>
      </c>
    </row>
    <row r="2872" spans="1:8" x14ac:dyDescent="0.3">
      <c r="A2872" t="s">
        <v>738</v>
      </c>
      <c r="B2872" t="s">
        <v>739</v>
      </c>
      <c r="C2872">
        <v>6</v>
      </c>
      <c r="D2872" s="2">
        <v>44447</v>
      </c>
      <c r="E2872" s="2">
        <v>44454</v>
      </c>
      <c r="F2872" s="1">
        <v>5163</v>
      </c>
      <c r="G2872" s="1">
        <v>5163</v>
      </c>
      <c r="H2872" s="9">
        <v>0</v>
      </c>
    </row>
    <row r="2873" spans="1:8" x14ac:dyDescent="0.3">
      <c r="A2873" t="s">
        <v>2820</v>
      </c>
      <c r="B2873" t="s">
        <v>2821</v>
      </c>
      <c r="C2873">
        <v>20</v>
      </c>
      <c r="D2873" s="2">
        <v>44447</v>
      </c>
      <c r="E2873" s="2">
        <v>44474</v>
      </c>
      <c r="F2873" s="1">
        <v>6089</v>
      </c>
      <c r="G2873" s="1">
        <v>6062</v>
      </c>
      <c r="H2873" s="9">
        <v>0</v>
      </c>
    </row>
    <row r="2874" spans="1:8" x14ac:dyDescent="0.3">
      <c r="A2874" t="s">
        <v>3492</v>
      </c>
      <c r="B2874" t="s">
        <v>3493</v>
      </c>
      <c r="C2874">
        <v>20</v>
      </c>
      <c r="D2874" s="2">
        <v>44447</v>
      </c>
      <c r="E2874" s="2">
        <v>44474</v>
      </c>
      <c r="F2874" s="1">
        <v>5236</v>
      </c>
      <c r="G2874" s="1">
        <v>5212</v>
      </c>
      <c r="H2874" s="9">
        <v>0</v>
      </c>
    </row>
    <row r="2875" spans="1:8" x14ac:dyDescent="0.3">
      <c r="A2875" t="s">
        <v>2048</v>
      </c>
      <c r="B2875" t="s">
        <v>2049</v>
      </c>
      <c r="C2875">
        <v>15</v>
      </c>
      <c r="D2875" s="2">
        <v>44448</v>
      </c>
      <c r="E2875" s="2">
        <v>44468</v>
      </c>
      <c r="F2875" s="1">
        <v>75959</v>
      </c>
      <c r="G2875" s="1">
        <v>73747</v>
      </c>
      <c r="H2875" s="9">
        <v>0</v>
      </c>
    </row>
    <row r="2876" spans="1:8" x14ac:dyDescent="0.3">
      <c r="A2876" t="s">
        <v>2050</v>
      </c>
      <c r="B2876" t="s">
        <v>2051</v>
      </c>
      <c r="C2876">
        <v>15</v>
      </c>
      <c r="D2876" s="2">
        <v>44448</v>
      </c>
      <c r="E2876" s="2">
        <v>44468</v>
      </c>
      <c r="F2876" s="1">
        <v>40019</v>
      </c>
      <c r="G2876" s="1">
        <v>38853</v>
      </c>
      <c r="H2876" s="9">
        <v>0</v>
      </c>
    </row>
    <row r="2877" spans="1:8" x14ac:dyDescent="0.3">
      <c r="A2877" t="s">
        <v>7534</v>
      </c>
      <c r="B2877" t="s">
        <v>7535</v>
      </c>
      <c r="C2877">
        <v>0</v>
      </c>
      <c r="E2877" s="2">
        <v>44448</v>
      </c>
      <c r="F2877" s="1">
        <v>0</v>
      </c>
      <c r="G2877" s="1">
        <v>0</v>
      </c>
      <c r="H2877" s="9">
        <v>0</v>
      </c>
    </row>
    <row r="2878" spans="1:8" x14ac:dyDescent="0.3">
      <c r="A2878" t="s">
        <v>3538</v>
      </c>
      <c r="B2878" t="s">
        <v>3539</v>
      </c>
      <c r="C2878">
        <v>15</v>
      </c>
      <c r="D2878" s="2">
        <v>44449</v>
      </c>
      <c r="E2878" s="2">
        <v>44469</v>
      </c>
      <c r="F2878" s="1">
        <v>20683</v>
      </c>
      <c r="G2878" s="1">
        <v>20683</v>
      </c>
      <c r="H2878" s="9">
        <v>0</v>
      </c>
    </row>
    <row r="2879" spans="1:8" x14ac:dyDescent="0.3">
      <c r="A2879" t="s">
        <v>7536</v>
      </c>
      <c r="B2879" t="s">
        <v>7537</v>
      </c>
      <c r="C2879">
        <v>0</v>
      </c>
      <c r="E2879" s="2">
        <v>44449</v>
      </c>
      <c r="F2879" s="1">
        <v>0</v>
      </c>
      <c r="G2879" s="1">
        <v>0</v>
      </c>
      <c r="H2879" s="9">
        <v>0</v>
      </c>
    </row>
    <row r="2880" spans="1:8" x14ac:dyDescent="0.3">
      <c r="A2880" t="s">
        <v>3184</v>
      </c>
      <c r="B2880" t="s">
        <v>3185</v>
      </c>
      <c r="C2880">
        <v>10</v>
      </c>
      <c r="D2880" s="2">
        <v>44452</v>
      </c>
      <c r="E2880" s="2">
        <v>44463</v>
      </c>
      <c r="F2880" s="1">
        <v>6393</v>
      </c>
      <c r="G2880" s="1">
        <v>6585</v>
      </c>
      <c r="H2880" s="9">
        <v>0</v>
      </c>
    </row>
    <row r="2881" spans="1:8" x14ac:dyDescent="0.3">
      <c r="A2881" t="s">
        <v>7538</v>
      </c>
      <c r="B2881" t="s">
        <v>7539</v>
      </c>
      <c r="C2881">
        <v>20</v>
      </c>
      <c r="D2881" s="2">
        <v>44452</v>
      </c>
      <c r="E2881" s="2">
        <v>44477</v>
      </c>
      <c r="F2881" s="1">
        <v>0</v>
      </c>
      <c r="G2881" s="1">
        <v>0</v>
      </c>
      <c r="H2881" s="9">
        <v>0</v>
      </c>
    </row>
    <row r="2882" spans="1:8" x14ac:dyDescent="0.3">
      <c r="A2882" t="s">
        <v>2748</v>
      </c>
      <c r="B2882" t="s">
        <v>2749</v>
      </c>
      <c r="C2882">
        <v>30</v>
      </c>
      <c r="D2882" s="2">
        <v>44452</v>
      </c>
      <c r="E2882" s="2">
        <v>44494</v>
      </c>
      <c r="F2882" s="1">
        <v>15490</v>
      </c>
      <c r="G2882" s="1">
        <v>15246</v>
      </c>
      <c r="H2882" s="9">
        <v>0</v>
      </c>
    </row>
    <row r="2883" spans="1:8" x14ac:dyDescent="0.3">
      <c r="A2883" t="s">
        <v>1283</v>
      </c>
      <c r="B2883" t="s">
        <v>1284</v>
      </c>
      <c r="C2883">
        <v>5</v>
      </c>
      <c r="D2883" s="2">
        <v>44453</v>
      </c>
      <c r="E2883" s="2">
        <v>44459</v>
      </c>
      <c r="F2883" s="1">
        <v>32673</v>
      </c>
      <c r="G2883" s="1">
        <v>32673</v>
      </c>
      <c r="H2883" s="9">
        <v>0</v>
      </c>
    </row>
    <row r="2884" spans="1:8" x14ac:dyDescent="0.3">
      <c r="A2884" t="s">
        <v>2724</v>
      </c>
      <c r="B2884" t="s">
        <v>2725</v>
      </c>
      <c r="C2884">
        <v>10</v>
      </c>
      <c r="D2884" s="2">
        <v>44453</v>
      </c>
      <c r="E2884" s="2">
        <v>44466</v>
      </c>
      <c r="F2884" s="1">
        <v>5593</v>
      </c>
      <c r="G2884" s="1">
        <v>5593</v>
      </c>
      <c r="H2884" s="9">
        <v>0</v>
      </c>
    </row>
    <row r="2885" spans="1:8" x14ac:dyDescent="0.3">
      <c r="A2885" t="s">
        <v>539</v>
      </c>
      <c r="B2885" t="s">
        <v>540</v>
      </c>
      <c r="C2885">
        <v>20</v>
      </c>
      <c r="D2885" s="2">
        <v>44454</v>
      </c>
      <c r="E2885" s="2">
        <v>44482</v>
      </c>
      <c r="F2885" s="1">
        <v>13650</v>
      </c>
      <c r="G2885" s="1">
        <v>13542</v>
      </c>
      <c r="H2885" s="9">
        <v>0</v>
      </c>
    </row>
    <row r="2886" spans="1:8" x14ac:dyDescent="0.3">
      <c r="A2886" t="s">
        <v>2836</v>
      </c>
      <c r="B2886" t="s">
        <v>2837</v>
      </c>
      <c r="C2886">
        <v>20</v>
      </c>
      <c r="D2886" s="2">
        <v>44454</v>
      </c>
      <c r="E2886" s="2">
        <v>44482</v>
      </c>
      <c r="F2886" s="1">
        <v>6135</v>
      </c>
      <c r="G2886" s="1">
        <v>6062</v>
      </c>
      <c r="H2886" s="9">
        <v>0</v>
      </c>
    </row>
    <row r="2887" spans="1:8" x14ac:dyDescent="0.3">
      <c r="A2887" t="s">
        <v>3010</v>
      </c>
      <c r="B2887" t="s">
        <v>3011</v>
      </c>
      <c r="C2887">
        <v>12</v>
      </c>
      <c r="D2887" s="2">
        <v>44454</v>
      </c>
      <c r="E2887" s="2">
        <v>44470</v>
      </c>
      <c r="F2887" s="1">
        <v>3037</v>
      </c>
      <c r="G2887" s="1">
        <v>3034</v>
      </c>
      <c r="H2887" s="9">
        <v>0</v>
      </c>
    </row>
    <row r="2888" spans="1:8" x14ac:dyDescent="0.3">
      <c r="A2888" t="s">
        <v>3034</v>
      </c>
      <c r="B2888" t="s">
        <v>3035</v>
      </c>
      <c r="C2888">
        <v>12</v>
      </c>
      <c r="D2888" s="2">
        <v>44454</v>
      </c>
      <c r="E2888" s="2">
        <v>44470</v>
      </c>
      <c r="F2888" s="1">
        <v>2157</v>
      </c>
      <c r="G2888" s="1">
        <v>1983</v>
      </c>
      <c r="H2888" s="9">
        <v>0</v>
      </c>
    </row>
    <row r="2889" spans="1:8" x14ac:dyDescent="0.3">
      <c r="A2889" t="s">
        <v>7540</v>
      </c>
      <c r="B2889" t="s">
        <v>7541</v>
      </c>
      <c r="C2889">
        <v>0</v>
      </c>
      <c r="E2889" s="2">
        <v>44454</v>
      </c>
      <c r="F2889" s="1">
        <v>0</v>
      </c>
      <c r="G2889" s="1">
        <v>0</v>
      </c>
      <c r="H2889" s="9">
        <v>0</v>
      </c>
    </row>
    <row r="2890" spans="1:8" x14ac:dyDescent="0.3">
      <c r="A2890" t="s">
        <v>740</v>
      </c>
      <c r="B2890" t="s">
        <v>741</v>
      </c>
      <c r="C2890">
        <v>6</v>
      </c>
      <c r="D2890" s="2">
        <v>44455</v>
      </c>
      <c r="E2890" s="2">
        <v>44462</v>
      </c>
      <c r="F2890" s="1">
        <v>5163</v>
      </c>
      <c r="G2890" s="1">
        <v>5163</v>
      </c>
      <c r="H2890" s="9">
        <v>0</v>
      </c>
    </row>
    <row r="2891" spans="1:8" x14ac:dyDescent="0.3">
      <c r="A2891" t="s">
        <v>3490</v>
      </c>
      <c r="B2891" t="s">
        <v>3491</v>
      </c>
      <c r="C2891">
        <v>20</v>
      </c>
      <c r="D2891" s="2">
        <v>44455</v>
      </c>
      <c r="E2891" s="2">
        <v>44483</v>
      </c>
      <c r="F2891" s="1">
        <v>5283</v>
      </c>
      <c r="G2891" s="1">
        <v>5212</v>
      </c>
      <c r="H2891" s="9">
        <v>0</v>
      </c>
    </row>
    <row r="2892" spans="1:8" x14ac:dyDescent="0.3">
      <c r="A2892" t="s">
        <v>3112</v>
      </c>
      <c r="B2892" t="s">
        <v>7542</v>
      </c>
      <c r="C2892">
        <v>50</v>
      </c>
      <c r="D2892" s="2">
        <v>44455</v>
      </c>
      <c r="E2892" s="2">
        <v>44530</v>
      </c>
      <c r="F2892" s="1">
        <v>13629</v>
      </c>
      <c r="G2892" s="1">
        <v>13317</v>
      </c>
      <c r="H2892" s="9">
        <v>0</v>
      </c>
    </row>
    <row r="2893" spans="1:8" x14ac:dyDescent="0.3">
      <c r="A2893" t="s">
        <v>3496</v>
      </c>
      <c r="B2893" t="s">
        <v>3497</v>
      </c>
      <c r="C2893">
        <v>20</v>
      </c>
      <c r="D2893" s="2">
        <v>44456</v>
      </c>
      <c r="E2893" s="2">
        <v>44484</v>
      </c>
      <c r="F2893" s="1">
        <v>2645</v>
      </c>
      <c r="G2893" s="1">
        <v>2606</v>
      </c>
      <c r="H2893" s="9">
        <v>0</v>
      </c>
    </row>
    <row r="2894" spans="1:8" x14ac:dyDescent="0.3">
      <c r="A2894" t="s">
        <v>7543</v>
      </c>
      <c r="B2894" t="s">
        <v>6654</v>
      </c>
      <c r="C2894">
        <v>5</v>
      </c>
      <c r="D2894" s="2">
        <v>44459</v>
      </c>
      <c r="E2894" s="2">
        <v>44463</v>
      </c>
      <c r="F2894" s="1">
        <v>0</v>
      </c>
      <c r="G2894" s="1">
        <v>0</v>
      </c>
      <c r="H2894" s="9">
        <v>0</v>
      </c>
    </row>
    <row r="2895" spans="1:8" x14ac:dyDescent="0.3">
      <c r="A2895" t="s">
        <v>7544</v>
      </c>
      <c r="B2895" t="s">
        <v>7545</v>
      </c>
      <c r="C2895">
        <v>0</v>
      </c>
      <c r="E2895" s="2">
        <v>44459</v>
      </c>
      <c r="F2895" s="1">
        <v>0</v>
      </c>
      <c r="G2895" s="1">
        <v>0</v>
      </c>
      <c r="H2895" s="9">
        <v>0</v>
      </c>
    </row>
    <row r="2896" spans="1:8" x14ac:dyDescent="0.3">
      <c r="A2896" t="s">
        <v>7546</v>
      </c>
      <c r="B2896" t="s">
        <v>7547</v>
      </c>
      <c r="C2896">
        <v>0</v>
      </c>
      <c r="E2896" s="2">
        <v>44459</v>
      </c>
      <c r="F2896" s="1">
        <v>0</v>
      </c>
      <c r="G2896" s="1">
        <v>0</v>
      </c>
      <c r="H2896" s="9">
        <v>0</v>
      </c>
    </row>
    <row r="2897" spans="1:8" x14ac:dyDescent="0.3">
      <c r="A2897" t="s">
        <v>2662</v>
      </c>
      <c r="B2897" t="s">
        <v>2663</v>
      </c>
      <c r="C2897">
        <v>2</v>
      </c>
      <c r="D2897" s="2">
        <v>44460</v>
      </c>
      <c r="E2897" s="2">
        <v>44461</v>
      </c>
      <c r="F2897" s="1">
        <v>6659</v>
      </c>
      <c r="G2897" s="1">
        <v>6659</v>
      </c>
      <c r="H2897" s="9">
        <v>0</v>
      </c>
    </row>
    <row r="2898" spans="1:8" x14ac:dyDescent="0.3">
      <c r="A2898" t="s">
        <v>2678</v>
      </c>
      <c r="B2898" t="s">
        <v>2679</v>
      </c>
      <c r="C2898">
        <v>2</v>
      </c>
      <c r="D2898" s="2">
        <v>44460</v>
      </c>
      <c r="E2898" s="2">
        <v>44461</v>
      </c>
      <c r="F2898" s="1">
        <v>1741</v>
      </c>
      <c r="G2898" s="1">
        <v>1741</v>
      </c>
      <c r="H2898" s="9">
        <v>0</v>
      </c>
    </row>
    <row r="2899" spans="1:8" x14ac:dyDescent="0.3">
      <c r="A2899" t="s">
        <v>2688</v>
      </c>
      <c r="B2899" t="s">
        <v>2689</v>
      </c>
      <c r="C2899">
        <v>2</v>
      </c>
      <c r="D2899" s="2">
        <v>44460</v>
      </c>
      <c r="E2899" s="2">
        <v>44461</v>
      </c>
      <c r="F2899" s="1">
        <v>13099</v>
      </c>
      <c r="G2899" s="1">
        <v>13099</v>
      </c>
      <c r="H2899" s="9">
        <v>0</v>
      </c>
    </row>
    <row r="2900" spans="1:8" x14ac:dyDescent="0.3">
      <c r="A2900" t="s">
        <v>2922</v>
      </c>
      <c r="B2900" t="s">
        <v>2923</v>
      </c>
      <c r="C2900">
        <v>10</v>
      </c>
      <c r="D2900" s="2">
        <v>44460</v>
      </c>
      <c r="E2900" s="2">
        <v>44473</v>
      </c>
      <c r="F2900" s="1">
        <v>3387</v>
      </c>
      <c r="G2900" s="1">
        <v>3367</v>
      </c>
      <c r="H2900" s="9">
        <v>0</v>
      </c>
    </row>
    <row r="2901" spans="1:8" x14ac:dyDescent="0.3">
      <c r="A2901" t="s">
        <v>3516</v>
      </c>
      <c r="B2901" t="s">
        <v>3517</v>
      </c>
      <c r="C2901">
        <v>20</v>
      </c>
      <c r="D2901" s="2">
        <v>44460</v>
      </c>
      <c r="E2901" s="2">
        <v>44488</v>
      </c>
      <c r="F2901" s="1">
        <v>29365</v>
      </c>
      <c r="G2901" s="1">
        <v>29017</v>
      </c>
      <c r="H2901" s="9">
        <v>0</v>
      </c>
    </row>
    <row r="2902" spans="1:8" x14ac:dyDescent="0.3">
      <c r="A2902" t="s">
        <v>2664</v>
      </c>
      <c r="B2902" t="s">
        <v>2665</v>
      </c>
      <c r="C2902">
        <v>2</v>
      </c>
      <c r="D2902" s="2">
        <v>44462</v>
      </c>
      <c r="E2902" s="2">
        <v>44463</v>
      </c>
      <c r="F2902" s="1">
        <v>6423</v>
      </c>
      <c r="G2902" s="1">
        <v>6423</v>
      </c>
      <c r="H2902" s="9">
        <v>0</v>
      </c>
    </row>
    <row r="2903" spans="1:8" x14ac:dyDescent="0.3">
      <c r="A2903" t="s">
        <v>2680</v>
      </c>
      <c r="B2903" t="s">
        <v>2681</v>
      </c>
      <c r="C2903">
        <v>2</v>
      </c>
      <c r="D2903" s="2">
        <v>44462</v>
      </c>
      <c r="E2903" s="2">
        <v>44463</v>
      </c>
      <c r="F2903" s="1">
        <v>1741</v>
      </c>
      <c r="G2903" s="1">
        <v>1741</v>
      </c>
      <c r="H2903" s="9">
        <v>0</v>
      </c>
    </row>
    <row r="2904" spans="1:8" x14ac:dyDescent="0.3">
      <c r="A2904" t="s">
        <v>2690</v>
      </c>
      <c r="B2904" t="s">
        <v>2691</v>
      </c>
      <c r="C2904">
        <v>2</v>
      </c>
      <c r="D2904" s="2">
        <v>44462</v>
      </c>
      <c r="E2904" s="2">
        <v>44463</v>
      </c>
      <c r="F2904" s="1">
        <v>13099</v>
      </c>
      <c r="G2904" s="1">
        <v>13099</v>
      </c>
      <c r="H2904" s="9">
        <v>0</v>
      </c>
    </row>
    <row r="2905" spans="1:8" x14ac:dyDescent="0.3">
      <c r="A2905" t="s">
        <v>1103</v>
      </c>
      <c r="B2905" t="s">
        <v>1104</v>
      </c>
      <c r="C2905">
        <v>5</v>
      </c>
      <c r="D2905" t="s">
        <v>7548</v>
      </c>
      <c r="E2905" s="2">
        <v>44469</v>
      </c>
      <c r="F2905" s="1">
        <v>264958</v>
      </c>
      <c r="G2905" s="1">
        <v>264958</v>
      </c>
      <c r="H2905" s="9">
        <v>0</v>
      </c>
    </row>
    <row r="2906" spans="1:8" x14ac:dyDescent="0.3">
      <c r="A2906" t="s">
        <v>742</v>
      </c>
      <c r="B2906" t="s">
        <v>743</v>
      </c>
      <c r="C2906">
        <v>6</v>
      </c>
      <c r="D2906" s="2">
        <v>44463</v>
      </c>
      <c r="E2906" s="2">
        <v>44470</v>
      </c>
      <c r="F2906" s="1">
        <v>5189</v>
      </c>
      <c r="G2906" s="1">
        <v>5163</v>
      </c>
      <c r="H2906" s="9">
        <v>0</v>
      </c>
    </row>
    <row r="2907" spans="1:8" x14ac:dyDescent="0.3">
      <c r="A2907" t="s">
        <v>7549</v>
      </c>
      <c r="B2907" t="s">
        <v>7550</v>
      </c>
      <c r="C2907">
        <v>0</v>
      </c>
      <c r="E2907" s="2">
        <v>44463</v>
      </c>
      <c r="F2907" s="1">
        <v>0</v>
      </c>
      <c r="G2907" s="1">
        <v>0</v>
      </c>
      <c r="H2907" s="9">
        <v>0</v>
      </c>
    </row>
    <row r="2908" spans="1:8" x14ac:dyDescent="0.3">
      <c r="A2908" t="s">
        <v>7551</v>
      </c>
      <c r="B2908" t="s">
        <v>7552</v>
      </c>
      <c r="C2908">
        <v>0</v>
      </c>
      <c r="E2908" s="2">
        <v>44463</v>
      </c>
      <c r="F2908" s="1">
        <v>0</v>
      </c>
      <c r="G2908" s="1">
        <v>0</v>
      </c>
      <c r="H2908" s="9">
        <v>0</v>
      </c>
    </row>
    <row r="2909" spans="1:8" x14ac:dyDescent="0.3">
      <c r="A2909" t="s">
        <v>2666</v>
      </c>
      <c r="B2909" t="s">
        <v>2667</v>
      </c>
      <c r="C2909">
        <v>10</v>
      </c>
      <c r="D2909" s="2">
        <v>44466</v>
      </c>
      <c r="E2909" s="2">
        <v>44477</v>
      </c>
      <c r="F2909" s="1">
        <v>9573</v>
      </c>
      <c r="G2909" s="1">
        <v>9404</v>
      </c>
      <c r="H2909" s="9">
        <v>0</v>
      </c>
    </row>
    <row r="2910" spans="1:8" x14ac:dyDescent="0.3">
      <c r="A2910" t="s">
        <v>2682</v>
      </c>
      <c r="B2910" t="s">
        <v>2683</v>
      </c>
      <c r="C2910">
        <v>10</v>
      </c>
      <c r="D2910" s="2">
        <v>44466</v>
      </c>
      <c r="E2910" s="2">
        <v>44477</v>
      </c>
      <c r="F2910" s="1">
        <v>4111</v>
      </c>
      <c r="G2910" s="1">
        <v>4062</v>
      </c>
      <c r="H2910" s="9">
        <v>0</v>
      </c>
    </row>
    <row r="2911" spans="1:8" x14ac:dyDescent="0.3">
      <c r="A2911" t="s">
        <v>2692</v>
      </c>
      <c r="B2911" t="s">
        <v>2693</v>
      </c>
      <c r="C2911">
        <v>10</v>
      </c>
      <c r="D2911" s="2">
        <v>44466</v>
      </c>
      <c r="E2911" s="2">
        <v>44477</v>
      </c>
      <c r="F2911" s="1">
        <v>49702</v>
      </c>
      <c r="G2911" s="1">
        <v>48823</v>
      </c>
      <c r="H2911" s="9">
        <v>0</v>
      </c>
    </row>
    <row r="2912" spans="1:8" x14ac:dyDescent="0.3">
      <c r="A2912" t="s">
        <v>3200</v>
      </c>
      <c r="B2912" t="s">
        <v>3201</v>
      </c>
      <c r="C2912">
        <v>10</v>
      </c>
      <c r="D2912" s="2">
        <v>44466</v>
      </c>
      <c r="E2912" s="2">
        <v>44477</v>
      </c>
      <c r="F2912" s="1">
        <v>618</v>
      </c>
      <c r="G2912" s="1">
        <v>625</v>
      </c>
      <c r="H2912" s="9">
        <v>0</v>
      </c>
    </row>
    <row r="2913" spans="1:8" x14ac:dyDescent="0.3">
      <c r="A2913" t="s">
        <v>3218</v>
      </c>
      <c r="B2913" t="s">
        <v>3219</v>
      </c>
      <c r="C2913">
        <v>10</v>
      </c>
      <c r="D2913" s="2">
        <v>44466</v>
      </c>
      <c r="E2913" s="2">
        <v>44477</v>
      </c>
      <c r="F2913" s="1">
        <v>5551</v>
      </c>
      <c r="G2913" s="1">
        <v>5616</v>
      </c>
      <c r="H2913" s="9">
        <v>0</v>
      </c>
    </row>
    <row r="2914" spans="1:8" x14ac:dyDescent="0.3">
      <c r="A2914" t="s">
        <v>3186</v>
      </c>
      <c r="B2914" t="s">
        <v>3187</v>
      </c>
      <c r="C2914">
        <v>30</v>
      </c>
      <c r="D2914" s="2">
        <v>44466</v>
      </c>
      <c r="E2914" s="2">
        <v>44508</v>
      </c>
      <c r="F2914" s="1">
        <v>311</v>
      </c>
      <c r="G2914" s="1">
        <v>312</v>
      </c>
      <c r="H2914" s="9">
        <v>0</v>
      </c>
    </row>
    <row r="2915" spans="1:8" x14ac:dyDescent="0.3">
      <c r="A2915" t="s">
        <v>3198</v>
      </c>
      <c r="B2915" t="s">
        <v>3199</v>
      </c>
      <c r="C2915">
        <v>30</v>
      </c>
      <c r="D2915" s="2">
        <v>44466</v>
      </c>
      <c r="E2915" s="2">
        <v>44508</v>
      </c>
      <c r="F2915" s="1">
        <v>9524</v>
      </c>
      <c r="G2915" s="1">
        <v>9561</v>
      </c>
      <c r="H2915" s="9">
        <v>0</v>
      </c>
    </row>
    <row r="2916" spans="1:8" x14ac:dyDescent="0.3">
      <c r="A2916" t="s">
        <v>7553</v>
      </c>
      <c r="B2916" t="s">
        <v>7554</v>
      </c>
      <c r="C2916">
        <v>60</v>
      </c>
      <c r="D2916" s="2">
        <v>44466</v>
      </c>
      <c r="E2916" s="2">
        <v>44553</v>
      </c>
      <c r="F2916" s="1">
        <v>0</v>
      </c>
      <c r="G2916" s="1">
        <v>0</v>
      </c>
      <c r="H2916" s="9">
        <v>0</v>
      </c>
    </row>
    <row r="2917" spans="1:8" x14ac:dyDescent="0.3">
      <c r="A2917" t="s">
        <v>1968</v>
      </c>
      <c r="B2917" t="s">
        <v>1969</v>
      </c>
      <c r="C2917">
        <v>5</v>
      </c>
      <c r="D2917" s="2">
        <v>44467</v>
      </c>
      <c r="E2917" s="2">
        <v>44473</v>
      </c>
      <c r="F2917" s="1">
        <v>2074</v>
      </c>
      <c r="G2917" s="1">
        <v>1990</v>
      </c>
      <c r="H2917" s="9">
        <v>0</v>
      </c>
    </row>
    <row r="2918" spans="1:8" x14ac:dyDescent="0.3">
      <c r="A2918" t="s">
        <v>2726</v>
      </c>
      <c r="B2918" t="s">
        <v>2727</v>
      </c>
      <c r="C2918">
        <v>10</v>
      </c>
      <c r="D2918" s="2">
        <v>44467</v>
      </c>
      <c r="E2918" s="2">
        <v>44481</v>
      </c>
      <c r="F2918" s="1">
        <v>5091</v>
      </c>
      <c r="G2918" s="1">
        <v>4986</v>
      </c>
      <c r="H2918" s="9">
        <v>0</v>
      </c>
    </row>
    <row r="2919" spans="1:8" x14ac:dyDescent="0.3">
      <c r="A2919" t="s">
        <v>3078</v>
      </c>
      <c r="B2919" t="s">
        <v>3079</v>
      </c>
      <c r="C2919">
        <v>40</v>
      </c>
      <c r="D2919" s="2">
        <v>44467</v>
      </c>
      <c r="E2919" s="2">
        <v>44524</v>
      </c>
      <c r="F2919" s="1">
        <v>31307</v>
      </c>
      <c r="G2919" s="1">
        <v>30462</v>
      </c>
      <c r="H2919" s="9">
        <v>0</v>
      </c>
    </row>
    <row r="2920" spans="1:8" x14ac:dyDescent="0.3">
      <c r="A2920" t="s">
        <v>1846</v>
      </c>
      <c r="B2920" t="s">
        <v>1847</v>
      </c>
      <c r="C2920">
        <v>1</v>
      </c>
      <c r="D2920" s="2">
        <v>44468</v>
      </c>
      <c r="E2920" s="2">
        <v>44468</v>
      </c>
      <c r="F2920" s="1">
        <v>0</v>
      </c>
      <c r="G2920" s="1">
        <v>0</v>
      </c>
      <c r="H2920" s="9">
        <v>0</v>
      </c>
    </row>
    <row r="2921" spans="1:8" x14ac:dyDescent="0.3">
      <c r="A2921" t="s">
        <v>325</v>
      </c>
      <c r="B2921" t="s">
        <v>326</v>
      </c>
      <c r="C2921">
        <v>5</v>
      </c>
      <c r="D2921" s="2">
        <v>44468</v>
      </c>
      <c r="E2921" s="2">
        <v>44474</v>
      </c>
      <c r="F2921" s="1">
        <v>177347</v>
      </c>
      <c r="G2921" s="1">
        <v>175244</v>
      </c>
      <c r="H2921" s="9">
        <v>0</v>
      </c>
    </row>
    <row r="2922" spans="1:8" x14ac:dyDescent="0.3">
      <c r="A2922" t="s">
        <v>1251</v>
      </c>
      <c r="B2922" t="s">
        <v>1252</v>
      </c>
      <c r="C2922">
        <v>10</v>
      </c>
      <c r="D2922" s="2">
        <v>44468</v>
      </c>
      <c r="E2922" s="2">
        <v>44482</v>
      </c>
      <c r="F2922" s="1">
        <v>0</v>
      </c>
      <c r="G2922" s="1">
        <v>0</v>
      </c>
      <c r="H2922" s="9">
        <v>0</v>
      </c>
    </row>
    <row r="2923" spans="1:8" x14ac:dyDescent="0.3">
      <c r="A2923" t="s">
        <v>7555</v>
      </c>
      <c r="B2923" t="s">
        <v>7556</v>
      </c>
      <c r="C2923">
        <v>0</v>
      </c>
      <c r="E2923" s="2">
        <v>44468</v>
      </c>
      <c r="F2923" s="1">
        <v>0</v>
      </c>
      <c r="G2923" s="1">
        <v>0</v>
      </c>
      <c r="H2923" s="9">
        <v>0</v>
      </c>
    </row>
    <row r="2924" spans="1:8" x14ac:dyDescent="0.3">
      <c r="A2924" t="s">
        <v>7557</v>
      </c>
      <c r="B2924" t="s">
        <v>7558</v>
      </c>
      <c r="C2924">
        <v>0</v>
      </c>
      <c r="E2924" s="2">
        <v>44468</v>
      </c>
      <c r="F2924" s="1">
        <v>0</v>
      </c>
      <c r="G2924" s="1">
        <v>0</v>
      </c>
      <c r="H2924" s="9">
        <v>0</v>
      </c>
    </row>
    <row r="2925" spans="1:8" x14ac:dyDescent="0.3">
      <c r="A2925" t="s">
        <v>1671</v>
      </c>
      <c r="B2925" t="s">
        <v>1672</v>
      </c>
      <c r="C2925">
        <v>5</v>
      </c>
      <c r="D2925" s="2">
        <v>44469</v>
      </c>
      <c r="E2925" s="2">
        <v>44475</v>
      </c>
      <c r="F2925" s="1">
        <v>6583</v>
      </c>
      <c r="G2925" s="1">
        <v>6429</v>
      </c>
      <c r="H2925" s="9">
        <v>0</v>
      </c>
    </row>
    <row r="2926" spans="1:8" x14ac:dyDescent="0.3">
      <c r="A2926" t="s">
        <v>7559</v>
      </c>
      <c r="B2926" t="s">
        <v>7560</v>
      </c>
      <c r="C2926">
        <v>10</v>
      </c>
      <c r="D2926" s="2">
        <v>44469</v>
      </c>
      <c r="E2926" s="2">
        <v>44483</v>
      </c>
      <c r="F2926" s="1">
        <v>0</v>
      </c>
      <c r="G2926" s="1">
        <v>0</v>
      </c>
      <c r="H2926" s="9">
        <v>0</v>
      </c>
    </row>
    <row r="2927" spans="1:8" x14ac:dyDescent="0.3">
      <c r="A2927" t="s">
        <v>1848</v>
      </c>
      <c r="B2927" t="s">
        <v>1849</v>
      </c>
      <c r="C2927">
        <v>13</v>
      </c>
      <c r="D2927" s="2">
        <v>44469</v>
      </c>
      <c r="E2927" s="2">
        <v>44488</v>
      </c>
      <c r="F2927" s="1">
        <v>0</v>
      </c>
      <c r="G2927" s="1">
        <v>0</v>
      </c>
      <c r="H2927" s="9">
        <v>0</v>
      </c>
    </row>
    <row r="2928" spans="1:8" x14ac:dyDescent="0.3">
      <c r="A2928" t="s">
        <v>3510</v>
      </c>
      <c r="B2928" t="s">
        <v>3511</v>
      </c>
      <c r="C2928">
        <v>40</v>
      </c>
      <c r="D2928" s="2">
        <v>44469</v>
      </c>
      <c r="E2928" s="2">
        <v>44530</v>
      </c>
      <c r="F2928" s="1">
        <v>59166</v>
      </c>
      <c r="G2928" s="1">
        <v>58034</v>
      </c>
      <c r="H2928" s="9">
        <v>0</v>
      </c>
    </row>
    <row r="2929" spans="1:8" x14ac:dyDescent="0.3">
      <c r="A2929" t="s">
        <v>1667</v>
      </c>
      <c r="B2929" t="s">
        <v>1668</v>
      </c>
      <c r="C2929">
        <v>100</v>
      </c>
      <c r="D2929" s="2">
        <v>44469</v>
      </c>
      <c r="E2929" s="2">
        <v>44620</v>
      </c>
      <c r="F2929" s="1">
        <v>74571</v>
      </c>
      <c r="G2929" s="1">
        <v>73123</v>
      </c>
      <c r="H2929" s="9">
        <v>0</v>
      </c>
    </row>
    <row r="2930" spans="1:8" x14ac:dyDescent="0.3">
      <c r="A2930" t="s">
        <v>7561</v>
      </c>
      <c r="B2930" t="s">
        <v>7562</v>
      </c>
      <c r="C2930">
        <v>0</v>
      </c>
      <c r="D2930" t="s">
        <v>7563</v>
      </c>
      <c r="F2930" s="1">
        <v>0</v>
      </c>
      <c r="G2930" s="1">
        <v>0</v>
      </c>
      <c r="H2930" s="9">
        <v>0</v>
      </c>
    </row>
    <row r="2931" spans="1:8" x14ac:dyDescent="0.3">
      <c r="A2931" t="s">
        <v>37</v>
      </c>
      <c r="B2931" t="s">
        <v>38</v>
      </c>
      <c r="C2931">
        <v>63</v>
      </c>
      <c r="D2931" t="s">
        <v>7563</v>
      </c>
      <c r="E2931" s="2">
        <v>44566</v>
      </c>
      <c r="F2931" s="1">
        <v>11361</v>
      </c>
      <c r="G2931" s="1">
        <v>11361</v>
      </c>
      <c r="H2931" s="9">
        <v>0</v>
      </c>
    </row>
    <row r="2932" spans="1:8" x14ac:dyDescent="0.3">
      <c r="A2932" t="s">
        <v>43</v>
      </c>
      <c r="B2932" t="s">
        <v>44</v>
      </c>
      <c r="C2932">
        <v>63</v>
      </c>
      <c r="D2932" t="s">
        <v>7563</v>
      </c>
      <c r="E2932" s="2">
        <v>44566</v>
      </c>
      <c r="F2932" s="1">
        <v>6351</v>
      </c>
      <c r="G2932" s="1">
        <v>6351</v>
      </c>
      <c r="H2932" s="9">
        <v>0</v>
      </c>
    </row>
    <row r="2933" spans="1:8" x14ac:dyDescent="0.3">
      <c r="A2933" t="s">
        <v>49</v>
      </c>
      <c r="B2933" t="s">
        <v>50</v>
      </c>
      <c r="C2933">
        <v>63</v>
      </c>
      <c r="D2933" t="s">
        <v>7563</v>
      </c>
      <c r="E2933" s="2">
        <v>44566</v>
      </c>
      <c r="F2933" s="1">
        <v>65205</v>
      </c>
      <c r="G2933" s="1">
        <v>65205</v>
      </c>
      <c r="H2933" s="9">
        <v>0</v>
      </c>
    </row>
    <row r="2934" spans="1:8" x14ac:dyDescent="0.3">
      <c r="A2934" t="s">
        <v>3655</v>
      </c>
      <c r="B2934" t="s">
        <v>3656</v>
      </c>
      <c r="C2934">
        <v>250</v>
      </c>
      <c r="D2934" s="2">
        <v>44470</v>
      </c>
      <c r="E2934" s="2">
        <v>44834</v>
      </c>
      <c r="F2934" s="1">
        <v>160676</v>
      </c>
      <c r="G2934" s="1">
        <v>160676</v>
      </c>
      <c r="H2934" s="9">
        <v>0</v>
      </c>
    </row>
    <row r="2935" spans="1:8" x14ac:dyDescent="0.3">
      <c r="A2935" t="s">
        <v>3665</v>
      </c>
      <c r="B2935" t="s">
        <v>3666</v>
      </c>
      <c r="C2935">
        <v>250</v>
      </c>
      <c r="D2935" s="2">
        <v>44470</v>
      </c>
      <c r="E2935" s="2">
        <v>44834</v>
      </c>
      <c r="F2935" s="1">
        <v>63508</v>
      </c>
      <c r="G2935" s="1">
        <v>63508</v>
      </c>
      <c r="H2935" s="9">
        <v>0</v>
      </c>
    </row>
    <row r="2936" spans="1:8" x14ac:dyDescent="0.3">
      <c r="A2936" t="s">
        <v>3681</v>
      </c>
      <c r="B2936" t="s">
        <v>3682</v>
      </c>
      <c r="C2936">
        <v>250</v>
      </c>
      <c r="D2936" s="2">
        <v>44470</v>
      </c>
      <c r="E2936" s="2">
        <v>44834</v>
      </c>
      <c r="F2936" s="1">
        <v>158770</v>
      </c>
      <c r="G2936" s="1">
        <v>158770</v>
      </c>
      <c r="H2936" s="9">
        <v>0</v>
      </c>
    </row>
    <row r="2937" spans="1:8" x14ac:dyDescent="0.3">
      <c r="A2937" t="s">
        <v>3697</v>
      </c>
      <c r="B2937" t="s">
        <v>3698</v>
      </c>
      <c r="C2937">
        <v>250</v>
      </c>
      <c r="D2937" s="2">
        <v>44470</v>
      </c>
      <c r="E2937" s="2">
        <v>44834</v>
      </c>
      <c r="F2937" s="1">
        <v>107371</v>
      </c>
      <c r="G2937" s="1">
        <v>107371</v>
      </c>
      <c r="H2937" s="9">
        <v>0</v>
      </c>
    </row>
    <row r="2938" spans="1:8" x14ac:dyDescent="0.3">
      <c r="A2938" t="s">
        <v>2904</v>
      </c>
      <c r="B2938" t="s">
        <v>2905</v>
      </c>
      <c r="C2938">
        <v>250</v>
      </c>
      <c r="D2938" s="2">
        <v>44470</v>
      </c>
      <c r="E2938" s="2">
        <v>44834</v>
      </c>
      <c r="F2938" s="1">
        <v>37426</v>
      </c>
      <c r="G2938" s="1">
        <v>37426</v>
      </c>
      <c r="H2938" s="9">
        <v>0</v>
      </c>
    </row>
    <row r="2939" spans="1:8" x14ac:dyDescent="0.3">
      <c r="A2939" t="s">
        <v>3004</v>
      </c>
      <c r="B2939" t="s">
        <v>3005</v>
      </c>
      <c r="C2939">
        <v>250</v>
      </c>
      <c r="D2939" t="s">
        <v>7563</v>
      </c>
      <c r="E2939" s="2">
        <v>44834</v>
      </c>
      <c r="F2939" s="1">
        <v>63508</v>
      </c>
      <c r="G2939" s="1">
        <v>47243</v>
      </c>
      <c r="H2939" s="9">
        <v>0</v>
      </c>
    </row>
    <row r="2940" spans="1:8" x14ac:dyDescent="0.3">
      <c r="A2940" t="s">
        <v>3012</v>
      </c>
      <c r="B2940" t="s">
        <v>3013</v>
      </c>
      <c r="C2940">
        <v>12</v>
      </c>
      <c r="D2940" s="2">
        <v>44470</v>
      </c>
      <c r="E2940" s="2">
        <v>44489</v>
      </c>
      <c r="F2940" s="1">
        <v>15935</v>
      </c>
      <c r="G2940" s="1">
        <v>14616</v>
      </c>
      <c r="H2940" s="9">
        <v>0</v>
      </c>
    </row>
    <row r="2941" spans="1:8" x14ac:dyDescent="0.3">
      <c r="A2941" t="s">
        <v>744</v>
      </c>
      <c r="B2941" t="s">
        <v>745</v>
      </c>
      <c r="C2941">
        <v>6</v>
      </c>
      <c r="D2941" s="2">
        <v>44473</v>
      </c>
      <c r="E2941" s="2">
        <v>44481</v>
      </c>
      <c r="F2941" s="1">
        <v>5318</v>
      </c>
      <c r="G2941" s="1">
        <v>5163</v>
      </c>
      <c r="H2941" s="9">
        <v>0</v>
      </c>
    </row>
    <row r="2942" spans="1:8" x14ac:dyDescent="0.3">
      <c r="A2942" t="s">
        <v>7564</v>
      </c>
      <c r="B2942" t="s">
        <v>7565</v>
      </c>
      <c r="C2942">
        <v>0</v>
      </c>
      <c r="E2942" s="2">
        <v>44473</v>
      </c>
      <c r="F2942" s="1">
        <v>0</v>
      </c>
      <c r="G2942" s="1">
        <v>0</v>
      </c>
      <c r="H2942" s="9">
        <v>0</v>
      </c>
    </row>
    <row r="2943" spans="1:8" x14ac:dyDescent="0.3">
      <c r="A2943" t="s">
        <v>2924</v>
      </c>
      <c r="B2943" t="s">
        <v>2925</v>
      </c>
      <c r="C2943">
        <v>10</v>
      </c>
      <c r="D2943" s="2">
        <v>44474</v>
      </c>
      <c r="E2943" s="2">
        <v>44488</v>
      </c>
      <c r="F2943" s="1">
        <v>2218</v>
      </c>
      <c r="G2943" s="1">
        <v>2154</v>
      </c>
      <c r="H2943" s="9">
        <v>0</v>
      </c>
    </row>
    <row r="2944" spans="1:8" x14ac:dyDescent="0.3">
      <c r="A2944" t="s">
        <v>1970</v>
      </c>
      <c r="B2944" t="s">
        <v>1971</v>
      </c>
      <c r="C2944">
        <v>50</v>
      </c>
      <c r="D2944" s="2">
        <v>44474</v>
      </c>
      <c r="E2944" s="2">
        <v>44547</v>
      </c>
      <c r="F2944" s="1">
        <v>26199</v>
      </c>
      <c r="G2944" s="1">
        <v>25332</v>
      </c>
      <c r="H2944" s="9">
        <v>0</v>
      </c>
    </row>
    <row r="2945" spans="1:8" x14ac:dyDescent="0.3">
      <c r="A2945" t="s">
        <v>2822</v>
      </c>
      <c r="B2945" t="s">
        <v>2823</v>
      </c>
      <c r="C2945">
        <v>60</v>
      </c>
      <c r="D2945" s="2">
        <v>44475</v>
      </c>
      <c r="E2945" s="2">
        <v>44566</v>
      </c>
      <c r="F2945" s="1">
        <v>16857</v>
      </c>
      <c r="G2945" s="1">
        <v>16366</v>
      </c>
      <c r="H2945" s="9">
        <v>0</v>
      </c>
    </row>
    <row r="2946" spans="1:8" x14ac:dyDescent="0.3">
      <c r="A2946" t="s">
        <v>2826</v>
      </c>
      <c r="B2946" t="s">
        <v>2827</v>
      </c>
      <c r="C2946">
        <v>60</v>
      </c>
      <c r="D2946" s="2">
        <v>44475</v>
      </c>
      <c r="E2946" s="2">
        <v>44566</v>
      </c>
      <c r="F2946" s="1">
        <v>41436</v>
      </c>
      <c r="G2946" s="1">
        <v>40624</v>
      </c>
      <c r="H2946" s="9">
        <v>0</v>
      </c>
    </row>
    <row r="2947" spans="1:8" x14ac:dyDescent="0.3">
      <c r="A2947" t="s">
        <v>319</v>
      </c>
      <c r="B2947" t="s">
        <v>320</v>
      </c>
      <c r="C2947">
        <v>69</v>
      </c>
      <c r="D2947" s="2">
        <v>44475</v>
      </c>
      <c r="E2947" s="2">
        <v>44580</v>
      </c>
      <c r="F2947" s="1">
        <v>88065</v>
      </c>
      <c r="G2947" s="1">
        <v>85500</v>
      </c>
      <c r="H2947" s="9">
        <v>0</v>
      </c>
    </row>
    <row r="2948" spans="1:8" x14ac:dyDescent="0.3">
      <c r="A2948" t="s">
        <v>3508</v>
      </c>
      <c r="B2948" t="s">
        <v>3509</v>
      </c>
      <c r="C2948">
        <v>40</v>
      </c>
      <c r="D2948" s="2">
        <v>44476</v>
      </c>
      <c r="E2948" s="2">
        <v>44537</v>
      </c>
      <c r="F2948" s="1">
        <v>59195</v>
      </c>
      <c r="G2948" s="1">
        <v>58034</v>
      </c>
      <c r="H2948" s="9">
        <v>0</v>
      </c>
    </row>
    <row r="2949" spans="1:8" x14ac:dyDescent="0.3">
      <c r="A2949" t="s">
        <v>3202</v>
      </c>
      <c r="B2949" t="s">
        <v>3203</v>
      </c>
      <c r="C2949">
        <v>5</v>
      </c>
      <c r="D2949" s="2">
        <v>44481</v>
      </c>
      <c r="E2949" s="2">
        <v>44487</v>
      </c>
      <c r="F2949" s="1">
        <v>312</v>
      </c>
      <c r="G2949" s="1">
        <v>312</v>
      </c>
      <c r="H2949" s="9">
        <v>0</v>
      </c>
    </row>
    <row r="2950" spans="1:8" x14ac:dyDescent="0.3">
      <c r="A2950" t="s">
        <v>2392</v>
      </c>
      <c r="B2950" t="s">
        <v>7566</v>
      </c>
      <c r="C2950">
        <v>5</v>
      </c>
      <c r="D2950" s="2">
        <v>44481</v>
      </c>
      <c r="E2950" s="2">
        <v>44487</v>
      </c>
      <c r="F2950" s="1">
        <v>11092</v>
      </c>
      <c r="G2950" s="1">
        <v>10898</v>
      </c>
      <c r="H2950" s="9">
        <v>0</v>
      </c>
    </row>
    <row r="2951" spans="1:8" x14ac:dyDescent="0.3">
      <c r="A2951" t="s">
        <v>3220</v>
      </c>
      <c r="B2951" t="s">
        <v>3221</v>
      </c>
      <c r="C2951">
        <v>5</v>
      </c>
      <c r="D2951" s="2">
        <v>44481</v>
      </c>
      <c r="E2951" s="2">
        <v>44487</v>
      </c>
      <c r="F2951" s="1">
        <v>1594</v>
      </c>
      <c r="G2951" s="1">
        <v>1594</v>
      </c>
      <c r="H2951" s="9">
        <v>0</v>
      </c>
    </row>
    <row r="2952" spans="1:8" x14ac:dyDescent="0.3">
      <c r="A2952" t="s">
        <v>2668</v>
      </c>
      <c r="B2952" t="s">
        <v>2669</v>
      </c>
      <c r="C2952">
        <v>20</v>
      </c>
      <c r="D2952" s="2">
        <v>44481</v>
      </c>
      <c r="E2952" s="2">
        <v>44508</v>
      </c>
      <c r="F2952" s="1">
        <v>6374</v>
      </c>
      <c r="G2952" s="1">
        <v>6346</v>
      </c>
      <c r="H2952" s="9">
        <v>0</v>
      </c>
    </row>
    <row r="2953" spans="1:8" x14ac:dyDescent="0.3">
      <c r="A2953" t="s">
        <v>2684</v>
      </c>
      <c r="B2953" t="s">
        <v>2685</v>
      </c>
      <c r="C2953">
        <v>20</v>
      </c>
      <c r="D2953" s="2">
        <v>44481</v>
      </c>
      <c r="E2953" s="2">
        <v>44508</v>
      </c>
      <c r="F2953" s="1">
        <v>4144</v>
      </c>
      <c r="G2953" s="1">
        <v>4131</v>
      </c>
      <c r="H2953" s="9">
        <v>0</v>
      </c>
    </row>
    <row r="2954" spans="1:8" x14ac:dyDescent="0.3">
      <c r="A2954" t="s">
        <v>2694</v>
      </c>
      <c r="B2954" t="s">
        <v>2695</v>
      </c>
      <c r="C2954">
        <v>20</v>
      </c>
      <c r="D2954" s="2">
        <v>44481</v>
      </c>
      <c r="E2954" s="2">
        <v>44508</v>
      </c>
      <c r="F2954" s="1">
        <v>48268</v>
      </c>
      <c r="G2954" s="1">
        <v>48057</v>
      </c>
      <c r="H2954" s="9">
        <v>0</v>
      </c>
    </row>
    <row r="2955" spans="1:8" x14ac:dyDescent="0.3">
      <c r="A2955" t="s">
        <v>1988</v>
      </c>
      <c r="B2955" t="s">
        <v>1989</v>
      </c>
      <c r="C2955">
        <v>25</v>
      </c>
      <c r="D2955" s="2">
        <v>44481</v>
      </c>
      <c r="E2955" s="2">
        <v>44516</v>
      </c>
      <c r="F2955" s="1">
        <v>54678</v>
      </c>
      <c r="G2955" s="1">
        <v>54487</v>
      </c>
      <c r="H2955" s="9">
        <v>0</v>
      </c>
    </row>
    <row r="2956" spans="1:8" x14ac:dyDescent="0.3">
      <c r="A2956" t="s">
        <v>7567</v>
      </c>
      <c r="B2956" t="s">
        <v>7568</v>
      </c>
      <c r="C2956">
        <v>30</v>
      </c>
      <c r="D2956" t="s">
        <v>7569</v>
      </c>
      <c r="E2956" s="2">
        <v>44523</v>
      </c>
      <c r="F2956" s="1">
        <v>0</v>
      </c>
      <c r="G2956" s="1">
        <v>0</v>
      </c>
      <c r="H2956" s="9">
        <v>0</v>
      </c>
    </row>
    <row r="2957" spans="1:8" x14ac:dyDescent="0.3">
      <c r="A2957" t="s">
        <v>7570</v>
      </c>
      <c r="B2957" t="s">
        <v>7571</v>
      </c>
      <c r="C2957">
        <v>0</v>
      </c>
      <c r="E2957" s="2">
        <v>44481</v>
      </c>
      <c r="F2957" s="1">
        <v>0</v>
      </c>
      <c r="G2957" s="1">
        <v>0</v>
      </c>
      <c r="H2957" s="9">
        <v>0</v>
      </c>
    </row>
    <row r="2958" spans="1:8" x14ac:dyDescent="0.3">
      <c r="A2958" t="s">
        <v>2788</v>
      </c>
      <c r="B2958" t="s">
        <v>2789</v>
      </c>
      <c r="C2958">
        <v>5</v>
      </c>
      <c r="D2958" s="2">
        <v>44482</v>
      </c>
      <c r="E2958" s="2">
        <v>44488</v>
      </c>
      <c r="F2958" s="1">
        <v>3397</v>
      </c>
      <c r="G2958" s="1">
        <v>3202</v>
      </c>
      <c r="H2958" s="9">
        <v>0</v>
      </c>
    </row>
    <row r="2959" spans="1:8" x14ac:dyDescent="0.3">
      <c r="A2959" t="s">
        <v>2802</v>
      </c>
      <c r="B2959" t="s">
        <v>7572</v>
      </c>
      <c r="C2959">
        <v>5</v>
      </c>
      <c r="D2959" s="2">
        <v>44482</v>
      </c>
      <c r="E2959" s="2">
        <v>44488</v>
      </c>
      <c r="F2959" s="1">
        <v>165746</v>
      </c>
      <c r="G2959" s="1">
        <v>162496</v>
      </c>
      <c r="H2959" s="9">
        <v>0</v>
      </c>
    </row>
    <row r="2960" spans="1:8" x14ac:dyDescent="0.3">
      <c r="A2960" t="s">
        <v>746</v>
      </c>
      <c r="B2960" t="s">
        <v>747</v>
      </c>
      <c r="C2960">
        <v>6</v>
      </c>
      <c r="D2960" s="2">
        <v>44482</v>
      </c>
      <c r="E2960" s="2">
        <v>44489</v>
      </c>
      <c r="F2960" s="1">
        <v>5318</v>
      </c>
      <c r="G2960" s="1">
        <v>5163</v>
      </c>
      <c r="H2960" s="9">
        <v>0</v>
      </c>
    </row>
    <row r="2961" spans="1:8" x14ac:dyDescent="0.3">
      <c r="A2961" t="s">
        <v>2728</v>
      </c>
      <c r="B2961" t="s">
        <v>2729</v>
      </c>
      <c r="C2961">
        <v>10</v>
      </c>
      <c r="D2961" s="2">
        <v>44482</v>
      </c>
      <c r="E2961" s="2">
        <v>44495</v>
      </c>
      <c r="F2961" s="1">
        <v>3434</v>
      </c>
      <c r="G2961" s="1">
        <v>3334</v>
      </c>
      <c r="H2961" s="9">
        <v>0</v>
      </c>
    </row>
    <row r="2962" spans="1:8" x14ac:dyDescent="0.3">
      <c r="A2962" t="s">
        <v>3280</v>
      </c>
      <c r="B2962" t="s">
        <v>3281</v>
      </c>
      <c r="C2962">
        <v>30</v>
      </c>
      <c r="D2962" s="2">
        <v>44482</v>
      </c>
      <c r="E2962" s="2">
        <v>44524</v>
      </c>
      <c r="F2962" s="1">
        <v>6538</v>
      </c>
      <c r="G2962" s="1">
        <v>6163</v>
      </c>
      <c r="H2962" s="9">
        <v>0</v>
      </c>
    </row>
    <row r="2963" spans="1:8" x14ac:dyDescent="0.3">
      <c r="A2963" t="s">
        <v>3344</v>
      </c>
      <c r="B2963" t="s">
        <v>3345</v>
      </c>
      <c r="C2963">
        <v>30</v>
      </c>
      <c r="D2963" s="2">
        <v>44482</v>
      </c>
      <c r="E2963" s="2">
        <v>44524</v>
      </c>
      <c r="F2963" s="1">
        <v>6435</v>
      </c>
      <c r="G2963" s="1">
        <v>6065</v>
      </c>
      <c r="H2963" s="9">
        <v>0</v>
      </c>
    </row>
    <row r="2964" spans="1:8" x14ac:dyDescent="0.3">
      <c r="A2964" t="s">
        <v>533</v>
      </c>
      <c r="B2964" t="s">
        <v>534</v>
      </c>
      <c r="C2964">
        <v>5</v>
      </c>
      <c r="D2964" s="2">
        <v>44483</v>
      </c>
      <c r="E2964" s="2">
        <v>44489</v>
      </c>
      <c r="F2964" s="1">
        <v>4843</v>
      </c>
      <c r="G2964" s="1">
        <v>4702</v>
      </c>
      <c r="H2964" s="9">
        <v>0</v>
      </c>
    </row>
    <row r="2965" spans="1:8" x14ac:dyDescent="0.3">
      <c r="A2965" t="s">
        <v>541</v>
      </c>
      <c r="B2965" t="s">
        <v>542</v>
      </c>
      <c r="C2965">
        <v>5</v>
      </c>
      <c r="D2965" s="2">
        <v>44483</v>
      </c>
      <c r="E2965" s="2">
        <v>44489</v>
      </c>
      <c r="F2965" s="1">
        <v>12423</v>
      </c>
      <c r="G2965" s="1">
        <v>12179</v>
      </c>
      <c r="H2965" s="9">
        <v>0</v>
      </c>
    </row>
    <row r="2966" spans="1:8" x14ac:dyDescent="0.3">
      <c r="A2966" t="s">
        <v>1253</v>
      </c>
      <c r="B2966" t="s">
        <v>1254</v>
      </c>
      <c r="C2966">
        <v>10</v>
      </c>
      <c r="D2966" s="2">
        <v>44483</v>
      </c>
      <c r="E2966" s="2">
        <v>44496</v>
      </c>
      <c r="F2966" s="1">
        <v>5843</v>
      </c>
      <c r="G2966" s="1">
        <v>5673</v>
      </c>
      <c r="H2966" s="9">
        <v>0</v>
      </c>
    </row>
    <row r="2967" spans="1:8" x14ac:dyDescent="0.3">
      <c r="A2967" t="s">
        <v>162</v>
      </c>
      <c r="B2967" t="s">
        <v>163</v>
      </c>
      <c r="C2967">
        <v>10</v>
      </c>
      <c r="D2967" s="2">
        <v>44487</v>
      </c>
      <c r="E2967" s="2">
        <v>44498</v>
      </c>
      <c r="F2967" s="1">
        <v>19372</v>
      </c>
      <c r="G2967" s="1">
        <v>18807</v>
      </c>
      <c r="H2967" s="9">
        <v>0</v>
      </c>
    </row>
    <row r="2968" spans="1:8" x14ac:dyDescent="0.3">
      <c r="A2968" t="s">
        <v>3512</v>
      </c>
      <c r="B2968" t="s">
        <v>3513</v>
      </c>
      <c r="C2968">
        <v>20</v>
      </c>
      <c r="D2968" s="2">
        <v>44487</v>
      </c>
      <c r="E2968" s="2">
        <v>44515</v>
      </c>
      <c r="F2968" s="1">
        <v>11839</v>
      </c>
      <c r="G2968" s="1">
        <v>11607</v>
      </c>
      <c r="H2968" s="9">
        <v>0</v>
      </c>
    </row>
    <row r="2969" spans="1:8" x14ac:dyDescent="0.3">
      <c r="A2969" t="s">
        <v>3506</v>
      </c>
      <c r="B2969" t="s">
        <v>3507</v>
      </c>
      <c r="C2969">
        <v>40</v>
      </c>
      <c r="D2969" s="2">
        <v>44487</v>
      </c>
      <c r="E2969" s="2">
        <v>44545</v>
      </c>
      <c r="F2969" s="1">
        <v>59195</v>
      </c>
      <c r="G2969" s="1">
        <v>58034</v>
      </c>
      <c r="H2969" s="9">
        <v>0</v>
      </c>
    </row>
    <row r="2970" spans="1:8" x14ac:dyDescent="0.3">
      <c r="A2970" t="s">
        <v>3204</v>
      </c>
      <c r="B2970" t="s">
        <v>3205</v>
      </c>
      <c r="C2970">
        <v>5</v>
      </c>
      <c r="D2970" s="2">
        <v>44488</v>
      </c>
      <c r="E2970" s="2">
        <v>44494</v>
      </c>
      <c r="F2970" s="1">
        <v>1355</v>
      </c>
      <c r="G2970" s="1">
        <v>1355</v>
      </c>
      <c r="H2970" s="9">
        <v>0</v>
      </c>
    </row>
    <row r="2971" spans="1:8" x14ac:dyDescent="0.3">
      <c r="A2971" t="s">
        <v>2357</v>
      </c>
      <c r="B2971" t="s">
        <v>2358</v>
      </c>
      <c r="C2971">
        <v>10</v>
      </c>
      <c r="D2971" s="2">
        <v>44488</v>
      </c>
      <c r="E2971" s="2">
        <v>44501</v>
      </c>
      <c r="F2971" s="1">
        <v>851</v>
      </c>
      <c r="G2971" s="1">
        <v>851</v>
      </c>
      <c r="H2971" s="9">
        <v>0</v>
      </c>
    </row>
    <row r="2972" spans="1:8" x14ac:dyDescent="0.3">
      <c r="A2972" t="s">
        <v>2377</v>
      </c>
      <c r="B2972" t="s">
        <v>2378</v>
      </c>
      <c r="C2972">
        <v>10</v>
      </c>
      <c r="D2972" s="2">
        <v>44488</v>
      </c>
      <c r="E2972" s="2">
        <v>44501</v>
      </c>
      <c r="F2972" s="1">
        <v>592</v>
      </c>
      <c r="G2972" s="1">
        <v>592</v>
      </c>
      <c r="H2972" s="9">
        <v>0</v>
      </c>
    </row>
    <row r="2973" spans="1:8" x14ac:dyDescent="0.3">
      <c r="A2973" t="s">
        <v>2402</v>
      </c>
      <c r="B2973" t="s">
        <v>2403</v>
      </c>
      <c r="C2973">
        <v>10</v>
      </c>
      <c r="D2973" s="2">
        <v>44488</v>
      </c>
      <c r="E2973" s="2">
        <v>44501</v>
      </c>
      <c r="F2973" s="1">
        <v>51684</v>
      </c>
      <c r="G2973" s="1">
        <v>51684</v>
      </c>
      <c r="H2973" s="9">
        <v>0</v>
      </c>
    </row>
    <row r="2974" spans="1:8" x14ac:dyDescent="0.3">
      <c r="A2974" t="s">
        <v>7573</v>
      </c>
      <c r="B2974" t="s">
        <v>7574</v>
      </c>
      <c r="C2974">
        <v>0</v>
      </c>
      <c r="E2974" s="2">
        <v>44488</v>
      </c>
      <c r="F2974" s="1">
        <v>0</v>
      </c>
      <c r="G2974" s="1">
        <v>0</v>
      </c>
      <c r="H2974" s="9">
        <v>0</v>
      </c>
    </row>
    <row r="2975" spans="1:8" x14ac:dyDescent="0.3">
      <c r="A2975" t="s">
        <v>1852</v>
      </c>
      <c r="B2975" t="s">
        <v>7575</v>
      </c>
      <c r="C2975">
        <v>0</v>
      </c>
      <c r="D2975" t="s">
        <v>7576</v>
      </c>
      <c r="E2975" s="2">
        <v>44489</v>
      </c>
      <c r="F2975" s="1">
        <v>119662</v>
      </c>
      <c r="G2975" s="1">
        <v>119662</v>
      </c>
      <c r="H2975" s="9">
        <v>0</v>
      </c>
    </row>
    <row r="2976" spans="1:8" x14ac:dyDescent="0.3">
      <c r="A2976" t="s">
        <v>7577</v>
      </c>
      <c r="B2976" t="s">
        <v>7578</v>
      </c>
      <c r="C2976">
        <v>0</v>
      </c>
      <c r="E2976" s="2">
        <v>44489</v>
      </c>
      <c r="F2976" s="1">
        <v>0</v>
      </c>
      <c r="G2976" s="1">
        <v>0</v>
      </c>
      <c r="H2976" s="9">
        <v>0</v>
      </c>
    </row>
    <row r="2977" spans="1:8" x14ac:dyDescent="0.3">
      <c r="A2977" t="s">
        <v>1856</v>
      </c>
      <c r="B2977" t="s">
        <v>1857</v>
      </c>
      <c r="C2977">
        <v>1</v>
      </c>
      <c r="D2977" s="2">
        <v>44489</v>
      </c>
      <c r="E2977" s="2">
        <v>44489</v>
      </c>
      <c r="F2977" s="1">
        <v>2794</v>
      </c>
      <c r="G2977" s="1">
        <v>2713</v>
      </c>
      <c r="H2977" s="9">
        <v>0</v>
      </c>
    </row>
    <row r="2978" spans="1:8" x14ac:dyDescent="0.3">
      <c r="A2978" t="s">
        <v>439</v>
      </c>
      <c r="B2978" t="s">
        <v>440</v>
      </c>
      <c r="C2978">
        <v>5</v>
      </c>
      <c r="D2978" s="2">
        <v>44489</v>
      </c>
      <c r="E2978" s="2">
        <v>44495</v>
      </c>
      <c r="F2978" s="1">
        <v>95594</v>
      </c>
      <c r="G2978" s="1">
        <v>93719</v>
      </c>
      <c r="H2978" s="9">
        <v>0</v>
      </c>
    </row>
    <row r="2979" spans="1:8" x14ac:dyDescent="0.3">
      <c r="A2979" t="s">
        <v>3532</v>
      </c>
      <c r="B2979" t="s">
        <v>3533</v>
      </c>
      <c r="C2979">
        <v>10</v>
      </c>
      <c r="D2979" s="2">
        <v>44489</v>
      </c>
      <c r="E2979" s="2">
        <v>44502</v>
      </c>
      <c r="F2979" s="1">
        <v>10211</v>
      </c>
      <c r="G2979" s="1">
        <v>9914</v>
      </c>
      <c r="H2979" s="9">
        <v>0</v>
      </c>
    </row>
    <row r="2980" spans="1:8" x14ac:dyDescent="0.3">
      <c r="A2980" t="s">
        <v>2926</v>
      </c>
      <c r="B2980" t="s">
        <v>2927</v>
      </c>
      <c r="C2980">
        <v>30</v>
      </c>
      <c r="D2980" s="2">
        <v>44489</v>
      </c>
      <c r="E2980" s="2">
        <v>44533</v>
      </c>
      <c r="F2980" s="1">
        <v>6655</v>
      </c>
      <c r="G2980" s="1">
        <v>6461</v>
      </c>
      <c r="H2980" s="9">
        <v>0</v>
      </c>
    </row>
    <row r="2981" spans="1:8" x14ac:dyDescent="0.3">
      <c r="A2981" t="s">
        <v>7579</v>
      </c>
      <c r="B2981" t="s">
        <v>7580</v>
      </c>
      <c r="C2981">
        <v>0</v>
      </c>
      <c r="E2981" s="2">
        <v>44489</v>
      </c>
      <c r="F2981" s="1">
        <v>0</v>
      </c>
      <c r="G2981" s="1">
        <v>0</v>
      </c>
      <c r="H2981" s="9">
        <v>0</v>
      </c>
    </row>
    <row r="2982" spans="1:8" x14ac:dyDescent="0.3">
      <c r="A2982" t="s">
        <v>3014</v>
      </c>
      <c r="B2982" t="s">
        <v>3015</v>
      </c>
      <c r="C2982">
        <v>20</v>
      </c>
      <c r="D2982" s="2">
        <v>44489</v>
      </c>
      <c r="E2982" s="2">
        <v>44518</v>
      </c>
      <c r="F2982" s="1">
        <v>3125</v>
      </c>
      <c r="G2982" s="1">
        <v>3034</v>
      </c>
      <c r="H2982" s="9">
        <v>0</v>
      </c>
    </row>
    <row r="2983" spans="1:8" x14ac:dyDescent="0.3">
      <c r="A2983" t="s">
        <v>3036</v>
      </c>
      <c r="B2983" t="s">
        <v>3037</v>
      </c>
      <c r="C2983">
        <v>20</v>
      </c>
      <c r="D2983" s="2">
        <v>44489</v>
      </c>
      <c r="E2983" s="2">
        <v>44518</v>
      </c>
      <c r="F2983" s="1">
        <v>20423</v>
      </c>
      <c r="G2983" s="1">
        <v>19828</v>
      </c>
      <c r="H2983" s="9">
        <v>0</v>
      </c>
    </row>
    <row r="2984" spans="1:8" x14ac:dyDescent="0.3">
      <c r="A2984" t="s">
        <v>1858</v>
      </c>
      <c r="B2984" t="s">
        <v>1859</v>
      </c>
      <c r="C2984">
        <v>1</v>
      </c>
      <c r="D2984" s="2">
        <v>44490</v>
      </c>
      <c r="E2984" s="2">
        <v>44490</v>
      </c>
      <c r="F2984" s="1">
        <v>205</v>
      </c>
      <c r="G2984" s="1">
        <v>199</v>
      </c>
      <c r="H2984" s="9">
        <v>0</v>
      </c>
    </row>
    <row r="2985" spans="1:8" x14ac:dyDescent="0.3">
      <c r="A2985" t="s">
        <v>535</v>
      </c>
      <c r="B2985" t="s">
        <v>536</v>
      </c>
      <c r="C2985">
        <v>5</v>
      </c>
      <c r="D2985" s="2">
        <v>44490</v>
      </c>
      <c r="E2985" s="2">
        <v>44496</v>
      </c>
      <c r="F2985" s="1">
        <v>4843</v>
      </c>
      <c r="G2985" s="1">
        <v>4702</v>
      </c>
      <c r="H2985" s="9">
        <v>0</v>
      </c>
    </row>
    <row r="2986" spans="1:8" x14ac:dyDescent="0.3">
      <c r="A2986" t="s">
        <v>748</v>
      </c>
      <c r="B2986" t="s">
        <v>749</v>
      </c>
      <c r="C2986">
        <v>6</v>
      </c>
      <c r="D2986" s="2">
        <v>44490</v>
      </c>
      <c r="E2986" s="2">
        <v>44497</v>
      </c>
      <c r="F2986" s="1">
        <v>5318</v>
      </c>
      <c r="G2986" s="1">
        <v>5163</v>
      </c>
      <c r="H2986" s="9">
        <v>0</v>
      </c>
    </row>
    <row r="2987" spans="1:8" x14ac:dyDescent="0.3">
      <c r="A2987" t="s">
        <v>1874</v>
      </c>
      <c r="B2987" t="s">
        <v>1875</v>
      </c>
      <c r="C2987">
        <v>10</v>
      </c>
      <c r="D2987" s="2">
        <v>44491</v>
      </c>
      <c r="E2987" s="2">
        <v>44504</v>
      </c>
      <c r="F2987" s="1">
        <v>33328</v>
      </c>
      <c r="G2987" s="1">
        <v>32357</v>
      </c>
      <c r="H2987" s="9">
        <v>0</v>
      </c>
    </row>
    <row r="2988" spans="1:8" x14ac:dyDescent="0.3">
      <c r="A2988" t="s">
        <v>7581</v>
      </c>
      <c r="B2988" t="s">
        <v>7582</v>
      </c>
      <c r="C2988">
        <v>0</v>
      </c>
      <c r="D2988" s="2">
        <v>44494</v>
      </c>
      <c r="F2988" s="1">
        <v>0</v>
      </c>
      <c r="G2988" s="1">
        <v>0</v>
      </c>
      <c r="H2988" s="9">
        <v>0</v>
      </c>
    </row>
    <row r="2989" spans="1:8" x14ac:dyDescent="0.3">
      <c r="A2989" t="s">
        <v>7583</v>
      </c>
      <c r="B2989" t="s">
        <v>7584</v>
      </c>
      <c r="C2989">
        <v>60</v>
      </c>
      <c r="D2989" s="2">
        <v>44494</v>
      </c>
      <c r="E2989" s="2">
        <v>44585</v>
      </c>
      <c r="F2989" s="1">
        <v>0</v>
      </c>
      <c r="G2989" s="1">
        <v>0</v>
      </c>
      <c r="H2989" s="9">
        <v>0</v>
      </c>
    </row>
    <row r="2990" spans="1:8" x14ac:dyDescent="0.3">
      <c r="A2990" t="s">
        <v>1219</v>
      </c>
      <c r="B2990" t="s">
        <v>1220</v>
      </c>
      <c r="C2990">
        <v>5</v>
      </c>
      <c r="D2990" s="2">
        <v>44495</v>
      </c>
      <c r="E2990" s="2">
        <v>44501</v>
      </c>
      <c r="F2990" s="1">
        <v>123933</v>
      </c>
      <c r="G2990" s="1">
        <v>121503</v>
      </c>
      <c r="H2990" s="9">
        <v>0</v>
      </c>
    </row>
    <row r="2991" spans="1:8" x14ac:dyDescent="0.3">
      <c r="A2991" t="s">
        <v>3206</v>
      </c>
      <c r="B2991" t="s">
        <v>3207</v>
      </c>
      <c r="C2991">
        <v>10</v>
      </c>
      <c r="D2991" s="2">
        <v>44495</v>
      </c>
      <c r="E2991" s="2">
        <v>44508</v>
      </c>
      <c r="F2991" s="1">
        <v>5616</v>
      </c>
      <c r="G2991" s="1">
        <v>5616</v>
      </c>
      <c r="H2991" s="9">
        <v>0</v>
      </c>
    </row>
    <row r="2992" spans="1:8" x14ac:dyDescent="0.3">
      <c r="A2992" t="s">
        <v>7585</v>
      </c>
      <c r="B2992" t="s">
        <v>7586</v>
      </c>
      <c r="C2992">
        <v>10</v>
      </c>
      <c r="D2992" s="2">
        <v>44495</v>
      </c>
      <c r="E2992" s="2">
        <v>44508</v>
      </c>
      <c r="F2992" s="1">
        <v>0</v>
      </c>
      <c r="G2992" s="1">
        <v>0</v>
      </c>
      <c r="H2992" s="9">
        <v>0</v>
      </c>
    </row>
    <row r="2993" spans="1:8" x14ac:dyDescent="0.3">
      <c r="A2993" t="s">
        <v>2359</v>
      </c>
      <c r="B2993" t="s">
        <v>2360</v>
      </c>
      <c r="C2993">
        <v>20</v>
      </c>
      <c r="D2993" s="2">
        <v>44495</v>
      </c>
      <c r="E2993" s="2">
        <v>44523</v>
      </c>
      <c r="F2993" s="1">
        <v>69879</v>
      </c>
      <c r="G2993" s="1">
        <v>69879</v>
      </c>
      <c r="H2993" s="9">
        <v>0</v>
      </c>
    </row>
    <row r="2994" spans="1:8" x14ac:dyDescent="0.3">
      <c r="A2994" t="s">
        <v>2379</v>
      </c>
      <c r="B2994" t="s">
        <v>2380</v>
      </c>
      <c r="C2994">
        <v>20</v>
      </c>
      <c r="D2994" s="2">
        <v>44495</v>
      </c>
      <c r="E2994" s="2">
        <v>44523</v>
      </c>
      <c r="F2994" s="1">
        <v>592</v>
      </c>
      <c r="G2994" s="1">
        <v>592</v>
      </c>
      <c r="H2994" s="9">
        <v>0</v>
      </c>
    </row>
    <row r="2995" spans="1:8" x14ac:dyDescent="0.3">
      <c r="A2995" t="s">
        <v>2404</v>
      </c>
      <c r="B2995" t="s">
        <v>2405</v>
      </c>
      <c r="C2995">
        <v>20</v>
      </c>
      <c r="D2995" s="2">
        <v>44495</v>
      </c>
      <c r="E2995" s="2">
        <v>44523</v>
      </c>
      <c r="F2995" s="1">
        <v>143427</v>
      </c>
      <c r="G2995" s="1">
        <v>143427</v>
      </c>
      <c r="H2995" s="9">
        <v>0</v>
      </c>
    </row>
    <row r="2996" spans="1:8" x14ac:dyDescent="0.3">
      <c r="A2996" t="s">
        <v>2750</v>
      </c>
      <c r="B2996" t="s">
        <v>2751</v>
      </c>
      <c r="C2996">
        <v>30</v>
      </c>
      <c r="D2996" s="2">
        <v>44495</v>
      </c>
      <c r="E2996" s="2">
        <v>44539</v>
      </c>
      <c r="F2996" s="1">
        <v>15391</v>
      </c>
      <c r="G2996" s="1">
        <v>14943</v>
      </c>
      <c r="H2996" s="9">
        <v>0</v>
      </c>
    </row>
    <row r="2997" spans="1:8" x14ac:dyDescent="0.3">
      <c r="A2997" t="s">
        <v>1168</v>
      </c>
      <c r="B2997" t="s">
        <v>1169</v>
      </c>
      <c r="C2997">
        <v>5</v>
      </c>
      <c r="D2997" s="2">
        <v>44496</v>
      </c>
      <c r="E2997" s="2">
        <v>44502</v>
      </c>
      <c r="F2997" s="1">
        <v>49250</v>
      </c>
      <c r="G2997" s="1">
        <v>48284</v>
      </c>
      <c r="H2997" s="9">
        <v>0</v>
      </c>
    </row>
    <row r="2998" spans="1:8" x14ac:dyDescent="0.3">
      <c r="A2998" t="s">
        <v>2253</v>
      </c>
      <c r="B2998" t="s">
        <v>2254</v>
      </c>
      <c r="C2998">
        <v>10</v>
      </c>
      <c r="D2998" s="2">
        <v>44496</v>
      </c>
      <c r="E2998" s="2">
        <v>44509</v>
      </c>
      <c r="F2998" s="1">
        <v>8671</v>
      </c>
      <c r="G2998" s="1">
        <v>8418</v>
      </c>
      <c r="H2998" s="9">
        <v>0</v>
      </c>
    </row>
    <row r="2999" spans="1:8" x14ac:dyDescent="0.3">
      <c r="A2999" t="s">
        <v>1279</v>
      </c>
      <c r="B2999" t="s">
        <v>1280</v>
      </c>
      <c r="C2999">
        <v>25</v>
      </c>
      <c r="D2999" s="2">
        <v>44496</v>
      </c>
      <c r="E2999" s="2">
        <v>44533</v>
      </c>
      <c r="F2999" s="1">
        <v>49480</v>
      </c>
      <c r="G2999" s="1">
        <v>48039</v>
      </c>
      <c r="H2999" s="9">
        <v>0</v>
      </c>
    </row>
    <row r="3000" spans="1:8" x14ac:dyDescent="0.3">
      <c r="A3000" t="s">
        <v>2730</v>
      </c>
      <c r="B3000" t="s">
        <v>2731</v>
      </c>
      <c r="C3000">
        <v>30</v>
      </c>
      <c r="D3000" s="2">
        <v>44496</v>
      </c>
      <c r="E3000" s="2">
        <v>44540</v>
      </c>
      <c r="F3000" s="1">
        <v>9054</v>
      </c>
      <c r="G3000" s="1">
        <v>8790</v>
      </c>
      <c r="H3000" s="9">
        <v>0</v>
      </c>
    </row>
    <row r="3001" spans="1:8" x14ac:dyDescent="0.3">
      <c r="A3001" t="s">
        <v>7587</v>
      </c>
      <c r="B3001" t="s">
        <v>7588</v>
      </c>
      <c r="C3001">
        <v>0</v>
      </c>
      <c r="E3001" s="2">
        <v>44496</v>
      </c>
      <c r="F3001" s="1">
        <v>0</v>
      </c>
      <c r="G3001" s="1">
        <v>0</v>
      </c>
      <c r="H3001" s="9">
        <v>0</v>
      </c>
    </row>
    <row r="3002" spans="1:8" x14ac:dyDescent="0.3">
      <c r="A3002" t="s">
        <v>7589</v>
      </c>
      <c r="B3002" t="s">
        <v>7590</v>
      </c>
      <c r="C3002">
        <v>0</v>
      </c>
      <c r="E3002" s="2">
        <v>44496</v>
      </c>
      <c r="F3002" s="1">
        <v>0</v>
      </c>
      <c r="G3002" s="1">
        <v>0</v>
      </c>
      <c r="H3002" s="9">
        <v>0</v>
      </c>
    </row>
    <row r="3003" spans="1:8" x14ac:dyDescent="0.3">
      <c r="A3003" t="s">
        <v>1341</v>
      </c>
      <c r="B3003" t="s">
        <v>1342</v>
      </c>
      <c r="C3003">
        <v>5</v>
      </c>
      <c r="D3003" s="2">
        <v>44497</v>
      </c>
      <c r="E3003" s="2">
        <v>44503</v>
      </c>
      <c r="F3003" s="1">
        <v>235687</v>
      </c>
      <c r="G3003" s="1">
        <v>231066</v>
      </c>
      <c r="H3003" s="9">
        <v>0</v>
      </c>
    </row>
    <row r="3004" spans="1:8" x14ac:dyDescent="0.3">
      <c r="A3004" t="s">
        <v>750</v>
      </c>
      <c r="B3004" t="s">
        <v>751</v>
      </c>
      <c r="C3004">
        <v>5</v>
      </c>
      <c r="D3004" s="2">
        <v>44498</v>
      </c>
      <c r="E3004" s="2">
        <v>44504</v>
      </c>
      <c r="F3004" s="1">
        <v>5318</v>
      </c>
      <c r="G3004" s="1">
        <v>5163</v>
      </c>
      <c r="H3004" s="9">
        <v>0</v>
      </c>
    </row>
    <row r="3005" spans="1:8" x14ac:dyDescent="0.3">
      <c r="A3005" t="s">
        <v>3400</v>
      </c>
      <c r="B3005" t="s">
        <v>7591</v>
      </c>
      <c r="C3005">
        <v>5</v>
      </c>
      <c r="D3005" s="2">
        <v>44498</v>
      </c>
      <c r="E3005" s="2">
        <v>44504</v>
      </c>
      <c r="F3005" s="1">
        <v>54282</v>
      </c>
      <c r="G3005" s="1">
        <v>53217</v>
      </c>
      <c r="H3005" s="9">
        <v>0</v>
      </c>
    </row>
    <row r="3006" spans="1:8" x14ac:dyDescent="0.3">
      <c r="A3006" t="s">
        <v>2512</v>
      </c>
      <c r="B3006" t="s">
        <v>2513</v>
      </c>
      <c r="C3006">
        <v>10</v>
      </c>
      <c r="D3006" s="2">
        <v>44498</v>
      </c>
      <c r="E3006" s="2">
        <v>44512</v>
      </c>
      <c r="F3006" s="1">
        <v>3187</v>
      </c>
      <c r="G3006" s="1">
        <v>3094</v>
      </c>
      <c r="H3006" s="9">
        <v>0</v>
      </c>
    </row>
    <row r="3007" spans="1:8" x14ac:dyDescent="0.3">
      <c r="A3007" t="s">
        <v>2944</v>
      </c>
      <c r="B3007" t="s">
        <v>2945</v>
      </c>
      <c r="C3007">
        <v>10</v>
      </c>
      <c r="D3007" s="2">
        <v>44498</v>
      </c>
      <c r="E3007" s="2">
        <v>44512</v>
      </c>
      <c r="F3007" s="1">
        <v>1250</v>
      </c>
      <c r="G3007" s="1">
        <v>1213</v>
      </c>
      <c r="H3007" s="9">
        <v>0</v>
      </c>
    </row>
    <row r="3008" spans="1:8" x14ac:dyDescent="0.3">
      <c r="A3008" t="s">
        <v>2962</v>
      </c>
      <c r="B3008" t="s">
        <v>2963</v>
      </c>
      <c r="C3008">
        <v>10</v>
      </c>
      <c r="D3008" s="2">
        <v>44498</v>
      </c>
      <c r="E3008" s="2">
        <v>44512</v>
      </c>
      <c r="F3008" s="1">
        <v>2218</v>
      </c>
      <c r="G3008" s="1">
        <v>2154</v>
      </c>
      <c r="H3008" s="9">
        <v>0</v>
      </c>
    </row>
    <row r="3009" spans="1:8" x14ac:dyDescent="0.3">
      <c r="A3009" t="s">
        <v>164</v>
      </c>
      <c r="B3009" t="s">
        <v>165</v>
      </c>
      <c r="C3009">
        <v>62</v>
      </c>
      <c r="D3009" s="2">
        <v>44501</v>
      </c>
      <c r="E3009" s="2">
        <v>44594</v>
      </c>
      <c r="F3009" s="1">
        <v>0</v>
      </c>
      <c r="G3009" s="1">
        <v>0</v>
      </c>
      <c r="H3009" s="9">
        <v>0</v>
      </c>
    </row>
    <row r="3010" spans="1:8" x14ac:dyDescent="0.3">
      <c r="A3010" t="s">
        <v>1193</v>
      </c>
      <c r="B3010" t="s">
        <v>1194</v>
      </c>
      <c r="C3010">
        <v>50</v>
      </c>
      <c r="D3010" s="2">
        <v>44502</v>
      </c>
      <c r="E3010" s="2">
        <v>44579</v>
      </c>
      <c r="F3010" s="1">
        <v>140531</v>
      </c>
      <c r="G3010" s="1">
        <v>136438</v>
      </c>
      <c r="H3010" s="9">
        <v>0</v>
      </c>
    </row>
    <row r="3011" spans="1:8" x14ac:dyDescent="0.3">
      <c r="A3011" t="s">
        <v>1164</v>
      </c>
      <c r="B3011" t="s">
        <v>1165</v>
      </c>
      <c r="C3011">
        <v>25</v>
      </c>
      <c r="D3011" s="2">
        <v>44503</v>
      </c>
      <c r="E3011" s="2">
        <v>44540</v>
      </c>
      <c r="F3011" s="1">
        <v>56784</v>
      </c>
      <c r="G3011" s="1">
        <v>55130</v>
      </c>
      <c r="H3011" s="9">
        <v>0</v>
      </c>
    </row>
    <row r="3012" spans="1:8" x14ac:dyDescent="0.3">
      <c r="A3012" t="s">
        <v>1173</v>
      </c>
      <c r="B3012" t="s">
        <v>1165</v>
      </c>
      <c r="C3012">
        <v>25</v>
      </c>
      <c r="D3012" s="2">
        <v>44503</v>
      </c>
      <c r="E3012" s="2">
        <v>44540</v>
      </c>
      <c r="F3012" s="1">
        <v>21474</v>
      </c>
      <c r="G3012" s="1">
        <v>20849</v>
      </c>
      <c r="H3012" s="9">
        <v>0</v>
      </c>
    </row>
    <row r="3013" spans="1:8" x14ac:dyDescent="0.3">
      <c r="A3013" t="s">
        <v>7592</v>
      </c>
      <c r="B3013" t="s">
        <v>7593</v>
      </c>
      <c r="C3013">
        <v>0</v>
      </c>
      <c r="E3013" s="2">
        <v>44503</v>
      </c>
      <c r="F3013" s="1">
        <v>0</v>
      </c>
      <c r="G3013" s="1">
        <v>0</v>
      </c>
      <c r="H3013" s="9">
        <v>0</v>
      </c>
    </row>
    <row r="3014" spans="1:8" x14ac:dyDescent="0.3">
      <c r="A3014" t="s">
        <v>1263</v>
      </c>
      <c r="B3014" t="s">
        <v>1264</v>
      </c>
      <c r="C3014">
        <v>5</v>
      </c>
      <c r="D3014" s="2">
        <v>44504</v>
      </c>
      <c r="E3014" s="2">
        <v>44510</v>
      </c>
      <c r="F3014" s="1">
        <v>138516</v>
      </c>
      <c r="G3014" s="1">
        <v>135800</v>
      </c>
      <c r="H3014" s="9">
        <v>0</v>
      </c>
    </row>
    <row r="3015" spans="1:8" x14ac:dyDescent="0.3">
      <c r="A3015" t="s">
        <v>7594</v>
      </c>
      <c r="B3015" t="s">
        <v>7595</v>
      </c>
      <c r="C3015">
        <v>0</v>
      </c>
      <c r="E3015" s="2">
        <v>44504</v>
      </c>
      <c r="F3015" s="1">
        <v>0</v>
      </c>
      <c r="G3015" s="1">
        <v>0</v>
      </c>
      <c r="H3015" s="9">
        <v>0</v>
      </c>
    </row>
    <row r="3016" spans="1:8" x14ac:dyDescent="0.3">
      <c r="A3016" t="s">
        <v>7596</v>
      </c>
      <c r="B3016" t="s">
        <v>7597</v>
      </c>
      <c r="C3016">
        <v>0</v>
      </c>
      <c r="E3016" s="2">
        <v>44504</v>
      </c>
      <c r="F3016" s="1">
        <v>0</v>
      </c>
      <c r="G3016" s="1">
        <v>0</v>
      </c>
      <c r="H3016" s="9">
        <v>0</v>
      </c>
    </row>
    <row r="3017" spans="1:8" x14ac:dyDescent="0.3">
      <c r="A3017" t="s">
        <v>646</v>
      </c>
      <c r="B3017" t="s">
        <v>647</v>
      </c>
      <c r="C3017">
        <v>5</v>
      </c>
      <c r="D3017" s="2">
        <v>44505</v>
      </c>
      <c r="E3017" s="2">
        <v>44512</v>
      </c>
      <c r="F3017" s="1">
        <v>2638</v>
      </c>
      <c r="G3017" s="1">
        <v>2561</v>
      </c>
      <c r="H3017" s="9">
        <v>0</v>
      </c>
    </row>
    <row r="3018" spans="1:8" x14ac:dyDescent="0.3">
      <c r="A3018" t="s">
        <v>660</v>
      </c>
      <c r="B3018" t="s">
        <v>661</v>
      </c>
      <c r="C3018">
        <v>5</v>
      </c>
      <c r="D3018" s="2">
        <v>44505</v>
      </c>
      <c r="E3018" s="2">
        <v>44512</v>
      </c>
      <c r="F3018" s="1">
        <v>7672</v>
      </c>
      <c r="G3018" s="1">
        <v>7521</v>
      </c>
      <c r="H3018" s="9">
        <v>0</v>
      </c>
    </row>
    <row r="3019" spans="1:8" x14ac:dyDescent="0.3">
      <c r="A3019" t="s">
        <v>752</v>
      </c>
      <c r="B3019" t="s">
        <v>753</v>
      </c>
      <c r="C3019">
        <v>5</v>
      </c>
      <c r="D3019" s="2">
        <v>44505</v>
      </c>
      <c r="E3019" s="2">
        <v>44512</v>
      </c>
      <c r="F3019" s="1">
        <v>5318</v>
      </c>
      <c r="G3019" s="1">
        <v>5163</v>
      </c>
      <c r="H3019" s="9">
        <v>0</v>
      </c>
    </row>
    <row r="3020" spans="1:8" x14ac:dyDescent="0.3">
      <c r="A3020" t="s">
        <v>1882</v>
      </c>
      <c r="B3020" t="s">
        <v>1883</v>
      </c>
      <c r="C3020">
        <v>10</v>
      </c>
      <c r="D3020" s="2">
        <v>44505</v>
      </c>
      <c r="E3020" s="2">
        <v>44519</v>
      </c>
      <c r="F3020" s="1">
        <v>10615</v>
      </c>
      <c r="G3020" s="1">
        <v>10306</v>
      </c>
      <c r="H3020" s="9">
        <v>0</v>
      </c>
    </row>
    <row r="3021" spans="1:8" x14ac:dyDescent="0.3">
      <c r="A3021" t="s">
        <v>1876</v>
      </c>
      <c r="B3021" t="s">
        <v>1877</v>
      </c>
      <c r="C3021">
        <v>15</v>
      </c>
      <c r="D3021" s="2">
        <v>44505</v>
      </c>
      <c r="E3021" s="2">
        <v>44530</v>
      </c>
      <c r="F3021" s="1">
        <v>14844</v>
      </c>
      <c r="G3021" s="1">
        <v>14412</v>
      </c>
      <c r="H3021" s="9">
        <v>0</v>
      </c>
    </row>
    <row r="3022" spans="1:8" x14ac:dyDescent="0.3">
      <c r="A3022" t="s">
        <v>3394</v>
      </c>
      <c r="B3022" t="s">
        <v>3395</v>
      </c>
      <c r="C3022">
        <v>25</v>
      </c>
      <c r="D3022" s="2">
        <v>44505</v>
      </c>
      <c r="E3022" s="2">
        <v>44544</v>
      </c>
      <c r="F3022" s="1">
        <v>3390</v>
      </c>
      <c r="G3022" s="1">
        <v>3291</v>
      </c>
      <c r="H3022" s="9">
        <v>0</v>
      </c>
    </row>
    <row r="3023" spans="1:8" x14ac:dyDescent="0.3">
      <c r="A3023" t="s">
        <v>3416</v>
      </c>
      <c r="B3023" t="s">
        <v>3417</v>
      </c>
      <c r="C3023">
        <v>25</v>
      </c>
      <c r="D3023" s="2">
        <v>44505</v>
      </c>
      <c r="E3023" s="2">
        <v>44544</v>
      </c>
      <c r="F3023" s="1">
        <v>2500</v>
      </c>
      <c r="G3023" s="1">
        <v>2427</v>
      </c>
      <c r="H3023" s="9">
        <v>0</v>
      </c>
    </row>
    <row r="3024" spans="1:8" x14ac:dyDescent="0.3">
      <c r="A3024" t="s">
        <v>7598</v>
      </c>
      <c r="B3024" t="s">
        <v>7599</v>
      </c>
      <c r="C3024">
        <v>0</v>
      </c>
      <c r="E3024" s="2">
        <v>44508</v>
      </c>
      <c r="F3024" s="1">
        <v>0</v>
      </c>
      <c r="G3024" s="1">
        <v>0</v>
      </c>
      <c r="H3024" s="9">
        <v>0</v>
      </c>
    </row>
    <row r="3025" spans="1:8" x14ac:dyDescent="0.3">
      <c r="A3025" t="s">
        <v>7600</v>
      </c>
      <c r="B3025" t="s">
        <v>7601</v>
      </c>
      <c r="C3025">
        <v>10</v>
      </c>
      <c r="D3025" t="s">
        <v>7602</v>
      </c>
      <c r="E3025" s="2">
        <v>44523</v>
      </c>
      <c r="F3025" s="1">
        <v>0</v>
      </c>
      <c r="G3025" s="1">
        <v>0</v>
      </c>
      <c r="H3025" s="9">
        <v>0</v>
      </c>
    </row>
    <row r="3026" spans="1:8" x14ac:dyDescent="0.3">
      <c r="A3026" t="s">
        <v>2670</v>
      </c>
      <c r="B3026" t="s">
        <v>2671</v>
      </c>
      <c r="C3026">
        <v>20</v>
      </c>
      <c r="D3026" s="2">
        <v>44509</v>
      </c>
      <c r="E3026" s="2">
        <v>44539</v>
      </c>
      <c r="F3026" s="1">
        <v>23808</v>
      </c>
      <c r="G3026" s="1">
        <v>23808</v>
      </c>
      <c r="H3026" s="9">
        <v>0</v>
      </c>
    </row>
    <row r="3027" spans="1:8" x14ac:dyDescent="0.3">
      <c r="A3027" t="s">
        <v>2686</v>
      </c>
      <c r="B3027" t="s">
        <v>2687</v>
      </c>
      <c r="C3027">
        <v>20</v>
      </c>
      <c r="D3027" s="2">
        <v>44509</v>
      </c>
      <c r="E3027" s="2">
        <v>44539</v>
      </c>
      <c r="F3027" s="1">
        <v>4144</v>
      </c>
      <c r="G3027" s="1">
        <v>4144</v>
      </c>
      <c r="H3027" s="9">
        <v>0</v>
      </c>
    </row>
    <row r="3028" spans="1:8" x14ac:dyDescent="0.3">
      <c r="A3028" t="s">
        <v>2696</v>
      </c>
      <c r="B3028" t="s">
        <v>2697</v>
      </c>
      <c r="C3028">
        <v>20</v>
      </c>
      <c r="D3028" s="2">
        <v>44509</v>
      </c>
      <c r="E3028" s="2">
        <v>44539</v>
      </c>
      <c r="F3028" s="1">
        <v>28897</v>
      </c>
      <c r="G3028" s="1">
        <v>28897</v>
      </c>
      <c r="H3028" s="9">
        <v>0</v>
      </c>
    </row>
    <row r="3029" spans="1:8" x14ac:dyDescent="0.3">
      <c r="A3029" t="s">
        <v>3188</v>
      </c>
      <c r="B3029" t="s">
        <v>3189</v>
      </c>
      <c r="C3029">
        <v>20</v>
      </c>
      <c r="D3029" s="2">
        <v>44509</v>
      </c>
      <c r="E3029" s="2">
        <v>44539</v>
      </c>
      <c r="F3029" s="1">
        <v>7343</v>
      </c>
      <c r="G3029" s="1">
        <v>7343</v>
      </c>
      <c r="H3029" s="9">
        <v>0</v>
      </c>
    </row>
    <row r="3030" spans="1:8" x14ac:dyDescent="0.3">
      <c r="A3030" t="s">
        <v>3208</v>
      </c>
      <c r="B3030" t="s">
        <v>3209</v>
      </c>
      <c r="C3030">
        <v>30</v>
      </c>
      <c r="D3030" s="2">
        <v>44509</v>
      </c>
      <c r="E3030" s="2">
        <v>44553</v>
      </c>
      <c r="F3030" s="1">
        <v>312</v>
      </c>
      <c r="G3030" s="1">
        <v>312</v>
      </c>
      <c r="H3030" s="9">
        <v>0</v>
      </c>
    </row>
    <row r="3031" spans="1:8" x14ac:dyDescent="0.3">
      <c r="A3031" t="s">
        <v>3222</v>
      </c>
      <c r="B3031" t="s">
        <v>3223</v>
      </c>
      <c r="C3031">
        <v>30</v>
      </c>
      <c r="D3031" s="2">
        <v>44509</v>
      </c>
      <c r="E3031" s="2">
        <v>44553</v>
      </c>
      <c r="F3031" s="1">
        <v>9561</v>
      </c>
      <c r="G3031" s="1">
        <v>9561</v>
      </c>
      <c r="H3031" s="9">
        <v>0</v>
      </c>
    </row>
    <row r="3032" spans="1:8" x14ac:dyDescent="0.3">
      <c r="A3032" t="s">
        <v>2255</v>
      </c>
      <c r="B3032" t="s">
        <v>2256</v>
      </c>
      <c r="C3032">
        <v>10</v>
      </c>
      <c r="D3032" s="2">
        <v>44510</v>
      </c>
      <c r="E3032" s="2">
        <v>44524</v>
      </c>
      <c r="F3032" s="1">
        <v>3187</v>
      </c>
      <c r="G3032" s="1">
        <v>3094</v>
      </c>
      <c r="H3032" s="9">
        <v>0</v>
      </c>
    </row>
    <row r="3033" spans="1:8" x14ac:dyDescent="0.3">
      <c r="A3033" t="s">
        <v>1257</v>
      </c>
      <c r="B3033" t="s">
        <v>1258</v>
      </c>
      <c r="C3033">
        <v>15</v>
      </c>
      <c r="D3033" s="2">
        <v>44512</v>
      </c>
      <c r="E3033" s="2">
        <v>44536</v>
      </c>
      <c r="F3033" s="1">
        <v>0</v>
      </c>
      <c r="G3033" s="1">
        <v>0</v>
      </c>
      <c r="H3033" s="9">
        <v>0</v>
      </c>
    </row>
    <row r="3034" spans="1:8" x14ac:dyDescent="0.3">
      <c r="A3034" t="s">
        <v>754</v>
      </c>
      <c r="B3034" t="s">
        <v>755</v>
      </c>
      <c r="C3034">
        <v>5</v>
      </c>
      <c r="D3034" s="2">
        <v>44515</v>
      </c>
      <c r="E3034" s="2">
        <v>44519</v>
      </c>
      <c r="F3034" s="1">
        <v>5318</v>
      </c>
      <c r="G3034" s="1">
        <v>5163</v>
      </c>
      <c r="H3034" s="9">
        <v>0</v>
      </c>
    </row>
    <row r="3035" spans="1:8" x14ac:dyDescent="0.3">
      <c r="A3035" t="s">
        <v>1105</v>
      </c>
      <c r="B3035" t="s">
        <v>1106</v>
      </c>
      <c r="C3035">
        <v>5</v>
      </c>
      <c r="D3035" t="s">
        <v>7603</v>
      </c>
      <c r="E3035" s="2">
        <v>44519</v>
      </c>
      <c r="F3035" s="1">
        <v>264958</v>
      </c>
      <c r="G3035" s="1">
        <v>264958</v>
      </c>
      <c r="H3035" s="9">
        <v>0</v>
      </c>
    </row>
    <row r="3036" spans="1:8" x14ac:dyDescent="0.3">
      <c r="A3036" t="s">
        <v>2198</v>
      </c>
      <c r="B3036" t="s">
        <v>2199</v>
      </c>
      <c r="C3036">
        <v>10</v>
      </c>
      <c r="D3036" s="2">
        <v>44515</v>
      </c>
      <c r="E3036" s="2">
        <v>44530</v>
      </c>
      <c r="F3036" s="1">
        <v>3187</v>
      </c>
      <c r="G3036" s="1">
        <v>3094</v>
      </c>
      <c r="H3036" s="9">
        <v>0</v>
      </c>
    </row>
    <row r="3037" spans="1:8" x14ac:dyDescent="0.3">
      <c r="A3037" t="s">
        <v>2514</v>
      </c>
      <c r="B3037" t="s">
        <v>2515</v>
      </c>
      <c r="C3037">
        <v>10</v>
      </c>
      <c r="D3037" s="2">
        <v>44515</v>
      </c>
      <c r="E3037" s="2">
        <v>44530</v>
      </c>
      <c r="F3037" s="1">
        <v>3187</v>
      </c>
      <c r="G3037" s="1">
        <v>3094</v>
      </c>
      <c r="H3037" s="9">
        <v>0</v>
      </c>
    </row>
    <row r="3038" spans="1:8" x14ac:dyDescent="0.3">
      <c r="A3038" t="s">
        <v>2946</v>
      </c>
      <c r="B3038" t="s">
        <v>2947</v>
      </c>
      <c r="C3038">
        <v>10</v>
      </c>
      <c r="D3038" s="2">
        <v>44515</v>
      </c>
      <c r="E3038" s="2">
        <v>44530</v>
      </c>
      <c r="F3038" s="1">
        <v>2218</v>
      </c>
      <c r="G3038" s="1">
        <v>2154</v>
      </c>
      <c r="H3038" s="9">
        <v>0</v>
      </c>
    </row>
    <row r="3039" spans="1:8" x14ac:dyDescent="0.3">
      <c r="A3039" t="s">
        <v>3528</v>
      </c>
      <c r="B3039" t="s">
        <v>3529</v>
      </c>
      <c r="C3039">
        <v>10</v>
      </c>
      <c r="D3039" s="2">
        <v>44516</v>
      </c>
      <c r="E3039" s="2">
        <v>44531</v>
      </c>
      <c r="F3039" s="1">
        <v>2553</v>
      </c>
      <c r="G3039" s="1">
        <v>2479</v>
      </c>
      <c r="H3039" s="9">
        <v>0</v>
      </c>
    </row>
    <row r="3040" spans="1:8" x14ac:dyDescent="0.3">
      <c r="A3040" t="s">
        <v>7604</v>
      </c>
      <c r="B3040" t="s">
        <v>7605</v>
      </c>
      <c r="C3040">
        <v>0</v>
      </c>
      <c r="E3040" s="2">
        <v>44516</v>
      </c>
      <c r="F3040" s="1">
        <v>0</v>
      </c>
      <c r="G3040" s="1">
        <v>0</v>
      </c>
      <c r="H3040" s="9">
        <v>0</v>
      </c>
    </row>
    <row r="3041" spans="1:8" x14ac:dyDescent="0.3">
      <c r="A3041" t="s">
        <v>1990</v>
      </c>
      <c r="B3041" t="s">
        <v>1991</v>
      </c>
      <c r="C3041">
        <v>10</v>
      </c>
      <c r="D3041" s="2">
        <v>44517</v>
      </c>
      <c r="E3041" s="2">
        <v>44532</v>
      </c>
      <c r="F3041" s="1">
        <v>21871</v>
      </c>
      <c r="G3041" s="1">
        <v>21871</v>
      </c>
      <c r="H3041" s="9">
        <v>0</v>
      </c>
    </row>
    <row r="3042" spans="1:8" x14ac:dyDescent="0.3">
      <c r="A3042" t="s">
        <v>3016</v>
      </c>
      <c r="B3042" t="s">
        <v>3017</v>
      </c>
      <c r="C3042">
        <v>20</v>
      </c>
      <c r="D3042" s="2">
        <v>44518</v>
      </c>
      <c r="E3042" s="2">
        <v>44550</v>
      </c>
      <c r="F3042" s="1">
        <v>1562</v>
      </c>
      <c r="G3042" s="1">
        <v>1517</v>
      </c>
      <c r="H3042" s="9">
        <v>0</v>
      </c>
    </row>
    <row r="3043" spans="1:8" x14ac:dyDescent="0.3">
      <c r="A3043" t="s">
        <v>3038</v>
      </c>
      <c r="B3043" t="s">
        <v>3039</v>
      </c>
      <c r="C3043">
        <v>20</v>
      </c>
      <c r="D3043" s="2">
        <v>44518</v>
      </c>
      <c r="E3043" s="2">
        <v>44550</v>
      </c>
      <c r="F3043" s="1">
        <v>4085</v>
      </c>
      <c r="G3043" s="1">
        <v>3966</v>
      </c>
      <c r="H3043" s="9">
        <v>0</v>
      </c>
    </row>
    <row r="3044" spans="1:8" x14ac:dyDescent="0.3">
      <c r="A3044" t="s">
        <v>7606</v>
      </c>
      <c r="B3044" t="s">
        <v>7607</v>
      </c>
      <c r="C3044">
        <v>0</v>
      </c>
      <c r="E3044" s="2">
        <v>44519</v>
      </c>
      <c r="F3044" s="1">
        <v>0</v>
      </c>
      <c r="G3044" s="1">
        <v>0</v>
      </c>
      <c r="H3044" s="9">
        <v>0</v>
      </c>
    </row>
    <row r="3045" spans="1:8" x14ac:dyDescent="0.3">
      <c r="A3045" t="s">
        <v>756</v>
      </c>
      <c r="B3045" t="s">
        <v>757</v>
      </c>
      <c r="C3045">
        <v>5</v>
      </c>
      <c r="D3045" s="2">
        <v>44522</v>
      </c>
      <c r="E3045" s="2">
        <v>44530</v>
      </c>
      <c r="F3045" s="1">
        <v>5318</v>
      </c>
      <c r="G3045" s="1">
        <v>5163</v>
      </c>
      <c r="H3045" s="9">
        <v>0</v>
      </c>
    </row>
    <row r="3046" spans="1:8" x14ac:dyDescent="0.3">
      <c r="A3046" t="s">
        <v>7608</v>
      </c>
      <c r="B3046" t="s">
        <v>7609</v>
      </c>
      <c r="C3046">
        <v>0</v>
      </c>
      <c r="E3046" s="2">
        <v>44523</v>
      </c>
      <c r="F3046" s="1">
        <v>0</v>
      </c>
      <c r="G3046" s="1">
        <v>0</v>
      </c>
      <c r="H3046" s="9">
        <v>0</v>
      </c>
    </row>
    <row r="3047" spans="1:8" x14ac:dyDescent="0.3">
      <c r="A3047" t="s">
        <v>1221</v>
      </c>
      <c r="B3047" t="s">
        <v>1222</v>
      </c>
      <c r="C3047">
        <v>5</v>
      </c>
      <c r="D3047" s="2">
        <v>44524</v>
      </c>
      <c r="E3047" s="2">
        <v>44532</v>
      </c>
      <c r="F3047" s="1">
        <v>75769</v>
      </c>
      <c r="G3047" s="1">
        <v>74284</v>
      </c>
      <c r="H3047" s="9">
        <v>0</v>
      </c>
    </row>
    <row r="3048" spans="1:8" x14ac:dyDescent="0.3">
      <c r="A3048" t="s">
        <v>2361</v>
      </c>
      <c r="B3048" t="s">
        <v>2362</v>
      </c>
      <c r="C3048">
        <v>5</v>
      </c>
      <c r="D3048" s="2">
        <v>44524</v>
      </c>
      <c r="E3048" s="2">
        <v>44532</v>
      </c>
      <c r="F3048" s="1">
        <v>2906</v>
      </c>
      <c r="G3048" s="1">
        <v>2906</v>
      </c>
      <c r="H3048" s="9">
        <v>0</v>
      </c>
    </row>
    <row r="3049" spans="1:8" x14ac:dyDescent="0.3">
      <c r="A3049" t="s">
        <v>2381</v>
      </c>
      <c r="B3049" t="s">
        <v>2382</v>
      </c>
      <c r="C3049">
        <v>5</v>
      </c>
      <c r="D3049" s="2">
        <v>44524</v>
      </c>
      <c r="E3049" s="2">
        <v>44532</v>
      </c>
      <c r="F3049" s="1">
        <v>592</v>
      </c>
      <c r="G3049" s="1">
        <v>592</v>
      </c>
      <c r="H3049" s="9">
        <v>0</v>
      </c>
    </row>
    <row r="3050" spans="1:8" x14ac:dyDescent="0.3">
      <c r="A3050" t="s">
        <v>2390</v>
      </c>
      <c r="B3050" t="s">
        <v>2391</v>
      </c>
      <c r="C3050">
        <v>5</v>
      </c>
      <c r="D3050" s="2">
        <v>44524</v>
      </c>
      <c r="E3050" s="2">
        <v>44532</v>
      </c>
      <c r="F3050" s="1">
        <v>17879</v>
      </c>
      <c r="G3050" s="1">
        <v>17879</v>
      </c>
      <c r="H3050" s="9">
        <v>0</v>
      </c>
    </row>
    <row r="3051" spans="1:8" x14ac:dyDescent="0.3">
      <c r="A3051" t="s">
        <v>1793</v>
      </c>
      <c r="B3051" t="s">
        <v>1772</v>
      </c>
      <c r="C3051">
        <v>5</v>
      </c>
      <c r="D3051" s="2">
        <v>44524</v>
      </c>
      <c r="E3051" s="2">
        <v>44532</v>
      </c>
      <c r="F3051" s="1">
        <v>26200</v>
      </c>
      <c r="G3051" s="1">
        <v>26200</v>
      </c>
      <c r="H3051" s="9">
        <v>0</v>
      </c>
    </row>
    <row r="3052" spans="1:8" x14ac:dyDescent="0.3">
      <c r="A3052" t="s">
        <v>7610</v>
      </c>
      <c r="B3052" t="s">
        <v>7611</v>
      </c>
      <c r="C3052">
        <v>0</v>
      </c>
      <c r="D3052" s="2">
        <v>44529</v>
      </c>
      <c r="F3052" s="1">
        <v>0</v>
      </c>
      <c r="G3052" s="1">
        <v>0</v>
      </c>
      <c r="H3052" s="9">
        <v>0</v>
      </c>
    </row>
    <row r="3053" spans="1:8" x14ac:dyDescent="0.3">
      <c r="A3053" t="s">
        <v>2257</v>
      </c>
      <c r="B3053" t="s">
        <v>2258</v>
      </c>
      <c r="C3053">
        <v>10</v>
      </c>
      <c r="D3053" s="2">
        <v>44529</v>
      </c>
      <c r="E3053" s="2">
        <v>44540</v>
      </c>
      <c r="F3053" s="1">
        <v>3187</v>
      </c>
      <c r="G3053" s="1">
        <v>3094</v>
      </c>
      <c r="H3053" s="9">
        <v>0</v>
      </c>
    </row>
    <row r="3054" spans="1:8" x14ac:dyDescent="0.3">
      <c r="A3054" t="s">
        <v>3080</v>
      </c>
      <c r="B3054" t="s">
        <v>3081</v>
      </c>
      <c r="C3054">
        <v>50</v>
      </c>
      <c r="D3054" s="2">
        <v>44529</v>
      </c>
      <c r="E3054" s="2">
        <v>44601</v>
      </c>
      <c r="F3054" s="1">
        <v>31376</v>
      </c>
      <c r="G3054" s="1">
        <v>31361</v>
      </c>
      <c r="H3054" s="9">
        <v>0</v>
      </c>
    </row>
    <row r="3055" spans="1:8" x14ac:dyDescent="0.3">
      <c r="A3055" t="s">
        <v>3084</v>
      </c>
      <c r="B3055" t="s">
        <v>3085</v>
      </c>
      <c r="C3055">
        <v>50</v>
      </c>
      <c r="D3055" s="2">
        <v>44529</v>
      </c>
      <c r="E3055" s="2">
        <v>44601</v>
      </c>
      <c r="F3055" s="1">
        <v>108919</v>
      </c>
      <c r="G3055" s="1">
        <v>108883</v>
      </c>
      <c r="H3055" s="9">
        <v>0</v>
      </c>
    </row>
    <row r="3056" spans="1:8" x14ac:dyDescent="0.3">
      <c r="A3056" t="s">
        <v>3282</v>
      </c>
      <c r="B3056" t="s">
        <v>3283</v>
      </c>
      <c r="C3056">
        <v>180</v>
      </c>
      <c r="D3056" s="2">
        <v>44530</v>
      </c>
      <c r="E3056" s="2">
        <v>44789</v>
      </c>
      <c r="F3056" s="1">
        <v>6054</v>
      </c>
      <c r="G3056" s="1">
        <v>5802</v>
      </c>
      <c r="H3056" s="9">
        <v>0</v>
      </c>
    </row>
    <row r="3057" spans="1:8" x14ac:dyDescent="0.3">
      <c r="A3057" t="s">
        <v>7612</v>
      </c>
      <c r="B3057" t="s">
        <v>7613</v>
      </c>
      <c r="C3057">
        <v>180</v>
      </c>
      <c r="D3057" s="2">
        <v>44530</v>
      </c>
      <c r="E3057" s="2">
        <v>44789</v>
      </c>
      <c r="F3057" s="1">
        <v>0</v>
      </c>
      <c r="G3057" s="1">
        <v>0</v>
      </c>
      <c r="H3057" s="9">
        <v>0</v>
      </c>
    </row>
    <row r="3058" spans="1:8" x14ac:dyDescent="0.3">
      <c r="A3058" t="s">
        <v>3346</v>
      </c>
      <c r="B3058" t="s">
        <v>3347</v>
      </c>
      <c r="C3058">
        <v>180</v>
      </c>
      <c r="D3058" s="2">
        <v>44530</v>
      </c>
      <c r="E3058" s="2">
        <v>44789</v>
      </c>
      <c r="F3058" s="1">
        <v>9290</v>
      </c>
      <c r="G3058" s="1">
        <v>8905</v>
      </c>
      <c r="H3058" s="9">
        <v>0</v>
      </c>
    </row>
    <row r="3059" spans="1:8" x14ac:dyDescent="0.3">
      <c r="A3059" t="s">
        <v>7614</v>
      </c>
      <c r="B3059" t="s">
        <v>7615</v>
      </c>
      <c r="C3059">
        <v>0</v>
      </c>
      <c r="E3059" s="2">
        <v>44530</v>
      </c>
      <c r="F3059" s="1">
        <v>0</v>
      </c>
      <c r="G3059" s="1">
        <v>0</v>
      </c>
      <c r="H3059" s="9">
        <v>0</v>
      </c>
    </row>
    <row r="3060" spans="1:8" x14ac:dyDescent="0.3">
      <c r="A3060" t="s">
        <v>7616</v>
      </c>
      <c r="B3060" t="s">
        <v>7617</v>
      </c>
      <c r="C3060">
        <v>0</v>
      </c>
      <c r="E3060" s="2">
        <v>44530</v>
      </c>
      <c r="F3060" s="1">
        <v>0</v>
      </c>
      <c r="G3060" s="1">
        <v>0</v>
      </c>
      <c r="H3060" s="9">
        <v>0</v>
      </c>
    </row>
    <row r="3061" spans="1:8" x14ac:dyDescent="0.3">
      <c r="A3061" t="s">
        <v>495</v>
      </c>
      <c r="B3061" t="s">
        <v>496</v>
      </c>
      <c r="C3061">
        <v>5</v>
      </c>
      <c r="D3061" s="2">
        <v>44531</v>
      </c>
      <c r="E3061" s="2">
        <v>44537</v>
      </c>
      <c r="F3061" s="1">
        <v>6249</v>
      </c>
      <c r="G3061" s="1">
        <v>6067</v>
      </c>
      <c r="H3061" s="9">
        <v>0</v>
      </c>
    </row>
    <row r="3062" spans="1:8" x14ac:dyDescent="0.3">
      <c r="A3062" t="s">
        <v>758</v>
      </c>
      <c r="B3062" t="s">
        <v>759</v>
      </c>
      <c r="C3062">
        <v>5</v>
      </c>
      <c r="D3062" s="2">
        <v>44531</v>
      </c>
      <c r="E3062" s="2">
        <v>44537</v>
      </c>
      <c r="F3062" s="1">
        <v>5318</v>
      </c>
      <c r="G3062" s="1">
        <v>5163</v>
      </c>
      <c r="H3062" s="9">
        <v>0</v>
      </c>
    </row>
    <row r="3063" spans="1:8" x14ac:dyDescent="0.3">
      <c r="A3063" t="s">
        <v>1878</v>
      </c>
      <c r="B3063" t="s">
        <v>1879</v>
      </c>
      <c r="C3063">
        <v>10</v>
      </c>
      <c r="D3063" s="2">
        <v>44531</v>
      </c>
      <c r="E3063" s="2">
        <v>44544</v>
      </c>
      <c r="F3063" s="1">
        <v>10433</v>
      </c>
      <c r="G3063" s="1">
        <v>10129</v>
      </c>
      <c r="H3063" s="9">
        <v>0</v>
      </c>
    </row>
    <row r="3064" spans="1:8" x14ac:dyDescent="0.3">
      <c r="A3064" t="s">
        <v>2200</v>
      </c>
      <c r="B3064" t="s">
        <v>2201</v>
      </c>
      <c r="C3064">
        <v>10</v>
      </c>
      <c r="D3064" s="2">
        <v>44531</v>
      </c>
      <c r="E3064" s="2">
        <v>44544</v>
      </c>
      <c r="F3064" s="1">
        <v>3187</v>
      </c>
      <c r="G3064" s="1">
        <v>3094</v>
      </c>
      <c r="H3064" s="9">
        <v>0</v>
      </c>
    </row>
    <row r="3065" spans="1:8" x14ac:dyDescent="0.3">
      <c r="A3065" t="s">
        <v>2453</v>
      </c>
      <c r="B3065" t="s">
        <v>2454</v>
      </c>
      <c r="C3065">
        <v>10</v>
      </c>
      <c r="D3065" s="2">
        <v>44531</v>
      </c>
      <c r="E3065" s="2">
        <v>44544</v>
      </c>
      <c r="F3065" s="1">
        <v>3187</v>
      </c>
      <c r="G3065" s="1">
        <v>3094</v>
      </c>
      <c r="H3065" s="9">
        <v>0</v>
      </c>
    </row>
    <row r="3066" spans="1:8" x14ac:dyDescent="0.3">
      <c r="A3066" t="s">
        <v>3596</v>
      </c>
      <c r="B3066" t="s">
        <v>3597</v>
      </c>
      <c r="C3066">
        <v>10</v>
      </c>
      <c r="D3066" t="s">
        <v>7618</v>
      </c>
      <c r="E3066" s="2">
        <v>44544</v>
      </c>
      <c r="F3066" s="1">
        <v>419903</v>
      </c>
      <c r="G3066" s="1">
        <v>372184</v>
      </c>
      <c r="H3066" s="9">
        <v>0</v>
      </c>
    </row>
    <row r="3067" spans="1:8" x14ac:dyDescent="0.3">
      <c r="A3067" t="s">
        <v>3526</v>
      </c>
      <c r="B3067" t="s">
        <v>3527</v>
      </c>
      <c r="C3067">
        <v>10</v>
      </c>
      <c r="D3067" s="2">
        <v>44531</v>
      </c>
      <c r="E3067" s="2">
        <v>44544</v>
      </c>
      <c r="F3067" s="1">
        <v>5106</v>
      </c>
      <c r="G3067" s="1">
        <v>4957</v>
      </c>
      <c r="H3067" s="9">
        <v>0</v>
      </c>
    </row>
    <row r="3068" spans="1:8" x14ac:dyDescent="0.3">
      <c r="A3068" t="s">
        <v>2948</v>
      </c>
      <c r="B3068" t="s">
        <v>2949</v>
      </c>
      <c r="C3068">
        <v>30</v>
      </c>
      <c r="D3068" s="2">
        <v>44531</v>
      </c>
      <c r="E3068" s="2">
        <v>44574</v>
      </c>
      <c r="F3068" s="1">
        <v>312</v>
      </c>
      <c r="G3068" s="1">
        <v>303</v>
      </c>
      <c r="H3068" s="9">
        <v>0</v>
      </c>
    </row>
    <row r="3069" spans="1:8" x14ac:dyDescent="0.3">
      <c r="A3069" t="s">
        <v>3114</v>
      </c>
      <c r="B3069" t="s">
        <v>7619</v>
      </c>
      <c r="C3069">
        <v>30</v>
      </c>
      <c r="D3069" s="2">
        <v>44531</v>
      </c>
      <c r="E3069" s="2">
        <v>44574</v>
      </c>
      <c r="F3069" s="1">
        <v>6655</v>
      </c>
      <c r="G3069" s="1">
        <v>6461</v>
      </c>
      <c r="H3069" s="9">
        <v>0</v>
      </c>
    </row>
    <row r="3070" spans="1:8" x14ac:dyDescent="0.3">
      <c r="A3070" t="s">
        <v>2964</v>
      </c>
      <c r="B3070" t="s">
        <v>2965</v>
      </c>
      <c r="C3070">
        <v>30</v>
      </c>
      <c r="D3070" s="2">
        <v>44531</v>
      </c>
      <c r="E3070" s="2">
        <v>44574</v>
      </c>
      <c r="F3070" s="1">
        <v>12467</v>
      </c>
      <c r="G3070" s="1">
        <v>12104</v>
      </c>
      <c r="H3070" s="9">
        <v>0</v>
      </c>
    </row>
    <row r="3071" spans="1:8" x14ac:dyDescent="0.3">
      <c r="A3071" t="s">
        <v>7620</v>
      </c>
      <c r="B3071" t="s">
        <v>7621</v>
      </c>
      <c r="C3071">
        <v>0</v>
      </c>
      <c r="E3071" s="2">
        <v>44532</v>
      </c>
      <c r="F3071" s="1">
        <v>0</v>
      </c>
      <c r="G3071" s="1">
        <v>0</v>
      </c>
      <c r="H3071" s="9">
        <v>0</v>
      </c>
    </row>
    <row r="3072" spans="1:8" x14ac:dyDescent="0.3">
      <c r="A3072" t="s">
        <v>1118</v>
      </c>
      <c r="B3072" t="s">
        <v>1119</v>
      </c>
      <c r="C3072">
        <v>5</v>
      </c>
      <c r="D3072" s="2">
        <v>44533</v>
      </c>
      <c r="E3072" s="2">
        <v>44539</v>
      </c>
      <c r="F3072" s="1">
        <v>17486</v>
      </c>
      <c r="G3072" s="1">
        <v>17143</v>
      </c>
      <c r="H3072" s="9">
        <v>0</v>
      </c>
    </row>
    <row r="3073" spans="1:8" x14ac:dyDescent="0.3">
      <c r="A3073" t="s">
        <v>1122</v>
      </c>
      <c r="B3073" t="s">
        <v>1123</v>
      </c>
      <c r="C3073">
        <v>5</v>
      </c>
      <c r="D3073" s="2">
        <v>44533</v>
      </c>
      <c r="E3073" s="2">
        <v>44539</v>
      </c>
      <c r="F3073" s="1">
        <v>54957</v>
      </c>
      <c r="G3073" s="1">
        <v>53879</v>
      </c>
      <c r="H3073" s="9">
        <v>0</v>
      </c>
    </row>
    <row r="3074" spans="1:8" x14ac:dyDescent="0.3">
      <c r="A3074" t="s">
        <v>7622</v>
      </c>
      <c r="B3074" t="s">
        <v>6325</v>
      </c>
      <c r="C3074">
        <v>5</v>
      </c>
      <c r="D3074" s="2">
        <v>44533</v>
      </c>
      <c r="E3074" s="2">
        <v>44539</v>
      </c>
      <c r="F3074" s="1">
        <v>0</v>
      </c>
      <c r="G3074" s="1">
        <v>0</v>
      </c>
      <c r="H3074" s="9">
        <v>0</v>
      </c>
    </row>
    <row r="3075" spans="1:8" x14ac:dyDescent="0.3">
      <c r="A3075" t="s">
        <v>2363</v>
      </c>
      <c r="B3075" t="s">
        <v>2364</v>
      </c>
      <c r="C3075">
        <v>20</v>
      </c>
      <c r="D3075" s="2">
        <v>44533</v>
      </c>
      <c r="E3075" s="2">
        <v>44564</v>
      </c>
      <c r="F3075" s="1">
        <v>41556</v>
      </c>
      <c r="G3075" s="1">
        <v>41556</v>
      </c>
      <c r="H3075" s="9">
        <v>0</v>
      </c>
    </row>
    <row r="3076" spans="1:8" x14ac:dyDescent="0.3">
      <c r="A3076" t="s">
        <v>2383</v>
      </c>
      <c r="B3076" t="s">
        <v>2384</v>
      </c>
      <c r="C3076">
        <v>20</v>
      </c>
      <c r="D3076" s="2">
        <v>44533</v>
      </c>
      <c r="E3076" s="2">
        <v>44564</v>
      </c>
      <c r="F3076" s="1">
        <v>592</v>
      </c>
      <c r="G3076" s="1">
        <v>592</v>
      </c>
      <c r="H3076" s="9">
        <v>0</v>
      </c>
    </row>
    <row r="3077" spans="1:8" x14ac:dyDescent="0.3">
      <c r="A3077" t="s">
        <v>1281</v>
      </c>
      <c r="B3077" t="s">
        <v>1282</v>
      </c>
      <c r="C3077">
        <v>30</v>
      </c>
      <c r="D3077" s="2">
        <v>44536</v>
      </c>
      <c r="E3077" s="2">
        <v>44580</v>
      </c>
      <c r="F3077" s="1">
        <v>27641</v>
      </c>
      <c r="G3077" s="1">
        <v>26836</v>
      </c>
      <c r="H3077" s="9">
        <v>0</v>
      </c>
    </row>
    <row r="3078" spans="1:8" x14ac:dyDescent="0.3">
      <c r="A3078" t="s">
        <v>1287</v>
      </c>
      <c r="B3078" t="s">
        <v>7623</v>
      </c>
      <c r="C3078">
        <v>30</v>
      </c>
      <c r="D3078" s="2">
        <v>44536</v>
      </c>
      <c r="E3078" s="2">
        <v>44580</v>
      </c>
      <c r="F3078" s="1">
        <v>14495</v>
      </c>
      <c r="G3078" s="1">
        <v>14073</v>
      </c>
      <c r="H3078" s="9">
        <v>0</v>
      </c>
    </row>
    <row r="3079" spans="1:8" x14ac:dyDescent="0.3">
      <c r="A3079" t="s">
        <v>2928</v>
      </c>
      <c r="B3079" t="s">
        <v>2929</v>
      </c>
      <c r="C3079">
        <v>60</v>
      </c>
      <c r="D3079" s="2">
        <v>44536</v>
      </c>
      <c r="E3079" s="2">
        <v>44623</v>
      </c>
      <c r="F3079" s="1">
        <v>13311</v>
      </c>
      <c r="G3079" s="1">
        <v>13240</v>
      </c>
      <c r="H3079" s="9">
        <v>0</v>
      </c>
    </row>
    <row r="3080" spans="1:8" x14ac:dyDescent="0.3">
      <c r="A3080" t="s">
        <v>2932</v>
      </c>
      <c r="B3080" t="s">
        <v>2933</v>
      </c>
      <c r="C3080">
        <v>60</v>
      </c>
      <c r="D3080" s="2">
        <v>44536</v>
      </c>
      <c r="E3080" s="2">
        <v>44623</v>
      </c>
      <c r="F3080" s="1">
        <v>14207</v>
      </c>
      <c r="G3080" s="1">
        <v>14156</v>
      </c>
      <c r="H3080" s="9">
        <v>0</v>
      </c>
    </row>
    <row r="3081" spans="1:8" x14ac:dyDescent="0.3">
      <c r="A3081" t="s">
        <v>1259</v>
      </c>
      <c r="B3081" t="s">
        <v>1260</v>
      </c>
      <c r="C3081">
        <v>5</v>
      </c>
      <c r="D3081" s="2">
        <v>44537</v>
      </c>
      <c r="E3081" s="2">
        <v>44543</v>
      </c>
      <c r="F3081" s="1">
        <v>0</v>
      </c>
      <c r="G3081" s="1">
        <v>0</v>
      </c>
      <c r="H3081" s="9">
        <v>0</v>
      </c>
    </row>
    <row r="3082" spans="1:8" x14ac:dyDescent="0.3">
      <c r="A3082" t="s">
        <v>7624</v>
      </c>
      <c r="B3082" t="s">
        <v>7625</v>
      </c>
      <c r="C3082">
        <v>0</v>
      </c>
      <c r="E3082" s="2">
        <v>44537</v>
      </c>
      <c r="F3082" s="1">
        <v>0</v>
      </c>
      <c r="G3082" s="1">
        <v>0</v>
      </c>
      <c r="H3082" s="9">
        <v>0</v>
      </c>
    </row>
    <row r="3083" spans="1:8" x14ac:dyDescent="0.3">
      <c r="A3083" t="s">
        <v>760</v>
      </c>
      <c r="B3083" t="s">
        <v>761</v>
      </c>
      <c r="C3083">
        <v>5</v>
      </c>
      <c r="D3083" s="2">
        <v>44538</v>
      </c>
      <c r="E3083" s="2">
        <v>44544</v>
      </c>
      <c r="F3083" s="1">
        <v>5318</v>
      </c>
      <c r="G3083" s="1">
        <v>5163</v>
      </c>
      <c r="H3083" s="9">
        <v>0</v>
      </c>
    </row>
    <row r="3084" spans="1:8" x14ac:dyDescent="0.3">
      <c r="A3084" t="s">
        <v>3524</v>
      </c>
      <c r="B3084" t="s">
        <v>3525</v>
      </c>
      <c r="C3084">
        <v>10</v>
      </c>
      <c r="D3084" s="2">
        <v>44538</v>
      </c>
      <c r="E3084" s="2">
        <v>44551</v>
      </c>
      <c r="F3084" s="1">
        <v>5106</v>
      </c>
      <c r="G3084" s="1">
        <v>4957</v>
      </c>
      <c r="H3084" s="9">
        <v>0</v>
      </c>
    </row>
    <row r="3085" spans="1:8" x14ac:dyDescent="0.3">
      <c r="A3085" t="s">
        <v>2606</v>
      </c>
      <c r="B3085" t="s">
        <v>2607</v>
      </c>
      <c r="C3085">
        <v>10</v>
      </c>
      <c r="D3085" s="2">
        <v>44539</v>
      </c>
      <c r="E3085" s="2">
        <v>44552</v>
      </c>
      <c r="F3085" s="1">
        <v>3187</v>
      </c>
      <c r="G3085" s="1">
        <v>3094</v>
      </c>
      <c r="H3085" s="9">
        <v>0</v>
      </c>
    </row>
    <row r="3086" spans="1:8" x14ac:dyDescent="0.3">
      <c r="A3086" t="s">
        <v>1795</v>
      </c>
      <c r="B3086" t="s">
        <v>1776</v>
      </c>
      <c r="C3086">
        <v>5</v>
      </c>
      <c r="D3086" s="2">
        <v>44540</v>
      </c>
      <c r="E3086" s="2">
        <v>44546</v>
      </c>
      <c r="F3086" s="1">
        <v>26200</v>
      </c>
      <c r="G3086" s="1">
        <v>26200</v>
      </c>
      <c r="H3086" s="9">
        <v>0</v>
      </c>
    </row>
    <row r="3087" spans="1:8" x14ac:dyDescent="0.3">
      <c r="A3087" t="s">
        <v>2672</v>
      </c>
      <c r="B3087" t="s">
        <v>2673</v>
      </c>
      <c r="C3087">
        <v>10</v>
      </c>
      <c r="D3087" s="2">
        <v>44540</v>
      </c>
      <c r="E3087" s="2">
        <v>44553</v>
      </c>
      <c r="F3087" s="1">
        <v>3187</v>
      </c>
      <c r="G3087" s="1">
        <v>3187</v>
      </c>
      <c r="H3087" s="9">
        <v>0</v>
      </c>
    </row>
    <row r="3088" spans="1:8" x14ac:dyDescent="0.3">
      <c r="A3088" t="s">
        <v>2698</v>
      </c>
      <c r="B3088" t="s">
        <v>2699</v>
      </c>
      <c r="C3088">
        <v>10</v>
      </c>
      <c r="D3088" s="2">
        <v>44540</v>
      </c>
      <c r="E3088" s="2">
        <v>44553</v>
      </c>
      <c r="F3088" s="1">
        <v>3856</v>
      </c>
      <c r="G3088" s="1">
        <v>3856</v>
      </c>
      <c r="H3088" s="9">
        <v>0</v>
      </c>
    </row>
    <row r="3089" spans="1:8" x14ac:dyDescent="0.3">
      <c r="A3089" t="s">
        <v>1120</v>
      </c>
      <c r="B3089" t="s">
        <v>1121</v>
      </c>
      <c r="C3089">
        <v>25</v>
      </c>
      <c r="D3089" s="2">
        <v>44540</v>
      </c>
      <c r="E3089" s="2">
        <v>44579</v>
      </c>
      <c r="F3089" s="1">
        <v>10912</v>
      </c>
      <c r="G3089" s="1">
        <v>10594</v>
      </c>
      <c r="H3089" s="9">
        <v>0</v>
      </c>
    </row>
    <row r="3090" spans="1:8" x14ac:dyDescent="0.3">
      <c r="A3090" t="s">
        <v>3190</v>
      </c>
      <c r="B3090" t="s">
        <v>3191</v>
      </c>
      <c r="C3090">
        <v>60</v>
      </c>
      <c r="D3090" s="2">
        <v>44540</v>
      </c>
      <c r="E3090" s="2">
        <v>44629</v>
      </c>
      <c r="F3090" s="1">
        <v>22028</v>
      </c>
      <c r="G3090" s="1">
        <v>22028</v>
      </c>
      <c r="H3090" s="9">
        <v>0</v>
      </c>
    </row>
    <row r="3091" spans="1:8" x14ac:dyDescent="0.3">
      <c r="A3091" t="s">
        <v>3194</v>
      </c>
      <c r="B3091" t="s">
        <v>3195</v>
      </c>
      <c r="C3091">
        <v>60</v>
      </c>
      <c r="D3091" s="2">
        <v>44540</v>
      </c>
      <c r="E3091" s="2">
        <v>44629</v>
      </c>
      <c r="F3091" s="1">
        <v>23678</v>
      </c>
      <c r="G3091" s="1">
        <v>23678</v>
      </c>
      <c r="H3091" s="9">
        <v>0</v>
      </c>
    </row>
    <row r="3092" spans="1:8" x14ac:dyDescent="0.3">
      <c r="A3092" t="s">
        <v>2752</v>
      </c>
      <c r="B3092" t="s">
        <v>2753</v>
      </c>
      <c r="C3092">
        <v>90</v>
      </c>
      <c r="D3092" s="2">
        <v>44540</v>
      </c>
      <c r="E3092" s="2">
        <v>44671</v>
      </c>
      <c r="F3092" s="1">
        <v>26536</v>
      </c>
      <c r="G3092" s="1">
        <v>25763</v>
      </c>
      <c r="H3092" s="9">
        <v>0</v>
      </c>
    </row>
    <row r="3093" spans="1:8" x14ac:dyDescent="0.3">
      <c r="A3093" t="s">
        <v>2756</v>
      </c>
      <c r="B3093" t="s">
        <v>2757</v>
      </c>
      <c r="C3093">
        <v>90</v>
      </c>
      <c r="D3093" s="2">
        <v>44540</v>
      </c>
      <c r="E3093" s="2">
        <v>44671</v>
      </c>
      <c r="F3093" s="1">
        <v>11839</v>
      </c>
      <c r="G3093" s="1">
        <v>11607</v>
      </c>
      <c r="H3093" s="9">
        <v>0</v>
      </c>
    </row>
    <row r="3094" spans="1:8" x14ac:dyDescent="0.3">
      <c r="A3094" t="s">
        <v>7626</v>
      </c>
      <c r="B3094" t="s">
        <v>7627</v>
      </c>
      <c r="C3094">
        <v>0</v>
      </c>
      <c r="E3094" s="2">
        <v>44540</v>
      </c>
      <c r="F3094" s="1">
        <v>0</v>
      </c>
      <c r="G3094" s="1">
        <v>0</v>
      </c>
      <c r="H3094" s="9">
        <v>0</v>
      </c>
    </row>
    <row r="3095" spans="1:8" x14ac:dyDescent="0.3">
      <c r="A3095" t="s">
        <v>1166</v>
      </c>
      <c r="B3095" t="s">
        <v>1167</v>
      </c>
      <c r="C3095">
        <v>20</v>
      </c>
      <c r="D3095" s="2">
        <v>44543</v>
      </c>
      <c r="E3095" s="2">
        <v>44572</v>
      </c>
      <c r="F3095" s="1">
        <v>66320</v>
      </c>
      <c r="G3095" s="1">
        <v>64388</v>
      </c>
      <c r="H3095" s="9">
        <v>0</v>
      </c>
    </row>
    <row r="3096" spans="1:8" x14ac:dyDescent="0.3">
      <c r="A3096" t="s">
        <v>1174</v>
      </c>
      <c r="B3096" t="s">
        <v>1167</v>
      </c>
      <c r="C3096">
        <v>20</v>
      </c>
      <c r="D3096" s="2">
        <v>44543</v>
      </c>
      <c r="E3096" s="2">
        <v>44572</v>
      </c>
      <c r="F3096" s="1">
        <v>25769</v>
      </c>
      <c r="G3096" s="1">
        <v>25019</v>
      </c>
      <c r="H3096" s="9">
        <v>0</v>
      </c>
    </row>
    <row r="3097" spans="1:8" x14ac:dyDescent="0.3">
      <c r="A3097" t="s">
        <v>2732</v>
      </c>
      <c r="B3097" t="s">
        <v>2733</v>
      </c>
      <c r="C3097">
        <v>60</v>
      </c>
      <c r="D3097" s="2">
        <v>44543</v>
      </c>
      <c r="E3097" s="2">
        <v>44630</v>
      </c>
      <c r="F3097" s="1">
        <v>17170</v>
      </c>
      <c r="G3097" s="1">
        <v>16670</v>
      </c>
      <c r="H3097" s="9">
        <v>0</v>
      </c>
    </row>
    <row r="3098" spans="1:8" x14ac:dyDescent="0.3">
      <c r="A3098" t="s">
        <v>2736</v>
      </c>
      <c r="B3098" t="s">
        <v>2737</v>
      </c>
      <c r="C3098">
        <v>60</v>
      </c>
      <c r="D3098" s="2">
        <v>44543</v>
      </c>
      <c r="E3098" s="2">
        <v>44630</v>
      </c>
      <c r="F3098" s="1">
        <v>37885</v>
      </c>
      <c r="G3098" s="1">
        <v>37142</v>
      </c>
      <c r="H3098" s="9">
        <v>0</v>
      </c>
    </row>
    <row r="3099" spans="1:8" x14ac:dyDescent="0.3">
      <c r="A3099" t="s">
        <v>1261</v>
      </c>
      <c r="B3099" t="s">
        <v>1262</v>
      </c>
      <c r="C3099">
        <v>5</v>
      </c>
      <c r="D3099" s="2">
        <v>44544</v>
      </c>
      <c r="E3099" s="2">
        <v>44550</v>
      </c>
      <c r="F3099" s="1">
        <v>0</v>
      </c>
      <c r="G3099" s="1">
        <v>0</v>
      </c>
      <c r="H3099" s="9">
        <v>0</v>
      </c>
    </row>
    <row r="3100" spans="1:8" x14ac:dyDescent="0.3">
      <c r="A3100" t="s">
        <v>7628</v>
      </c>
      <c r="B3100" t="s">
        <v>7629</v>
      </c>
      <c r="C3100">
        <v>0</v>
      </c>
      <c r="E3100" s="2">
        <v>44544</v>
      </c>
      <c r="F3100" s="1">
        <v>0</v>
      </c>
      <c r="G3100" s="1">
        <v>0</v>
      </c>
      <c r="H3100" s="9">
        <v>0</v>
      </c>
    </row>
    <row r="3101" spans="1:8" x14ac:dyDescent="0.3">
      <c r="A3101" t="s">
        <v>7630</v>
      </c>
      <c r="B3101" t="s">
        <v>7631</v>
      </c>
      <c r="C3101">
        <v>0</v>
      </c>
      <c r="E3101" s="2">
        <v>44544</v>
      </c>
      <c r="F3101" s="1">
        <v>0</v>
      </c>
      <c r="G3101" s="1">
        <v>0</v>
      </c>
      <c r="H3101" s="9">
        <v>0</v>
      </c>
    </row>
    <row r="3102" spans="1:8" x14ac:dyDescent="0.3">
      <c r="A3102" t="s">
        <v>7632</v>
      </c>
      <c r="B3102" t="s">
        <v>7633</v>
      </c>
      <c r="C3102">
        <v>0</v>
      </c>
      <c r="E3102" s="2">
        <v>44544</v>
      </c>
      <c r="F3102" s="1">
        <v>0</v>
      </c>
      <c r="G3102" s="1">
        <v>0</v>
      </c>
      <c r="H3102" s="9">
        <v>0</v>
      </c>
    </row>
    <row r="3103" spans="1:8" x14ac:dyDescent="0.3">
      <c r="A3103" t="s">
        <v>7634</v>
      </c>
      <c r="B3103" t="s">
        <v>7635</v>
      </c>
      <c r="C3103">
        <v>0</v>
      </c>
      <c r="E3103" s="2">
        <v>44544</v>
      </c>
      <c r="F3103" s="1">
        <v>0</v>
      </c>
      <c r="G3103" s="1">
        <v>0</v>
      </c>
      <c r="H3103" s="9">
        <v>0</v>
      </c>
    </row>
    <row r="3104" spans="1:8" x14ac:dyDescent="0.3">
      <c r="A3104" t="s">
        <v>7636</v>
      </c>
      <c r="B3104" t="s">
        <v>7637</v>
      </c>
      <c r="C3104">
        <v>0</v>
      </c>
      <c r="E3104" s="2">
        <v>44544</v>
      </c>
      <c r="F3104" s="1">
        <v>0</v>
      </c>
      <c r="G3104" s="1">
        <v>0</v>
      </c>
      <c r="H3104" s="9">
        <v>0</v>
      </c>
    </row>
    <row r="3105" spans="1:8" x14ac:dyDescent="0.3">
      <c r="A3105" t="s">
        <v>7638</v>
      </c>
      <c r="B3105" t="s">
        <v>7639</v>
      </c>
      <c r="C3105">
        <v>0</v>
      </c>
      <c r="E3105" s="2">
        <v>44544</v>
      </c>
      <c r="F3105" s="1">
        <v>0</v>
      </c>
      <c r="G3105" s="1">
        <v>0</v>
      </c>
      <c r="H3105" s="9">
        <v>0</v>
      </c>
    </row>
    <row r="3106" spans="1:8" x14ac:dyDescent="0.3">
      <c r="A3106" t="s">
        <v>7640</v>
      </c>
      <c r="B3106" t="s">
        <v>7641</v>
      </c>
      <c r="C3106">
        <v>0</v>
      </c>
      <c r="E3106" s="2">
        <v>44544</v>
      </c>
      <c r="F3106" s="1">
        <v>0</v>
      </c>
      <c r="G3106" s="1">
        <v>0</v>
      </c>
      <c r="H3106" s="9">
        <v>0</v>
      </c>
    </row>
    <row r="3107" spans="1:8" x14ac:dyDescent="0.3">
      <c r="A3107" t="s">
        <v>7642</v>
      </c>
      <c r="B3107" t="s">
        <v>7643</v>
      </c>
      <c r="C3107">
        <v>0</v>
      </c>
      <c r="E3107" s="2">
        <v>44544</v>
      </c>
      <c r="F3107" s="1">
        <v>0</v>
      </c>
      <c r="G3107" s="1">
        <v>0</v>
      </c>
      <c r="H3107" s="9">
        <v>0</v>
      </c>
    </row>
    <row r="3108" spans="1:8" x14ac:dyDescent="0.3">
      <c r="A3108" t="s">
        <v>2457</v>
      </c>
      <c r="B3108" t="s">
        <v>2458</v>
      </c>
      <c r="C3108">
        <v>4</v>
      </c>
      <c r="D3108" s="2">
        <v>44545</v>
      </c>
      <c r="E3108" s="2">
        <v>44550</v>
      </c>
      <c r="F3108" s="1">
        <v>10795</v>
      </c>
      <c r="G3108" s="1">
        <v>10481</v>
      </c>
      <c r="H3108" s="9">
        <v>0</v>
      </c>
    </row>
    <row r="3109" spans="1:8" x14ac:dyDescent="0.3">
      <c r="A3109" t="s">
        <v>2481</v>
      </c>
      <c r="B3109" t="s">
        <v>2482</v>
      </c>
      <c r="C3109">
        <v>4</v>
      </c>
      <c r="D3109" s="2">
        <v>44545</v>
      </c>
      <c r="E3109" s="2">
        <v>44550</v>
      </c>
      <c r="F3109" s="1">
        <v>592</v>
      </c>
      <c r="G3109" s="1">
        <v>580</v>
      </c>
      <c r="H3109" s="9">
        <v>0</v>
      </c>
    </row>
    <row r="3110" spans="1:8" x14ac:dyDescent="0.3">
      <c r="A3110" t="s">
        <v>762</v>
      </c>
      <c r="B3110" t="s">
        <v>763</v>
      </c>
      <c r="C3110">
        <v>5</v>
      </c>
      <c r="D3110" s="2">
        <v>44545</v>
      </c>
      <c r="E3110" s="2">
        <v>44551</v>
      </c>
      <c r="F3110" s="1">
        <v>5318</v>
      </c>
      <c r="G3110" s="1">
        <v>5163</v>
      </c>
      <c r="H3110" s="9">
        <v>0</v>
      </c>
    </row>
    <row r="3111" spans="1:8" x14ac:dyDescent="0.3">
      <c r="A3111" t="s">
        <v>2309</v>
      </c>
      <c r="B3111" t="s">
        <v>2310</v>
      </c>
      <c r="C3111">
        <v>12</v>
      </c>
      <c r="D3111" s="2">
        <v>44545</v>
      </c>
      <c r="E3111" s="2">
        <v>44564</v>
      </c>
      <c r="F3111" s="1">
        <v>33494</v>
      </c>
      <c r="G3111" s="1">
        <v>33494</v>
      </c>
      <c r="H3111" s="9">
        <v>0</v>
      </c>
    </row>
    <row r="3112" spans="1:8" x14ac:dyDescent="0.3">
      <c r="A3112" t="s">
        <v>2321</v>
      </c>
      <c r="B3112" t="s">
        <v>2322</v>
      </c>
      <c r="C3112">
        <v>12</v>
      </c>
      <c r="D3112" s="2">
        <v>44545</v>
      </c>
      <c r="E3112" s="2">
        <v>44564</v>
      </c>
      <c r="F3112" s="1">
        <v>1184</v>
      </c>
      <c r="G3112" s="1">
        <v>1184</v>
      </c>
      <c r="H3112" s="9">
        <v>0</v>
      </c>
    </row>
    <row r="3113" spans="1:8" x14ac:dyDescent="0.3">
      <c r="A3113" t="s">
        <v>2339</v>
      </c>
      <c r="B3113" t="s">
        <v>2340</v>
      </c>
      <c r="C3113">
        <v>12</v>
      </c>
      <c r="D3113" s="2">
        <v>44545</v>
      </c>
      <c r="E3113" s="2">
        <v>44564</v>
      </c>
      <c r="F3113" s="1">
        <v>47298</v>
      </c>
      <c r="G3113" s="1">
        <v>47298</v>
      </c>
      <c r="H3113" s="9">
        <v>0</v>
      </c>
    </row>
    <row r="3114" spans="1:8" x14ac:dyDescent="0.3">
      <c r="A3114" t="s">
        <v>3522</v>
      </c>
      <c r="B3114" t="s">
        <v>3523</v>
      </c>
      <c r="C3114">
        <v>10</v>
      </c>
      <c r="D3114" s="2">
        <v>44546</v>
      </c>
      <c r="E3114" s="2">
        <v>44560</v>
      </c>
      <c r="F3114" s="1">
        <v>10211</v>
      </c>
      <c r="G3114" s="1">
        <v>9914</v>
      </c>
      <c r="H3114" s="9">
        <v>0</v>
      </c>
    </row>
    <row r="3115" spans="1:8" x14ac:dyDescent="0.3">
      <c r="A3115" t="s">
        <v>1794</v>
      </c>
      <c r="B3115" t="s">
        <v>1774</v>
      </c>
      <c r="C3115">
        <v>5</v>
      </c>
      <c r="D3115" s="2">
        <v>44547</v>
      </c>
      <c r="E3115" s="2">
        <v>44553</v>
      </c>
      <c r="F3115" s="1">
        <v>104800</v>
      </c>
      <c r="G3115" s="1">
        <v>104800</v>
      </c>
      <c r="H3115" s="9">
        <v>0</v>
      </c>
    </row>
    <row r="3116" spans="1:8" x14ac:dyDescent="0.3">
      <c r="A3116" t="s">
        <v>3166</v>
      </c>
      <c r="B3116" t="s">
        <v>3167</v>
      </c>
      <c r="C3116">
        <v>30</v>
      </c>
      <c r="D3116" s="2">
        <v>44547</v>
      </c>
      <c r="E3116" s="2">
        <v>44593</v>
      </c>
      <c r="F3116" s="1">
        <v>6655</v>
      </c>
      <c r="G3116" s="1">
        <v>6474</v>
      </c>
      <c r="H3116" s="9">
        <v>0</v>
      </c>
    </row>
    <row r="3117" spans="1:8" x14ac:dyDescent="0.3">
      <c r="A3117" t="s">
        <v>7644</v>
      </c>
      <c r="B3117" t="s">
        <v>7645</v>
      </c>
      <c r="C3117">
        <v>0</v>
      </c>
      <c r="E3117" s="2">
        <v>44547</v>
      </c>
      <c r="F3117" s="1">
        <v>0</v>
      </c>
      <c r="G3117" s="1">
        <v>0</v>
      </c>
      <c r="H3117" s="9">
        <v>0</v>
      </c>
    </row>
    <row r="3118" spans="1:8" x14ac:dyDescent="0.3">
      <c r="A3118" t="s">
        <v>3018</v>
      </c>
      <c r="B3118" t="s">
        <v>3019</v>
      </c>
      <c r="C3118">
        <v>50</v>
      </c>
      <c r="D3118" s="2">
        <v>44550</v>
      </c>
      <c r="E3118" s="2">
        <v>44624</v>
      </c>
      <c r="F3118" s="1">
        <v>312</v>
      </c>
      <c r="G3118" s="1">
        <v>308</v>
      </c>
      <c r="H3118" s="9">
        <v>0</v>
      </c>
    </row>
    <row r="3119" spans="1:8" x14ac:dyDescent="0.3">
      <c r="A3119" t="s">
        <v>3022</v>
      </c>
      <c r="B3119" t="s">
        <v>3023</v>
      </c>
      <c r="C3119">
        <v>50</v>
      </c>
      <c r="D3119" s="2">
        <v>44550</v>
      </c>
      <c r="E3119" s="2">
        <v>44624</v>
      </c>
      <c r="F3119" s="1">
        <v>37885</v>
      </c>
      <c r="G3119" s="1">
        <v>37528</v>
      </c>
      <c r="H3119" s="9">
        <v>0</v>
      </c>
    </row>
    <row r="3120" spans="1:8" x14ac:dyDescent="0.3">
      <c r="A3120" t="s">
        <v>3040</v>
      </c>
      <c r="B3120" t="s">
        <v>3041</v>
      </c>
      <c r="C3120">
        <v>50</v>
      </c>
      <c r="D3120" s="2">
        <v>44550</v>
      </c>
      <c r="E3120" s="2">
        <v>44624</v>
      </c>
      <c r="F3120" s="1">
        <v>11092</v>
      </c>
      <c r="G3120" s="1">
        <v>10069</v>
      </c>
      <c r="H3120" s="9">
        <v>0</v>
      </c>
    </row>
    <row r="3121" spans="1:8" x14ac:dyDescent="0.3">
      <c r="A3121" t="s">
        <v>7646</v>
      </c>
      <c r="B3121" t="s">
        <v>7647</v>
      </c>
      <c r="C3121">
        <v>0</v>
      </c>
      <c r="E3121" s="2">
        <v>44550</v>
      </c>
      <c r="F3121" s="1">
        <v>0</v>
      </c>
      <c r="G3121" s="1">
        <v>0</v>
      </c>
      <c r="H3121" s="9">
        <v>0</v>
      </c>
    </row>
    <row r="3122" spans="1:8" x14ac:dyDescent="0.3">
      <c r="A3122" t="s">
        <v>7648</v>
      </c>
      <c r="B3122" t="s">
        <v>7649</v>
      </c>
      <c r="C3122">
        <v>0</v>
      </c>
      <c r="E3122" s="2">
        <v>44550</v>
      </c>
      <c r="F3122" s="1">
        <v>0</v>
      </c>
      <c r="G3122" s="1">
        <v>0</v>
      </c>
      <c r="H3122" s="9">
        <v>0</v>
      </c>
    </row>
    <row r="3123" spans="1:8" x14ac:dyDescent="0.3">
      <c r="A3123" t="s">
        <v>2808</v>
      </c>
      <c r="B3123" t="s">
        <v>2809</v>
      </c>
      <c r="C3123">
        <v>0</v>
      </c>
      <c r="D3123" s="2">
        <v>44551</v>
      </c>
      <c r="E3123" s="2">
        <v>44551</v>
      </c>
      <c r="F3123" s="1">
        <v>613587</v>
      </c>
      <c r="G3123" s="1">
        <v>613587</v>
      </c>
      <c r="H3123" s="9">
        <v>0</v>
      </c>
    </row>
    <row r="3124" spans="1:8" x14ac:dyDescent="0.3">
      <c r="A3124" t="s">
        <v>2459</v>
      </c>
      <c r="B3124" t="s">
        <v>2460</v>
      </c>
      <c r="C3124">
        <v>4</v>
      </c>
      <c r="D3124" s="2">
        <v>44551</v>
      </c>
      <c r="E3124" s="2">
        <v>44557</v>
      </c>
      <c r="F3124" s="1">
        <v>79737</v>
      </c>
      <c r="G3124" s="1">
        <v>77414</v>
      </c>
      <c r="H3124" s="9">
        <v>0</v>
      </c>
    </row>
    <row r="3125" spans="1:8" x14ac:dyDescent="0.3">
      <c r="A3125" t="s">
        <v>2483</v>
      </c>
      <c r="B3125" t="s">
        <v>2484</v>
      </c>
      <c r="C3125">
        <v>4</v>
      </c>
      <c r="D3125" s="2">
        <v>44551</v>
      </c>
      <c r="E3125" s="2">
        <v>44557</v>
      </c>
      <c r="F3125" s="1">
        <v>592</v>
      </c>
      <c r="G3125" s="1">
        <v>580</v>
      </c>
      <c r="H3125" s="9">
        <v>0</v>
      </c>
    </row>
    <row r="3126" spans="1:8" x14ac:dyDescent="0.3">
      <c r="A3126" t="s">
        <v>764</v>
      </c>
      <c r="B3126" t="s">
        <v>765</v>
      </c>
      <c r="C3126">
        <v>5</v>
      </c>
      <c r="D3126" s="2">
        <v>44552</v>
      </c>
      <c r="E3126" s="2">
        <v>44559</v>
      </c>
      <c r="F3126" s="1">
        <v>5318</v>
      </c>
      <c r="G3126" s="1">
        <v>5163</v>
      </c>
      <c r="H3126" s="9">
        <v>0</v>
      </c>
    </row>
    <row r="3127" spans="1:8" x14ac:dyDescent="0.3">
      <c r="A3127" t="s">
        <v>2608</v>
      </c>
      <c r="B3127" t="s">
        <v>2609</v>
      </c>
      <c r="C3127">
        <v>10</v>
      </c>
      <c r="D3127" s="2">
        <v>44553</v>
      </c>
      <c r="E3127" s="2">
        <v>44568</v>
      </c>
      <c r="F3127" s="1">
        <v>3187</v>
      </c>
      <c r="G3127" s="1">
        <v>3094</v>
      </c>
      <c r="H3127" s="9">
        <v>0</v>
      </c>
    </row>
    <row r="3128" spans="1:8" x14ac:dyDescent="0.3">
      <c r="A3128" t="s">
        <v>1521</v>
      </c>
      <c r="B3128" t="s">
        <v>1522</v>
      </c>
      <c r="C3128">
        <v>5</v>
      </c>
      <c r="D3128" s="2">
        <v>44557</v>
      </c>
      <c r="E3128" s="2">
        <v>44564</v>
      </c>
      <c r="F3128" s="1">
        <v>209971</v>
      </c>
      <c r="G3128" s="1">
        <v>205854</v>
      </c>
      <c r="H3128" s="9">
        <v>0</v>
      </c>
    </row>
    <row r="3129" spans="1:8" x14ac:dyDescent="0.3">
      <c r="A3129" t="s">
        <v>7650</v>
      </c>
      <c r="B3129" t="s">
        <v>7651</v>
      </c>
      <c r="C3129">
        <v>5</v>
      </c>
      <c r="D3129" s="2">
        <v>44557</v>
      </c>
      <c r="E3129" s="2">
        <v>44564</v>
      </c>
      <c r="F3129" s="1">
        <v>0</v>
      </c>
      <c r="G3129" s="1">
        <v>0</v>
      </c>
      <c r="H3129" s="9">
        <v>0</v>
      </c>
    </row>
    <row r="3130" spans="1:8" x14ac:dyDescent="0.3">
      <c r="A3130" t="s">
        <v>7652</v>
      </c>
      <c r="B3130" t="s">
        <v>6654</v>
      </c>
      <c r="C3130">
        <v>5</v>
      </c>
      <c r="D3130" s="2">
        <v>44557</v>
      </c>
      <c r="E3130" s="2">
        <v>44564</v>
      </c>
      <c r="F3130" s="1">
        <v>0</v>
      </c>
      <c r="G3130" s="1">
        <v>0</v>
      </c>
      <c r="H3130" s="9">
        <v>0</v>
      </c>
    </row>
    <row r="3131" spans="1:8" x14ac:dyDescent="0.3">
      <c r="A3131" t="s">
        <v>2674</v>
      </c>
      <c r="B3131" t="s">
        <v>2675</v>
      </c>
      <c r="C3131">
        <v>10</v>
      </c>
      <c r="D3131" s="2">
        <v>44557</v>
      </c>
      <c r="E3131" s="2">
        <v>44571</v>
      </c>
      <c r="F3131" s="1">
        <v>3187</v>
      </c>
      <c r="G3131" s="1">
        <v>3187</v>
      </c>
      <c r="H3131" s="9">
        <v>0</v>
      </c>
    </row>
    <row r="3132" spans="1:8" x14ac:dyDescent="0.3">
      <c r="A3132" t="s">
        <v>2700</v>
      </c>
      <c r="B3132" t="s">
        <v>2701</v>
      </c>
      <c r="C3132">
        <v>10</v>
      </c>
      <c r="D3132" s="2">
        <v>44557</v>
      </c>
      <c r="E3132" s="2">
        <v>44571</v>
      </c>
      <c r="F3132" s="1">
        <v>3856</v>
      </c>
      <c r="G3132" s="1">
        <v>3856</v>
      </c>
      <c r="H3132" s="9">
        <v>0</v>
      </c>
    </row>
    <row r="3133" spans="1:8" x14ac:dyDescent="0.3">
      <c r="A3133" t="s">
        <v>3210</v>
      </c>
      <c r="B3133" t="s">
        <v>3211</v>
      </c>
      <c r="C3133">
        <v>10</v>
      </c>
      <c r="D3133" s="2">
        <v>44557</v>
      </c>
      <c r="E3133" s="2">
        <v>44571</v>
      </c>
      <c r="F3133" s="1">
        <v>4156</v>
      </c>
      <c r="G3133" s="1">
        <v>4156</v>
      </c>
      <c r="H3133" s="9">
        <v>0</v>
      </c>
    </row>
    <row r="3134" spans="1:8" x14ac:dyDescent="0.3">
      <c r="A3134" t="s">
        <v>2461</v>
      </c>
      <c r="B3134" t="s">
        <v>2462</v>
      </c>
      <c r="C3134">
        <v>2</v>
      </c>
      <c r="D3134" s="2">
        <v>44558</v>
      </c>
      <c r="E3134" s="2">
        <v>44559</v>
      </c>
      <c r="F3134" s="1">
        <v>5366</v>
      </c>
      <c r="G3134" s="1">
        <v>5366</v>
      </c>
      <c r="H3134" s="9">
        <v>0</v>
      </c>
    </row>
    <row r="3135" spans="1:8" x14ac:dyDescent="0.3">
      <c r="A3135" t="s">
        <v>2485</v>
      </c>
      <c r="B3135" t="s">
        <v>2486</v>
      </c>
      <c r="C3135">
        <v>2</v>
      </c>
      <c r="D3135" s="2">
        <v>44558</v>
      </c>
      <c r="E3135" s="2">
        <v>44559</v>
      </c>
      <c r="F3135" s="1">
        <v>592</v>
      </c>
      <c r="G3135" s="1">
        <v>592</v>
      </c>
      <c r="H3135" s="9">
        <v>0</v>
      </c>
    </row>
    <row r="3136" spans="1:8" x14ac:dyDescent="0.3">
      <c r="A3136" t="s">
        <v>2463</v>
      </c>
      <c r="B3136" t="s">
        <v>2464</v>
      </c>
      <c r="C3136">
        <v>2</v>
      </c>
      <c r="D3136" s="2">
        <v>44560</v>
      </c>
      <c r="E3136" s="2">
        <v>44564</v>
      </c>
      <c r="F3136" s="1">
        <v>17251</v>
      </c>
      <c r="G3136" s="1">
        <v>17251</v>
      </c>
      <c r="H3136" s="9">
        <v>0</v>
      </c>
    </row>
    <row r="3137" spans="1:8" x14ac:dyDescent="0.3">
      <c r="A3137" t="s">
        <v>2487</v>
      </c>
      <c r="B3137" t="s">
        <v>2488</v>
      </c>
      <c r="C3137">
        <v>2</v>
      </c>
      <c r="D3137" s="2">
        <v>44560</v>
      </c>
      <c r="E3137" s="2">
        <v>44564</v>
      </c>
      <c r="F3137" s="1">
        <v>592</v>
      </c>
      <c r="G3137" s="1">
        <v>592</v>
      </c>
      <c r="H3137" s="9">
        <v>0</v>
      </c>
    </row>
    <row r="3138" spans="1:8" x14ac:dyDescent="0.3">
      <c r="A3138" t="s">
        <v>2504</v>
      </c>
      <c r="B3138" t="s">
        <v>2505</v>
      </c>
      <c r="C3138">
        <v>2</v>
      </c>
      <c r="D3138" s="2">
        <v>44560</v>
      </c>
      <c r="E3138" s="2">
        <v>44564</v>
      </c>
      <c r="F3138" s="1">
        <v>5366</v>
      </c>
      <c r="G3138" s="1">
        <v>5366</v>
      </c>
      <c r="H3138" s="9">
        <v>0</v>
      </c>
    </row>
    <row r="3139" spans="1:8" x14ac:dyDescent="0.3">
      <c r="A3139" t="s">
        <v>766</v>
      </c>
      <c r="B3139" t="s">
        <v>767</v>
      </c>
      <c r="C3139">
        <v>5</v>
      </c>
      <c r="D3139" s="2">
        <v>44560</v>
      </c>
      <c r="E3139" s="2">
        <v>44567</v>
      </c>
      <c r="F3139" s="1">
        <v>5318</v>
      </c>
      <c r="G3139" s="1">
        <v>5163</v>
      </c>
      <c r="H3139" s="9">
        <v>0</v>
      </c>
    </row>
    <row r="3140" spans="1:8" x14ac:dyDescent="0.3">
      <c r="A3140" t="s">
        <v>7653</v>
      </c>
      <c r="B3140" t="s">
        <v>7654</v>
      </c>
      <c r="C3140">
        <v>0</v>
      </c>
      <c r="E3140" s="2">
        <v>44564</v>
      </c>
      <c r="F3140" s="1">
        <v>0</v>
      </c>
      <c r="G3140" s="1">
        <v>0</v>
      </c>
      <c r="H3140" s="9">
        <v>0</v>
      </c>
    </row>
    <row r="3141" spans="1:8" x14ac:dyDescent="0.3">
      <c r="A3141" t="s">
        <v>7655</v>
      </c>
      <c r="B3141" t="s">
        <v>7656</v>
      </c>
      <c r="C3141">
        <v>0</v>
      </c>
      <c r="E3141" s="2">
        <v>44564</v>
      </c>
      <c r="F3141" s="1">
        <v>0</v>
      </c>
      <c r="G3141" s="1">
        <v>0</v>
      </c>
      <c r="H3141" s="9">
        <v>0</v>
      </c>
    </row>
    <row r="3142" spans="1:8" x14ac:dyDescent="0.3">
      <c r="A3142" t="s">
        <v>7657</v>
      </c>
      <c r="B3142" t="s">
        <v>7658</v>
      </c>
      <c r="C3142">
        <v>0</v>
      </c>
      <c r="E3142" s="2">
        <v>44564</v>
      </c>
      <c r="F3142" s="1">
        <v>0</v>
      </c>
      <c r="G3142" s="1">
        <v>0</v>
      </c>
      <c r="H3142" s="9">
        <v>0</v>
      </c>
    </row>
    <row r="3143" spans="1:8" x14ac:dyDescent="0.3">
      <c r="A3143" t="s">
        <v>2465</v>
      </c>
      <c r="B3143" t="s">
        <v>7659</v>
      </c>
      <c r="C3143">
        <v>2</v>
      </c>
      <c r="D3143" s="2">
        <v>44565</v>
      </c>
      <c r="E3143" s="2">
        <v>44566</v>
      </c>
      <c r="F3143" s="1">
        <v>5366</v>
      </c>
      <c r="G3143" s="1">
        <v>5366</v>
      </c>
      <c r="H3143" s="9">
        <v>0</v>
      </c>
    </row>
    <row r="3144" spans="1:8" x14ac:dyDescent="0.3">
      <c r="A3144" t="s">
        <v>2489</v>
      </c>
      <c r="B3144" t="s">
        <v>7660</v>
      </c>
      <c r="C3144">
        <v>2</v>
      </c>
      <c r="D3144" s="2">
        <v>44565</v>
      </c>
      <c r="E3144" s="2">
        <v>44566</v>
      </c>
      <c r="F3144" s="1">
        <v>592</v>
      </c>
      <c r="G3144" s="1">
        <v>592</v>
      </c>
      <c r="H3144" s="9">
        <v>0</v>
      </c>
    </row>
    <row r="3145" spans="1:8" x14ac:dyDescent="0.3">
      <c r="A3145" t="s">
        <v>7661</v>
      </c>
      <c r="B3145" t="s">
        <v>7662</v>
      </c>
      <c r="C3145">
        <v>5</v>
      </c>
      <c r="D3145" s="2">
        <v>44565</v>
      </c>
      <c r="E3145" s="2">
        <v>44571</v>
      </c>
      <c r="F3145" s="1">
        <v>0</v>
      </c>
      <c r="G3145" s="1">
        <v>0</v>
      </c>
      <c r="H3145" s="9">
        <v>0</v>
      </c>
    </row>
    <row r="3146" spans="1:8" x14ac:dyDescent="0.3">
      <c r="A3146" t="s">
        <v>2052</v>
      </c>
      <c r="B3146" t="s">
        <v>2053</v>
      </c>
      <c r="C3146">
        <v>10</v>
      </c>
      <c r="D3146" s="2">
        <v>44565</v>
      </c>
      <c r="E3146" s="2">
        <v>44579</v>
      </c>
      <c r="F3146" s="1">
        <v>54812</v>
      </c>
      <c r="G3146" s="1">
        <v>54812</v>
      </c>
      <c r="H3146" s="9">
        <v>0</v>
      </c>
    </row>
    <row r="3147" spans="1:8" x14ac:dyDescent="0.3">
      <c r="A3147" t="s">
        <v>2365</v>
      </c>
      <c r="B3147" t="s">
        <v>2366</v>
      </c>
      <c r="C3147">
        <v>10</v>
      </c>
      <c r="D3147" s="2">
        <v>44565</v>
      </c>
      <c r="E3147" s="2">
        <v>44579</v>
      </c>
      <c r="F3147" s="1">
        <v>4156</v>
      </c>
      <c r="G3147" s="1">
        <v>4156</v>
      </c>
      <c r="H3147" s="9">
        <v>0</v>
      </c>
    </row>
    <row r="3148" spans="1:8" x14ac:dyDescent="0.3">
      <c r="A3148" t="s">
        <v>1753</v>
      </c>
      <c r="B3148" t="s">
        <v>1754</v>
      </c>
      <c r="C3148">
        <v>15</v>
      </c>
      <c r="D3148" s="2">
        <v>44565</v>
      </c>
      <c r="E3148" s="2">
        <v>44586</v>
      </c>
      <c r="F3148" s="1">
        <v>15966</v>
      </c>
      <c r="G3148" s="1">
        <v>15966</v>
      </c>
      <c r="H3148" s="9">
        <v>0</v>
      </c>
    </row>
    <row r="3149" spans="1:8" x14ac:dyDescent="0.3">
      <c r="A3149" t="s">
        <v>2170</v>
      </c>
      <c r="B3149" t="s">
        <v>2171</v>
      </c>
      <c r="C3149">
        <v>20</v>
      </c>
      <c r="D3149" s="2">
        <v>44565</v>
      </c>
      <c r="E3149" s="2">
        <v>44593</v>
      </c>
      <c r="F3149" s="1">
        <v>18994</v>
      </c>
      <c r="G3149" s="1">
        <v>18994</v>
      </c>
      <c r="H3149" s="9">
        <v>0</v>
      </c>
    </row>
    <row r="3150" spans="1:8" x14ac:dyDescent="0.3">
      <c r="A3150" t="s">
        <v>2176</v>
      </c>
      <c r="B3150" t="s">
        <v>2177</v>
      </c>
      <c r="C3150">
        <v>20</v>
      </c>
      <c r="D3150" s="2">
        <v>44565</v>
      </c>
      <c r="E3150" s="2">
        <v>44593</v>
      </c>
      <c r="F3150" s="1">
        <v>592</v>
      </c>
      <c r="G3150" s="1">
        <v>592</v>
      </c>
      <c r="H3150" s="9">
        <v>0</v>
      </c>
    </row>
    <row r="3151" spans="1:8" x14ac:dyDescent="0.3">
      <c r="A3151" t="s">
        <v>7663</v>
      </c>
      <c r="B3151" t="s">
        <v>7664</v>
      </c>
      <c r="C3151">
        <v>20</v>
      </c>
      <c r="D3151" s="2">
        <v>44565</v>
      </c>
      <c r="E3151" s="2">
        <v>44593</v>
      </c>
      <c r="F3151" s="1">
        <v>0</v>
      </c>
      <c r="G3151" s="1">
        <v>0</v>
      </c>
      <c r="H3151" s="9">
        <v>0</v>
      </c>
    </row>
    <row r="3152" spans="1:8" x14ac:dyDescent="0.3">
      <c r="A3152" t="s">
        <v>7665</v>
      </c>
      <c r="B3152" t="s">
        <v>7666</v>
      </c>
      <c r="C3152">
        <v>0</v>
      </c>
      <c r="E3152" s="2">
        <v>44566</v>
      </c>
      <c r="F3152" s="1">
        <v>0</v>
      </c>
      <c r="G3152" s="1">
        <v>0</v>
      </c>
      <c r="H3152" s="9">
        <v>0</v>
      </c>
    </row>
    <row r="3153" spans="1:8" x14ac:dyDescent="0.3">
      <c r="A3153" t="s">
        <v>2467</v>
      </c>
      <c r="B3153" t="s">
        <v>2468</v>
      </c>
      <c r="C3153">
        <v>5</v>
      </c>
      <c r="D3153" s="2">
        <v>44567</v>
      </c>
      <c r="E3153" s="2">
        <v>44573</v>
      </c>
      <c r="F3153" s="1">
        <v>2906</v>
      </c>
      <c r="G3153" s="1">
        <v>2906</v>
      </c>
      <c r="H3153" s="9">
        <v>0</v>
      </c>
    </row>
    <row r="3154" spans="1:8" x14ac:dyDescent="0.3">
      <c r="A3154" t="s">
        <v>2491</v>
      </c>
      <c r="B3154" t="s">
        <v>2492</v>
      </c>
      <c r="C3154">
        <v>5</v>
      </c>
      <c r="D3154" s="2">
        <v>44567</v>
      </c>
      <c r="E3154" s="2">
        <v>44573</v>
      </c>
      <c r="F3154" s="1">
        <v>592</v>
      </c>
      <c r="G3154" s="1">
        <v>592</v>
      </c>
      <c r="H3154" s="9">
        <v>0</v>
      </c>
    </row>
    <row r="3155" spans="1:8" x14ac:dyDescent="0.3">
      <c r="A3155" t="s">
        <v>2500</v>
      </c>
      <c r="B3155" t="s">
        <v>2501</v>
      </c>
      <c r="C3155">
        <v>5</v>
      </c>
      <c r="D3155" s="2">
        <v>44567</v>
      </c>
      <c r="E3155" s="2">
        <v>44573</v>
      </c>
      <c r="F3155" s="1">
        <v>26192</v>
      </c>
      <c r="G3155" s="1">
        <v>26192</v>
      </c>
      <c r="H3155" s="9">
        <v>0</v>
      </c>
    </row>
    <row r="3156" spans="1:8" x14ac:dyDescent="0.3">
      <c r="A3156" t="s">
        <v>2824</v>
      </c>
      <c r="B3156" t="s">
        <v>2825</v>
      </c>
      <c r="C3156">
        <v>10</v>
      </c>
      <c r="D3156" s="2">
        <v>44567</v>
      </c>
      <c r="E3156" s="2">
        <v>44581</v>
      </c>
      <c r="F3156" s="1">
        <v>7965</v>
      </c>
      <c r="G3156" s="1">
        <v>7733</v>
      </c>
      <c r="H3156" s="9">
        <v>0</v>
      </c>
    </row>
    <row r="3157" spans="1:8" x14ac:dyDescent="0.3">
      <c r="A3157" t="s">
        <v>7667</v>
      </c>
      <c r="B3157" t="s">
        <v>7668</v>
      </c>
      <c r="C3157">
        <v>0</v>
      </c>
      <c r="E3157" s="2">
        <v>44567</v>
      </c>
      <c r="F3157" s="1">
        <v>0</v>
      </c>
      <c r="G3157" s="1">
        <v>0</v>
      </c>
      <c r="H3157" s="9">
        <v>0</v>
      </c>
    </row>
    <row r="3158" spans="1:8" x14ac:dyDescent="0.3">
      <c r="A3158" t="s">
        <v>648</v>
      </c>
      <c r="B3158" t="s">
        <v>649</v>
      </c>
      <c r="C3158">
        <v>1</v>
      </c>
      <c r="D3158" s="2">
        <v>44568</v>
      </c>
      <c r="E3158" s="2">
        <v>44568</v>
      </c>
      <c r="F3158" s="1">
        <v>2638</v>
      </c>
      <c r="G3158" s="1">
        <v>2561</v>
      </c>
      <c r="H3158" s="9">
        <v>0</v>
      </c>
    </row>
    <row r="3159" spans="1:8" x14ac:dyDescent="0.3">
      <c r="A3159" t="s">
        <v>662</v>
      </c>
      <c r="B3159" t="s">
        <v>663</v>
      </c>
      <c r="C3159">
        <v>1</v>
      </c>
      <c r="D3159" s="2">
        <v>44568</v>
      </c>
      <c r="E3159" s="2">
        <v>44568</v>
      </c>
      <c r="F3159" s="1">
        <v>7672</v>
      </c>
      <c r="G3159" s="1">
        <v>7521</v>
      </c>
      <c r="H3159" s="9">
        <v>0</v>
      </c>
    </row>
    <row r="3160" spans="1:8" x14ac:dyDescent="0.3">
      <c r="A3160" t="s">
        <v>7669</v>
      </c>
      <c r="B3160" t="s">
        <v>7670</v>
      </c>
      <c r="C3160">
        <v>0</v>
      </c>
      <c r="E3160" s="2">
        <v>44568</v>
      </c>
      <c r="F3160" s="1">
        <v>0</v>
      </c>
      <c r="G3160" s="1">
        <v>0</v>
      </c>
      <c r="H3160" s="9">
        <v>0</v>
      </c>
    </row>
    <row r="3161" spans="1:8" x14ac:dyDescent="0.3">
      <c r="A3161" t="s">
        <v>7671</v>
      </c>
      <c r="B3161" t="s">
        <v>7672</v>
      </c>
      <c r="C3161">
        <v>0</v>
      </c>
      <c r="E3161" s="2">
        <v>44568</v>
      </c>
      <c r="F3161" s="1">
        <v>0</v>
      </c>
      <c r="G3161" s="1">
        <v>0</v>
      </c>
      <c r="H3161" s="9">
        <v>0</v>
      </c>
    </row>
    <row r="3162" spans="1:8" x14ac:dyDescent="0.3">
      <c r="A3162" t="s">
        <v>1806</v>
      </c>
      <c r="B3162" t="s">
        <v>1807</v>
      </c>
      <c r="C3162">
        <v>20</v>
      </c>
      <c r="D3162" s="2">
        <v>44572</v>
      </c>
      <c r="E3162" s="2">
        <v>44600</v>
      </c>
      <c r="F3162" s="1">
        <v>8910</v>
      </c>
      <c r="G3162" s="1">
        <v>8910</v>
      </c>
      <c r="H3162" s="9">
        <v>0</v>
      </c>
    </row>
    <row r="3163" spans="1:8" x14ac:dyDescent="0.3">
      <c r="A3163" t="s">
        <v>3212</v>
      </c>
      <c r="B3163" t="s">
        <v>3213</v>
      </c>
      <c r="C3163">
        <v>30</v>
      </c>
      <c r="D3163" s="2">
        <v>44572</v>
      </c>
      <c r="E3163" s="2">
        <v>44615</v>
      </c>
      <c r="F3163" s="1">
        <v>15373</v>
      </c>
      <c r="G3163" s="1">
        <v>15373</v>
      </c>
      <c r="H3163" s="9">
        <v>0</v>
      </c>
    </row>
    <row r="3164" spans="1:8" x14ac:dyDescent="0.3">
      <c r="A3164" t="s">
        <v>1170</v>
      </c>
      <c r="B3164" t="s">
        <v>1171</v>
      </c>
      <c r="C3164">
        <v>17</v>
      </c>
      <c r="D3164" s="2">
        <v>44573</v>
      </c>
      <c r="E3164" s="2">
        <v>44596</v>
      </c>
      <c r="F3164" s="1">
        <v>19327</v>
      </c>
      <c r="G3164" s="1">
        <v>18764</v>
      </c>
      <c r="H3164" s="9">
        <v>0</v>
      </c>
    </row>
    <row r="3165" spans="1:8" x14ac:dyDescent="0.3">
      <c r="A3165" t="s">
        <v>3216</v>
      </c>
      <c r="B3165" t="s">
        <v>3217</v>
      </c>
      <c r="C3165">
        <v>30</v>
      </c>
      <c r="D3165" s="2">
        <v>44573</v>
      </c>
      <c r="E3165" s="2">
        <v>44616</v>
      </c>
      <c r="F3165" s="1">
        <v>59195</v>
      </c>
      <c r="G3165" s="1">
        <v>59195</v>
      </c>
      <c r="H3165" s="9">
        <v>0</v>
      </c>
    </row>
    <row r="3166" spans="1:8" x14ac:dyDescent="0.3">
      <c r="A3166" t="s">
        <v>7673</v>
      </c>
      <c r="B3166" t="s">
        <v>7674</v>
      </c>
      <c r="C3166">
        <v>0</v>
      </c>
      <c r="E3166" s="2">
        <v>44573</v>
      </c>
      <c r="F3166" s="1">
        <v>0</v>
      </c>
      <c r="G3166" s="1">
        <v>0</v>
      </c>
      <c r="H3166" s="9">
        <v>0</v>
      </c>
    </row>
    <row r="3167" spans="1:8" x14ac:dyDescent="0.3">
      <c r="A3167" t="s">
        <v>7675</v>
      </c>
      <c r="B3167" t="s">
        <v>7676</v>
      </c>
      <c r="C3167">
        <v>0</v>
      </c>
      <c r="E3167" s="2">
        <v>44573</v>
      </c>
      <c r="F3167" s="1">
        <v>0</v>
      </c>
      <c r="G3167" s="1">
        <v>0</v>
      </c>
      <c r="H3167" s="9">
        <v>0</v>
      </c>
    </row>
    <row r="3168" spans="1:8" x14ac:dyDescent="0.3">
      <c r="A3168" t="s">
        <v>2840</v>
      </c>
      <c r="B3168" t="s">
        <v>2841</v>
      </c>
      <c r="C3168">
        <v>5</v>
      </c>
      <c r="D3168" s="2">
        <v>44574</v>
      </c>
      <c r="E3168" s="2">
        <v>44581</v>
      </c>
      <c r="F3168" s="1">
        <v>4451</v>
      </c>
      <c r="G3168" s="1">
        <v>4451</v>
      </c>
      <c r="H3168" s="9">
        <v>0</v>
      </c>
    </row>
    <row r="3169" spans="1:8" x14ac:dyDescent="0.3">
      <c r="A3169" t="s">
        <v>2469</v>
      </c>
      <c r="B3169" t="s">
        <v>2470</v>
      </c>
      <c r="C3169">
        <v>20</v>
      </c>
      <c r="D3169" s="2">
        <v>44574</v>
      </c>
      <c r="E3169" s="2">
        <v>44602</v>
      </c>
      <c r="F3169" s="1">
        <v>41556</v>
      </c>
      <c r="G3169" s="1">
        <v>41556</v>
      </c>
      <c r="H3169" s="9">
        <v>0</v>
      </c>
    </row>
    <row r="3170" spans="1:8" x14ac:dyDescent="0.3">
      <c r="A3170" t="s">
        <v>2493</v>
      </c>
      <c r="B3170" t="s">
        <v>2494</v>
      </c>
      <c r="C3170">
        <v>20</v>
      </c>
      <c r="D3170" s="2">
        <v>44574</v>
      </c>
      <c r="E3170" s="2">
        <v>44602</v>
      </c>
      <c r="F3170" s="1">
        <v>592</v>
      </c>
      <c r="G3170" s="1">
        <v>592</v>
      </c>
      <c r="H3170" s="9">
        <v>0</v>
      </c>
    </row>
    <row r="3171" spans="1:8" x14ac:dyDescent="0.3">
      <c r="A3171" t="s">
        <v>2416</v>
      </c>
      <c r="B3171" t="s">
        <v>2417</v>
      </c>
      <c r="C3171">
        <v>25</v>
      </c>
      <c r="D3171" s="2">
        <v>44574</v>
      </c>
      <c r="E3171" s="2">
        <v>44609</v>
      </c>
      <c r="F3171" s="1">
        <v>1250</v>
      </c>
      <c r="G3171" s="1">
        <v>1250</v>
      </c>
      <c r="H3171" s="9">
        <v>0</v>
      </c>
    </row>
    <row r="3172" spans="1:8" x14ac:dyDescent="0.3">
      <c r="A3172" t="s">
        <v>2432</v>
      </c>
      <c r="B3172" t="s">
        <v>2433</v>
      </c>
      <c r="C3172">
        <v>25</v>
      </c>
      <c r="D3172" s="2">
        <v>44574</v>
      </c>
      <c r="E3172" s="2">
        <v>44609</v>
      </c>
      <c r="F3172" s="1">
        <v>592</v>
      </c>
      <c r="G3172" s="1">
        <v>592</v>
      </c>
      <c r="H3172" s="9">
        <v>0</v>
      </c>
    </row>
    <row r="3173" spans="1:8" x14ac:dyDescent="0.3">
      <c r="A3173" t="s">
        <v>2445</v>
      </c>
      <c r="B3173" t="s">
        <v>2446</v>
      </c>
      <c r="C3173">
        <v>25</v>
      </c>
      <c r="D3173" s="2">
        <v>44574</v>
      </c>
      <c r="E3173" s="2">
        <v>44609</v>
      </c>
      <c r="F3173" s="1">
        <v>23671</v>
      </c>
      <c r="G3173" s="1">
        <v>23671</v>
      </c>
      <c r="H3173" s="9">
        <v>0</v>
      </c>
    </row>
    <row r="3174" spans="1:8" x14ac:dyDescent="0.3">
      <c r="A3174" t="s">
        <v>2418</v>
      </c>
      <c r="B3174" t="s">
        <v>2419</v>
      </c>
      <c r="C3174">
        <v>16</v>
      </c>
      <c r="D3174" s="2">
        <v>44575</v>
      </c>
      <c r="E3174" s="2">
        <v>44599</v>
      </c>
      <c r="F3174" s="1">
        <v>79737</v>
      </c>
      <c r="G3174" s="1">
        <v>79737</v>
      </c>
      <c r="H3174" s="9">
        <v>0</v>
      </c>
    </row>
    <row r="3175" spans="1:8" x14ac:dyDescent="0.3">
      <c r="A3175" t="s">
        <v>2434</v>
      </c>
      <c r="B3175" t="s">
        <v>2435</v>
      </c>
      <c r="C3175">
        <v>16</v>
      </c>
      <c r="D3175" s="2">
        <v>44575</v>
      </c>
      <c r="E3175" s="2">
        <v>44599</v>
      </c>
      <c r="F3175" s="1">
        <v>592</v>
      </c>
      <c r="G3175" s="1">
        <v>592</v>
      </c>
      <c r="H3175" s="9">
        <v>0</v>
      </c>
    </row>
    <row r="3176" spans="1:8" x14ac:dyDescent="0.3">
      <c r="A3176" t="s">
        <v>2950</v>
      </c>
      <c r="B3176" t="s">
        <v>2951</v>
      </c>
      <c r="C3176">
        <v>30</v>
      </c>
      <c r="D3176" s="2">
        <v>44575</v>
      </c>
      <c r="E3176" s="2">
        <v>44620</v>
      </c>
      <c r="F3176" s="1">
        <v>312</v>
      </c>
      <c r="G3176" s="1">
        <v>303</v>
      </c>
      <c r="H3176" s="9">
        <v>0</v>
      </c>
    </row>
    <row r="3177" spans="1:8" x14ac:dyDescent="0.3">
      <c r="A3177" t="s">
        <v>2966</v>
      </c>
      <c r="B3177" t="s">
        <v>2967</v>
      </c>
      <c r="C3177">
        <v>30</v>
      </c>
      <c r="D3177" s="2">
        <v>44575</v>
      </c>
      <c r="E3177" s="2">
        <v>44620</v>
      </c>
      <c r="F3177" s="1">
        <v>12467</v>
      </c>
      <c r="G3177" s="1">
        <v>12104</v>
      </c>
      <c r="H3177" s="9">
        <v>0</v>
      </c>
    </row>
    <row r="3178" spans="1:8" x14ac:dyDescent="0.3">
      <c r="A3178" t="s">
        <v>3116</v>
      </c>
      <c r="B3178" t="s">
        <v>7677</v>
      </c>
      <c r="C3178">
        <v>90</v>
      </c>
      <c r="D3178" s="2">
        <v>44575</v>
      </c>
      <c r="E3178" s="2">
        <v>44704</v>
      </c>
      <c r="F3178" s="1">
        <v>26621</v>
      </c>
      <c r="G3178" s="1">
        <v>26415</v>
      </c>
      <c r="H3178" s="9">
        <v>0</v>
      </c>
    </row>
    <row r="3179" spans="1:8" x14ac:dyDescent="0.3">
      <c r="A3179" t="s">
        <v>3120</v>
      </c>
      <c r="B3179" t="s">
        <v>7678</v>
      </c>
      <c r="C3179">
        <v>90</v>
      </c>
      <c r="D3179" s="2">
        <v>44575</v>
      </c>
      <c r="E3179" s="2">
        <v>44704</v>
      </c>
      <c r="F3179" s="1">
        <v>62747</v>
      </c>
      <c r="G3179" s="1">
        <v>62419</v>
      </c>
      <c r="H3179" s="9">
        <v>0</v>
      </c>
    </row>
    <row r="3180" spans="1:8" x14ac:dyDescent="0.3">
      <c r="A3180" t="s">
        <v>7679</v>
      </c>
      <c r="B3180" t="s">
        <v>7680</v>
      </c>
      <c r="C3180">
        <v>0</v>
      </c>
      <c r="E3180" s="2">
        <v>44579</v>
      </c>
      <c r="F3180" s="1">
        <v>0</v>
      </c>
      <c r="G3180" s="1">
        <v>0</v>
      </c>
      <c r="H3180" s="9">
        <v>0</v>
      </c>
    </row>
    <row r="3181" spans="1:8" x14ac:dyDescent="0.3">
      <c r="A3181" t="s">
        <v>7681</v>
      </c>
      <c r="B3181" t="s">
        <v>7682</v>
      </c>
      <c r="C3181">
        <v>0</v>
      </c>
      <c r="E3181" s="2">
        <v>44579</v>
      </c>
      <c r="F3181" s="1">
        <v>0</v>
      </c>
      <c r="G3181" s="1">
        <v>0</v>
      </c>
      <c r="H3181" s="9">
        <v>0</v>
      </c>
    </row>
    <row r="3182" spans="1:8" x14ac:dyDescent="0.3">
      <c r="A3182" t="s">
        <v>1124</v>
      </c>
      <c r="B3182" t="s">
        <v>1125</v>
      </c>
      <c r="C3182">
        <v>5</v>
      </c>
      <c r="D3182" s="2">
        <v>44580</v>
      </c>
      <c r="E3182" s="2">
        <v>44586</v>
      </c>
      <c r="F3182" s="1">
        <v>14607</v>
      </c>
      <c r="G3182" s="1">
        <v>14182</v>
      </c>
      <c r="H3182" s="9">
        <v>0</v>
      </c>
    </row>
    <row r="3183" spans="1:8" x14ac:dyDescent="0.3">
      <c r="A3183" t="s">
        <v>1217</v>
      </c>
      <c r="B3183" t="s">
        <v>1218</v>
      </c>
      <c r="C3183">
        <v>10</v>
      </c>
      <c r="D3183" s="2">
        <v>44580</v>
      </c>
      <c r="E3183" s="2">
        <v>44593</v>
      </c>
      <c r="F3183" s="1">
        <v>56320</v>
      </c>
      <c r="G3183" s="1">
        <v>54679</v>
      </c>
      <c r="H3183" s="9">
        <v>0</v>
      </c>
    </row>
    <row r="3184" spans="1:8" x14ac:dyDescent="0.3">
      <c r="A3184" t="s">
        <v>2367</v>
      </c>
      <c r="B3184" t="s">
        <v>2368</v>
      </c>
      <c r="C3184">
        <v>10</v>
      </c>
      <c r="D3184" s="2">
        <v>44580</v>
      </c>
      <c r="E3184" s="2">
        <v>44593</v>
      </c>
      <c r="F3184" s="1">
        <v>4156</v>
      </c>
      <c r="G3184" s="1">
        <v>4156</v>
      </c>
      <c r="H3184" s="9">
        <v>0</v>
      </c>
    </row>
    <row r="3185" spans="1:8" x14ac:dyDescent="0.3">
      <c r="A3185" t="s">
        <v>7683</v>
      </c>
      <c r="B3185" t="s">
        <v>7684</v>
      </c>
      <c r="C3185">
        <v>0</v>
      </c>
      <c r="E3185" s="2">
        <v>44580</v>
      </c>
      <c r="F3185" s="1">
        <v>0</v>
      </c>
      <c r="G3185" s="1">
        <v>0</v>
      </c>
      <c r="H3185" s="9">
        <v>0</v>
      </c>
    </row>
    <row r="3186" spans="1:8" x14ac:dyDescent="0.3">
      <c r="A3186" t="s">
        <v>1285</v>
      </c>
      <c r="B3186" t="s">
        <v>1286</v>
      </c>
      <c r="C3186">
        <v>12</v>
      </c>
      <c r="D3186" s="2">
        <v>44581</v>
      </c>
      <c r="E3186" s="2">
        <v>44596</v>
      </c>
      <c r="F3186" s="1">
        <v>20937</v>
      </c>
      <c r="G3186" s="1">
        <v>20328</v>
      </c>
      <c r="H3186" s="9">
        <v>0</v>
      </c>
    </row>
    <row r="3187" spans="1:8" x14ac:dyDescent="0.3">
      <c r="A3187" t="s">
        <v>7685</v>
      </c>
      <c r="B3187" t="s">
        <v>7686</v>
      </c>
      <c r="C3187">
        <v>0</v>
      </c>
      <c r="E3187" s="2">
        <v>44581</v>
      </c>
      <c r="F3187" s="1">
        <v>0</v>
      </c>
      <c r="G3187" s="1">
        <v>0</v>
      </c>
      <c r="H3187" s="9">
        <v>0</v>
      </c>
    </row>
    <row r="3188" spans="1:8" x14ac:dyDescent="0.3">
      <c r="A3188" t="s">
        <v>7687</v>
      </c>
      <c r="B3188" t="s">
        <v>7688</v>
      </c>
      <c r="C3188">
        <v>0</v>
      </c>
      <c r="E3188" s="2">
        <v>44581</v>
      </c>
      <c r="F3188" s="1">
        <v>0</v>
      </c>
      <c r="G3188" s="1">
        <v>0</v>
      </c>
      <c r="H3188" s="9">
        <v>0</v>
      </c>
    </row>
    <row r="3189" spans="1:8" x14ac:dyDescent="0.3">
      <c r="A3189" t="s">
        <v>2130</v>
      </c>
      <c r="B3189" t="s">
        <v>2131</v>
      </c>
      <c r="C3189">
        <v>10</v>
      </c>
      <c r="D3189" s="2">
        <v>44582</v>
      </c>
      <c r="E3189" s="2">
        <v>44595</v>
      </c>
      <c r="F3189" s="1">
        <v>23837</v>
      </c>
      <c r="G3189" s="1">
        <v>23143</v>
      </c>
      <c r="H3189" s="9">
        <v>0</v>
      </c>
    </row>
    <row r="3190" spans="1:8" x14ac:dyDescent="0.3">
      <c r="A3190" t="s">
        <v>2150</v>
      </c>
      <c r="B3190" t="s">
        <v>2151</v>
      </c>
      <c r="C3190">
        <v>10</v>
      </c>
      <c r="D3190" s="2">
        <v>44582</v>
      </c>
      <c r="E3190" s="2">
        <v>44595</v>
      </c>
      <c r="F3190" s="1">
        <v>592</v>
      </c>
      <c r="G3190" s="1">
        <v>580</v>
      </c>
      <c r="H3190" s="9">
        <v>0</v>
      </c>
    </row>
    <row r="3191" spans="1:8" x14ac:dyDescent="0.3">
      <c r="A3191" t="s">
        <v>2132</v>
      </c>
      <c r="B3191" t="s">
        <v>2133</v>
      </c>
      <c r="C3191">
        <v>20</v>
      </c>
      <c r="D3191" s="2">
        <v>44582</v>
      </c>
      <c r="E3191" s="2">
        <v>44609</v>
      </c>
      <c r="F3191" s="1">
        <v>23677</v>
      </c>
      <c r="G3191" s="1">
        <v>23677</v>
      </c>
      <c r="H3191" s="9">
        <v>0</v>
      </c>
    </row>
    <row r="3192" spans="1:8" x14ac:dyDescent="0.3">
      <c r="A3192" t="s">
        <v>2152</v>
      </c>
      <c r="B3192" t="s">
        <v>2153</v>
      </c>
      <c r="C3192">
        <v>20</v>
      </c>
      <c r="D3192" s="2">
        <v>44582</v>
      </c>
      <c r="E3192" s="2">
        <v>44609</v>
      </c>
      <c r="F3192" s="1">
        <v>592</v>
      </c>
      <c r="G3192" s="1">
        <v>592</v>
      </c>
      <c r="H3192" s="9">
        <v>0</v>
      </c>
    </row>
    <row r="3193" spans="1:8" x14ac:dyDescent="0.3">
      <c r="A3193" t="s">
        <v>2988</v>
      </c>
      <c r="B3193" t="s">
        <v>2989</v>
      </c>
      <c r="C3193">
        <v>20</v>
      </c>
      <c r="D3193" s="2">
        <v>44586</v>
      </c>
      <c r="E3193" s="2">
        <v>44614</v>
      </c>
      <c r="F3193" s="1">
        <v>15054</v>
      </c>
      <c r="G3193" s="1">
        <v>14616</v>
      </c>
      <c r="H3193" s="9">
        <v>0</v>
      </c>
    </row>
    <row r="3194" spans="1:8" x14ac:dyDescent="0.3">
      <c r="A3194" t="s">
        <v>2990</v>
      </c>
      <c r="B3194" t="s">
        <v>2991</v>
      </c>
      <c r="C3194">
        <v>20</v>
      </c>
      <c r="D3194" s="2">
        <v>44586</v>
      </c>
      <c r="E3194" s="2">
        <v>44614</v>
      </c>
      <c r="F3194" s="1">
        <v>59195</v>
      </c>
      <c r="G3194" s="1">
        <v>58034</v>
      </c>
      <c r="H3194" s="9">
        <v>0</v>
      </c>
    </row>
    <row r="3195" spans="1:8" x14ac:dyDescent="0.3">
      <c r="A3195" t="s">
        <v>7689</v>
      </c>
      <c r="B3195" t="s">
        <v>7690</v>
      </c>
      <c r="C3195">
        <v>0</v>
      </c>
      <c r="E3195" s="2">
        <v>44586</v>
      </c>
      <c r="F3195" s="1">
        <v>0</v>
      </c>
      <c r="G3195" s="1">
        <v>0</v>
      </c>
      <c r="H3195" s="9">
        <v>0</v>
      </c>
    </row>
    <row r="3196" spans="1:8" x14ac:dyDescent="0.3">
      <c r="A3196" t="s">
        <v>7691</v>
      </c>
      <c r="B3196" t="s">
        <v>7692</v>
      </c>
      <c r="C3196">
        <v>0</v>
      </c>
      <c r="E3196" s="2">
        <v>44586</v>
      </c>
      <c r="F3196" s="1">
        <v>0</v>
      </c>
      <c r="G3196" s="1">
        <v>0</v>
      </c>
      <c r="H3196" s="9">
        <v>0</v>
      </c>
    </row>
    <row r="3197" spans="1:8" x14ac:dyDescent="0.3">
      <c r="A3197" t="s">
        <v>1751</v>
      </c>
      <c r="B3197" t="s">
        <v>1752</v>
      </c>
      <c r="C3197">
        <v>5</v>
      </c>
      <c r="D3197" s="2">
        <v>44587</v>
      </c>
      <c r="E3197" s="2">
        <v>44593</v>
      </c>
      <c r="F3197" s="1">
        <v>5674</v>
      </c>
      <c r="G3197" s="1">
        <v>5674</v>
      </c>
      <c r="H3197" s="9">
        <v>0</v>
      </c>
    </row>
    <row r="3198" spans="1:8" x14ac:dyDescent="0.3">
      <c r="A3198" t="s">
        <v>1747</v>
      </c>
      <c r="B3198" t="s">
        <v>1748</v>
      </c>
      <c r="C3198">
        <v>10</v>
      </c>
      <c r="D3198" s="2">
        <v>44587</v>
      </c>
      <c r="E3198" s="2">
        <v>44600</v>
      </c>
      <c r="F3198" s="1">
        <v>10433</v>
      </c>
      <c r="G3198" s="1">
        <v>10433</v>
      </c>
      <c r="H3198" s="9">
        <v>0</v>
      </c>
    </row>
    <row r="3199" spans="1:8" x14ac:dyDescent="0.3">
      <c r="A3199" t="s">
        <v>7693</v>
      </c>
      <c r="B3199" t="s">
        <v>7694</v>
      </c>
      <c r="C3199">
        <v>0</v>
      </c>
      <c r="E3199" s="2">
        <v>44593</v>
      </c>
      <c r="F3199" s="1">
        <v>0</v>
      </c>
      <c r="G3199" s="1">
        <v>0</v>
      </c>
      <c r="H3199" s="9">
        <v>0</v>
      </c>
    </row>
    <row r="3200" spans="1:8" x14ac:dyDescent="0.3">
      <c r="A3200" t="s">
        <v>7695</v>
      </c>
      <c r="B3200" t="s">
        <v>7696</v>
      </c>
      <c r="C3200">
        <v>0</v>
      </c>
      <c r="E3200" s="2">
        <v>44593</v>
      </c>
      <c r="F3200" s="1">
        <v>0</v>
      </c>
      <c r="G3200" s="1">
        <v>0</v>
      </c>
      <c r="H3200" s="9">
        <v>0</v>
      </c>
    </row>
    <row r="3201" spans="1:8" x14ac:dyDescent="0.3">
      <c r="A3201" t="s">
        <v>1796</v>
      </c>
      <c r="B3201" t="s">
        <v>1797</v>
      </c>
      <c r="C3201">
        <v>5</v>
      </c>
      <c r="D3201" s="2">
        <v>44594</v>
      </c>
      <c r="E3201" s="2">
        <v>44600</v>
      </c>
      <c r="F3201" s="1">
        <v>240966</v>
      </c>
      <c r="G3201" s="1">
        <v>240966</v>
      </c>
      <c r="H3201" s="9">
        <v>0</v>
      </c>
    </row>
    <row r="3202" spans="1:8" x14ac:dyDescent="0.3">
      <c r="A3202" t="s">
        <v>2369</v>
      </c>
      <c r="B3202" t="s">
        <v>2370</v>
      </c>
      <c r="C3202">
        <v>20</v>
      </c>
      <c r="D3202" s="2">
        <v>44594</v>
      </c>
      <c r="E3202" s="2">
        <v>44622</v>
      </c>
      <c r="F3202" s="1">
        <v>140571</v>
      </c>
      <c r="G3202" s="1">
        <v>140571</v>
      </c>
      <c r="H3202" s="9">
        <v>0</v>
      </c>
    </row>
    <row r="3203" spans="1:8" x14ac:dyDescent="0.3">
      <c r="A3203" t="s">
        <v>2385</v>
      </c>
      <c r="B3203" t="s">
        <v>2386</v>
      </c>
      <c r="C3203">
        <v>20</v>
      </c>
      <c r="D3203" s="2">
        <v>44594</v>
      </c>
      <c r="E3203" s="2">
        <v>44622</v>
      </c>
      <c r="F3203" s="1">
        <v>592</v>
      </c>
      <c r="G3203" s="1">
        <v>592</v>
      </c>
      <c r="H3203" s="9">
        <v>0</v>
      </c>
    </row>
    <row r="3204" spans="1:8" x14ac:dyDescent="0.3">
      <c r="A3204" t="s">
        <v>2389</v>
      </c>
      <c r="B3204" t="s">
        <v>2370</v>
      </c>
      <c r="C3204">
        <v>20</v>
      </c>
      <c r="D3204" s="2">
        <v>44594</v>
      </c>
      <c r="E3204" s="2">
        <v>44622</v>
      </c>
      <c r="F3204" s="1">
        <v>0</v>
      </c>
      <c r="G3204" s="1">
        <v>0</v>
      </c>
      <c r="H3204" s="9">
        <v>0</v>
      </c>
    </row>
    <row r="3205" spans="1:8" x14ac:dyDescent="0.3">
      <c r="A3205" t="s">
        <v>3168</v>
      </c>
      <c r="B3205" t="s">
        <v>3169</v>
      </c>
      <c r="C3205">
        <v>120</v>
      </c>
      <c r="D3205" s="2">
        <v>44594</v>
      </c>
      <c r="E3205" s="2">
        <v>44764</v>
      </c>
      <c r="F3205" s="1">
        <v>26621</v>
      </c>
      <c r="G3205" s="1">
        <v>26621</v>
      </c>
      <c r="H3205" s="9">
        <v>0</v>
      </c>
    </row>
    <row r="3206" spans="1:8" x14ac:dyDescent="0.3">
      <c r="A3206" t="s">
        <v>3170</v>
      </c>
      <c r="B3206" t="s">
        <v>3171</v>
      </c>
      <c r="C3206">
        <v>120</v>
      </c>
      <c r="D3206" s="2">
        <v>44594</v>
      </c>
      <c r="E3206" s="2">
        <v>44764</v>
      </c>
      <c r="F3206" s="1">
        <v>63930</v>
      </c>
      <c r="G3206" s="1">
        <v>63930</v>
      </c>
      <c r="H3206" s="9">
        <v>0</v>
      </c>
    </row>
    <row r="3207" spans="1:8" x14ac:dyDescent="0.3">
      <c r="A3207" t="s">
        <v>7697</v>
      </c>
      <c r="B3207" t="s">
        <v>7698</v>
      </c>
      <c r="C3207">
        <v>0</v>
      </c>
      <c r="E3207" s="2">
        <v>44594</v>
      </c>
      <c r="F3207" s="1">
        <v>0</v>
      </c>
      <c r="G3207" s="1">
        <v>0</v>
      </c>
      <c r="H3207" s="9">
        <v>0</v>
      </c>
    </row>
    <row r="3208" spans="1:8" x14ac:dyDescent="0.3">
      <c r="A3208" t="s">
        <v>7699</v>
      </c>
      <c r="B3208" t="s">
        <v>7700</v>
      </c>
      <c r="C3208">
        <v>0</v>
      </c>
      <c r="E3208" s="2">
        <v>44594</v>
      </c>
      <c r="F3208" s="1">
        <v>0</v>
      </c>
      <c r="G3208" s="1">
        <v>0</v>
      </c>
      <c r="H3208" s="9">
        <v>0</v>
      </c>
    </row>
    <row r="3209" spans="1:8" x14ac:dyDescent="0.3">
      <c r="A3209" t="s">
        <v>1637</v>
      </c>
      <c r="B3209" t="s">
        <v>1638</v>
      </c>
      <c r="C3209">
        <v>10</v>
      </c>
      <c r="D3209" s="2">
        <v>44595</v>
      </c>
      <c r="E3209" s="2">
        <v>44608</v>
      </c>
      <c r="F3209" s="1">
        <v>4843</v>
      </c>
      <c r="G3209" s="1">
        <v>4843</v>
      </c>
      <c r="H3209" s="9">
        <v>0</v>
      </c>
    </row>
    <row r="3210" spans="1:8" x14ac:dyDescent="0.3">
      <c r="A3210" t="s">
        <v>7701</v>
      </c>
      <c r="B3210" t="s">
        <v>7702</v>
      </c>
      <c r="C3210">
        <v>0</v>
      </c>
      <c r="E3210" s="2">
        <v>44595</v>
      </c>
      <c r="F3210" s="1">
        <v>0</v>
      </c>
      <c r="G3210" s="1">
        <v>0</v>
      </c>
      <c r="H3210" s="9">
        <v>0</v>
      </c>
    </row>
    <row r="3211" spans="1:8" x14ac:dyDescent="0.3">
      <c r="A3211" t="s">
        <v>7703</v>
      </c>
      <c r="B3211" t="s">
        <v>7704</v>
      </c>
      <c r="C3211">
        <v>0</v>
      </c>
      <c r="E3211" s="2">
        <v>44596</v>
      </c>
      <c r="F3211" s="1">
        <v>0</v>
      </c>
      <c r="G3211" s="1">
        <v>0</v>
      </c>
      <c r="H3211" s="9">
        <v>0</v>
      </c>
    </row>
    <row r="3212" spans="1:8" x14ac:dyDescent="0.3">
      <c r="A3212" t="s">
        <v>7705</v>
      </c>
      <c r="B3212" t="s">
        <v>7706</v>
      </c>
      <c r="C3212">
        <v>0</v>
      </c>
      <c r="E3212" s="2">
        <v>44596</v>
      </c>
      <c r="F3212" s="1">
        <v>0</v>
      </c>
      <c r="G3212" s="1">
        <v>0</v>
      </c>
      <c r="H3212" s="9">
        <v>0</v>
      </c>
    </row>
    <row r="3213" spans="1:8" x14ac:dyDescent="0.3">
      <c r="A3213" t="s">
        <v>7707</v>
      </c>
      <c r="B3213" t="s">
        <v>7708</v>
      </c>
      <c r="C3213">
        <v>0</v>
      </c>
      <c r="E3213" s="2">
        <v>44596</v>
      </c>
      <c r="F3213" s="1">
        <v>0</v>
      </c>
      <c r="G3213" s="1">
        <v>0</v>
      </c>
      <c r="H3213" s="9">
        <v>0</v>
      </c>
    </row>
    <row r="3214" spans="1:8" x14ac:dyDescent="0.3">
      <c r="A3214" t="s">
        <v>7709</v>
      </c>
      <c r="B3214" t="s">
        <v>7710</v>
      </c>
      <c r="C3214">
        <v>0</v>
      </c>
      <c r="E3214" s="2">
        <v>44596</v>
      </c>
      <c r="F3214" s="1">
        <v>0</v>
      </c>
      <c r="G3214" s="1">
        <v>0</v>
      </c>
      <c r="H3214" s="9">
        <v>0</v>
      </c>
    </row>
    <row r="3215" spans="1:8" x14ac:dyDescent="0.3">
      <c r="A3215" t="s">
        <v>7711</v>
      </c>
      <c r="B3215" t="s">
        <v>7712</v>
      </c>
      <c r="C3215">
        <v>0</v>
      </c>
      <c r="E3215" s="2">
        <v>44596</v>
      </c>
      <c r="F3215" s="1">
        <v>0</v>
      </c>
      <c r="G3215" s="1">
        <v>0</v>
      </c>
      <c r="H3215" s="9">
        <v>0</v>
      </c>
    </row>
    <row r="3216" spans="1:8" x14ac:dyDescent="0.3">
      <c r="A3216" t="s">
        <v>7713</v>
      </c>
      <c r="B3216" t="s">
        <v>7714</v>
      </c>
      <c r="C3216">
        <v>0</v>
      </c>
      <c r="D3216" s="2">
        <v>44599</v>
      </c>
      <c r="E3216" t="s">
        <v>7715</v>
      </c>
      <c r="F3216" s="1">
        <v>0</v>
      </c>
      <c r="G3216" s="1">
        <v>0</v>
      </c>
      <c r="H3216" s="9">
        <v>0</v>
      </c>
    </row>
    <row r="3217" spans="1:8" x14ac:dyDescent="0.3">
      <c r="A3217" t="s">
        <v>7716</v>
      </c>
      <c r="B3217" t="s">
        <v>7717</v>
      </c>
      <c r="C3217">
        <v>0</v>
      </c>
      <c r="E3217" s="2">
        <v>44599</v>
      </c>
      <c r="F3217" s="1">
        <v>0</v>
      </c>
      <c r="G3217" s="1">
        <v>0</v>
      </c>
      <c r="H3217" s="9">
        <v>0</v>
      </c>
    </row>
    <row r="3218" spans="1:8" x14ac:dyDescent="0.3">
      <c r="A3218" t="s">
        <v>7718</v>
      </c>
      <c r="B3218" t="s">
        <v>7719</v>
      </c>
      <c r="C3218">
        <v>225</v>
      </c>
      <c r="D3218" s="2">
        <v>44599</v>
      </c>
      <c r="E3218" s="2">
        <v>44924</v>
      </c>
      <c r="F3218" s="1">
        <v>0</v>
      </c>
      <c r="G3218" s="1">
        <v>0</v>
      </c>
      <c r="H3218" s="9">
        <v>0</v>
      </c>
    </row>
    <row r="3219" spans="1:8" x14ac:dyDescent="0.3">
      <c r="A3219" t="s">
        <v>7720</v>
      </c>
      <c r="B3219" t="s">
        <v>7721</v>
      </c>
      <c r="C3219">
        <v>0</v>
      </c>
      <c r="E3219" s="2">
        <v>44599</v>
      </c>
      <c r="F3219" s="1">
        <v>0</v>
      </c>
      <c r="G3219" s="1">
        <v>0</v>
      </c>
      <c r="H3219" s="9">
        <v>0</v>
      </c>
    </row>
    <row r="3220" spans="1:8" x14ac:dyDescent="0.3">
      <c r="A3220" t="s">
        <v>2420</v>
      </c>
      <c r="B3220" t="s">
        <v>2421</v>
      </c>
      <c r="C3220">
        <v>7</v>
      </c>
      <c r="D3220" s="2">
        <v>44600</v>
      </c>
      <c r="E3220" s="2">
        <v>44608</v>
      </c>
      <c r="F3220" s="1">
        <v>2421</v>
      </c>
      <c r="G3220" s="1">
        <v>2421</v>
      </c>
      <c r="H3220" s="9">
        <v>0</v>
      </c>
    </row>
    <row r="3221" spans="1:8" x14ac:dyDescent="0.3">
      <c r="A3221" t="s">
        <v>2436</v>
      </c>
      <c r="B3221" t="s">
        <v>2437</v>
      </c>
      <c r="C3221">
        <v>7</v>
      </c>
      <c r="D3221" s="2">
        <v>44600</v>
      </c>
      <c r="E3221" s="2">
        <v>44608</v>
      </c>
      <c r="F3221" s="1">
        <v>592</v>
      </c>
      <c r="G3221" s="1">
        <v>592</v>
      </c>
      <c r="H3221" s="9">
        <v>0</v>
      </c>
    </row>
    <row r="3222" spans="1:8" x14ac:dyDescent="0.3">
      <c r="A3222" t="s">
        <v>2443</v>
      </c>
      <c r="B3222" t="s">
        <v>2444</v>
      </c>
      <c r="C3222">
        <v>7</v>
      </c>
      <c r="D3222" s="2">
        <v>44600</v>
      </c>
      <c r="E3222" s="2">
        <v>44608</v>
      </c>
      <c r="F3222" s="1">
        <v>26192</v>
      </c>
      <c r="G3222" s="1">
        <v>26192</v>
      </c>
      <c r="H3222" s="9">
        <v>0</v>
      </c>
    </row>
    <row r="3223" spans="1:8" x14ac:dyDescent="0.3">
      <c r="A3223" t="s">
        <v>7722</v>
      </c>
      <c r="B3223" t="s">
        <v>7723</v>
      </c>
      <c r="C3223">
        <v>0</v>
      </c>
      <c r="E3223" s="2">
        <v>44600</v>
      </c>
      <c r="F3223" s="1">
        <v>0</v>
      </c>
      <c r="G3223" s="1">
        <v>0</v>
      </c>
      <c r="H3223" s="9">
        <v>0</v>
      </c>
    </row>
    <row r="3224" spans="1:8" x14ac:dyDescent="0.3">
      <c r="A3224" t="s">
        <v>1978</v>
      </c>
      <c r="B3224" t="s">
        <v>1979</v>
      </c>
      <c r="C3224">
        <v>5</v>
      </c>
      <c r="D3224" s="2">
        <v>44601</v>
      </c>
      <c r="E3224" s="2">
        <v>44607</v>
      </c>
      <c r="F3224" s="1">
        <v>63690</v>
      </c>
      <c r="G3224" s="1">
        <v>63690</v>
      </c>
      <c r="H3224" s="9">
        <v>0</v>
      </c>
    </row>
    <row r="3225" spans="1:8" x14ac:dyDescent="0.3">
      <c r="A3225" t="s">
        <v>1798</v>
      </c>
      <c r="B3225" t="s">
        <v>1799</v>
      </c>
      <c r="C3225">
        <v>5</v>
      </c>
      <c r="D3225" s="2">
        <v>44601</v>
      </c>
      <c r="E3225" s="2">
        <v>44607</v>
      </c>
      <c r="F3225" s="1">
        <v>87334</v>
      </c>
      <c r="G3225" s="1">
        <v>87334</v>
      </c>
      <c r="H3225" s="9">
        <v>0</v>
      </c>
    </row>
    <row r="3226" spans="1:8" x14ac:dyDescent="0.3">
      <c r="A3226" t="s">
        <v>1972</v>
      </c>
      <c r="B3226" t="s">
        <v>1973</v>
      </c>
      <c r="C3226">
        <v>20</v>
      </c>
      <c r="D3226" s="2">
        <v>44601</v>
      </c>
      <c r="E3226" s="2">
        <v>44629</v>
      </c>
      <c r="F3226" s="1">
        <v>19372</v>
      </c>
      <c r="G3226" s="1">
        <v>19372</v>
      </c>
      <c r="H3226" s="9">
        <v>0</v>
      </c>
    </row>
    <row r="3227" spans="1:8" x14ac:dyDescent="0.3">
      <c r="A3227" t="s">
        <v>3082</v>
      </c>
      <c r="B3227" t="s">
        <v>3083</v>
      </c>
      <c r="C3227">
        <v>10</v>
      </c>
      <c r="D3227" s="2">
        <v>44602</v>
      </c>
      <c r="E3227" s="2">
        <v>44616</v>
      </c>
      <c r="F3227" s="1">
        <v>9104</v>
      </c>
      <c r="G3227" s="1">
        <v>9104</v>
      </c>
      <c r="H3227" s="9">
        <v>0</v>
      </c>
    </row>
    <row r="3228" spans="1:8" x14ac:dyDescent="0.3">
      <c r="A3228" t="s">
        <v>2471</v>
      </c>
      <c r="B3228" t="s">
        <v>2472</v>
      </c>
      <c r="C3228">
        <v>10</v>
      </c>
      <c r="D3228" s="2">
        <v>44603</v>
      </c>
      <c r="E3228" s="2">
        <v>44617</v>
      </c>
      <c r="F3228" s="1">
        <v>5405</v>
      </c>
      <c r="G3228" s="1">
        <v>5405</v>
      </c>
      <c r="H3228" s="9">
        <v>0</v>
      </c>
    </row>
    <row r="3229" spans="1:8" x14ac:dyDescent="0.3">
      <c r="A3229" t="s">
        <v>7724</v>
      </c>
      <c r="B3229" t="s">
        <v>7725</v>
      </c>
      <c r="C3229">
        <v>0</v>
      </c>
      <c r="E3229" s="2">
        <v>44607</v>
      </c>
      <c r="F3229" s="1">
        <v>0</v>
      </c>
      <c r="G3229" s="1">
        <v>0</v>
      </c>
      <c r="H3229" s="9">
        <v>0</v>
      </c>
    </row>
    <row r="3230" spans="1:8" x14ac:dyDescent="0.3">
      <c r="A3230" t="s">
        <v>2422</v>
      </c>
      <c r="B3230" t="s">
        <v>2423</v>
      </c>
      <c r="C3230">
        <v>13</v>
      </c>
      <c r="D3230" s="2">
        <v>44609</v>
      </c>
      <c r="E3230" s="2">
        <v>44628</v>
      </c>
      <c r="F3230" s="1">
        <v>78454</v>
      </c>
      <c r="G3230" s="1">
        <v>78454</v>
      </c>
      <c r="H3230" s="9">
        <v>0</v>
      </c>
    </row>
    <row r="3231" spans="1:8" x14ac:dyDescent="0.3">
      <c r="A3231" t="s">
        <v>2438</v>
      </c>
      <c r="B3231" t="s">
        <v>2439</v>
      </c>
      <c r="C3231">
        <v>13</v>
      </c>
      <c r="D3231" s="2">
        <v>44609</v>
      </c>
      <c r="E3231" s="2">
        <v>44628</v>
      </c>
      <c r="F3231" s="1">
        <v>592</v>
      </c>
      <c r="G3231" s="1">
        <v>592</v>
      </c>
      <c r="H3231" s="9">
        <v>0</v>
      </c>
    </row>
    <row r="3232" spans="1:8" x14ac:dyDescent="0.3">
      <c r="A3232" t="s">
        <v>7726</v>
      </c>
      <c r="B3232" t="s">
        <v>7727</v>
      </c>
      <c r="C3232">
        <v>0</v>
      </c>
      <c r="E3232" s="2">
        <v>44614</v>
      </c>
      <c r="F3232" s="1">
        <v>0</v>
      </c>
      <c r="G3232" s="1">
        <v>0</v>
      </c>
      <c r="H3232" s="9">
        <v>0</v>
      </c>
    </row>
    <row r="3233" spans="1:8" x14ac:dyDescent="0.3">
      <c r="A3233" t="s">
        <v>2124</v>
      </c>
      <c r="B3233" t="s">
        <v>2125</v>
      </c>
      <c r="C3233">
        <v>20</v>
      </c>
      <c r="D3233" s="2">
        <v>44615</v>
      </c>
      <c r="E3233" s="2">
        <v>44642</v>
      </c>
      <c r="F3233" s="1">
        <v>4999</v>
      </c>
      <c r="G3233" s="1">
        <v>4961</v>
      </c>
      <c r="H3233" s="9">
        <v>0</v>
      </c>
    </row>
    <row r="3234" spans="1:8" x14ac:dyDescent="0.3">
      <c r="A3234" t="s">
        <v>2144</v>
      </c>
      <c r="B3234" t="s">
        <v>2145</v>
      </c>
      <c r="C3234">
        <v>20</v>
      </c>
      <c r="D3234" s="2">
        <v>44615</v>
      </c>
      <c r="E3234" s="2">
        <v>44642</v>
      </c>
      <c r="F3234" s="1">
        <v>592</v>
      </c>
      <c r="G3234" s="1">
        <v>589</v>
      </c>
      <c r="H3234" s="9">
        <v>0</v>
      </c>
    </row>
    <row r="3235" spans="1:8" x14ac:dyDescent="0.3">
      <c r="A3235" t="s">
        <v>2188</v>
      </c>
      <c r="B3235" t="s">
        <v>2189</v>
      </c>
      <c r="C3235">
        <v>20</v>
      </c>
      <c r="D3235" s="2">
        <v>44615</v>
      </c>
      <c r="E3235" s="2">
        <v>44642</v>
      </c>
      <c r="F3235" s="1">
        <v>28298</v>
      </c>
      <c r="G3235" s="1">
        <v>28079</v>
      </c>
      <c r="H3235" s="9">
        <v>0</v>
      </c>
    </row>
    <row r="3236" spans="1:8" x14ac:dyDescent="0.3">
      <c r="A3236" t="s">
        <v>7728</v>
      </c>
      <c r="B3236" t="s">
        <v>7729</v>
      </c>
      <c r="C3236">
        <v>0</v>
      </c>
      <c r="E3236" s="2">
        <v>44616</v>
      </c>
      <c r="F3236" s="1">
        <v>0</v>
      </c>
      <c r="G3236" s="1">
        <v>0</v>
      </c>
      <c r="H3236" s="9">
        <v>0</v>
      </c>
    </row>
    <row r="3237" spans="1:8" x14ac:dyDescent="0.3">
      <c r="A3237" t="s">
        <v>3214</v>
      </c>
      <c r="B3237" t="s">
        <v>3215</v>
      </c>
      <c r="C3237">
        <v>10</v>
      </c>
      <c r="D3237" s="2">
        <v>44617</v>
      </c>
      <c r="E3237" s="2">
        <v>44630</v>
      </c>
      <c r="F3237" s="1">
        <v>312</v>
      </c>
      <c r="G3237" s="1">
        <v>312</v>
      </c>
      <c r="H3237" s="9">
        <v>0</v>
      </c>
    </row>
    <row r="3238" spans="1:8" x14ac:dyDescent="0.3">
      <c r="A3238" t="s">
        <v>3224</v>
      </c>
      <c r="B3238" t="s">
        <v>3225</v>
      </c>
      <c r="C3238">
        <v>10</v>
      </c>
      <c r="D3238" s="2">
        <v>44617</v>
      </c>
      <c r="E3238" s="2">
        <v>44630</v>
      </c>
      <c r="F3238" s="1">
        <v>5132</v>
      </c>
      <c r="G3238" s="1">
        <v>5132</v>
      </c>
      <c r="H3238" s="9">
        <v>0</v>
      </c>
    </row>
    <row r="3239" spans="1:8" x14ac:dyDescent="0.3">
      <c r="A3239" t="s">
        <v>2138</v>
      </c>
      <c r="B3239" t="s">
        <v>2139</v>
      </c>
      <c r="C3239">
        <v>60</v>
      </c>
      <c r="D3239" s="2">
        <v>44617</v>
      </c>
      <c r="E3239" s="2">
        <v>44700</v>
      </c>
      <c r="F3239" s="1">
        <v>111108</v>
      </c>
      <c r="G3239" s="1">
        <v>111108</v>
      </c>
      <c r="H3239" s="9">
        <v>0</v>
      </c>
    </row>
    <row r="3240" spans="1:8" x14ac:dyDescent="0.3">
      <c r="A3240" t="s">
        <v>2158</v>
      </c>
      <c r="B3240" t="s">
        <v>2159</v>
      </c>
      <c r="C3240">
        <v>60</v>
      </c>
      <c r="D3240" s="2">
        <v>44617</v>
      </c>
      <c r="E3240" s="2">
        <v>44700</v>
      </c>
      <c r="F3240" s="1">
        <v>592</v>
      </c>
      <c r="G3240" s="1">
        <v>592</v>
      </c>
      <c r="H3240" s="9">
        <v>0</v>
      </c>
    </row>
    <row r="3241" spans="1:8" x14ac:dyDescent="0.3">
      <c r="A3241" t="s">
        <v>2473</v>
      </c>
      <c r="B3241" t="s">
        <v>2474</v>
      </c>
      <c r="C3241">
        <v>10</v>
      </c>
      <c r="D3241" s="2">
        <v>44620</v>
      </c>
      <c r="E3241" s="2">
        <v>44631</v>
      </c>
      <c r="F3241" s="1">
        <v>5405</v>
      </c>
      <c r="G3241" s="1">
        <v>5405</v>
      </c>
      <c r="H3241" s="9">
        <v>0</v>
      </c>
    </row>
    <row r="3242" spans="1:8" x14ac:dyDescent="0.3">
      <c r="A3242" t="s">
        <v>2952</v>
      </c>
      <c r="B3242" t="s">
        <v>2953</v>
      </c>
      <c r="C3242">
        <v>50</v>
      </c>
      <c r="D3242" s="2">
        <v>44621</v>
      </c>
      <c r="E3242" s="2">
        <v>44690</v>
      </c>
      <c r="F3242" s="1">
        <v>37400</v>
      </c>
      <c r="G3242" s="1">
        <v>37255</v>
      </c>
      <c r="H3242" s="9">
        <v>0</v>
      </c>
    </row>
    <row r="3243" spans="1:8" x14ac:dyDescent="0.3">
      <c r="A3243" t="s">
        <v>2956</v>
      </c>
      <c r="B3243" t="s">
        <v>2957</v>
      </c>
      <c r="C3243">
        <v>50</v>
      </c>
      <c r="D3243" s="2">
        <v>44621</v>
      </c>
      <c r="E3243" s="2">
        <v>44690</v>
      </c>
      <c r="F3243" s="1">
        <v>11839</v>
      </c>
      <c r="G3243" s="1">
        <v>11808</v>
      </c>
      <c r="H3243" s="9">
        <v>0</v>
      </c>
    </row>
    <row r="3244" spans="1:8" x14ac:dyDescent="0.3">
      <c r="A3244" t="s">
        <v>1980</v>
      </c>
      <c r="B3244" t="s">
        <v>1981</v>
      </c>
      <c r="C3244">
        <v>5</v>
      </c>
      <c r="D3244" s="2">
        <v>44623</v>
      </c>
      <c r="E3244" s="2">
        <v>44629</v>
      </c>
      <c r="F3244" s="1">
        <v>1937</v>
      </c>
      <c r="G3244" s="1">
        <v>1937</v>
      </c>
      <c r="H3244" s="9">
        <v>0</v>
      </c>
    </row>
    <row r="3245" spans="1:8" x14ac:dyDescent="0.3">
      <c r="A3245" t="s">
        <v>2930</v>
      </c>
      <c r="B3245" t="s">
        <v>2931</v>
      </c>
      <c r="C3245">
        <v>10</v>
      </c>
      <c r="D3245" s="2">
        <v>44624</v>
      </c>
      <c r="E3245" s="2">
        <v>44637</v>
      </c>
      <c r="F3245" s="1">
        <v>2703</v>
      </c>
      <c r="G3245" s="1">
        <v>2703</v>
      </c>
      <c r="H3245" s="9">
        <v>0</v>
      </c>
    </row>
    <row r="3246" spans="1:8" x14ac:dyDescent="0.3">
      <c r="A3246" t="s">
        <v>3020</v>
      </c>
      <c r="B3246" t="s">
        <v>3021</v>
      </c>
      <c r="C3246">
        <v>5</v>
      </c>
      <c r="D3246" s="2">
        <v>44624</v>
      </c>
      <c r="E3246" s="2">
        <v>44631</v>
      </c>
      <c r="F3246" s="1">
        <v>625</v>
      </c>
      <c r="G3246" s="1">
        <v>625</v>
      </c>
      <c r="H3246" s="9">
        <v>0</v>
      </c>
    </row>
    <row r="3247" spans="1:8" x14ac:dyDescent="0.3">
      <c r="A3247" t="s">
        <v>3042</v>
      </c>
      <c r="B3247" t="s">
        <v>3043</v>
      </c>
      <c r="C3247">
        <v>5</v>
      </c>
      <c r="D3247" s="2">
        <v>44624</v>
      </c>
      <c r="E3247" s="2">
        <v>44631</v>
      </c>
      <c r="F3247" s="1">
        <v>3531</v>
      </c>
      <c r="G3247" s="1">
        <v>3443</v>
      </c>
      <c r="H3247" s="9">
        <v>0</v>
      </c>
    </row>
    <row r="3248" spans="1:8" x14ac:dyDescent="0.3">
      <c r="A3248" t="s">
        <v>2424</v>
      </c>
      <c r="B3248" t="s">
        <v>2425</v>
      </c>
      <c r="C3248">
        <v>5</v>
      </c>
      <c r="D3248" s="2">
        <v>44629</v>
      </c>
      <c r="E3248" s="2">
        <v>44635</v>
      </c>
      <c r="F3248" s="1">
        <v>4156</v>
      </c>
      <c r="G3248" s="1">
        <v>4156</v>
      </c>
      <c r="H3248" s="9">
        <v>0</v>
      </c>
    </row>
    <row r="3249" spans="1:8" x14ac:dyDescent="0.3">
      <c r="A3249" t="s">
        <v>2311</v>
      </c>
      <c r="B3249" t="s">
        <v>2312</v>
      </c>
      <c r="C3249">
        <v>10</v>
      </c>
      <c r="D3249" s="2">
        <v>44629</v>
      </c>
      <c r="E3249" s="2">
        <v>44642</v>
      </c>
      <c r="F3249" s="1">
        <v>9967</v>
      </c>
      <c r="G3249" s="1">
        <v>9967</v>
      </c>
      <c r="H3249" s="9">
        <v>0</v>
      </c>
    </row>
    <row r="3250" spans="1:8" x14ac:dyDescent="0.3">
      <c r="A3250" t="s">
        <v>2323</v>
      </c>
      <c r="B3250" t="s">
        <v>2324</v>
      </c>
      <c r="C3250">
        <v>10</v>
      </c>
      <c r="D3250" s="2">
        <v>44629</v>
      </c>
      <c r="E3250" s="2">
        <v>44642</v>
      </c>
      <c r="F3250" s="1">
        <v>3552</v>
      </c>
      <c r="G3250" s="1">
        <v>3552</v>
      </c>
      <c r="H3250" s="9">
        <v>0</v>
      </c>
    </row>
    <row r="3251" spans="1:8" x14ac:dyDescent="0.3">
      <c r="A3251" t="s">
        <v>2341</v>
      </c>
      <c r="B3251" t="s">
        <v>2342</v>
      </c>
      <c r="C3251">
        <v>10</v>
      </c>
      <c r="D3251" s="2">
        <v>44629</v>
      </c>
      <c r="E3251" s="2">
        <v>44642</v>
      </c>
      <c r="F3251" s="1">
        <v>48254</v>
      </c>
      <c r="G3251" s="1">
        <v>48254</v>
      </c>
      <c r="H3251" s="9">
        <v>0</v>
      </c>
    </row>
    <row r="3252" spans="1:8" x14ac:dyDescent="0.3">
      <c r="A3252" t="s">
        <v>1982</v>
      </c>
      <c r="B3252" t="s">
        <v>1983</v>
      </c>
      <c r="C3252">
        <v>15</v>
      </c>
      <c r="D3252" s="2">
        <v>44630</v>
      </c>
      <c r="E3252" s="2">
        <v>44650</v>
      </c>
      <c r="F3252" s="1">
        <v>11623</v>
      </c>
      <c r="G3252" s="1">
        <v>11623</v>
      </c>
      <c r="H3252" s="9">
        <v>0</v>
      </c>
    </row>
    <row r="3253" spans="1:8" x14ac:dyDescent="0.3">
      <c r="A3253" t="s">
        <v>7730</v>
      </c>
      <c r="B3253" t="s">
        <v>7731</v>
      </c>
      <c r="C3253">
        <v>0</v>
      </c>
      <c r="E3253" s="2">
        <v>44630</v>
      </c>
      <c r="F3253" s="1">
        <v>0</v>
      </c>
      <c r="G3253" s="1">
        <v>0</v>
      </c>
      <c r="H3253" s="9">
        <v>0</v>
      </c>
    </row>
    <row r="3254" spans="1:8" x14ac:dyDescent="0.3">
      <c r="A3254" t="s">
        <v>2734</v>
      </c>
      <c r="B3254" t="s">
        <v>2735</v>
      </c>
      <c r="C3254">
        <v>10</v>
      </c>
      <c r="D3254" s="2">
        <v>44631</v>
      </c>
      <c r="E3254" s="2">
        <v>44644</v>
      </c>
      <c r="F3254" s="1">
        <v>14518</v>
      </c>
      <c r="G3254" s="1">
        <v>14095</v>
      </c>
      <c r="H3254" s="9">
        <v>0</v>
      </c>
    </row>
    <row r="3255" spans="1:8" x14ac:dyDescent="0.3">
      <c r="A3255" t="s">
        <v>3024</v>
      </c>
      <c r="B3255" t="s">
        <v>3025</v>
      </c>
      <c r="C3255">
        <v>60</v>
      </c>
      <c r="D3255" s="2">
        <v>44631</v>
      </c>
      <c r="E3255" s="2">
        <v>44718</v>
      </c>
      <c r="F3255" s="1">
        <v>625</v>
      </c>
      <c r="G3255" s="1">
        <v>625</v>
      </c>
      <c r="H3255" s="9">
        <v>0</v>
      </c>
    </row>
    <row r="3256" spans="1:8" x14ac:dyDescent="0.3">
      <c r="A3256" t="s">
        <v>3026</v>
      </c>
      <c r="B3256" t="s">
        <v>3027</v>
      </c>
      <c r="C3256">
        <v>60</v>
      </c>
      <c r="D3256" s="2">
        <v>44631</v>
      </c>
      <c r="E3256" s="2">
        <v>44718</v>
      </c>
      <c r="F3256" s="1">
        <v>26046</v>
      </c>
      <c r="G3256" s="1">
        <v>26046</v>
      </c>
      <c r="H3256" s="9">
        <v>0</v>
      </c>
    </row>
    <row r="3257" spans="1:8" x14ac:dyDescent="0.3">
      <c r="A3257" t="s">
        <v>3044</v>
      </c>
      <c r="B3257" t="s">
        <v>3045</v>
      </c>
      <c r="C3257">
        <v>60</v>
      </c>
      <c r="D3257" s="2">
        <v>44631</v>
      </c>
      <c r="E3257" s="2">
        <v>44718</v>
      </c>
      <c r="F3257" s="1">
        <v>25344</v>
      </c>
      <c r="G3257" s="1">
        <v>25344</v>
      </c>
      <c r="H3257" s="9">
        <v>0</v>
      </c>
    </row>
    <row r="3258" spans="1:8" x14ac:dyDescent="0.3">
      <c r="A3258" t="s">
        <v>2475</v>
      </c>
      <c r="B3258" t="s">
        <v>2476</v>
      </c>
      <c r="C3258">
        <v>5</v>
      </c>
      <c r="D3258" s="2">
        <v>44634</v>
      </c>
      <c r="E3258" s="2">
        <v>44638</v>
      </c>
      <c r="F3258" s="1">
        <v>106671</v>
      </c>
      <c r="G3258" s="1">
        <v>106671</v>
      </c>
      <c r="H3258" s="9">
        <v>0</v>
      </c>
    </row>
    <row r="3259" spans="1:8" x14ac:dyDescent="0.3">
      <c r="A3259" t="s">
        <v>2495</v>
      </c>
      <c r="B3259" t="s">
        <v>2496</v>
      </c>
      <c r="C3259">
        <v>5</v>
      </c>
      <c r="D3259" s="2">
        <v>44634</v>
      </c>
      <c r="E3259" s="2">
        <v>44638</v>
      </c>
      <c r="F3259" s="1">
        <v>592</v>
      </c>
      <c r="G3259" s="1">
        <v>592</v>
      </c>
      <c r="H3259" s="9">
        <v>0</v>
      </c>
    </row>
    <row r="3260" spans="1:8" x14ac:dyDescent="0.3">
      <c r="A3260" t="s">
        <v>2499</v>
      </c>
      <c r="B3260" t="s">
        <v>2476</v>
      </c>
      <c r="C3260">
        <v>5</v>
      </c>
      <c r="D3260" s="2">
        <v>44634</v>
      </c>
      <c r="E3260" s="2">
        <v>44638</v>
      </c>
      <c r="F3260" s="1">
        <v>0</v>
      </c>
      <c r="G3260" s="1">
        <v>0</v>
      </c>
      <c r="H3260" s="9">
        <v>0</v>
      </c>
    </row>
    <row r="3261" spans="1:8" x14ac:dyDescent="0.3">
      <c r="A3261" t="s">
        <v>2426</v>
      </c>
      <c r="B3261" t="s">
        <v>2427</v>
      </c>
      <c r="C3261">
        <v>10</v>
      </c>
      <c r="D3261" s="2">
        <v>44636</v>
      </c>
      <c r="E3261" s="2">
        <v>44649</v>
      </c>
      <c r="F3261" s="1">
        <v>4156</v>
      </c>
      <c r="G3261" s="1">
        <v>4156</v>
      </c>
      <c r="H3261" s="9">
        <v>0</v>
      </c>
    </row>
    <row r="3262" spans="1:8" x14ac:dyDescent="0.3">
      <c r="A3262" t="s">
        <v>7732</v>
      </c>
      <c r="B3262" t="s">
        <v>7733</v>
      </c>
      <c r="C3262">
        <v>0</v>
      </c>
      <c r="E3262" s="2">
        <v>44637</v>
      </c>
      <c r="F3262" s="1">
        <v>0</v>
      </c>
      <c r="G3262" s="1">
        <v>0</v>
      </c>
      <c r="H3262" s="9">
        <v>0</v>
      </c>
    </row>
    <row r="3263" spans="1:8" x14ac:dyDescent="0.3">
      <c r="A3263" t="s">
        <v>7734</v>
      </c>
      <c r="B3263" t="s">
        <v>7735</v>
      </c>
      <c r="C3263">
        <v>0</v>
      </c>
      <c r="E3263" t="s">
        <v>7736</v>
      </c>
      <c r="F3263" s="1">
        <v>0</v>
      </c>
      <c r="G3263" s="1">
        <v>0</v>
      </c>
      <c r="H3263" s="9">
        <v>0</v>
      </c>
    </row>
    <row r="3264" spans="1:8" x14ac:dyDescent="0.3">
      <c r="A3264" t="s">
        <v>7737</v>
      </c>
      <c r="B3264" t="s">
        <v>7738</v>
      </c>
      <c r="C3264">
        <v>0</v>
      </c>
      <c r="E3264" s="2">
        <v>44637</v>
      </c>
      <c r="F3264" s="1">
        <v>0</v>
      </c>
      <c r="G3264" s="1">
        <v>0</v>
      </c>
      <c r="H3264" s="9">
        <v>0</v>
      </c>
    </row>
    <row r="3265" spans="1:8" x14ac:dyDescent="0.3">
      <c r="A3265" t="s">
        <v>2542</v>
      </c>
      <c r="B3265" t="s">
        <v>2543</v>
      </c>
      <c r="C3265">
        <v>5</v>
      </c>
      <c r="D3265" s="2">
        <v>44638</v>
      </c>
      <c r="E3265" s="2">
        <v>44644</v>
      </c>
      <c r="F3265" s="1">
        <v>0</v>
      </c>
      <c r="G3265" s="1">
        <v>0</v>
      </c>
      <c r="H3265" s="9">
        <v>0</v>
      </c>
    </row>
    <row r="3266" spans="1:8" x14ac:dyDescent="0.3">
      <c r="A3266" t="s">
        <v>2134</v>
      </c>
      <c r="B3266" t="s">
        <v>2135</v>
      </c>
      <c r="C3266">
        <v>20</v>
      </c>
      <c r="D3266" s="2">
        <v>44638</v>
      </c>
      <c r="E3266" s="2">
        <v>44665</v>
      </c>
      <c r="F3266" s="1">
        <v>20778</v>
      </c>
      <c r="G3266" s="1">
        <v>20778</v>
      </c>
      <c r="H3266" s="9">
        <v>0</v>
      </c>
    </row>
    <row r="3267" spans="1:8" x14ac:dyDescent="0.3">
      <c r="A3267" t="s">
        <v>2154</v>
      </c>
      <c r="B3267" t="s">
        <v>2155</v>
      </c>
      <c r="C3267">
        <v>20</v>
      </c>
      <c r="D3267" s="2">
        <v>44638</v>
      </c>
      <c r="E3267" s="2">
        <v>44665</v>
      </c>
      <c r="F3267" s="1">
        <v>592</v>
      </c>
      <c r="G3267" s="1">
        <v>592</v>
      </c>
      <c r="H3267" s="9">
        <v>0</v>
      </c>
    </row>
    <row r="3268" spans="1:8" x14ac:dyDescent="0.3">
      <c r="A3268" t="s">
        <v>7739</v>
      </c>
      <c r="B3268" t="s">
        <v>7740</v>
      </c>
      <c r="C3268">
        <v>0</v>
      </c>
      <c r="E3268" s="2">
        <v>44642</v>
      </c>
      <c r="F3268" s="1">
        <v>0</v>
      </c>
      <c r="G3268" s="1">
        <v>0</v>
      </c>
      <c r="H3268" s="9">
        <v>0</v>
      </c>
    </row>
    <row r="3269" spans="1:8" x14ac:dyDescent="0.3">
      <c r="A3269" t="s">
        <v>2566</v>
      </c>
      <c r="B3269" t="s">
        <v>2567</v>
      </c>
      <c r="C3269">
        <v>5</v>
      </c>
      <c r="D3269" s="2">
        <v>44643</v>
      </c>
      <c r="E3269" s="2">
        <v>44649</v>
      </c>
      <c r="F3269" s="1">
        <v>7642</v>
      </c>
      <c r="G3269" s="1">
        <v>7642</v>
      </c>
      <c r="H3269" s="9">
        <v>0</v>
      </c>
    </row>
    <row r="3270" spans="1:8" x14ac:dyDescent="0.3">
      <c r="A3270" t="s">
        <v>2574</v>
      </c>
      <c r="B3270" t="s">
        <v>2575</v>
      </c>
      <c r="C3270">
        <v>5</v>
      </c>
      <c r="D3270" s="2">
        <v>44643</v>
      </c>
      <c r="E3270" s="2">
        <v>44649</v>
      </c>
      <c r="F3270" s="1">
        <v>1184</v>
      </c>
      <c r="G3270" s="1">
        <v>1184</v>
      </c>
      <c r="H3270" s="9">
        <v>0</v>
      </c>
    </row>
    <row r="3271" spans="1:8" x14ac:dyDescent="0.3">
      <c r="A3271" t="s">
        <v>2580</v>
      </c>
      <c r="B3271" t="s">
        <v>2581</v>
      </c>
      <c r="C3271">
        <v>5</v>
      </c>
      <c r="D3271" s="2">
        <v>44643</v>
      </c>
      <c r="E3271" s="2">
        <v>44649</v>
      </c>
      <c r="F3271" s="1">
        <v>21590</v>
      </c>
      <c r="G3271" s="1">
        <v>21590</v>
      </c>
      <c r="H3271" s="9">
        <v>0</v>
      </c>
    </row>
    <row r="3272" spans="1:8" x14ac:dyDescent="0.3">
      <c r="A3272" t="s">
        <v>2166</v>
      </c>
      <c r="B3272" t="s">
        <v>2167</v>
      </c>
      <c r="C3272">
        <v>20</v>
      </c>
      <c r="D3272" s="2">
        <v>44643</v>
      </c>
      <c r="E3272" s="2">
        <v>44670</v>
      </c>
      <c r="F3272" s="1">
        <v>5818</v>
      </c>
      <c r="G3272" s="1">
        <v>5818</v>
      </c>
      <c r="H3272" s="9">
        <v>0</v>
      </c>
    </row>
    <row r="3273" spans="1:8" x14ac:dyDescent="0.3">
      <c r="A3273" t="s">
        <v>2174</v>
      </c>
      <c r="B3273" t="s">
        <v>2175</v>
      </c>
      <c r="C3273">
        <v>20</v>
      </c>
      <c r="D3273" s="2">
        <v>44643</v>
      </c>
      <c r="E3273" s="2">
        <v>44670</v>
      </c>
      <c r="F3273" s="1">
        <v>592</v>
      </c>
      <c r="G3273" s="1">
        <v>592</v>
      </c>
      <c r="H3273" s="9">
        <v>0</v>
      </c>
    </row>
    <row r="3274" spans="1:8" x14ac:dyDescent="0.3">
      <c r="A3274" t="s">
        <v>2190</v>
      </c>
      <c r="B3274" t="s">
        <v>2191</v>
      </c>
      <c r="C3274">
        <v>20</v>
      </c>
      <c r="D3274" s="2">
        <v>44643</v>
      </c>
      <c r="E3274" s="2">
        <v>44670</v>
      </c>
      <c r="F3274" s="1">
        <v>16864</v>
      </c>
      <c r="G3274" s="1">
        <v>16864</v>
      </c>
      <c r="H3274" s="9">
        <v>0</v>
      </c>
    </row>
    <row r="3275" spans="1:8" x14ac:dyDescent="0.3">
      <c r="A3275" t="s">
        <v>7741</v>
      </c>
      <c r="B3275" t="s">
        <v>7742</v>
      </c>
      <c r="C3275">
        <v>0</v>
      </c>
      <c r="E3275" s="2">
        <v>44644</v>
      </c>
      <c r="F3275" s="1">
        <v>0</v>
      </c>
      <c r="G3275" s="1">
        <v>0</v>
      </c>
      <c r="H3275" s="9">
        <v>0</v>
      </c>
    </row>
    <row r="3276" spans="1:8" x14ac:dyDescent="0.3">
      <c r="A3276" t="s">
        <v>2544</v>
      </c>
      <c r="B3276" t="s">
        <v>2545</v>
      </c>
      <c r="C3276">
        <v>1</v>
      </c>
      <c r="D3276" s="2">
        <v>44645</v>
      </c>
      <c r="E3276" s="2">
        <v>44645</v>
      </c>
      <c r="F3276" s="1">
        <v>0</v>
      </c>
      <c r="G3276" s="1">
        <v>0</v>
      </c>
      <c r="H3276" s="9">
        <v>0</v>
      </c>
    </row>
    <row r="3277" spans="1:8" x14ac:dyDescent="0.3">
      <c r="A3277" t="s">
        <v>2164</v>
      </c>
      <c r="B3277" t="s">
        <v>2165</v>
      </c>
      <c r="C3277">
        <v>20</v>
      </c>
      <c r="D3277" s="2">
        <v>44645</v>
      </c>
      <c r="E3277" s="2">
        <v>44672</v>
      </c>
      <c r="F3277" s="1">
        <v>19623</v>
      </c>
      <c r="G3277" s="1">
        <v>19051</v>
      </c>
      <c r="H3277" s="9">
        <v>0</v>
      </c>
    </row>
    <row r="3278" spans="1:8" x14ac:dyDescent="0.3">
      <c r="A3278" t="s">
        <v>2172</v>
      </c>
      <c r="B3278" t="s">
        <v>2173</v>
      </c>
      <c r="C3278">
        <v>20</v>
      </c>
      <c r="D3278" s="2">
        <v>44645</v>
      </c>
      <c r="E3278" s="2">
        <v>44672</v>
      </c>
      <c r="F3278" s="1">
        <v>592</v>
      </c>
      <c r="G3278" s="1">
        <v>580</v>
      </c>
      <c r="H3278" s="9">
        <v>0</v>
      </c>
    </row>
    <row r="3279" spans="1:8" x14ac:dyDescent="0.3">
      <c r="A3279" t="s">
        <v>2516</v>
      </c>
      <c r="B3279" t="s">
        <v>2517</v>
      </c>
      <c r="C3279">
        <v>5</v>
      </c>
      <c r="D3279" s="2">
        <v>44648</v>
      </c>
      <c r="E3279" s="2">
        <v>44652</v>
      </c>
      <c r="F3279" s="1">
        <v>5124</v>
      </c>
      <c r="G3279" s="1">
        <v>5124</v>
      </c>
      <c r="H3279" s="9">
        <v>0</v>
      </c>
    </row>
    <row r="3280" spans="1:8" x14ac:dyDescent="0.3">
      <c r="A3280" t="s">
        <v>2532</v>
      </c>
      <c r="B3280" t="s">
        <v>2533</v>
      </c>
      <c r="C3280">
        <v>5</v>
      </c>
      <c r="D3280" s="2">
        <v>44648</v>
      </c>
      <c r="E3280" s="2">
        <v>44652</v>
      </c>
      <c r="F3280" s="1">
        <v>592</v>
      </c>
      <c r="G3280" s="1">
        <v>592</v>
      </c>
      <c r="H3280" s="9">
        <v>0</v>
      </c>
    </row>
    <row r="3281" spans="1:8" x14ac:dyDescent="0.3">
      <c r="A3281" t="s">
        <v>2082</v>
      </c>
      <c r="B3281" t="s">
        <v>2083</v>
      </c>
      <c r="C3281">
        <v>5</v>
      </c>
      <c r="D3281" s="2">
        <v>44650</v>
      </c>
      <c r="E3281" s="2">
        <v>44656</v>
      </c>
      <c r="F3281" s="1">
        <v>8475</v>
      </c>
      <c r="G3281" s="1">
        <v>8475</v>
      </c>
      <c r="H3281" s="9">
        <v>0</v>
      </c>
    </row>
    <row r="3282" spans="1:8" x14ac:dyDescent="0.3">
      <c r="A3282" t="s">
        <v>2086</v>
      </c>
      <c r="B3282" t="s">
        <v>2087</v>
      </c>
      <c r="C3282">
        <v>5</v>
      </c>
      <c r="D3282" s="2">
        <v>44650</v>
      </c>
      <c r="E3282" s="2">
        <v>44656</v>
      </c>
      <c r="F3282" s="1">
        <v>3500</v>
      </c>
      <c r="G3282" s="1">
        <v>3500</v>
      </c>
      <c r="H3282" s="9">
        <v>0</v>
      </c>
    </row>
    <row r="3283" spans="1:8" x14ac:dyDescent="0.3">
      <c r="A3283" t="s">
        <v>1808</v>
      </c>
      <c r="B3283" t="s">
        <v>1809</v>
      </c>
      <c r="C3283">
        <v>10</v>
      </c>
      <c r="D3283" s="2">
        <v>44650</v>
      </c>
      <c r="E3283" s="2">
        <v>44663</v>
      </c>
      <c r="F3283" s="1">
        <v>41645</v>
      </c>
      <c r="G3283" s="1">
        <v>41645</v>
      </c>
      <c r="H3283" s="9">
        <v>0</v>
      </c>
    </row>
    <row r="3284" spans="1:8" x14ac:dyDescent="0.3">
      <c r="A3284" t="s">
        <v>1755</v>
      </c>
      <c r="B3284" t="s">
        <v>1756</v>
      </c>
      <c r="C3284">
        <v>15</v>
      </c>
      <c r="D3284" s="2">
        <v>44650</v>
      </c>
      <c r="E3284" s="2">
        <v>44670</v>
      </c>
      <c r="F3284" s="1">
        <v>15966</v>
      </c>
      <c r="G3284" s="1">
        <v>15966</v>
      </c>
      <c r="H3284" s="9">
        <v>0</v>
      </c>
    </row>
    <row r="3285" spans="1:8" x14ac:dyDescent="0.3">
      <c r="A3285" t="s">
        <v>2428</v>
      </c>
      <c r="B3285" t="s">
        <v>2429</v>
      </c>
      <c r="C3285">
        <v>25</v>
      </c>
      <c r="D3285" s="2">
        <v>44650</v>
      </c>
      <c r="E3285" s="2">
        <v>44684</v>
      </c>
      <c r="F3285" s="1">
        <v>100062</v>
      </c>
      <c r="G3285" s="1">
        <v>100062</v>
      </c>
      <c r="H3285" s="9">
        <v>0</v>
      </c>
    </row>
    <row r="3286" spans="1:8" x14ac:dyDescent="0.3">
      <c r="A3286" t="s">
        <v>2440</v>
      </c>
      <c r="B3286" t="s">
        <v>2441</v>
      </c>
      <c r="C3286">
        <v>25</v>
      </c>
      <c r="D3286" s="2">
        <v>44650</v>
      </c>
      <c r="E3286" s="2">
        <v>44684</v>
      </c>
      <c r="F3286" s="1">
        <v>592</v>
      </c>
      <c r="G3286" s="1">
        <v>592</v>
      </c>
      <c r="H3286" s="9">
        <v>0</v>
      </c>
    </row>
    <row r="3287" spans="1:8" x14ac:dyDescent="0.3">
      <c r="A3287" t="s">
        <v>2442</v>
      </c>
      <c r="B3287" t="s">
        <v>2429</v>
      </c>
      <c r="C3287">
        <v>25</v>
      </c>
      <c r="D3287" s="2">
        <v>44650</v>
      </c>
      <c r="E3287" s="2">
        <v>44684</v>
      </c>
      <c r="F3287" s="1">
        <v>0</v>
      </c>
      <c r="G3287" s="1">
        <v>0</v>
      </c>
      <c r="H3287" s="9">
        <v>0</v>
      </c>
    </row>
    <row r="3288" spans="1:8" x14ac:dyDescent="0.3">
      <c r="A3288" t="s">
        <v>1974</v>
      </c>
      <c r="B3288" t="s">
        <v>1975</v>
      </c>
      <c r="C3288">
        <v>10</v>
      </c>
      <c r="D3288" s="2">
        <v>44651</v>
      </c>
      <c r="E3288" s="2">
        <v>44664</v>
      </c>
      <c r="F3288" s="1">
        <v>4843</v>
      </c>
      <c r="G3288" s="1">
        <v>4843</v>
      </c>
      <c r="H3288" s="9">
        <v>0</v>
      </c>
    </row>
    <row r="3289" spans="1:8" x14ac:dyDescent="0.3">
      <c r="A3289" t="s">
        <v>7743</v>
      </c>
      <c r="B3289" t="s">
        <v>7744</v>
      </c>
      <c r="C3289">
        <v>0</v>
      </c>
      <c r="E3289" s="2">
        <v>44656</v>
      </c>
      <c r="F3289" s="1">
        <v>0</v>
      </c>
      <c r="G3289" s="1">
        <v>0</v>
      </c>
      <c r="H3289" s="9">
        <v>0</v>
      </c>
    </row>
    <row r="3290" spans="1:8" x14ac:dyDescent="0.3">
      <c r="A3290" t="s">
        <v>7745</v>
      </c>
      <c r="B3290" t="s">
        <v>7746</v>
      </c>
      <c r="C3290">
        <v>5</v>
      </c>
      <c r="D3290" t="s">
        <v>7747</v>
      </c>
      <c r="E3290" s="2">
        <v>44663</v>
      </c>
      <c r="F3290" s="1">
        <v>0</v>
      </c>
      <c r="G3290" s="1">
        <v>0</v>
      </c>
      <c r="H3290" s="9">
        <v>0</v>
      </c>
    </row>
    <row r="3291" spans="1:8" x14ac:dyDescent="0.3">
      <c r="A3291" t="s">
        <v>2076</v>
      </c>
      <c r="B3291" t="s">
        <v>2077</v>
      </c>
      <c r="C3291">
        <v>10</v>
      </c>
      <c r="D3291" s="2">
        <v>44657</v>
      </c>
      <c r="E3291" s="2">
        <v>44670</v>
      </c>
      <c r="F3291" s="1">
        <v>22184</v>
      </c>
      <c r="G3291" s="1">
        <v>22184</v>
      </c>
      <c r="H3291" s="9">
        <v>0</v>
      </c>
    </row>
    <row r="3292" spans="1:8" x14ac:dyDescent="0.3">
      <c r="A3292" t="s">
        <v>1745</v>
      </c>
      <c r="B3292" t="s">
        <v>1746</v>
      </c>
      <c r="C3292">
        <v>5</v>
      </c>
      <c r="D3292" s="2">
        <v>44664</v>
      </c>
      <c r="E3292" s="2">
        <v>44670</v>
      </c>
      <c r="F3292" s="1">
        <v>8169</v>
      </c>
      <c r="G3292" s="1">
        <v>8169</v>
      </c>
      <c r="H3292" s="9">
        <v>0</v>
      </c>
    </row>
    <row r="3293" spans="1:8" x14ac:dyDescent="0.3">
      <c r="A3293" t="s">
        <v>2062</v>
      </c>
      <c r="B3293" t="s">
        <v>2063</v>
      </c>
      <c r="C3293">
        <v>5</v>
      </c>
      <c r="D3293" s="2">
        <v>44664</v>
      </c>
      <c r="E3293" s="2">
        <v>44670</v>
      </c>
      <c r="F3293" s="1">
        <v>24119</v>
      </c>
      <c r="G3293" s="1">
        <v>23417</v>
      </c>
      <c r="H3293" s="9">
        <v>0</v>
      </c>
    </row>
    <row r="3294" spans="1:8" x14ac:dyDescent="0.3">
      <c r="A3294" t="s">
        <v>1810</v>
      </c>
      <c r="B3294" t="s">
        <v>1811</v>
      </c>
      <c r="C3294">
        <v>10</v>
      </c>
      <c r="D3294" s="2">
        <v>44664</v>
      </c>
      <c r="E3294" s="2">
        <v>44677</v>
      </c>
      <c r="F3294" s="1">
        <v>18569</v>
      </c>
      <c r="G3294" s="1">
        <v>18569</v>
      </c>
      <c r="H3294" s="9">
        <v>0</v>
      </c>
    </row>
    <row r="3295" spans="1:8" x14ac:dyDescent="0.3">
      <c r="A3295" t="s">
        <v>7748</v>
      </c>
      <c r="B3295" t="s">
        <v>7749</v>
      </c>
      <c r="C3295">
        <v>0</v>
      </c>
      <c r="E3295" s="2">
        <v>44664</v>
      </c>
      <c r="F3295" s="1">
        <v>0</v>
      </c>
      <c r="G3295" s="1">
        <v>0</v>
      </c>
      <c r="H3295" s="9">
        <v>0</v>
      </c>
    </row>
    <row r="3296" spans="1:8" x14ac:dyDescent="0.3">
      <c r="A3296" t="s">
        <v>1765</v>
      </c>
      <c r="B3296" t="s">
        <v>1766</v>
      </c>
      <c r="C3296">
        <v>10</v>
      </c>
      <c r="D3296" s="2">
        <v>44665</v>
      </c>
      <c r="E3296" s="2">
        <v>44678</v>
      </c>
      <c r="F3296" s="1">
        <v>34384</v>
      </c>
      <c r="G3296" s="1">
        <v>34384</v>
      </c>
      <c r="H3296" s="9">
        <v>0</v>
      </c>
    </row>
    <row r="3297" spans="1:8" x14ac:dyDescent="0.3">
      <c r="A3297" t="s">
        <v>7750</v>
      </c>
      <c r="B3297" t="s">
        <v>7751</v>
      </c>
      <c r="C3297">
        <v>0</v>
      </c>
      <c r="E3297" s="2">
        <v>44670</v>
      </c>
      <c r="F3297" s="1">
        <v>0</v>
      </c>
      <c r="G3297" s="1">
        <v>0</v>
      </c>
      <c r="H3297" s="9">
        <v>0</v>
      </c>
    </row>
    <row r="3298" spans="1:8" x14ac:dyDescent="0.3">
      <c r="A3298" t="s">
        <v>7752</v>
      </c>
      <c r="B3298" t="s">
        <v>7753</v>
      </c>
      <c r="C3298">
        <v>0</v>
      </c>
      <c r="E3298" s="2">
        <v>44670</v>
      </c>
      <c r="F3298" s="1">
        <v>0</v>
      </c>
      <c r="G3298" s="1">
        <v>0</v>
      </c>
      <c r="H3298" s="9">
        <v>0</v>
      </c>
    </row>
    <row r="3299" spans="1:8" x14ac:dyDescent="0.3">
      <c r="A3299" t="s">
        <v>1749</v>
      </c>
      <c r="B3299" t="s">
        <v>1750</v>
      </c>
      <c r="C3299">
        <v>5</v>
      </c>
      <c r="D3299" s="2">
        <v>44671</v>
      </c>
      <c r="E3299" s="2">
        <v>44677</v>
      </c>
      <c r="F3299" s="1">
        <v>8169</v>
      </c>
      <c r="G3299" s="1">
        <v>8169</v>
      </c>
      <c r="H3299" s="9">
        <v>0</v>
      </c>
    </row>
    <row r="3300" spans="1:8" x14ac:dyDescent="0.3">
      <c r="A3300" t="s">
        <v>7754</v>
      </c>
      <c r="B3300" t="s">
        <v>7755</v>
      </c>
      <c r="C3300">
        <v>0</v>
      </c>
      <c r="E3300" s="2">
        <v>44671</v>
      </c>
      <c r="F3300" s="1">
        <v>0</v>
      </c>
      <c r="G3300" s="1">
        <v>0</v>
      </c>
      <c r="H3300" s="9">
        <v>0</v>
      </c>
    </row>
    <row r="3301" spans="1:8" x14ac:dyDescent="0.3">
      <c r="A3301" t="s">
        <v>2754</v>
      </c>
      <c r="B3301" t="s">
        <v>2755</v>
      </c>
      <c r="C3301">
        <v>10</v>
      </c>
      <c r="D3301" s="2">
        <v>44672</v>
      </c>
      <c r="E3301" s="2">
        <v>44685</v>
      </c>
      <c r="F3301" s="1">
        <v>5026</v>
      </c>
      <c r="G3301" s="1">
        <v>4880</v>
      </c>
      <c r="H3301" s="9">
        <v>0</v>
      </c>
    </row>
    <row r="3302" spans="1:8" x14ac:dyDescent="0.3">
      <c r="A3302" t="s">
        <v>7756</v>
      </c>
      <c r="B3302" t="s">
        <v>7757</v>
      </c>
      <c r="C3302">
        <v>0</v>
      </c>
      <c r="E3302" s="2">
        <v>44677</v>
      </c>
      <c r="F3302" s="1">
        <v>0</v>
      </c>
      <c r="G3302" s="1">
        <v>0</v>
      </c>
      <c r="H3302" s="9">
        <v>0</v>
      </c>
    </row>
    <row r="3303" spans="1:8" x14ac:dyDescent="0.3">
      <c r="A3303" t="s">
        <v>2096</v>
      </c>
      <c r="B3303" t="s">
        <v>2097</v>
      </c>
      <c r="C3303">
        <v>1</v>
      </c>
      <c r="D3303" s="2">
        <v>44679</v>
      </c>
      <c r="E3303" s="2">
        <v>44679</v>
      </c>
      <c r="F3303" s="1">
        <v>7447</v>
      </c>
      <c r="G3303" s="1">
        <v>7447</v>
      </c>
      <c r="H3303" s="9">
        <v>0</v>
      </c>
    </row>
    <row r="3304" spans="1:8" x14ac:dyDescent="0.3">
      <c r="A3304" t="s">
        <v>2098</v>
      </c>
      <c r="B3304" t="s">
        <v>2099</v>
      </c>
      <c r="C3304">
        <v>1</v>
      </c>
      <c r="D3304" s="2">
        <v>44680</v>
      </c>
      <c r="E3304" s="2">
        <v>44680</v>
      </c>
      <c r="F3304" s="1">
        <v>6197</v>
      </c>
      <c r="G3304" s="1">
        <v>6197</v>
      </c>
      <c r="H3304" s="9">
        <v>0</v>
      </c>
    </row>
    <row r="3305" spans="1:8" x14ac:dyDescent="0.3">
      <c r="A3305" t="s">
        <v>7758</v>
      </c>
      <c r="B3305" t="s">
        <v>7759</v>
      </c>
      <c r="C3305">
        <v>0</v>
      </c>
      <c r="E3305" s="2">
        <v>44684</v>
      </c>
      <c r="F3305" s="1">
        <v>0</v>
      </c>
      <c r="G3305" s="1">
        <v>0</v>
      </c>
      <c r="H3305" s="9">
        <v>0</v>
      </c>
    </row>
    <row r="3306" spans="1:8" x14ac:dyDescent="0.3">
      <c r="A3306" t="s">
        <v>7760</v>
      </c>
      <c r="B3306" t="s">
        <v>7761</v>
      </c>
      <c r="C3306">
        <v>0</v>
      </c>
      <c r="E3306" s="2">
        <v>44685</v>
      </c>
      <c r="F3306" s="1">
        <v>0</v>
      </c>
      <c r="G3306" s="1">
        <v>0</v>
      </c>
      <c r="H3306" s="9">
        <v>0</v>
      </c>
    </row>
    <row r="3307" spans="1:8" x14ac:dyDescent="0.3">
      <c r="A3307" t="s">
        <v>3192</v>
      </c>
      <c r="B3307" t="s">
        <v>3193</v>
      </c>
      <c r="C3307">
        <v>10</v>
      </c>
      <c r="D3307" s="2">
        <v>44686</v>
      </c>
      <c r="E3307" s="2">
        <v>44699</v>
      </c>
      <c r="F3307" s="1">
        <v>5132</v>
      </c>
      <c r="G3307" s="1">
        <v>5132</v>
      </c>
      <c r="H3307" s="9">
        <v>0</v>
      </c>
    </row>
    <row r="3308" spans="1:8" x14ac:dyDescent="0.3">
      <c r="A3308" t="s">
        <v>2100</v>
      </c>
      <c r="B3308" t="s">
        <v>2101</v>
      </c>
      <c r="C3308">
        <v>15</v>
      </c>
      <c r="D3308" s="2">
        <v>44686</v>
      </c>
      <c r="E3308" s="2">
        <v>44706</v>
      </c>
      <c r="F3308" s="1">
        <v>27602</v>
      </c>
      <c r="G3308" s="1">
        <v>27602</v>
      </c>
      <c r="H3308" s="9">
        <v>0</v>
      </c>
    </row>
    <row r="3309" spans="1:8" x14ac:dyDescent="0.3">
      <c r="A3309" t="s">
        <v>2582</v>
      </c>
      <c r="B3309" t="s">
        <v>2583</v>
      </c>
      <c r="C3309">
        <v>20</v>
      </c>
      <c r="D3309" s="2">
        <v>44690</v>
      </c>
      <c r="E3309" s="2">
        <v>44718</v>
      </c>
      <c r="F3309" s="1">
        <v>28540</v>
      </c>
      <c r="G3309" s="1">
        <v>28540</v>
      </c>
      <c r="H3309" s="9">
        <v>0</v>
      </c>
    </row>
    <row r="3310" spans="1:8" x14ac:dyDescent="0.3">
      <c r="A3310" t="s">
        <v>2954</v>
      </c>
      <c r="B3310" t="s">
        <v>2955</v>
      </c>
      <c r="C3310">
        <v>10</v>
      </c>
      <c r="D3310" s="2">
        <v>44691</v>
      </c>
      <c r="E3310" s="2">
        <v>44704</v>
      </c>
      <c r="F3310" s="1">
        <v>312</v>
      </c>
      <c r="G3310" s="1">
        <v>312</v>
      </c>
      <c r="H3310" s="9">
        <v>0</v>
      </c>
    </row>
    <row r="3311" spans="1:8" x14ac:dyDescent="0.3">
      <c r="A3311" t="s">
        <v>2968</v>
      </c>
      <c r="B3311" t="s">
        <v>7762</v>
      </c>
      <c r="C3311">
        <v>10</v>
      </c>
      <c r="D3311" s="2">
        <v>44691</v>
      </c>
      <c r="E3311" s="2">
        <v>44704</v>
      </c>
      <c r="F3311" s="1">
        <v>4156</v>
      </c>
      <c r="G3311" s="1">
        <v>4156</v>
      </c>
      <c r="H3311" s="9">
        <v>0</v>
      </c>
    </row>
    <row r="3312" spans="1:8" x14ac:dyDescent="0.3">
      <c r="A3312" t="s">
        <v>7763</v>
      </c>
      <c r="B3312" t="s">
        <v>7764</v>
      </c>
      <c r="C3312">
        <v>0</v>
      </c>
      <c r="E3312" s="2">
        <v>44699</v>
      </c>
      <c r="F3312" s="1">
        <v>0</v>
      </c>
      <c r="G3312" s="1">
        <v>0</v>
      </c>
      <c r="H3312" s="9">
        <v>0</v>
      </c>
    </row>
    <row r="3313" spans="1:8" x14ac:dyDescent="0.3">
      <c r="A3313" t="s">
        <v>2168</v>
      </c>
      <c r="B3313" t="s">
        <v>2169</v>
      </c>
      <c r="C3313">
        <v>60</v>
      </c>
      <c r="D3313" s="2">
        <v>44701</v>
      </c>
      <c r="E3313" s="2">
        <v>44788</v>
      </c>
      <c r="F3313" s="1">
        <v>111108</v>
      </c>
      <c r="G3313" s="1">
        <v>111108</v>
      </c>
      <c r="H3313" s="9">
        <v>0</v>
      </c>
    </row>
    <row r="3314" spans="1:8" x14ac:dyDescent="0.3">
      <c r="A3314" t="s">
        <v>2178</v>
      </c>
      <c r="B3314" t="s">
        <v>2179</v>
      </c>
      <c r="C3314">
        <v>60</v>
      </c>
      <c r="D3314" s="2">
        <v>44701</v>
      </c>
      <c r="E3314" s="2">
        <v>44788</v>
      </c>
      <c r="F3314" s="1">
        <v>592</v>
      </c>
      <c r="G3314" s="1">
        <v>592</v>
      </c>
      <c r="H3314" s="9">
        <v>0</v>
      </c>
    </row>
    <row r="3315" spans="1:8" x14ac:dyDescent="0.3">
      <c r="A3315" t="s">
        <v>7765</v>
      </c>
      <c r="B3315" t="s">
        <v>7766</v>
      </c>
      <c r="C3315">
        <v>0</v>
      </c>
      <c r="E3315" s="2">
        <v>44704</v>
      </c>
      <c r="F3315" s="1">
        <v>0</v>
      </c>
      <c r="G3315" s="1">
        <v>0</v>
      </c>
      <c r="H3315" s="9">
        <v>0</v>
      </c>
    </row>
    <row r="3316" spans="1:8" x14ac:dyDescent="0.3">
      <c r="A3316" t="s">
        <v>3118</v>
      </c>
      <c r="B3316" t="s">
        <v>7767</v>
      </c>
      <c r="C3316">
        <v>20</v>
      </c>
      <c r="D3316" s="2">
        <v>44705</v>
      </c>
      <c r="E3316" s="2">
        <v>44733</v>
      </c>
      <c r="F3316" s="1">
        <v>5405</v>
      </c>
      <c r="G3316" s="1">
        <v>5405</v>
      </c>
      <c r="H3316" s="9">
        <v>0</v>
      </c>
    </row>
    <row r="3317" spans="1:8" x14ac:dyDescent="0.3">
      <c r="A3317" t="s">
        <v>2142</v>
      </c>
      <c r="B3317" t="s">
        <v>2143</v>
      </c>
      <c r="C3317">
        <v>35</v>
      </c>
      <c r="D3317" s="2">
        <v>44705</v>
      </c>
      <c r="E3317" s="2">
        <v>44755</v>
      </c>
      <c r="F3317" s="1">
        <v>68583</v>
      </c>
      <c r="G3317" s="1">
        <v>68583</v>
      </c>
      <c r="H3317" s="9">
        <v>0</v>
      </c>
    </row>
    <row r="3318" spans="1:8" x14ac:dyDescent="0.3">
      <c r="A3318" t="s">
        <v>2162</v>
      </c>
      <c r="B3318" t="s">
        <v>2163</v>
      </c>
      <c r="C3318">
        <v>35</v>
      </c>
      <c r="D3318" s="2">
        <v>44705</v>
      </c>
      <c r="E3318" s="2">
        <v>44755</v>
      </c>
      <c r="F3318" s="1">
        <v>592</v>
      </c>
      <c r="G3318" s="1">
        <v>592</v>
      </c>
      <c r="H3318" s="9">
        <v>0</v>
      </c>
    </row>
    <row r="3319" spans="1:8" x14ac:dyDescent="0.3">
      <c r="A3319" t="s">
        <v>2184</v>
      </c>
      <c r="B3319" t="s">
        <v>2185</v>
      </c>
      <c r="C3319">
        <v>35</v>
      </c>
      <c r="D3319" s="2">
        <v>44705</v>
      </c>
      <c r="E3319" s="2">
        <v>44755</v>
      </c>
      <c r="F3319" s="1">
        <v>43978</v>
      </c>
      <c r="G3319" s="1">
        <v>43978</v>
      </c>
      <c r="H3319" s="9">
        <v>0</v>
      </c>
    </row>
    <row r="3320" spans="1:8" x14ac:dyDescent="0.3">
      <c r="A3320" t="s">
        <v>7768</v>
      </c>
      <c r="B3320" t="s">
        <v>7769</v>
      </c>
      <c r="C3320">
        <v>0</v>
      </c>
      <c r="E3320" s="2">
        <v>44706</v>
      </c>
      <c r="F3320" s="1">
        <v>0</v>
      </c>
      <c r="G3320" s="1">
        <v>0</v>
      </c>
      <c r="H3320" s="9">
        <v>0</v>
      </c>
    </row>
    <row r="3321" spans="1:8" x14ac:dyDescent="0.3">
      <c r="A3321" t="s">
        <v>7770</v>
      </c>
      <c r="B3321" t="s">
        <v>7771</v>
      </c>
      <c r="C3321">
        <v>0</v>
      </c>
      <c r="E3321" t="s">
        <v>7772</v>
      </c>
      <c r="F3321" s="1">
        <v>0</v>
      </c>
      <c r="G3321" s="1">
        <v>0</v>
      </c>
      <c r="H3321" s="9">
        <v>0</v>
      </c>
    </row>
    <row r="3322" spans="1:8" x14ac:dyDescent="0.3">
      <c r="A3322" t="s">
        <v>2102</v>
      </c>
      <c r="B3322" t="s">
        <v>2103</v>
      </c>
      <c r="C3322">
        <v>2</v>
      </c>
      <c r="D3322" s="2">
        <v>44707</v>
      </c>
      <c r="E3322" s="2">
        <v>44708</v>
      </c>
      <c r="F3322" s="1">
        <v>3680</v>
      </c>
      <c r="G3322" s="1">
        <v>3680</v>
      </c>
      <c r="H3322" s="9">
        <v>0</v>
      </c>
    </row>
    <row r="3323" spans="1:8" x14ac:dyDescent="0.3">
      <c r="A3323" t="s">
        <v>1653</v>
      </c>
      <c r="B3323" t="s">
        <v>1654</v>
      </c>
      <c r="C3323">
        <v>10</v>
      </c>
      <c r="D3323" s="2">
        <v>44707</v>
      </c>
      <c r="E3323" s="2">
        <v>44721</v>
      </c>
      <c r="F3323" s="1">
        <v>74746</v>
      </c>
      <c r="G3323" s="1">
        <v>74746</v>
      </c>
      <c r="H3323" s="9">
        <v>0</v>
      </c>
    </row>
    <row r="3324" spans="1:8" x14ac:dyDescent="0.3">
      <c r="A3324" t="s">
        <v>2104</v>
      </c>
      <c r="B3324" t="s">
        <v>2105</v>
      </c>
      <c r="C3324">
        <v>5</v>
      </c>
      <c r="D3324" s="2">
        <v>44712</v>
      </c>
      <c r="E3324" s="2">
        <v>44718</v>
      </c>
      <c r="F3324" s="1">
        <v>43357</v>
      </c>
      <c r="G3324" s="1">
        <v>43357</v>
      </c>
      <c r="H3324" s="9">
        <v>0</v>
      </c>
    </row>
    <row r="3325" spans="1:8" x14ac:dyDescent="0.3">
      <c r="A3325" t="s">
        <v>7773</v>
      </c>
      <c r="B3325" t="s">
        <v>7774</v>
      </c>
      <c r="C3325">
        <v>0</v>
      </c>
      <c r="E3325" s="2">
        <v>44718</v>
      </c>
      <c r="F3325" s="1">
        <v>0</v>
      </c>
      <c r="G3325" s="1">
        <v>0</v>
      </c>
      <c r="H3325" s="9">
        <v>0</v>
      </c>
    </row>
    <row r="3326" spans="1:8" x14ac:dyDescent="0.3">
      <c r="A3326" t="s">
        <v>2136</v>
      </c>
      <c r="B3326" t="s">
        <v>2137</v>
      </c>
      <c r="C3326">
        <v>20</v>
      </c>
      <c r="D3326" s="2">
        <v>44718</v>
      </c>
      <c r="E3326" s="2">
        <v>44747</v>
      </c>
      <c r="F3326" s="1">
        <v>4253</v>
      </c>
      <c r="G3326" s="1">
        <v>4253</v>
      </c>
      <c r="H3326" s="9">
        <v>0</v>
      </c>
    </row>
    <row r="3327" spans="1:8" x14ac:dyDescent="0.3">
      <c r="A3327" t="s">
        <v>2156</v>
      </c>
      <c r="B3327" t="s">
        <v>2157</v>
      </c>
      <c r="C3327">
        <v>20</v>
      </c>
      <c r="D3327" s="2">
        <v>44718</v>
      </c>
      <c r="E3327" s="2">
        <v>44747</v>
      </c>
      <c r="F3327" s="1">
        <v>592</v>
      </c>
      <c r="G3327" s="1">
        <v>592</v>
      </c>
      <c r="H3327" s="9">
        <v>0</v>
      </c>
    </row>
    <row r="3328" spans="1:8" x14ac:dyDescent="0.3">
      <c r="A3328" t="s">
        <v>2186</v>
      </c>
      <c r="B3328" t="s">
        <v>2187</v>
      </c>
      <c r="C3328">
        <v>20</v>
      </c>
      <c r="D3328" s="2">
        <v>44718</v>
      </c>
      <c r="E3328" s="2">
        <v>44747</v>
      </c>
      <c r="F3328" s="1">
        <v>91339</v>
      </c>
      <c r="G3328" s="1">
        <v>91339</v>
      </c>
      <c r="H3328" s="9">
        <v>0</v>
      </c>
    </row>
    <row r="3329" spans="1:8" x14ac:dyDescent="0.3">
      <c r="A3329" t="s">
        <v>2584</v>
      </c>
      <c r="B3329" t="s">
        <v>2585</v>
      </c>
      <c r="C3329">
        <v>3</v>
      </c>
      <c r="D3329" s="2">
        <v>44719</v>
      </c>
      <c r="E3329" s="2">
        <v>44721</v>
      </c>
      <c r="F3329" s="1">
        <v>12125</v>
      </c>
      <c r="G3329" s="1">
        <v>12125</v>
      </c>
      <c r="H3329" s="9">
        <v>0</v>
      </c>
    </row>
    <row r="3330" spans="1:8" x14ac:dyDescent="0.3">
      <c r="A3330" t="s">
        <v>2106</v>
      </c>
      <c r="B3330" t="s">
        <v>2107</v>
      </c>
      <c r="C3330">
        <v>5</v>
      </c>
      <c r="D3330" s="2">
        <v>44719</v>
      </c>
      <c r="E3330" s="2">
        <v>44725</v>
      </c>
      <c r="F3330" s="1">
        <v>43357</v>
      </c>
      <c r="G3330" s="1">
        <v>43357</v>
      </c>
      <c r="H3330" s="9">
        <v>0</v>
      </c>
    </row>
    <row r="3331" spans="1:8" x14ac:dyDescent="0.3">
      <c r="A3331" t="s">
        <v>2586</v>
      </c>
      <c r="B3331" t="s">
        <v>2587</v>
      </c>
      <c r="C3331">
        <v>20</v>
      </c>
      <c r="D3331" s="2">
        <v>44722</v>
      </c>
      <c r="E3331" s="2">
        <v>44750</v>
      </c>
      <c r="F3331" s="1">
        <v>41494</v>
      </c>
      <c r="G3331" s="1">
        <v>41494</v>
      </c>
      <c r="H3331" s="9">
        <v>0</v>
      </c>
    </row>
    <row r="3332" spans="1:8" x14ac:dyDescent="0.3">
      <c r="A3332" t="s">
        <v>7775</v>
      </c>
      <c r="B3332" t="s">
        <v>7776</v>
      </c>
      <c r="C3332">
        <v>0</v>
      </c>
      <c r="E3332" s="2">
        <v>44725</v>
      </c>
      <c r="F3332" s="1">
        <v>0</v>
      </c>
      <c r="G3332" s="1">
        <v>0</v>
      </c>
      <c r="H3332" s="9">
        <v>0</v>
      </c>
    </row>
    <row r="3333" spans="1:8" x14ac:dyDescent="0.3">
      <c r="A3333" t="s">
        <v>1655</v>
      </c>
      <c r="B3333" t="s">
        <v>1656</v>
      </c>
      <c r="C3333">
        <v>15</v>
      </c>
      <c r="D3333" s="2">
        <v>44726</v>
      </c>
      <c r="E3333" s="2">
        <v>44747</v>
      </c>
      <c r="F3333" s="1">
        <v>74746</v>
      </c>
      <c r="G3333" s="1">
        <v>74746</v>
      </c>
      <c r="H3333" s="9">
        <v>0</v>
      </c>
    </row>
    <row r="3334" spans="1:8" x14ac:dyDescent="0.3">
      <c r="A3334" t="s">
        <v>1659</v>
      </c>
      <c r="B3334" t="s">
        <v>1656</v>
      </c>
      <c r="C3334">
        <v>15</v>
      </c>
      <c r="D3334" s="2">
        <v>44726</v>
      </c>
      <c r="E3334" s="2">
        <v>44747</v>
      </c>
      <c r="F3334" s="1">
        <v>74746</v>
      </c>
      <c r="G3334" s="1">
        <v>74746</v>
      </c>
      <c r="H3334" s="9">
        <v>0</v>
      </c>
    </row>
    <row r="3335" spans="1:8" x14ac:dyDescent="0.3">
      <c r="A3335" t="s">
        <v>7777</v>
      </c>
      <c r="B3335" t="s">
        <v>7778</v>
      </c>
      <c r="C3335">
        <v>0</v>
      </c>
      <c r="E3335" s="2">
        <v>44733</v>
      </c>
      <c r="F3335" s="1">
        <v>0</v>
      </c>
      <c r="G3335" s="1">
        <v>0</v>
      </c>
      <c r="H3335" s="9">
        <v>0</v>
      </c>
    </row>
    <row r="3336" spans="1:8" x14ac:dyDescent="0.3">
      <c r="A3336" t="s">
        <v>2140</v>
      </c>
      <c r="B3336" t="s">
        <v>2141</v>
      </c>
      <c r="C3336">
        <v>40</v>
      </c>
      <c r="D3336" s="2">
        <v>44734</v>
      </c>
      <c r="E3336" s="2">
        <v>44790</v>
      </c>
      <c r="F3336" s="1">
        <v>117543</v>
      </c>
      <c r="G3336" s="1">
        <v>117543</v>
      </c>
      <c r="H3336" s="9">
        <v>0</v>
      </c>
    </row>
    <row r="3337" spans="1:8" x14ac:dyDescent="0.3">
      <c r="A3337" t="s">
        <v>2160</v>
      </c>
      <c r="B3337" t="s">
        <v>2161</v>
      </c>
      <c r="C3337">
        <v>40</v>
      </c>
      <c r="D3337" s="2">
        <v>44734</v>
      </c>
      <c r="E3337" s="2">
        <v>44790</v>
      </c>
      <c r="F3337" s="1">
        <v>592</v>
      </c>
      <c r="G3337" s="1">
        <v>592</v>
      </c>
      <c r="H3337" s="9">
        <v>0</v>
      </c>
    </row>
    <row r="3338" spans="1:8" x14ac:dyDescent="0.3">
      <c r="A3338" t="s">
        <v>2610</v>
      </c>
      <c r="B3338" t="s">
        <v>2611</v>
      </c>
      <c r="C3338">
        <v>5</v>
      </c>
      <c r="D3338" s="2">
        <v>44742</v>
      </c>
      <c r="E3338" s="2">
        <v>44749</v>
      </c>
      <c r="F3338" s="1">
        <v>5124</v>
      </c>
      <c r="G3338" s="1">
        <v>5124</v>
      </c>
      <c r="H3338" s="9">
        <v>0</v>
      </c>
    </row>
    <row r="3339" spans="1:8" x14ac:dyDescent="0.3">
      <c r="A3339" t="s">
        <v>2628</v>
      </c>
      <c r="B3339" t="s">
        <v>2629</v>
      </c>
      <c r="C3339">
        <v>5</v>
      </c>
      <c r="D3339" s="2">
        <v>44742</v>
      </c>
      <c r="E3339" s="2">
        <v>44749</v>
      </c>
      <c r="F3339" s="1">
        <v>592</v>
      </c>
      <c r="G3339" s="1">
        <v>592</v>
      </c>
      <c r="H3339" s="9">
        <v>0</v>
      </c>
    </row>
    <row r="3340" spans="1:8" x14ac:dyDescent="0.3">
      <c r="A3340" t="s">
        <v>2644</v>
      </c>
      <c r="B3340" t="s">
        <v>2645</v>
      </c>
      <c r="C3340">
        <v>5</v>
      </c>
      <c r="D3340" s="2">
        <v>44742</v>
      </c>
      <c r="E3340" s="2">
        <v>44749</v>
      </c>
      <c r="F3340" s="1">
        <v>1250</v>
      </c>
      <c r="G3340" s="1">
        <v>1250</v>
      </c>
      <c r="H3340" s="9">
        <v>0</v>
      </c>
    </row>
    <row r="3341" spans="1:8" x14ac:dyDescent="0.3">
      <c r="A3341" t="s">
        <v>7779</v>
      </c>
      <c r="B3341" t="s">
        <v>7780</v>
      </c>
      <c r="C3341">
        <v>0</v>
      </c>
      <c r="E3341" s="2">
        <v>44747</v>
      </c>
      <c r="F3341" s="1">
        <v>0</v>
      </c>
      <c r="G3341" s="1">
        <v>0</v>
      </c>
      <c r="H3341" s="9">
        <v>0</v>
      </c>
    </row>
    <row r="3342" spans="1:8" x14ac:dyDescent="0.3">
      <c r="A3342" t="s">
        <v>1657</v>
      </c>
      <c r="B3342" t="s">
        <v>1658</v>
      </c>
      <c r="C3342">
        <v>2</v>
      </c>
      <c r="D3342" s="2">
        <v>44748</v>
      </c>
      <c r="E3342" s="2">
        <v>44749</v>
      </c>
      <c r="F3342" s="1">
        <v>14529</v>
      </c>
      <c r="G3342" s="1">
        <v>14529</v>
      </c>
      <c r="H3342" s="9">
        <v>0</v>
      </c>
    </row>
    <row r="3343" spans="1:8" x14ac:dyDescent="0.3">
      <c r="A3343" t="s">
        <v>2640</v>
      </c>
      <c r="B3343" t="s">
        <v>2641</v>
      </c>
      <c r="C3343">
        <v>1</v>
      </c>
      <c r="D3343" s="2">
        <v>44750</v>
      </c>
      <c r="E3343" s="2">
        <v>44750</v>
      </c>
      <c r="F3343" s="1">
        <v>2562</v>
      </c>
      <c r="G3343" s="1">
        <v>2562</v>
      </c>
      <c r="H3343" s="9">
        <v>0</v>
      </c>
    </row>
    <row r="3344" spans="1:8" x14ac:dyDescent="0.3">
      <c r="A3344" t="s">
        <v>1675</v>
      </c>
      <c r="B3344" t="s">
        <v>1676</v>
      </c>
      <c r="C3344">
        <v>20</v>
      </c>
      <c r="D3344" t="s">
        <v>7781</v>
      </c>
      <c r="E3344" s="2">
        <v>44777</v>
      </c>
      <c r="F3344" s="1">
        <v>3495</v>
      </c>
      <c r="G3344" s="1">
        <v>3495</v>
      </c>
      <c r="H3344" s="9">
        <v>0</v>
      </c>
    </row>
    <row r="3345" spans="1:8" x14ac:dyDescent="0.3">
      <c r="A3345" t="s">
        <v>2588</v>
      </c>
      <c r="B3345" t="s">
        <v>2589</v>
      </c>
      <c r="C3345">
        <v>2</v>
      </c>
      <c r="D3345" s="2">
        <v>44753</v>
      </c>
      <c r="E3345" s="2">
        <v>44754</v>
      </c>
      <c r="F3345" s="1">
        <v>17579</v>
      </c>
      <c r="G3345" s="1">
        <v>17579</v>
      </c>
      <c r="H3345" s="9">
        <v>0</v>
      </c>
    </row>
    <row r="3346" spans="1:8" x14ac:dyDescent="0.3">
      <c r="A3346" t="s">
        <v>2612</v>
      </c>
      <c r="B3346" t="s">
        <v>2613</v>
      </c>
      <c r="C3346">
        <v>5</v>
      </c>
      <c r="D3346" s="2">
        <v>44753</v>
      </c>
      <c r="E3346" s="2">
        <v>44757</v>
      </c>
      <c r="F3346" s="1">
        <v>12248</v>
      </c>
      <c r="G3346" s="1">
        <v>12248</v>
      </c>
      <c r="H3346" s="9">
        <v>0</v>
      </c>
    </row>
    <row r="3347" spans="1:8" x14ac:dyDescent="0.3">
      <c r="A3347" t="s">
        <v>2630</v>
      </c>
      <c r="B3347" t="s">
        <v>2631</v>
      </c>
      <c r="C3347">
        <v>5</v>
      </c>
      <c r="D3347" s="2">
        <v>44753</v>
      </c>
      <c r="E3347" s="2">
        <v>44757</v>
      </c>
      <c r="F3347" s="1">
        <v>592</v>
      </c>
      <c r="G3347" s="1">
        <v>592</v>
      </c>
      <c r="H3347" s="9">
        <v>0</v>
      </c>
    </row>
    <row r="3348" spans="1:8" x14ac:dyDescent="0.3">
      <c r="A3348" t="s">
        <v>2590</v>
      </c>
      <c r="B3348" t="s">
        <v>2591</v>
      </c>
      <c r="C3348">
        <v>5</v>
      </c>
      <c r="D3348" s="2">
        <v>44755</v>
      </c>
      <c r="E3348" s="2">
        <v>44761</v>
      </c>
      <c r="F3348" s="1">
        <v>9084</v>
      </c>
      <c r="G3348" s="1">
        <v>9084</v>
      </c>
      <c r="H3348" s="9">
        <v>0</v>
      </c>
    </row>
    <row r="3349" spans="1:8" x14ac:dyDescent="0.3">
      <c r="A3349" t="s">
        <v>2614</v>
      </c>
      <c r="B3349" t="s">
        <v>2615</v>
      </c>
      <c r="C3349">
        <v>5</v>
      </c>
      <c r="D3349" s="2">
        <v>44760</v>
      </c>
      <c r="E3349" s="2">
        <v>44764</v>
      </c>
      <c r="F3349" s="1">
        <v>851</v>
      </c>
      <c r="G3349" s="1">
        <v>851</v>
      </c>
      <c r="H3349" s="9">
        <v>0</v>
      </c>
    </row>
    <row r="3350" spans="1:8" x14ac:dyDescent="0.3">
      <c r="A3350" t="s">
        <v>2632</v>
      </c>
      <c r="B3350" t="s">
        <v>2633</v>
      </c>
      <c r="C3350">
        <v>5</v>
      </c>
      <c r="D3350" s="2">
        <v>44760</v>
      </c>
      <c r="E3350" s="2">
        <v>44764</v>
      </c>
      <c r="F3350" s="1">
        <v>592</v>
      </c>
      <c r="G3350" s="1">
        <v>592</v>
      </c>
      <c r="H3350" s="9">
        <v>0</v>
      </c>
    </row>
    <row r="3351" spans="1:8" x14ac:dyDescent="0.3">
      <c r="A3351" t="s">
        <v>2650</v>
      </c>
      <c r="B3351" t="s">
        <v>2651</v>
      </c>
      <c r="C3351">
        <v>5</v>
      </c>
      <c r="D3351" s="2">
        <v>44760</v>
      </c>
      <c r="E3351" s="2">
        <v>44764</v>
      </c>
      <c r="F3351" s="1">
        <v>14603</v>
      </c>
      <c r="G3351" s="1">
        <v>14603</v>
      </c>
      <c r="H3351" s="9">
        <v>0</v>
      </c>
    </row>
    <row r="3352" spans="1:8" x14ac:dyDescent="0.3">
      <c r="A3352" t="s">
        <v>2592</v>
      </c>
      <c r="B3352" t="s">
        <v>2593</v>
      </c>
      <c r="C3352">
        <v>5</v>
      </c>
      <c r="D3352" s="2">
        <v>44762</v>
      </c>
      <c r="E3352" s="2">
        <v>44768</v>
      </c>
      <c r="F3352" s="1">
        <v>11898</v>
      </c>
      <c r="G3352" s="1">
        <v>11898</v>
      </c>
      <c r="H3352" s="9">
        <v>0</v>
      </c>
    </row>
    <row r="3353" spans="1:8" x14ac:dyDescent="0.3">
      <c r="A3353" t="s">
        <v>7782</v>
      </c>
      <c r="B3353" t="s">
        <v>7783</v>
      </c>
      <c r="C3353">
        <v>0</v>
      </c>
      <c r="E3353" s="2">
        <v>44764</v>
      </c>
      <c r="F3353" s="1">
        <v>0</v>
      </c>
      <c r="G3353" s="1">
        <v>0</v>
      </c>
      <c r="H3353" s="9">
        <v>0</v>
      </c>
    </row>
    <row r="3354" spans="1:8" x14ac:dyDescent="0.3">
      <c r="A3354" t="s">
        <v>2616</v>
      </c>
      <c r="B3354" t="s">
        <v>2617</v>
      </c>
      <c r="C3354">
        <v>5</v>
      </c>
      <c r="D3354" s="2">
        <v>44767</v>
      </c>
      <c r="E3354" s="2">
        <v>44771</v>
      </c>
      <c r="F3354" s="1">
        <v>2421</v>
      </c>
      <c r="G3354" s="1">
        <v>2421</v>
      </c>
      <c r="H3354" s="9">
        <v>0</v>
      </c>
    </row>
    <row r="3355" spans="1:8" x14ac:dyDescent="0.3">
      <c r="A3355" t="s">
        <v>2634</v>
      </c>
      <c r="B3355" t="s">
        <v>2635</v>
      </c>
      <c r="C3355">
        <v>5</v>
      </c>
      <c r="D3355" s="2">
        <v>44767</v>
      </c>
      <c r="E3355" s="2">
        <v>44771</v>
      </c>
      <c r="F3355" s="1">
        <v>592</v>
      </c>
      <c r="G3355" s="1">
        <v>592</v>
      </c>
      <c r="H3355" s="9">
        <v>0</v>
      </c>
    </row>
    <row r="3356" spans="1:8" x14ac:dyDescent="0.3">
      <c r="A3356" t="s">
        <v>2646</v>
      </c>
      <c r="B3356" t="s">
        <v>2647</v>
      </c>
      <c r="C3356">
        <v>5</v>
      </c>
      <c r="D3356" s="2">
        <v>44767</v>
      </c>
      <c r="E3356" s="2">
        <v>44771</v>
      </c>
      <c r="F3356" s="1">
        <v>26192</v>
      </c>
      <c r="G3356" s="1">
        <v>26192</v>
      </c>
      <c r="H3356" s="9">
        <v>0</v>
      </c>
    </row>
    <row r="3357" spans="1:8" x14ac:dyDescent="0.3">
      <c r="A3357" t="s">
        <v>3172</v>
      </c>
      <c r="B3357" t="s">
        <v>3173</v>
      </c>
      <c r="C3357">
        <v>20</v>
      </c>
      <c r="D3357" s="2">
        <v>44767</v>
      </c>
      <c r="E3357" s="2">
        <v>44792</v>
      </c>
      <c r="F3357" s="1">
        <v>5405</v>
      </c>
      <c r="G3357" s="1">
        <v>5405</v>
      </c>
      <c r="H3357" s="9">
        <v>0</v>
      </c>
    </row>
    <row r="3358" spans="1:8" x14ac:dyDescent="0.3">
      <c r="A3358" t="s">
        <v>2594</v>
      </c>
      <c r="B3358" t="s">
        <v>2595</v>
      </c>
      <c r="C3358">
        <v>10</v>
      </c>
      <c r="D3358" s="2">
        <v>44769</v>
      </c>
      <c r="E3358" s="2">
        <v>44782</v>
      </c>
      <c r="F3358" s="1">
        <v>9084</v>
      </c>
      <c r="G3358" s="1">
        <v>9084</v>
      </c>
      <c r="H3358" s="9">
        <v>0</v>
      </c>
    </row>
    <row r="3359" spans="1:8" x14ac:dyDescent="0.3">
      <c r="A3359" t="s">
        <v>2128</v>
      </c>
      <c r="B3359" t="s">
        <v>2129</v>
      </c>
      <c r="C3359">
        <v>7</v>
      </c>
      <c r="D3359" s="2">
        <v>44774</v>
      </c>
      <c r="E3359" s="2">
        <v>44782</v>
      </c>
      <c r="F3359" s="1">
        <v>9905</v>
      </c>
      <c r="G3359" s="1">
        <v>9905</v>
      </c>
      <c r="H3359" s="9">
        <v>0</v>
      </c>
    </row>
    <row r="3360" spans="1:8" x14ac:dyDescent="0.3">
      <c r="A3360" t="s">
        <v>2148</v>
      </c>
      <c r="B3360" t="s">
        <v>2149</v>
      </c>
      <c r="C3360">
        <v>7</v>
      </c>
      <c r="D3360" s="2">
        <v>44774</v>
      </c>
      <c r="E3360" s="2">
        <v>44782</v>
      </c>
      <c r="F3360" s="1">
        <v>592</v>
      </c>
      <c r="G3360" s="1">
        <v>592</v>
      </c>
      <c r="H3360" s="9">
        <v>0</v>
      </c>
    </row>
    <row r="3361" spans="1:8" x14ac:dyDescent="0.3">
      <c r="A3361" t="s">
        <v>2182</v>
      </c>
      <c r="B3361" t="s">
        <v>2183</v>
      </c>
      <c r="C3361">
        <v>7</v>
      </c>
      <c r="D3361" s="2">
        <v>44774</v>
      </c>
      <c r="E3361" s="2">
        <v>44782</v>
      </c>
      <c r="F3361" s="1">
        <v>27347</v>
      </c>
      <c r="G3361" s="1">
        <v>27347</v>
      </c>
      <c r="H3361" s="9">
        <v>0</v>
      </c>
    </row>
    <row r="3362" spans="1:8" x14ac:dyDescent="0.3">
      <c r="A3362" t="s">
        <v>7784</v>
      </c>
      <c r="B3362" t="s">
        <v>7785</v>
      </c>
      <c r="C3362">
        <v>0</v>
      </c>
      <c r="E3362" s="2">
        <v>44782</v>
      </c>
      <c r="F3362" s="1">
        <v>0</v>
      </c>
      <c r="G3362" s="1">
        <v>0</v>
      </c>
      <c r="H3362" s="9">
        <v>0</v>
      </c>
    </row>
    <row r="3363" spans="1:8" x14ac:dyDescent="0.3">
      <c r="A3363" t="s">
        <v>2202</v>
      </c>
      <c r="B3363" t="s">
        <v>2203</v>
      </c>
      <c r="C3363">
        <v>1</v>
      </c>
      <c r="D3363" s="2">
        <v>44783</v>
      </c>
      <c r="E3363" s="2">
        <v>44783</v>
      </c>
      <c r="F3363" s="1">
        <v>2218</v>
      </c>
      <c r="G3363" s="1">
        <v>2218</v>
      </c>
      <c r="H3363" s="9">
        <v>0</v>
      </c>
    </row>
    <row r="3364" spans="1:8" x14ac:dyDescent="0.3">
      <c r="A3364" t="s">
        <v>2220</v>
      </c>
      <c r="B3364" t="s">
        <v>2221</v>
      </c>
      <c r="C3364">
        <v>1</v>
      </c>
      <c r="D3364" s="2">
        <v>44783</v>
      </c>
      <c r="E3364" s="2">
        <v>44783</v>
      </c>
      <c r="F3364" s="1">
        <v>592</v>
      </c>
      <c r="G3364" s="1">
        <v>592</v>
      </c>
      <c r="H3364" s="9">
        <v>0</v>
      </c>
    </row>
    <row r="3365" spans="1:8" x14ac:dyDescent="0.3">
      <c r="A3365" t="s">
        <v>2259</v>
      </c>
      <c r="B3365" t="s">
        <v>2260</v>
      </c>
      <c r="C3365">
        <v>2</v>
      </c>
      <c r="D3365" s="2">
        <v>44783</v>
      </c>
      <c r="E3365" s="2">
        <v>44784</v>
      </c>
      <c r="F3365" s="1">
        <v>5124</v>
      </c>
      <c r="G3365" s="1">
        <v>5124</v>
      </c>
      <c r="H3365" s="9">
        <v>0</v>
      </c>
    </row>
    <row r="3366" spans="1:8" x14ac:dyDescent="0.3">
      <c r="A3366" t="s">
        <v>2277</v>
      </c>
      <c r="B3366" t="s">
        <v>2278</v>
      </c>
      <c r="C3366">
        <v>2</v>
      </c>
      <c r="D3366" s="2">
        <v>44783</v>
      </c>
      <c r="E3366" s="2">
        <v>44784</v>
      </c>
      <c r="F3366" s="1">
        <v>592</v>
      </c>
      <c r="G3366" s="1">
        <v>592</v>
      </c>
      <c r="H3366" s="9">
        <v>0</v>
      </c>
    </row>
    <row r="3367" spans="1:8" x14ac:dyDescent="0.3">
      <c r="A3367" t="s">
        <v>2596</v>
      </c>
      <c r="B3367" t="s">
        <v>2597</v>
      </c>
      <c r="C3367">
        <v>5</v>
      </c>
      <c r="D3367" s="2">
        <v>44783</v>
      </c>
      <c r="E3367" s="2">
        <v>44789</v>
      </c>
      <c r="F3367" s="1">
        <v>12369</v>
      </c>
      <c r="G3367" s="1">
        <v>12369</v>
      </c>
      <c r="H3367" s="9">
        <v>0</v>
      </c>
    </row>
    <row r="3368" spans="1:8" x14ac:dyDescent="0.3">
      <c r="A3368" t="s">
        <v>2618</v>
      </c>
      <c r="B3368" t="s">
        <v>2619</v>
      </c>
      <c r="C3368">
        <v>15</v>
      </c>
      <c r="D3368" s="2">
        <v>44783</v>
      </c>
      <c r="E3368" s="2">
        <v>44803</v>
      </c>
      <c r="F3368" s="1">
        <v>60293</v>
      </c>
      <c r="G3368" s="1">
        <v>60293</v>
      </c>
      <c r="H3368" s="9">
        <v>0</v>
      </c>
    </row>
    <row r="3369" spans="1:8" x14ac:dyDescent="0.3">
      <c r="A3369" t="s">
        <v>2636</v>
      </c>
      <c r="B3369" t="s">
        <v>2637</v>
      </c>
      <c r="C3369">
        <v>15</v>
      </c>
      <c r="D3369" s="2">
        <v>44783</v>
      </c>
      <c r="E3369" s="2">
        <v>44803</v>
      </c>
      <c r="F3369" s="1">
        <v>592</v>
      </c>
      <c r="G3369" s="1">
        <v>592</v>
      </c>
      <c r="H3369" s="9">
        <v>0</v>
      </c>
    </row>
    <row r="3370" spans="1:8" x14ac:dyDescent="0.3">
      <c r="A3370" t="s">
        <v>2204</v>
      </c>
      <c r="B3370" t="s">
        <v>2205</v>
      </c>
      <c r="C3370">
        <v>8</v>
      </c>
      <c r="D3370" s="2">
        <v>44784</v>
      </c>
      <c r="E3370" s="2">
        <v>44795</v>
      </c>
      <c r="F3370" s="1">
        <v>4156</v>
      </c>
      <c r="G3370" s="1">
        <v>4156</v>
      </c>
      <c r="H3370" s="9">
        <v>0</v>
      </c>
    </row>
    <row r="3371" spans="1:8" x14ac:dyDescent="0.3">
      <c r="A3371" t="s">
        <v>2222</v>
      </c>
      <c r="B3371" t="s">
        <v>2223</v>
      </c>
      <c r="C3371">
        <v>8</v>
      </c>
      <c r="D3371" s="2">
        <v>44784</v>
      </c>
      <c r="E3371" s="2">
        <v>44795</v>
      </c>
      <c r="F3371" s="1">
        <v>592</v>
      </c>
      <c r="G3371" s="1">
        <v>592</v>
      </c>
      <c r="H3371" s="9">
        <v>0</v>
      </c>
    </row>
    <row r="3372" spans="1:8" x14ac:dyDescent="0.3">
      <c r="A3372" t="s">
        <v>2261</v>
      </c>
      <c r="B3372" t="s">
        <v>2262</v>
      </c>
      <c r="C3372">
        <v>2</v>
      </c>
      <c r="D3372" s="2">
        <v>44785</v>
      </c>
      <c r="E3372" s="2">
        <v>44788</v>
      </c>
      <c r="F3372" s="1">
        <v>9483</v>
      </c>
      <c r="G3372" s="1">
        <v>9483</v>
      </c>
      <c r="H3372" s="9">
        <v>0</v>
      </c>
    </row>
    <row r="3373" spans="1:8" x14ac:dyDescent="0.3">
      <c r="A3373" t="s">
        <v>2279</v>
      </c>
      <c r="B3373" t="s">
        <v>2280</v>
      </c>
      <c r="C3373">
        <v>2</v>
      </c>
      <c r="D3373" s="2">
        <v>44785</v>
      </c>
      <c r="E3373" s="2">
        <v>44788</v>
      </c>
      <c r="F3373" s="1">
        <v>592</v>
      </c>
      <c r="G3373" s="1">
        <v>592</v>
      </c>
      <c r="H3373" s="9">
        <v>0</v>
      </c>
    </row>
    <row r="3374" spans="1:8" x14ac:dyDescent="0.3">
      <c r="A3374" t="s">
        <v>2518</v>
      </c>
      <c r="B3374" t="s">
        <v>2519</v>
      </c>
      <c r="C3374">
        <v>3</v>
      </c>
      <c r="D3374" s="2">
        <v>44785</v>
      </c>
      <c r="E3374" s="2">
        <v>44789</v>
      </c>
      <c r="F3374" s="1">
        <v>9483</v>
      </c>
      <c r="G3374" s="1">
        <v>9483</v>
      </c>
      <c r="H3374" s="9">
        <v>0</v>
      </c>
    </row>
    <row r="3375" spans="1:8" x14ac:dyDescent="0.3">
      <c r="A3375" t="s">
        <v>2534</v>
      </c>
      <c r="B3375" t="s">
        <v>2535</v>
      </c>
      <c r="C3375">
        <v>3</v>
      </c>
      <c r="D3375" s="2">
        <v>44785</v>
      </c>
      <c r="E3375" s="2">
        <v>44789</v>
      </c>
      <c r="F3375" s="1">
        <v>592</v>
      </c>
      <c r="G3375" s="1">
        <v>592</v>
      </c>
      <c r="H3375" s="9">
        <v>0</v>
      </c>
    </row>
    <row r="3376" spans="1:8" x14ac:dyDescent="0.3">
      <c r="A3376" t="s">
        <v>2263</v>
      </c>
      <c r="B3376" t="s">
        <v>2264</v>
      </c>
      <c r="C3376">
        <v>3</v>
      </c>
      <c r="D3376" s="2">
        <v>44789</v>
      </c>
      <c r="E3376" s="2">
        <v>44791</v>
      </c>
      <c r="F3376" s="1">
        <v>9483</v>
      </c>
      <c r="G3376" s="1">
        <v>9483</v>
      </c>
      <c r="H3376" s="9">
        <v>0</v>
      </c>
    </row>
    <row r="3377" spans="1:8" x14ac:dyDescent="0.3">
      <c r="A3377" t="s">
        <v>2281</v>
      </c>
      <c r="B3377" t="s">
        <v>2282</v>
      </c>
      <c r="C3377">
        <v>3</v>
      </c>
      <c r="D3377" s="2">
        <v>44789</v>
      </c>
      <c r="E3377" s="2">
        <v>44791</v>
      </c>
      <c r="F3377" s="1">
        <v>592</v>
      </c>
      <c r="G3377" s="1">
        <v>592</v>
      </c>
      <c r="H3377" s="9">
        <v>0</v>
      </c>
    </row>
    <row r="3378" spans="1:8" x14ac:dyDescent="0.3">
      <c r="A3378" t="s">
        <v>2546</v>
      </c>
      <c r="B3378" t="s">
        <v>2547</v>
      </c>
      <c r="C3378">
        <v>2</v>
      </c>
      <c r="D3378" s="2">
        <v>44790</v>
      </c>
      <c r="E3378" s="2">
        <v>44791</v>
      </c>
      <c r="F3378" s="1">
        <v>2147</v>
      </c>
      <c r="G3378" s="1">
        <v>2147</v>
      </c>
      <c r="H3378" s="9">
        <v>0</v>
      </c>
    </row>
    <row r="3379" spans="1:8" x14ac:dyDescent="0.3">
      <c r="A3379" t="s">
        <v>2548</v>
      </c>
      <c r="B3379" t="s">
        <v>2549</v>
      </c>
      <c r="C3379">
        <v>2</v>
      </c>
      <c r="D3379" s="2">
        <v>44790</v>
      </c>
      <c r="E3379" s="2">
        <v>44791</v>
      </c>
      <c r="F3379" s="1">
        <v>4843</v>
      </c>
      <c r="G3379" s="1">
        <v>4843</v>
      </c>
      <c r="H3379" s="9">
        <v>0</v>
      </c>
    </row>
    <row r="3380" spans="1:8" x14ac:dyDescent="0.3">
      <c r="A3380" t="s">
        <v>2550</v>
      </c>
      <c r="B3380" t="s">
        <v>2551</v>
      </c>
      <c r="C3380">
        <v>2</v>
      </c>
      <c r="D3380" s="2">
        <v>44790</v>
      </c>
      <c r="E3380" s="2">
        <v>44791</v>
      </c>
      <c r="F3380" s="1">
        <v>5369</v>
      </c>
      <c r="G3380" s="1">
        <v>5369</v>
      </c>
      <c r="H3380" s="9">
        <v>0</v>
      </c>
    </row>
    <row r="3381" spans="1:8" x14ac:dyDescent="0.3">
      <c r="A3381" t="s">
        <v>2552</v>
      </c>
      <c r="B3381" t="s">
        <v>2553</v>
      </c>
      <c r="C3381">
        <v>2</v>
      </c>
      <c r="D3381" s="2">
        <v>44790</v>
      </c>
      <c r="E3381" s="2">
        <v>44791</v>
      </c>
      <c r="F3381" s="1">
        <v>4843</v>
      </c>
      <c r="G3381" s="1">
        <v>4843</v>
      </c>
      <c r="H3381" s="9">
        <v>0</v>
      </c>
    </row>
    <row r="3382" spans="1:8" x14ac:dyDescent="0.3">
      <c r="A3382" t="s">
        <v>2558</v>
      </c>
      <c r="B3382" t="s">
        <v>2547</v>
      </c>
      <c r="C3382">
        <v>2</v>
      </c>
      <c r="D3382" s="2">
        <v>44790</v>
      </c>
      <c r="E3382" s="2">
        <v>44791</v>
      </c>
      <c r="F3382" s="1">
        <v>0</v>
      </c>
      <c r="G3382" s="1">
        <v>0</v>
      </c>
      <c r="H3382" s="9">
        <v>0</v>
      </c>
    </row>
    <row r="3383" spans="1:8" x14ac:dyDescent="0.3">
      <c r="A3383" t="s">
        <v>2559</v>
      </c>
      <c r="B3383" t="s">
        <v>2551</v>
      </c>
      <c r="C3383">
        <v>2</v>
      </c>
      <c r="D3383" s="2">
        <v>44790</v>
      </c>
      <c r="E3383" s="2">
        <v>44791</v>
      </c>
      <c r="F3383" s="1">
        <v>0</v>
      </c>
      <c r="G3383" s="1">
        <v>0</v>
      </c>
      <c r="H3383" s="9">
        <v>0</v>
      </c>
    </row>
    <row r="3384" spans="1:8" x14ac:dyDescent="0.3">
      <c r="A3384" t="s">
        <v>3284</v>
      </c>
      <c r="B3384" t="s">
        <v>3285</v>
      </c>
      <c r="C3384">
        <v>5</v>
      </c>
      <c r="D3384" s="2">
        <v>44790</v>
      </c>
      <c r="E3384" s="2">
        <v>44796</v>
      </c>
      <c r="F3384" s="1">
        <v>2906</v>
      </c>
      <c r="G3384" s="1">
        <v>2821</v>
      </c>
      <c r="H3384" s="9">
        <v>0</v>
      </c>
    </row>
    <row r="3385" spans="1:8" x14ac:dyDescent="0.3">
      <c r="A3385" t="s">
        <v>3348</v>
      </c>
      <c r="B3385" t="s">
        <v>3349</v>
      </c>
      <c r="C3385">
        <v>5</v>
      </c>
      <c r="D3385" s="2">
        <v>44790</v>
      </c>
      <c r="E3385" s="2">
        <v>44796</v>
      </c>
      <c r="F3385" s="1">
        <v>1518</v>
      </c>
      <c r="G3385" s="1">
        <v>1474</v>
      </c>
      <c r="H3385" s="9">
        <v>0</v>
      </c>
    </row>
    <row r="3386" spans="1:8" x14ac:dyDescent="0.3">
      <c r="A3386" t="s">
        <v>3358</v>
      </c>
      <c r="B3386" t="s">
        <v>3359</v>
      </c>
      <c r="C3386">
        <v>5</v>
      </c>
      <c r="D3386" s="2">
        <v>44790</v>
      </c>
      <c r="E3386" s="2">
        <v>44796</v>
      </c>
      <c r="F3386" s="1">
        <v>149171</v>
      </c>
      <c r="G3386" s="1">
        <v>146246</v>
      </c>
      <c r="H3386" s="9">
        <v>0</v>
      </c>
    </row>
    <row r="3387" spans="1:8" x14ac:dyDescent="0.3">
      <c r="A3387" t="s">
        <v>2598</v>
      </c>
      <c r="B3387" t="s">
        <v>2599</v>
      </c>
      <c r="C3387">
        <v>5</v>
      </c>
      <c r="D3387" s="2">
        <v>44790</v>
      </c>
      <c r="E3387" s="2">
        <v>44796</v>
      </c>
      <c r="F3387" s="1">
        <v>20889</v>
      </c>
      <c r="G3387" s="1">
        <v>20889</v>
      </c>
      <c r="H3387" s="9">
        <v>0</v>
      </c>
    </row>
    <row r="3388" spans="1:8" x14ac:dyDescent="0.3">
      <c r="A3388" t="s">
        <v>2265</v>
      </c>
      <c r="B3388" t="s">
        <v>2266</v>
      </c>
      <c r="C3388">
        <v>5</v>
      </c>
      <c r="D3388" s="2">
        <v>44792</v>
      </c>
      <c r="E3388" s="2">
        <v>44798</v>
      </c>
      <c r="F3388" s="1">
        <v>2421</v>
      </c>
      <c r="G3388" s="1">
        <v>2421</v>
      </c>
      <c r="H3388" s="9">
        <v>0</v>
      </c>
    </row>
    <row r="3389" spans="1:8" x14ac:dyDescent="0.3">
      <c r="A3389" t="s">
        <v>2283</v>
      </c>
      <c r="B3389" t="s">
        <v>2284</v>
      </c>
      <c r="C3389">
        <v>5</v>
      </c>
      <c r="D3389" s="2">
        <v>44792</v>
      </c>
      <c r="E3389" s="2">
        <v>44798</v>
      </c>
      <c r="F3389" s="1">
        <v>592</v>
      </c>
      <c r="G3389" s="1">
        <v>592</v>
      </c>
      <c r="H3389" s="9">
        <v>0</v>
      </c>
    </row>
    <row r="3390" spans="1:8" x14ac:dyDescent="0.3">
      <c r="A3390" t="s">
        <v>2291</v>
      </c>
      <c r="B3390" t="s">
        <v>2292</v>
      </c>
      <c r="C3390">
        <v>5</v>
      </c>
      <c r="D3390" s="2">
        <v>44792</v>
      </c>
      <c r="E3390" s="2">
        <v>44798</v>
      </c>
      <c r="F3390" s="1">
        <v>17879</v>
      </c>
      <c r="G3390" s="1">
        <v>17879</v>
      </c>
      <c r="H3390" s="9">
        <v>0</v>
      </c>
    </row>
    <row r="3391" spans="1:8" x14ac:dyDescent="0.3">
      <c r="A3391" t="s">
        <v>2554</v>
      </c>
      <c r="B3391" t="s">
        <v>2555</v>
      </c>
      <c r="C3391">
        <v>6</v>
      </c>
      <c r="D3391" s="2">
        <v>44792</v>
      </c>
      <c r="E3391" s="2">
        <v>44799</v>
      </c>
      <c r="F3391" s="1">
        <v>20423</v>
      </c>
      <c r="G3391" s="1">
        <v>20423</v>
      </c>
      <c r="H3391" s="9">
        <v>0</v>
      </c>
    </row>
    <row r="3392" spans="1:8" x14ac:dyDescent="0.3">
      <c r="A3392" t="s">
        <v>2560</v>
      </c>
      <c r="B3392" t="s">
        <v>2555</v>
      </c>
      <c r="C3392">
        <v>6</v>
      </c>
      <c r="D3392" s="2">
        <v>44792</v>
      </c>
      <c r="E3392" s="2">
        <v>44799</v>
      </c>
      <c r="F3392" s="1">
        <v>0</v>
      </c>
      <c r="G3392" s="1">
        <v>0</v>
      </c>
      <c r="H3392" s="9">
        <v>0</v>
      </c>
    </row>
    <row r="3393" spans="1:8" x14ac:dyDescent="0.3">
      <c r="A3393" t="s">
        <v>7786</v>
      </c>
      <c r="B3393" t="s">
        <v>7787</v>
      </c>
      <c r="C3393">
        <v>0</v>
      </c>
      <c r="E3393" s="2">
        <v>44792</v>
      </c>
      <c r="F3393" s="1">
        <v>0</v>
      </c>
      <c r="G3393" s="1">
        <v>0</v>
      </c>
      <c r="H3393" s="9">
        <v>0</v>
      </c>
    </row>
    <row r="3394" spans="1:8" x14ac:dyDescent="0.3">
      <c r="A3394" t="s">
        <v>2206</v>
      </c>
      <c r="B3394" t="s">
        <v>2207</v>
      </c>
      <c r="C3394">
        <v>5</v>
      </c>
      <c r="D3394" s="2">
        <v>44796</v>
      </c>
      <c r="E3394" s="2">
        <v>44802</v>
      </c>
      <c r="F3394" s="1">
        <v>4156</v>
      </c>
      <c r="G3394" s="1">
        <v>4156</v>
      </c>
      <c r="H3394" s="9">
        <v>0</v>
      </c>
    </row>
    <row r="3395" spans="1:8" x14ac:dyDescent="0.3">
      <c r="A3395" t="s">
        <v>2224</v>
      </c>
      <c r="B3395" t="s">
        <v>2225</v>
      </c>
      <c r="C3395">
        <v>5</v>
      </c>
      <c r="D3395" s="2">
        <v>44796</v>
      </c>
      <c r="E3395" s="2">
        <v>44802</v>
      </c>
      <c r="F3395" s="1">
        <v>592</v>
      </c>
      <c r="G3395" s="1">
        <v>592</v>
      </c>
      <c r="H3395" s="9">
        <v>0</v>
      </c>
    </row>
    <row r="3396" spans="1:8" x14ac:dyDescent="0.3">
      <c r="A3396" t="s">
        <v>7788</v>
      </c>
      <c r="B3396" t="s">
        <v>7789</v>
      </c>
      <c r="C3396">
        <v>0</v>
      </c>
      <c r="E3396" s="2">
        <v>44796</v>
      </c>
      <c r="F3396" s="1">
        <v>0</v>
      </c>
      <c r="G3396" s="1">
        <v>0</v>
      </c>
      <c r="H3396" s="9">
        <v>0</v>
      </c>
    </row>
    <row r="3397" spans="1:8" x14ac:dyDescent="0.3">
      <c r="A3397" t="s">
        <v>2568</v>
      </c>
      <c r="B3397" t="s">
        <v>2569</v>
      </c>
      <c r="C3397">
        <v>5</v>
      </c>
      <c r="D3397" s="2">
        <v>44797</v>
      </c>
      <c r="E3397" s="2">
        <v>44803</v>
      </c>
      <c r="F3397" s="1">
        <v>1937</v>
      </c>
      <c r="G3397" s="1">
        <v>1937</v>
      </c>
      <c r="H3397" s="9">
        <v>0</v>
      </c>
    </row>
    <row r="3398" spans="1:8" x14ac:dyDescent="0.3">
      <c r="A3398" t="s">
        <v>2576</v>
      </c>
      <c r="B3398" t="s">
        <v>2577</v>
      </c>
      <c r="C3398">
        <v>5</v>
      </c>
      <c r="D3398" s="2">
        <v>44797</v>
      </c>
      <c r="E3398" s="2">
        <v>44803</v>
      </c>
      <c r="F3398" s="1">
        <v>1184</v>
      </c>
      <c r="G3398" s="1">
        <v>1184</v>
      </c>
      <c r="H3398" s="9">
        <v>0</v>
      </c>
    </row>
    <row r="3399" spans="1:8" x14ac:dyDescent="0.3">
      <c r="A3399" t="s">
        <v>2578</v>
      </c>
      <c r="B3399" t="s">
        <v>2579</v>
      </c>
      <c r="C3399">
        <v>5</v>
      </c>
      <c r="D3399" s="2">
        <v>44797</v>
      </c>
      <c r="E3399" s="2">
        <v>44803</v>
      </c>
      <c r="F3399" s="1">
        <v>19870</v>
      </c>
      <c r="G3399" s="1">
        <v>19870</v>
      </c>
      <c r="H3399" s="9">
        <v>0</v>
      </c>
    </row>
    <row r="3400" spans="1:8" x14ac:dyDescent="0.3">
      <c r="A3400" t="s">
        <v>2600</v>
      </c>
      <c r="B3400" t="s">
        <v>2601</v>
      </c>
      <c r="C3400">
        <v>5</v>
      </c>
      <c r="D3400" s="2">
        <v>44797</v>
      </c>
      <c r="E3400" s="2">
        <v>44803</v>
      </c>
      <c r="F3400" s="1">
        <v>3495</v>
      </c>
      <c r="G3400" s="1">
        <v>3495</v>
      </c>
      <c r="H3400" s="9">
        <v>0</v>
      </c>
    </row>
    <row r="3401" spans="1:8" x14ac:dyDescent="0.3">
      <c r="A3401" t="s">
        <v>2267</v>
      </c>
      <c r="B3401" t="s">
        <v>2268</v>
      </c>
      <c r="C3401">
        <v>5</v>
      </c>
      <c r="D3401" s="2">
        <v>44799</v>
      </c>
      <c r="E3401" s="2">
        <v>44805</v>
      </c>
      <c r="F3401" s="1">
        <v>71307</v>
      </c>
      <c r="G3401" s="1">
        <v>71307</v>
      </c>
      <c r="H3401" s="9">
        <v>0</v>
      </c>
    </row>
    <row r="3402" spans="1:8" x14ac:dyDescent="0.3">
      <c r="A3402" t="s">
        <v>2285</v>
      </c>
      <c r="B3402" t="s">
        <v>2286</v>
      </c>
      <c r="C3402">
        <v>5</v>
      </c>
      <c r="D3402" s="2">
        <v>44799</v>
      </c>
      <c r="E3402" s="2">
        <v>44805</v>
      </c>
      <c r="F3402" s="1">
        <v>592</v>
      </c>
      <c r="G3402" s="1">
        <v>592</v>
      </c>
      <c r="H3402" s="9">
        <v>0</v>
      </c>
    </row>
    <row r="3403" spans="1:8" x14ac:dyDescent="0.3">
      <c r="A3403" t="s">
        <v>2556</v>
      </c>
      <c r="B3403" t="s">
        <v>2557</v>
      </c>
      <c r="C3403">
        <v>5</v>
      </c>
      <c r="D3403" s="2">
        <v>44802</v>
      </c>
      <c r="E3403" s="2">
        <v>44806</v>
      </c>
      <c r="F3403" s="1">
        <v>20423</v>
      </c>
      <c r="G3403" s="1">
        <v>20423</v>
      </c>
      <c r="H3403" s="9">
        <v>0</v>
      </c>
    </row>
    <row r="3404" spans="1:8" x14ac:dyDescent="0.3">
      <c r="A3404" t="s">
        <v>2561</v>
      </c>
      <c r="B3404" t="s">
        <v>2557</v>
      </c>
      <c r="C3404">
        <v>5</v>
      </c>
      <c r="D3404" s="2">
        <v>44802</v>
      </c>
      <c r="E3404" s="2">
        <v>44806</v>
      </c>
      <c r="F3404" s="1">
        <v>0</v>
      </c>
      <c r="G3404" s="1">
        <v>0</v>
      </c>
      <c r="H3404" s="9">
        <v>0</v>
      </c>
    </row>
    <row r="3405" spans="1:8" x14ac:dyDescent="0.3">
      <c r="A3405" t="s">
        <v>7790</v>
      </c>
      <c r="B3405" t="s">
        <v>7791</v>
      </c>
      <c r="C3405">
        <v>0</v>
      </c>
      <c r="E3405" s="2">
        <v>44802</v>
      </c>
      <c r="F3405" s="1">
        <v>0</v>
      </c>
      <c r="G3405" s="1">
        <v>0</v>
      </c>
      <c r="H3405" s="9">
        <v>0</v>
      </c>
    </row>
    <row r="3406" spans="1:8" x14ac:dyDescent="0.3">
      <c r="A3406" t="s">
        <v>2208</v>
      </c>
      <c r="B3406" t="s">
        <v>2209</v>
      </c>
      <c r="C3406">
        <v>5</v>
      </c>
      <c r="D3406" s="2">
        <v>44803</v>
      </c>
      <c r="E3406" s="2">
        <v>44810</v>
      </c>
      <c r="F3406" s="1">
        <v>969</v>
      </c>
      <c r="G3406" s="1">
        <v>969</v>
      </c>
      <c r="H3406" s="9">
        <v>0</v>
      </c>
    </row>
    <row r="3407" spans="1:8" x14ac:dyDescent="0.3">
      <c r="A3407" t="s">
        <v>2226</v>
      </c>
      <c r="B3407" t="s">
        <v>2227</v>
      </c>
      <c r="C3407">
        <v>5</v>
      </c>
      <c r="D3407" s="2">
        <v>44803</v>
      </c>
      <c r="E3407" s="2">
        <v>44810</v>
      </c>
      <c r="F3407" s="1">
        <v>592</v>
      </c>
      <c r="G3407" s="1">
        <v>592</v>
      </c>
      <c r="H3407" s="9">
        <v>0</v>
      </c>
    </row>
    <row r="3408" spans="1:8" x14ac:dyDescent="0.3">
      <c r="A3408" t="s">
        <v>2233</v>
      </c>
      <c r="B3408" t="s">
        <v>2234</v>
      </c>
      <c r="C3408">
        <v>5</v>
      </c>
      <c r="D3408" s="2">
        <v>44803</v>
      </c>
      <c r="E3408" s="2">
        <v>44810</v>
      </c>
      <c r="F3408" s="1">
        <v>8885</v>
      </c>
      <c r="G3408" s="1">
        <v>8885</v>
      </c>
      <c r="H3408" s="9">
        <v>0</v>
      </c>
    </row>
    <row r="3409" spans="1:8" x14ac:dyDescent="0.3">
      <c r="A3409" t="s">
        <v>2620</v>
      </c>
      <c r="B3409" t="s">
        <v>2621</v>
      </c>
      <c r="C3409">
        <v>5</v>
      </c>
      <c r="D3409" s="2">
        <v>44804</v>
      </c>
      <c r="E3409" s="2">
        <v>44811</v>
      </c>
      <c r="F3409" s="1">
        <v>4261</v>
      </c>
      <c r="G3409" s="1">
        <v>4261</v>
      </c>
      <c r="H3409" s="9">
        <v>0</v>
      </c>
    </row>
    <row r="3410" spans="1:8" x14ac:dyDescent="0.3">
      <c r="A3410" t="s">
        <v>2269</v>
      </c>
      <c r="B3410" t="s">
        <v>2270</v>
      </c>
      <c r="C3410">
        <v>5</v>
      </c>
      <c r="D3410" s="2">
        <v>44806</v>
      </c>
      <c r="E3410" s="2">
        <v>44813</v>
      </c>
      <c r="F3410" s="1">
        <v>4156</v>
      </c>
      <c r="G3410" s="1">
        <v>4156</v>
      </c>
      <c r="H3410" s="9">
        <v>0</v>
      </c>
    </row>
    <row r="3411" spans="1:8" x14ac:dyDescent="0.3">
      <c r="A3411" t="s">
        <v>2520</v>
      </c>
      <c r="B3411" t="s">
        <v>2521</v>
      </c>
      <c r="C3411">
        <v>2</v>
      </c>
      <c r="D3411" s="2">
        <v>44810</v>
      </c>
      <c r="E3411" s="2">
        <v>44811</v>
      </c>
      <c r="F3411" s="1">
        <v>2421</v>
      </c>
      <c r="G3411" s="1">
        <v>2421</v>
      </c>
      <c r="H3411" s="9">
        <v>0</v>
      </c>
    </row>
    <row r="3412" spans="1:8" x14ac:dyDescent="0.3">
      <c r="A3412" t="s">
        <v>2536</v>
      </c>
      <c r="B3412" t="s">
        <v>2537</v>
      </c>
      <c r="C3412">
        <v>2</v>
      </c>
      <c r="D3412" s="2">
        <v>44810</v>
      </c>
      <c r="E3412" s="2">
        <v>44811</v>
      </c>
      <c r="F3412" s="1">
        <v>592</v>
      </c>
      <c r="G3412" s="1">
        <v>592</v>
      </c>
      <c r="H3412" s="9">
        <v>0</v>
      </c>
    </row>
    <row r="3413" spans="1:8" x14ac:dyDescent="0.3">
      <c r="A3413" t="s">
        <v>2564</v>
      </c>
      <c r="B3413" t="s">
        <v>2565</v>
      </c>
      <c r="C3413">
        <v>2</v>
      </c>
      <c r="D3413" s="2">
        <v>44810</v>
      </c>
      <c r="E3413" s="2">
        <v>44811</v>
      </c>
      <c r="F3413" s="1">
        <v>17879</v>
      </c>
      <c r="G3413" s="1">
        <v>17879</v>
      </c>
      <c r="H3413" s="9">
        <v>0</v>
      </c>
    </row>
    <row r="3414" spans="1:8" x14ac:dyDescent="0.3">
      <c r="A3414" t="s">
        <v>2210</v>
      </c>
      <c r="B3414" t="s">
        <v>2211</v>
      </c>
      <c r="C3414">
        <v>5</v>
      </c>
      <c r="D3414" s="2">
        <v>44811</v>
      </c>
      <c r="E3414" s="2">
        <v>44817</v>
      </c>
      <c r="F3414" s="1">
        <v>71307</v>
      </c>
      <c r="G3414" s="1">
        <v>71307</v>
      </c>
      <c r="H3414" s="9">
        <v>0</v>
      </c>
    </row>
    <row r="3415" spans="1:8" x14ac:dyDescent="0.3">
      <c r="A3415" t="s">
        <v>2228</v>
      </c>
      <c r="B3415" t="s">
        <v>2229</v>
      </c>
      <c r="C3415">
        <v>5</v>
      </c>
      <c r="D3415" s="2">
        <v>44811</v>
      </c>
      <c r="E3415" s="2">
        <v>44817</v>
      </c>
      <c r="F3415" s="1">
        <v>592</v>
      </c>
      <c r="G3415" s="1">
        <v>592</v>
      </c>
      <c r="H3415" s="9">
        <v>0</v>
      </c>
    </row>
    <row r="3416" spans="1:8" x14ac:dyDescent="0.3">
      <c r="A3416" t="s">
        <v>2522</v>
      </c>
      <c r="B3416" t="s">
        <v>2523</v>
      </c>
      <c r="C3416">
        <v>3</v>
      </c>
      <c r="D3416" s="2">
        <v>44812</v>
      </c>
      <c r="E3416" s="2">
        <v>44816</v>
      </c>
      <c r="F3416" s="1">
        <v>51007</v>
      </c>
      <c r="G3416" s="1">
        <v>51007</v>
      </c>
      <c r="H3416" s="9">
        <v>0</v>
      </c>
    </row>
    <row r="3417" spans="1:8" x14ac:dyDescent="0.3">
      <c r="A3417" t="s">
        <v>2538</v>
      </c>
      <c r="B3417" t="s">
        <v>2539</v>
      </c>
      <c r="C3417">
        <v>3</v>
      </c>
      <c r="D3417" s="2">
        <v>44812</v>
      </c>
      <c r="E3417" s="2">
        <v>44816</v>
      </c>
      <c r="F3417" s="1">
        <v>592</v>
      </c>
      <c r="G3417" s="1">
        <v>592</v>
      </c>
      <c r="H3417" s="9">
        <v>0</v>
      </c>
    </row>
    <row r="3418" spans="1:8" x14ac:dyDescent="0.3">
      <c r="A3418" t="s">
        <v>2622</v>
      </c>
      <c r="B3418" t="s">
        <v>2623</v>
      </c>
      <c r="C3418">
        <v>5</v>
      </c>
      <c r="D3418" s="2">
        <v>44812</v>
      </c>
      <c r="E3418" s="2">
        <v>44818</v>
      </c>
      <c r="F3418" s="1">
        <v>4261</v>
      </c>
      <c r="G3418" s="1">
        <v>4261</v>
      </c>
      <c r="H3418" s="9">
        <v>0</v>
      </c>
    </row>
    <row r="3419" spans="1:8" x14ac:dyDescent="0.3">
      <c r="A3419" t="s">
        <v>2271</v>
      </c>
      <c r="B3419" t="s">
        <v>2272</v>
      </c>
      <c r="C3419">
        <v>5</v>
      </c>
      <c r="D3419" s="2">
        <v>44816</v>
      </c>
      <c r="E3419" s="2">
        <v>44820</v>
      </c>
      <c r="F3419" s="1">
        <v>4156</v>
      </c>
      <c r="G3419" s="1">
        <v>4156</v>
      </c>
      <c r="H3419" s="9">
        <v>0</v>
      </c>
    </row>
    <row r="3420" spans="1:8" x14ac:dyDescent="0.3">
      <c r="A3420" t="s">
        <v>2524</v>
      </c>
      <c r="B3420" t="s">
        <v>2525</v>
      </c>
      <c r="C3420">
        <v>5</v>
      </c>
      <c r="D3420" s="2">
        <v>44817</v>
      </c>
      <c r="E3420" s="2">
        <v>44823</v>
      </c>
      <c r="F3420" s="1">
        <v>4156</v>
      </c>
      <c r="G3420" s="1">
        <v>4156</v>
      </c>
      <c r="H3420" s="9">
        <v>0</v>
      </c>
    </row>
    <row r="3421" spans="1:8" x14ac:dyDescent="0.3">
      <c r="A3421" t="s">
        <v>2563</v>
      </c>
      <c r="B3421" t="s">
        <v>2525</v>
      </c>
      <c r="C3421">
        <v>5</v>
      </c>
      <c r="D3421" s="2">
        <v>44817</v>
      </c>
      <c r="E3421" s="2">
        <v>44823</v>
      </c>
      <c r="F3421" s="1">
        <v>0</v>
      </c>
      <c r="G3421" s="1">
        <v>0</v>
      </c>
      <c r="H3421" s="9">
        <v>0</v>
      </c>
    </row>
    <row r="3422" spans="1:8" x14ac:dyDescent="0.3">
      <c r="A3422" t="s">
        <v>7792</v>
      </c>
      <c r="B3422" t="s">
        <v>7793</v>
      </c>
      <c r="C3422">
        <v>0</v>
      </c>
      <c r="E3422" s="2">
        <v>44817</v>
      </c>
      <c r="F3422" s="1">
        <v>0</v>
      </c>
      <c r="G3422" s="1">
        <v>0</v>
      </c>
      <c r="H3422" s="9">
        <v>0</v>
      </c>
    </row>
    <row r="3423" spans="1:8" x14ac:dyDescent="0.3">
      <c r="A3423" t="s">
        <v>2212</v>
      </c>
      <c r="B3423" t="s">
        <v>2213</v>
      </c>
      <c r="C3423">
        <v>5</v>
      </c>
      <c r="D3423" s="2">
        <v>44818</v>
      </c>
      <c r="E3423" s="2">
        <v>44824</v>
      </c>
      <c r="F3423" s="1">
        <v>4156</v>
      </c>
      <c r="G3423" s="1">
        <v>4156</v>
      </c>
      <c r="H3423" s="9">
        <v>0</v>
      </c>
    </row>
    <row r="3424" spans="1:8" x14ac:dyDescent="0.3">
      <c r="A3424" t="s">
        <v>2570</v>
      </c>
      <c r="B3424" t="s">
        <v>2571</v>
      </c>
      <c r="C3424">
        <v>5</v>
      </c>
      <c r="D3424" s="2">
        <v>44818</v>
      </c>
      <c r="E3424" s="2">
        <v>44824</v>
      </c>
      <c r="F3424" s="1">
        <v>19340</v>
      </c>
      <c r="G3424" s="1">
        <v>19340</v>
      </c>
      <c r="H3424" s="9">
        <v>0</v>
      </c>
    </row>
    <row r="3425" spans="1:8" x14ac:dyDescent="0.3">
      <c r="A3425" t="s">
        <v>2624</v>
      </c>
      <c r="B3425" t="s">
        <v>2625</v>
      </c>
      <c r="C3425">
        <v>15</v>
      </c>
      <c r="D3425" s="2">
        <v>44819</v>
      </c>
      <c r="E3425" s="2">
        <v>44839</v>
      </c>
      <c r="F3425" s="1">
        <v>100662</v>
      </c>
      <c r="G3425" s="1">
        <v>100262</v>
      </c>
      <c r="H3425" s="9">
        <v>0</v>
      </c>
    </row>
    <row r="3426" spans="1:8" x14ac:dyDescent="0.3">
      <c r="A3426" t="s">
        <v>2638</v>
      </c>
      <c r="B3426" t="s">
        <v>2639</v>
      </c>
      <c r="C3426">
        <v>15</v>
      </c>
      <c r="D3426" s="2">
        <v>44819</v>
      </c>
      <c r="E3426" s="2">
        <v>44839</v>
      </c>
      <c r="F3426" s="1">
        <v>594</v>
      </c>
      <c r="G3426" s="1">
        <v>593</v>
      </c>
      <c r="H3426" s="9">
        <v>0</v>
      </c>
    </row>
    <row r="3427" spans="1:8" x14ac:dyDescent="0.3">
      <c r="A3427" t="s">
        <v>2642</v>
      </c>
      <c r="B3427" t="s">
        <v>2643</v>
      </c>
      <c r="C3427">
        <v>15</v>
      </c>
      <c r="D3427" s="2">
        <v>44819</v>
      </c>
      <c r="E3427" s="2">
        <v>44839</v>
      </c>
      <c r="F3427" s="1">
        <v>0</v>
      </c>
      <c r="G3427" s="1">
        <v>0</v>
      </c>
      <c r="H3427" s="9">
        <v>0</v>
      </c>
    </row>
    <row r="3428" spans="1:8" x14ac:dyDescent="0.3">
      <c r="A3428" t="s">
        <v>2273</v>
      </c>
      <c r="B3428" t="s">
        <v>2274</v>
      </c>
      <c r="C3428">
        <v>10</v>
      </c>
      <c r="D3428" s="2">
        <v>44823</v>
      </c>
      <c r="E3428" s="2">
        <v>44834</v>
      </c>
      <c r="F3428" s="1">
        <v>100062</v>
      </c>
      <c r="G3428" s="1">
        <v>100062</v>
      </c>
      <c r="H3428" s="9">
        <v>0</v>
      </c>
    </row>
    <row r="3429" spans="1:8" x14ac:dyDescent="0.3">
      <c r="A3429" t="s">
        <v>2287</v>
      </c>
      <c r="B3429" t="s">
        <v>2288</v>
      </c>
      <c r="C3429">
        <v>10</v>
      </c>
      <c r="D3429" s="2">
        <v>44823</v>
      </c>
      <c r="E3429" s="2">
        <v>44834</v>
      </c>
      <c r="F3429" s="1">
        <v>592</v>
      </c>
      <c r="G3429" s="1">
        <v>592</v>
      </c>
      <c r="H3429" s="9">
        <v>0</v>
      </c>
    </row>
    <row r="3430" spans="1:8" x14ac:dyDescent="0.3">
      <c r="A3430" t="s">
        <v>2289</v>
      </c>
      <c r="B3430" t="s">
        <v>2274</v>
      </c>
      <c r="C3430">
        <v>10</v>
      </c>
      <c r="D3430" s="2">
        <v>44823</v>
      </c>
      <c r="E3430" s="2">
        <v>44834</v>
      </c>
      <c r="F3430" s="1">
        <v>0</v>
      </c>
      <c r="G3430" s="1">
        <v>0</v>
      </c>
      <c r="H3430" s="9">
        <v>0</v>
      </c>
    </row>
    <row r="3431" spans="1:8" x14ac:dyDescent="0.3">
      <c r="A3431" t="s">
        <v>2526</v>
      </c>
      <c r="B3431" t="s">
        <v>2527</v>
      </c>
      <c r="C3431">
        <v>5</v>
      </c>
      <c r="D3431" s="2">
        <v>44824</v>
      </c>
      <c r="E3431" s="2">
        <v>44830</v>
      </c>
      <c r="F3431" s="1">
        <v>4156</v>
      </c>
      <c r="G3431" s="1">
        <v>4156</v>
      </c>
      <c r="H3431" s="9">
        <v>0</v>
      </c>
    </row>
    <row r="3432" spans="1:8" x14ac:dyDescent="0.3">
      <c r="A3432" t="s">
        <v>2562</v>
      </c>
      <c r="B3432" t="s">
        <v>2527</v>
      </c>
      <c r="C3432">
        <v>5</v>
      </c>
      <c r="D3432" s="2">
        <v>44824</v>
      </c>
      <c r="E3432" s="2">
        <v>44830</v>
      </c>
      <c r="F3432" s="1">
        <v>0</v>
      </c>
      <c r="G3432" s="1">
        <v>0</v>
      </c>
      <c r="H3432" s="9">
        <v>0</v>
      </c>
    </row>
    <row r="3433" spans="1:8" x14ac:dyDescent="0.3">
      <c r="A3433" t="s">
        <v>2214</v>
      </c>
      <c r="B3433" t="s">
        <v>2215</v>
      </c>
      <c r="C3433">
        <v>5</v>
      </c>
      <c r="D3433" s="2">
        <v>44825</v>
      </c>
      <c r="E3433" s="2">
        <v>44831</v>
      </c>
      <c r="F3433" s="1">
        <v>4156</v>
      </c>
      <c r="G3433" s="1">
        <v>4156</v>
      </c>
      <c r="H3433" s="9">
        <v>0</v>
      </c>
    </row>
    <row r="3434" spans="1:8" x14ac:dyDescent="0.3">
      <c r="A3434" t="s">
        <v>2572</v>
      </c>
      <c r="B3434" t="s">
        <v>2573</v>
      </c>
      <c r="C3434">
        <v>15</v>
      </c>
      <c r="D3434" s="2">
        <v>44825</v>
      </c>
      <c r="E3434" s="2">
        <v>44846</v>
      </c>
      <c r="F3434" s="1">
        <v>19611</v>
      </c>
      <c r="G3434" s="1">
        <v>19534</v>
      </c>
      <c r="H3434" s="9">
        <v>0</v>
      </c>
    </row>
    <row r="3435" spans="1:8" x14ac:dyDescent="0.3">
      <c r="A3435" t="s">
        <v>2528</v>
      </c>
      <c r="B3435" t="s">
        <v>2529</v>
      </c>
      <c r="C3435">
        <v>5</v>
      </c>
      <c r="D3435" s="2">
        <v>44831</v>
      </c>
      <c r="E3435" s="2">
        <v>44837</v>
      </c>
      <c r="F3435" s="1">
        <v>0</v>
      </c>
      <c r="G3435" s="1">
        <v>0</v>
      </c>
      <c r="H3435" s="9">
        <v>0</v>
      </c>
    </row>
    <row r="3436" spans="1:8" x14ac:dyDescent="0.3">
      <c r="A3436" t="s">
        <v>2540</v>
      </c>
      <c r="B3436" t="s">
        <v>2541</v>
      </c>
      <c r="C3436">
        <v>5</v>
      </c>
      <c r="D3436" s="2">
        <v>44831</v>
      </c>
      <c r="E3436" s="2">
        <v>44837</v>
      </c>
      <c r="F3436" s="1">
        <v>594</v>
      </c>
      <c r="G3436" s="1">
        <v>592</v>
      </c>
      <c r="H3436" s="9">
        <v>0</v>
      </c>
    </row>
    <row r="3437" spans="1:8" x14ac:dyDescent="0.3">
      <c r="A3437" t="s">
        <v>2216</v>
      </c>
      <c r="B3437" t="s">
        <v>2217</v>
      </c>
      <c r="C3437">
        <v>5</v>
      </c>
      <c r="D3437" s="2">
        <v>44832</v>
      </c>
      <c r="E3437" s="2">
        <v>44838</v>
      </c>
      <c r="F3437" s="1">
        <v>101263</v>
      </c>
      <c r="G3437" s="1">
        <v>100062</v>
      </c>
      <c r="H3437" s="9">
        <v>0</v>
      </c>
    </row>
    <row r="3438" spans="1:8" x14ac:dyDescent="0.3">
      <c r="A3438" t="s">
        <v>2230</v>
      </c>
      <c r="B3438" t="s">
        <v>2231</v>
      </c>
      <c r="C3438">
        <v>5</v>
      </c>
      <c r="D3438" s="2">
        <v>44832</v>
      </c>
      <c r="E3438" s="2">
        <v>44838</v>
      </c>
      <c r="F3438" s="1">
        <v>597</v>
      </c>
      <c r="G3438" s="1">
        <v>592</v>
      </c>
      <c r="H3438" s="9">
        <v>0</v>
      </c>
    </row>
    <row r="3439" spans="1:8" x14ac:dyDescent="0.3">
      <c r="A3439" t="s">
        <v>2232</v>
      </c>
      <c r="B3439" t="s">
        <v>2217</v>
      </c>
      <c r="C3439">
        <v>5</v>
      </c>
      <c r="D3439" s="2">
        <v>44832</v>
      </c>
      <c r="E3439" s="2">
        <v>44838</v>
      </c>
      <c r="F3439" s="1">
        <v>0</v>
      </c>
      <c r="G3439" s="1">
        <v>0</v>
      </c>
      <c r="H3439" s="9">
        <v>0</v>
      </c>
    </row>
    <row r="3440" spans="1:8" x14ac:dyDescent="0.3">
      <c r="A3440" t="s">
        <v>7794</v>
      </c>
      <c r="B3440" t="s">
        <v>7795</v>
      </c>
      <c r="C3440">
        <v>0</v>
      </c>
      <c r="E3440" s="2">
        <v>44834</v>
      </c>
      <c r="F3440" s="1">
        <v>0</v>
      </c>
      <c r="G3440" s="1">
        <v>0</v>
      </c>
      <c r="H3440" s="9">
        <v>0</v>
      </c>
    </row>
    <row r="3441" spans="1:8" x14ac:dyDescent="0.3">
      <c r="A3441" t="s">
        <v>3006</v>
      </c>
      <c r="B3441" t="s">
        <v>3007</v>
      </c>
      <c r="C3441">
        <v>2</v>
      </c>
      <c r="D3441" t="s">
        <v>7796</v>
      </c>
      <c r="E3441" s="2">
        <v>44838</v>
      </c>
      <c r="F3441" s="1">
        <v>20999</v>
      </c>
      <c r="G3441" s="1">
        <v>15621</v>
      </c>
      <c r="H3441" s="9">
        <v>0</v>
      </c>
    </row>
    <row r="3442" spans="1:8" x14ac:dyDescent="0.3">
      <c r="A3442" t="s">
        <v>3683</v>
      </c>
      <c r="B3442" t="s">
        <v>3684</v>
      </c>
      <c r="C3442">
        <v>3</v>
      </c>
      <c r="D3442" s="2">
        <v>44837</v>
      </c>
      <c r="E3442" s="2">
        <v>44839</v>
      </c>
      <c r="F3442" s="1">
        <v>52405</v>
      </c>
      <c r="G3442" s="1">
        <v>52405</v>
      </c>
      <c r="H3442" s="9">
        <v>0</v>
      </c>
    </row>
    <row r="3443" spans="1:8" x14ac:dyDescent="0.3">
      <c r="A3443" t="s">
        <v>3707</v>
      </c>
      <c r="B3443" t="s">
        <v>3708</v>
      </c>
      <c r="C3443">
        <v>5</v>
      </c>
      <c r="D3443" s="2">
        <v>44837</v>
      </c>
      <c r="E3443" s="2">
        <v>44841</v>
      </c>
      <c r="F3443" s="1">
        <v>5530</v>
      </c>
      <c r="G3443" s="1">
        <v>5530</v>
      </c>
      <c r="H3443" s="9">
        <v>0</v>
      </c>
    </row>
    <row r="3444" spans="1:8" x14ac:dyDescent="0.3">
      <c r="A3444" t="s">
        <v>2906</v>
      </c>
      <c r="B3444" t="s">
        <v>2907</v>
      </c>
      <c r="C3444">
        <v>5</v>
      </c>
      <c r="D3444" s="2">
        <v>44837</v>
      </c>
      <c r="E3444" s="2">
        <v>44841</v>
      </c>
      <c r="F3444" s="1">
        <v>12375</v>
      </c>
      <c r="G3444" s="1">
        <v>12375</v>
      </c>
      <c r="H3444" s="9">
        <v>0</v>
      </c>
    </row>
    <row r="3445" spans="1:8" x14ac:dyDescent="0.3">
      <c r="A3445" t="s">
        <v>7797</v>
      </c>
      <c r="B3445" t="s">
        <v>7798</v>
      </c>
      <c r="C3445">
        <v>0</v>
      </c>
      <c r="E3445" s="2">
        <v>44837</v>
      </c>
      <c r="F3445" s="1">
        <v>0</v>
      </c>
      <c r="G3445" s="1">
        <v>0</v>
      </c>
      <c r="H3445" s="9">
        <v>0</v>
      </c>
    </row>
    <row r="3446" spans="1:8" x14ac:dyDescent="0.3">
      <c r="A3446" t="s">
        <v>7799</v>
      </c>
      <c r="B3446" t="s">
        <v>7800</v>
      </c>
      <c r="C3446">
        <v>0</v>
      </c>
      <c r="E3446" s="2">
        <v>44846</v>
      </c>
      <c r="F3446" s="1">
        <v>0</v>
      </c>
      <c r="G3446" s="1">
        <v>0</v>
      </c>
      <c r="H3446" s="9">
        <v>0</v>
      </c>
    </row>
    <row r="3447" spans="1:8" x14ac:dyDescent="0.3">
      <c r="A3447" t="s">
        <v>7801</v>
      </c>
      <c r="B3447" t="s">
        <v>7802</v>
      </c>
      <c r="C3447">
        <v>71</v>
      </c>
      <c r="D3447" s="2">
        <v>44847</v>
      </c>
      <c r="E3447" s="2">
        <v>44953</v>
      </c>
      <c r="F3447" s="1">
        <v>0</v>
      </c>
      <c r="G3447" s="1">
        <v>0</v>
      </c>
      <c r="H3447" s="9">
        <v>0</v>
      </c>
    </row>
    <row r="3448" spans="1:8" x14ac:dyDescent="0.3">
      <c r="A3448" t="s">
        <v>7803</v>
      </c>
      <c r="B3448" t="s">
        <v>7804</v>
      </c>
      <c r="C3448">
        <v>0</v>
      </c>
      <c r="E3448" t="s">
        <v>7805</v>
      </c>
      <c r="F3448" s="1">
        <v>0</v>
      </c>
      <c r="G3448" s="1">
        <v>0</v>
      </c>
      <c r="H3448" s="9">
        <v>0</v>
      </c>
    </row>
    <row r="3449" spans="1:8" x14ac:dyDescent="0.3">
      <c r="A3449" t="s">
        <v>7806</v>
      </c>
      <c r="B3449" t="s">
        <v>7807</v>
      </c>
      <c r="C3449">
        <v>0</v>
      </c>
      <c r="D3449" t="s">
        <v>7808</v>
      </c>
      <c r="F3449" s="1">
        <v>0</v>
      </c>
      <c r="G3449" s="1">
        <v>0</v>
      </c>
      <c r="H3449" s="9">
        <v>0</v>
      </c>
    </row>
    <row r="3450" spans="1:8" x14ac:dyDescent="0.3">
      <c r="A3450" t="s">
        <v>7809</v>
      </c>
      <c r="B3450" t="s">
        <v>7810</v>
      </c>
      <c r="C3450">
        <v>0</v>
      </c>
      <c r="E3450" s="2">
        <v>44956</v>
      </c>
      <c r="F3450" s="1">
        <v>0</v>
      </c>
      <c r="G3450" s="1">
        <v>0</v>
      </c>
      <c r="H3450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AD54-0705-44E5-9BCE-85D485C068A5}">
  <dimension ref="A1:Z782"/>
  <sheetViews>
    <sheetView zoomScale="90" zoomScaleNormal="90" workbookViewId="0">
      <pane xSplit="4" ySplit="3" topLeftCell="Q759" activePane="bottomRight" state="frozen"/>
      <selection pane="topRight" activeCell="E1" sqref="E1"/>
      <selection pane="bottomLeft" activeCell="A4" sqref="A4"/>
      <selection pane="bottomRight" activeCell="A344" sqref="A344:N344"/>
    </sheetView>
  </sheetViews>
  <sheetFormatPr defaultRowHeight="14.4" x14ac:dyDescent="0.3"/>
  <cols>
    <col min="1" max="1" width="16.44140625" customWidth="1"/>
    <col min="2" max="2" width="46" customWidth="1"/>
    <col min="3" max="3" width="9.109375"/>
    <col min="4" max="4" width="15.33203125" customWidth="1"/>
    <col min="5" max="5" width="12.5546875" style="18" customWidth="1"/>
    <col min="6" max="6" width="12.33203125" style="18" customWidth="1"/>
    <col min="7" max="7" width="13" style="177" customWidth="1"/>
    <col min="8" max="8" width="14.44140625" customWidth="1"/>
    <col min="9" max="9" width="14.6640625" style="35" customWidth="1"/>
    <col min="10" max="11" width="9.109375"/>
    <col min="12" max="12" width="14.6640625" style="29" customWidth="1"/>
    <col min="13" max="13" width="13.109375" style="29" bestFit="1" customWidth="1"/>
    <col min="14" max="14" width="9.109375" style="29"/>
    <col min="16" max="16" width="10.77734375" customWidth="1"/>
    <col min="17" max="17" width="9.6640625" customWidth="1"/>
    <col min="20" max="20" width="11" bestFit="1" customWidth="1"/>
    <col min="21" max="21" width="12.109375" bestFit="1" customWidth="1"/>
    <col min="22" max="22" width="9.6640625" customWidth="1"/>
    <col min="23" max="23" width="9.88671875" customWidth="1"/>
    <col min="24" max="24" width="11" bestFit="1" customWidth="1"/>
    <col min="25" max="25" width="21.109375" customWidth="1"/>
  </cols>
  <sheetData>
    <row r="1" spans="1:26" ht="15" thickBot="1" x14ac:dyDescent="0.35">
      <c r="A1" s="178" t="s">
        <v>3815</v>
      </c>
      <c r="B1" s="179"/>
      <c r="C1" s="179"/>
      <c r="D1" s="180"/>
      <c r="E1" s="181"/>
      <c r="F1" s="182"/>
      <c r="G1" s="183"/>
      <c r="H1" s="34"/>
    </row>
    <row r="2" spans="1:26" s="28" customFormat="1" ht="72.599999999999994" thickBot="1" x14ac:dyDescent="0.35">
      <c r="A2" s="23" t="s">
        <v>0</v>
      </c>
      <c r="B2" s="23" t="s">
        <v>1</v>
      </c>
      <c r="C2" s="23" t="s">
        <v>7816</v>
      </c>
      <c r="D2" s="23" t="s">
        <v>7817</v>
      </c>
      <c r="E2" s="24" t="s">
        <v>3816</v>
      </c>
      <c r="F2" s="24" t="s">
        <v>3817</v>
      </c>
      <c r="G2" s="171" t="s">
        <v>3818</v>
      </c>
      <c r="H2" s="23" t="s">
        <v>3729</v>
      </c>
      <c r="I2" s="3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30" t="s">
        <v>7814</v>
      </c>
      <c r="O2" s="28" t="s">
        <v>8020</v>
      </c>
      <c r="P2" s="28" t="s">
        <v>8022</v>
      </c>
      <c r="Q2" s="28" t="s">
        <v>8023</v>
      </c>
      <c r="R2" s="28" t="s">
        <v>8024</v>
      </c>
      <c r="S2" s="28" t="s">
        <v>8021</v>
      </c>
      <c r="T2" s="55" t="s">
        <v>8025</v>
      </c>
      <c r="U2" s="56" t="s">
        <v>8026</v>
      </c>
      <c r="V2" s="56" t="s">
        <v>8027</v>
      </c>
      <c r="W2" s="56" t="s">
        <v>8028</v>
      </c>
      <c r="X2" s="57" t="s">
        <v>8029</v>
      </c>
    </row>
    <row r="3" spans="1:26" x14ac:dyDescent="0.3">
      <c r="A3" s="7" t="s">
        <v>8388</v>
      </c>
      <c r="B3" s="7"/>
      <c r="C3" s="132"/>
      <c r="D3" s="135"/>
      <c r="E3" s="131"/>
      <c r="F3" s="131"/>
      <c r="G3" s="172"/>
      <c r="H3" s="7"/>
      <c r="I3" s="21"/>
      <c r="J3" s="7"/>
      <c r="K3" s="7"/>
      <c r="L3" s="31"/>
      <c r="M3" s="31"/>
      <c r="N3" s="31"/>
    </row>
    <row r="4" spans="1:26" x14ac:dyDescent="0.3">
      <c r="A4" s="140" t="s">
        <v>8600</v>
      </c>
      <c r="B4" s="140"/>
      <c r="C4" s="148">
        <v>1232</v>
      </c>
      <c r="D4" s="158">
        <v>224570</v>
      </c>
      <c r="E4" s="148" t="s">
        <v>8387</v>
      </c>
      <c r="F4" s="147">
        <v>44834</v>
      </c>
      <c r="G4" s="173"/>
      <c r="H4" s="140"/>
      <c r="I4" s="145"/>
      <c r="J4" s="140"/>
      <c r="K4" s="140"/>
      <c r="L4" s="159"/>
      <c r="M4" s="159"/>
      <c r="N4" s="149"/>
    </row>
    <row r="5" spans="1:26" x14ac:dyDescent="0.3">
      <c r="A5" s="5" t="s">
        <v>3655</v>
      </c>
      <c r="B5" s="5" t="s">
        <v>3656</v>
      </c>
      <c r="C5" s="5">
        <v>880</v>
      </c>
      <c r="D5" s="157">
        <v>161062</v>
      </c>
      <c r="E5" s="5" t="s">
        <v>8387</v>
      </c>
      <c r="F5" s="119">
        <v>44834</v>
      </c>
      <c r="G5" s="174">
        <v>0.48799999999999999</v>
      </c>
      <c r="H5" s="5" t="s">
        <v>8327</v>
      </c>
      <c r="I5" s="22">
        <f>C5*(1-G5)</f>
        <v>450.56</v>
      </c>
      <c r="J5" s="5"/>
      <c r="K5" s="5"/>
      <c r="L5" s="137">
        <f>D5*(1-G5)</f>
        <v>82463.744000000006</v>
      </c>
      <c r="M5" s="137">
        <f>IF(J5="",L5,(D5/C5)*J5)</f>
        <v>82463.744000000006</v>
      </c>
      <c r="N5" s="33">
        <f t="shared" ref="N5:N6" si="0">L5-M5</f>
        <v>0</v>
      </c>
      <c r="R5">
        <v>1</v>
      </c>
      <c r="T5" s="29">
        <f>O5*M5</f>
        <v>0</v>
      </c>
      <c r="U5" s="29">
        <f>P5*M5</f>
        <v>0</v>
      </c>
      <c r="V5" s="29">
        <f>Q5*M5</f>
        <v>0</v>
      </c>
      <c r="W5" s="29">
        <f>R5*M5</f>
        <v>82463.744000000006</v>
      </c>
      <c r="X5" s="29">
        <f>S5*M5</f>
        <v>0</v>
      </c>
      <c r="Z5" s="29"/>
    </row>
    <row r="6" spans="1:26" x14ac:dyDescent="0.3">
      <c r="A6" s="5" t="s">
        <v>3665</v>
      </c>
      <c r="B6" s="5" t="s">
        <v>3666</v>
      </c>
      <c r="C6" s="5">
        <v>352</v>
      </c>
      <c r="D6" s="157">
        <v>63508</v>
      </c>
      <c r="E6" s="5" t="s">
        <v>8387</v>
      </c>
      <c r="F6" s="119">
        <v>44834</v>
      </c>
      <c r="G6" s="174">
        <v>0.48799999999999999</v>
      </c>
      <c r="H6" s="5" t="s">
        <v>8328</v>
      </c>
      <c r="I6" s="22">
        <f>C6*(1-G6)</f>
        <v>180.22399999999999</v>
      </c>
      <c r="J6" s="5"/>
      <c r="K6" s="5"/>
      <c r="L6" s="137">
        <f>D6*(1-G6)</f>
        <v>32516.096000000001</v>
      </c>
      <c r="M6" s="137">
        <f>IF(J6="",L6,(D6/C6)*J6)</f>
        <v>32516.096000000001</v>
      </c>
      <c r="N6" s="33">
        <f t="shared" si="0"/>
        <v>0</v>
      </c>
      <c r="R6">
        <v>1</v>
      </c>
      <c r="T6" s="29">
        <f>O6*M6</f>
        <v>0</v>
      </c>
      <c r="U6" s="29">
        <f>P6*M6</f>
        <v>0</v>
      </c>
      <c r="V6" s="29">
        <f>Q6*M6</f>
        <v>0</v>
      </c>
      <c r="W6" s="29">
        <f>R6*M6</f>
        <v>32516.096000000001</v>
      </c>
      <c r="X6" s="29">
        <f>S6*M6</f>
        <v>0</v>
      </c>
      <c r="Z6" s="29"/>
    </row>
    <row r="7" spans="1:26" x14ac:dyDescent="0.3">
      <c r="A7" s="140" t="s">
        <v>8601</v>
      </c>
      <c r="B7" s="140"/>
      <c r="C7" s="140">
        <v>1305</v>
      </c>
      <c r="D7" s="158">
        <v>162791</v>
      </c>
      <c r="E7" s="140" t="s">
        <v>8387</v>
      </c>
      <c r="F7" s="147">
        <v>44841</v>
      </c>
      <c r="G7" s="175"/>
      <c r="H7" s="140"/>
      <c r="I7" s="145"/>
      <c r="J7" s="140"/>
      <c r="K7" s="140"/>
      <c r="L7" s="142"/>
      <c r="M7" s="142"/>
      <c r="N7" s="149"/>
      <c r="T7" s="29"/>
      <c r="U7" s="29"/>
      <c r="V7" s="29"/>
      <c r="W7" s="29"/>
      <c r="X7" s="29"/>
      <c r="Z7" s="29"/>
    </row>
    <row r="8" spans="1:26" x14ac:dyDescent="0.3">
      <c r="A8" s="5" t="s">
        <v>3697</v>
      </c>
      <c r="B8" s="5" t="s">
        <v>3698</v>
      </c>
      <c r="C8" s="5">
        <v>800</v>
      </c>
      <c r="D8" s="157">
        <v>107371</v>
      </c>
      <c r="E8" s="5" t="s">
        <v>8387</v>
      </c>
      <c r="F8" s="119">
        <v>44834</v>
      </c>
      <c r="G8" s="174">
        <v>0.48799999999999999</v>
      </c>
      <c r="H8" s="5" t="s">
        <v>8329</v>
      </c>
      <c r="I8" s="22">
        <f>C8*(1-G8)</f>
        <v>409.6</v>
      </c>
      <c r="J8" s="5"/>
      <c r="K8" s="5"/>
      <c r="L8" s="137">
        <f>D8*(1-G8)</f>
        <v>54973.952000000005</v>
      </c>
      <c r="M8" s="137">
        <f>IF(J8="",L8,(D8/C8)*J8)</f>
        <v>54973.952000000005</v>
      </c>
      <c r="N8" s="33">
        <f t="shared" ref="N8:N71" si="1">L8-M8</f>
        <v>0</v>
      </c>
      <c r="R8">
        <v>1</v>
      </c>
      <c r="T8" s="29">
        <f>O8*M8</f>
        <v>0</v>
      </c>
      <c r="U8" s="29">
        <f>P8*M8</f>
        <v>0</v>
      </c>
      <c r="V8" s="29">
        <f>Q8*M8</f>
        <v>0</v>
      </c>
      <c r="W8" s="29">
        <f>R8*M8</f>
        <v>54973.952000000005</v>
      </c>
      <c r="X8" s="29">
        <f>S8*M8</f>
        <v>0</v>
      </c>
      <c r="Z8" s="29"/>
    </row>
    <row r="9" spans="1:26" x14ac:dyDescent="0.3">
      <c r="A9" s="5" t="s">
        <v>3707</v>
      </c>
      <c r="B9" s="5" t="s">
        <v>3708</v>
      </c>
      <c r="C9" s="5">
        <v>40</v>
      </c>
      <c r="D9" s="157">
        <v>5530</v>
      </c>
      <c r="E9" s="119">
        <v>44837</v>
      </c>
      <c r="F9" s="119">
        <v>44841</v>
      </c>
      <c r="G9" s="174">
        <v>0</v>
      </c>
      <c r="H9" s="5" t="s">
        <v>8329</v>
      </c>
      <c r="I9" s="22">
        <f>C9*(1-G9)</f>
        <v>40</v>
      </c>
      <c r="J9" s="5"/>
      <c r="K9" s="5"/>
      <c r="L9" s="137">
        <f>D9*(1-G9)</f>
        <v>5530</v>
      </c>
      <c r="M9" s="137">
        <f>IF(J9="",L9,(D9/C9)*J9)</f>
        <v>5530</v>
      </c>
      <c r="N9" s="33">
        <f t="shared" si="1"/>
        <v>0</v>
      </c>
      <c r="R9">
        <v>1</v>
      </c>
      <c r="T9" s="29">
        <f>O9*M9</f>
        <v>0</v>
      </c>
      <c r="U9" s="29">
        <f>P9*M9</f>
        <v>0</v>
      </c>
      <c r="V9" s="29">
        <f>Q9*M9</f>
        <v>0</v>
      </c>
      <c r="W9" s="29">
        <f>R9*M9</f>
        <v>5530</v>
      </c>
      <c r="X9" s="29">
        <f>S9*M9</f>
        <v>0</v>
      </c>
      <c r="Z9" s="29"/>
    </row>
    <row r="10" spans="1:26" x14ac:dyDescent="0.3">
      <c r="A10" s="5" t="s">
        <v>2904</v>
      </c>
      <c r="B10" s="5" t="s">
        <v>2905</v>
      </c>
      <c r="C10" s="5">
        <v>352</v>
      </c>
      <c r="D10" s="157">
        <v>37515</v>
      </c>
      <c r="E10" s="5" t="s">
        <v>8387</v>
      </c>
      <c r="F10" s="119">
        <v>44834</v>
      </c>
      <c r="G10" s="174">
        <v>0.48799999999999999</v>
      </c>
      <c r="H10" s="5" t="s">
        <v>8330</v>
      </c>
      <c r="I10" s="22">
        <f>C10*(1-G10)</f>
        <v>180.22399999999999</v>
      </c>
      <c r="J10" s="5"/>
      <c r="K10" s="5"/>
      <c r="L10" s="137">
        <f>D10*(1-G10)</f>
        <v>19207.68</v>
      </c>
      <c r="M10" s="137">
        <f>IF(J10="",L10,(D10/C10)*J10)</f>
        <v>19207.68</v>
      </c>
      <c r="N10" s="33">
        <f t="shared" si="1"/>
        <v>0</v>
      </c>
      <c r="R10">
        <v>1</v>
      </c>
      <c r="T10" s="29">
        <f>O10*M10</f>
        <v>0</v>
      </c>
      <c r="U10" s="29">
        <f>P10*M10</f>
        <v>0</v>
      </c>
      <c r="V10" s="29">
        <f>Q10*M10</f>
        <v>0</v>
      </c>
      <c r="W10" s="29">
        <f>R10*M10</f>
        <v>19207.68</v>
      </c>
      <c r="X10" s="29">
        <f>S10*M10</f>
        <v>0</v>
      </c>
      <c r="Z10" s="29"/>
    </row>
    <row r="11" spans="1:26" x14ac:dyDescent="0.3">
      <c r="A11" s="5" t="s">
        <v>2906</v>
      </c>
      <c r="B11" s="5" t="s">
        <v>2907</v>
      </c>
      <c r="C11" s="5">
        <v>113</v>
      </c>
      <c r="D11" s="157">
        <v>12375</v>
      </c>
      <c r="E11" s="119">
        <v>44837</v>
      </c>
      <c r="F11" s="119">
        <v>44841</v>
      </c>
      <c r="G11" s="174">
        <v>0</v>
      </c>
      <c r="H11" s="5" t="s">
        <v>8330</v>
      </c>
      <c r="I11" s="22">
        <f>C11*(1-G11)</f>
        <v>113</v>
      </c>
      <c r="J11" s="5"/>
      <c r="K11" s="5"/>
      <c r="L11" s="137">
        <f>D11*(1-G11)</f>
        <v>12375</v>
      </c>
      <c r="M11" s="137">
        <f>IF(J11="",L11,(D11/C11)*J11)</f>
        <v>12375</v>
      </c>
      <c r="N11" s="33">
        <f t="shared" si="1"/>
        <v>0</v>
      </c>
      <c r="R11">
        <v>1</v>
      </c>
      <c r="T11" s="29">
        <f>O11*M11</f>
        <v>0</v>
      </c>
      <c r="U11" s="29">
        <f>P11*M11</f>
        <v>0</v>
      </c>
      <c r="V11" s="29">
        <f>Q11*M11</f>
        <v>0</v>
      </c>
      <c r="W11" s="29">
        <f>R11*M11</f>
        <v>12375</v>
      </c>
      <c r="X11" s="29">
        <f>S11*M11</f>
        <v>0</v>
      </c>
      <c r="Z11" s="29"/>
    </row>
    <row r="12" spans="1:26" x14ac:dyDescent="0.3">
      <c r="A12" s="140" t="s">
        <v>8602</v>
      </c>
      <c r="B12" s="140"/>
      <c r="C12" s="140">
        <v>1162</v>
      </c>
      <c r="D12" s="158">
        <v>211555</v>
      </c>
      <c r="E12" s="140" t="s">
        <v>8387</v>
      </c>
      <c r="F12" s="147">
        <v>44839</v>
      </c>
      <c r="G12" s="175"/>
      <c r="H12" s="140"/>
      <c r="I12" s="145"/>
      <c r="J12" s="140"/>
      <c r="K12" s="140"/>
      <c r="L12" s="142"/>
      <c r="M12" s="142"/>
      <c r="N12" s="149"/>
      <c r="T12" s="29"/>
      <c r="U12" s="29"/>
      <c r="V12" s="29"/>
      <c r="W12" s="29"/>
      <c r="X12" s="29"/>
      <c r="Z12" s="29"/>
    </row>
    <row r="13" spans="1:26" x14ac:dyDescent="0.3">
      <c r="A13" s="5" t="s">
        <v>3681</v>
      </c>
      <c r="B13" s="5" t="s">
        <v>3682</v>
      </c>
      <c r="C13" s="5">
        <v>880</v>
      </c>
      <c r="D13" s="157">
        <v>159151</v>
      </c>
      <c r="E13" s="5" t="s">
        <v>8387</v>
      </c>
      <c r="F13" s="119">
        <v>44834</v>
      </c>
      <c r="G13" s="174">
        <v>0.48799999999999999</v>
      </c>
      <c r="H13" s="5" t="s">
        <v>8331</v>
      </c>
      <c r="I13" s="22">
        <f t="shared" ref="I13:I18" si="2">C13*(1-G13)</f>
        <v>450.56</v>
      </c>
      <c r="J13" s="5"/>
      <c r="K13" s="5"/>
      <c r="L13" s="137">
        <f t="shared" ref="L13:L18" si="3">D13*(1-G13)</f>
        <v>81485.312000000005</v>
      </c>
      <c r="M13" s="137">
        <f t="shared" ref="M13:M18" si="4">IF(J13="",L13,(D13/C13)*J13)</f>
        <v>81485.312000000005</v>
      </c>
      <c r="N13" s="33">
        <f t="shared" si="1"/>
        <v>0</v>
      </c>
      <c r="R13">
        <v>1</v>
      </c>
      <c r="T13" s="29">
        <f>O13*M13</f>
        <v>0</v>
      </c>
      <c r="U13" s="29">
        <f>P13*M13</f>
        <v>0</v>
      </c>
      <c r="V13" s="29">
        <f>Q13*M13</f>
        <v>0</v>
      </c>
      <c r="W13" s="29">
        <f>R13*M13</f>
        <v>81485.312000000005</v>
      </c>
      <c r="X13" s="29">
        <f>S13*M13</f>
        <v>0</v>
      </c>
      <c r="Z13" s="29"/>
    </row>
    <row r="14" spans="1:26" x14ac:dyDescent="0.3">
      <c r="A14" s="5" t="s">
        <v>3683</v>
      </c>
      <c r="B14" s="5" t="s">
        <v>3684</v>
      </c>
      <c r="C14" s="5">
        <v>282</v>
      </c>
      <c r="D14" s="157">
        <v>52405</v>
      </c>
      <c r="E14" s="119">
        <v>44837</v>
      </c>
      <c r="F14" s="119">
        <v>44839</v>
      </c>
      <c r="G14" s="174">
        <v>0</v>
      </c>
      <c r="H14" s="5" t="s">
        <v>8331</v>
      </c>
      <c r="I14" s="22">
        <f t="shared" si="2"/>
        <v>282</v>
      </c>
      <c r="J14" s="5"/>
      <c r="K14" s="5"/>
      <c r="L14" s="137">
        <f t="shared" si="3"/>
        <v>52405</v>
      </c>
      <c r="M14" s="137">
        <f t="shared" si="4"/>
        <v>52405</v>
      </c>
      <c r="N14" s="33">
        <f t="shared" si="1"/>
        <v>0</v>
      </c>
      <c r="R14">
        <v>1</v>
      </c>
      <c r="T14" s="29">
        <f>O14*M14</f>
        <v>0</v>
      </c>
      <c r="U14" s="29">
        <f>P14*M14</f>
        <v>0</v>
      </c>
      <c r="V14" s="29">
        <f>Q14*M14</f>
        <v>0</v>
      </c>
      <c r="W14" s="29">
        <f>R14*M14</f>
        <v>52405</v>
      </c>
      <c r="X14" s="29">
        <f>S14*M14</f>
        <v>0</v>
      </c>
      <c r="Z14" s="29"/>
    </row>
    <row r="15" spans="1:26" x14ac:dyDescent="0.3">
      <c r="A15" s="140" t="s">
        <v>8603</v>
      </c>
      <c r="B15" s="140"/>
      <c r="C15" s="140">
        <v>112</v>
      </c>
      <c r="D15" s="158">
        <v>21092</v>
      </c>
      <c r="E15" s="140" t="s">
        <v>7234</v>
      </c>
      <c r="F15" s="147">
        <v>44799</v>
      </c>
      <c r="G15" s="175"/>
      <c r="H15" s="140"/>
      <c r="I15" s="145"/>
      <c r="J15" s="140"/>
      <c r="K15" s="140"/>
      <c r="L15" s="142"/>
      <c r="M15" s="142"/>
      <c r="N15" s="149"/>
      <c r="T15" s="29"/>
      <c r="U15" s="29"/>
      <c r="V15" s="29"/>
      <c r="W15" s="29"/>
      <c r="X15" s="29"/>
      <c r="Z15" s="29"/>
    </row>
    <row r="16" spans="1:26" x14ac:dyDescent="0.3">
      <c r="A16" s="5" t="s">
        <v>2094</v>
      </c>
      <c r="B16" s="5" t="s">
        <v>2095</v>
      </c>
      <c r="C16" s="5">
        <v>16</v>
      </c>
      <c r="D16" s="157">
        <v>2921</v>
      </c>
      <c r="E16" s="5" t="s">
        <v>7234</v>
      </c>
      <c r="F16" s="119">
        <v>44792</v>
      </c>
      <c r="G16" s="174">
        <v>0.8</v>
      </c>
      <c r="H16" s="5" t="s">
        <v>8327</v>
      </c>
      <c r="I16" s="22">
        <f t="shared" si="2"/>
        <v>3.1999999999999993</v>
      </c>
      <c r="J16" s="5"/>
      <c r="K16" s="5"/>
      <c r="L16" s="137">
        <f t="shared" si="3"/>
        <v>584.19999999999982</v>
      </c>
      <c r="M16" s="137">
        <f t="shared" si="4"/>
        <v>584.19999999999982</v>
      </c>
      <c r="N16" s="33">
        <f t="shared" si="1"/>
        <v>0</v>
      </c>
      <c r="R16">
        <v>1</v>
      </c>
      <c r="T16" s="29">
        <f t="shared" ref="T16:T23" si="5">O16*M16</f>
        <v>0</v>
      </c>
      <c r="U16" s="29">
        <f t="shared" ref="U16:U23" si="6">P16*M16</f>
        <v>0</v>
      </c>
      <c r="V16" s="29">
        <f t="shared" ref="V16:V23" si="7">Q16*M16</f>
        <v>0</v>
      </c>
      <c r="W16" s="29">
        <f t="shared" ref="W16:W23" si="8">R16*M16</f>
        <v>584.19999999999982</v>
      </c>
      <c r="X16" s="29">
        <f t="shared" ref="X16:X23" si="9">S16*M16</f>
        <v>0</v>
      </c>
      <c r="Z16" s="29"/>
    </row>
    <row r="17" spans="1:26" x14ac:dyDescent="0.3">
      <c r="A17" s="5" t="s">
        <v>2094</v>
      </c>
      <c r="B17" s="5" t="s">
        <v>2095</v>
      </c>
      <c r="C17" s="5">
        <v>8</v>
      </c>
      <c r="D17" s="157">
        <v>1250</v>
      </c>
      <c r="E17" s="5" t="s">
        <v>7234</v>
      </c>
      <c r="F17" s="119">
        <v>44792</v>
      </c>
      <c r="G17" s="174">
        <v>0.8</v>
      </c>
      <c r="H17" s="5" t="s">
        <v>8332</v>
      </c>
      <c r="I17" s="22">
        <f t="shared" si="2"/>
        <v>1.5999999999999996</v>
      </c>
      <c r="J17" s="5"/>
      <c r="K17" s="5"/>
      <c r="L17" s="137">
        <f t="shared" si="3"/>
        <v>249.99999999999994</v>
      </c>
      <c r="M17" s="137">
        <f t="shared" si="4"/>
        <v>249.99999999999994</v>
      </c>
      <c r="N17" s="33">
        <f t="shared" si="1"/>
        <v>0</v>
      </c>
      <c r="R17">
        <v>1</v>
      </c>
      <c r="T17" s="29">
        <f t="shared" si="5"/>
        <v>0</v>
      </c>
      <c r="U17" s="29">
        <f t="shared" si="6"/>
        <v>0</v>
      </c>
      <c r="V17" s="29">
        <f t="shared" si="7"/>
        <v>0</v>
      </c>
      <c r="W17" s="29">
        <f t="shared" si="8"/>
        <v>249.99999999999994</v>
      </c>
      <c r="X17" s="29">
        <f t="shared" si="9"/>
        <v>0</v>
      </c>
      <c r="Z17" s="29"/>
    </row>
    <row r="18" spans="1:26" x14ac:dyDescent="0.3">
      <c r="A18" s="5" t="s">
        <v>2094</v>
      </c>
      <c r="B18" s="5" t="s">
        <v>2095</v>
      </c>
      <c r="C18" s="5">
        <v>16</v>
      </c>
      <c r="D18" s="157">
        <v>3276</v>
      </c>
      <c r="E18" s="5" t="s">
        <v>7234</v>
      </c>
      <c r="F18" s="119">
        <v>44792</v>
      </c>
      <c r="G18" s="174">
        <v>0.8</v>
      </c>
      <c r="H18" s="5" t="s">
        <v>8333</v>
      </c>
      <c r="I18" s="22">
        <f t="shared" si="2"/>
        <v>3.1999999999999993</v>
      </c>
      <c r="J18" s="5"/>
      <c r="K18" s="5"/>
      <c r="L18" s="137">
        <f t="shared" si="3"/>
        <v>655.19999999999982</v>
      </c>
      <c r="M18" s="137">
        <f t="shared" si="4"/>
        <v>655.19999999999982</v>
      </c>
      <c r="N18" s="33">
        <f t="shared" si="1"/>
        <v>0</v>
      </c>
      <c r="R18">
        <v>1</v>
      </c>
      <c r="T18" s="29">
        <f t="shared" si="5"/>
        <v>0</v>
      </c>
      <c r="U18" s="29">
        <f t="shared" si="6"/>
        <v>0</v>
      </c>
      <c r="V18" s="29">
        <f t="shared" si="7"/>
        <v>0</v>
      </c>
      <c r="W18" s="29">
        <f t="shared" si="8"/>
        <v>655.19999999999982</v>
      </c>
      <c r="X18" s="29">
        <f t="shared" si="9"/>
        <v>0</v>
      </c>
      <c r="Z18" s="29"/>
    </row>
    <row r="19" spans="1:26" x14ac:dyDescent="0.3">
      <c r="A19" s="5" t="s">
        <v>2096</v>
      </c>
      <c r="B19" s="5" t="s">
        <v>2097</v>
      </c>
      <c r="C19" s="5">
        <v>16</v>
      </c>
      <c r="D19" s="157">
        <v>2921</v>
      </c>
      <c r="E19" s="119">
        <v>44798</v>
      </c>
      <c r="F19" s="119">
        <v>44798</v>
      </c>
      <c r="G19" s="174">
        <v>0</v>
      </c>
      <c r="H19" s="5" t="s">
        <v>8327</v>
      </c>
      <c r="I19" s="22">
        <f>C19*(1-G19)</f>
        <v>16</v>
      </c>
      <c r="J19" s="5"/>
      <c r="K19" s="5"/>
      <c r="L19" s="137">
        <f>D19*(1-G19)</f>
        <v>2921</v>
      </c>
      <c r="M19" s="137">
        <f>IF(J19="",L19,(D19/C19)*J19)</f>
        <v>2921</v>
      </c>
      <c r="N19" s="33">
        <f t="shared" si="1"/>
        <v>0</v>
      </c>
      <c r="R19">
        <v>1</v>
      </c>
      <c r="T19" s="29">
        <f t="shared" si="5"/>
        <v>0</v>
      </c>
      <c r="U19" s="29">
        <f t="shared" si="6"/>
        <v>0</v>
      </c>
      <c r="V19" s="29">
        <f t="shared" si="7"/>
        <v>0</v>
      </c>
      <c r="W19" s="29">
        <f t="shared" si="8"/>
        <v>2921</v>
      </c>
      <c r="X19" s="29">
        <f t="shared" si="9"/>
        <v>0</v>
      </c>
      <c r="Z19" s="29"/>
    </row>
    <row r="20" spans="1:26" x14ac:dyDescent="0.3">
      <c r="A20" s="5" t="s">
        <v>2096</v>
      </c>
      <c r="B20" s="5" t="s">
        <v>2097</v>
      </c>
      <c r="C20" s="5">
        <v>8</v>
      </c>
      <c r="D20" s="157">
        <v>1250</v>
      </c>
      <c r="E20" s="119">
        <v>44798</v>
      </c>
      <c r="F20" s="119">
        <v>44798</v>
      </c>
      <c r="G20" s="174">
        <v>0</v>
      </c>
      <c r="H20" s="5" t="s">
        <v>8332</v>
      </c>
      <c r="I20" s="22">
        <f t="shared" ref="I20:I33" si="10">C20*(1-G20)</f>
        <v>8</v>
      </c>
      <c r="J20" s="5"/>
      <c r="K20" s="5"/>
      <c r="L20" s="137">
        <f t="shared" ref="L20:L33" si="11">D20*(1-G20)</f>
        <v>1250</v>
      </c>
      <c r="M20" s="137">
        <f t="shared" ref="M20:M33" si="12">IF(J20="",L20,(D20/C20)*J20)</f>
        <v>1250</v>
      </c>
      <c r="N20" s="33">
        <f t="shared" si="1"/>
        <v>0</v>
      </c>
      <c r="R20">
        <v>1</v>
      </c>
      <c r="T20" s="29">
        <f t="shared" si="5"/>
        <v>0</v>
      </c>
      <c r="U20" s="29">
        <f t="shared" si="6"/>
        <v>0</v>
      </c>
      <c r="V20" s="29">
        <f t="shared" si="7"/>
        <v>0</v>
      </c>
      <c r="W20" s="29">
        <f t="shared" si="8"/>
        <v>1250</v>
      </c>
      <c r="X20" s="29">
        <f t="shared" si="9"/>
        <v>0</v>
      </c>
      <c r="Z20" s="29"/>
    </row>
    <row r="21" spans="1:26" x14ac:dyDescent="0.3">
      <c r="A21" s="5" t="s">
        <v>2096</v>
      </c>
      <c r="B21" s="5" t="s">
        <v>2097</v>
      </c>
      <c r="C21" s="5">
        <v>16</v>
      </c>
      <c r="D21" s="157">
        <v>3276</v>
      </c>
      <c r="E21" s="119">
        <v>44798</v>
      </c>
      <c r="F21" s="119">
        <v>44798</v>
      </c>
      <c r="G21" s="174">
        <v>0</v>
      </c>
      <c r="H21" s="5" t="s">
        <v>8333</v>
      </c>
      <c r="I21" s="22">
        <f t="shared" si="10"/>
        <v>16</v>
      </c>
      <c r="J21" s="5"/>
      <c r="K21" s="5"/>
      <c r="L21" s="137">
        <f t="shared" si="11"/>
        <v>3276</v>
      </c>
      <c r="M21" s="137">
        <f t="shared" si="12"/>
        <v>3276</v>
      </c>
      <c r="N21" s="33">
        <f t="shared" si="1"/>
        <v>0</v>
      </c>
      <c r="R21">
        <v>1</v>
      </c>
      <c r="T21" s="29">
        <f t="shared" si="5"/>
        <v>0</v>
      </c>
      <c r="U21" s="29">
        <f t="shared" si="6"/>
        <v>0</v>
      </c>
      <c r="V21" s="29">
        <f t="shared" si="7"/>
        <v>0</v>
      </c>
      <c r="W21" s="29">
        <f t="shared" si="8"/>
        <v>3276</v>
      </c>
      <c r="X21" s="29">
        <f t="shared" si="9"/>
        <v>0</v>
      </c>
      <c r="Z21" s="29"/>
    </row>
    <row r="22" spans="1:26" x14ac:dyDescent="0.3">
      <c r="A22" s="5" t="s">
        <v>2098</v>
      </c>
      <c r="B22" s="5" t="s">
        <v>2099</v>
      </c>
      <c r="C22" s="5">
        <v>16</v>
      </c>
      <c r="D22" s="157">
        <v>2921</v>
      </c>
      <c r="E22" s="119">
        <v>44799</v>
      </c>
      <c r="F22" s="119">
        <v>44799</v>
      </c>
      <c r="G22" s="174">
        <v>0</v>
      </c>
      <c r="H22" s="5" t="s">
        <v>8327</v>
      </c>
      <c r="I22" s="22">
        <f t="shared" si="10"/>
        <v>16</v>
      </c>
      <c r="J22" s="5"/>
      <c r="K22" s="5"/>
      <c r="L22" s="137">
        <f t="shared" si="11"/>
        <v>2921</v>
      </c>
      <c r="M22" s="137">
        <f t="shared" si="12"/>
        <v>2921</v>
      </c>
      <c r="N22" s="33">
        <f t="shared" si="1"/>
        <v>0</v>
      </c>
      <c r="R22">
        <v>1</v>
      </c>
      <c r="T22" s="29">
        <f t="shared" si="5"/>
        <v>0</v>
      </c>
      <c r="U22" s="29">
        <f t="shared" si="6"/>
        <v>0</v>
      </c>
      <c r="V22" s="29">
        <f t="shared" si="7"/>
        <v>0</v>
      </c>
      <c r="W22" s="29">
        <f t="shared" si="8"/>
        <v>2921</v>
      </c>
      <c r="X22" s="29">
        <f t="shared" si="9"/>
        <v>0</v>
      </c>
      <c r="Z22" s="29"/>
    </row>
    <row r="23" spans="1:26" x14ac:dyDescent="0.3">
      <c r="A23" s="5" t="s">
        <v>2098</v>
      </c>
      <c r="B23" s="5" t="s">
        <v>2099</v>
      </c>
      <c r="C23" s="5">
        <v>16</v>
      </c>
      <c r="D23" s="157">
        <v>3276</v>
      </c>
      <c r="E23" s="119">
        <v>44799</v>
      </c>
      <c r="F23" s="119">
        <v>44799</v>
      </c>
      <c r="G23" s="174">
        <v>0</v>
      </c>
      <c r="H23" s="5" t="s">
        <v>8333</v>
      </c>
      <c r="I23" s="22">
        <f t="shared" si="10"/>
        <v>16</v>
      </c>
      <c r="J23" s="5"/>
      <c r="K23" s="5"/>
      <c r="L23" s="137">
        <f t="shared" si="11"/>
        <v>3276</v>
      </c>
      <c r="M23" s="137">
        <f t="shared" si="12"/>
        <v>3276</v>
      </c>
      <c r="N23" s="33">
        <f t="shared" si="1"/>
        <v>0</v>
      </c>
      <c r="R23">
        <v>1</v>
      </c>
      <c r="T23" s="29">
        <f t="shared" si="5"/>
        <v>0</v>
      </c>
      <c r="U23" s="29">
        <f t="shared" si="6"/>
        <v>0</v>
      </c>
      <c r="V23" s="29">
        <f t="shared" si="7"/>
        <v>0</v>
      </c>
      <c r="W23" s="29">
        <f t="shared" si="8"/>
        <v>3276</v>
      </c>
      <c r="X23" s="29">
        <f t="shared" si="9"/>
        <v>0</v>
      </c>
      <c r="Z23" s="29"/>
    </row>
    <row r="24" spans="1:26" x14ac:dyDescent="0.3">
      <c r="A24" s="140" t="s">
        <v>8604</v>
      </c>
      <c r="B24" s="140"/>
      <c r="C24" s="140">
        <v>724</v>
      </c>
      <c r="D24" s="158">
        <v>117996</v>
      </c>
      <c r="E24" s="147">
        <v>44802</v>
      </c>
      <c r="F24" s="147">
        <v>44833</v>
      </c>
      <c r="G24" s="175"/>
      <c r="H24" s="140"/>
      <c r="I24" s="145"/>
      <c r="J24" s="140"/>
      <c r="K24" s="140"/>
      <c r="L24" s="142"/>
      <c r="M24" s="142"/>
      <c r="N24" s="149"/>
      <c r="T24" s="29"/>
      <c r="U24" s="29"/>
      <c r="V24" s="29"/>
      <c r="W24" s="29"/>
      <c r="X24" s="29"/>
      <c r="Z24" s="29"/>
    </row>
    <row r="25" spans="1:26" x14ac:dyDescent="0.3">
      <c r="A25" s="5" t="s">
        <v>2100</v>
      </c>
      <c r="B25" s="5" t="s">
        <v>2101</v>
      </c>
      <c r="C25" s="5">
        <v>60</v>
      </c>
      <c r="D25" s="157">
        <v>8053</v>
      </c>
      <c r="E25" s="119">
        <v>44802</v>
      </c>
      <c r="F25" s="119">
        <v>44823</v>
      </c>
      <c r="G25" s="174">
        <v>0</v>
      </c>
      <c r="H25" s="5" t="s">
        <v>8334</v>
      </c>
      <c r="I25" s="22">
        <f t="shared" si="10"/>
        <v>60</v>
      </c>
      <c r="J25" s="5"/>
      <c r="K25" s="5"/>
      <c r="L25" s="137">
        <f t="shared" si="11"/>
        <v>8053</v>
      </c>
      <c r="M25" s="137">
        <f t="shared" si="12"/>
        <v>8053</v>
      </c>
      <c r="N25" s="33">
        <f t="shared" si="1"/>
        <v>0</v>
      </c>
      <c r="S25">
        <v>1</v>
      </c>
      <c r="T25" s="29">
        <f t="shared" ref="T25:T38" si="13">O25*M25</f>
        <v>0</v>
      </c>
      <c r="U25" s="29">
        <f t="shared" ref="U25:U38" si="14">P25*M25</f>
        <v>0</v>
      </c>
      <c r="V25" s="29">
        <f t="shared" ref="V25:V38" si="15">Q25*M25</f>
        <v>0</v>
      </c>
      <c r="W25" s="29">
        <f t="shared" ref="W25:W38" si="16">R25*M25</f>
        <v>0</v>
      </c>
      <c r="X25" s="29">
        <f t="shared" ref="X25:X38" si="17">S25*M25</f>
        <v>8053</v>
      </c>
      <c r="Z25" s="29"/>
    </row>
    <row r="26" spans="1:26" x14ac:dyDescent="0.3">
      <c r="A26" s="5" t="s">
        <v>2100</v>
      </c>
      <c r="B26" s="5" t="s">
        <v>2101</v>
      </c>
      <c r="C26" s="5">
        <v>60</v>
      </c>
      <c r="D26" s="157">
        <v>7264</v>
      </c>
      <c r="E26" s="119">
        <v>44802</v>
      </c>
      <c r="F26" s="119">
        <v>44823</v>
      </c>
      <c r="G26" s="174">
        <v>0</v>
      </c>
      <c r="H26" s="5" t="s">
        <v>8335</v>
      </c>
      <c r="I26" s="22">
        <f t="shared" si="10"/>
        <v>60</v>
      </c>
      <c r="J26" s="5"/>
      <c r="K26" s="5"/>
      <c r="L26" s="137">
        <f t="shared" si="11"/>
        <v>7264</v>
      </c>
      <c r="M26" s="137">
        <f t="shared" si="12"/>
        <v>7264</v>
      </c>
      <c r="N26" s="33">
        <f t="shared" si="1"/>
        <v>0</v>
      </c>
      <c r="S26">
        <v>1</v>
      </c>
      <c r="T26" s="29">
        <f t="shared" si="13"/>
        <v>0</v>
      </c>
      <c r="U26" s="29">
        <f t="shared" si="14"/>
        <v>0</v>
      </c>
      <c r="V26" s="29">
        <f t="shared" si="15"/>
        <v>0</v>
      </c>
      <c r="W26" s="29">
        <f t="shared" si="16"/>
        <v>0</v>
      </c>
      <c r="X26" s="29">
        <f t="shared" si="17"/>
        <v>7264</v>
      </c>
      <c r="Z26" s="29"/>
    </row>
    <row r="27" spans="1:26" x14ac:dyDescent="0.3">
      <c r="A27" s="5" t="s">
        <v>2100</v>
      </c>
      <c r="B27" s="5" t="s">
        <v>2101</v>
      </c>
      <c r="C27" s="5">
        <v>60</v>
      </c>
      <c r="D27" s="157">
        <v>12285</v>
      </c>
      <c r="E27" s="119">
        <v>44802</v>
      </c>
      <c r="F27" s="119">
        <v>44823</v>
      </c>
      <c r="G27" s="174">
        <v>0</v>
      </c>
      <c r="H27" s="5" t="s">
        <v>8333</v>
      </c>
      <c r="I27" s="22">
        <f t="shared" si="10"/>
        <v>60</v>
      </c>
      <c r="J27" s="5"/>
      <c r="K27" s="5"/>
      <c r="L27" s="137">
        <f t="shared" si="11"/>
        <v>12285</v>
      </c>
      <c r="M27" s="137">
        <f t="shared" si="12"/>
        <v>12285</v>
      </c>
      <c r="N27" s="33">
        <f t="shared" si="1"/>
        <v>0</v>
      </c>
      <c r="S27">
        <v>1</v>
      </c>
      <c r="T27" s="29">
        <f t="shared" si="13"/>
        <v>0</v>
      </c>
      <c r="U27" s="29">
        <f t="shared" si="14"/>
        <v>0</v>
      </c>
      <c r="V27" s="29">
        <f t="shared" si="15"/>
        <v>0</v>
      </c>
      <c r="W27" s="29">
        <f t="shared" si="16"/>
        <v>0</v>
      </c>
      <c r="X27" s="29">
        <f t="shared" si="17"/>
        <v>12285</v>
      </c>
      <c r="Z27" s="29"/>
    </row>
    <row r="28" spans="1:26" x14ac:dyDescent="0.3">
      <c r="A28" s="5" t="s">
        <v>2102</v>
      </c>
      <c r="B28" s="5" t="s">
        <v>2103</v>
      </c>
      <c r="C28" s="5">
        <v>8</v>
      </c>
      <c r="D28" s="157">
        <v>1074</v>
      </c>
      <c r="E28" s="119">
        <v>44824</v>
      </c>
      <c r="F28" s="119">
        <v>44825</v>
      </c>
      <c r="G28" s="174">
        <v>0</v>
      </c>
      <c r="H28" s="5" t="s">
        <v>8334</v>
      </c>
      <c r="I28" s="22">
        <f t="shared" si="10"/>
        <v>8</v>
      </c>
      <c r="J28" s="5"/>
      <c r="K28" s="5"/>
      <c r="L28" s="137">
        <f t="shared" si="11"/>
        <v>1074</v>
      </c>
      <c r="M28" s="137">
        <f t="shared" si="12"/>
        <v>1074</v>
      </c>
      <c r="N28" s="33">
        <f t="shared" si="1"/>
        <v>0</v>
      </c>
      <c r="S28">
        <v>1</v>
      </c>
      <c r="T28" s="29">
        <f t="shared" si="13"/>
        <v>0</v>
      </c>
      <c r="U28" s="29">
        <f t="shared" si="14"/>
        <v>0</v>
      </c>
      <c r="V28" s="29">
        <f t="shared" si="15"/>
        <v>0</v>
      </c>
      <c r="W28" s="29">
        <f t="shared" si="16"/>
        <v>0</v>
      </c>
      <c r="X28" s="29">
        <f t="shared" si="17"/>
        <v>1074</v>
      </c>
      <c r="Z28" s="29"/>
    </row>
    <row r="29" spans="1:26" x14ac:dyDescent="0.3">
      <c r="A29" s="5" t="s">
        <v>2102</v>
      </c>
      <c r="B29" s="5" t="s">
        <v>2103</v>
      </c>
      <c r="C29" s="5">
        <v>8</v>
      </c>
      <c r="D29" s="160">
        <v>969</v>
      </c>
      <c r="E29" s="119">
        <v>44824</v>
      </c>
      <c r="F29" s="119">
        <v>44825</v>
      </c>
      <c r="G29" s="174">
        <v>0</v>
      </c>
      <c r="H29" s="5" t="s">
        <v>8335</v>
      </c>
      <c r="I29" s="22">
        <f t="shared" si="10"/>
        <v>8</v>
      </c>
      <c r="J29" s="5"/>
      <c r="K29" s="5"/>
      <c r="L29" s="137">
        <f t="shared" si="11"/>
        <v>969</v>
      </c>
      <c r="M29" s="137">
        <f t="shared" si="12"/>
        <v>969</v>
      </c>
      <c r="N29" s="33">
        <f t="shared" si="1"/>
        <v>0</v>
      </c>
      <c r="S29">
        <v>1</v>
      </c>
      <c r="T29" s="29">
        <f t="shared" si="13"/>
        <v>0</v>
      </c>
      <c r="U29" s="29">
        <f t="shared" si="14"/>
        <v>0</v>
      </c>
      <c r="V29" s="29">
        <f t="shared" si="15"/>
        <v>0</v>
      </c>
      <c r="W29" s="29">
        <f t="shared" si="16"/>
        <v>0</v>
      </c>
      <c r="X29" s="29">
        <f t="shared" si="17"/>
        <v>969</v>
      </c>
      <c r="Z29" s="29"/>
    </row>
    <row r="30" spans="1:26" x14ac:dyDescent="0.3">
      <c r="A30" s="5" t="s">
        <v>2102</v>
      </c>
      <c r="B30" s="5" t="s">
        <v>2103</v>
      </c>
      <c r="C30" s="5">
        <v>8</v>
      </c>
      <c r="D30" s="157">
        <v>1638</v>
      </c>
      <c r="E30" s="119">
        <v>44824</v>
      </c>
      <c r="F30" s="119">
        <v>44825</v>
      </c>
      <c r="G30" s="174">
        <v>0</v>
      </c>
      <c r="H30" s="5" t="s">
        <v>8333</v>
      </c>
      <c r="I30" s="22">
        <f t="shared" si="10"/>
        <v>8</v>
      </c>
      <c r="J30" s="5"/>
      <c r="K30" s="5"/>
      <c r="L30" s="137">
        <f t="shared" si="11"/>
        <v>1638</v>
      </c>
      <c r="M30" s="137">
        <f t="shared" si="12"/>
        <v>1638</v>
      </c>
      <c r="N30" s="33">
        <f t="shared" si="1"/>
        <v>0</v>
      </c>
      <c r="S30">
        <v>1</v>
      </c>
      <c r="T30" s="29">
        <f t="shared" si="13"/>
        <v>0</v>
      </c>
      <c r="U30" s="29">
        <f t="shared" si="14"/>
        <v>0</v>
      </c>
      <c r="V30" s="29">
        <f t="shared" si="15"/>
        <v>0</v>
      </c>
      <c r="W30" s="29">
        <f t="shared" si="16"/>
        <v>0</v>
      </c>
      <c r="X30" s="29">
        <f t="shared" si="17"/>
        <v>1638</v>
      </c>
      <c r="Z30" s="29"/>
    </row>
    <row r="31" spans="1:26" x14ac:dyDescent="0.3">
      <c r="A31" s="5" t="s">
        <v>2104</v>
      </c>
      <c r="B31" s="5" t="s">
        <v>2105</v>
      </c>
      <c r="C31" s="5">
        <v>20</v>
      </c>
      <c r="D31" s="157">
        <v>2684</v>
      </c>
      <c r="E31" s="119">
        <v>44826</v>
      </c>
      <c r="F31" s="119">
        <v>44830</v>
      </c>
      <c r="G31" s="174">
        <v>0</v>
      </c>
      <c r="H31" s="5" t="s">
        <v>8334</v>
      </c>
      <c r="I31" s="22">
        <f t="shared" si="10"/>
        <v>20</v>
      </c>
      <c r="J31" s="5"/>
      <c r="K31" s="5"/>
      <c r="L31" s="137">
        <f t="shared" si="11"/>
        <v>2684</v>
      </c>
      <c r="M31" s="137">
        <f t="shared" si="12"/>
        <v>2684</v>
      </c>
      <c r="N31" s="33">
        <f t="shared" si="1"/>
        <v>0</v>
      </c>
      <c r="S31">
        <v>1</v>
      </c>
      <c r="T31" s="29">
        <f t="shared" si="13"/>
        <v>0</v>
      </c>
      <c r="U31" s="29">
        <f t="shared" si="14"/>
        <v>0</v>
      </c>
      <c r="V31" s="29">
        <f t="shared" si="15"/>
        <v>0</v>
      </c>
      <c r="W31" s="29">
        <f t="shared" si="16"/>
        <v>0</v>
      </c>
      <c r="X31" s="29">
        <f t="shared" si="17"/>
        <v>2684</v>
      </c>
      <c r="Z31" s="29"/>
    </row>
    <row r="32" spans="1:26" x14ac:dyDescent="0.3">
      <c r="A32" s="5" t="s">
        <v>2104</v>
      </c>
      <c r="B32" s="5" t="s">
        <v>2105</v>
      </c>
      <c r="C32" s="5">
        <v>80</v>
      </c>
      <c r="D32" s="157">
        <v>14607</v>
      </c>
      <c r="E32" s="119">
        <v>44826</v>
      </c>
      <c r="F32" s="119">
        <v>44830</v>
      </c>
      <c r="G32" s="174">
        <v>0</v>
      </c>
      <c r="H32" s="5" t="s">
        <v>8327</v>
      </c>
      <c r="I32" s="22">
        <f t="shared" si="10"/>
        <v>80</v>
      </c>
      <c r="J32" s="5"/>
      <c r="K32" s="5"/>
      <c r="L32" s="137">
        <f t="shared" si="11"/>
        <v>14607</v>
      </c>
      <c r="M32" s="137">
        <f t="shared" si="12"/>
        <v>14607</v>
      </c>
      <c r="N32" s="33">
        <f t="shared" si="1"/>
        <v>0</v>
      </c>
      <c r="S32">
        <v>1</v>
      </c>
      <c r="T32" s="29">
        <f t="shared" si="13"/>
        <v>0</v>
      </c>
      <c r="U32" s="29">
        <f t="shared" si="14"/>
        <v>0</v>
      </c>
      <c r="V32" s="29">
        <f t="shared" si="15"/>
        <v>0</v>
      </c>
      <c r="W32" s="29">
        <f t="shared" si="16"/>
        <v>0</v>
      </c>
      <c r="X32" s="29">
        <f t="shared" si="17"/>
        <v>14607</v>
      </c>
      <c r="Z32" s="29"/>
    </row>
    <row r="33" spans="1:26" x14ac:dyDescent="0.3">
      <c r="A33" s="5" t="s">
        <v>2104</v>
      </c>
      <c r="B33" s="5" t="s">
        <v>2105</v>
      </c>
      <c r="C33" s="5">
        <v>80</v>
      </c>
      <c r="D33" s="157">
        <v>9686</v>
      </c>
      <c r="E33" s="119">
        <v>44826</v>
      </c>
      <c r="F33" s="119">
        <v>44830</v>
      </c>
      <c r="G33" s="174">
        <v>0</v>
      </c>
      <c r="H33" s="5" t="s">
        <v>8335</v>
      </c>
      <c r="I33" s="22">
        <f t="shared" si="10"/>
        <v>80</v>
      </c>
      <c r="J33" s="5"/>
      <c r="K33" s="5"/>
      <c r="L33" s="137">
        <f t="shared" si="11"/>
        <v>9686</v>
      </c>
      <c r="M33" s="137">
        <f t="shared" si="12"/>
        <v>9686</v>
      </c>
      <c r="N33" s="33">
        <f t="shared" si="1"/>
        <v>0</v>
      </c>
      <c r="S33">
        <v>1</v>
      </c>
      <c r="T33" s="29">
        <f t="shared" si="13"/>
        <v>0</v>
      </c>
      <c r="U33" s="29">
        <f t="shared" si="14"/>
        <v>0</v>
      </c>
      <c r="V33" s="29">
        <f t="shared" si="15"/>
        <v>0</v>
      </c>
      <c r="W33" s="29">
        <f t="shared" si="16"/>
        <v>0</v>
      </c>
      <c r="X33" s="29">
        <f t="shared" si="17"/>
        <v>9686</v>
      </c>
      <c r="Z33" s="29"/>
    </row>
    <row r="34" spans="1:26" x14ac:dyDescent="0.3">
      <c r="A34" s="5" t="s">
        <v>2104</v>
      </c>
      <c r="B34" s="5" t="s">
        <v>2105</v>
      </c>
      <c r="C34" s="5">
        <v>80</v>
      </c>
      <c r="D34" s="157">
        <v>16380</v>
      </c>
      <c r="E34" s="119">
        <v>44826</v>
      </c>
      <c r="F34" s="119">
        <v>44830</v>
      </c>
      <c r="G34" s="174">
        <v>0</v>
      </c>
      <c r="H34" s="5" t="s">
        <v>8333</v>
      </c>
      <c r="I34" s="22">
        <f>C34*(1-G34)</f>
        <v>80</v>
      </c>
      <c r="J34" s="5"/>
      <c r="K34" s="5"/>
      <c r="L34" s="137">
        <f>D34*(1-G34)</f>
        <v>16380</v>
      </c>
      <c r="M34" s="137">
        <f>IF(J34="",L34,(D34/C34)*J34)</f>
        <v>16380</v>
      </c>
      <c r="N34" s="33">
        <f t="shared" si="1"/>
        <v>0</v>
      </c>
      <c r="S34">
        <v>1</v>
      </c>
      <c r="T34" s="29">
        <f t="shared" si="13"/>
        <v>0</v>
      </c>
      <c r="U34" s="29">
        <f t="shared" si="14"/>
        <v>0</v>
      </c>
      <c r="V34" s="29">
        <f t="shared" si="15"/>
        <v>0</v>
      </c>
      <c r="W34" s="29">
        <f t="shared" si="16"/>
        <v>0</v>
      </c>
      <c r="X34" s="29">
        <f t="shared" si="17"/>
        <v>16380</v>
      </c>
      <c r="Z34" s="29"/>
    </row>
    <row r="35" spans="1:26" x14ac:dyDescent="0.3">
      <c r="A35" s="5" t="s">
        <v>2106</v>
      </c>
      <c r="B35" s="5" t="s">
        <v>2107</v>
      </c>
      <c r="C35" s="5">
        <v>20</v>
      </c>
      <c r="D35" s="157">
        <v>2684</v>
      </c>
      <c r="E35" s="119">
        <v>44831</v>
      </c>
      <c r="F35" s="119">
        <v>44833</v>
      </c>
      <c r="G35" s="174">
        <v>0</v>
      </c>
      <c r="H35" s="5" t="s">
        <v>8334</v>
      </c>
      <c r="I35" s="22">
        <f>C35*(1-G35)</f>
        <v>20</v>
      </c>
      <c r="J35" s="5"/>
      <c r="K35" s="5"/>
      <c r="L35" s="137">
        <f>D35*(1-G35)</f>
        <v>2684</v>
      </c>
      <c r="M35" s="137">
        <f>IF(J35="",L35,(D35/C35)*J35)</f>
        <v>2684</v>
      </c>
      <c r="N35" s="33">
        <f t="shared" si="1"/>
        <v>0</v>
      </c>
      <c r="S35">
        <v>1</v>
      </c>
      <c r="T35" s="29">
        <f t="shared" si="13"/>
        <v>0</v>
      </c>
      <c r="U35" s="29">
        <f t="shared" si="14"/>
        <v>0</v>
      </c>
      <c r="V35" s="29">
        <f t="shared" si="15"/>
        <v>0</v>
      </c>
      <c r="W35" s="29">
        <f t="shared" si="16"/>
        <v>0</v>
      </c>
      <c r="X35" s="29">
        <f t="shared" si="17"/>
        <v>2684</v>
      </c>
      <c r="Z35" s="29"/>
    </row>
    <row r="36" spans="1:26" x14ac:dyDescent="0.3">
      <c r="A36" s="5" t="s">
        <v>2106</v>
      </c>
      <c r="B36" s="5" t="s">
        <v>2107</v>
      </c>
      <c r="C36" s="5">
        <v>80</v>
      </c>
      <c r="D36" s="157">
        <v>14607</v>
      </c>
      <c r="E36" s="119">
        <v>44831</v>
      </c>
      <c r="F36" s="119">
        <v>44833</v>
      </c>
      <c r="G36" s="174">
        <v>0</v>
      </c>
      <c r="H36" s="5" t="s">
        <v>8327</v>
      </c>
      <c r="I36" s="22">
        <f>C36*(1-G36)</f>
        <v>80</v>
      </c>
      <c r="J36" s="5"/>
      <c r="K36" s="5"/>
      <c r="L36" s="137">
        <f>D36*(1-G36)</f>
        <v>14607</v>
      </c>
      <c r="M36" s="137">
        <f>IF(J36="",L36,(D36/C36)*J36)</f>
        <v>14607</v>
      </c>
      <c r="N36" s="33">
        <f t="shared" si="1"/>
        <v>0</v>
      </c>
      <c r="S36">
        <v>1</v>
      </c>
      <c r="T36" s="29">
        <f t="shared" si="13"/>
        <v>0</v>
      </c>
      <c r="U36" s="29">
        <f t="shared" si="14"/>
        <v>0</v>
      </c>
      <c r="V36" s="29">
        <f t="shared" si="15"/>
        <v>0</v>
      </c>
      <c r="W36" s="29">
        <f t="shared" si="16"/>
        <v>0</v>
      </c>
      <c r="X36" s="29">
        <f t="shared" si="17"/>
        <v>14607</v>
      </c>
      <c r="Z36" s="29"/>
    </row>
    <row r="37" spans="1:26" x14ac:dyDescent="0.3">
      <c r="A37" s="5" t="s">
        <v>2106</v>
      </c>
      <c r="B37" s="5" t="s">
        <v>2107</v>
      </c>
      <c r="C37" s="5">
        <v>80</v>
      </c>
      <c r="D37" s="157">
        <v>9686</v>
      </c>
      <c r="E37" s="119">
        <v>44831</v>
      </c>
      <c r="F37" s="119">
        <v>44833</v>
      </c>
      <c r="G37" s="174">
        <v>0</v>
      </c>
      <c r="H37" s="5" t="s">
        <v>8335</v>
      </c>
      <c r="I37" s="22">
        <f>C37*(1-G37)</f>
        <v>80</v>
      </c>
      <c r="J37" s="5"/>
      <c r="K37" s="5"/>
      <c r="L37" s="137">
        <f>D37*(1-G37)</f>
        <v>9686</v>
      </c>
      <c r="M37" s="137">
        <f>IF(J37="",L37,(D37/C37)*J37)</f>
        <v>9686</v>
      </c>
      <c r="N37" s="33">
        <f t="shared" si="1"/>
        <v>0</v>
      </c>
      <c r="S37">
        <v>1</v>
      </c>
      <c r="T37" s="29">
        <f t="shared" si="13"/>
        <v>0</v>
      </c>
      <c r="U37" s="29">
        <f t="shared" si="14"/>
        <v>0</v>
      </c>
      <c r="V37" s="29">
        <f t="shared" si="15"/>
        <v>0</v>
      </c>
      <c r="W37" s="29">
        <f t="shared" si="16"/>
        <v>0</v>
      </c>
      <c r="X37" s="29">
        <f t="shared" si="17"/>
        <v>9686</v>
      </c>
      <c r="Z37" s="29"/>
    </row>
    <row r="38" spans="1:26" x14ac:dyDescent="0.3">
      <c r="A38" s="5" t="s">
        <v>2106</v>
      </c>
      <c r="B38" s="5" t="s">
        <v>2107</v>
      </c>
      <c r="C38" s="5">
        <v>80</v>
      </c>
      <c r="D38" s="157">
        <v>16380</v>
      </c>
      <c r="E38" s="119">
        <v>44831</v>
      </c>
      <c r="F38" s="119">
        <v>44833</v>
      </c>
      <c r="G38" s="174">
        <v>0</v>
      </c>
      <c r="H38" s="5" t="s">
        <v>8333</v>
      </c>
      <c r="I38" s="22">
        <f>C38*(1-G38)</f>
        <v>80</v>
      </c>
      <c r="J38" s="5"/>
      <c r="K38" s="5"/>
      <c r="L38" s="137">
        <f>D38*(1-G38)</f>
        <v>16380</v>
      </c>
      <c r="M38" s="137">
        <f>IF(J38="",L38,(D38/C38)*J38)</f>
        <v>16380</v>
      </c>
      <c r="N38" s="33">
        <f t="shared" si="1"/>
        <v>0</v>
      </c>
      <c r="S38">
        <v>1</v>
      </c>
      <c r="T38" s="29">
        <f t="shared" si="13"/>
        <v>0</v>
      </c>
      <c r="U38" s="29">
        <f t="shared" si="14"/>
        <v>0</v>
      </c>
      <c r="V38" s="29">
        <f t="shared" si="15"/>
        <v>0</v>
      </c>
      <c r="W38" s="29">
        <f t="shared" si="16"/>
        <v>0</v>
      </c>
      <c r="X38" s="29">
        <f t="shared" si="17"/>
        <v>16380</v>
      </c>
      <c r="Z38" s="29"/>
    </row>
    <row r="39" spans="1:26" x14ac:dyDescent="0.3">
      <c r="A39" s="140" t="s">
        <v>8605</v>
      </c>
      <c r="B39" s="140"/>
      <c r="C39" s="140">
        <v>616</v>
      </c>
      <c r="D39" s="158">
        <v>76549</v>
      </c>
      <c r="E39" s="147">
        <v>44718</v>
      </c>
      <c r="F39" s="147">
        <v>44767</v>
      </c>
      <c r="G39" s="175"/>
      <c r="H39" s="140"/>
      <c r="I39" s="145"/>
      <c r="J39" s="140"/>
      <c r="K39" s="140"/>
      <c r="L39" s="142"/>
      <c r="M39" s="142"/>
      <c r="N39" s="149"/>
      <c r="T39" s="29"/>
      <c r="U39" s="29"/>
      <c r="V39" s="29"/>
      <c r="W39" s="29"/>
      <c r="X39" s="29"/>
      <c r="Z39" s="29"/>
    </row>
    <row r="40" spans="1:26" x14ac:dyDescent="0.3">
      <c r="A40" s="5" t="s">
        <v>1988</v>
      </c>
      <c r="B40" s="5" t="s">
        <v>1989</v>
      </c>
      <c r="C40" s="5">
        <v>400</v>
      </c>
      <c r="D40" s="157">
        <v>48429</v>
      </c>
      <c r="E40" s="119">
        <v>44718</v>
      </c>
      <c r="F40" s="119">
        <v>44753</v>
      </c>
      <c r="G40" s="174">
        <v>0</v>
      </c>
      <c r="H40" s="5" t="s">
        <v>8336</v>
      </c>
      <c r="I40" s="22">
        <f>C40*(1-G40)</f>
        <v>400</v>
      </c>
      <c r="J40" s="5"/>
      <c r="K40" s="5"/>
      <c r="L40" s="137">
        <f>D40*(1-G40)</f>
        <v>48429</v>
      </c>
      <c r="M40" s="137">
        <f>IF(J40="",L40,(D40/C40)*J40)</f>
        <v>48429</v>
      </c>
      <c r="N40" s="33">
        <f t="shared" si="1"/>
        <v>0</v>
      </c>
      <c r="S40">
        <v>1</v>
      </c>
      <c r="T40" s="29">
        <f>O40*M40</f>
        <v>0</v>
      </c>
      <c r="U40" s="29">
        <f>P40*M40</f>
        <v>0</v>
      </c>
      <c r="V40" s="29">
        <f>Q40*M40</f>
        <v>0</v>
      </c>
      <c r="W40" s="29">
        <f>R40*M40</f>
        <v>0</v>
      </c>
      <c r="X40" s="29">
        <f>S40*M40</f>
        <v>48429</v>
      </c>
      <c r="Z40" s="29"/>
    </row>
    <row r="41" spans="1:26" x14ac:dyDescent="0.3">
      <c r="A41" s="5" t="s">
        <v>1988</v>
      </c>
      <c r="B41" s="5" t="s">
        <v>1989</v>
      </c>
      <c r="C41" s="5">
        <v>40</v>
      </c>
      <c r="D41" s="157">
        <v>6249</v>
      </c>
      <c r="E41" s="119">
        <v>44718</v>
      </c>
      <c r="F41" s="119">
        <v>44753</v>
      </c>
      <c r="G41" s="174">
        <v>0</v>
      </c>
      <c r="H41" s="5" t="s">
        <v>8332</v>
      </c>
      <c r="I41" s="22">
        <f>C41*(1-G41)</f>
        <v>40</v>
      </c>
      <c r="J41" s="5"/>
      <c r="K41" s="5"/>
      <c r="L41" s="137">
        <f>D41*(1-G41)</f>
        <v>6249</v>
      </c>
      <c r="M41" s="137">
        <f>IF(J41="",L41,(D41/C41)*J41)</f>
        <v>6249</v>
      </c>
      <c r="N41" s="33">
        <f t="shared" si="1"/>
        <v>0</v>
      </c>
      <c r="S41">
        <v>1</v>
      </c>
      <c r="T41" s="29">
        <f>O41*M41</f>
        <v>0</v>
      </c>
      <c r="U41" s="29">
        <f>P41*M41</f>
        <v>0</v>
      </c>
      <c r="V41" s="29">
        <f>Q41*M41</f>
        <v>0</v>
      </c>
      <c r="W41" s="29">
        <f>R41*M41</f>
        <v>0</v>
      </c>
      <c r="X41" s="29">
        <f>S41*M41</f>
        <v>6249</v>
      </c>
      <c r="Z41" s="29"/>
    </row>
    <row r="42" spans="1:26" x14ac:dyDescent="0.3">
      <c r="A42" s="5" t="s">
        <v>1990</v>
      </c>
      <c r="B42" s="5" t="s">
        <v>1991</v>
      </c>
      <c r="C42" s="5">
        <v>160</v>
      </c>
      <c r="D42" s="157">
        <v>19372</v>
      </c>
      <c r="E42" s="119">
        <v>44754</v>
      </c>
      <c r="F42" s="119">
        <v>44767</v>
      </c>
      <c r="G42" s="174">
        <v>0</v>
      </c>
      <c r="H42" s="5" t="s">
        <v>8336</v>
      </c>
      <c r="I42" s="22">
        <f>C42*(1-G42)</f>
        <v>160</v>
      </c>
      <c r="J42" s="5"/>
      <c r="K42" s="5"/>
      <c r="L42" s="137">
        <f>D42*(1-G42)</f>
        <v>19372</v>
      </c>
      <c r="M42" s="137">
        <f>IF(J42="",L42,(D42/C42)*J42)</f>
        <v>19372</v>
      </c>
      <c r="N42" s="33">
        <f t="shared" si="1"/>
        <v>0</v>
      </c>
      <c r="S42">
        <v>1</v>
      </c>
      <c r="T42" s="29">
        <f>O42*M42</f>
        <v>0</v>
      </c>
      <c r="U42" s="29">
        <f>P42*M42</f>
        <v>0</v>
      </c>
      <c r="V42" s="29">
        <f>Q42*M42</f>
        <v>0</v>
      </c>
      <c r="W42" s="29">
        <f>R42*M42</f>
        <v>0</v>
      </c>
      <c r="X42" s="29">
        <f>S42*M42</f>
        <v>19372</v>
      </c>
      <c r="Z42" s="29"/>
    </row>
    <row r="43" spans="1:26" x14ac:dyDescent="0.3">
      <c r="A43" s="5" t="s">
        <v>1990</v>
      </c>
      <c r="B43" s="5" t="s">
        <v>1991</v>
      </c>
      <c r="C43" s="5">
        <v>16</v>
      </c>
      <c r="D43" s="157">
        <v>2500</v>
      </c>
      <c r="E43" s="119">
        <v>44754</v>
      </c>
      <c r="F43" s="119">
        <v>44767</v>
      </c>
      <c r="G43" s="174">
        <v>0</v>
      </c>
      <c r="H43" s="5" t="s">
        <v>8332</v>
      </c>
      <c r="I43" s="22">
        <f>C43*(1-G43)</f>
        <v>16</v>
      </c>
      <c r="J43" s="5"/>
      <c r="K43" s="5"/>
      <c r="L43" s="137">
        <f>D43*(1-G43)</f>
        <v>2500</v>
      </c>
      <c r="M43" s="137">
        <f>IF(J43="",L43,(D43/C43)*J43)</f>
        <v>2500</v>
      </c>
      <c r="N43" s="33">
        <f t="shared" si="1"/>
        <v>0</v>
      </c>
      <c r="S43">
        <v>1</v>
      </c>
      <c r="T43" s="29">
        <f>O43*M43</f>
        <v>0</v>
      </c>
      <c r="U43" s="29">
        <f>P43*M43</f>
        <v>0</v>
      </c>
      <c r="V43" s="29">
        <f>Q43*M43</f>
        <v>0</v>
      </c>
      <c r="W43" s="29">
        <f>R43*M43</f>
        <v>0</v>
      </c>
      <c r="X43" s="29">
        <f>S43*M43</f>
        <v>2500</v>
      </c>
      <c r="Z43" s="29"/>
    </row>
    <row r="44" spans="1:26" x14ac:dyDescent="0.3">
      <c r="A44" s="140" t="s">
        <v>8606</v>
      </c>
      <c r="B44" s="140"/>
      <c r="C44" s="140">
        <v>117425</v>
      </c>
      <c r="D44" s="158">
        <v>131000</v>
      </c>
      <c r="E44" s="147">
        <v>44666</v>
      </c>
      <c r="F44" s="147">
        <v>44686</v>
      </c>
      <c r="G44" s="175"/>
      <c r="H44" s="140"/>
      <c r="I44" s="145"/>
      <c r="J44" s="140"/>
      <c r="K44" s="140"/>
      <c r="L44" s="142"/>
      <c r="M44" s="142"/>
      <c r="N44" s="149"/>
      <c r="T44" s="29"/>
      <c r="U44" s="29"/>
      <c r="V44" s="29"/>
      <c r="W44" s="29"/>
      <c r="X44" s="29"/>
      <c r="Y44" s="99">
        <f>SUM(T45:T51)</f>
        <v>590300</v>
      </c>
      <c r="Z44" s="29"/>
    </row>
    <row r="45" spans="1:26" x14ac:dyDescent="0.3">
      <c r="A45" s="5" t="s">
        <v>1792</v>
      </c>
      <c r="B45" s="5" t="s">
        <v>1776</v>
      </c>
      <c r="C45" s="5">
        <v>23485</v>
      </c>
      <c r="D45" s="157">
        <v>26200</v>
      </c>
      <c r="E45" s="119">
        <v>44666</v>
      </c>
      <c r="F45" s="119">
        <v>44672</v>
      </c>
      <c r="G45" s="174">
        <v>0</v>
      </c>
      <c r="H45" s="5" t="s">
        <v>8323</v>
      </c>
      <c r="I45" s="22">
        <f>C45*(1-G45)</f>
        <v>23485</v>
      </c>
      <c r="J45" s="5"/>
      <c r="K45" s="5"/>
      <c r="L45" s="137">
        <f>D45*(1-G45)</f>
        <v>26200</v>
      </c>
      <c r="M45" s="137">
        <f>IF(J45="",L45,(D45/C45)*J45)</f>
        <v>26200</v>
      </c>
      <c r="N45" s="33">
        <f t="shared" ref="N45" si="18">L45-M45</f>
        <v>0</v>
      </c>
      <c r="O45">
        <v>1</v>
      </c>
      <c r="T45" s="29">
        <f>O45*M45</f>
        <v>26200</v>
      </c>
      <c r="U45" s="29">
        <f>P45*M45</f>
        <v>0</v>
      </c>
      <c r="V45" s="29">
        <f>Q45*M45</f>
        <v>0</v>
      </c>
      <c r="W45" s="29">
        <f>R45*M45</f>
        <v>0</v>
      </c>
      <c r="X45" s="29">
        <f>S45*M45</f>
        <v>0</v>
      </c>
      <c r="Z45" s="29"/>
    </row>
    <row r="46" spans="1:26" x14ac:dyDescent="0.3">
      <c r="A46" s="5" t="s">
        <v>1791</v>
      </c>
      <c r="B46" s="5" t="s">
        <v>1774</v>
      </c>
      <c r="C46" s="5">
        <v>93940</v>
      </c>
      <c r="D46" s="157">
        <v>104800</v>
      </c>
      <c r="E46" s="119">
        <v>44673</v>
      </c>
      <c r="F46" s="119">
        <v>44686</v>
      </c>
      <c r="G46" s="174">
        <v>0</v>
      </c>
      <c r="H46" s="5" t="s">
        <v>8323</v>
      </c>
      <c r="I46" s="22">
        <f>C46*(1-G46)</f>
        <v>93940</v>
      </c>
      <c r="J46" s="5"/>
      <c r="K46" s="5"/>
      <c r="L46" s="137">
        <f>D46*(1-G46)</f>
        <v>104800</v>
      </c>
      <c r="M46" s="137">
        <f>IF(J46="",L46,(D46/C46)*J46)</f>
        <v>104800</v>
      </c>
      <c r="N46" s="33">
        <f t="shared" si="1"/>
        <v>0</v>
      </c>
      <c r="O46">
        <v>1</v>
      </c>
      <c r="T46" s="29">
        <f>O46*M46</f>
        <v>104800</v>
      </c>
      <c r="U46" s="29">
        <f>P46*M46</f>
        <v>0</v>
      </c>
      <c r="V46" s="29">
        <f>Q46*M46</f>
        <v>0</v>
      </c>
      <c r="W46" s="29">
        <f>R46*M46</f>
        <v>0</v>
      </c>
      <c r="X46" s="29">
        <f>S46*M46</f>
        <v>0</v>
      </c>
      <c r="Z46" s="29"/>
    </row>
    <row r="47" spans="1:26" x14ac:dyDescent="0.3">
      <c r="A47" s="140" t="s">
        <v>8607</v>
      </c>
      <c r="B47" s="140"/>
      <c r="C47" s="140">
        <v>399243</v>
      </c>
      <c r="D47" s="158">
        <v>459300</v>
      </c>
      <c r="E47" s="147">
        <v>44666</v>
      </c>
      <c r="F47" s="147">
        <v>44743</v>
      </c>
      <c r="G47" s="175"/>
      <c r="H47" s="140"/>
      <c r="I47" s="145"/>
      <c r="J47" s="140"/>
      <c r="K47" s="140"/>
      <c r="L47" s="142"/>
      <c r="M47" s="142"/>
      <c r="N47" s="149"/>
      <c r="T47" s="29"/>
      <c r="U47" s="29"/>
      <c r="V47" s="29"/>
      <c r="W47" s="29"/>
      <c r="X47" s="29"/>
      <c r="Z47" s="29"/>
    </row>
    <row r="48" spans="1:26" x14ac:dyDescent="0.3">
      <c r="A48" s="5" t="s">
        <v>1795</v>
      </c>
      <c r="B48" s="5" t="s">
        <v>1776</v>
      </c>
      <c r="C48" s="5">
        <v>23485</v>
      </c>
      <c r="D48" s="157">
        <v>26200</v>
      </c>
      <c r="E48" s="119">
        <v>44666</v>
      </c>
      <c r="F48" s="119">
        <v>44672</v>
      </c>
      <c r="G48" s="174">
        <v>0</v>
      </c>
      <c r="H48" s="5" t="s">
        <v>8323</v>
      </c>
      <c r="I48" s="22">
        <f>C48*(1-G48)</f>
        <v>23485</v>
      </c>
      <c r="J48" s="5"/>
      <c r="K48" s="5"/>
      <c r="L48" s="137">
        <f>D48*(1-G48)</f>
        <v>26200</v>
      </c>
      <c r="M48" s="137">
        <f>IF(J48="",L48,(D48/C48)*J48)</f>
        <v>26200</v>
      </c>
      <c r="N48" s="33">
        <f t="shared" si="1"/>
        <v>0</v>
      </c>
      <c r="O48">
        <v>1</v>
      </c>
      <c r="T48" s="29">
        <f>O48*M48</f>
        <v>26200</v>
      </c>
      <c r="U48" s="29">
        <f>P48*M48</f>
        <v>0</v>
      </c>
      <c r="V48" s="29">
        <f>Q48*M48</f>
        <v>0</v>
      </c>
      <c r="W48" s="29">
        <f>R48*M48</f>
        <v>0</v>
      </c>
      <c r="X48" s="29">
        <f>S48*M48</f>
        <v>0</v>
      </c>
      <c r="Z48" s="29"/>
    </row>
    <row r="49" spans="1:26" x14ac:dyDescent="0.3">
      <c r="A49" s="5" t="s">
        <v>1794</v>
      </c>
      <c r="B49" s="5" t="s">
        <v>1774</v>
      </c>
      <c r="C49" s="5">
        <v>93940</v>
      </c>
      <c r="D49" s="157">
        <v>104800</v>
      </c>
      <c r="E49" s="119">
        <v>44673</v>
      </c>
      <c r="F49" s="119">
        <v>44679</v>
      </c>
      <c r="G49" s="174">
        <v>0</v>
      </c>
      <c r="H49" s="5" t="s">
        <v>8323</v>
      </c>
      <c r="I49" s="22">
        <f>C49*(1-G49)</f>
        <v>93940</v>
      </c>
      <c r="J49" s="5"/>
      <c r="K49" s="5"/>
      <c r="L49" s="137">
        <f>D49*(1-G49)</f>
        <v>104800</v>
      </c>
      <c r="M49" s="137">
        <f>IF(J49="",L49,(D49/C49)*J49)</f>
        <v>104800</v>
      </c>
      <c r="N49" s="33">
        <f t="shared" si="1"/>
        <v>0</v>
      </c>
      <c r="O49">
        <v>1</v>
      </c>
      <c r="T49" s="29">
        <f>O49*M49</f>
        <v>104800</v>
      </c>
      <c r="U49" s="29">
        <f>P49*M49</f>
        <v>0</v>
      </c>
      <c r="V49" s="29">
        <f>Q49*M49</f>
        <v>0</v>
      </c>
      <c r="W49" s="29">
        <f>R49*M49</f>
        <v>0</v>
      </c>
      <c r="X49" s="29">
        <f>S49*M49</f>
        <v>0</v>
      </c>
      <c r="Z49" s="29"/>
    </row>
    <row r="50" spans="1:26" x14ac:dyDescent="0.3">
      <c r="A50" s="5" t="s">
        <v>1796</v>
      </c>
      <c r="B50" s="5" t="s">
        <v>1797</v>
      </c>
      <c r="C50" s="5">
        <v>203536</v>
      </c>
      <c r="D50" s="157">
        <v>240966</v>
      </c>
      <c r="E50" s="119">
        <v>44718</v>
      </c>
      <c r="F50" s="119">
        <v>44722</v>
      </c>
      <c r="G50" s="174">
        <v>0</v>
      </c>
      <c r="H50" s="5" t="s">
        <v>8320</v>
      </c>
      <c r="I50" s="22">
        <f>C50*(1-G50)</f>
        <v>203536</v>
      </c>
      <c r="J50" s="5"/>
      <c r="K50" s="5"/>
      <c r="L50" s="137">
        <f>D50*(1-G50)</f>
        <v>240966</v>
      </c>
      <c r="M50" s="137">
        <f>IF(J50="",L50,(D50/C50)*J50)</f>
        <v>240966</v>
      </c>
      <c r="N50" s="33">
        <f t="shared" si="1"/>
        <v>0</v>
      </c>
      <c r="O50">
        <v>1</v>
      </c>
      <c r="T50" s="29">
        <f>O50*M50</f>
        <v>240966</v>
      </c>
      <c r="U50" s="29">
        <f>P50*M50</f>
        <v>0</v>
      </c>
      <c r="V50" s="29">
        <f>Q50*M50</f>
        <v>0</v>
      </c>
      <c r="W50" s="29">
        <f>R50*M50</f>
        <v>0</v>
      </c>
      <c r="X50" s="29">
        <f>S50*M50</f>
        <v>0</v>
      </c>
      <c r="Z50" s="29"/>
    </row>
    <row r="51" spans="1:26" x14ac:dyDescent="0.3">
      <c r="A51" s="5" t="s">
        <v>1798</v>
      </c>
      <c r="B51" s="5" t="s">
        <v>1799</v>
      </c>
      <c r="C51" s="5">
        <v>78283</v>
      </c>
      <c r="D51" s="157">
        <v>87334</v>
      </c>
      <c r="E51" s="119">
        <v>44739</v>
      </c>
      <c r="F51" s="119">
        <v>44743</v>
      </c>
      <c r="G51" s="174">
        <v>0</v>
      </c>
      <c r="H51" s="5" t="s">
        <v>8323</v>
      </c>
      <c r="I51" s="22">
        <f>C51*(1-G51)</f>
        <v>78283</v>
      </c>
      <c r="J51" s="5"/>
      <c r="K51" s="5"/>
      <c r="L51" s="137">
        <f>D51*(1-G51)</f>
        <v>87334</v>
      </c>
      <c r="M51" s="137">
        <f>IF(J51="",L51,(D51/C51)*J51)</f>
        <v>87334</v>
      </c>
      <c r="N51" s="33">
        <f t="shared" si="1"/>
        <v>0</v>
      </c>
      <c r="O51">
        <v>1</v>
      </c>
      <c r="T51" s="29">
        <f>O51*M51</f>
        <v>87334</v>
      </c>
      <c r="U51" s="29">
        <f>P51*M51</f>
        <v>0</v>
      </c>
      <c r="V51" s="29">
        <f>Q51*M51</f>
        <v>0</v>
      </c>
      <c r="W51" s="29">
        <f>R51*M51</f>
        <v>0</v>
      </c>
      <c r="X51" s="29">
        <f>S51*M51</f>
        <v>0</v>
      </c>
      <c r="Z51" s="29"/>
    </row>
    <row r="52" spans="1:26" x14ac:dyDescent="0.3">
      <c r="A52" s="140" t="s">
        <v>8608</v>
      </c>
      <c r="B52" s="140"/>
      <c r="C52" s="140">
        <v>501</v>
      </c>
      <c r="D52" s="158">
        <v>76474</v>
      </c>
      <c r="E52" s="140" t="s">
        <v>6248</v>
      </c>
      <c r="F52" s="147">
        <v>44680</v>
      </c>
      <c r="G52" s="175"/>
      <c r="H52" s="140"/>
      <c r="I52" s="145"/>
      <c r="J52" s="140"/>
      <c r="K52" s="140"/>
      <c r="L52" s="142"/>
      <c r="M52" s="142"/>
      <c r="N52" s="149"/>
      <c r="T52" s="29"/>
      <c r="U52" s="29"/>
      <c r="V52" s="29"/>
      <c r="W52" s="29"/>
      <c r="X52" s="29"/>
      <c r="Z52" s="29"/>
    </row>
    <row r="53" spans="1:26" x14ac:dyDescent="0.3">
      <c r="A53" s="5" t="s">
        <v>1767</v>
      </c>
      <c r="B53" s="5" t="s">
        <v>1768</v>
      </c>
      <c r="C53" s="5">
        <v>240</v>
      </c>
      <c r="D53" s="157">
        <v>30362</v>
      </c>
      <c r="E53" s="5" t="s">
        <v>6248</v>
      </c>
      <c r="F53" s="119">
        <v>44680</v>
      </c>
      <c r="G53" s="174">
        <v>0.91</v>
      </c>
      <c r="H53" s="5" t="s">
        <v>8334</v>
      </c>
      <c r="I53" s="22">
        <f>C53*(1-G53)</f>
        <v>21.599999999999994</v>
      </c>
      <c r="J53" s="5"/>
      <c r="K53" s="5"/>
      <c r="L53" s="137">
        <f>D53*(1-G53)</f>
        <v>2732.579999999999</v>
      </c>
      <c r="M53" s="137">
        <f>IF(J53="",L53,(D53/C53)*J53)</f>
        <v>2732.579999999999</v>
      </c>
      <c r="N53" s="33">
        <f t="shared" ref="N53" si="19">L53-M53</f>
        <v>0</v>
      </c>
      <c r="Q53">
        <v>1</v>
      </c>
      <c r="T53" s="29">
        <f>O53*M53</f>
        <v>0</v>
      </c>
      <c r="U53" s="29">
        <f>P53*M53</f>
        <v>0</v>
      </c>
      <c r="V53" s="29">
        <f>Q53*M53</f>
        <v>2732.579999999999</v>
      </c>
      <c r="W53" s="29">
        <f>R53*M53</f>
        <v>0</v>
      </c>
      <c r="X53" s="29">
        <f>S53*M53</f>
        <v>0</v>
      </c>
      <c r="Z53" s="29"/>
    </row>
    <row r="54" spans="1:26" x14ac:dyDescent="0.3">
      <c r="A54" s="5" t="s">
        <v>1767</v>
      </c>
      <c r="B54" s="5" t="s">
        <v>1768</v>
      </c>
      <c r="C54" s="5">
        <v>54</v>
      </c>
      <c r="D54" s="157">
        <v>6163</v>
      </c>
      <c r="E54" s="5" t="s">
        <v>6248</v>
      </c>
      <c r="F54" s="119">
        <v>44680</v>
      </c>
      <c r="G54" s="174">
        <v>0.91</v>
      </c>
      <c r="H54" s="5" t="s">
        <v>8335</v>
      </c>
      <c r="I54" s="22">
        <f>C54*(1-G54)</f>
        <v>4.8599999999999985</v>
      </c>
      <c r="J54" s="5"/>
      <c r="K54" s="5"/>
      <c r="L54" s="137">
        <f>D54*(1-G54)</f>
        <v>554.66999999999985</v>
      </c>
      <c r="M54" s="137">
        <f>IF(J54="",L54,(D54/C54)*J54)</f>
        <v>554.66999999999985</v>
      </c>
      <c r="N54" s="33">
        <f t="shared" si="1"/>
        <v>0</v>
      </c>
      <c r="Q54">
        <v>1</v>
      </c>
      <c r="T54" s="29">
        <f>O54*M54</f>
        <v>0</v>
      </c>
      <c r="U54" s="29">
        <f>P54*M54</f>
        <v>0</v>
      </c>
      <c r="V54" s="29">
        <f>Q54*M54</f>
        <v>554.66999999999985</v>
      </c>
      <c r="W54" s="29">
        <f>R54*M54</f>
        <v>0</v>
      </c>
      <c r="X54" s="29">
        <f>S54*M54</f>
        <v>0</v>
      </c>
      <c r="Z54" s="29"/>
    </row>
    <row r="55" spans="1:26" x14ac:dyDescent="0.3">
      <c r="A55" s="5" t="s">
        <v>1767</v>
      </c>
      <c r="B55" s="5" t="s">
        <v>1768</v>
      </c>
      <c r="C55" s="5">
        <v>207</v>
      </c>
      <c r="D55" s="157">
        <v>39950</v>
      </c>
      <c r="E55" s="5" t="s">
        <v>6248</v>
      </c>
      <c r="F55" s="119">
        <v>44680</v>
      </c>
      <c r="G55" s="174">
        <v>0.91</v>
      </c>
      <c r="H55" s="5" t="s">
        <v>8333</v>
      </c>
      <c r="I55" s="22">
        <f>C55*(1-G55)</f>
        <v>18.629999999999992</v>
      </c>
      <c r="J55" s="5"/>
      <c r="K55" s="5"/>
      <c r="L55" s="137">
        <f>D55*(1-G55)</f>
        <v>3595.4999999999986</v>
      </c>
      <c r="M55" s="137">
        <f>IF(J55="",L55,(D55/C55)*J55)</f>
        <v>3595.4999999999986</v>
      </c>
      <c r="N55" s="33">
        <f t="shared" si="1"/>
        <v>0</v>
      </c>
      <c r="Q55">
        <v>1</v>
      </c>
      <c r="T55" s="29">
        <f>O55*M55</f>
        <v>0</v>
      </c>
      <c r="U55" s="29">
        <f>P55*M55</f>
        <v>0</v>
      </c>
      <c r="V55" s="29">
        <f>Q55*M55</f>
        <v>3595.4999999999986</v>
      </c>
      <c r="W55" s="29">
        <f>R55*M55</f>
        <v>0</v>
      </c>
      <c r="X55" s="29">
        <f>S55*M55</f>
        <v>0</v>
      </c>
      <c r="Z55" s="29"/>
    </row>
    <row r="56" spans="1:26" x14ac:dyDescent="0.3">
      <c r="A56" s="140" t="s">
        <v>8609</v>
      </c>
      <c r="B56" s="140"/>
      <c r="C56" s="140">
        <v>36</v>
      </c>
      <c r="D56" s="158">
        <v>7156</v>
      </c>
      <c r="E56" s="140" t="s">
        <v>7069</v>
      </c>
      <c r="F56" s="147">
        <v>44683</v>
      </c>
      <c r="G56" s="175"/>
      <c r="H56" s="140"/>
      <c r="I56" s="145"/>
      <c r="J56" s="140"/>
      <c r="K56" s="140"/>
      <c r="L56" s="142"/>
      <c r="M56" s="142"/>
      <c r="N56" s="149"/>
      <c r="T56" s="29"/>
      <c r="U56" s="29"/>
      <c r="V56" s="29"/>
      <c r="W56" s="29"/>
      <c r="X56" s="29"/>
      <c r="Z56" s="29"/>
    </row>
    <row r="57" spans="1:26" x14ac:dyDescent="0.3">
      <c r="A57" s="5" t="s">
        <v>1822</v>
      </c>
      <c r="B57" s="5" t="s">
        <v>1823</v>
      </c>
      <c r="C57" s="5">
        <v>36</v>
      </c>
      <c r="D57" s="157">
        <v>7156</v>
      </c>
      <c r="E57" s="5" t="s">
        <v>7069</v>
      </c>
      <c r="F57" s="119">
        <v>44683</v>
      </c>
      <c r="G57" s="174">
        <v>0.96</v>
      </c>
      <c r="H57" s="5" t="s">
        <v>8333</v>
      </c>
      <c r="I57" s="22">
        <f t="shared" ref="I57:I64" si="20">C57*(1-G57)</f>
        <v>1.4400000000000013</v>
      </c>
      <c r="J57" s="5"/>
      <c r="K57" s="5"/>
      <c r="L57" s="137">
        <f t="shared" ref="L57:L64" si="21">D57*(1-G57)</f>
        <v>286.24000000000024</v>
      </c>
      <c r="M57" s="137">
        <f t="shared" ref="M57:M64" si="22">IF(J57="",L57,(D57/C57)*J57)</f>
        <v>286.24000000000024</v>
      </c>
      <c r="N57" s="33">
        <f t="shared" si="1"/>
        <v>0</v>
      </c>
      <c r="Q57">
        <v>1</v>
      </c>
      <c r="T57" s="29">
        <f>O57*M57</f>
        <v>0</v>
      </c>
      <c r="U57" s="29">
        <f>P57*M57</f>
        <v>0</v>
      </c>
      <c r="V57" s="29">
        <f>Q57*M57</f>
        <v>286.24000000000024</v>
      </c>
      <c r="W57" s="29">
        <f>R57*M57</f>
        <v>0</v>
      </c>
      <c r="X57" s="29">
        <f>S57*M57</f>
        <v>0</v>
      </c>
      <c r="Z57" s="29"/>
    </row>
    <row r="58" spans="1:26" x14ac:dyDescent="0.3">
      <c r="A58" s="140" t="s">
        <v>8610</v>
      </c>
      <c r="B58" s="140"/>
      <c r="C58" s="140">
        <v>644</v>
      </c>
      <c r="D58" s="158">
        <v>80176</v>
      </c>
      <c r="E58" s="140" t="s">
        <v>7371</v>
      </c>
      <c r="F58" s="147">
        <v>44755</v>
      </c>
      <c r="G58" s="175"/>
      <c r="H58" s="140"/>
      <c r="I58" s="145"/>
      <c r="J58" s="140"/>
      <c r="K58" s="140"/>
      <c r="L58" s="142"/>
      <c r="M58" s="142"/>
      <c r="N58" s="149"/>
      <c r="T58" s="29"/>
      <c r="U58" s="29"/>
      <c r="V58" s="29"/>
      <c r="W58" s="29"/>
      <c r="X58" s="29"/>
      <c r="Z58" s="29"/>
    </row>
    <row r="59" spans="1:26" x14ac:dyDescent="0.3">
      <c r="A59" s="5" t="s">
        <v>1872</v>
      </c>
      <c r="B59" s="5" t="s">
        <v>1873</v>
      </c>
      <c r="C59" s="5">
        <v>48</v>
      </c>
      <c r="D59" s="157">
        <v>6255</v>
      </c>
      <c r="E59" s="5" t="s">
        <v>7371</v>
      </c>
      <c r="F59" s="119">
        <v>44708</v>
      </c>
      <c r="G59" s="174">
        <v>0.85</v>
      </c>
      <c r="H59" s="5" t="s">
        <v>8334</v>
      </c>
      <c r="I59" s="22">
        <f t="shared" si="20"/>
        <v>7.2000000000000011</v>
      </c>
      <c r="J59" s="5"/>
      <c r="K59" s="5"/>
      <c r="L59" s="137">
        <f t="shared" si="21"/>
        <v>938.25000000000011</v>
      </c>
      <c r="M59" s="137">
        <f t="shared" si="22"/>
        <v>938.25000000000011</v>
      </c>
      <c r="N59" s="33">
        <f t="shared" si="1"/>
        <v>0</v>
      </c>
      <c r="Q59">
        <v>1</v>
      </c>
      <c r="T59" s="29">
        <f t="shared" ref="T59:T68" si="23">O59*M59</f>
        <v>0</v>
      </c>
      <c r="U59" s="29">
        <f t="shared" ref="U59:U68" si="24">P59*M59</f>
        <v>0</v>
      </c>
      <c r="V59" s="29">
        <f t="shared" ref="V59:V68" si="25">Q59*M59</f>
        <v>938.25000000000011</v>
      </c>
      <c r="W59" s="29">
        <f t="shared" ref="W59:W68" si="26">R59*M59</f>
        <v>0</v>
      </c>
      <c r="X59" s="29">
        <f t="shared" ref="X59:X68" si="27">S59*M59</f>
        <v>0</v>
      </c>
      <c r="Z59" s="29"/>
    </row>
    <row r="60" spans="1:26" x14ac:dyDescent="0.3">
      <c r="A60" s="5" t="s">
        <v>1872</v>
      </c>
      <c r="B60" s="5" t="s">
        <v>1873</v>
      </c>
      <c r="C60" s="5">
        <v>40</v>
      </c>
      <c r="D60" s="157">
        <v>4702</v>
      </c>
      <c r="E60" s="5" t="s">
        <v>7371</v>
      </c>
      <c r="F60" s="119">
        <v>44708</v>
      </c>
      <c r="G60" s="174">
        <v>0.85</v>
      </c>
      <c r="H60" s="5" t="s">
        <v>8335</v>
      </c>
      <c r="I60" s="22">
        <f t="shared" si="20"/>
        <v>6.0000000000000009</v>
      </c>
      <c r="J60" s="5"/>
      <c r="K60" s="5"/>
      <c r="L60" s="137">
        <f t="shared" si="21"/>
        <v>705.30000000000007</v>
      </c>
      <c r="M60" s="137">
        <f t="shared" si="22"/>
        <v>705.30000000000007</v>
      </c>
      <c r="N60" s="33">
        <f t="shared" si="1"/>
        <v>0</v>
      </c>
      <c r="Q60">
        <v>1</v>
      </c>
      <c r="T60" s="29">
        <f t="shared" si="23"/>
        <v>0</v>
      </c>
      <c r="U60" s="29">
        <f t="shared" si="24"/>
        <v>0</v>
      </c>
      <c r="V60" s="29">
        <f t="shared" si="25"/>
        <v>705.30000000000007</v>
      </c>
      <c r="W60" s="29">
        <f t="shared" si="26"/>
        <v>0</v>
      </c>
      <c r="X60" s="29">
        <f t="shared" si="27"/>
        <v>0</v>
      </c>
      <c r="Z60" s="29"/>
    </row>
    <row r="61" spans="1:26" x14ac:dyDescent="0.3">
      <c r="A61" s="5" t="s">
        <v>1874</v>
      </c>
      <c r="B61" s="5" t="s">
        <v>1875</v>
      </c>
      <c r="C61" s="5">
        <v>16</v>
      </c>
      <c r="D61" s="157">
        <v>2147</v>
      </c>
      <c r="E61" s="5" t="s">
        <v>8324</v>
      </c>
      <c r="F61" s="119">
        <v>44726</v>
      </c>
      <c r="G61" s="174">
        <v>0.3</v>
      </c>
      <c r="H61" s="5" t="s">
        <v>8334</v>
      </c>
      <c r="I61" s="22">
        <f t="shared" si="20"/>
        <v>11.2</v>
      </c>
      <c r="J61" s="5"/>
      <c r="K61" s="5"/>
      <c r="L61" s="137">
        <f t="shared" si="21"/>
        <v>1502.8999999999999</v>
      </c>
      <c r="M61" s="137">
        <f t="shared" si="22"/>
        <v>1502.8999999999999</v>
      </c>
      <c r="N61" s="33">
        <f t="shared" si="1"/>
        <v>0</v>
      </c>
      <c r="Q61">
        <v>1</v>
      </c>
      <c r="T61" s="29">
        <f t="shared" si="23"/>
        <v>0</v>
      </c>
      <c r="U61" s="29">
        <f t="shared" si="24"/>
        <v>0</v>
      </c>
      <c r="V61" s="29">
        <f t="shared" si="25"/>
        <v>1502.8999999999999</v>
      </c>
      <c r="W61" s="29">
        <f t="shared" si="26"/>
        <v>0</v>
      </c>
      <c r="X61" s="29">
        <f t="shared" si="27"/>
        <v>0</v>
      </c>
      <c r="Z61" s="29"/>
    </row>
    <row r="62" spans="1:26" x14ac:dyDescent="0.3">
      <c r="A62" s="5" t="s">
        <v>1874</v>
      </c>
      <c r="B62" s="5" t="s">
        <v>1875</v>
      </c>
      <c r="C62" s="5">
        <v>240</v>
      </c>
      <c r="D62" s="157">
        <v>29057</v>
      </c>
      <c r="E62" s="5" t="s">
        <v>8324</v>
      </c>
      <c r="F62" s="119">
        <v>44726</v>
      </c>
      <c r="G62" s="174">
        <v>0.3</v>
      </c>
      <c r="H62" s="5" t="s">
        <v>8335</v>
      </c>
      <c r="I62" s="22">
        <f t="shared" si="20"/>
        <v>168</v>
      </c>
      <c r="J62" s="5"/>
      <c r="K62" s="5"/>
      <c r="L62" s="137">
        <f t="shared" si="21"/>
        <v>20339.899999999998</v>
      </c>
      <c r="M62" s="137">
        <f t="shared" si="22"/>
        <v>20339.899999999998</v>
      </c>
      <c r="N62" s="33">
        <f t="shared" si="1"/>
        <v>0</v>
      </c>
      <c r="Q62">
        <v>1</v>
      </c>
      <c r="T62" s="29">
        <f t="shared" si="23"/>
        <v>0</v>
      </c>
      <c r="U62" s="29">
        <f t="shared" si="24"/>
        <v>0</v>
      </c>
      <c r="V62" s="29">
        <f t="shared" si="25"/>
        <v>20339.899999999998</v>
      </c>
      <c r="W62" s="29">
        <f t="shared" si="26"/>
        <v>0</v>
      </c>
      <c r="X62" s="29">
        <f t="shared" si="27"/>
        <v>0</v>
      </c>
      <c r="Z62" s="29"/>
    </row>
    <row r="63" spans="1:26" x14ac:dyDescent="0.3">
      <c r="A63" s="5" t="s">
        <v>1874</v>
      </c>
      <c r="B63" s="5" t="s">
        <v>1875</v>
      </c>
      <c r="C63" s="5">
        <v>16</v>
      </c>
      <c r="D63" s="157">
        <v>2123</v>
      </c>
      <c r="E63" s="5" t="s">
        <v>8324</v>
      </c>
      <c r="F63" s="119">
        <v>44726</v>
      </c>
      <c r="G63" s="174">
        <v>0.3</v>
      </c>
      <c r="H63" s="5" t="s">
        <v>8337</v>
      </c>
      <c r="I63" s="22">
        <f t="shared" si="20"/>
        <v>11.2</v>
      </c>
      <c r="J63" s="5"/>
      <c r="K63" s="5"/>
      <c r="L63" s="137">
        <f t="shared" si="21"/>
        <v>1486.1</v>
      </c>
      <c r="M63" s="137">
        <f t="shared" si="22"/>
        <v>1486.1</v>
      </c>
      <c r="N63" s="33">
        <f t="shared" si="1"/>
        <v>0</v>
      </c>
      <c r="Q63">
        <v>1</v>
      </c>
      <c r="T63" s="29">
        <f t="shared" si="23"/>
        <v>0</v>
      </c>
      <c r="U63" s="29">
        <f t="shared" si="24"/>
        <v>0</v>
      </c>
      <c r="V63" s="29">
        <f t="shared" si="25"/>
        <v>1486.1</v>
      </c>
      <c r="W63" s="29">
        <f t="shared" si="26"/>
        <v>0</v>
      </c>
      <c r="X63" s="29">
        <f t="shared" si="27"/>
        <v>0</v>
      </c>
      <c r="Z63" s="29"/>
    </row>
    <row r="64" spans="1:26" x14ac:dyDescent="0.3">
      <c r="A64" s="5" t="s">
        <v>1882</v>
      </c>
      <c r="B64" s="5" t="s">
        <v>1883</v>
      </c>
      <c r="C64" s="5">
        <v>80</v>
      </c>
      <c r="D64" s="157">
        <v>10615</v>
      </c>
      <c r="E64" s="119">
        <v>44727</v>
      </c>
      <c r="F64" s="119">
        <v>44740</v>
      </c>
      <c r="G64" s="174">
        <v>0</v>
      </c>
      <c r="H64" s="5" t="s">
        <v>8337</v>
      </c>
      <c r="I64" s="22">
        <f t="shared" si="20"/>
        <v>80</v>
      </c>
      <c r="J64" s="5"/>
      <c r="K64" s="5"/>
      <c r="L64" s="137">
        <f t="shared" si="21"/>
        <v>10615</v>
      </c>
      <c r="M64" s="137">
        <f t="shared" si="22"/>
        <v>10615</v>
      </c>
      <c r="N64" s="33">
        <f t="shared" si="1"/>
        <v>0</v>
      </c>
      <c r="S64">
        <v>1</v>
      </c>
      <c r="T64" s="29">
        <f t="shared" si="23"/>
        <v>0</v>
      </c>
      <c r="U64" s="29">
        <f t="shared" si="24"/>
        <v>0</v>
      </c>
      <c r="V64" s="29">
        <f t="shared" si="25"/>
        <v>0</v>
      </c>
      <c r="W64" s="29">
        <f t="shared" si="26"/>
        <v>0</v>
      </c>
      <c r="X64" s="29">
        <f t="shared" si="27"/>
        <v>10615</v>
      </c>
      <c r="Z64" s="29"/>
    </row>
    <row r="65" spans="1:26" x14ac:dyDescent="0.3">
      <c r="A65" s="5" t="s">
        <v>1876</v>
      </c>
      <c r="B65" s="5" t="s">
        <v>1877</v>
      </c>
      <c r="C65" s="5">
        <v>24</v>
      </c>
      <c r="D65" s="157">
        <v>3221</v>
      </c>
      <c r="E65" s="5" t="s">
        <v>8338</v>
      </c>
      <c r="F65" s="119">
        <v>44732</v>
      </c>
      <c r="G65" s="174">
        <v>0.45</v>
      </c>
      <c r="H65" s="5" t="s">
        <v>8334</v>
      </c>
      <c r="I65" s="22">
        <f>C65*(1-G65)</f>
        <v>13.200000000000001</v>
      </c>
      <c r="J65" s="5"/>
      <c r="K65" s="5"/>
      <c r="L65" s="137">
        <f>D65*(1-G65)</f>
        <v>1771.5500000000002</v>
      </c>
      <c r="M65" s="137">
        <f>IF(J65="",L65,(D65/C65)*J65)</f>
        <v>1771.5500000000002</v>
      </c>
      <c r="N65" s="33">
        <f t="shared" si="1"/>
        <v>0</v>
      </c>
      <c r="Q65">
        <v>1</v>
      </c>
      <c r="T65" s="29">
        <f t="shared" si="23"/>
        <v>0</v>
      </c>
      <c r="U65" s="29">
        <f t="shared" si="24"/>
        <v>0</v>
      </c>
      <c r="V65" s="29">
        <f t="shared" si="25"/>
        <v>1771.5500000000002</v>
      </c>
      <c r="W65" s="29">
        <f t="shared" si="26"/>
        <v>0</v>
      </c>
      <c r="X65" s="29">
        <f t="shared" si="27"/>
        <v>0</v>
      </c>
      <c r="Z65" s="29"/>
    </row>
    <row r="66" spans="1:26" x14ac:dyDescent="0.3">
      <c r="A66" s="5" t="s">
        <v>1876</v>
      </c>
      <c r="B66" s="5" t="s">
        <v>1877</v>
      </c>
      <c r="C66" s="5">
        <v>96</v>
      </c>
      <c r="D66" s="157">
        <v>11623</v>
      </c>
      <c r="E66" s="5" t="s">
        <v>8338</v>
      </c>
      <c r="F66" s="119">
        <v>44732</v>
      </c>
      <c r="G66" s="174">
        <v>0.45</v>
      </c>
      <c r="H66" s="5" t="s">
        <v>8335</v>
      </c>
      <c r="I66" s="22">
        <f>C66*(1-G66)</f>
        <v>52.800000000000004</v>
      </c>
      <c r="J66" s="5"/>
      <c r="K66" s="5"/>
      <c r="L66" s="137">
        <f>D66*(1-G66)</f>
        <v>6392.6500000000005</v>
      </c>
      <c r="M66" s="137">
        <f>IF(J66="",L66,(D66/C66)*J66)</f>
        <v>6392.6500000000005</v>
      </c>
      <c r="N66" s="33">
        <f t="shared" si="1"/>
        <v>0</v>
      </c>
      <c r="Q66">
        <v>1</v>
      </c>
      <c r="T66" s="29">
        <f t="shared" si="23"/>
        <v>0</v>
      </c>
      <c r="U66" s="29">
        <f t="shared" si="24"/>
        <v>0</v>
      </c>
      <c r="V66" s="29">
        <f t="shared" si="25"/>
        <v>6392.6500000000005</v>
      </c>
      <c r="W66" s="29">
        <f t="shared" si="26"/>
        <v>0</v>
      </c>
      <c r="X66" s="29">
        <f t="shared" si="27"/>
        <v>0</v>
      </c>
      <c r="Z66" s="29"/>
    </row>
    <row r="67" spans="1:26" x14ac:dyDescent="0.3">
      <c r="A67" s="5" t="s">
        <v>1878</v>
      </c>
      <c r="B67" s="5" t="s">
        <v>1879</v>
      </c>
      <c r="C67" s="5">
        <v>20</v>
      </c>
      <c r="D67" s="157">
        <v>2684</v>
      </c>
      <c r="E67" s="119">
        <v>44741</v>
      </c>
      <c r="F67" s="119">
        <v>44755</v>
      </c>
      <c r="G67" s="174">
        <v>0</v>
      </c>
      <c r="H67" s="5" t="s">
        <v>8334</v>
      </c>
      <c r="I67" s="22">
        <f>C67*(1-G67)</f>
        <v>20</v>
      </c>
      <c r="J67" s="5"/>
      <c r="K67" s="5"/>
      <c r="L67" s="137">
        <f>D67*(1-G67)</f>
        <v>2684</v>
      </c>
      <c r="M67" s="137">
        <f>IF(J67="",L67,(D67/C67)*J67)</f>
        <v>2684</v>
      </c>
      <c r="N67" s="33">
        <f t="shared" si="1"/>
        <v>0</v>
      </c>
      <c r="S67">
        <v>1</v>
      </c>
      <c r="T67" s="29">
        <f t="shared" si="23"/>
        <v>0</v>
      </c>
      <c r="U67" s="29">
        <f t="shared" si="24"/>
        <v>0</v>
      </c>
      <c r="V67" s="29">
        <f t="shared" si="25"/>
        <v>0</v>
      </c>
      <c r="W67" s="29">
        <f t="shared" si="26"/>
        <v>0</v>
      </c>
      <c r="X67" s="29">
        <f t="shared" si="27"/>
        <v>2684</v>
      </c>
      <c r="Z67" s="29"/>
    </row>
    <row r="68" spans="1:26" x14ac:dyDescent="0.3">
      <c r="A68" s="5" t="s">
        <v>1878</v>
      </c>
      <c r="B68" s="5" t="s">
        <v>1879</v>
      </c>
      <c r="C68" s="5">
        <v>64</v>
      </c>
      <c r="D68" s="157">
        <v>7749</v>
      </c>
      <c r="E68" s="119">
        <v>44741</v>
      </c>
      <c r="F68" s="119">
        <v>44755</v>
      </c>
      <c r="G68" s="174">
        <v>0</v>
      </c>
      <c r="H68" s="5" t="s">
        <v>8335</v>
      </c>
      <c r="I68" s="22">
        <f>C68*(1-G68)</f>
        <v>64</v>
      </c>
      <c r="J68" s="5"/>
      <c r="K68" s="5"/>
      <c r="L68" s="137">
        <f>D68*(1-G68)</f>
        <v>7749</v>
      </c>
      <c r="M68" s="137">
        <f>IF(J68="",L68,(D68/C68)*J68)</f>
        <v>7749</v>
      </c>
      <c r="N68" s="33">
        <f t="shared" si="1"/>
        <v>0</v>
      </c>
      <c r="S68">
        <v>1</v>
      </c>
      <c r="T68" s="29">
        <f t="shared" si="23"/>
        <v>0</v>
      </c>
      <c r="U68" s="29">
        <f t="shared" si="24"/>
        <v>0</v>
      </c>
      <c r="V68" s="29">
        <f t="shared" si="25"/>
        <v>0</v>
      </c>
      <c r="W68" s="29">
        <f t="shared" si="26"/>
        <v>0</v>
      </c>
      <c r="X68" s="29">
        <f t="shared" si="27"/>
        <v>7749</v>
      </c>
      <c r="Z68" s="29"/>
    </row>
    <row r="69" spans="1:26" x14ac:dyDescent="0.3">
      <c r="A69" s="140" t="s">
        <v>8611</v>
      </c>
      <c r="B69" s="140"/>
      <c r="C69" s="140">
        <v>514</v>
      </c>
      <c r="D69" s="158">
        <v>64378</v>
      </c>
      <c r="E69" s="147">
        <v>44718</v>
      </c>
      <c r="F69" s="147">
        <v>44792</v>
      </c>
      <c r="G69" s="175"/>
      <c r="H69" s="140"/>
      <c r="I69" s="145"/>
      <c r="J69" s="140"/>
      <c r="K69" s="140"/>
      <c r="L69" s="142"/>
      <c r="M69" s="142"/>
      <c r="N69" s="149"/>
      <c r="T69" s="29"/>
      <c r="U69" s="29"/>
      <c r="V69" s="29"/>
      <c r="W69" s="29"/>
      <c r="X69" s="29"/>
      <c r="Y69" s="99">
        <f>SUM(T70:T83)</f>
        <v>0</v>
      </c>
      <c r="Z69" s="29"/>
    </row>
    <row r="70" spans="1:26" x14ac:dyDescent="0.3">
      <c r="A70" s="5" t="s">
        <v>1753</v>
      </c>
      <c r="B70" s="5" t="s">
        <v>1754</v>
      </c>
      <c r="C70" s="5">
        <v>18</v>
      </c>
      <c r="D70" s="157">
        <v>2416</v>
      </c>
      <c r="E70" s="119">
        <v>44718</v>
      </c>
      <c r="F70" s="119">
        <v>44736</v>
      </c>
      <c r="G70" s="174">
        <v>0</v>
      </c>
      <c r="H70" s="5" t="s">
        <v>8334</v>
      </c>
      <c r="I70" s="22">
        <f t="shared" ref="I70:I81" si="28">C70*(1-G70)</f>
        <v>18</v>
      </c>
      <c r="J70" s="5"/>
      <c r="K70" s="5"/>
      <c r="L70" s="137">
        <f t="shared" ref="L70:L81" si="29">D70*(1-G70)</f>
        <v>2416</v>
      </c>
      <c r="M70" s="137">
        <f t="shared" ref="M70:M81" si="30">IF(J70="",L70,(D70/C70)*J70)</f>
        <v>2416</v>
      </c>
      <c r="N70" s="33">
        <f t="shared" si="1"/>
        <v>0</v>
      </c>
      <c r="S70">
        <v>1</v>
      </c>
      <c r="T70" s="29">
        <f t="shared" ref="T70:T83" si="31">O70*M70</f>
        <v>0</v>
      </c>
      <c r="U70" s="29">
        <f t="shared" ref="U70:U83" si="32">P70*M70</f>
        <v>0</v>
      </c>
      <c r="V70" s="29">
        <f t="shared" ref="V70:V83" si="33">Q70*M70</f>
        <v>0</v>
      </c>
      <c r="W70" s="29">
        <f t="shared" ref="W70:W83" si="34">R70*M70</f>
        <v>0</v>
      </c>
      <c r="X70" s="29">
        <f t="shared" ref="X70:X83" si="35">S70*M70</f>
        <v>2416</v>
      </c>
      <c r="Z70" s="29"/>
    </row>
    <row r="71" spans="1:26" x14ac:dyDescent="0.3">
      <c r="A71" s="5" t="s">
        <v>1753</v>
      </c>
      <c r="B71" s="5" t="s">
        <v>1754</v>
      </c>
      <c r="C71" s="5">
        <v>90</v>
      </c>
      <c r="D71" s="157">
        <v>10896</v>
      </c>
      <c r="E71" s="119">
        <v>44718</v>
      </c>
      <c r="F71" s="119">
        <v>44736</v>
      </c>
      <c r="G71" s="174">
        <v>0</v>
      </c>
      <c r="H71" s="5" t="s">
        <v>8335</v>
      </c>
      <c r="I71" s="22">
        <f t="shared" si="28"/>
        <v>90</v>
      </c>
      <c r="J71" s="5"/>
      <c r="K71" s="5"/>
      <c r="L71" s="137">
        <f t="shared" si="29"/>
        <v>10896</v>
      </c>
      <c r="M71" s="137">
        <f t="shared" si="30"/>
        <v>10896</v>
      </c>
      <c r="N71" s="33">
        <f t="shared" si="1"/>
        <v>0</v>
      </c>
      <c r="S71">
        <v>1</v>
      </c>
      <c r="T71" s="29">
        <f t="shared" si="31"/>
        <v>0</v>
      </c>
      <c r="U71" s="29">
        <f t="shared" si="32"/>
        <v>0</v>
      </c>
      <c r="V71" s="29">
        <f t="shared" si="33"/>
        <v>0</v>
      </c>
      <c r="W71" s="29">
        <f t="shared" si="34"/>
        <v>0</v>
      </c>
      <c r="X71" s="29">
        <f t="shared" si="35"/>
        <v>10896</v>
      </c>
      <c r="Z71" s="29"/>
    </row>
    <row r="72" spans="1:26" x14ac:dyDescent="0.3">
      <c r="A72" s="5" t="s">
        <v>1753</v>
      </c>
      <c r="B72" s="5" t="s">
        <v>1754</v>
      </c>
      <c r="C72" s="5">
        <v>20</v>
      </c>
      <c r="D72" s="157">
        <v>2654</v>
      </c>
      <c r="E72" s="119">
        <v>44718</v>
      </c>
      <c r="F72" s="119">
        <v>44736</v>
      </c>
      <c r="G72" s="174">
        <v>0</v>
      </c>
      <c r="H72" s="5" t="s">
        <v>8337</v>
      </c>
      <c r="I72" s="22">
        <f t="shared" si="28"/>
        <v>20</v>
      </c>
      <c r="J72" s="5"/>
      <c r="K72" s="5"/>
      <c r="L72" s="137">
        <f t="shared" si="29"/>
        <v>2654</v>
      </c>
      <c r="M72" s="137">
        <f t="shared" si="30"/>
        <v>2654</v>
      </c>
      <c r="N72" s="33">
        <f t="shared" ref="N72:N120" si="36">L72-M72</f>
        <v>0</v>
      </c>
      <c r="S72">
        <v>1</v>
      </c>
      <c r="T72" s="29">
        <f t="shared" si="31"/>
        <v>0</v>
      </c>
      <c r="U72" s="29">
        <f t="shared" si="32"/>
        <v>0</v>
      </c>
      <c r="V72" s="29">
        <f t="shared" si="33"/>
        <v>0</v>
      </c>
      <c r="W72" s="29">
        <f t="shared" si="34"/>
        <v>0</v>
      </c>
      <c r="X72" s="29">
        <f t="shared" si="35"/>
        <v>2654</v>
      </c>
      <c r="Z72" s="29"/>
    </row>
    <row r="73" spans="1:26" x14ac:dyDescent="0.3">
      <c r="A73" s="5" t="s">
        <v>1755</v>
      </c>
      <c r="B73" s="5" t="s">
        <v>1756</v>
      </c>
      <c r="C73" s="5">
        <v>18</v>
      </c>
      <c r="D73" s="157">
        <v>2416</v>
      </c>
      <c r="E73" s="119">
        <v>44783</v>
      </c>
      <c r="F73" s="119">
        <v>44789</v>
      </c>
      <c r="G73" s="174">
        <v>0</v>
      </c>
      <c r="H73" s="5" t="s">
        <v>8334</v>
      </c>
      <c r="I73" s="22">
        <f t="shared" si="28"/>
        <v>18</v>
      </c>
      <c r="J73" s="5"/>
      <c r="K73" s="5"/>
      <c r="L73" s="137">
        <f t="shared" si="29"/>
        <v>2416</v>
      </c>
      <c r="M73" s="137">
        <f t="shared" si="30"/>
        <v>2416</v>
      </c>
      <c r="N73" s="33">
        <f t="shared" si="36"/>
        <v>0</v>
      </c>
      <c r="S73">
        <v>1</v>
      </c>
      <c r="T73" s="29">
        <f t="shared" si="31"/>
        <v>0</v>
      </c>
      <c r="U73" s="29">
        <f t="shared" si="32"/>
        <v>0</v>
      </c>
      <c r="V73" s="29">
        <f t="shared" si="33"/>
        <v>0</v>
      </c>
      <c r="W73" s="29">
        <f t="shared" si="34"/>
        <v>0</v>
      </c>
      <c r="X73" s="29">
        <f t="shared" si="35"/>
        <v>2416</v>
      </c>
      <c r="Z73" s="29"/>
    </row>
    <row r="74" spans="1:26" x14ac:dyDescent="0.3">
      <c r="A74" s="5" t="s">
        <v>1755</v>
      </c>
      <c r="B74" s="5" t="s">
        <v>1756</v>
      </c>
      <c r="C74" s="5">
        <v>90</v>
      </c>
      <c r="D74" s="157">
        <v>10896</v>
      </c>
      <c r="E74" s="119">
        <v>44783</v>
      </c>
      <c r="F74" s="119">
        <v>44789</v>
      </c>
      <c r="G74" s="174">
        <v>0</v>
      </c>
      <c r="H74" s="5" t="s">
        <v>8335</v>
      </c>
      <c r="I74" s="22">
        <f t="shared" si="28"/>
        <v>90</v>
      </c>
      <c r="J74" s="5"/>
      <c r="K74" s="5"/>
      <c r="L74" s="137">
        <f t="shared" si="29"/>
        <v>10896</v>
      </c>
      <c r="M74" s="137">
        <f t="shared" si="30"/>
        <v>10896</v>
      </c>
      <c r="N74" s="33">
        <f t="shared" si="36"/>
        <v>0</v>
      </c>
      <c r="S74">
        <v>1</v>
      </c>
      <c r="T74" s="29">
        <f t="shared" si="31"/>
        <v>0</v>
      </c>
      <c r="U74" s="29">
        <f t="shared" si="32"/>
        <v>0</v>
      </c>
      <c r="V74" s="29">
        <f t="shared" si="33"/>
        <v>0</v>
      </c>
      <c r="W74" s="29">
        <f t="shared" si="34"/>
        <v>0</v>
      </c>
      <c r="X74" s="29">
        <f t="shared" si="35"/>
        <v>10896</v>
      </c>
      <c r="Z74" s="29"/>
    </row>
    <row r="75" spans="1:26" x14ac:dyDescent="0.3">
      <c r="A75" s="5" t="s">
        <v>1755</v>
      </c>
      <c r="B75" s="5" t="s">
        <v>1756</v>
      </c>
      <c r="C75" s="5">
        <v>20</v>
      </c>
      <c r="D75" s="157">
        <v>2654</v>
      </c>
      <c r="E75" s="119">
        <v>44783</v>
      </c>
      <c r="F75" s="119">
        <v>44789</v>
      </c>
      <c r="G75" s="174">
        <v>0</v>
      </c>
      <c r="H75" s="5" t="s">
        <v>8337</v>
      </c>
      <c r="I75" s="22">
        <f t="shared" si="28"/>
        <v>20</v>
      </c>
      <c r="J75" s="5"/>
      <c r="K75" s="5"/>
      <c r="L75" s="137">
        <f t="shared" si="29"/>
        <v>2654</v>
      </c>
      <c r="M75" s="137">
        <f t="shared" si="30"/>
        <v>2654</v>
      </c>
      <c r="N75" s="33">
        <f t="shared" si="36"/>
        <v>0</v>
      </c>
      <c r="S75">
        <v>1</v>
      </c>
      <c r="T75" s="29">
        <f t="shared" si="31"/>
        <v>0</v>
      </c>
      <c r="U75" s="29">
        <f t="shared" si="32"/>
        <v>0</v>
      </c>
      <c r="V75" s="29">
        <f t="shared" si="33"/>
        <v>0</v>
      </c>
      <c r="W75" s="29">
        <f t="shared" si="34"/>
        <v>0</v>
      </c>
      <c r="X75" s="29">
        <f t="shared" si="35"/>
        <v>2654</v>
      </c>
      <c r="Z75" s="29"/>
    </row>
    <row r="76" spans="1:26" x14ac:dyDescent="0.3">
      <c r="A76" s="5" t="s">
        <v>1745</v>
      </c>
      <c r="B76" s="5" t="s">
        <v>1746</v>
      </c>
      <c r="C76" s="5">
        <v>32</v>
      </c>
      <c r="D76" s="157">
        <v>4295</v>
      </c>
      <c r="E76" s="119">
        <v>44785</v>
      </c>
      <c r="F76" s="119">
        <v>44789</v>
      </c>
      <c r="G76" s="174">
        <v>0</v>
      </c>
      <c r="H76" s="5" t="s">
        <v>8334</v>
      </c>
      <c r="I76" s="22">
        <f t="shared" si="28"/>
        <v>32</v>
      </c>
      <c r="J76" s="5"/>
      <c r="K76" s="5"/>
      <c r="L76" s="137">
        <f t="shared" si="29"/>
        <v>4295</v>
      </c>
      <c r="M76" s="137">
        <f t="shared" si="30"/>
        <v>4295</v>
      </c>
      <c r="N76" s="33">
        <f t="shared" si="36"/>
        <v>0</v>
      </c>
      <c r="S76">
        <v>1</v>
      </c>
      <c r="T76" s="29">
        <f t="shared" si="31"/>
        <v>0</v>
      </c>
      <c r="U76" s="29">
        <f t="shared" si="32"/>
        <v>0</v>
      </c>
      <c r="V76" s="29">
        <f t="shared" si="33"/>
        <v>0</v>
      </c>
      <c r="W76" s="29">
        <f t="shared" si="34"/>
        <v>0</v>
      </c>
      <c r="X76" s="29">
        <f t="shared" si="35"/>
        <v>4295</v>
      </c>
      <c r="Z76" s="29"/>
    </row>
    <row r="77" spans="1:26" x14ac:dyDescent="0.3">
      <c r="A77" s="5" t="s">
        <v>1745</v>
      </c>
      <c r="B77" s="5" t="s">
        <v>1746</v>
      </c>
      <c r="C77" s="5">
        <v>32</v>
      </c>
      <c r="D77" s="157">
        <v>3874</v>
      </c>
      <c r="E77" s="119">
        <v>44785</v>
      </c>
      <c r="F77" s="119">
        <v>44789</v>
      </c>
      <c r="G77" s="174">
        <v>0</v>
      </c>
      <c r="H77" s="5" t="s">
        <v>8335</v>
      </c>
      <c r="I77" s="22">
        <f t="shared" si="28"/>
        <v>32</v>
      </c>
      <c r="J77" s="5"/>
      <c r="K77" s="5"/>
      <c r="L77" s="137">
        <f t="shared" si="29"/>
        <v>3874</v>
      </c>
      <c r="M77" s="137">
        <f t="shared" si="30"/>
        <v>3874</v>
      </c>
      <c r="N77" s="33">
        <f t="shared" si="36"/>
        <v>0</v>
      </c>
      <c r="S77">
        <v>1</v>
      </c>
      <c r="T77" s="29">
        <f t="shared" si="31"/>
        <v>0</v>
      </c>
      <c r="U77" s="29">
        <f t="shared" si="32"/>
        <v>0</v>
      </c>
      <c r="V77" s="29">
        <f t="shared" si="33"/>
        <v>0</v>
      </c>
      <c r="W77" s="29">
        <f t="shared" si="34"/>
        <v>0</v>
      </c>
      <c r="X77" s="29">
        <f t="shared" si="35"/>
        <v>3874</v>
      </c>
      <c r="Z77" s="29"/>
    </row>
    <row r="78" spans="1:26" x14ac:dyDescent="0.3">
      <c r="A78" s="5" t="s">
        <v>1747</v>
      </c>
      <c r="B78" s="5" t="s">
        <v>1748</v>
      </c>
      <c r="C78" s="5">
        <v>20</v>
      </c>
      <c r="D78" s="157">
        <v>2684</v>
      </c>
      <c r="E78" s="119">
        <v>44739</v>
      </c>
      <c r="F78" s="119">
        <v>44753</v>
      </c>
      <c r="G78" s="174">
        <v>0</v>
      </c>
      <c r="H78" s="5" t="s">
        <v>8334</v>
      </c>
      <c r="I78" s="22">
        <f t="shared" si="28"/>
        <v>20</v>
      </c>
      <c r="J78" s="5"/>
      <c r="K78" s="5"/>
      <c r="L78" s="137">
        <f t="shared" si="29"/>
        <v>2684</v>
      </c>
      <c r="M78" s="137">
        <f t="shared" si="30"/>
        <v>2684</v>
      </c>
      <c r="N78" s="33">
        <f t="shared" si="36"/>
        <v>0</v>
      </c>
      <c r="S78">
        <v>1</v>
      </c>
      <c r="T78" s="29">
        <f t="shared" si="31"/>
        <v>0</v>
      </c>
      <c r="U78" s="29">
        <f t="shared" si="32"/>
        <v>0</v>
      </c>
      <c r="V78" s="29">
        <f t="shared" si="33"/>
        <v>0</v>
      </c>
      <c r="W78" s="29">
        <f t="shared" si="34"/>
        <v>0</v>
      </c>
      <c r="X78" s="29">
        <f t="shared" si="35"/>
        <v>2684</v>
      </c>
      <c r="Z78" s="29"/>
    </row>
    <row r="79" spans="1:26" x14ac:dyDescent="0.3">
      <c r="A79" s="5" t="s">
        <v>1747</v>
      </c>
      <c r="B79" s="5" t="s">
        <v>1748</v>
      </c>
      <c r="C79" s="5">
        <v>64</v>
      </c>
      <c r="D79" s="157">
        <v>7749</v>
      </c>
      <c r="E79" s="119">
        <v>44739</v>
      </c>
      <c r="F79" s="119">
        <v>44753</v>
      </c>
      <c r="G79" s="174">
        <v>0</v>
      </c>
      <c r="H79" s="5" t="s">
        <v>8335</v>
      </c>
      <c r="I79" s="22">
        <f t="shared" si="28"/>
        <v>64</v>
      </c>
      <c r="J79" s="5"/>
      <c r="K79" s="5"/>
      <c r="L79" s="137">
        <f t="shared" si="29"/>
        <v>7749</v>
      </c>
      <c r="M79" s="137">
        <f t="shared" si="30"/>
        <v>7749</v>
      </c>
      <c r="N79" s="33">
        <f t="shared" si="36"/>
        <v>0</v>
      </c>
      <c r="S79">
        <v>1</v>
      </c>
      <c r="T79" s="29">
        <f t="shared" si="31"/>
        <v>0</v>
      </c>
      <c r="U79" s="29">
        <f t="shared" si="32"/>
        <v>0</v>
      </c>
      <c r="V79" s="29">
        <f t="shared" si="33"/>
        <v>0</v>
      </c>
      <c r="W79" s="29">
        <f t="shared" si="34"/>
        <v>0</v>
      </c>
      <c r="X79" s="29">
        <f t="shared" si="35"/>
        <v>7749</v>
      </c>
      <c r="Z79" s="29"/>
    </row>
    <row r="80" spans="1:26" x14ac:dyDescent="0.3">
      <c r="A80" s="5" t="s">
        <v>1749</v>
      </c>
      <c r="B80" s="5" t="s">
        <v>1750</v>
      </c>
      <c r="C80" s="5">
        <v>32</v>
      </c>
      <c r="D80" s="157">
        <v>4295</v>
      </c>
      <c r="E80" s="119">
        <v>44790</v>
      </c>
      <c r="F80" s="119">
        <v>44792</v>
      </c>
      <c r="G80" s="174">
        <v>0</v>
      </c>
      <c r="H80" s="5" t="s">
        <v>8334</v>
      </c>
      <c r="I80" s="22">
        <f t="shared" si="28"/>
        <v>32</v>
      </c>
      <c r="J80" s="5"/>
      <c r="K80" s="5"/>
      <c r="L80" s="137">
        <f t="shared" si="29"/>
        <v>4295</v>
      </c>
      <c r="M80" s="137">
        <f t="shared" si="30"/>
        <v>4295</v>
      </c>
      <c r="N80" s="33">
        <f t="shared" si="36"/>
        <v>0</v>
      </c>
      <c r="S80">
        <v>1</v>
      </c>
      <c r="T80" s="29">
        <f t="shared" si="31"/>
        <v>0</v>
      </c>
      <c r="U80" s="29">
        <f t="shared" si="32"/>
        <v>0</v>
      </c>
      <c r="V80" s="29">
        <f t="shared" si="33"/>
        <v>0</v>
      </c>
      <c r="W80" s="29">
        <f t="shared" si="34"/>
        <v>0</v>
      </c>
      <c r="X80" s="29">
        <f t="shared" si="35"/>
        <v>4295</v>
      </c>
      <c r="Z80" s="29"/>
    </row>
    <row r="81" spans="1:26" x14ac:dyDescent="0.3">
      <c r="A81" s="5" t="s">
        <v>1749</v>
      </c>
      <c r="B81" s="5" t="s">
        <v>1750</v>
      </c>
      <c r="C81" s="5">
        <v>32</v>
      </c>
      <c r="D81" s="157">
        <v>3874</v>
      </c>
      <c r="E81" s="119">
        <v>44790</v>
      </c>
      <c r="F81" s="119">
        <v>44792</v>
      </c>
      <c r="G81" s="174">
        <v>0</v>
      </c>
      <c r="H81" s="5" t="s">
        <v>8335</v>
      </c>
      <c r="I81" s="22">
        <f t="shared" si="28"/>
        <v>32</v>
      </c>
      <c r="J81" s="5"/>
      <c r="K81" s="5"/>
      <c r="L81" s="137">
        <f t="shared" si="29"/>
        <v>3874</v>
      </c>
      <c r="M81" s="137">
        <f t="shared" si="30"/>
        <v>3874</v>
      </c>
      <c r="N81" s="33">
        <f t="shared" si="36"/>
        <v>0</v>
      </c>
      <c r="S81">
        <v>1</v>
      </c>
      <c r="T81" s="29">
        <f t="shared" si="31"/>
        <v>0</v>
      </c>
      <c r="U81" s="29">
        <f t="shared" si="32"/>
        <v>0</v>
      </c>
      <c r="V81" s="29">
        <f t="shared" si="33"/>
        <v>0</v>
      </c>
      <c r="W81" s="29">
        <f t="shared" si="34"/>
        <v>0</v>
      </c>
      <c r="X81" s="29">
        <f t="shared" si="35"/>
        <v>3874</v>
      </c>
      <c r="Z81" s="29"/>
    </row>
    <row r="82" spans="1:26" x14ac:dyDescent="0.3">
      <c r="A82" s="5" t="s">
        <v>1751</v>
      </c>
      <c r="B82" s="5" t="s">
        <v>1752</v>
      </c>
      <c r="C82" s="5">
        <v>8</v>
      </c>
      <c r="D82" s="157">
        <v>1074</v>
      </c>
      <c r="E82" s="119">
        <v>44739</v>
      </c>
      <c r="F82" s="119">
        <v>44743</v>
      </c>
      <c r="G82" s="174">
        <v>0</v>
      </c>
      <c r="H82" s="5" t="s">
        <v>8334</v>
      </c>
      <c r="I82" s="22">
        <f>C82*(1-G82)</f>
        <v>8</v>
      </c>
      <c r="J82" s="5"/>
      <c r="K82" s="5"/>
      <c r="L82" s="137">
        <f>D82*(1-G82)</f>
        <v>1074</v>
      </c>
      <c r="M82" s="137">
        <f>IF(J82="",L82,(D82/C82)*J82)</f>
        <v>1074</v>
      </c>
      <c r="N82" s="33">
        <f t="shared" si="36"/>
        <v>0</v>
      </c>
      <c r="S82">
        <v>1</v>
      </c>
      <c r="T82" s="29">
        <f t="shared" si="31"/>
        <v>0</v>
      </c>
      <c r="U82" s="29">
        <f t="shared" si="32"/>
        <v>0</v>
      </c>
      <c r="V82" s="29">
        <f t="shared" si="33"/>
        <v>0</v>
      </c>
      <c r="W82" s="29">
        <f t="shared" si="34"/>
        <v>0</v>
      </c>
      <c r="X82" s="29">
        <f t="shared" si="35"/>
        <v>1074</v>
      </c>
      <c r="Z82" s="29"/>
    </row>
    <row r="83" spans="1:26" x14ac:dyDescent="0.3">
      <c r="A83" s="5" t="s">
        <v>1751</v>
      </c>
      <c r="B83" s="5" t="s">
        <v>1752</v>
      </c>
      <c r="C83" s="5">
        <v>38</v>
      </c>
      <c r="D83" s="157">
        <v>4601</v>
      </c>
      <c r="E83" s="119">
        <v>44739</v>
      </c>
      <c r="F83" s="119">
        <v>44743</v>
      </c>
      <c r="G83" s="174">
        <v>0</v>
      </c>
      <c r="H83" s="5" t="s">
        <v>8335</v>
      </c>
      <c r="I83" s="22">
        <f t="shared" ref="I83:I91" si="37">C83*(1-G83)</f>
        <v>38</v>
      </c>
      <c r="J83" s="5"/>
      <c r="K83" s="5"/>
      <c r="L83" s="137">
        <f t="shared" ref="L83:L91" si="38">D83*(1-G83)</f>
        <v>4601</v>
      </c>
      <c r="M83" s="137">
        <f t="shared" ref="M83:M91" si="39">IF(J83="",L83,(D83/C83)*J83)</f>
        <v>4601</v>
      </c>
      <c r="N83" s="33">
        <f t="shared" si="36"/>
        <v>0</v>
      </c>
      <c r="S83">
        <v>1</v>
      </c>
      <c r="T83" s="29">
        <f t="shared" si="31"/>
        <v>0</v>
      </c>
      <c r="U83" s="29">
        <f t="shared" si="32"/>
        <v>0</v>
      </c>
      <c r="V83" s="29">
        <f t="shared" si="33"/>
        <v>0</v>
      </c>
      <c r="W83" s="29">
        <f t="shared" si="34"/>
        <v>0</v>
      </c>
      <c r="X83" s="29">
        <f t="shared" si="35"/>
        <v>4601</v>
      </c>
      <c r="Z83" s="29"/>
    </row>
    <row r="84" spans="1:26" x14ac:dyDescent="0.3">
      <c r="A84" s="140" t="s">
        <v>8612</v>
      </c>
      <c r="B84" s="140"/>
      <c r="C84" s="140">
        <v>1330</v>
      </c>
      <c r="D84" s="158">
        <v>167893</v>
      </c>
      <c r="E84" s="140" t="s">
        <v>7397</v>
      </c>
      <c r="F84" s="147">
        <v>44782</v>
      </c>
      <c r="G84" s="175"/>
      <c r="H84" s="140"/>
      <c r="I84" s="145"/>
      <c r="J84" s="140"/>
      <c r="K84" s="140"/>
      <c r="L84" s="142"/>
      <c r="M84" s="142"/>
      <c r="N84" s="149"/>
      <c r="T84" s="29"/>
      <c r="U84" s="29"/>
      <c r="V84" s="29"/>
      <c r="W84" s="29"/>
      <c r="X84" s="29"/>
      <c r="Y84" s="99">
        <f>SUM(T85:T104)</f>
        <v>0</v>
      </c>
      <c r="Z84" s="29"/>
    </row>
    <row r="85" spans="1:26" x14ac:dyDescent="0.3">
      <c r="A85" s="5" t="s">
        <v>1966</v>
      </c>
      <c r="B85" s="5" t="s">
        <v>1967</v>
      </c>
      <c r="C85" s="5">
        <v>48</v>
      </c>
      <c r="D85" s="157">
        <v>6255</v>
      </c>
      <c r="E85" s="5" t="s">
        <v>8339</v>
      </c>
      <c r="F85" s="119">
        <v>44666</v>
      </c>
      <c r="G85" s="174">
        <v>0.96</v>
      </c>
      <c r="H85" s="5" t="s">
        <v>8334</v>
      </c>
      <c r="I85" s="22">
        <f t="shared" si="37"/>
        <v>1.9200000000000017</v>
      </c>
      <c r="J85" s="5"/>
      <c r="K85" s="5"/>
      <c r="L85" s="137">
        <f t="shared" si="38"/>
        <v>250.20000000000022</v>
      </c>
      <c r="M85" s="137">
        <f t="shared" si="39"/>
        <v>250.20000000000022</v>
      </c>
      <c r="N85" s="33">
        <f t="shared" si="36"/>
        <v>0</v>
      </c>
      <c r="Q85">
        <v>1</v>
      </c>
      <c r="T85" s="29">
        <f t="shared" ref="T85:T94" si="40">O85*M85</f>
        <v>0</v>
      </c>
      <c r="U85" s="29">
        <f t="shared" ref="U85:U94" si="41">P85*M85</f>
        <v>0</v>
      </c>
      <c r="V85" s="29">
        <f t="shared" ref="V85:V94" si="42">Q85*M85</f>
        <v>250.20000000000022</v>
      </c>
      <c r="W85" s="29">
        <f t="shared" ref="W85:W94" si="43">R85*M85</f>
        <v>0</v>
      </c>
      <c r="X85" s="29">
        <f t="shared" ref="X85:X94" si="44">S85*M85</f>
        <v>0</v>
      </c>
      <c r="Y85" s="93" t="s">
        <v>8456</v>
      </c>
      <c r="Z85" s="29"/>
    </row>
    <row r="86" spans="1:26" x14ac:dyDescent="0.3">
      <c r="A86" s="5" t="s">
        <v>1966</v>
      </c>
      <c r="B86" s="5" t="s">
        <v>1967</v>
      </c>
      <c r="C86" s="5">
        <v>280</v>
      </c>
      <c r="D86" s="157">
        <v>32913</v>
      </c>
      <c r="E86" s="5" t="s">
        <v>8339</v>
      </c>
      <c r="F86" s="119">
        <v>44666</v>
      </c>
      <c r="G86" s="174">
        <v>0.96</v>
      </c>
      <c r="H86" s="5" t="s">
        <v>8335</v>
      </c>
      <c r="I86" s="22">
        <f t="shared" si="37"/>
        <v>11.20000000000001</v>
      </c>
      <c r="J86" s="5"/>
      <c r="K86" s="5"/>
      <c r="L86" s="137">
        <f t="shared" si="38"/>
        <v>1316.5200000000011</v>
      </c>
      <c r="M86" s="137">
        <f t="shared" si="39"/>
        <v>1316.5200000000011</v>
      </c>
      <c r="N86" s="33">
        <f t="shared" si="36"/>
        <v>0</v>
      </c>
      <c r="Q86">
        <v>1</v>
      </c>
      <c r="T86" s="29">
        <f t="shared" si="40"/>
        <v>0</v>
      </c>
      <c r="U86" s="29">
        <f t="shared" si="41"/>
        <v>0</v>
      </c>
      <c r="V86" s="29">
        <f t="shared" si="42"/>
        <v>1316.5200000000011</v>
      </c>
      <c r="W86" s="29">
        <f t="shared" si="43"/>
        <v>0</v>
      </c>
      <c r="X86" s="29">
        <f t="shared" si="44"/>
        <v>0</v>
      </c>
      <c r="Z86" s="29"/>
    </row>
    <row r="87" spans="1:26" x14ac:dyDescent="0.3">
      <c r="A87" s="5" t="s">
        <v>1970</v>
      </c>
      <c r="B87" s="5" t="s">
        <v>1971</v>
      </c>
      <c r="C87" s="5">
        <v>52</v>
      </c>
      <c r="D87" s="157">
        <v>6296</v>
      </c>
      <c r="E87" s="5" t="s">
        <v>8339</v>
      </c>
      <c r="F87" s="119">
        <v>44742</v>
      </c>
      <c r="G87" s="174">
        <v>0.4</v>
      </c>
      <c r="H87" s="5" t="s">
        <v>8335</v>
      </c>
      <c r="I87" s="22">
        <f t="shared" si="37"/>
        <v>31.2</v>
      </c>
      <c r="J87" s="5"/>
      <c r="K87" s="5"/>
      <c r="L87" s="137">
        <f t="shared" si="38"/>
        <v>3777.6</v>
      </c>
      <c r="M87" s="137">
        <f t="shared" si="39"/>
        <v>3777.6</v>
      </c>
      <c r="N87" s="33">
        <f t="shared" si="36"/>
        <v>0</v>
      </c>
      <c r="Q87">
        <v>1</v>
      </c>
      <c r="T87" s="29">
        <f t="shared" si="40"/>
        <v>0</v>
      </c>
      <c r="U87" s="29">
        <f t="shared" si="41"/>
        <v>0</v>
      </c>
      <c r="V87" s="29">
        <f t="shared" si="42"/>
        <v>3777.6</v>
      </c>
      <c r="W87" s="29">
        <f t="shared" si="43"/>
        <v>0</v>
      </c>
      <c r="X87" s="29">
        <f t="shared" si="44"/>
        <v>0</v>
      </c>
      <c r="Z87" s="29"/>
    </row>
    <row r="88" spans="1:26" x14ac:dyDescent="0.3">
      <c r="A88" s="5" t="s">
        <v>1970</v>
      </c>
      <c r="B88" s="5" t="s">
        <v>1971</v>
      </c>
      <c r="C88" s="5">
        <v>150</v>
      </c>
      <c r="D88" s="157">
        <v>19903</v>
      </c>
      <c r="E88" s="5" t="s">
        <v>8339</v>
      </c>
      <c r="F88" s="119">
        <v>44742</v>
      </c>
      <c r="G88" s="174">
        <v>0.4</v>
      </c>
      <c r="H88" s="5" t="s">
        <v>8337</v>
      </c>
      <c r="I88" s="22">
        <f t="shared" si="37"/>
        <v>90</v>
      </c>
      <c r="J88" s="5"/>
      <c r="K88" s="5"/>
      <c r="L88" s="137">
        <f t="shared" si="38"/>
        <v>11941.8</v>
      </c>
      <c r="M88" s="137">
        <f t="shared" si="39"/>
        <v>11941.8</v>
      </c>
      <c r="N88" s="33">
        <f t="shared" si="36"/>
        <v>0</v>
      </c>
      <c r="Q88">
        <v>1</v>
      </c>
      <c r="T88" s="29">
        <f t="shared" si="40"/>
        <v>0</v>
      </c>
      <c r="U88" s="29">
        <f t="shared" si="41"/>
        <v>0</v>
      </c>
      <c r="V88" s="29">
        <f t="shared" si="42"/>
        <v>11941.8</v>
      </c>
      <c r="W88" s="29">
        <f t="shared" si="43"/>
        <v>0</v>
      </c>
      <c r="X88" s="29">
        <f t="shared" si="44"/>
        <v>0</v>
      </c>
      <c r="Z88" s="29"/>
    </row>
    <row r="89" spans="1:26" x14ac:dyDescent="0.3">
      <c r="A89" s="5" t="s">
        <v>1972</v>
      </c>
      <c r="B89" s="5" t="s">
        <v>1973</v>
      </c>
      <c r="C89" s="5">
        <v>160</v>
      </c>
      <c r="D89" s="157">
        <v>19372</v>
      </c>
      <c r="E89" s="5" t="s">
        <v>8324</v>
      </c>
      <c r="F89" s="119">
        <v>44747</v>
      </c>
      <c r="G89" s="174">
        <v>0.35</v>
      </c>
      <c r="H89" s="5" t="s">
        <v>8335</v>
      </c>
      <c r="I89" s="22">
        <f t="shared" si="37"/>
        <v>104</v>
      </c>
      <c r="J89" s="5"/>
      <c r="K89" s="5"/>
      <c r="L89" s="137">
        <f t="shared" si="38"/>
        <v>12591.800000000001</v>
      </c>
      <c r="M89" s="137">
        <f t="shared" si="39"/>
        <v>12591.800000000001</v>
      </c>
      <c r="N89" s="33">
        <f t="shared" si="36"/>
        <v>0</v>
      </c>
      <c r="Q89">
        <v>1</v>
      </c>
      <c r="T89" s="29">
        <f t="shared" si="40"/>
        <v>0</v>
      </c>
      <c r="U89" s="29">
        <f t="shared" si="41"/>
        <v>0</v>
      </c>
      <c r="V89" s="29">
        <f t="shared" si="42"/>
        <v>12591.800000000001</v>
      </c>
      <c r="W89" s="29">
        <f t="shared" si="43"/>
        <v>0</v>
      </c>
      <c r="X89" s="29">
        <f t="shared" si="44"/>
        <v>0</v>
      </c>
      <c r="Z89" s="29"/>
    </row>
    <row r="90" spans="1:26" x14ac:dyDescent="0.3">
      <c r="A90" s="5" t="s">
        <v>1974</v>
      </c>
      <c r="B90" s="5" t="s">
        <v>1975</v>
      </c>
      <c r="C90" s="5">
        <v>40</v>
      </c>
      <c r="D90" s="157">
        <v>4843</v>
      </c>
      <c r="E90" s="119">
        <v>44769</v>
      </c>
      <c r="F90" s="119">
        <v>44782</v>
      </c>
      <c r="G90" s="174">
        <v>0</v>
      </c>
      <c r="H90" s="5" t="s">
        <v>8335</v>
      </c>
      <c r="I90" s="22">
        <f t="shared" si="37"/>
        <v>40</v>
      </c>
      <c r="J90" s="5"/>
      <c r="K90" s="5"/>
      <c r="L90" s="137">
        <f t="shared" si="38"/>
        <v>4843</v>
      </c>
      <c r="M90" s="137">
        <f t="shared" si="39"/>
        <v>4843</v>
      </c>
      <c r="N90" s="33">
        <f t="shared" si="36"/>
        <v>0</v>
      </c>
      <c r="S90">
        <v>1</v>
      </c>
      <c r="T90" s="29">
        <f t="shared" si="40"/>
        <v>0</v>
      </c>
      <c r="U90" s="29">
        <f t="shared" si="41"/>
        <v>0</v>
      </c>
      <c r="V90" s="29">
        <f t="shared" si="42"/>
        <v>0</v>
      </c>
      <c r="W90" s="29">
        <f t="shared" si="43"/>
        <v>0</v>
      </c>
      <c r="X90" s="29">
        <f t="shared" si="44"/>
        <v>4843</v>
      </c>
      <c r="Z90" s="29"/>
    </row>
    <row r="91" spans="1:26" x14ac:dyDescent="0.3">
      <c r="A91" s="5" t="s">
        <v>1978</v>
      </c>
      <c r="B91" s="5" t="s">
        <v>1979</v>
      </c>
      <c r="C91" s="5">
        <v>480</v>
      </c>
      <c r="D91" s="157">
        <v>63690</v>
      </c>
      <c r="E91" s="5" t="s">
        <v>8389</v>
      </c>
      <c r="F91" s="119">
        <v>44760</v>
      </c>
      <c r="G91" s="174">
        <v>0.5</v>
      </c>
      <c r="H91" s="5" t="s">
        <v>8337</v>
      </c>
      <c r="I91" s="22">
        <f t="shared" si="37"/>
        <v>240</v>
      </c>
      <c r="J91" s="5"/>
      <c r="K91" s="5"/>
      <c r="L91" s="137">
        <f t="shared" si="38"/>
        <v>31845</v>
      </c>
      <c r="M91" s="137">
        <f t="shared" si="39"/>
        <v>31845</v>
      </c>
      <c r="N91" s="33">
        <f t="shared" si="36"/>
        <v>0</v>
      </c>
      <c r="Q91">
        <v>1</v>
      </c>
      <c r="T91" s="29">
        <f t="shared" si="40"/>
        <v>0</v>
      </c>
      <c r="U91" s="29">
        <f t="shared" si="41"/>
        <v>0</v>
      </c>
      <c r="V91" s="29">
        <f t="shared" si="42"/>
        <v>31845</v>
      </c>
      <c r="W91" s="29">
        <f t="shared" si="43"/>
        <v>0</v>
      </c>
      <c r="X91" s="29">
        <f t="shared" si="44"/>
        <v>0</v>
      </c>
      <c r="Z91" s="29"/>
    </row>
    <row r="92" spans="1:26" x14ac:dyDescent="0.3">
      <c r="A92" s="5" t="s">
        <v>1984</v>
      </c>
      <c r="B92" s="5" t="s">
        <v>1985</v>
      </c>
      <c r="C92" s="5">
        <v>8</v>
      </c>
      <c r="D92" s="157">
        <v>1062</v>
      </c>
      <c r="E92" s="5" t="s">
        <v>7397</v>
      </c>
      <c r="F92" s="119">
        <v>44760</v>
      </c>
      <c r="G92" s="174">
        <v>0.8</v>
      </c>
      <c r="H92" s="5" t="s">
        <v>8337</v>
      </c>
      <c r="I92" s="22">
        <f>C92*(1-G92)</f>
        <v>1.5999999999999996</v>
      </c>
      <c r="J92" s="5"/>
      <c r="K92" s="5"/>
      <c r="L92" s="137">
        <f>D92*(1-G92)</f>
        <v>212.39999999999995</v>
      </c>
      <c r="M92" s="137">
        <f>IF(J92="",L92,(D92/C92)*J92)</f>
        <v>212.39999999999995</v>
      </c>
      <c r="N92" s="33">
        <f t="shared" si="36"/>
        <v>0</v>
      </c>
      <c r="Q92">
        <v>1</v>
      </c>
      <c r="T92" s="29">
        <f t="shared" si="40"/>
        <v>0</v>
      </c>
      <c r="U92" s="29">
        <f t="shared" si="41"/>
        <v>0</v>
      </c>
      <c r="V92" s="29">
        <f t="shared" si="42"/>
        <v>212.39999999999995</v>
      </c>
      <c r="W92" s="29">
        <f t="shared" si="43"/>
        <v>0</v>
      </c>
      <c r="X92" s="29">
        <f t="shared" si="44"/>
        <v>0</v>
      </c>
      <c r="Z92" s="29"/>
    </row>
    <row r="93" spans="1:26" x14ac:dyDescent="0.3">
      <c r="A93" s="5" t="s">
        <v>1980</v>
      </c>
      <c r="B93" s="5" t="s">
        <v>1981</v>
      </c>
      <c r="C93" s="5">
        <v>16</v>
      </c>
      <c r="D93" s="157">
        <v>1937</v>
      </c>
      <c r="E93" s="119">
        <v>44761</v>
      </c>
      <c r="F93" s="119">
        <v>44767</v>
      </c>
      <c r="G93" s="174">
        <v>0</v>
      </c>
      <c r="H93" s="5" t="s">
        <v>8335</v>
      </c>
      <c r="I93" s="22">
        <f t="shared" ref="I93:I101" si="45">C93*(1-G93)</f>
        <v>16</v>
      </c>
      <c r="J93" s="5"/>
      <c r="K93" s="5"/>
      <c r="L93" s="137">
        <f t="shared" ref="L93:L101" si="46">D93*(1-G93)</f>
        <v>1937</v>
      </c>
      <c r="M93" s="137">
        <f t="shared" ref="M93:M101" si="47">IF(J93="",L93,(D93/C93)*J93)</f>
        <v>1937</v>
      </c>
      <c r="N93" s="33">
        <f t="shared" si="36"/>
        <v>0</v>
      </c>
      <c r="S93">
        <v>1</v>
      </c>
      <c r="T93" s="29">
        <f t="shared" si="40"/>
        <v>0</v>
      </c>
      <c r="U93" s="29">
        <f t="shared" si="41"/>
        <v>0</v>
      </c>
      <c r="V93" s="29">
        <f t="shared" si="42"/>
        <v>0</v>
      </c>
      <c r="W93" s="29">
        <f t="shared" si="43"/>
        <v>0</v>
      </c>
      <c r="X93" s="29">
        <f t="shared" si="44"/>
        <v>1937</v>
      </c>
      <c r="Z93" s="29"/>
    </row>
    <row r="94" spans="1:26" x14ac:dyDescent="0.3">
      <c r="A94" s="5" t="s">
        <v>1982</v>
      </c>
      <c r="B94" s="5" t="s">
        <v>1983</v>
      </c>
      <c r="C94" s="5">
        <v>96</v>
      </c>
      <c r="D94" s="157">
        <v>11623</v>
      </c>
      <c r="E94" s="119">
        <v>44748</v>
      </c>
      <c r="F94" s="119">
        <v>44768</v>
      </c>
      <c r="G94" s="174">
        <v>0</v>
      </c>
      <c r="H94" s="5" t="s">
        <v>8335</v>
      </c>
      <c r="I94" s="22">
        <f t="shared" si="45"/>
        <v>96</v>
      </c>
      <c r="J94" s="5"/>
      <c r="K94" s="5"/>
      <c r="L94" s="137">
        <f t="shared" si="46"/>
        <v>11623</v>
      </c>
      <c r="M94" s="137">
        <f t="shared" si="47"/>
        <v>11623</v>
      </c>
      <c r="N94" s="33">
        <f t="shared" si="36"/>
        <v>0</v>
      </c>
      <c r="S94">
        <v>1</v>
      </c>
      <c r="T94" s="29">
        <f t="shared" si="40"/>
        <v>0</v>
      </c>
      <c r="U94" s="29">
        <f t="shared" si="41"/>
        <v>0</v>
      </c>
      <c r="V94" s="29">
        <f t="shared" si="42"/>
        <v>0</v>
      </c>
      <c r="W94" s="29">
        <f t="shared" si="43"/>
        <v>0</v>
      </c>
      <c r="X94" s="29">
        <f t="shared" si="44"/>
        <v>11623</v>
      </c>
      <c r="Z94" s="29"/>
    </row>
    <row r="95" spans="1:26" x14ac:dyDescent="0.3">
      <c r="A95" s="140" t="s">
        <v>8613</v>
      </c>
      <c r="B95" s="140"/>
      <c r="C95" s="140">
        <v>1576</v>
      </c>
      <c r="D95" s="158">
        <v>207367</v>
      </c>
      <c r="E95" s="140" t="s">
        <v>6751</v>
      </c>
      <c r="F95" s="147">
        <v>44797</v>
      </c>
      <c r="G95" s="175"/>
      <c r="H95" s="140"/>
      <c r="I95" s="145"/>
      <c r="J95" s="140"/>
      <c r="K95" s="140"/>
      <c r="L95" s="142"/>
      <c r="M95" s="142"/>
      <c r="N95" s="149"/>
      <c r="T95" s="29"/>
      <c r="U95" s="29"/>
      <c r="V95" s="29"/>
      <c r="W95" s="29"/>
      <c r="X95" s="29"/>
      <c r="Z95" s="29"/>
    </row>
    <row r="96" spans="1:26" x14ac:dyDescent="0.3">
      <c r="A96" s="5" t="s">
        <v>1759</v>
      </c>
      <c r="B96" s="5" t="s">
        <v>1760</v>
      </c>
      <c r="C96" s="5">
        <v>8</v>
      </c>
      <c r="D96" s="157">
        <v>1012</v>
      </c>
      <c r="E96" s="5" t="s">
        <v>6829</v>
      </c>
      <c r="F96" s="119">
        <v>44742</v>
      </c>
      <c r="G96" s="174">
        <v>0.75</v>
      </c>
      <c r="H96" s="5" t="s">
        <v>8334</v>
      </c>
      <c r="I96" s="22">
        <f t="shared" si="45"/>
        <v>2</v>
      </c>
      <c r="J96" s="5"/>
      <c r="K96" s="5"/>
      <c r="L96" s="137">
        <f t="shared" si="46"/>
        <v>253</v>
      </c>
      <c r="M96" s="137">
        <f t="shared" si="47"/>
        <v>253</v>
      </c>
      <c r="N96" s="33">
        <f t="shared" si="36"/>
        <v>0</v>
      </c>
      <c r="Q96">
        <v>1</v>
      </c>
      <c r="T96" s="29">
        <f t="shared" ref="T96:T104" si="48">O96*M96</f>
        <v>0</v>
      </c>
      <c r="U96" s="29">
        <f t="shared" ref="U96:U104" si="49">P96*M96</f>
        <v>0</v>
      </c>
      <c r="V96" s="29">
        <f t="shared" ref="V96:V104" si="50">Q96*M96</f>
        <v>253</v>
      </c>
      <c r="W96" s="29">
        <f t="shared" ref="W96:W104" si="51">R96*M96</f>
        <v>0</v>
      </c>
      <c r="X96" s="29">
        <f t="shared" ref="X96:X104" si="52">S96*M96</f>
        <v>0</v>
      </c>
      <c r="Z96" s="29"/>
    </row>
    <row r="97" spans="1:26" x14ac:dyDescent="0.3">
      <c r="A97" s="5" t="s">
        <v>1759</v>
      </c>
      <c r="B97" s="5" t="s">
        <v>1760</v>
      </c>
      <c r="C97" s="5">
        <v>8</v>
      </c>
      <c r="D97" s="157">
        <v>1178</v>
      </c>
      <c r="E97" s="5" t="s">
        <v>6829</v>
      </c>
      <c r="F97" s="119">
        <v>44742</v>
      </c>
      <c r="G97" s="174">
        <v>0.75</v>
      </c>
      <c r="H97" s="5" t="s">
        <v>8340</v>
      </c>
      <c r="I97" s="22">
        <f t="shared" si="45"/>
        <v>2</v>
      </c>
      <c r="J97" s="5"/>
      <c r="K97" s="5"/>
      <c r="L97" s="137">
        <f t="shared" si="46"/>
        <v>294.5</v>
      </c>
      <c r="M97" s="137">
        <f t="shared" si="47"/>
        <v>294.5</v>
      </c>
      <c r="N97" s="33">
        <f t="shared" si="36"/>
        <v>0</v>
      </c>
      <c r="Q97">
        <v>1</v>
      </c>
      <c r="T97" s="29">
        <f t="shared" si="48"/>
        <v>0</v>
      </c>
      <c r="U97" s="29">
        <f t="shared" si="49"/>
        <v>0</v>
      </c>
      <c r="V97" s="29">
        <f t="shared" si="50"/>
        <v>294.5</v>
      </c>
      <c r="W97" s="29">
        <f t="shared" si="51"/>
        <v>0</v>
      </c>
      <c r="X97" s="29">
        <f t="shared" si="52"/>
        <v>0</v>
      </c>
      <c r="Z97" s="29"/>
    </row>
    <row r="98" spans="1:26" x14ac:dyDescent="0.3">
      <c r="A98" s="5" t="s">
        <v>1761</v>
      </c>
      <c r="B98" s="5" t="s">
        <v>1762</v>
      </c>
      <c r="C98" s="5">
        <v>576</v>
      </c>
      <c r="D98" s="157">
        <v>75056</v>
      </c>
      <c r="E98" s="5" t="s">
        <v>7234</v>
      </c>
      <c r="F98" s="119">
        <v>44712</v>
      </c>
      <c r="G98" s="174">
        <v>0.93</v>
      </c>
      <c r="H98" s="5" t="s">
        <v>8334</v>
      </c>
      <c r="I98" s="22">
        <f t="shared" si="45"/>
        <v>40.319999999999972</v>
      </c>
      <c r="J98" s="5"/>
      <c r="K98" s="5"/>
      <c r="L98" s="137">
        <f t="shared" si="46"/>
        <v>5253.9199999999964</v>
      </c>
      <c r="M98" s="137">
        <f t="shared" si="47"/>
        <v>5253.9199999999964</v>
      </c>
      <c r="N98" s="33">
        <f t="shared" si="36"/>
        <v>0</v>
      </c>
      <c r="Q98">
        <v>1</v>
      </c>
      <c r="T98" s="29">
        <f t="shared" si="48"/>
        <v>0</v>
      </c>
      <c r="U98" s="29">
        <f t="shared" si="49"/>
        <v>0</v>
      </c>
      <c r="V98" s="29">
        <f t="shared" si="50"/>
        <v>5253.9199999999964</v>
      </c>
      <c r="W98" s="29">
        <f t="shared" si="51"/>
        <v>0</v>
      </c>
      <c r="X98" s="29">
        <f t="shared" si="52"/>
        <v>0</v>
      </c>
      <c r="Z98" s="29"/>
    </row>
    <row r="99" spans="1:26" x14ac:dyDescent="0.3">
      <c r="A99" s="5" t="s">
        <v>1761</v>
      </c>
      <c r="B99" s="5" t="s">
        <v>1762</v>
      </c>
      <c r="C99" s="5">
        <v>72</v>
      </c>
      <c r="D99" s="157">
        <v>10921</v>
      </c>
      <c r="E99" s="5" t="s">
        <v>7234</v>
      </c>
      <c r="F99" s="119">
        <v>44712</v>
      </c>
      <c r="G99" s="174">
        <v>0.93</v>
      </c>
      <c r="H99" s="5" t="s">
        <v>8340</v>
      </c>
      <c r="I99" s="22">
        <f t="shared" si="45"/>
        <v>5.0399999999999965</v>
      </c>
      <c r="J99" s="5"/>
      <c r="K99" s="5"/>
      <c r="L99" s="137">
        <f t="shared" si="46"/>
        <v>764.46999999999946</v>
      </c>
      <c r="M99" s="137">
        <f t="shared" si="47"/>
        <v>764.46999999999946</v>
      </c>
      <c r="N99" s="33">
        <f t="shared" si="36"/>
        <v>0</v>
      </c>
      <c r="Q99">
        <v>1</v>
      </c>
      <c r="T99" s="29">
        <f t="shared" si="48"/>
        <v>0</v>
      </c>
      <c r="U99" s="29">
        <f t="shared" si="49"/>
        <v>0</v>
      </c>
      <c r="V99" s="29">
        <f t="shared" si="50"/>
        <v>764.46999999999946</v>
      </c>
      <c r="W99" s="29">
        <f t="shared" si="51"/>
        <v>0</v>
      </c>
      <c r="X99" s="29">
        <f t="shared" si="52"/>
        <v>0</v>
      </c>
      <c r="Z99" s="29"/>
    </row>
    <row r="100" spans="1:26" x14ac:dyDescent="0.3">
      <c r="A100" s="5" t="s">
        <v>1763</v>
      </c>
      <c r="B100" s="5" t="s">
        <v>1764</v>
      </c>
      <c r="C100" s="5">
        <v>576</v>
      </c>
      <c r="D100" s="157">
        <v>74043</v>
      </c>
      <c r="E100" s="5" t="s">
        <v>6751</v>
      </c>
      <c r="F100" s="119">
        <v>44708</v>
      </c>
      <c r="G100" s="174">
        <v>0.95</v>
      </c>
      <c r="H100" s="5" t="s">
        <v>8334</v>
      </c>
      <c r="I100" s="22">
        <f t="shared" si="45"/>
        <v>28.800000000000026</v>
      </c>
      <c r="J100" s="5"/>
      <c r="K100" s="5"/>
      <c r="L100" s="137">
        <f t="shared" si="46"/>
        <v>3702.1500000000033</v>
      </c>
      <c r="M100" s="137">
        <f t="shared" si="47"/>
        <v>3702.1500000000033</v>
      </c>
      <c r="N100" s="33">
        <f t="shared" si="36"/>
        <v>0</v>
      </c>
      <c r="Q100">
        <v>1</v>
      </c>
      <c r="T100" s="29">
        <f t="shared" si="48"/>
        <v>0</v>
      </c>
      <c r="U100" s="29">
        <f t="shared" si="49"/>
        <v>0</v>
      </c>
      <c r="V100" s="29">
        <f t="shared" si="50"/>
        <v>3702.1500000000033</v>
      </c>
      <c r="W100" s="29">
        <f t="shared" si="51"/>
        <v>0</v>
      </c>
      <c r="X100" s="29">
        <f t="shared" si="52"/>
        <v>0</v>
      </c>
      <c r="Z100" s="29"/>
    </row>
    <row r="101" spans="1:26" x14ac:dyDescent="0.3">
      <c r="A101" s="5" t="s">
        <v>1763</v>
      </c>
      <c r="B101" s="5" t="s">
        <v>1764</v>
      </c>
      <c r="C101" s="5">
        <v>72</v>
      </c>
      <c r="D101" s="157">
        <v>10774</v>
      </c>
      <c r="E101" s="5" t="s">
        <v>6751</v>
      </c>
      <c r="F101" s="119">
        <v>44708</v>
      </c>
      <c r="G101" s="174">
        <v>0.95</v>
      </c>
      <c r="H101" s="5" t="s">
        <v>8340</v>
      </c>
      <c r="I101" s="22">
        <f t="shared" si="45"/>
        <v>3.6000000000000032</v>
      </c>
      <c r="J101" s="5"/>
      <c r="K101" s="5"/>
      <c r="L101" s="137">
        <f t="shared" si="46"/>
        <v>538.7000000000005</v>
      </c>
      <c r="M101" s="137">
        <f t="shared" si="47"/>
        <v>538.7000000000005</v>
      </c>
      <c r="N101" s="33">
        <f t="shared" si="36"/>
        <v>0</v>
      </c>
      <c r="Q101">
        <v>1</v>
      </c>
      <c r="T101" s="29">
        <f t="shared" si="48"/>
        <v>0</v>
      </c>
      <c r="U101" s="29">
        <f t="shared" si="49"/>
        <v>0</v>
      </c>
      <c r="V101" s="29">
        <f t="shared" si="50"/>
        <v>538.7000000000005</v>
      </c>
      <c r="W101" s="29">
        <f t="shared" si="51"/>
        <v>0</v>
      </c>
      <c r="X101" s="29">
        <f t="shared" si="52"/>
        <v>0</v>
      </c>
      <c r="Z101" s="29"/>
    </row>
    <row r="102" spans="1:26" x14ac:dyDescent="0.3">
      <c r="A102" s="5" t="s">
        <v>1765</v>
      </c>
      <c r="B102" s="5" t="s">
        <v>1766</v>
      </c>
      <c r="C102" s="5">
        <v>120</v>
      </c>
      <c r="D102" s="157">
        <v>16106</v>
      </c>
      <c r="E102" s="119">
        <v>44783</v>
      </c>
      <c r="F102" s="119">
        <v>44797</v>
      </c>
      <c r="G102" s="174">
        <v>0</v>
      </c>
      <c r="H102" s="5" t="s">
        <v>8334</v>
      </c>
      <c r="I102" s="22">
        <f>C102*(1-G102)</f>
        <v>120</v>
      </c>
      <c r="J102" s="5"/>
      <c r="K102" s="5"/>
      <c r="L102" s="137">
        <f>D102*(1-G102)</f>
        <v>16106</v>
      </c>
      <c r="M102" s="137">
        <f>IF(J102="",L102,(D102/C102)*J102)</f>
        <v>16106</v>
      </c>
      <c r="N102" s="33">
        <f t="shared" si="36"/>
        <v>0</v>
      </c>
      <c r="S102">
        <v>1</v>
      </c>
      <c r="T102" s="29">
        <f t="shared" si="48"/>
        <v>0</v>
      </c>
      <c r="U102" s="29">
        <f t="shared" si="49"/>
        <v>0</v>
      </c>
      <c r="V102" s="29">
        <f t="shared" si="50"/>
        <v>0</v>
      </c>
      <c r="W102" s="29">
        <f t="shared" si="51"/>
        <v>0</v>
      </c>
      <c r="X102" s="29">
        <f t="shared" si="52"/>
        <v>16106</v>
      </c>
      <c r="Z102" s="29"/>
    </row>
    <row r="103" spans="1:26" x14ac:dyDescent="0.3">
      <c r="A103" s="5" t="s">
        <v>1765</v>
      </c>
      <c r="B103" s="5" t="s">
        <v>1766</v>
      </c>
      <c r="C103" s="5">
        <v>120</v>
      </c>
      <c r="D103" s="157">
        <v>14529</v>
      </c>
      <c r="E103" s="119">
        <v>44783</v>
      </c>
      <c r="F103" s="119">
        <v>44797</v>
      </c>
      <c r="G103" s="174">
        <v>0</v>
      </c>
      <c r="H103" s="5" t="s">
        <v>8335</v>
      </c>
      <c r="I103" s="22">
        <f t="shared" ref="I103:I108" si="53">C103*(1-G103)</f>
        <v>120</v>
      </c>
      <c r="J103" s="5"/>
      <c r="K103" s="5"/>
      <c r="L103" s="137">
        <f t="shared" ref="L103:L108" si="54">D103*(1-G103)</f>
        <v>14529</v>
      </c>
      <c r="M103" s="137">
        <f t="shared" ref="M103:M108" si="55">IF(J103="",L103,(D103/C103)*J103)</f>
        <v>14529</v>
      </c>
      <c r="N103" s="33">
        <f t="shared" si="36"/>
        <v>0</v>
      </c>
      <c r="S103">
        <v>1</v>
      </c>
      <c r="T103" s="29">
        <f t="shared" si="48"/>
        <v>0</v>
      </c>
      <c r="U103" s="29">
        <f t="shared" si="49"/>
        <v>0</v>
      </c>
      <c r="V103" s="29">
        <f t="shared" si="50"/>
        <v>0</v>
      </c>
      <c r="W103" s="29">
        <f t="shared" si="51"/>
        <v>0</v>
      </c>
      <c r="X103" s="29">
        <f t="shared" si="52"/>
        <v>14529</v>
      </c>
      <c r="Z103" s="29"/>
    </row>
    <row r="104" spans="1:26" x14ac:dyDescent="0.3">
      <c r="A104" s="5" t="s">
        <v>1765</v>
      </c>
      <c r="B104" s="5" t="s">
        <v>1766</v>
      </c>
      <c r="C104" s="5">
        <v>24</v>
      </c>
      <c r="D104" s="157">
        <v>3750</v>
      </c>
      <c r="E104" s="119">
        <v>44783</v>
      </c>
      <c r="F104" s="119">
        <v>44797</v>
      </c>
      <c r="G104" s="174">
        <v>0</v>
      </c>
      <c r="H104" s="5" t="s">
        <v>8340</v>
      </c>
      <c r="I104" s="22">
        <f t="shared" si="53"/>
        <v>24</v>
      </c>
      <c r="J104" s="5"/>
      <c r="K104" s="5"/>
      <c r="L104" s="137">
        <f t="shared" si="54"/>
        <v>3750</v>
      </c>
      <c r="M104" s="137">
        <f t="shared" si="55"/>
        <v>3750</v>
      </c>
      <c r="N104" s="33">
        <f t="shared" si="36"/>
        <v>0</v>
      </c>
      <c r="S104">
        <v>1</v>
      </c>
      <c r="T104" s="29">
        <f t="shared" si="48"/>
        <v>0</v>
      </c>
      <c r="U104" s="29">
        <f t="shared" si="49"/>
        <v>0</v>
      </c>
      <c r="V104" s="29">
        <f t="shared" si="50"/>
        <v>0</v>
      </c>
      <c r="W104" s="29">
        <f t="shared" si="51"/>
        <v>0</v>
      </c>
      <c r="X104" s="29">
        <f t="shared" si="52"/>
        <v>3750</v>
      </c>
      <c r="Z104" s="29"/>
    </row>
    <row r="105" spans="1:26" x14ac:dyDescent="0.3">
      <c r="A105" s="140" t="s">
        <v>8614</v>
      </c>
      <c r="B105" s="140"/>
      <c r="C105" s="140">
        <v>1320</v>
      </c>
      <c r="D105" s="158">
        <v>174269</v>
      </c>
      <c r="E105" s="140" t="s">
        <v>8453</v>
      </c>
      <c r="F105" s="147">
        <v>44729</v>
      </c>
      <c r="G105" s="175"/>
      <c r="H105" s="140"/>
      <c r="I105" s="145"/>
      <c r="J105" s="140"/>
      <c r="K105" s="140"/>
      <c r="L105" s="142"/>
      <c r="M105" s="142"/>
      <c r="N105" s="149"/>
      <c r="T105" s="29"/>
      <c r="U105" s="29"/>
      <c r="V105" s="29"/>
      <c r="W105" s="29"/>
      <c r="X105" s="29"/>
      <c r="Y105" s="138">
        <f>SUM(T106:T126)</f>
        <v>0</v>
      </c>
      <c r="Z105" s="29"/>
    </row>
    <row r="106" spans="1:26" x14ac:dyDescent="0.3">
      <c r="A106" s="5" t="s">
        <v>2050</v>
      </c>
      <c r="B106" s="5" t="s">
        <v>2051</v>
      </c>
      <c r="C106" s="5">
        <v>240</v>
      </c>
      <c r="D106" s="157">
        <v>31845</v>
      </c>
      <c r="E106" s="119">
        <v>44686</v>
      </c>
      <c r="F106" s="119">
        <v>44706</v>
      </c>
      <c r="G106" s="174">
        <v>0</v>
      </c>
      <c r="H106" s="5" t="s">
        <v>8337</v>
      </c>
      <c r="I106" s="22">
        <f t="shared" si="53"/>
        <v>240</v>
      </c>
      <c r="J106" s="5"/>
      <c r="K106" s="5"/>
      <c r="L106" s="137">
        <f t="shared" si="54"/>
        <v>31845</v>
      </c>
      <c r="M106" s="137">
        <f t="shared" si="55"/>
        <v>31845</v>
      </c>
      <c r="N106" s="33">
        <f t="shared" si="36"/>
        <v>0</v>
      </c>
      <c r="S106">
        <v>1</v>
      </c>
      <c r="T106" s="29">
        <f t="shared" ref="T106:T113" si="56">O106*M106</f>
        <v>0</v>
      </c>
      <c r="U106" s="29">
        <f t="shared" ref="U106:U113" si="57">P106*M106</f>
        <v>0</v>
      </c>
      <c r="V106" s="29">
        <f t="shared" ref="V106:V113" si="58">Q106*M106</f>
        <v>0</v>
      </c>
      <c r="W106" s="29">
        <f t="shared" ref="W106:W113" si="59">R106*M106</f>
        <v>0</v>
      </c>
      <c r="X106" s="29">
        <f t="shared" ref="X106:X113" si="60">S106*M106</f>
        <v>31845</v>
      </c>
      <c r="Y106" s="93" t="s">
        <v>8425</v>
      </c>
      <c r="Z106" s="29"/>
    </row>
    <row r="107" spans="1:26" x14ac:dyDescent="0.3">
      <c r="A107" s="5" t="s">
        <v>2050</v>
      </c>
      <c r="B107" s="5" t="s">
        <v>2051</v>
      </c>
      <c r="C107" s="5">
        <v>60</v>
      </c>
      <c r="D107" s="157">
        <v>9374</v>
      </c>
      <c r="E107" s="119">
        <v>44686</v>
      </c>
      <c r="F107" s="119">
        <v>44706</v>
      </c>
      <c r="G107" s="174">
        <v>0</v>
      </c>
      <c r="H107" s="5" t="s">
        <v>8340</v>
      </c>
      <c r="I107" s="22">
        <f t="shared" si="53"/>
        <v>60</v>
      </c>
      <c r="J107" s="5"/>
      <c r="K107" s="5"/>
      <c r="L107" s="137">
        <f t="shared" si="54"/>
        <v>9374</v>
      </c>
      <c r="M107" s="137">
        <f t="shared" si="55"/>
        <v>9374</v>
      </c>
      <c r="N107" s="33">
        <f t="shared" si="36"/>
        <v>0</v>
      </c>
      <c r="S107">
        <v>1</v>
      </c>
      <c r="T107" s="29">
        <f t="shared" si="56"/>
        <v>0</v>
      </c>
      <c r="U107" s="29">
        <f t="shared" si="57"/>
        <v>0</v>
      </c>
      <c r="V107" s="29">
        <f t="shared" si="58"/>
        <v>0</v>
      </c>
      <c r="W107" s="29">
        <f t="shared" si="59"/>
        <v>0</v>
      </c>
      <c r="X107" s="29">
        <f t="shared" si="60"/>
        <v>9374</v>
      </c>
      <c r="Z107" s="29"/>
    </row>
    <row r="108" spans="1:26" x14ac:dyDescent="0.3">
      <c r="A108" s="5" t="s">
        <v>2048</v>
      </c>
      <c r="B108" s="5" t="s">
        <v>2049</v>
      </c>
      <c r="C108" s="5">
        <v>60</v>
      </c>
      <c r="D108" s="157">
        <v>9374</v>
      </c>
      <c r="E108" s="5" t="s">
        <v>8453</v>
      </c>
      <c r="F108" s="119">
        <v>44712</v>
      </c>
      <c r="G108" s="174">
        <v>0.3</v>
      </c>
      <c r="H108" s="5" t="s">
        <v>8340</v>
      </c>
      <c r="I108" s="22">
        <f t="shared" si="53"/>
        <v>42</v>
      </c>
      <c r="J108" s="5"/>
      <c r="K108" s="5"/>
      <c r="L108" s="137">
        <f t="shared" si="54"/>
        <v>6561.7999999999993</v>
      </c>
      <c r="M108" s="137">
        <f t="shared" si="55"/>
        <v>6561.7999999999993</v>
      </c>
      <c r="N108" s="33">
        <f t="shared" si="36"/>
        <v>0</v>
      </c>
      <c r="Q108">
        <v>1</v>
      </c>
      <c r="T108" s="29">
        <f t="shared" si="56"/>
        <v>0</v>
      </c>
      <c r="U108" s="29">
        <f t="shared" si="57"/>
        <v>0</v>
      </c>
      <c r="V108" s="29">
        <f t="shared" si="58"/>
        <v>6561.7999999999993</v>
      </c>
      <c r="W108" s="29">
        <f t="shared" si="59"/>
        <v>0</v>
      </c>
      <c r="X108" s="29">
        <f t="shared" si="60"/>
        <v>0</v>
      </c>
      <c r="Z108" s="29"/>
    </row>
    <row r="109" spans="1:26" x14ac:dyDescent="0.3">
      <c r="A109" s="5" t="s">
        <v>2048</v>
      </c>
      <c r="B109" s="5" t="s">
        <v>2049</v>
      </c>
      <c r="C109" s="5">
        <v>240</v>
      </c>
      <c r="D109" s="157">
        <v>29057</v>
      </c>
      <c r="E109" s="5" t="s">
        <v>8453</v>
      </c>
      <c r="F109" s="119">
        <v>44712</v>
      </c>
      <c r="G109" s="174">
        <v>0.3</v>
      </c>
      <c r="H109" s="5" t="s">
        <v>8335</v>
      </c>
      <c r="I109" s="22">
        <f>C109*(1-G109)</f>
        <v>168</v>
      </c>
      <c r="J109" s="5"/>
      <c r="K109" s="5"/>
      <c r="L109" s="137">
        <f>D109*(1-G109)</f>
        <v>20339.899999999998</v>
      </c>
      <c r="M109" s="137">
        <f>IF(J109="",L109,(D109/C109)*J109)</f>
        <v>20339.899999999998</v>
      </c>
      <c r="N109" s="33">
        <f t="shared" si="36"/>
        <v>0</v>
      </c>
      <c r="Q109">
        <v>1</v>
      </c>
      <c r="T109" s="29">
        <f t="shared" si="56"/>
        <v>0</v>
      </c>
      <c r="U109" s="29">
        <f t="shared" si="57"/>
        <v>0</v>
      </c>
      <c r="V109" s="29">
        <f t="shared" si="58"/>
        <v>20339.899999999998</v>
      </c>
      <c r="W109" s="29">
        <f t="shared" si="59"/>
        <v>0</v>
      </c>
      <c r="X109" s="29">
        <f t="shared" si="60"/>
        <v>0</v>
      </c>
      <c r="Z109" s="29"/>
    </row>
    <row r="110" spans="1:26" x14ac:dyDescent="0.3">
      <c r="A110" s="5" t="s">
        <v>2048</v>
      </c>
      <c r="B110" s="5" t="s">
        <v>2049</v>
      </c>
      <c r="C110" s="5">
        <v>300</v>
      </c>
      <c r="D110" s="157">
        <v>39806</v>
      </c>
      <c r="E110" s="5" t="s">
        <v>8453</v>
      </c>
      <c r="F110" s="119">
        <v>44712</v>
      </c>
      <c r="G110" s="174">
        <v>0.3</v>
      </c>
      <c r="H110" s="5" t="s">
        <v>8337</v>
      </c>
      <c r="I110" s="22">
        <f t="shared" ref="I110:I113" si="61">C110*(1-G110)</f>
        <v>210</v>
      </c>
      <c r="J110" s="5"/>
      <c r="K110" s="5"/>
      <c r="L110" s="137">
        <f t="shared" ref="L110:L113" si="62">D110*(1-G110)</f>
        <v>27864.199999999997</v>
      </c>
      <c r="M110" s="137">
        <f t="shared" ref="M110:M113" si="63">IF(J110="",L110,(D110/C110)*J110)</f>
        <v>27864.199999999997</v>
      </c>
      <c r="N110" s="33">
        <f t="shared" si="36"/>
        <v>0</v>
      </c>
      <c r="Q110">
        <v>1</v>
      </c>
      <c r="T110" s="29">
        <f t="shared" si="56"/>
        <v>0</v>
      </c>
      <c r="U110" s="29">
        <f t="shared" si="57"/>
        <v>0</v>
      </c>
      <c r="V110" s="29">
        <f t="shared" si="58"/>
        <v>27864.199999999997</v>
      </c>
      <c r="W110" s="29">
        <f t="shared" si="59"/>
        <v>0</v>
      </c>
      <c r="X110" s="29">
        <f t="shared" si="60"/>
        <v>0</v>
      </c>
      <c r="Z110" s="29"/>
    </row>
    <row r="111" spans="1:26" x14ac:dyDescent="0.3">
      <c r="A111" s="5" t="s">
        <v>2052</v>
      </c>
      <c r="B111" s="5" t="s">
        <v>2053</v>
      </c>
      <c r="C111" s="5">
        <v>40</v>
      </c>
      <c r="D111" s="157">
        <v>6249</v>
      </c>
      <c r="E111" s="119">
        <v>44718</v>
      </c>
      <c r="F111" s="119">
        <v>44729</v>
      </c>
      <c r="G111" s="174">
        <v>0</v>
      </c>
      <c r="H111" s="5" t="s">
        <v>8340</v>
      </c>
      <c r="I111" s="22">
        <f t="shared" si="61"/>
        <v>40</v>
      </c>
      <c r="J111" s="5"/>
      <c r="K111" s="5"/>
      <c r="L111" s="137">
        <f t="shared" si="62"/>
        <v>6249</v>
      </c>
      <c r="M111" s="137">
        <f t="shared" si="63"/>
        <v>6249</v>
      </c>
      <c r="N111" s="33">
        <f t="shared" si="36"/>
        <v>0</v>
      </c>
      <c r="S111">
        <v>1</v>
      </c>
      <c r="T111" s="29">
        <f t="shared" si="56"/>
        <v>0</v>
      </c>
      <c r="U111" s="29">
        <f t="shared" si="57"/>
        <v>0</v>
      </c>
      <c r="V111" s="29">
        <f t="shared" si="58"/>
        <v>0</v>
      </c>
      <c r="W111" s="29">
        <f t="shared" si="59"/>
        <v>0</v>
      </c>
      <c r="X111" s="29">
        <f t="shared" si="60"/>
        <v>6249</v>
      </c>
      <c r="Z111" s="29"/>
    </row>
    <row r="112" spans="1:26" x14ac:dyDescent="0.3">
      <c r="A112" s="5" t="s">
        <v>2052</v>
      </c>
      <c r="B112" s="5" t="s">
        <v>2053</v>
      </c>
      <c r="C112" s="5">
        <v>160</v>
      </c>
      <c r="D112" s="157">
        <v>19372</v>
      </c>
      <c r="E112" s="119">
        <v>44718</v>
      </c>
      <c r="F112" s="119">
        <v>44729</v>
      </c>
      <c r="G112" s="174">
        <v>0</v>
      </c>
      <c r="H112" s="5" t="s">
        <v>8335</v>
      </c>
      <c r="I112" s="22">
        <f t="shared" si="61"/>
        <v>160</v>
      </c>
      <c r="J112" s="5"/>
      <c r="K112" s="5"/>
      <c r="L112" s="137">
        <f t="shared" si="62"/>
        <v>19372</v>
      </c>
      <c r="M112" s="137">
        <f t="shared" si="63"/>
        <v>19372</v>
      </c>
      <c r="N112" s="33">
        <f t="shared" si="36"/>
        <v>0</v>
      </c>
      <c r="S112">
        <v>1</v>
      </c>
      <c r="T112" s="29">
        <f t="shared" si="56"/>
        <v>0</v>
      </c>
      <c r="U112" s="29">
        <f t="shared" si="57"/>
        <v>0</v>
      </c>
      <c r="V112" s="29">
        <f t="shared" si="58"/>
        <v>0</v>
      </c>
      <c r="W112" s="29">
        <f t="shared" si="59"/>
        <v>0</v>
      </c>
      <c r="X112" s="29">
        <f t="shared" si="60"/>
        <v>19372</v>
      </c>
      <c r="Z112" s="29"/>
    </row>
    <row r="113" spans="1:26" x14ac:dyDescent="0.3">
      <c r="A113" s="5" t="s">
        <v>2052</v>
      </c>
      <c r="B113" s="5" t="s">
        <v>2053</v>
      </c>
      <c r="C113" s="5">
        <v>220</v>
      </c>
      <c r="D113" s="157">
        <v>29191</v>
      </c>
      <c r="E113" s="119">
        <v>44718</v>
      </c>
      <c r="F113" s="119">
        <v>44729</v>
      </c>
      <c r="G113" s="174">
        <v>0</v>
      </c>
      <c r="H113" s="5" t="s">
        <v>8337</v>
      </c>
      <c r="I113" s="22">
        <f t="shared" si="61"/>
        <v>220</v>
      </c>
      <c r="J113" s="5"/>
      <c r="K113" s="5"/>
      <c r="L113" s="137">
        <f t="shared" si="62"/>
        <v>29191</v>
      </c>
      <c r="M113" s="137">
        <f t="shared" si="63"/>
        <v>29191</v>
      </c>
      <c r="N113" s="33">
        <f t="shared" si="36"/>
        <v>0</v>
      </c>
      <c r="S113">
        <v>1</v>
      </c>
      <c r="T113" s="29">
        <f t="shared" si="56"/>
        <v>0</v>
      </c>
      <c r="U113" s="29">
        <f t="shared" si="57"/>
        <v>0</v>
      </c>
      <c r="V113" s="29">
        <f t="shared" si="58"/>
        <v>0</v>
      </c>
      <c r="W113" s="29">
        <f t="shared" si="59"/>
        <v>0</v>
      </c>
      <c r="X113" s="29">
        <f t="shared" si="60"/>
        <v>29191</v>
      </c>
      <c r="Z113" s="29"/>
    </row>
    <row r="114" spans="1:26" x14ac:dyDescent="0.3">
      <c r="A114" s="140" t="s">
        <v>8615</v>
      </c>
      <c r="B114" s="140"/>
      <c r="C114" s="140">
        <v>3406</v>
      </c>
      <c r="D114" s="158">
        <v>38982</v>
      </c>
      <c r="E114" s="140" t="s">
        <v>6832</v>
      </c>
      <c r="F114" s="147">
        <v>44803</v>
      </c>
      <c r="G114" s="175"/>
      <c r="H114" s="140"/>
      <c r="I114" s="145"/>
      <c r="J114" s="140"/>
      <c r="K114" s="140"/>
      <c r="L114" s="142"/>
      <c r="M114" s="142"/>
      <c r="N114" s="149"/>
      <c r="T114" s="29"/>
      <c r="U114" s="29"/>
      <c r="V114" s="29"/>
      <c r="W114" s="29"/>
      <c r="X114" s="29"/>
      <c r="Z114" s="29"/>
    </row>
    <row r="115" spans="1:26" x14ac:dyDescent="0.3">
      <c r="A115" s="5" t="s">
        <v>2074</v>
      </c>
      <c r="B115" s="5" t="s">
        <v>2075</v>
      </c>
      <c r="C115" s="5">
        <v>7</v>
      </c>
      <c r="D115" s="157">
        <v>1062</v>
      </c>
      <c r="E115" s="5" t="s">
        <v>6832</v>
      </c>
      <c r="F115" s="119">
        <v>44712</v>
      </c>
      <c r="G115" s="174">
        <v>0.8</v>
      </c>
      <c r="H115" s="5" t="s">
        <v>8340</v>
      </c>
      <c r="I115" s="22">
        <f t="shared" ref="I115:I120" si="64">C115*(1-G115)</f>
        <v>1.3999999999999997</v>
      </c>
      <c r="J115" s="5"/>
      <c r="K115" s="5"/>
      <c r="L115" s="137">
        <f t="shared" ref="L115:L120" si="65">D115*(1-G115)</f>
        <v>212.39999999999995</v>
      </c>
      <c r="M115" s="137">
        <f t="shared" ref="M115:M120" si="66">IF(J115="",L115,(D115/C115)*J115)</f>
        <v>212.39999999999995</v>
      </c>
      <c r="N115" s="33">
        <f t="shared" si="36"/>
        <v>0</v>
      </c>
      <c r="Q115">
        <v>1</v>
      </c>
      <c r="T115" s="29">
        <f t="shared" ref="T115:T120" si="67">O115*M115</f>
        <v>0</v>
      </c>
      <c r="U115" s="29">
        <f t="shared" ref="U115:U120" si="68">P115*M115</f>
        <v>0</v>
      </c>
      <c r="V115" s="29">
        <f t="shared" ref="V115:V120" si="69">Q115*M115</f>
        <v>212.39999999999995</v>
      </c>
      <c r="W115" s="29">
        <f t="shared" ref="W115:W120" si="70">R115*M115</f>
        <v>0</v>
      </c>
      <c r="X115" s="29">
        <f t="shared" ref="X115:X120" si="71">S115*M115</f>
        <v>0</v>
      </c>
      <c r="Z115" s="29"/>
    </row>
    <row r="116" spans="1:26" x14ac:dyDescent="0.3">
      <c r="A116" s="5" t="s">
        <v>2074</v>
      </c>
      <c r="B116" s="5" t="s">
        <v>2075</v>
      </c>
      <c r="C116" s="5">
        <v>32</v>
      </c>
      <c r="D116" s="157">
        <v>3761</v>
      </c>
      <c r="E116" s="5" t="s">
        <v>6832</v>
      </c>
      <c r="F116" s="119">
        <v>44712</v>
      </c>
      <c r="G116" s="174">
        <v>0.8</v>
      </c>
      <c r="H116" s="5" t="s">
        <v>8335</v>
      </c>
      <c r="I116" s="22">
        <f t="shared" si="64"/>
        <v>6.3999999999999986</v>
      </c>
      <c r="J116" s="5"/>
      <c r="K116" s="5"/>
      <c r="L116" s="137">
        <f t="shared" si="65"/>
        <v>752.19999999999982</v>
      </c>
      <c r="M116" s="137">
        <f t="shared" si="66"/>
        <v>752.19999999999982</v>
      </c>
      <c r="N116" s="33">
        <f t="shared" si="36"/>
        <v>0</v>
      </c>
      <c r="Q116">
        <v>1</v>
      </c>
      <c r="T116" s="29">
        <f t="shared" si="67"/>
        <v>0</v>
      </c>
      <c r="U116" s="29">
        <f t="shared" si="68"/>
        <v>0</v>
      </c>
      <c r="V116" s="29">
        <f t="shared" si="69"/>
        <v>752.19999999999982</v>
      </c>
      <c r="W116" s="29">
        <f t="shared" si="70"/>
        <v>0</v>
      </c>
      <c r="X116" s="29">
        <f t="shared" si="71"/>
        <v>0</v>
      </c>
      <c r="Z116" s="29"/>
    </row>
    <row r="117" spans="1:26" x14ac:dyDescent="0.3">
      <c r="A117" s="5" t="s">
        <v>2082</v>
      </c>
      <c r="B117" s="5" t="s">
        <v>2083</v>
      </c>
      <c r="C117" s="5">
        <v>70</v>
      </c>
      <c r="D117" s="157">
        <v>8475</v>
      </c>
      <c r="E117" s="119">
        <v>44783</v>
      </c>
      <c r="F117" s="119">
        <v>44789</v>
      </c>
      <c r="G117" s="174">
        <v>0</v>
      </c>
      <c r="H117" s="5" t="s">
        <v>8335</v>
      </c>
      <c r="I117" s="22">
        <f t="shared" si="64"/>
        <v>70</v>
      </c>
      <c r="J117" s="5"/>
      <c r="K117" s="5"/>
      <c r="L117" s="137">
        <f t="shared" si="65"/>
        <v>8475</v>
      </c>
      <c r="M117" s="137">
        <f t="shared" si="66"/>
        <v>8475</v>
      </c>
      <c r="N117" s="33">
        <f t="shared" si="36"/>
        <v>0</v>
      </c>
      <c r="S117">
        <v>1</v>
      </c>
      <c r="T117" s="29">
        <f t="shared" si="67"/>
        <v>0</v>
      </c>
      <c r="U117" s="29">
        <f t="shared" si="68"/>
        <v>0</v>
      </c>
      <c r="V117" s="29">
        <f t="shared" si="69"/>
        <v>0</v>
      </c>
      <c r="W117" s="29">
        <f t="shared" si="70"/>
        <v>0</v>
      </c>
      <c r="X117" s="29">
        <f t="shared" si="71"/>
        <v>8475</v>
      </c>
      <c r="Z117" s="29"/>
    </row>
    <row r="118" spans="1:26" x14ac:dyDescent="0.3">
      <c r="A118" s="5" t="s">
        <v>2086</v>
      </c>
      <c r="B118" s="5" t="s">
        <v>2087</v>
      </c>
      <c r="C118" s="5">
        <v>3137</v>
      </c>
      <c r="D118" s="157">
        <v>3500</v>
      </c>
      <c r="E118" s="119">
        <v>44783</v>
      </c>
      <c r="F118" s="119">
        <v>44789</v>
      </c>
      <c r="G118" s="174">
        <v>0</v>
      </c>
      <c r="H118" s="5" t="s">
        <v>8323</v>
      </c>
      <c r="I118" s="22">
        <f t="shared" si="64"/>
        <v>3137</v>
      </c>
      <c r="J118" s="5"/>
      <c r="K118" s="5"/>
      <c r="L118" s="137">
        <f t="shared" si="65"/>
        <v>3500</v>
      </c>
      <c r="M118" s="137">
        <f t="shared" si="66"/>
        <v>3500</v>
      </c>
      <c r="N118" s="33">
        <f t="shared" si="36"/>
        <v>0</v>
      </c>
      <c r="S118">
        <v>1</v>
      </c>
      <c r="T118" s="29">
        <f t="shared" si="67"/>
        <v>0</v>
      </c>
      <c r="U118" s="29">
        <f t="shared" si="68"/>
        <v>0</v>
      </c>
      <c r="V118" s="29">
        <f t="shared" si="69"/>
        <v>0</v>
      </c>
      <c r="W118" s="29">
        <f t="shared" si="70"/>
        <v>0</v>
      </c>
      <c r="X118" s="29">
        <f t="shared" si="71"/>
        <v>3500</v>
      </c>
      <c r="Z118" s="29"/>
    </row>
    <row r="119" spans="1:26" x14ac:dyDescent="0.3">
      <c r="A119" s="5" t="s">
        <v>2076</v>
      </c>
      <c r="B119" s="5" t="s">
        <v>2077</v>
      </c>
      <c r="C119" s="5">
        <v>80</v>
      </c>
      <c r="D119" s="157">
        <v>12499</v>
      </c>
      <c r="E119" s="119">
        <v>44790</v>
      </c>
      <c r="F119" s="119">
        <v>44803</v>
      </c>
      <c r="G119" s="174">
        <v>0</v>
      </c>
      <c r="H119" s="5" t="s">
        <v>8340</v>
      </c>
      <c r="I119" s="22">
        <f t="shared" si="64"/>
        <v>80</v>
      </c>
      <c r="J119" s="5"/>
      <c r="K119" s="5"/>
      <c r="L119" s="137">
        <f t="shared" si="65"/>
        <v>12499</v>
      </c>
      <c r="M119" s="137">
        <f t="shared" si="66"/>
        <v>12499</v>
      </c>
      <c r="N119" s="33">
        <f t="shared" si="36"/>
        <v>0</v>
      </c>
      <c r="S119">
        <v>1</v>
      </c>
      <c r="T119" s="29">
        <f t="shared" si="67"/>
        <v>0</v>
      </c>
      <c r="U119" s="29">
        <f t="shared" si="68"/>
        <v>0</v>
      </c>
      <c r="V119" s="29">
        <f t="shared" si="69"/>
        <v>0</v>
      </c>
      <c r="W119" s="29">
        <f t="shared" si="70"/>
        <v>0</v>
      </c>
      <c r="X119" s="29">
        <f t="shared" si="71"/>
        <v>12499</v>
      </c>
      <c r="Z119" s="29"/>
    </row>
    <row r="120" spans="1:26" x14ac:dyDescent="0.3">
      <c r="A120" s="5" t="s">
        <v>2076</v>
      </c>
      <c r="B120" s="5" t="s">
        <v>2077</v>
      </c>
      <c r="C120" s="5">
        <v>80</v>
      </c>
      <c r="D120" s="157">
        <v>9686</v>
      </c>
      <c r="E120" s="119">
        <v>44790</v>
      </c>
      <c r="F120" s="119">
        <v>44803</v>
      </c>
      <c r="G120" s="174">
        <v>0</v>
      </c>
      <c r="H120" s="5" t="s">
        <v>8335</v>
      </c>
      <c r="I120" s="22">
        <f t="shared" si="64"/>
        <v>80</v>
      </c>
      <c r="J120" s="5"/>
      <c r="K120" s="5"/>
      <c r="L120" s="137">
        <f t="shared" si="65"/>
        <v>9686</v>
      </c>
      <c r="M120" s="137">
        <f t="shared" si="66"/>
        <v>9686</v>
      </c>
      <c r="N120" s="33">
        <f t="shared" si="36"/>
        <v>0</v>
      </c>
      <c r="S120">
        <v>1</v>
      </c>
      <c r="T120" s="29">
        <f t="shared" si="67"/>
        <v>0</v>
      </c>
      <c r="U120" s="29">
        <f t="shared" si="68"/>
        <v>0</v>
      </c>
      <c r="V120" s="29">
        <f t="shared" si="69"/>
        <v>0</v>
      </c>
      <c r="W120" s="29">
        <f t="shared" si="70"/>
        <v>0</v>
      </c>
      <c r="X120" s="29">
        <f t="shared" si="71"/>
        <v>9686</v>
      </c>
      <c r="Z120" s="29"/>
    </row>
    <row r="121" spans="1:26" x14ac:dyDescent="0.3">
      <c r="A121" s="140" t="s">
        <v>8616</v>
      </c>
      <c r="B121" s="140"/>
      <c r="C121" s="140">
        <v>322</v>
      </c>
      <c r="D121" s="158">
        <v>44390</v>
      </c>
      <c r="E121" s="140" t="s">
        <v>6096</v>
      </c>
      <c r="F121" s="147">
        <v>44796</v>
      </c>
      <c r="G121" s="175"/>
      <c r="H121" s="140"/>
      <c r="I121" s="145"/>
      <c r="J121" s="140"/>
      <c r="K121" s="140"/>
      <c r="L121" s="142"/>
      <c r="M121" s="142"/>
      <c r="N121" s="149"/>
      <c r="T121" s="29"/>
      <c r="U121" s="29"/>
      <c r="V121" s="29"/>
      <c r="W121" s="29"/>
      <c r="X121" s="29"/>
      <c r="Z121" s="29"/>
    </row>
    <row r="122" spans="1:26" x14ac:dyDescent="0.3">
      <c r="A122" s="5" t="s">
        <v>2060</v>
      </c>
      <c r="B122" s="5" t="s">
        <v>2061</v>
      </c>
      <c r="C122" s="5">
        <v>80</v>
      </c>
      <c r="D122" s="157">
        <v>9404</v>
      </c>
      <c r="E122" s="5" t="s">
        <v>7234</v>
      </c>
      <c r="F122" s="119">
        <v>44712</v>
      </c>
      <c r="G122" s="174">
        <v>0.4</v>
      </c>
      <c r="H122" s="5" t="s">
        <v>8335</v>
      </c>
      <c r="I122" s="22">
        <f>C122*(1-G122)</f>
        <v>48</v>
      </c>
      <c r="J122" s="5"/>
      <c r="K122" s="5"/>
      <c r="L122" s="137">
        <f>D122*(1-G122)</f>
        <v>5642.4</v>
      </c>
      <c r="M122" s="137">
        <f>IF(J122="",L122,(D122/C122)*J122)</f>
        <v>5642.4</v>
      </c>
      <c r="N122" s="33">
        <f t="shared" ref="N122:N182" si="72">L122-M122</f>
        <v>0</v>
      </c>
      <c r="Q122">
        <v>1</v>
      </c>
      <c r="T122" s="29">
        <f>O122*M122</f>
        <v>0</v>
      </c>
      <c r="U122" s="29">
        <f>P122*M122</f>
        <v>0</v>
      </c>
      <c r="V122" s="29">
        <f>Q122*M122</f>
        <v>5642.4</v>
      </c>
      <c r="W122" s="29">
        <f>R122*M122</f>
        <v>0</v>
      </c>
      <c r="X122" s="29">
        <f>S122*M122</f>
        <v>0</v>
      </c>
      <c r="Z122" s="29"/>
    </row>
    <row r="123" spans="1:26" x14ac:dyDescent="0.3">
      <c r="A123" s="5" t="s">
        <v>2062</v>
      </c>
      <c r="B123" s="5" t="s">
        <v>2063</v>
      </c>
      <c r="C123" s="5">
        <v>80</v>
      </c>
      <c r="D123" s="157">
        <v>9686</v>
      </c>
      <c r="E123" s="5" t="s">
        <v>8324</v>
      </c>
      <c r="F123" s="119">
        <v>44796</v>
      </c>
      <c r="G123" s="174">
        <v>0.2</v>
      </c>
      <c r="H123" s="5" t="s">
        <v>8335</v>
      </c>
      <c r="I123" s="22">
        <f>C123*(1-G123)</f>
        <v>64</v>
      </c>
      <c r="J123" s="5"/>
      <c r="K123" s="5"/>
      <c r="L123" s="137">
        <f>D123*(1-G123)</f>
        <v>7748.8</v>
      </c>
      <c r="M123" s="137">
        <f>IF(J123="",L123,(D123/C123)*J123)</f>
        <v>7748.8</v>
      </c>
      <c r="N123" s="33">
        <f t="shared" si="72"/>
        <v>0</v>
      </c>
      <c r="Q123">
        <v>1</v>
      </c>
      <c r="T123" s="29">
        <f>O123*M123</f>
        <v>0</v>
      </c>
      <c r="U123" s="29">
        <f>P123*M123</f>
        <v>0</v>
      </c>
      <c r="V123" s="29">
        <f>Q123*M123</f>
        <v>7748.8</v>
      </c>
      <c r="W123" s="29">
        <f>R123*M123</f>
        <v>0</v>
      </c>
      <c r="X123" s="29">
        <f>S123*M123</f>
        <v>0</v>
      </c>
      <c r="Z123" s="29"/>
    </row>
    <row r="124" spans="1:26" x14ac:dyDescent="0.3">
      <c r="A124" s="5" t="s">
        <v>2062</v>
      </c>
      <c r="B124" s="5" t="s">
        <v>2063</v>
      </c>
      <c r="C124" s="5">
        <v>80</v>
      </c>
      <c r="D124" s="157">
        <v>14434</v>
      </c>
      <c r="E124" s="5" t="s">
        <v>8324</v>
      </c>
      <c r="F124" s="119">
        <v>44796</v>
      </c>
      <c r="G124" s="174">
        <v>0.2</v>
      </c>
      <c r="H124" s="5" t="s">
        <v>8328</v>
      </c>
      <c r="I124" s="22">
        <f>C124*(1-G124)</f>
        <v>64</v>
      </c>
      <c r="J124" s="5"/>
      <c r="K124" s="5"/>
      <c r="L124" s="137">
        <f>D124*(1-G124)</f>
        <v>11547.2</v>
      </c>
      <c r="M124" s="137">
        <f>IF(J124="",L124,(D124/C124)*J124)</f>
        <v>11547.2</v>
      </c>
      <c r="N124" s="33">
        <f t="shared" si="72"/>
        <v>0</v>
      </c>
      <c r="Q124">
        <v>1</v>
      </c>
      <c r="T124" s="29">
        <f>O124*M124</f>
        <v>0</v>
      </c>
      <c r="U124" s="29">
        <f>P124*M124</f>
        <v>0</v>
      </c>
      <c r="V124" s="29">
        <f>Q124*M124</f>
        <v>11547.2</v>
      </c>
      <c r="W124" s="29">
        <f>R124*M124</f>
        <v>0</v>
      </c>
      <c r="X124" s="29">
        <f>S124*M124</f>
        <v>0</v>
      </c>
      <c r="Z124" s="29"/>
    </row>
    <row r="125" spans="1:26" x14ac:dyDescent="0.3">
      <c r="A125" s="5" t="s">
        <v>2066</v>
      </c>
      <c r="B125" s="5" t="s">
        <v>2067</v>
      </c>
      <c r="C125" s="5">
        <v>54</v>
      </c>
      <c r="D125" s="157">
        <v>6227</v>
      </c>
      <c r="E125" s="5" t="s">
        <v>6096</v>
      </c>
      <c r="F125" s="119">
        <v>44697</v>
      </c>
      <c r="G125" s="174">
        <v>0.9</v>
      </c>
      <c r="H125" s="5" t="s">
        <v>8335</v>
      </c>
      <c r="I125" s="22">
        <f>C125*(1-G125)</f>
        <v>5.3999999999999986</v>
      </c>
      <c r="J125" s="5"/>
      <c r="K125" s="5"/>
      <c r="L125" s="137">
        <f>D125*(1-G125)</f>
        <v>622.69999999999982</v>
      </c>
      <c r="M125" s="137">
        <f>IF(J125="",L125,(D125/C125)*J125)</f>
        <v>622.69999999999982</v>
      </c>
      <c r="N125" s="33">
        <f t="shared" si="72"/>
        <v>0</v>
      </c>
      <c r="Q125">
        <v>1</v>
      </c>
      <c r="T125" s="29">
        <f>O125*M125</f>
        <v>0</v>
      </c>
      <c r="U125" s="29">
        <f>P125*M125</f>
        <v>0</v>
      </c>
      <c r="V125" s="29">
        <f>Q125*M125</f>
        <v>622.69999999999982</v>
      </c>
      <c r="W125" s="29">
        <f>R125*M125</f>
        <v>0</v>
      </c>
      <c r="X125" s="29">
        <f>S125*M125</f>
        <v>0</v>
      </c>
      <c r="Z125" s="29"/>
    </row>
    <row r="126" spans="1:26" x14ac:dyDescent="0.3">
      <c r="A126" s="5" t="s">
        <v>2066</v>
      </c>
      <c r="B126" s="5" t="s">
        <v>2067</v>
      </c>
      <c r="C126" s="5">
        <v>27</v>
      </c>
      <c r="D126" s="157">
        <v>4640</v>
      </c>
      <c r="E126" s="5" t="s">
        <v>6096</v>
      </c>
      <c r="F126" s="119">
        <v>44697</v>
      </c>
      <c r="G126" s="174">
        <v>0.9</v>
      </c>
      <c r="H126" s="5" t="s">
        <v>8328</v>
      </c>
      <c r="I126" s="22">
        <f t="shared" ref="I126:I149" si="73">C126*(1-G126)</f>
        <v>2.6999999999999993</v>
      </c>
      <c r="J126" s="5"/>
      <c r="K126" s="5"/>
      <c r="L126" s="137">
        <f t="shared" ref="L126:L149" si="74">D126*(1-G126)</f>
        <v>463.99999999999989</v>
      </c>
      <c r="M126" s="137">
        <f t="shared" ref="M126:M149" si="75">IF(J126="",L126,(D126/C126)*J126)</f>
        <v>463.99999999999989</v>
      </c>
      <c r="N126" s="33">
        <f t="shared" si="72"/>
        <v>0</v>
      </c>
      <c r="Q126">
        <v>1</v>
      </c>
      <c r="T126" s="29">
        <f>O126*M126</f>
        <v>0</v>
      </c>
      <c r="U126" s="29">
        <f>P126*M126</f>
        <v>0</v>
      </c>
      <c r="V126" s="29">
        <f>Q126*M126</f>
        <v>463.99999999999989</v>
      </c>
      <c r="W126" s="29">
        <f>R126*M126</f>
        <v>0</v>
      </c>
      <c r="X126" s="29">
        <f>S126*M126</f>
        <v>0</v>
      </c>
      <c r="Z126" s="29"/>
    </row>
    <row r="127" spans="1:26" x14ac:dyDescent="0.3">
      <c r="A127" s="140" t="s">
        <v>8617</v>
      </c>
      <c r="B127" s="140"/>
      <c r="C127" s="140">
        <v>202</v>
      </c>
      <c r="D127" s="158">
        <v>30392</v>
      </c>
      <c r="E127" s="140" t="s">
        <v>6133</v>
      </c>
      <c r="F127" s="147">
        <v>44784</v>
      </c>
      <c r="G127" s="175"/>
      <c r="H127" s="140"/>
      <c r="I127" s="145"/>
      <c r="J127" s="140"/>
      <c r="K127" s="140"/>
      <c r="L127" s="142"/>
      <c r="M127" s="142"/>
      <c r="N127" s="149"/>
      <c r="T127" s="29"/>
      <c r="U127" s="29"/>
      <c r="V127" s="29"/>
      <c r="W127" s="29"/>
      <c r="X127" s="29"/>
      <c r="Y127" s="99">
        <f>SUM(T128:T155)</f>
        <v>0</v>
      </c>
      <c r="Z127" s="29"/>
    </row>
    <row r="128" spans="1:26" x14ac:dyDescent="0.3">
      <c r="A128" s="5" t="s">
        <v>1633</v>
      </c>
      <c r="B128" s="5" t="s">
        <v>1634</v>
      </c>
      <c r="C128" s="5">
        <v>90</v>
      </c>
      <c r="D128" s="157">
        <v>13651</v>
      </c>
      <c r="E128" s="5" t="s">
        <v>6133</v>
      </c>
      <c r="F128" s="119">
        <v>44680</v>
      </c>
      <c r="G128" s="174">
        <v>0.9</v>
      </c>
      <c r="H128" s="5" t="s">
        <v>8341</v>
      </c>
      <c r="I128" s="22">
        <f t="shared" si="73"/>
        <v>8.9999999999999982</v>
      </c>
      <c r="J128" s="5"/>
      <c r="K128" s="5"/>
      <c r="L128" s="137">
        <f t="shared" si="74"/>
        <v>1365.0999999999997</v>
      </c>
      <c r="M128" s="137">
        <f t="shared" si="75"/>
        <v>1365.0999999999997</v>
      </c>
      <c r="N128" s="33">
        <f t="shared" si="72"/>
        <v>0</v>
      </c>
      <c r="Q128">
        <v>1</v>
      </c>
      <c r="T128" s="29">
        <f>O128*M128</f>
        <v>0</v>
      </c>
      <c r="U128" s="29">
        <f>P128*M128</f>
        <v>0</v>
      </c>
      <c r="V128" s="29">
        <f>Q128*M128</f>
        <v>1365.0999999999997</v>
      </c>
      <c r="W128" s="29">
        <f>R128*M128</f>
        <v>0</v>
      </c>
      <c r="X128" s="29">
        <f>S128*M128</f>
        <v>0</v>
      </c>
      <c r="Y128" s="93" t="s">
        <v>8223</v>
      </c>
      <c r="Z128" s="29"/>
    </row>
    <row r="129" spans="1:26" x14ac:dyDescent="0.3">
      <c r="A129" s="5" t="s">
        <v>1635</v>
      </c>
      <c r="B129" s="5" t="s">
        <v>1636</v>
      </c>
      <c r="C129" s="5">
        <v>24</v>
      </c>
      <c r="D129" s="157">
        <v>5243</v>
      </c>
      <c r="E129" s="119">
        <v>44683</v>
      </c>
      <c r="F129" s="119">
        <v>44768</v>
      </c>
      <c r="G129" s="174">
        <v>0</v>
      </c>
      <c r="H129" s="5" t="s">
        <v>8342</v>
      </c>
      <c r="I129" s="22">
        <f t="shared" si="73"/>
        <v>24</v>
      </c>
      <c r="J129" s="5"/>
      <c r="K129" s="5"/>
      <c r="L129" s="137">
        <f t="shared" si="74"/>
        <v>5243</v>
      </c>
      <c r="M129" s="137">
        <f t="shared" si="75"/>
        <v>5243</v>
      </c>
      <c r="N129" s="33">
        <f t="shared" si="72"/>
        <v>0</v>
      </c>
      <c r="S129">
        <v>1</v>
      </c>
      <c r="T129" s="29">
        <f>O129*M129</f>
        <v>0</v>
      </c>
      <c r="U129" s="29">
        <f>P129*M129</f>
        <v>0</v>
      </c>
      <c r="V129" s="29">
        <f>Q129*M129</f>
        <v>0</v>
      </c>
      <c r="W129" s="29">
        <f>R129*M129</f>
        <v>0</v>
      </c>
      <c r="X129" s="29">
        <f>S129*M129</f>
        <v>5243</v>
      </c>
      <c r="Y129" s="93" t="s">
        <v>8222</v>
      </c>
      <c r="Z129" s="29"/>
    </row>
    <row r="130" spans="1:26" x14ac:dyDescent="0.3">
      <c r="A130" s="5" t="s">
        <v>1635</v>
      </c>
      <c r="B130" s="5" t="s">
        <v>1636</v>
      </c>
      <c r="C130" s="5">
        <v>24</v>
      </c>
      <c r="D130" s="157">
        <v>3750</v>
      </c>
      <c r="E130" s="119">
        <v>44683</v>
      </c>
      <c r="F130" s="119">
        <v>44768</v>
      </c>
      <c r="G130" s="174">
        <v>0</v>
      </c>
      <c r="H130" s="5" t="s">
        <v>8341</v>
      </c>
      <c r="I130" s="22">
        <f t="shared" si="73"/>
        <v>24</v>
      </c>
      <c r="J130" s="5"/>
      <c r="K130" s="5"/>
      <c r="L130" s="137">
        <f t="shared" si="74"/>
        <v>3750</v>
      </c>
      <c r="M130" s="137">
        <f t="shared" si="75"/>
        <v>3750</v>
      </c>
      <c r="N130" s="33">
        <f t="shared" si="72"/>
        <v>0</v>
      </c>
      <c r="S130">
        <v>1</v>
      </c>
      <c r="T130" s="29">
        <f>O130*M130</f>
        <v>0</v>
      </c>
      <c r="U130" s="29">
        <f>P130*M130</f>
        <v>0</v>
      </c>
      <c r="V130" s="29">
        <f>Q130*M130</f>
        <v>0</v>
      </c>
      <c r="W130" s="29">
        <f>R130*M130</f>
        <v>0</v>
      </c>
      <c r="X130" s="29">
        <f>S130*M130</f>
        <v>3750</v>
      </c>
      <c r="Z130" s="29"/>
    </row>
    <row r="131" spans="1:26" x14ac:dyDescent="0.3">
      <c r="A131" s="5" t="s">
        <v>1635</v>
      </c>
      <c r="B131" s="5" t="s">
        <v>1636</v>
      </c>
      <c r="C131" s="5">
        <v>24</v>
      </c>
      <c r="D131" s="157">
        <v>2906</v>
      </c>
      <c r="E131" s="119">
        <v>44683</v>
      </c>
      <c r="F131" s="119">
        <v>44768</v>
      </c>
      <c r="G131" s="174">
        <v>0</v>
      </c>
      <c r="H131" s="5" t="s">
        <v>8343</v>
      </c>
      <c r="I131" s="22">
        <f t="shared" si="73"/>
        <v>24</v>
      </c>
      <c r="J131" s="5"/>
      <c r="K131" s="5"/>
      <c r="L131" s="137">
        <f t="shared" si="74"/>
        <v>2906</v>
      </c>
      <c r="M131" s="137">
        <f t="shared" si="75"/>
        <v>2906</v>
      </c>
      <c r="N131" s="33">
        <f t="shared" si="72"/>
        <v>0</v>
      </c>
      <c r="S131">
        <v>1</v>
      </c>
      <c r="T131" s="29">
        <f>O131*M131</f>
        <v>0</v>
      </c>
      <c r="U131" s="29">
        <f>P131*M131</f>
        <v>0</v>
      </c>
      <c r="V131" s="29">
        <f>Q131*M131</f>
        <v>0</v>
      </c>
      <c r="W131" s="29">
        <f>R131*M131</f>
        <v>0</v>
      </c>
      <c r="X131" s="29">
        <f>S131*M131</f>
        <v>2906</v>
      </c>
      <c r="Z131" s="29"/>
    </row>
    <row r="132" spans="1:26" x14ac:dyDescent="0.3">
      <c r="A132" s="5" t="s">
        <v>1637</v>
      </c>
      <c r="B132" s="5" t="s">
        <v>1638</v>
      </c>
      <c r="C132" s="5">
        <v>40</v>
      </c>
      <c r="D132" s="157">
        <v>4843</v>
      </c>
      <c r="E132" s="119">
        <v>44771</v>
      </c>
      <c r="F132" s="119">
        <v>44784</v>
      </c>
      <c r="G132" s="174">
        <v>0</v>
      </c>
      <c r="H132" s="5" t="s">
        <v>8343</v>
      </c>
      <c r="I132" s="22">
        <f t="shared" si="73"/>
        <v>40</v>
      </c>
      <c r="J132" s="5"/>
      <c r="K132" s="5"/>
      <c r="L132" s="137">
        <f t="shared" si="74"/>
        <v>4843</v>
      </c>
      <c r="M132" s="137">
        <f t="shared" si="75"/>
        <v>4843</v>
      </c>
      <c r="N132" s="33">
        <f t="shared" si="72"/>
        <v>0</v>
      </c>
      <c r="S132">
        <v>1</v>
      </c>
      <c r="T132" s="29">
        <f>O132*M132</f>
        <v>0</v>
      </c>
      <c r="U132" s="29">
        <f>P132*M132</f>
        <v>0</v>
      </c>
      <c r="V132" s="29">
        <f>Q132*M132</f>
        <v>0</v>
      </c>
      <c r="W132" s="29">
        <f>R132*M132</f>
        <v>0</v>
      </c>
      <c r="X132" s="29">
        <f>S132*M132</f>
        <v>4843</v>
      </c>
      <c r="Z132" s="29"/>
    </row>
    <row r="133" spans="1:26" x14ac:dyDescent="0.3">
      <c r="A133" s="140" t="s">
        <v>8618</v>
      </c>
      <c r="B133" s="140"/>
      <c r="C133" s="140">
        <v>64880</v>
      </c>
      <c r="D133" s="158">
        <v>374661</v>
      </c>
      <c r="E133" s="140" t="s">
        <v>6420</v>
      </c>
      <c r="F133" s="147">
        <v>44880</v>
      </c>
      <c r="G133" s="175"/>
      <c r="H133" s="140"/>
      <c r="I133" s="145"/>
      <c r="J133" s="140"/>
      <c r="K133" s="140"/>
      <c r="L133" s="142"/>
      <c r="M133" s="142"/>
      <c r="N133" s="149"/>
      <c r="T133" s="29"/>
      <c r="U133" s="29"/>
      <c r="V133" s="29"/>
      <c r="W133" s="29"/>
      <c r="X133" s="29"/>
      <c r="Z133" s="29"/>
    </row>
    <row r="134" spans="1:26" x14ac:dyDescent="0.3">
      <c r="A134" s="5" t="s">
        <v>1663</v>
      </c>
      <c r="B134" s="5" t="s">
        <v>1664</v>
      </c>
      <c r="C134" s="5">
        <v>32</v>
      </c>
      <c r="D134" s="157">
        <v>6787</v>
      </c>
      <c r="E134" s="5" t="s">
        <v>6420</v>
      </c>
      <c r="F134" s="119">
        <v>44680</v>
      </c>
      <c r="G134" s="174">
        <v>0.9</v>
      </c>
      <c r="H134" s="5" t="s">
        <v>8342</v>
      </c>
      <c r="I134" s="22">
        <f t="shared" si="73"/>
        <v>3.1999999999999993</v>
      </c>
      <c r="J134" s="5"/>
      <c r="K134" s="5"/>
      <c r="L134" s="137">
        <f t="shared" si="74"/>
        <v>678.69999999999982</v>
      </c>
      <c r="M134" s="137">
        <f t="shared" si="75"/>
        <v>678.69999999999982</v>
      </c>
      <c r="N134" s="33">
        <f t="shared" si="72"/>
        <v>0</v>
      </c>
      <c r="Q134">
        <v>1</v>
      </c>
      <c r="T134" s="29">
        <f t="shared" ref="T134:T155" si="76">O134*M134</f>
        <v>0</v>
      </c>
      <c r="U134" s="29">
        <f t="shared" ref="U134:U155" si="77">P134*M134</f>
        <v>0</v>
      </c>
      <c r="V134" s="29">
        <f t="shared" ref="V134:V155" si="78">Q134*M134</f>
        <v>678.69999999999982</v>
      </c>
      <c r="W134" s="29">
        <f t="shared" ref="W134:W155" si="79">R134*M134</f>
        <v>0</v>
      </c>
      <c r="X134" s="29">
        <f t="shared" ref="X134:X155" si="80">S134*M134</f>
        <v>0</v>
      </c>
      <c r="Z134" s="29"/>
    </row>
    <row r="135" spans="1:26" x14ac:dyDescent="0.3">
      <c r="A135" s="5" t="s">
        <v>1665</v>
      </c>
      <c r="B135" s="5" t="s">
        <v>1666</v>
      </c>
      <c r="C135" s="5">
        <v>100</v>
      </c>
      <c r="D135" s="157">
        <v>21208</v>
      </c>
      <c r="E135" s="5" t="s">
        <v>6133</v>
      </c>
      <c r="F135" s="119">
        <v>44683</v>
      </c>
      <c r="G135" s="174">
        <v>0.6</v>
      </c>
      <c r="H135" s="5" t="s">
        <v>8342</v>
      </c>
      <c r="I135" s="22">
        <f t="shared" si="73"/>
        <v>40</v>
      </c>
      <c r="J135" s="5"/>
      <c r="K135" s="5"/>
      <c r="L135" s="137">
        <f t="shared" si="74"/>
        <v>8483.2000000000007</v>
      </c>
      <c r="M135" s="137">
        <f t="shared" si="75"/>
        <v>8483.2000000000007</v>
      </c>
      <c r="N135" s="33">
        <f t="shared" si="72"/>
        <v>0</v>
      </c>
      <c r="Q135">
        <v>1</v>
      </c>
      <c r="T135" s="29">
        <f t="shared" si="76"/>
        <v>0</v>
      </c>
      <c r="U135" s="29">
        <f t="shared" si="77"/>
        <v>0</v>
      </c>
      <c r="V135" s="29">
        <f t="shared" si="78"/>
        <v>8483.2000000000007</v>
      </c>
      <c r="W135" s="29">
        <f t="shared" si="79"/>
        <v>0</v>
      </c>
      <c r="X135" s="29">
        <f t="shared" si="80"/>
        <v>0</v>
      </c>
      <c r="Z135" s="29"/>
    </row>
    <row r="136" spans="1:26" x14ac:dyDescent="0.3">
      <c r="A136" s="5" t="s">
        <v>1661</v>
      </c>
      <c r="B136" s="5" t="s">
        <v>1662</v>
      </c>
      <c r="C136" s="5">
        <v>8</v>
      </c>
      <c r="D136" s="157">
        <v>1748</v>
      </c>
      <c r="E136" s="5" t="s">
        <v>7179</v>
      </c>
      <c r="F136" s="119">
        <v>44686</v>
      </c>
      <c r="G136" s="174">
        <v>0.4</v>
      </c>
      <c r="H136" s="5" t="s">
        <v>8342</v>
      </c>
      <c r="I136" s="22">
        <f t="shared" si="73"/>
        <v>4.8</v>
      </c>
      <c r="J136" s="5"/>
      <c r="K136" s="5"/>
      <c r="L136" s="137">
        <f t="shared" si="74"/>
        <v>1048.8</v>
      </c>
      <c r="M136" s="137">
        <f t="shared" si="75"/>
        <v>1048.8</v>
      </c>
      <c r="N136" s="33">
        <f t="shared" si="72"/>
        <v>0</v>
      </c>
      <c r="Q136">
        <v>1</v>
      </c>
      <c r="T136" s="29">
        <f t="shared" si="76"/>
        <v>0</v>
      </c>
      <c r="U136" s="29">
        <f t="shared" si="77"/>
        <v>0</v>
      </c>
      <c r="V136" s="29">
        <f t="shared" si="78"/>
        <v>1048.8</v>
      </c>
      <c r="W136" s="29">
        <f t="shared" si="79"/>
        <v>0</v>
      </c>
      <c r="X136" s="29">
        <f t="shared" si="80"/>
        <v>0</v>
      </c>
      <c r="Z136" s="29"/>
    </row>
    <row r="137" spans="1:26" x14ac:dyDescent="0.3">
      <c r="A137" s="5" t="s">
        <v>1667</v>
      </c>
      <c r="B137" s="5" t="s">
        <v>1668</v>
      </c>
      <c r="C137" s="5">
        <v>63000</v>
      </c>
      <c r="D137" s="157">
        <v>74586</v>
      </c>
      <c r="E137" s="119">
        <v>44683</v>
      </c>
      <c r="F137" s="119">
        <v>44707</v>
      </c>
      <c r="G137" s="174">
        <v>0</v>
      </c>
      <c r="H137" s="5" t="s">
        <v>8320</v>
      </c>
      <c r="I137" s="22">
        <f t="shared" si="73"/>
        <v>63000</v>
      </c>
      <c r="J137" s="5"/>
      <c r="K137" s="5"/>
      <c r="L137" s="137">
        <f t="shared" si="74"/>
        <v>74586</v>
      </c>
      <c r="M137" s="137">
        <f t="shared" si="75"/>
        <v>74586</v>
      </c>
      <c r="N137" s="33">
        <f t="shared" si="72"/>
        <v>0</v>
      </c>
      <c r="P137">
        <v>1</v>
      </c>
      <c r="T137" s="29">
        <f t="shared" si="76"/>
        <v>0</v>
      </c>
      <c r="U137" s="29">
        <f t="shared" si="77"/>
        <v>74586</v>
      </c>
      <c r="V137" s="29">
        <f t="shared" si="78"/>
        <v>0</v>
      </c>
      <c r="W137" s="29">
        <f t="shared" si="79"/>
        <v>0</v>
      </c>
      <c r="X137" s="29">
        <f t="shared" si="80"/>
        <v>0</v>
      </c>
      <c r="Z137" s="29"/>
    </row>
    <row r="138" spans="1:26" x14ac:dyDescent="0.3">
      <c r="A138" s="5" t="s">
        <v>1669</v>
      </c>
      <c r="B138" s="5" t="s">
        <v>1670</v>
      </c>
      <c r="C138" s="5">
        <v>60</v>
      </c>
      <c r="D138" s="157">
        <v>9115</v>
      </c>
      <c r="E138" s="5" t="s">
        <v>7008</v>
      </c>
      <c r="F138" s="119">
        <v>44707</v>
      </c>
      <c r="G138" s="174">
        <v>0.4</v>
      </c>
      <c r="H138" s="5" t="s">
        <v>8344</v>
      </c>
      <c r="I138" s="22">
        <f t="shared" si="73"/>
        <v>36</v>
      </c>
      <c r="J138" s="5"/>
      <c r="K138" s="5"/>
      <c r="L138" s="137">
        <f t="shared" si="74"/>
        <v>5469</v>
      </c>
      <c r="M138" s="137">
        <f t="shared" si="75"/>
        <v>5469</v>
      </c>
      <c r="N138" s="33">
        <f t="shared" si="72"/>
        <v>0</v>
      </c>
      <c r="Q138">
        <v>1</v>
      </c>
      <c r="T138" s="29">
        <f t="shared" si="76"/>
        <v>0</v>
      </c>
      <c r="U138" s="29">
        <f t="shared" si="77"/>
        <v>0</v>
      </c>
      <c r="V138" s="29">
        <f t="shared" si="78"/>
        <v>5469</v>
      </c>
      <c r="W138" s="29">
        <f t="shared" si="79"/>
        <v>0</v>
      </c>
      <c r="X138" s="29">
        <f t="shared" si="80"/>
        <v>0</v>
      </c>
      <c r="Z138" s="29"/>
    </row>
    <row r="139" spans="1:26" x14ac:dyDescent="0.3">
      <c r="A139" s="5" t="s">
        <v>1669</v>
      </c>
      <c r="B139" s="5" t="s">
        <v>1670</v>
      </c>
      <c r="C139" s="5">
        <v>30</v>
      </c>
      <c r="D139" s="157">
        <v>3532</v>
      </c>
      <c r="E139" s="5" t="s">
        <v>7008</v>
      </c>
      <c r="F139" s="119">
        <v>44707</v>
      </c>
      <c r="G139" s="174">
        <v>0.4</v>
      </c>
      <c r="H139" s="5" t="s">
        <v>8345</v>
      </c>
      <c r="I139" s="22">
        <f t="shared" si="73"/>
        <v>18</v>
      </c>
      <c r="J139" s="5"/>
      <c r="K139" s="5"/>
      <c r="L139" s="137">
        <f t="shared" si="74"/>
        <v>2119.1999999999998</v>
      </c>
      <c r="M139" s="137">
        <f t="shared" si="75"/>
        <v>2119.1999999999998</v>
      </c>
      <c r="N139" s="33">
        <f t="shared" si="72"/>
        <v>0</v>
      </c>
      <c r="Q139">
        <v>1</v>
      </c>
      <c r="T139" s="29">
        <f t="shared" si="76"/>
        <v>0</v>
      </c>
      <c r="U139" s="29">
        <f t="shared" si="77"/>
        <v>0</v>
      </c>
      <c r="V139" s="29">
        <f t="shared" si="78"/>
        <v>2119.1999999999998</v>
      </c>
      <c r="W139" s="29">
        <f t="shared" si="79"/>
        <v>0</v>
      </c>
      <c r="X139" s="29">
        <f t="shared" si="80"/>
        <v>0</v>
      </c>
      <c r="Z139" s="29"/>
    </row>
    <row r="140" spans="1:26" x14ac:dyDescent="0.3">
      <c r="A140" s="5" t="s">
        <v>1671</v>
      </c>
      <c r="B140" s="5" t="s">
        <v>1672</v>
      </c>
      <c r="C140" s="5">
        <v>16</v>
      </c>
      <c r="D140" s="157">
        <v>2500</v>
      </c>
      <c r="E140" s="119">
        <v>44683</v>
      </c>
      <c r="F140" s="119">
        <v>44687</v>
      </c>
      <c r="G140" s="174">
        <v>0</v>
      </c>
      <c r="H140" s="5" t="s">
        <v>8344</v>
      </c>
      <c r="I140" s="22">
        <f t="shared" si="73"/>
        <v>16</v>
      </c>
      <c r="J140" s="5"/>
      <c r="K140" s="5"/>
      <c r="L140" s="137">
        <f t="shared" si="74"/>
        <v>2500</v>
      </c>
      <c r="M140" s="137">
        <f t="shared" si="75"/>
        <v>2500</v>
      </c>
      <c r="N140" s="33">
        <f t="shared" si="72"/>
        <v>0</v>
      </c>
      <c r="S140">
        <v>1</v>
      </c>
      <c r="T140" s="29">
        <f t="shared" si="76"/>
        <v>0</v>
      </c>
      <c r="U140" s="29">
        <f t="shared" si="77"/>
        <v>0</v>
      </c>
      <c r="V140" s="29">
        <f t="shared" si="78"/>
        <v>0</v>
      </c>
      <c r="W140" s="29">
        <f t="shared" si="79"/>
        <v>0</v>
      </c>
      <c r="X140" s="29">
        <f t="shared" si="80"/>
        <v>2500</v>
      </c>
      <c r="Z140" s="29"/>
    </row>
    <row r="141" spans="1:26" x14ac:dyDescent="0.3">
      <c r="A141" s="5" t="s">
        <v>1671</v>
      </c>
      <c r="B141" s="5" t="s">
        <v>1672</v>
      </c>
      <c r="C141" s="5">
        <v>16</v>
      </c>
      <c r="D141" s="157">
        <v>1937</v>
      </c>
      <c r="E141" s="119">
        <v>44683</v>
      </c>
      <c r="F141" s="119">
        <v>44687</v>
      </c>
      <c r="G141" s="174">
        <v>0</v>
      </c>
      <c r="H141" s="5" t="s">
        <v>8345</v>
      </c>
      <c r="I141" s="22">
        <f t="shared" si="73"/>
        <v>16</v>
      </c>
      <c r="J141" s="5"/>
      <c r="K141" s="5"/>
      <c r="L141" s="137">
        <f t="shared" si="74"/>
        <v>1937</v>
      </c>
      <c r="M141" s="137">
        <f t="shared" si="75"/>
        <v>1937</v>
      </c>
      <c r="N141" s="33">
        <f t="shared" si="72"/>
        <v>0</v>
      </c>
      <c r="S141">
        <v>1</v>
      </c>
      <c r="T141" s="29">
        <f t="shared" si="76"/>
        <v>0</v>
      </c>
      <c r="U141" s="29">
        <f t="shared" si="77"/>
        <v>0</v>
      </c>
      <c r="V141" s="29">
        <f t="shared" si="78"/>
        <v>0</v>
      </c>
      <c r="W141" s="29">
        <f t="shared" si="79"/>
        <v>0</v>
      </c>
      <c r="X141" s="29">
        <f t="shared" si="80"/>
        <v>1937</v>
      </c>
      <c r="Z141" s="29"/>
    </row>
    <row r="142" spans="1:26" x14ac:dyDescent="0.3">
      <c r="A142" s="5" t="s">
        <v>1671</v>
      </c>
      <c r="B142" s="5" t="s">
        <v>1672</v>
      </c>
      <c r="C142" s="5">
        <v>10</v>
      </c>
      <c r="D142" s="157">
        <v>2184</v>
      </c>
      <c r="E142" s="119">
        <v>44683</v>
      </c>
      <c r="F142" s="119">
        <v>44687</v>
      </c>
      <c r="G142" s="174">
        <v>0</v>
      </c>
      <c r="H142" s="5" t="s">
        <v>8342</v>
      </c>
      <c r="I142" s="22">
        <f t="shared" si="73"/>
        <v>10</v>
      </c>
      <c r="J142" s="5"/>
      <c r="K142" s="5"/>
      <c r="L142" s="137">
        <f t="shared" si="74"/>
        <v>2184</v>
      </c>
      <c r="M142" s="137">
        <f t="shared" si="75"/>
        <v>2184</v>
      </c>
      <c r="N142" s="33">
        <f t="shared" si="72"/>
        <v>0</v>
      </c>
      <c r="S142">
        <v>1</v>
      </c>
      <c r="T142" s="29">
        <f t="shared" si="76"/>
        <v>0</v>
      </c>
      <c r="U142" s="29">
        <f t="shared" si="77"/>
        <v>0</v>
      </c>
      <c r="V142" s="29">
        <f t="shared" si="78"/>
        <v>0</v>
      </c>
      <c r="W142" s="29">
        <f t="shared" si="79"/>
        <v>0</v>
      </c>
      <c r="X142" s="29">
        <f t="shared" si="80"/>
        <v>2184</v>
      </c>
      <c r="Z142" s="29"/>
    </row>
    <row r="143" spans="1:26" x14ac:dyDescent="0.3">
      <c r="A143" s="5" t="s">
        <v>1673</v>
      </c>
      <c r="B143" s="5" t="s">
        <v>1674</v>
      </c>
      <c r="C143" s="5">
        <v>32</v>
      </c>
      <c r="D143" s="157">
        <v>3874</v>
      </c>
      <c r="E143" s="5" t="s">
        <v>7234</v>
      </c>
      <c r="F143" s="119">
        <v>44712</v>
      </c>
      <c r="G143" s="174">
        <v>0.1</v>
      </c>
      <c r="H143" s="5" t="s">
        <v>8346</v>
      </c>
      <c r="I143" s="22">
        <f t="shared" si="73"/>
        <v>28.8</v>
      </c>
      <c r="J143" s="5"/>
      <c r="K143" s="5"/>
      <c r="L143" s="137">
        <f t="shared" si="74"/>
        <v>3486.6</v>
      </c>
      <c r="M143" s="137">
        <f t="shared" si="75"/>
        <v>3486.6</v>
      </c>
      <c r="N143" s="33">
        <f t="shared" si="72"/>
        <v>0</v>
      </c>
      <c r="Q143">
        <v>1</v>
      </c>
      <c r="T143" s="29">
        <f t="shared" si="76"/>
        <v>0</v>
      </c>
      <c r="U143" s="29">
        <f t="shared" si="77"/>
        <v>0</v>
      </c>
      <c r="V143" s="29">
        <f t="shared" si="78"/>
        <v>3486.6</v>
      </c>
      <c r="W143" s="29">
        <f t="shared" si="79"/>
        <v>0</v>
      </c>
      <c r="X143" s="29">
        <f t="shared" si="80"/>
        <v>0</v>
      </c>
      <c r="Z143" s="29"/>
    </row>
    <row r="144" spans="1:26" x14ac:dyDescent="0.3">
      <c r="A144" s="5" t="s">
        <v>1653</v>
      </c>
      <c r="B144" s="5" t="s">
        <v>1654</v>
      </c>
      <c r="C144" s="5">
        <v>80</v>
      </c>
      <c r="D144" s="157">
        <v>9715</v>
      </c>
      <c r="E144" s="119">
        <v>44824</v>
      </c>
      <c r="F144" s="119">
        <v>44837</v>
      </c>
      <c r="G144" s="174">
        <v>0</v>
      </c>
      <c r="H144" s="5" t="s">
        <v>8346</v>
      </c>
      <c r="I144" s="22">
        <f t="shared" si="73"/>
        <v>80</v>
      </c>
      <c r="J144" s="5"/>
      <c r="K144" s="5"/>
      <c r="L144" s="137">
        <f t="shared" si="74"/>
        <v>9715</v>
      </c>
      <c r="M144" s="137">
        <f t="shared" si="75"/>
        <v>9715</v>
      </c>
      <c r="N144" s="33">
        <f t="shared" si="72"/>
        <v>0</v>
      </c>
      <c r="S144">
        <v>1</v>
      </c>
      <c r="T144" s="29">
        <f t="shared" si="76"/>
        <v>0</v>
      </c>
      <c r="U144" s="29">
        <f t="shared" si="77"/>
        <v>0</v>
      </c>
      <c r="V144" s="29">
        <f t="shared" si="78"/>
        <v>0</v>
      </c>
      <c r="W144" s="29">
        <f t="shared" si="79"/>
        <v>0</v>
      </c>
      <c r="X144" s="29">
        <f t="shared" si="80"/>
        <v>9715</v>
      </c>
      <c r="Z144" s="29"/>
    </row>
    <row r="145" spans="1:26" x14ac:dyDescent="0.3">
      <c r="A145" s="5" t="s">
        <v>1653</v>
      </c>
      <c r="B145" s="5" t="s">
        <v>1654</v>
      </c>
      <c r="C145" s="5">
        <v>160</v>
      </c>
      <c r="D145" s="157">
        <v>19430</v>
      </c>
      <c r="E145" s="119">
        <v>44824</v>
      </c>
      <c r="F145" s="119">
        <v>44837</v>
      </c>
      <c r="G145" s="174">
        <v>0</v>
      </c>
      <c r="H145" s="5" t="s">
        <v>8343</v>
      </c>
      <c r="I145" s="22">
        <f t="shared" si="73"/>
        <v>160</v>
      </c>
      <c r="J145" s="5"/>
      <c r="K145" s="5"/>
      <c r="L145" s="137">
        <f t="shared" si="74"/>
        <v>19430</v>
      </c>
      <c r="M145" s="137">
        <f t="shared" si="75"/>
        <v>19430</v>
      </c>
      <c r="N145" s="33">
        <f t="shared" si="72"/>
        <v>0</v>
      </c>
      <c r="S145">
        <v>1</v>
      </c>
      <c r="T145" s="29">
        <f t="shared" si="76"/>
        <v>0</v>
      </c>
      <c r="U145" s="29">
        <f t="shared" si="77"/>
        <v>0</v>
      </c>
      <c r="V145" s="29">
        <f t="shared" si="78"/>
        <v>0</v>
      </c>
      <c r="W145" s="29">
        <f t="shared" si="79"/>
        <v>0</v>
      </c>
      <c r="X145" s="29">
        <f t="shared" si="80"/>
        <v>19430</v>
      </c>
      <c r="Z145" s="29"/>
    </row>
    <row r="146" spans="1:26" x14ac:dyDescent="0.3">
      <c r="A146" s="5" t="s">
        <v>1653</v>
      </c>
      <c r="B146" s="5" t="s">
        <v>1654</v>
      </c>
      <c r="C146" s="5">
        <v>80</v>
      </c>
      <c r="D146" s="157">
        <v>10769</v>
      </c>
      <c r="E146" s="119">
        <v>44824</v>
      </c>
      <c r="F146" s="119">
        <v>44837</v>
      </c>
      <c r="G146" s="174">
        <v>0</v>
      </c>
      <c r="H146" s="5" t="s">
        <v>8329</v>
      </c>
      <c r="I146" s="22">
        <f t="shared" si="73"/>
        <v>80</v>
      </c>
      <c r="J146" s="5"/>
      <c r="K146" s="5"/>
      <c r="L146" s="137">
        <f t="shared" si="74"/>
        <v>10769</v>
      </c>
      <c r="M146" s="137">
        <f t="shared" si="75"/>
        <v>10769</v>
      </c>
      <c r="N146" s="33">
        <f t="shared" si="72"/>
        <v>0</v>
      </c>
      <c r="S146">
        <v>1</v>
      </c>
      <c r="T146" s="29">
        <f t="shared" si="76"/>
        <v>0</v>
      </c>
      <c r="U146" s="29">
        <f t="shared" si="77"/>
        <v>0</v>
      </c>
      <c r="V146" s="29">
        <f t="shared" si="78"/>
        <v>0</v>
      </c>
      <c r="W146" s="29">
        <f t="shared" si="79"/>
        <v>0</v>
      </c>
      <c r="X146" s="29">
        <f t="shared" si="80"/>
        <v>10769</v>
      </c>
      <c r="Z146" s="29"/>
    </row>
    <row r="147" spans="1:26" x14ac:dyDescent="0.3">
      <c r="A147" s="5" t="s">
        <v>1653</v>
      </c>
      <c r="B147" s="5" t="s">
        <v>1654</v>
      </c>
      <c r="C147" s="5">
        <v>160</v>
      </c>
      <c r="D147" s="157">
        <v>35056</v>
      </c>
      <c r="E147" s="119">
        <v>44824</v>
      </c>
      <c r="F147" s="119">
        <v>44837</v>
      </c>
      <c r="G147" s="174">
        <v>0</v>
      </c>
      <c r="H147" s="5" t="s">
        <v>8342</v>
      </c>
      <c r="I147" s="22">
        <f t="shared" si="73"/>
        <v>160</v>
      </c>
      <c r="J147" s="5"/>
      <c r="K147" s="5"/>
      <c r="L147" s="137">
        <f t="shared" si="74"/>
        <v>35056</v>
      </c>
      <c r="M147" s="137">
        <f t="shared" si="75"/>
        <v>35056</v>
      </c>
      <c r="N147" s="33">
        <f t="shared" si="72"/>
        <v>0</v>
      </c>
      <c r="S147">
        <v>1</v>
      </c>
      <c r="T147" s="29">
        <f t="shared" si="76"/>
        <v>0</v>
      </c>
      <c r="U147" s="29">
        <f t="shared" si="77"/>
        <v>0</v>
      </c>
      <c r="V147" s="29">
        <f t="shared" si="78"/>
        <v>0</v>
      </c>
      <c r="W147" s="29">
        <f t="shared" si="79"/>
        <v>0</v>
      </c>
      <c r="X147" s="29">
        <f t="shared" si="80"/>
        <v>35056</v>
      </c>
      <c r="Z147" s="29"/>
    </row>
    <row r="148" spans="1:26" x14ac:dyDescent="0.3">
      <c r="A148" s="5" t="s">
        <v>1655</v>
      </c>
      <c r="B148" s="5" t="s">
        <v>1656</v>
      </c>
      <c r="C148" s="5">
        <v>80</v>
      </c>
      <c r="D148" s="157">
        <v>9976</v>
      </c>
      <c r="E148" s="119">
        <v>44838</v>
      </c>
      <c r="F148" s="119">
        <v>44847</v>
      </c>
      <c r="G148" s="174">
        <v>0</v>
      </c>
      <c r="H148" s="5" t="s">
        <v>8346</v>
      </c>
      <c r="I148" s="22">
        <f t="shared" si="73"/>
        <v>80</v>
      </c>
      <c r="J148" s="5"/>
      <c r="K148" s="5"/>
      <c r="L148" s="137">
        <f t="shared" si="74"/>
        <v>9976</v>
      </c>
      <c r="M148" s="137">
        <f t="shared" si="75"/>
        <v>9976</v>
      </c>
      <c r="N148" s="33">
        <f t="shared" si="72"/>
        <v>0</v>
      </c>
      <c r="S148">
        <v>1</v>
      </c>
      <c r="T148" s="29">
        <f t="shared" si="76"/>
        <v>0</v>
      </c>
      <c r="U148" s="29">
        <f t="shared" si="77"/>
        <v>0</v>
      </c>
      <c r="V148" s="29">
        <f t="shared" si="78"/>
        <v>0</v>
      </c>
      <c r="W148" s="29">
        <f t="shared" si="79"/>
        <v>0</v>
      </c>
      <c r="X148" s="29">
        <f t="shared" si="80"/>
        <v>9976</v>
      </c>
      <c r="Z148" s="29"/>
    </row>
    <row r="149" spans="1:26" x14ac:dyDescent="0.3">
      <c r="A149" s="5" t="s">
        <v>1655</v>
      </c>
      <c r="B149" s="5" t="s">
        <v>1656</v>
      </c>
      <c r="C149" s="5">
        <v>160</v>
      </c>
      <c r="D149" s="157">
        <v>36000</v>
      </c>
      <c r="E149" s="119">
        <v>44838</v>
      </c>
      <c r="F149" s="119">
        <v>44847</v>
      </c>
      <c r="G149" s="174">
        <v>0</v>
      </c>
      <c r="H149" s="5" t="s">
        <v>8342</v>
      </c>
      <c r="I149" s="22">
        <f t="shared" si="73"/>
        <v>160</v>
      </c>
      <c r="J149" s="5"/>
      <c r="K149" s="5"/>
      <c r="L149" s="137">
        <f t="shared" si="74"/>
        <v>36000</v>
      </c>
      <c r="M149" s="137">
        <f t="shared" si="75"/>
        <v>36000</v>
      </c>
      <c r="N149" s="33">
        <f t="shared" si="72"/>
        <v>0</v>
      </c>
      <c r="S149">
        <v>1</v>
      </c>
      <c r="T149" s="29">
        <f t="shared" si="76"/>
        <v>0</v>
      </c>
      <c r="U149" s="29">
        <f t="shared" si="77"/>
        <v>0</v>
      </c>
      <c r="V149" s="29">
        <f t="shared" si="78"/>
        <v>0</v>
      </c>
      <c r="W149" s="29">
        <f t="shared" si="79"/>
        <v>0</v>
      </c>
      <c r="X149" s="29">
        <f t="shared" si="80"/>
        <v>36000</v>
      </c>
      <c r="Z149" s="29"/>
    </row>
    <row r="150" spans="1:26" x14ac:dyDescent="0.3">
      <c r="A150" s="5" t="s">
        <v>1655</v>
      </c>
      <c r="B150" s="5" t="s">
        <v>1656</v>
      </c>
      <c r="C150" s="5">
        <v>80</v>
      </c>
      <c r="D150" s="157">
        <v>11059</v>
      </c>
      <c r="E150" s="119">
        <v>44838</v>
      </c>
      <c r="F150" s="119">
        <v>44847</v>
      </c>
      <c r="G150" s="174">
        <v>0</v>
      </c>
      <c r="H150" s="5" t="s">
        <v>8329</v>
      </c>
      <c r="I150" s="22">
        <f>C150*(1-G150)</f>
        <v>80</v>
      </c>
      <c r="J150" s="5"/>
      <c r="K150" s="5"/>
      <c r="L150" s="137">
        <f>D150*(1-G150)</f>
        <v>11059</v>
      </c>
      <c r="M150" s="137">
        <f>IF(J150="",L150,(D150/C150)*J150)</f>
        <v>11059</v>
      </c>
      <c r="N150" s="33">
        <f t="shared" si="72"/>
        <v>0</v>
      </c>
      <c r="S150">
        <v>1</v>
      </c>
      <c r="T150" s="29">
        <f t="shared" si="76"/>
        <v>0</v>
      </c>
      <c r="U150" s="29">
        <f t="shared" si="77"/>
        <v>0</v>
      </c>
      <c r="V150" s="29">
        <f t="shared" si="78"/>
        <v>0</v>
      </c>
      <c r="W150" s="29">
        <f t="shared" si="79"/>
        <v>0</v>
      </c>
      <c r="X150" s="29">
        <f t="shared" si="80"/>
        <v>11059</v>
      </c>
      <c r="Z150" s="29"/>
    </row>
    <row r="151" spans="1:26" x14ac:dyDescent="0.3">
      <c r="A151" s="5" t="s">
        <v>1655</v>
      </c>
      <c r="B151" s="5" t="s">
        <v>1656</v>
      </c>
      <c r="C151" s="5">
        <v>160</v>
      </c>
      <c r="D151" s="157">
        <v>19953</v>
      </c>
      <c r="E151" s="119">
        <v>44838</v>
      </c>
      <c r="F151" s="119">
        <v>44847</v>
      </c>
      <c r="G151" s="174">
        <v>0</v>
      </c>
      <c r="H151" s="5" t="s">
        <v>8343</v>
      </c>
      <c r="I151" s="22">
        <f t="shared" ref="I151:I186" si="81">C151*(1-G151)</f>
        <v>160</v>
      </c>
      <c r="J151" s="5"/>
      <c r="K151" s="5"/>
      <c r="L151" s="137">
        <f t="shared" ref="L151:L186" si="82">D151*(1-G151)</f>
        <v>19953</v>
      </c>
      <c r="M151" s="137">
        <f t="shared" ref="M151:M186" si="83">IF(J151="",L151,(D151/C151)*J151)</f>
        <v>19953</v>
      </c>
      <c r="N151" s="33">
        <f t="shared" si="72"/>
        <v>0</v>
      </c>
      <c r="S151">
        <v>1</v>
      </c>
      <c r="T151" s="29">
        <f t="shared" si="76"/>
        <v>0</v>
      </c>
      <c r="U151" s="29">
        <f t="shared" si="77"/>
        <v>0</v>
      </c>
      <c r="V151" s="29">
        <f t="shared" si="78"/>
        <v>0</v>
      </c>
      <c r="W151" s="29">
        <f t="shared" si="79"/>
        <v>0</v>
      </c>
      <c r="X151" s="29">
        <f t="shared" si="80"/>
        <v>19953</v>
      </c>
      <c r="Z151" s="29"/>
    </row>
    <row r="152" spans="1:26" x14ac:dyDescent="0.3">
      <c r="A152" s="5" t="s">
        <v>1659</v>
      </c>
      <c r="B152" s="5" t="s">
        <v>1656</v>
      </c>
      <c r="C152" s="5">
        <v>160</v>
      </c>
      <c r="D152" s="157">
        <v>19870</v>
      </c>
      <c r="E152" s="119">
        <v>44834</v>
      </c>
      <c r="F152" s="119">
        <v>44845</v>
      </c>
      <c r="G152" s="174">
        <v>0</v>
      </c>
      <c r="H152" s="5" t="s">
        <v>8343</v>
      </c>
      <c r="I152" s="22">
        <f t="shared" si="81"/>
        <v>160</v>
      </c>
      <c r="J152" s="5"/>
      <c r="K152" s="5"/>
      <c r="L152" s="137">
        <f t="shared" si="82"/>
        <v>19870</v>
      </c>
      <c r="M152" s="137">
        <f t="shared" si="83"/>
        <v>19870</v>
      </c>
      <c r="N152" s="33">
        <f t="shared" si="72"/>
        <v>0</v>
      </c>
      <c r="S152">
        <v>1</v>
      </c>
      <c r="T152" s="29">
        <f t="shared" si="76"/>
        <v>0</v>
      </c>
      <c r="U152" s="29">
        <f t="shared" si="77"/>
        <v>0</v>
      </c>
      <c r="V152" s="29">
        <f t="shared" si="78"/>
        <v>0</v>
      </c>
      <c r="W152" s="29">
        <f t="shared" si="79"/>
        <v>0</v>
      </c>
      <c r="X152" s="29">
        <f t="shared" si="80"/>
        <v>19870</v>
      </c>
      <c r="Z152" s="29"/>
    </row>
    <row r="153" spans="1:26" x14ac:dyDescent="0.3">
      <c r="A153" s="5" t="s">
        <v>1657</v>
      </c>
      <c r="B153" s="5" t="s">
        <v>8238</v>
      </c>
      <c r="C153" s="5">
        <v>40</v>
      </c>
      <c r="D153" s="157">
        <v>4988</v>
      </c>
      <c r="E153" s="119">
        <v>44848</v>
      </c>
      <c r="F153" s="119">
        <v>44851</v>
      </c>
      <c r="G153" s="174">
        <v>0</v>
      </c>
      <c r="H153" s="5" t="s">
        <v>8346</v>
      </c>
      <c r="I153" s="22">
        <f t="shared" si="81"/>
        <v>40</v>
      </c>
      <c r="J153" s="5"/>
      <c r="K153" s="5"/>
      <c r="L153" s="137">
        <f t="shared" si="82"/>
        <v>4988</v>
      </c>
      <c r="M153" s="137">
        <f t="shared" si="83"/>
        <v>4988</v>
      </c>
      <c r="N153" s="33">
        <f t="shared" si="72"/>
        <v>0</v>
      </c>
      <c r="S153">
        <v>1</v>
      </c>
      <c r="T153" s="29">
        <f t="shared" si="76"/>
        <v>0</v>
      </c>
      <c r="U153" s="29">
        <f t="shared" si="77"/>
        <v>0</v>
      </c>
      <c r="V153" s="29">
        <f t="shared" si="78"/>
        <v>0</v>
      </c>
      <c r="W153" s="29">
        <f t="shared" si="79"/>
        <v>0</v>
      </c>
      <c r="X153" s="29">
        <f t="shared" si="80"/>
        <v>4988</v>
      </c>
      <c r="Z153" s="29"/>
    </row>
    <row r="154" spans="1:26" x14ac:dyDescent="0.3">
      <c r="A154" s="5" t="s">
        <v>1657</v>
      </c>
      <c r="B154" s="5" t="s">
        <v>8238</v>
      </c>
      <c r="C154" s="5">
        <v>80</v>
      </c>
      <c r="D154" s="157">
        <v>9976</v>
      </c>
      <c r="E154" s="119">
        <v>44848</v>
      </c>
      <c r="F154" s="119">
        <v>44851</v>
      </c>
      <c r="G154" s="174">
        <v>0</v>
      </c>
      <c r="H154" s="5" t="s">
        <v>8343</v>
      </c>
      <c r="I154" s="22">
        <f t="shared" si="81"/>
        <v>80</v>
      </c>
      <c r="J154" s="5"/>
      <c r="K154" s="5"/>
      <c r="L154" s="137">
        <f t="shared" si="82"/>
        <v>9976</v>
      </c>
      <c r="M154" s="137">
        <f t="shared" si="83"/>
        <v>9976</v>
      </c>
      <c r="N154" s="33">
        <f t="shared" si="72"/>
        <v>0</v>
      </c>
      <c r="S154">
        <v>1</v>
      </c>
      <c r="T154" s="29">
        <f t="shared" si="76"/>
        <v>0</v>
      </c>
      <c r="U154" s="29">
        <f t="shared" si="77"/>
        <v>0</v>
      </c>
      <c r="V154" s="29">
        <f t="shared" si="78"/>
        <v>0</v>
      </c>
      <c r="W154" s="29">
        <f t="shared" si="79"/>
        <v>0</v>
      </c>
      <c r="X154" s="29">
        <f t="shared" si="80"/>
        <v>9976</v>
      </c>
      <c r="Z154" s="29"/>
    </row>
    <row r="155" spans="1:26" x14ac:dyDescent="0.3">
      <c r="A155" s="5" t="s">
        <v>1675</v>
      </c>
      <c r="B155" s="5" t="s">
        <v>1676</v>
      </c>
      <c r="C155" s="5">
        <v>16</v>
      </c>
      <c r="D155" s="157">
        <v>3600</v>
      </c>
      <c r="E155" s="119">
        <v>44852</v>
      </c>
      <c r="F155" s="119">
        <v>44880</v>
      </c>
      <c r="G155" s="174">
        <v>0</v>
      </c>
      <c r="H155" s="5" t="s">
        <v>8342</v>
      </c>
      <c r="I155" s="22">
        <f t="shared" si="81"/>
        <v>16</v>
      </c>
      <c r="J155" s="5"/>
      <c r="K155" s="5"/>
      <c r="L155" s="137">
        <f t="shared" si="82"/>
        <v>3600</v>
      </c>
      <c r="M155" s="137">
        <f t="shared" si="83"/>
        <v>3600</v>
      </c>
      <c r="N155" s="33">
        <f t="shared" si="72"/>
        <v>0</v>
      </c>
      <c r="S155">
        <v>1</v>
      </c>
      <c r="T155" s="29">
        <f t="shared" si="76"/>
        <v>0</v>
      </c>
      <c r="U155" s="29">
        <f t="shared" si="77"/>
        <v>0</v>
      </c>
      <c r="V155" s="29">
        <f t="shared" si="78"/>
        <v>0</v>
      </c>
      <c r="W155" s="29">
        <f t="shared" si="79"/>
        <v>0</v>
      </c>
      <c r="X155" s="29">
        <f t="shared" si="80"/>
        <v>3600</v>
      </c>
      <c r="Z155" s="29"/>
    </row>
    <row r="156" spans="1:26" x14ac:dyDescent="0.3">
      <c r="A156" s="140" t="s">
        <v>8619</v>
      </c>
      <c r="B156" s="140"/>
      <c r="C156" s="140">
        <v>126986</v>
      </c>
      <c r="D156" s="158">
        <v>285858</v>
      </c>
      <c r="E156" s="140" t="s">
        <v>6271</v>
      </c>
      <c r="F156" s="147">
        <v>44879</v>
      </c>
      <c r="G156" s="175"/>
      <c r="H156" s="140"/>
      <c r="I156" s="145"/>
      <c r="J156" s="140"/>
      <c r="K156" s="140"/>
      <c r="L156" s="142"/>
      <c r="M156" s="142"/>
      <c r="N156" s="149"/>
      <c r="T156" s="29"/>
      <c r="U156" s="29"/>
      <c r="V156" s="29"/>
      <c r="W156" s="29"/>
      <c r="X156" s="29"/>
      <c r="Y156" s="99">
        <f>SUM(T157:T196)</f>
        <v>0</v>
      </c>
      <c r="Z156" s="29"/>
    </row>
    <row r="157" spans="1:26" x14ac:dyDescent="0.3">
      <c r="A157" s="5" t="s">
        <v>3248</v>
      </c>
      <c r="B157" s="5" t="s">
        <v>3249</v>
      </c>
      <c r="C157" s="5">
        <v>120</v>
      </c>
      <c r="D157" s="157">
        <v>13695</v>
      </c>
      <c r="E157" s="5" t="s">
        <v>6271</v>
      </c>
      <c r="F157" s="119">
        <v>44680</v>
      </c>
      <c r="G157" s="174">
        <v>0.95</v>
      </c>
      <c r="H157" s="5" t="s">
        <v>8345</v>
      </c>
      <c r="I157" s="22">
        <f t="shared" si="81"/>
        <v>6.0000000000000053</v>
      </c>
      <c r="J157" s="5"/>
      <c r="K157" s="5"/>
      <c r="L157" s="137">
        <f t="shared" si="82"/>
        <v>684.75000000000057</v>
      </c>
      <c r="M157" s="137">
        <f t="shared" si="83"/>
        <v>684.75000000000057</v>
      </c>
      <c r="N157" s="33">
        <f t="shared" si="72"/>
        <v>0</v>
      </c>
      <c r="Q157">
        <v>1</v>
      </c>
      <c r="T157" s="29">
        <f t="shared" ref="T157:T196" si="84">O157*M157</f>
        <v>0</v>
      </c>
      <c r="U157" s="29">
        <f t="shared" ref="U157:U196" si="85">P157*M157</f>
        <v>0</v>
      </c>
      <c r="V157" s="29">
        <f t="shared" ref="V157:V196" si="86">Q157*M157</f>
        <v>684.75000000000057</v>
      </c>
      <c r="W157" s="29">
        <f t="shared" ref="W157:W196" si="87">R157*M157</f>
        <v>0</v>
      </c>
      <c r="X157" s="29">
        <f t="shared" ref="X157:X196" si="88">S157*M157</f>
        <v>0</v>
      </c>
      <c r="Y157" s="93" t="s">
        <v>8224</v>
      </c>
      <c r="Z157" s="29"/>
    </row>
    <row r="158" spans="1:26" x14ac:dyDescent="0.3">
      <c r="A158" s="5" t="s">
        <v>3316</v>
      </c>
      <c r="B158" s="5" t="s">
        <v>3317</v>
      </c>
      <c r="C158" s="5">
        <v>80</v>
      </c>
      <c r="D158" s="157">
        <v>11781</v>
      </c>
      <c r="E158" s="5" t="s">
        <v>6271</v>
      </c>
      <c r="F158" s="119">
        <v>44680</v>
      </c>
      <c r="G158" s="174">
        <v>0.95</v>
      </c>
      <c r="H158" s="5" t="s">
        <v>8340</v>
      </c>
      <c r="I158" s="22">
        <f t="shared" si="81"/>
        <v>4.0000000000000036</v>
      </c>
      <c r="J158" s="5"/>
      <c r="K158" s="5"/>
      <c r="L158" s="137">
        <f t="shared" si="82"/>
        <v>589.05000000000052</v>
      </c>
      <c r="M158" s="137">
        <f t="shared" si="83"/>
        <v>589.05000000000052</v>
      </c>
      <c r="N158" s="33">
        <f t="shared" si="72"/>
        <v>0</v>
      </c>
      <c r="Q158">
        <v>1</v>
      </c>
      <c r="T158" s="29">
        <f t="shared" si="84"/>
        <v>0</v>
      </c>
      <c r="U158" s="29">
        <f t="shared" si="85"/>
        <v>0</v>
      </c>
      <c r="V158" s="29">
        <f t="shared" si="86"/>
        <v>589.05000000000052</v>
      </c>
      <c r="W158" s="29">
        <f t="shared" si="87"/>
        <v>0</v>
      </c>
      <c r="X158" s="29">
        <f t="shared" si="88"/>
        <v>0</v>
      </c>
      <c r="Y158" s="93" t="s">
        <v>8222</v>
      </c>
      <c r="Z158" s="29"/>
    </row>
    <row r="159" spans="1:26" x14ac:dyDescent="0.3">
      <c r="A159" s="5" t="s">
        <v>3316</v>
      </c>
      <c r="B159" s="5" t="s">
        <v>3317</v>
      </c>
      <c r="C159" s="5">
        <v>40</v>
      </c>
      <c r="D159" s="157">
        <v>6803</v>
      </c>
      <c r="E159" s="5" t="s">
        <v>6271</v>
      </c>
      <c r="F159" s="119">
        <v>44680</v>
      </c>
      <c r="G159" s="174">
        <v>0.95</v>
      </c>
      <c r="H159" s="5" t="s">
        <v>8328</v>
      </c>
      <c r="I159" s="22">
        <f t="shared" si="81"/>
        <v>2.0000000000000018</v>
      </c>
      <c r="J159" s="5"/>
      <c r="K159" s="5"/>
      <c r="L159" s="137">
        <f t="shared" si="82"/>
        <v>340.15000000000032</v>
      </c>
      <c r="M159" s="137">
        <f t="shared" si="83"/>
        <v>340.15000000000032</v>
      </c>
      <c r="N159" s="33">
        <f t="shared" si="72"/>
        <v>0</v>
      </c>
      <c r="Q159">
        <v>1</v>
      </c>
      <c r="T159" s="29">
        <f t="shared" si="84"/>
        <v>0</v>
      </c>
      <c r="U159" s="29">
        <f t="shared" si="85"/>
        <v>0</v>
      </c>
      <c r="V159" s="29">
        <f t="shared" si="86"/>
        <v>340.15000000000032</v>
      </c>
      <c r="W159" s="29">
        <f t="shared" si="87"/>
        <v>0</v>
      </c>
      <c r="X159" s="29">
        <f t="shared" si="88"/>
        <v>0</v>
      </c>
      <c r="Z159" s="29"/>
    </row>
    <row r="160" spans="1:26" x14ac:dyDescent="0.3">
      <c r="A160" s="5" t="s">
        <v>3316</v>
      </c>
      <c r="B160" s="5" t="s">
        <v>3317</v>
      </c>
      <c r="C160" s="5">
        <v>120</v>
      </c>
      <c r="D160" s="157">
        <v>13695</v>
      </c>
      <c r="E160" s="5" t="s">
        <v>6271</v>
      </c>
      <c r="F160" s="119">
        <v>44680</v>
      </c>
      <c r="G160" s="174">
        <v>0.95</v>
      </c>
      <c r="H160" s="5" t="s">
        <v>8335</v>
      </c>
      <c r="I160" s="22">
        <f t="shared" si="81"/>
        <v>6.0000000000000053</v>
      </c>
      <c r="J160" s="5"/>
      <c r="K160" s="5"/>
      <c r="L160" s="137">
        <f t="shared" si="82"/>
        <v>684.75000000000057</v>
      </c>
      <c r="M160" s="137">
        <f t="shared" si="83"/>
        <v>684.75000000000057</v>
      </c>
      <c r="N160" s="33">
        <f t="shared" si="72"/>
        <v>0</v>
      </c>
      <c r="Q160">
        <v>1</v>
      </c>
      <c r="T160" s="29">
        <f t="shared" si="84"/>
        <v>0</v>
      </c>
      <c r="U160" s="29">
        <f t="shared" si="85"/>
        <v>0</v>
      </c>
      <c r="V160" s="29">
        <f t="shared" si="86"/>
        <v>684.75000000000057</v>
      </c>
      <c r="W160" s="29">
        <f t="shared" si="87"/>
        <v>0</v>
      </c>
      <c r="X160" s="29">
        <f t="shared" si="88"/>
        <v>0</v>
      </c>
      <c r="Z160" s="29"/>
    </row>
    <row r="161" spans="1:26" x14ac:dyDescent="0.3">
      <c r="A161" s="5" t="s">
        <v>3250</v>
      </c>
      <c r="B161" s="5" t="s">
        <v>3251</v>
      </c>
      <c r="C161" s="5">
        <v>20</v>
      </c>
      <c r="D161" s="157">
        <v>2421</v>
      </c>
      <c r="E161" s="119">
        <v>44683</v>
      </c>
      <c r="F161" s="119">
        <v>44687</v>
      </c>
      <c r="G161" s="174">
        <v>0</v>
      </c>
      <c r="H161" s="5" t="s">
        <v>8345</v>
      </c>
      <c r="I161" s="22">
        <f t="shared" si="81"/>
        <v>20</v>
      </c>
      <c r="J161" s="5"/>
      <c r="K161" s="5"/>
      <c r="L161" s="137">
        <f t="shared" si="82"/>
        <v>2421</v>
      </c>
      <c r="M161" s="137">
        <f t="shared" si="83"/>
        <v>2421</v>
      </c>
      <c r="N161" s="33">
        <f t="shared" si="72"/>
        <v>0</v>
      </c>
      <c r="S161">
        <v>1</v>
      </c>
      <c r="T161" s="29">
        <f t="shared" si="84"/>
        <v>0</v>
      </c>
      <c r="U161" s="29">
        <f t="shared" si="85"/>
        <v>0</v>
      </c>
      <c r="V161" s="29">
        <f t="shared" si="86"/>
        <v>0</v>
      </c>
      <c r="W161" s="29">
        <f t="shared" si="87"/>
        <v>0</v>
      </c>
      <c r="X161" s="29">
        <f t="shared" si="88"/>
        <v>2421</v>
      </c>
      <c r="Z161" s="29"/>
    </row>
    <row r="162" spans="1:26" x14ac:dyDescent="0.3">
      <c r="A162" s="5" t="s">
        <v>3318</v>
      </c>
      <c r="B162" s="5" t="s">
        <v>3319</v>
      </c>
      <c r="C162" s="5">
        <v>40</v>
      </c>
      <c r="D162" s="157">
        <v>6249</v>
      </c>
      <c r="E162" s="119">
        <v>44683</v>
      </c>
      <c r="F162" s="119">
        <v>44687</v>
      </c>
      <c r="G162" s="174">
        <v>0</v>
      </c>
      <c r="H162" s="5" t="s">
        <v>8340</v>
      </c>
      <c r="I162" s="22">
        <f t="shared" si="81"/>
        <v>40</v>
      </c>
      <c r="J162" s="5"/>
      <c r="K162" s="5"/>
      <c r="L162" s="137">
        <f t="shared" si="82"/>
        <v>6249</v>
      </c>
      <c r="M162" s="137">
        <f t="shared" si="83"/>
        <v>6249</v>
      </c>
      <c r="N162" s="33">
        <f t="shared" si="72"/>
        <v>0</v>
      </c>
      <c r="S162">
        <v>1</v>
      </c>
      <c r="T162" s="29">
        <f t="shared" si="84"/>
        <v>0</v>
      </c>
      <c r="U162" s="29">
        <f t="shared" si="85"/>
        <v>0</v>
      </c>
      <c r="V162" s="29">
        <f t="shared" si="86"/>
        <v>0</v>
      </c>
      <c r="W162" s="29">
        <f t="shared" si="87"/>
        <v>0</v>
      </c>
      <c r="X162" s="29">
        <f t="shared" si="88"/>
        <v>6249</v>
      </c>
      <c r="Z162" s="29"/>
    </row>
    <row r="163" spans="1:26" x14ac:dyDescent="0.3">
      <c r="A163" s="5" t="s">
        <v>3318</v>
      </c>
      <c r="B163" s="5" t="s">
        <v>3319</v>
      </c>
      <c r="C163" s="5">
        <v>20</v>
      </c>
      <c r="D163" s="157">
        <v>2421</v>
      </c>
      <c r="E163" s="119">
        <v>44683</v>
      </c>
      <c r="F163" s="119">
        <v>44687</v>
      </c>
      <c r="G163" s="174">
        <v>0</v>
      </c>
      <c r="H163" s="5" t="s">
        <v>8335</v>
      </c>
      <c r="I163" s="22">
        <f t="shared" si="81"/>
        <v>20</v>
      </c>
      <c r="J163" s="5"/>
      <c r="K163" s="5"/>
      <c r="L163" s="137">
        <f t="shared" si="82"/>
        <v>2421</v>
      </c>
      <c r="M163" s="137">
        <f t="shared" si="83"/>
        <v>2421</v>
      </c>
      <c r="N163" s="33">
        <f t="shared" si="72"/>
        <v>0</v>
      </c>
      <c r="S163">
        <v>1</v>
      </c>
      <c r="T163" s="29">
        <f t="shared" si="84"/>
        <v>0</v>
      </c>
      <c r="U163" s="29">
        <f t="shared" si="85"/>
        <v>0</v>
      </c>
      <c r="V163" s="29">
        <f t="shared" si="86"/>
        <v>0</v>
      </c>
      <c r="W163" s="29">
        <f t="shared" si="87"/>
        <v>0</v>
      </c>
      <c r="X163" s="29">
        <f t="shared" si="88"/>
        <v>2421</v>
      </c>
      <c r="Z163" s="29"/>
    </row>
    <row r="164" spans="1:26" x14ac:dyDescent="0.3">
      <c r="A164" s="5" t="s">
        <v>3252</v>
      </c>
      <c r="B164" s="5" t="s">
        <v>3253</v>
      </c>
      <c r="C164" s="5">
        <v>20</v>
      </c>
      <c r="D164" s="157">
        <v>2421</v>
      </c>
      <c r="E164" s="119">
        <v>44690</v>
      </c>
      <c r="F164" s="119">
        <v>44694</v>
      </c>
      <c r="G164" s="174">
        <v>0</v>
      </c>
      <c r="H164" s="5" t="s">
        <v>8345</v>
      </c>
      <c r="I164" s="22">
        <f t="shared" si="81"/>
        <v>20</v>
      </c>
      <c r="J164" s="5"/>
      <c r="K164" s="5"/>
      <c r="L164" s="137">
        <f t="shared" si="82"/>
        <v>2421</v>
      </c>
      <c r="M164" s="137">
        <f t="shared" si="83"/>
        <v>2421</v>
      </c>
      <c r="N164" s="33">
        <f t="shared" si="72"/>
        <v>0</v>
      </c>
      <c r="S164">
        <v>1</v>
      </c>
      <c r="T164" s="29">
        <f t="shared" si="84"/>
        <v>0</v>
      </c>
      <c r="U164" s="29">
        <f t="shared" si="85"/>
        <v>0</v>
      </c>
      <c r="V164" s="29">
        <f t="shared" si="86"/>
        <v>0</v>
      </c>
      <c r="W164" s="29">
        <f t="shared" si="87"/>
        <v>0</v>
      </c>
      <c r="X164" s="29">
        <f t="shared" si="88"/>
        <v>2421</v>
      </c>
      <c r="Z164" s="29"/>
    </row>
    <row r="165" spans="1:26" x14ac:dyDescent="0.3">
      <c r="A165" s="5" t="s">
        <v>3320</v>
      </c>
      <c r="B165" s="5" t="s">
        <v>3321</v>
      </c>
      <c r="C165" s="5">
        <v>40</v>
      </c>
      <c r="D165" s="157">
        <v>6249</v>
      </c>
      <c r="E165" s="119">
        <v>44690</v>
      </c>
      <c r="F165" s="119">
        <v>44694</v>
      </c>
      <c r="G165" s="174">
        <v>0</v>
      </c>
      <c r="H165" s="5" t="s">
        <v>8340</v>
      </c>
      <c r="I165" s="22">
        <f t="shared" si="81"/>
        <v>40</v>
      </c>
      <c r="J165" s="5"/>
      <c r="K165" s="5"/>
      <c r="L165" s="137">
        <f t="shared" si="82"/>
        <v>6249</v>
      </c>
      <c r="M165" s="137">
        <f t="shared" si="83"/>
        <v>6249</v>
      </c>
      <c r="N165" s="33">
        <f t="shared" si="72"/>
        <v>0</v>
      </c>
      <c r="S165">
        <v>1</v>
      </c>
      <c r="T165" s="29">
        <f t="shared" si="84"/>
        <v>0</v>
      </c>
      <c r="U165" s="29">
        <f t="shared" si="85"/>
        <v>0</v>
      </c>
      <c r="V165" s="29">
        <f t="shared" si="86"/>
        <v>0</v>
      </c>
      <c r="W165" s="29">
        <f t="shared" si="87"/>
        <v>0</v>
      </c>
      <c r="X165" s="29">
        <f t="shared" si="88"/>
        <v>6249</v>
      </c>
      <c r="Z165" s="29"/>
    </row>
    <row r="166" spans="1:26" x14ac:dyDescent="0.3">
      <c r="A166" s="5" t="s">
        <v>3320</v>
      </c>
      <c r="B166" s="5" t="s">
        <v>3321</v>
      </c>
      <c r="C166" s="5">
        <v>20</v>
      </c>
      <c r="D166" s="157">
        <v>3608</v>
      </c>
      <c r="E166" s="119">
        <v>44690</v>
      </c>
      <c r="F166" s="119">
        <v>44694</v>
      </c>
      <c r="G166" s="174">
        <v>0</v>
      </c>
      <c r="H166" s="5" t="s">
        <v>8328</v>
      </c>
      <c r="I166" s="22">
        <f t="shared" si="81"/>
        <v>20</v>
      </c>
      <c r="J166" s="5"/>
      <c r="K166" s="5"/>
      <c r="L166" s="137">
        <f t="shared" si="82"/>
        <v>3608</v>
      </c>
      <c r="M166" s="137">
        <f t="shared" si="83"/>
        <v>3608</v>
      </c>
      <c r="N166" s="33">
        <f t="shared" si="72"/>
        <v>0</v>
      </c>
      <c r="S166">
        <v>1</v>
      </c>
      <c r="T166" s="29">
        <f t="shared" si="84"/>
        <v>0</v>
      </c>
      <c r="U166" s="29">
        <f t="shared" si="85"/>
        <v>0</v>
      </c>
      <c r="V166" s="29">
        <f t="shared" si="86"/>
        <v>0</v>
      </c>
      <c r="W166" s="29">
        <f t="shared" si="87"/>
        <v>0</v>
      </c>
      <c r="X166" s="29">
        <f t="shared" si="88"/>
        <v>3608</v>
      </c>
      <c r="Z166" s="29"/>
    </row>
    <row r="167" spans="1:26" x14ac:dyDescent="0.3">
      <c r="A167" s="5" t="s">
        <v>3320</v>
      </c>
      <c r="B167" s="5" t="s">
        <v>3321</v>
      </c>
      <c r="C167" s="5">
        <v>20</v>
      </c>
      <c r="D167" s="157">
        <v>2421</v>
      </c>
      <c r="E167" s="119">
        <v>44690</v>
      </c>
      <c r="F167" s="119">
        <v>44694</v>
      </c>
      <c r="G167" s="174">
        <v>0</v>
      </c>
      <c r="H167" s="5" t="s">
        <v>8335</v>
      </c>
      <c r="I167" s="22">
        <f t="shared" si="81"/>
        <v>20</v>
      </c>
      <c r="J167" s="5"/>
      <c r="K167" s="5"/>
      <c r="L167" s="137">
        <f t="shared" si="82"/>
        <v>2421</v>
      </c>
      <c r="M167" s="137">
        <f t="shared" si="83"/>
        <v>2421</v>
      </c>
      <c r="N167" s="33">
        <f t="shared" si="72"/>
        <v>0</v>
      </c>
      <c r="S167">
        <v>1</v>
      </c>
      <c r="T167" s="29">
        <f t="shared" si="84"/>
        <v>0</v>
      </c>
      <c r="U167" s="29">
        <f t="shared" si="85"/>
        <v>0</v>
      </c>
      <c r="V167" s="29">
        <f t="shared" si="86"/>
        <v>0</v>
      </c>
      <c r="W167" s="29">
        <f t="shared" si="87"/>
        <v>0</v>
      </c>
      <c r="X167" s="29">
        <f t="shared" si="88"/>
        <v>2421</v>
      </c>
      <c r="Z167" s="29"/>
    </row>
    <row r="168" spans="1:26" x14ac:dyDescent="0.3">
      <c r="A168" s="5" t="s">
        <v>3254</v>
      </c>
      <c r="B168" s="5" t="s">
        <v>3255</v>
      </c>
      <c r="C168" s="5">
        <v>20</v>
      </c>
      <c r="D168" s="157">
        <v>2421</v>
      </c>
      <c r="E168" s="119">
        <v>44697</v>
      </c>
      <c r="F168" s="119">
        <v>44701</v>
      </c>
      <c r="G168" s="174">
        <v>0</v>
      </c>
      <c r="H168" s="5" t="s">
        <v>8345</v>
      </c>
      <c r="I168" s="22">
        <f t="shared" si="81"/>
        <v>20</v>
      </c>
      <c r="J168" s="5"/>
      <c r="K168" s="5"/>
      <c r="L168" s="137">
        <f t="shared" si="82"/>
        <v>2421</v>
      </c>
      <c r="M168" s="137">
        <f t="shared" si="83"/>
        <v>2421</v>
      </c>
      <c r="N168" s="33">
        <f t="shared" si="72"/>
        <v>0</v>
      </c>
      <c r="S168">
        <v>1</v>
      </c>
      <c r="T168" s="29">
        <f t="shared" si="84"/>
        <v>0</v>
      </c>
      <c r="U168" s="29">
        <f t="shared" si="85"/>
        <v>0</v>
      </c>
      <c r="V168" s="29">
        <f t="shared" si="86"/>
        <v>0</v>
      </c>
      <c r="W168" s="29">
        <f t="shared" si="87"/>
        <v>0</v>
      </c>
      <c r="X168" s="29">
        <f t="shared" si="88"/>
        <v>2421</v>
      </c>
      <c r="Z168" s="29"/>
    </row>
    <row r="169" spans="1:26" x14ac:dyDescent="0.3">
      <c r="A169" s="5" t="s">
        <v>3322</v>
      </c>
      <c r="B169" s="5" t="s">
        <v>3323</v>
      </c>
      <c r="C169" s="5">
        <v>20</v>
      </c>
      <c r="D169" s="157">
        <v>3125</v>
      </c>
      <c r="E169" s="119">
        <v>44697</v>
      </c>
      <c r="F169" s="119">
        <v>44701</v>
      </c>
      <c r="G169" s="174">
        <v>0</v>
      </c>
      <c r="H169" s="5" t="s">
        <v>8340</v>
      </c>
      <c r="I169" s="22">
        <f t="shared" si="81"/>
        <v>20</v>
      </c>
      <c r="J169" s="5"/>
      <c r="K169" s="5"/>
      <c r="L169" s="137">
        <f t="shared" si="82"/>
        <v>3125</v>
      </c>
      <c r="M169" s="137">
        <f t="shared" si="83"/>
        <v>3125</v>
      </c>
      <c r="N169" s="33">
        <f t="shared" si="72"/>
        <v>0</v>
      </c>
      <c r="S169">
        <v>1</v>
      </c>
      <c r="T169" s="29">
        <f t="shared" si="84"/>
        <v>0</v>
      </c>
      <c r="U169" s="29">
        <f t="shared" si="85"/>
        <v>0</v>
      </c>
      <c r="V169" s="29">
        <f t="shared" si="86"/>
        <v>0</v>
      </c>
      <c r="W169" s="29">
        <f t="shared" si="87"/>
        <v>0</v>
      </c>
      <c r="X169" s="29">
        <f t="shared" si="88"/>
        <v>3125</v>
      </c>
      <c r="Z169" s="29"/>
    </row>
    <row r="170" spans="1:26" x14ac:dyDescent="0.3">
      <c r="A170" s="5" t="s">
        <v>3322</v>
      </c>
      <c r="B170" s="5" t="s">
        <v>3323</v>
      </c>
      <c r="C170" s="5">
        <v>8</v>
      </c>
      <c r="D170" s="157">
        <v>1443</v>
      </c>
      <c r="E170" s="119">
        <v>44697</v>
      </c>
      <c r="F170" s="119">
        <v>44701</v>
      </c>
      <c r="G170" s="174">
        <v>0</v>
      </c>
      <c r="H170" s="5" t="s">
        <v>8328</v>
      </c>
      <c r="I170" s="22">
        <f t="shared" si="81"/>
        <v>8</v>
      </c>
      <c r="J170" s="5"/>
      <c r="K170" s="5"/>
      <c r="L170" s="137">
        <f t="shared" si="82"/>
        <v>1443</v>
      </c>
      <c r="M170" s="137">
        <f t="shared" si="83"/>
        <v>1443</v>
      </c>
      <c r="N170" s="33">
        <f t="shared" si="72"/>
        <v>0</v>
      </c>
      <c r="S170">
        <v>1</v>
      </c>
      <c r="T170" s="29">
        <f t="shared" si="84"/>
        <v>0</v>
      </c>
      <c r="U170" s="29">
        <f t="shared" si="85"/>
        <v>0</v>
      </c>
      <c r="V170" s="29">
        <f t="shared" si="86"/>
        <v>0</v>
      </c>
      <c r="W170" s="29">
        <f t="shared" si="87"/>
        <v>0</v>
      </c>
      <c r="X170" s="29">
        <f t="shared" si="88"/>
        <v>1443</v>
      </c>
      <c r="Z170" s="29"/>
    </row>
    <row r="171" spans="1:26" x14ac:dyDescent="0.3">
      <c r="A171" s="5" t="s">
        <v>3322</v>
      </c>
      <c r="B171" s="5" t="s">
        <v>3323</v>
      </c>
      <c r="C171" s="5">
        <v>20</v>
      </c>
      <c r="D171" s="157">
        <v>2421</v>
      </c>
      <c r="E171" s="119">
        <v>44697</v>
      </c>
      <c r="F171" s="119">
        <v>44701</v>
      </c>
      <c r="G171" s="174">
        <v>0</v>
      </c>
      <c r="H171" s="5" t="s">
        <v>8335</v>
      </c>
      <c r="I171" s="22">
        <f t="shared" si="81"/>
        <v>20</v>
      </c>
      <c r="J171" s="5"/>
      <c r="K171" s="5"/>
      <c r="L171" s="137">
        <f t="shared" si="82"/>
        <v>2421</v>
      </c>
      <c r="M171" s="137">
        <f t="shared" si="83"/>
        <v>2421</v>
      </c>
      <c r="N171" s="33">
        <f t="shared" si="72"/>
        <v>0</v>
      </c>
      <c r="S171">
        <v>1</v>
      </c>
      <c r="T171" s="29">
        <f t="shared" si="84"/>
        <v>0</v>
      </c>
      <c r="U171" s="29">
        <f t="shared" si="85"/>
        <v>0</v>
      </c>
      <c r="V171" s="29">
        <f t="shared" si="86"/>
        <v>0</v>
      </c>
      <c r="W171" s="29">
        <f t="shared" si="87"/>
        <v>0</v>
      </c>
      <c r="X171" s="29">
        <f t="shared" si="88"/>
        <v>2421</v>
      </c>
      <c r="Z171" s="29"/>
    </row>
    <row r="172" spans="1:26" x14ac:dyDescent="0.3">
      <c r="A172" s="5" t="s">
        <v>3256</v>
      </c>
      <c r="B172" s="5" t="s">
        <v>3257</v>
      </c>
      <c r="C172" s="5">
        <v>20</v>
      </c>
      <c r="D172" s="157">
        <v>2421</v>
      </c>
      <c r="E172" s="119">
        <v>44704</v>
      </c>
      <c r="F172" s="119">
        <v>44708</v>
      </c>
      <c r="G172" s="174">
        <v>0</v>
      </c>
      <c r="H172" s="5" t="s">
        <v>8345</v>
      </c>
      <c r="I172" s="22">
        <f t="shared" si="81"/>
        <v>20</v>
      </c>
      <c r="J172" s="5"/>
      <c r="K172" s="5"/>
      <c r="L172" s="137">
        <f t="shared" si="82"/>
        <v>2421</v>
      </c>
      <c r="M172" s="137">
        <f t="shared" si="83"/>
        <v>2421</v>
      </c>
      <c r="N172" s="33">
        <f t="shared" si="72"/>
        <v>0</v>
      </c>
      <c r="S172">
        <v>1</v>
      </c>
      <c r="T172" s="29">
        <f t="shared" si="84"/>
        <v>0</v>
      </c>
      <c r="U172" s="29">
        <f t="shared" si="85"/>
        <v>0</v>
      </c>
      <c r="V172" s="29">
        <f t="shared" si="86"/>
        <v>0</v>
      </c>
      <c r="W172" s="29">
        <f t="shared" si="87"/>
        <v>0</v>
      </c>
      <c r="X172" s="29">
        <f t="shared" si="88"/>
        <v>2421</v>
      </c>
      <c r="Z172" s="29"/>
    </row>
    <row r="173" spans="1:26" x14ac:dyDescent="0.3">
      <c r="A173" s="5" t="s">
        <v>3324</v>
      </c>
      <c r="B173" s="5" t="s">
        <v>3325</v>
      </c>
      <c r="C173" s="5">
        <v>20</v>
      </c>
      <c r="D173" s="157">
        <v>3125</v>
      </c>
      <c r="E173" s="119">
        <v>44704</v>
      </c>
      <c r="F173" s="119">
        <v>44708</v>
      </c>
      <c r="G173" s="174">
        <v>0</v>
      </c>
      <c r="H173" s="5" t="s">
        <v>8340</v>
      </c>
      <c r="I173" s="22">
        <f t="shared" si="81"/>
        <v>20</v>
      </c>
      <c r="J173" s="5"/>
      <c r="K173" s="5"/>
      <c r="L173" s="137">
        <f t="shared" si="82"/>
        <v>3125</v>
      </c>
      <c r="M173" s="137">
        <f t="shared" si="83"/>
        <v>3125</v>
      </c>
      <c r="N173" s="33">
        <f t="shared" si="72"/>
        <v>0</v>
      </c>
      <c r="S173">
        <v>1</v>
      </c>
      <c r="T173" s="29">
        <f t="shared" si="84"/>
        <v>0</v>
      </c>
      <c r="U173" s="29">
        <f t="shared" si="85"/>
        <v>0</v>
      </c>
      <c r="V173" s="29">
        <f t="shared" si="86"/>
        <v>0</v>
      </c>
      <c r="W173" s="29">
        <f t="shared" si="87"/>
        <v>0</v>
      </c>
      <c r="X173" s="29">
        <f t="shared" si="88"/>
        <v>3125</v>
      </c>
      <c r="Z173" s="29"/>
    </row>
    <row r="174" spans="1:26" x14ac:dyDescent="0.3">
      <c r="A174" s="5" t="s">
        <v>3324</v>
      </c>
      <c r="B174" s="5" t="s">
        <v>3325</v>
      </c>
      <c r="C174" s="5">
        <v>8</v>
      </c>
      <c r="D174" s="157">
        <v>1443</v>
      </c>
      <c r="E174" s="119">
        <v>44704</v>
      </c>
      <c r="F174" s="119">
        <v>44708</v>
      </c>
      <c r="G174" s="174">
        <v>0</v>
      </c>
      <c r="H174" s="5" t="s">
        <v>8328</v>
      </c>
      <c r="I174" s="22">
        <f t="shared" si="81"/>
        <v>8</v>
      </c>
      <c r="J174" s="5"/>
      <c r="K174" s="5"/>
      <c r="L174" s="137">
        <f t="shared" si="82"/>
        <v>1443</v>
      </c>
      <c r="M174" s="137">
        <f t="shared" si="83"/>
        <v>1443</v>
      </c>
      <c r="N174" s="33">
        <f t="shared" si="72"/>
        <v>0</v>
      </c>
      <c r="S174">
        <v>1</v>
      </c>
      <c r="T174" s="29">
        <f t="shared" si="84"/>
        <v>0</v>
      </c>
      <c r="U174" s="29">
        <f t="shared" si="85"/>
        <v>0</v>
      </c>
      <c r="V174" s="29">
        <f t="shared" si="86"/>
        <v>0</v>
      </c>
      <c r="W174" s="29">
        <f t="shared" si="87"/>
        <v>0</v>
      </c>
      <c r="X174" s="29">
        <f t="shared" si="88"/>
        <v>1443</v>
      </c>
      <c r="Z174" s="29"/>
    </row>
    <row r="175" spans="1:26" x14ac:dyDescent="0.3">
      <c r="A175" s="5" t="s">
        <v>3324</v>
      </c>
      <c r="B175" s="5" t="s">
        <v>3325</v>
      </c>
      <c r="C175" s="5">
        <v>20</v>
      </c>
      <c r="D175" s="157">
        <v>2421</v>
      </c>
      <c r="E175" s="119">
        <v>44704</v>
      </c>
      <c r="F175" s="119">
        <v>44708</v>
      </c>
      <c r="G175" s="174">
        <v>0</v>
      </c>
      <c r="H175" s="5" t="s">
        <v>8335</v>
      </c>
      <c r="I175" s="22">
        <f t="shared" si="81"/>
        <v>20</v>
      </c>
      <c r="J175" s="5"/>
      <c r="K175" s="5"/>
      <c r="L175" s="137">
        <f t="shared" si="82"/>
        <v>2421</v>
      </c>
      <c r="M175" s="137">
        <f t="shared" si="83"/>
        <v>2421</v>
      </c>
      <c r="N175" s="33">
        <f t="shared" si="72"/>
        <v>0</v>
      </c>
      <c r="S175">
        <v>1</v>
      </c>
      <c r="T175" s="29">
        <f t="shared" si="84"/>
        <v>0</v>
      </c>
      <c r="U175" s="29">
        <f t="shared" si="85"/>
        <v>0</v>
      </c>
      <c r="V175" s="29">
        <f t="shared" si="86"/>
        <v>0</v>
      </c>
      <c r="W175" s="29">
        <f t="shared" si="87"/>
        <v>0</v>
      </c>
      <c r="X175" s="29">
        <f t="shared" si="88"/>
        <v>2421</v>
      </c>
      <c r="Z175" s="29"/>
    </row>
    <row r="176" spans="1:26" x14ac:dyDescent="0.3">
      <c r="A176" s="5" t="s">
        <v>3286</v>
      </c>
      <c r="B176" s="5" t="s">
        <v>3287</v>
      </c>
      <c r="C176" s="5">
        <v>8</v>
      </c>
      <c r="D176" s="157">
        <v>1443</v>
      </c>
      <c r="E176" s="119">
        <v>44712</v>
      </c>
      <c r="F176" s="119">
        <v>44718</v>
      </c>
      <c r="G176" s="174">
        <v>0</v>
      </c>
      <c r="H176" s="5" t="s">
        <v>8328</v>
      </c>
      <c r="I176" s="22">
        <f t="shared" si="81"/>
        <v>8</v>
      </c>
      <c r="J176" s="5"/>
      <c r="K176" s="5"/>
      <c r="L176" s="137">
        <f t="shared" si="82"/>
        <v>1443</v>
      </c>
      <c r="M176" s="137">
        <f t="shared" si="83"/>
        <v>1443</v>
      </c>
      <c r="N176" s="33">
        <f t="shared" si="72"/>
        <v>0</v>
      </c>
      <c r="S176">
        <v>1</v>
      </c>
      <c r="T176" s="29">
        <f t="shared" si="84"/>
        <v>0</v>
      </c>
      <c r="U176" s="29">
        <f t="shared" si="85"/>
        <v>0</v>
      </c>
      <c r="V176" s="29">
        <f t="shared" si="86"/>
        <v>0</v>
      </c>
      <c r="W176" s="29">
        <f t="shared" si="87"/>
        <v>0</v>
      </c>
      <c r="X176" s="29">
        <f t="shared" si="88"/>
        <v>1443</v>
      </c>
      <c r="Z176" s="29"/>
    </row>
    <row r="177" spans="1:26" x14ac:dyDescent="0.3">
      <c r="A177" s="5" t="s">
        <v>3288</v>
      </c>
      <c r="B177" s="5" t="s">
        <v>3289</v>
      </c>
      <c r="C177" s="5">
        <v>18</v>
      </c>
      <c r="D177" s="157">
        <v>2179</v>
      </c>
      <c r="E177" s="119">
        <v>44726</v>
      </c>
      <c r="F177" s="119">
        <v>44754</v>
      </c>
      <c r="G177" s="174">
        <v>0</v>
      </c>
      <c r="H177" s="5" t="s">
        <v>8345</v>
      </c>
      <c r="I177" s="22">
        <f t="shared" si="81"/>
        <v>18</v>
      </c>
      <c r="J177" s="5"/>
      <c r="K177" s="5"/>
      <c r="L177" s="137">
        <f t="shared" si="82"/>
        <v>2179</v>
      </c>
      <c r="M177" s="137">
        <f t="shared" si="83"/>
        <v>2179</v>
      </c>
      <c r="N177" s="33">
        <f t="shared" si="72"/>
        <v>0</v>
      </c>
      <c r="S177">
        <v>1</v>
      </c>
      <c r="T177" s="29">
        <f t="shared" si="84"/>
        <v>0</v>
      </c>
      <c r="U177" s="29">
        <f t="shared" si="85"/>
        <v>0</v>
      </c>
      <c r="V177" s="29">
        <f t="shared" si="86"/>
        <v>0</v>
      </c>
      <c r="W177" s="29">
        <f t="shared" si="87"/>
        <v>0</v>
      </c>
      <c r="X177" s="29">
        <f t="shared" si="88"/>
        <v>2179</v>
      </c>
      <c r="Z177" s="29"/>
    </row>
    <row r="178" spans="1:26" x14ac:dyDescent="0.3">
      <c r="A178" s="5" t="s">
        <v>3350</v>
      </c>
      <c r="B178" s="5" t="s">
        <v>3351</v>
      </c>
      <c r="C178" s="5">
        <v>18</v>
      </c>
      <c r="D178" s="157">
        <v>2812</v>
      </c>
      <c r="E178" s="119">
        <v>44726</v>
      </c>
      <c r="F178" s="119">
        <v>44754</v>
      </c>
      <c r="G178" s="174">
        <v>0</v>
      </c>
      <c r="H178" s="5" t="s">
        <v>8340</v>
      </c>
      <c r="I178" s="22">
        <f t="shared" si="81"/>
        <v>18</v>
      </c>
      <c r="J178" s="5"/>
      <c r="K178" s="5"/>
      <c r="L178" s="137">
        <f t="shared" si="82"/>
        <v>2812</v>
      </c>
      <c r="M178" s="137">
        <f t="shared" si="83"/>
        <v>2812</v>
      </c>
      <c r="N178" s="33">
        <f t="shared" si="72"/>
        <v>0</v>
      </c>
      <c r="S178">
        <v>1</v>
      </c>
      <c r="T178" s="29">
        <f t="shared" si="84"/>
        <v>0</v>
      </c>
      <c r="U178" s="29">
        <f t="shared" si="85"/>
        <v>0</v>
      </c>
      <c r="V178" s="29">
        <f t="shared" si="86"/>
        <v>0</v>
      </c>
      <c r="W178" s="29">
        <f t="shared" si="87"/>
        <v>0</v>
      </c>
      <c r="X178" s="29">
        <f t="shared" si="88"/>
        <v>2812</v>
      </c>
      <c r="Z178" s="29"/>
    </row>
    <row r="179" spans="1:26" x14ac:dyDescent="0.3">
      <c r="A179" s="5" t="s">
        <v>3350</v>
      </c>
      <c r="B179" s="5" t="s">
        <v>3351</v>
      </c>
      <c r="C179" s="5">
        <v>8</v>
      </c>
      <c r="D179" s="157">
        <v>1443</v>
      </c>
      <c r="E179" s="119">
        <v>44726</v>
      </c>
      <c r="F179" s="119">
        <v>44754</v>
      </c>
      <c r="G179" s="174">
        <v>0</v>
      </c>
      <c r="H179" s="5" t="s">
        <v>8328</v>
      </c>
      <c r="I179" s="22">
        <f t="shared" si="81"/>
        <v>8</v>
      </c>
      <c r="J179" s="5"/>
      <c r="K179" s="5"/>
      <c r="L179" s="137">
        <f t="shared" si="82"/>
        <v>1443</v>
      </c>
      <c r="M179" s="137">
        <f t="shared" si="83"/>
        <v>1443</v>
      </c>
      <c r="N179" s="33">
        <f t="shared" si="72"/>
        <v>0</v>
      </c>
      <c r="S179">
        <v>1</v>
      </c>
      <c r="T179" s="29">
        <f t="shared" si="84"/>
        <v>0</v>
      </c>
      <c r="U179" s="29">
        <f t="shared" si="85"/>
        <v>0</v>
      </c>
      <c r="V179" s="29">
        <f t="shared" si="86"/>
        <v>0</v>
      </c>
      <c r="W179" s="29">
        <f t="shared" si="87"/>
        <v>0</v>
      </c>
      <c r="X179" s="29">
        <f t="shared" si="88"/>
        <v>1443</v>
      </c>
      <c r="Z179" s="29"/>
    </row>
    <row r="180" spans="1:26" x14ac:dyDescent="0.3">
      <c r="A180" s="5" t="s">
        <v>3350</v>
      </c>
      <c r="B180" s="5" t="s">
        <v>3351</v>
      </c>
      <c r="C180" s="5">
        <v>18</v>
      </c>
      <c r="D180" s="157">
        <v>2179</v>
      </c>
      <c r="E180" s="119">
        <v>44726</v>
      </c>
      <c r="F180" s="119">
        <v>44754</v>
      </c>
      <c r="G180" s="174">
        <v>0</v>
      </c>
      <c r="H180" s="5" t="s">
        <v>8335</v>
      </c>
      <c r="I180" s="22">
        <f t="shared" si="81"/>
        <v>18</v>
      </c>
      <c r="J180" s="5"/>
      <c r="K180" s="5"/>
      <c r="L180" s="137">
        <f t="shared" si="82"/>
        <v>2179</v>
      </c>
      <c r="M180" s="137">
        <f t="shared" si="83"/>
        <v>2179</v>
      </c>
      <c r="N180" s="33">
        <f t="shared" si="72"/>
        <v>0</v>
      </c>
      <c r="S180">
        <v>1</v>
      </c>
      <c r="T180" s="29">
        <f t="shared" si="84"/>
        <v>0</v>
      </c>
      <c r="U180" s="29">
        <f t="shared" si="85"/>
        <v>0</v>
      </c>
      <c r="V180" s="29">
        <f t="shared" si="86"/>
        <v>0</v>
      </c>
      <c r="W180" s="29">
        <f t="shared" si="87"/>
        <v>0</v>
      </c>
      <c r="X180" s="29">
        <f t="shared" si="88"/>
        <v>2179</v>
      </c>
      <c r="Z180" s="29"/>
    </row>
    <row r="181" spans="1:26" x14ac:dyDescent="0.3">
      <c r="A181" s="5" t="s">
        <v>3280</v>
      </c>
      <c r="B181" s="5" t="s">
        <v>3281</v>
      </c>
      <c r="C181" s="5">
        <v>18</v>
      </c>
      <c r="D181" s="157">
        <v>2179</v>
      </c>
      <c r="E181" s="119">
        <v>44755</v>
      </c>
      <c r="F181" s="119">
        <v>44782</v>
      </c>
      <c r="G181" s="174">
        <v>0</v>
      </c>
      <c r="H181" s="5" t="s">
        <v>8345</v>
      </c>
      <c r="I181" s="22">
        <f t="shared" si="81"/>
        <v>18</v>
      </c>
      <c r="J181" s="5"/>
      <c r="K181" s="5"/>
      <c r="L181" s="137">
        <f t="shared" si="82"/>
        <v>2179</v>
      </c>
      <c r="M181" s="137">
        <f t="shared" si="83"/>
        <v>2179</v>
      </c>
      <c r="N181" s="33">
        <f t="shared" si="72"/>
        <v>0</v>
      </c>
      <c r="S181">
        <v>1</v>
      </c>
      <c r="T181" s="29">
        <f t="shared" si="84"/>
        <v>0</v>
      </c>
      <c r="U181" s="29">
        <f t="shared" si="85"/>
        <v>0</v>
      </c>
      <c r="V181" s="29">
        <f t="shared" si="86"/>
        <v>0</v>
      </c>
      <c r="W181" s="29">
        <f t="shared" si="87"/>
        <v>0</v>
      </c>
      <c r="X181" s="29">
        <f t="shared" si="88"/>
        <v>2179</v>
      </c>
      <c r="Z181" s="29"/>
    </row>
    <row r="182" spans="1:26" x14ac:dyDescent="0.3">
      <c r="A182" s="5" t="s">
        <v>3280</v>
      </c>
      <c r="B182" s="5" t="s">
        <v>3281</v>
      </c>
      <c r="C182" s="5">
        <v>36</v>
      </c>
      <c r="D182" s="157">
        <v>4359</v>
      </c>
      <c r="E182" s="119">
        <v>44755</v>
      </c>
      <c r="F182" s="119">
        <v>44782</v>
      </c>
      <c r="G182" s="174">
        <v>0</v>
      </c>
      <c r="H182" s="5" t="s">
        <v>8346</v>
      </c>
      <c r="I182" s="22">
        <f t="shared" si="81"/>
        <v>36</v>
      </c>
      <c r="J182" s="5"/>
      <c r="K182" s="5"/>
      <c r="L182" s="137">
        <f t="shared" si="82"/>
        <v>4359</v>
      </c>
      <c r="M182" s="137">
        <f t="shared" si="83"/>
        <v>4359</v>
      </c>
      <c r="N182" s="33">
        <f t="shared" si="72"/>
        <v>0</v>
      </c>
      <c r="S182">
        <v>1</v>
      </c>
      <c r="T182" s="29">
        <f t="shared" si="84"/>
        <v>0</v>
      </c>
      <c r="U182" s="29">
        <f t="shared" si="85"/>
        <v>0</v>
      </c>
      <c r="V182" s="29">
        <f t="shared" si="86"/>
        <v>0</v>
      </c>
      <c r="W182" s="29">
        <f t="shared" si="87"/>
        <v>0</v>
      </c>
      <c r="X182" s="29">
        <f t="shared" si="88"/>
        <v>4359</v>
      </c>
      <c r="Z182" s="29"/>
    </row>
    <row r="183" spans="1:26" x14ac:dyDescent="0.3">
      <c r="A183" s="5" t="s">
        <v>3344</v>
      </c>
      <c r="B183" s="5" t="s">
        <v>3345</v>
      </c>
      <c r="C183" s="5">
        <v>18</v>
      </c>
      <c r="D183" s="157">
        <v>2812</v>
      </c>
      <c r="E183" s="119">
        <v>44755</v>
      </c>
      <c r="F183" s="119">
        <v>44782</v>
      </c>
      <c r="G183" s="174">
        <v>0</v>
      </c>
      <c r="H183" s="5" t="s">
        <v>8340</v>
      </c>
      <c r="I183" s="22">
        <f t="shared" si="81"/>
        <v>18</v>
      </c>
      <c r="J183" s="5"/>
      <c r="K183" s="5"/>
      <c r="L183" s="137">
        <f t="shared" si="82"/>
        <v>2812</v>
      </c>
      <c r="M183" s="137">
        <f t="shared" si="83"/>
        <v>2812</v>
      </c>
      <c r="N183" s="33">
        <f t="shared" ref="N183:N246" si="89">L183-M183</f>
        <v>0</v>
      </c>
      <c r="S183">
        <v>1</v>
      </c>
      <c r="T183" s="29">
        <f t="shared" si="84"/>
        <v>0</v>
      </c>
      <c r="U183" s="29">
        <f t="shared" si="85"/>
        <v>0</v>
      </c>
      <c r="V183" s="29">
        <f t="shared" si="86"/>
        <v>0</v>
      </c>
      <c r="W183" s="29">
        <f t="shared" si="87"/>
        <v>0</v>
      </c>
      <c r="X183" s="29">
        <f t="shared" si="88"/>
        <v>2812</v>
      </c>
      <c r="Z183" s="29"/>
    </row>
    <row r="184" spans="1:26" x14ac:dyDescent="0.3">
      <c r="A184" s="5" t="s">
        <v>3344</v>
      </c>
      <c r="B184" s="5" t="s">
        <v>3345</v>
      </c>
      <c r="C184" s="5">
        <v>8</v>
      </c>
      <c r="D184" s="157">
        <v>1443</v>
      </c>
      <c r="E184" s="119">
        <v>44755</v>
      </c>
      <c r="F184" s="119">
        <v>44782</v>
      </c>
      <c r="G184" s="174">
        <v>0</v>
      </c>
      <c r="H184" s="5" t="s">
        <v>8328</v>
      </c>
      <c r="I184" s="22">
        <f t="shared" si="81"/>
        <v>8</v>
      </c>
      <c r="J184" s="5"/>
      <c r="K184" s="5"/>
      <c r="L184" s="137">
        <f t="shared" si="82"/>
        <v>1443</v>
      </c>
      <c r="M184" s="137">
        <f t="shared" si="83"/>
        <v>1443</v>
      </c>
      <c r="N184" s="33">
        <f t="shared" si="89"/>
        <v>0</v>
      </c>
      <c r="S184">
        <v>1</v>
      </c>
      <c r="T184" s="29">
        <f t="shared" si="84"/>
        <v>0</v>
      </c>
      <c r="U184" s="29">
        <f t="shared" si="85"/>
        <v>0</v>
      </c>
      <c r="V184" s="29">
        <f t="shared" si="86"/>
        <v>0</v>
      </c>
      <c r="W184" s="29">
        <f t="shared" si="87"/>
        <v>0</v>
      </c>
      <c r="X184" s="29">
        <f t="shared" si="88"/>
        <v>1443</v>
      </c>
      <c r="Z184" s="29"/>
    </row>
    <row r="185" spans="1:26" x14ac:dyDescent="0.3">
      <c r="A185" s="5" t="s">
        <v>3344</v>
      </c>
      <c r="B185" s="5" t="s">
        <v>3345</v>
      </c>
      <c r="C185" s="5">
        <v>18</v>
      </c>
      <c r="D185" s="157">
        <v>2179</v>
      </c>
      <c r="E185" s="119">
        <v>44755</v>
      </c>
      <c r="F185" s="119">
        <v>44782</v>
      </c>
      <c r="G185" s="174">
        <v>0</v>
      </c>
      <c r="H185" s="5" t="s">
        <v>8335</v>
      </c>
      <c r="I185" s="22">
        <f t="shared" si="81"/>
        <v>18</v>
      </c>
      <c r="J185" s="5"/>
      <c r="K185" s="5"/>
      <c r="L185" s="137">
        <f t="shared" si="82"/>
        <v>2179</v>
      </c>
      <c r="M185" s="137">
        <f t="shared" si="83"/>
        <v>2179</v>
      </c>
      <c r="N185" s="33">
        <f t="shared" si="89"/>
        <v>0</v>
      </c>
      <c r="S185">
        <v>1</v>
      </c>
      <c r="T185" s="29">
        <f t="shared" si="84"/>
        <v>0</v>
      </c>
      <c r="U185" s="29">
        <f t="shared" si="85"/>
        <v>0</v>
      </c>
      <c r="V185" s="29">
        <f t="shared" si="86"/>
        <v>0</v>
      </c>
      <c r="W185" s="29">
        <f t="shared" si="87"/>
        <v>0</v>
      </c>
      <c r="X185" s="29">
        <f t="shared" si="88"/>
        <v>2179</v>
      </c>
      <c r="Z185" s="29"/>
    </row>
    <row r="186" spans="1:26" x14ac:dyDescent="0.3">
      <c r="A186" s="5" t="s">
        <v>3282</v>
      </c>
      <c r="B186" s="5" t="s">
        <v>3283</v>
      </c>
      <c r="C186" s="5">
        <v>10</v>
      </c>
      <c r="D186" s="157">
        <v>1225</v>
      </c>
      <c r="E186" s="119">
        <v>44784</v>
      </c>
      <c r="F186" s="119">
        <v>44869</v>
      </c>
      <c r="G186" s="174">
        <v>0</v>
      </c>
      <c r="H186" s="5" t="s">
        <v>8345</v>
      </c>
      <c r="I186" s="22">
        <f t="shared" si="81"/>
        <v>10</v>
      </c>
      <c r="J186" s="5"/>
      <c r="K186" s="5"/>
      <c r="L186" s="137">
        <f t="shared" si="82"/>
        <v>1225</v>
      </c>
      <c r="M186" s="137">
        <f t="shared" si="83"/>
        <v>1225</v>
      </c>
      <c r="N186" s="33">
        <f t="shared" si="89"/>
        <v>0</v>
      </c>
      <c r="S186">
        <v>1</v>
      </c>
      <c r="T186" s="29">
        <f t="shared" si="84"/>
        <v>0</v>
      </c>
      <c r="U186" s="29">
        <f t="shared" si="85"/>
        <v>0</v>
      </c>
      <c r="V186" s="29">
        <f t="shared" si="86"/>
        <v>0</v>
      </c>
      <c r="W186" s="29">
        <f t="shared" si="87"/>
        <v>0</v>
      </c>
      <c r="X186" s="29">
        <f t="shared" si="88"/>
        <v>1225</v>
      </c>
      <c r="Z186" s="29"/>
    </row>
    <row r="187" spans="1:26" x14ac:dyDescent="0.3">
      <c r="A187" s="5" t="s">
        <v>3282</v>
      </c>
      <c r="B187" s="5" t="s">
        <v>3283</v>
      </c>
      <c r="C187" s="5">
        <v>40</v>
      </c>
      <c r="D187" s="157">
        <v>4901</v>
      </c>
      <c r="E187" s="119">
        <v>44784</v>
      </c>
      <c r="F187" s="119">
        <v>44869</v>
      </c>
      <c r="G187" s="174">
        <v>0</v>
      </c>
      <c r="H187" s="5" t="s">
        <v>8346</v>
      </c>
      <c r="I187" s="22">
        <f>C187*(1-G187)</f>
        <v>40</v>
      </c>
      <c r="J187" s="5"/>
      <c r="K187" s="5"/>
      <c r="L187" s="137">
        <f>D187*(1-G187)</f>
        <v>4901</v>
      </c>
      <c r="M187" s="137">
        <f>IF(J187="",L187,(D187/C187)*J187)</f>
        <v>4901</v>
      </c>
      <c r="N187" s="33">
        <f t="shared" si="89"/>
        <v>0</v>
      </c>
      <c r="S187">
        <v>1</v>
      </c>
      <c r="T187" s="29">
        <f t="shared" si="84"/>
        <v>0</v>
      </c>
      <c r="U187" s="29">
        <f t="shared" si="85"/>
        <v>0</v>
      </c>
      <c r="V187" s="29">
        <f t="shared" si="86"/>
        <v>0</v>
      </c>
      <c r="W187" s="29">
        <f t="shared" si="87"/>
        <v>0</v>
      </c>
      <c r="X187" s="29">
        <f t="shared" si="88"/>
        <v>4901</v>
      </c>
      <c r="Z187" s="29"/>
    </row>
    <row r="188" spans="1:26" x14ac:dyDescent="0.3">
      <c r="A188" s="5" t="s">
        <v>3346</v>
      </c>
      <c r="B188" s="5" t="s">
        <v>3347</v>
      </c>
      <c r="C188" s="5">
        <v>24</v>
      </c>
      <c r="D188" s="157">
        <v>3795</v>
      </c>
      <c r="E188" s="119">
        <v>44784</v>
      </c>
      <c r="F188" s="119">
        <v>44869</v>
      </c>
      <c r="G188" s="174">
        <v>0</v>
      </c>
      <c r="H188" s="5" t="s">
        <v>8340</v>
      </c>
      <c r="I188" s="22">
        <f t="shared" ref="I188:I219" si="90">C188*(1-G188)</f>
        <v>24</v>
      </c>
      <c r="J188" s="5"/>
      <c r="K188" s="5"/>
      <c r="L188" s="137">
        <f t="shared" ref="L188:L219" si="91">D188*(1-G188)</f>
        <v>3795</v>
      </c>
      <c r="M188" s="137">
        <f t="shared" ref="M188:M219" si="92">IF(J188="",L188,(D188/C188)*J188)</f>
        <v>3795</v>
      </c>
      <c r="N188" s="33">
        <f t="shared" si="89"/>
        <v>0</v>
      </c>
      <c r="S188">
        <v>1</v>
      </c>
      <c r="T188" s="29">
        <f t="shared" si="84"/>
        <v>0</v>
      </c>
      <c r="U188" s="29">
        <f t="shared" si="85"/>
        <v>0</v>
      </c>
      <c r="V188" s="29">
        <f t="shared" si="86"/>
        <v>0</v>
      </c>
      <c r="W188" s="29">
        <f t="shared" si="87"/>
        <v>0</v>
      </c>
      <c r="X188" s="29">
        <f t="shared" si="88"/>
        <v>3795</v>
      </c>
      <c r="Z188" s="29"/>
    </row>
    <row r="189" spans="1:26" x14ac:dyDescent="0.3">
      <c r="A189" s="5" t="s">
        <v>3346</v>
      </c>
      <c r="B189" s="5" t="s">
        <v>3347</v>
      </c>
      <c r="C189" s="5">
        <v>24</v>
      </c>
      <c r="D189" s="157">
        <v>4382</v>
      </c>
      <c r="E189" s="119">
        <v>44784</v>
      </c>
      <c r="F189" s="119">
        <v>44869</v>
      </c>
      <c r="G189" s="174">
        <v>0</v>
      </c>
      <c r="H189" s="5" t="s">
        <v>8328</v>
      </c>
      <c r="I189" s="22">
        <f t="shared" si="90"/>
        <v>24</v>
      </c>
      <c r="J189" s="5"/>
      <c r="K189" s="5"/>
      <c r="L189" s="137">
        <f t="shared" si="91"/>
        <v>4382</v>
      </c>
      <c r="M189" s="137">
        <f t="shared" si="92"/>
        <v>4382</v>
      </c>
      <c r="N189" s="33">
        <f t="shared" si="89"/>
        <v>0</v>
      </c>
      <c r="S189">
        <v>1</v>
      </c>
      <c r="T189" s="29">
        <f t="shared" si="84"/>
        <v>0</v>
      </c>
      <c r="U189" s="29">
        <f t="shared" si="85"/>
        <v>0</v>
      </c>
      <c r="V189" s="29">
        <f t="shared" si="86"/>
        <v>0</v>
      </c>
      <c r="W189" s="29">
        <f t="shared" si="87"/>
        <v>0</v>
      </c>
      <c r="X189" s="29">
        <f t="shared" si="88"/>
        <v>4382</v>
      </c>
      <c r="Z189" s="29"/>
    </row>
    <row r="190" spans="1:26" x14ac:dyDescent="0.3">
      <c r="A190" s="5" t="s">
        <v>3346</v>
      </c>
      <c r="B190" s="5" t="s">
        <v>3347</v>
      </c>
      <c r="C190" s="5">
        <v>10</v>
      </c>
      <c r="D190" s="157">
        <v>1225</v>
      </c>
      <c r="E190" s="119">
        <v>44784</v>
      </c>
      <c r="F190" s="119">
        <v>44869</v>
      </c>
      <c r="G190" s="174">
        <v>0</v>
      </c>
      <c r="H190" s="5" t="s">
        <v>8335</v>
      </c>
      <c r="I190" s="22">
        <f t="shared" si="90"/>
        <v>10</v>
      </c>
      <c r="J190" s="5"/>
      <c r="K190" s="5"/>
      <c r="L190" s="137">
        <f t="shared" si="91"/>
        <v>1225</v>
      </c>
      <c r="M190" s="137">
        <f t="shared" si="92"/>
        <v>1225</v>
      </c>
      <c r="N190" s="33">
        <f t="shared" si="89"/>
        <v>0</v>
      </c>
      <c r="S190">
        <v>1</v>
      </c>
      <c r="T190" s="29">
        <f t="shared" si="84"/>
        <v>0</v>
      </c>
      <c r="U190" s="29">
        <f t="shared" si="85"/>
        <v>0</v>
      </c>
      <c r="V190" s="29">
        <f t="shared" si="86"/>
        <v>0</v>
      </c>
      <c r="W190" s="29">
        <f t="shared" si="87"/>
        <v>0</v>
      </c>
      <c r="X190" s="29">
        <f t="shared" si="88"/>
        <v>1225</v>
      </c>
      <c r="Z190" s="29"/>
    </row>
    <row r="191" spans="1:26" x14ac:dyDescent="0.3">
      <c r="A191" s="5" t="s">
        <v>3284</v>
      </c>
      <c r="B191" s="5" t="s">
        <v>3285</v>
      </c>
      <c r="C191" s="5">
        <v>4</v>
      </c>
      <c r="D191" s="160">
        <v>499</v>
      </c>
      <c r="E191" s="119">
        <v>44872</v>
      </c>
      <c r="F191" s="119">
        <v>44879</v>
      </c>
      <c r="G191" s="174">
        <v>0</v>
      </c>
      <c r="H191" s="5" t="s">
        <v>8345</v>
      </c>
      <c r="I191" s="22">
        <f t="shared" si="90"/>
        <v>4</v>
      </c>
      <c r="J191" s="5"/>
      <c r="K191" s="5"/>
      <c r="L191" s="137">
        <f t="shared" si="91"/>
        <v>499</v>
      </c>
      <c r="M191" s="137">
        <f t="shared" si="92"/>
        <v>499</v>
      </c>
      <c r="N191" s="33">
        <f t="shared" si="89"/>
        <v>0</v>
      </c>
      <c r="S191">
        <v>1</v>
      </c>
      <c r="T191" s="29">
        <f t="shared" si="84"/>
        <v>0</v>
      </c>
      <c r="U191" s="29">
        <f t="shared" si="85"/>
        <v>0</v>
      </c>
      <c r="V191" s="29">
        <f t="shared" si="86"/>
        <v>0</v>
      </c>
      <c r="W191" s="29">
        <f t="shared" si="87"/>
        <v>0</v>
      </c>
      <c r="X191" s="29">
        <f t="shared" si="88"/>
        <v>499</v>
      </c>
      <c r="Z191" s="29"/>
    </row>
    <row r="192" spans="1:26" x14ac:dyDescent="0.3">
      <c r="A192" s="5" t="s">
        <v>3284</v>
      </c>
      <c r="B192" s="5" t="s">
        <v>3285</v>
      </c>
      <c r="C192" s="5">
        <v>20</v>
      </c>
      <c r="D192" s="157">
        <v>2494</v>
      </c>
      <c r="E192" s="119">
        <v>44872</v>
      </c>
      <c r="F192" s="119">
        <v>44879</v>
      </c>
      <c r="G192" s="174">
        <v>0</v>
      </c>
      <c r="H192" s="5" t="s">
        <v>8346</v>
      </c>
      <c r="I192" s="22">
        <f t="shared" si="90"/>
        <v>20</v>
      </c>
      <c r="J192" s="5"/>
      <c r="K192" s="5"/>
      <c r="L192" s="137">
        <f t="shared" si="91"/>
        <v>2494</v>
      </c>
      <c r="M192" s="137">
        <f t="shared" si="92"/>
        <v>2494</v>
      </c>
      <c r="N192" s="33">
        <f t="shared" si="89"/>
        <v>0</v>
      </c>
      <c r="S192">
        <v>1</v>
      </c>
      <c r="T192" s="29">
        <f t="shared" si="84"/>
        <v>0</v>
      </c>
      <c r="U192" s="29">
        <f t="shared" si="85"/>
        <v>0</v>
      </c>
      <c r="V192" s="29">
        <f t="shared" si="86"/>
        <v>0</v>
      </c>
      <c r="W192" s="29">
        <f t="shared" si="87"/>
        <v>0</v>
      </c>
      <c r="X192" s="29">
        <f t="shared" si="88"/>
        <v>2494</v>
      </c>
      <c r="Z192" s="29"/>
    </row>
    <row r="193" spans="1:26" x14ac:dyDescent="0.3">
      <c r="A193" s="5" t="s">
        <v>3348</v>
      </c>
      <c r="B193" s="5" t="s">
        <v>3349</v>
      </c>
      <c r="C193" s="5">
        <v>2</v>
      </c>
      <c r="D193" s="160">
        <v>322</v>
      </c>
      <c r="E193" s="119">
        <v>44872</v>
      </c>
      <c r="F193" s="119">
        <v>44879</v>
      </c>
      <c r="G193" s="174">
        <v>0</v>
      </c>
      <c r="H193" s="5" t="s">
        <v>8340</v>
      </c>
      <c r="I193" s="22">
        <f t="shared" si="90"/>
        <v>2</v>
      </c>
      <c r="J193" s="5"/>
      <c r="K193" s="5"/>
      <c r="L193" s="137">
        <f t="shared" si="91"/>
        <v>322</v>
      </c>
      <c r="M193" s="137">
        <f t="shared" si="92"/>
        <v>322</v>
      </c>
      <c r="N193" s="33">
        <f t="shared" si="89"/>
        <v>0</v>
      </c>
      <c r="S193">
        <v>1</v>
      </c>
      <c r="T193" s="29">
        <f t="shared" si="84"/>
        <v>0</v>
      </c>
      <c r="U193" s="29">
        <f t="shared" si="85"/>
        <v>0</v>
      </c>
      <c r="V193" s="29">
        <f t="shared" si="86"/>
        <v>0</v>
      </c>
      <c r="W193" s="29">
        <f t="shared" si="87"/>
        <v>0</v>
      </c>
      <c r="X193" s="29">
        <f t="shared" si="88"/>
        <v>322</v>
      </c>
      <c r="Z193" s="29"/>
    </row>
    <row r="194" spans="1:26" x14ac:dyDescent="0.3">
      <c r="A194" s="5" t="s">
        <v>3348</v>
      </c>
      <c r="B194" s="5" t="s">
        <v>3349</v>
      </c>
      <c r="C194" s="5">
        <v>4</v>
      </c>
      <c r="D194" s="160">
        <v>743</v>
      </c>
      <c r="E194" s="119">
        <v>44872</v>
      </c>
      <c r="F194" s="119">
        <v>44879</v>
      </c>
      <c r="G194" s="174">
        <v>0</v>
      </c>
      <c r="H194" s="5" t="s">
        <v>8328</v>
      </c>
      <c r="I194" s="22">
        <f t="shared" si="90"/>
        <v>4</v>
      </c>
      <c r="J194" s="5"/>
      <c r="K194" s="5"/>
      <c r="L194" s="137">
        <f t="shared" si="91"/>
        <v>743</v>
      </c>
      <c r="M194" s="137">
        <f t="shared" si="92"/>
        <v>743</v>
      </c>
      <c r="N194" s="33">
        <f t="shared" si="89"/>
        <v>0</v>
      </c>
      <c r="S194">
        <v>1</v>
      </c>
      <c r="T194" s="29">
        <f t="shared" si="84"/>
        <v>0</v>
      </c>
      <c r="U194" s="29">
        <f t="shared" si="85"/>
        <v>0</v>
      </c>
      <c r="V194" s="29">
        <f t="shared" si="86"/>
        <v>0</v>
      </c>
      <c r="W194" s="29">
        <f t="shared" si="87"/>
        <v>0</v>
      </c>
      <c r="X194" s="29">
        <f t="shared" si="88"/>
        <v>743</v>
      </c>
      <c r="Z194" s="29"/>
    </row>
    <row r="195" spans="1:26" x14ac:dyDescent="0.3">
      <c r="A195" s="5" t="s">
        <v>3348</v>
      </c>
      <c r="B195" s="5" t="s">
        <v>3349</v>
      </c>
      <c r="C195" s="5">
        <v>4</v>
      </c>
      <c r="D195" s="160">
        <v>499</v>
      </c>
      <c r="E195" s="119">
        <v>44872</v>
      </c>
      <c r="F195" s="119">
        <v>44879</v>
      </c>
      <c r="G195" s="174">
        <v>0</v>
      </c>
      <c r="H195" s="5" t="s">
        <v>8335</v>
      </c>
      <c r="I195" s="22">
        <f t="shared" si="90"/>
        <v>4</v>
      </c>
      <c r="J195" s="5"/>
      <c r="K195" s="5"/>
      <c r="L195" s="137">
        <f t="shared" si="91"/>
        <v>499</v>
      </c>
      <c r="M195" s="137">
        <f t="shared" si="92"/>
        <v>499</v>
      </c>
      <c r="N195" s="33">
        <f t="shared" si="89"/>
        <v>0</v>
      </c>
      <c r="S195">
        <v>1</v>
      </c>
      <c r="T195" s="29">
        <f t="shared" si="84"/>
        <v>0</v>
      </c>
      <c r="U195" s="29">
        <f t="shared" si="85"/>
        <v>0</v>
      </c>
      <c r="V195" s="29">
        <f t="shared" si="86"/>
        <v>0</v>
      </c>
      <c r="W195" s="29">
        <f t="shared" si="87"/>
        <v>0</v>
      </c>
      <c r="X195" s="29">
        <f t="shared" si="88"/>
        <v>499</v>
      </c>
      <c r="Z195" s="29"/>
    </row>
    <row r="196" spans="1:26" x14ac:dyDescent="0.3">
      <c r="A196" s="5" t="s">
        <v>3358</v>
      </c>
      <c r="B196" s="5" t="s">
        <v>3359</v>
      </c>
      <c r="C196" s="5">
        <v>126000</v>
      </c>
      <c r="D196" s="157">
        <v>152155</v>
      </c>
      <c r="E196" s="119">
        <v>44872</v>
      </c>
      <c r="F196" s="119">
        <v>44879</v>
      </c>
      <c r="G196" s="174">
        <v>0</v>
      </c>
      <c r="H196" s="5" t="s">
        <v>8320</v>
      </c>
      <c r="I196" s="22">
        <f t="shared" si="90"/>
        <v>126000</v>
      </c>
      <c r="J196" s="5"/>
      <c r="K196" s="5"/>
      <c r="L196" s="137">
        <f t="shared" si="91"/>
        <v>152155</v>
      </c>
      <c r="M196" s="137">
        <f t="shared" si="92"/>
        <v>152155</v>
      </c>
      <c r="N196" s="33">
        <f t="shared" si="89"/>
        <v>0</v>
      </c>
      <c r="P196">
        <v>1</v>
      </c>
      <c r="T196" s="29">
        <f t="shared" si="84"/>
        <v>0</v>
      </c>
      <c r="U196" s="29">
        <f t="shared" si="85"/>
        <v>152155</v>
      </c>
      <c r="V196" s="29">
        <f t="shared" si="86"/>
        <v>0</v>
      </c>
      <c r="W196" s="29">
        <f t="shared" si="87"/>
        <v>0</v>
      </c>
      <c r="X196" s="29">
        <f t="shared" si="88"/>
        <v>0</v>
      </c>
      <c r="Z196" s="29"/>
    </row>
    <row r="197" spans="1:26" x14ac:dyDescent="0.3">
      <c r="A197" s="140" t="s">
        <v>8620</v>
      </c>
      <c r="B197" s="140"/>
      <c r="C197" s="140">
        <v>135594</v>
      </c>
      <c r="D197" s="158">
        <v>236899</v>
      </c>
      <c r="E197" s="140" t="s">
        <v>6675</v>
      </c>
      <c r="F197" s="147">
        <v>44767</v>
      </c>
      <c r="G197" s="175"/>
      <c r="H197" s="140"/>
      <c r="I197" s="145"/>
      <c r="J197" s="140"/>
      <c r="K197" s="140"/>
      <c r="L197" s="142"/>
      <c r="M197" s="142"/>
      <c r="N197" s="149"/>
      <c r="T197" s="29"/>
      <c r="U197" s="29"/>
      <c r="V197" s="29"/>
      <c r="W197" s="29"/>
      <c r="X197" s="29"/>
      <c r="Y197" s="99">
        <f>SUM(T198:T227)</f>
        <v>117206.1</v>
      </c>
      <c r="Z197" s="29"/>
    </row>
    <row r="198" spans="1:26" x14ac:dyDescent="0.3">
      <c r="A198" s="5" t="s">
        <v>3452</v>
      </c>
      <c r="B198" s="5" t="s">
        <v>3453</v>
      </c>
      <c r="C198" s="5">
        <v>60</v>
      </c>
      <c r="D198" s="157">
        <v>7818</v>
      </c>
      <c r="E198" s="5" t="s">
        <v>6675</v>
      </c>
      <c r="F198" s="119">
        <v>44673</v>
      </c>
      <c r="G198" s="174">
        <v>0.85</v>
      </c>
      <c r="H198" s="5" t="s">
        <v>8329</v>
      </c>
      <c r="I198" s="22">
        <f t="shared" si="90"/>
        <v>9.0000000000000018</v>
      </c>
      <c r="J198" s="5"/>
      <c r="K198" s="5"/>
      <c r="L198" s="137">
        <f t="shared" si="91"/>
        <v>1172.7000000000003</v>
      </c>
      <c r="M198" s="137">
        <f t="shared" si="92"/>
        <v>1172.7000000000003</v>
      </c>
      <c r="N198" s="33">
        <f t="shared" si="89"/>
        <v>0</v>
      </c>
      <c r="Q198">
        <v>1</v>
      </c>
      <c r="T198" s="29">
        <f t="shared" ref="T198:T227" si="93">O198*M198</f>
        <v>0</v>
      </c>
      <c r="U198" s="29">
        <f t="shared" ref="U198:U227" si="94">P198*M198</f>
        <v>0</v>
      </c>
      <c r="V198" s="29">
        <f t="shared" ref="V198:V227" si="95">Q198*M198</f>
        <v>1172.7000000000003</v>
      </c>
      <c r="W198" s="29">
        <f t="shared" ref="W198:W227" si="96">R198*M198</f>
        <v>0</v>
      </c>
      <c r="X198" s="29">
        <f t="shared" ref="X198:X227" si="97">S198*M198</f>
        <v>0</v>
      </c>
      <c r="Z198" s="29"/>
    </row>
    <row r="199" spans="1:26" x14ac:dyDescent="0.3">
      <c r="A199" s="5" t="s">
        <v>3452</v>
      </c>
      <c r="B199" s="5" t="s">
        <v>3453</v>
      </c>
      <c r="C199" s="5">
        <v>80</v>
      </c>
      <c r="D199" s="157">
        <v>10424</v>
      </c>
      <c r="E199" s="5" t="s">
        <v>6675</v>
      </c>
      <c r="F199" s="119">
        <v>44673</v>
      </c>
      <c r="G199" s="174">
        <v>0.85</v>
      </c>
      <c r="H199" s="5" t="s">
        <v>8347</v>
      </c>
      <c r="I199" s="22">
        <f t="shared" si="90"/>
        <v>12.000000000000002</v>
      </c>
      <c r="J199" s="5"/>
      <c r="K199" s="5"/>
      <c r="L199" s="137">
        <f t="shared" si="91"/>
        <v>1563.6000000000001</v>
      </c>
      <c r="M199" s="137">
        <f t="shared" si="92"/>
        <v>1563.6000000000001</v>
      </c>
      <c r="N199" s="33">
        <f t="shared" si="89"/>
        <v>0</v>
      </c>
      <c r="Q199">
        <v>1</v>
      </c>
      <c r="T199" s="29">
        <f t="shared" si="93"/>
        <v>0</v>
      </c>
      <c r="U199" s="29">
        <f t="shared" si="94"/>
        <v>0</v>
      </c>
      <c r="V199" s="29">
        <f t="shared" si="95"/>
        <v>1563.6000000000001</v>
      </c>
      <c r="W199" s="29">
        <f t="shared" si="96"/>
        <v>0</v>
      </c>
      <c r="X199" s="29">
        <f t="shared" si="97"/>
        <v>0</v>
      </c>
      <c r="Z199" s="29"/>
    </row>
    <row r="200" spans="1:26" x14ac:dyDescent="0.3">
      <c r="A200" s="5" t="s">
        <v>3454</v>
      </c>
      <c r="B200" s="5" t="s">
        <v>3455</v>
      </c>
      <c r="C200" s="5">
        <v>4</v>
      </c>
      <c r="D200" s="160">
        <v>537</v>
      </c>
      <c r="E200" s="119">
        <v>44676</v>
      </c>
      <c r="F200" s="119">
        <v>44677</v>
      </c>
      <c r="G200" s="174">
        <v>0</v>
      </c>
      <c r="H200" s="5" t="s">
        <v>8329</v>
      </c>
      <c r="I200" s="22">
        <f t="shared" si="90"/>
        <v>4</v>
      </c>
      <c r="J200" s="5"/>
      <c r="K200" s="5"/>
      <c r="L200" s="137">
        <f t="shared" si="91"/>
        <v>537</v>
      </c>
      <c r="M200" s="137">
        <f t="shared" si="92"/>
        <v>537</v>
      </c>
      <c r="N200" s="33">
        <f t="shared" si="89"/>
        <v>0</v>
      </c>
      <c r="S200">
        <v>1</v>
      </c>
      <c r="T200" s="29">
        <f t="shared" si="93"/>
        <v>0</v>
      </c>
      <c r="U200" s="29">
        <f t="shared" si="94"/>
        <v>0</v>
      </c>
      <c r="V200" s="29">
        <f t="shared" si="95"/>
        <v>0</v>
      </c>
      <c r="W200" s="29">
        <f t="shared" si="96"/>
        <v>0</v>
      </c>
      <c r="X200" s="29">
        <f t="shared" si="97"/>
        <v>537</v>
      </c>
      <c r="Z200" s="29"/>
    </row>
    <row r="201" spans="1:26" x14ac:dyDescent="0.3">
      <c r="A201" s="5" t="s">
        <v>3454</v>
      </c>
      <c r="B201" s="5" t="s">
        <v>3455</v>
      </c>
      <c r="C201" s="5">
        <v>4</v>
      </c>
      <c r="D201" s="160">
        <v>537</v>
      </c>
      <c r="E201" s="119">
        <v>44676</v>
      </c>
      <c r="F201" s="119">
        <v>44677</v>
      </c>
      <c r="G201" s="174">
        <v>0</v>
      </c>
      <c r="H201" s="5" t="s">
        <v>8347</v>
      </c>
      <c r="I201" s="22">
        <f t="shared" si="90"/>
        <v>4</v>
      </c>
      <c r="J201" s="5"/>
      <c r="K201" s="5"/>
      <c r="L201" s="137">
        <f t="shared" si="91"/>
        <v>537</v>
      </c>
      <c r="M201" s="137">
        <f t="shared" si="92"/>
        <v>537</v>
      </c>
      <c r="N201" s="33">
        <f t="shared" si="89"/>
        <v>0</v>
      </c>
      <c r="S201">
        <v>1</v>
      </c>
      <c r="T201" s="29">
        <f t="shared" si="93"/>
        <v>0</v>
      </c>
      <c r="U201" s="29">
        <f t="shared" si="94"/>
        <v>0</v>
      </c>
      <c r="V201" s="29">
        <f t="shared" si="95"/>
        <v>0</v>
      </c>
      <c r="W201" s="29">
        <f t="shared" si="96"/>
        <v>0</v>
      </c>
      <c r="X201" s="29">
        <f t="shared" si="97"/>
        <v>537</v>
      </c>
      <c r="Z201" s="29"/>
    </row>
    <row r="202" spans="1:26" x14ac:dyDescent="0.3">
      <c r="A202" s="5" t="s">
        <v>3456</v>
      </c>
      <c r="B202" s="5" t="s">
        <v>3457</v>
      </c>
      <c r="C202" s="5">
        <v>4</v>
      </c>
      <c r="D202" s="160">
        <v>537</v>
      </c>
      <c r="E202" s="119">
        <v>44678</v>
      </c>
      <c r="F202" s="119">
        <v>44679</v>
      </c>
      <c r="G202" s="174">
        <v>0</v>
      </c>
      <c r="H202" s="5" t="s">
        <v>8329</v>
      </c>
      <c r="I202" s="22">
        <f t="shared" si="90"/>
        <v>4</v>
      </c>
      <c r="J202" s="5"/>
      <c r="K202" s="5"/>
      <c r="L202" s="137">
        <f t="shared" si="91"/>
        <v>537</v>
      </c>
      <c r="M202" s="137">
        <f t="shared" si="92"/>
        <v>537</v>
      </c>
      <c r="N202" s="33">
        <f t="shared" si="89"/>
        <v>0</v>
      </c>
      <c r="S202">
        <v>1</v>
      </c>
      <c r="T202" s="29">
        <f t="shared" si="93"/>
        <v>0</v>
      </c>
      <c r="U202" s="29">
        <f t="shared" si="94"/>
        <v>0</v>
      </c>
      <c r="V202" s="29">
        <f t="shared" si="95"/>
        <v>0</v>
      </c>
      <c r="W202" s="29">
        <f t="shared" si="96"/>
        <v>0</v>
      </c>
      <c r="X202" s="29">
        <f t="shared" si="97"/>
        <v>537</v>
      </c>
      <c r="Z202" s="29"/>
    </row>
    <row r="203" spans="1:26" x14ac:dyDescent="0.3">
      <c r="A203" s="5" t="s">
        <v>3456</v>
      </c>
      <c r="B203" s="5" t="s">
        <v>3457</v>
      </c>
      <c r="C203" s="5">
        <v>4</v>
      </c>
      <c r="D203" s="160">
        <v>537</v>
      </c>
      <c r="E203" s="119">
        <v>44678</v>
      </c>
      <c r="F203" s="119">
        <v>44679</v>
      </c>
      <c r="G203" s="174">
        <v>0</v>
      </c>
      <c r="H203" s="5" t="s">
        <v>8347</v>
      </c>
      <c r="I203" s="22">
        <f t="shared" si="90"/>
        <v>4</v>
      </c>
      <c r="J203" s="5"/>
      <c r="K203" s="5"/>
      <c r="L203" s="137">
        <f t="shared" si="91"/>
        <v>537</v>
      </c>
      <c r="M203" s="137">
        <f t="shared" si="92"/>
        <v>537</v>
      </c>
      <c r="N203" s="33">
        <f t="shared" si="89"/>
        <v>0</v>
      </c>
      <c r="S203">
        <v>1</v>
      </c>
      <c r="T203" s="29">
        <f t="shared" si="93"/>
        <v>0</v>
      </c>
      <c r="U203" s="29">
        <f t="shared" si="94"/>
        <v>0</v>
      </c>
      <c r="V203" s="29">
        <f t="shared" si="95"/>
        <v>0</v>
      </c>
      <c r="W203" s="29">
        <f t="shared" si="96"/>
        <v>0</v>
      </c>
      <c r="X203" s="29">
        <f t="shared" si="97"/>
        <v>537</v>
      </c>
      <c r="Z203" s="29"/>
    </row>
    <row r="204" spans="1:26" x14ac:dyDescent="0.3">
      <c r="A204" s="5" t="s">
        <v>3468</v>
      </c>
      <c r="B204" s="5" t="s">
        <v>3469</v>
      </c>
      <c r="C204" s="5">
        <v>4</v>
      </c>
      <c r="D204" s="160">
        <v>537</v>
      </c>
      <c r="E204" s="119">
        <v>44652</v>
      </c>
      <c r="F204" s="119">
        <v>44655</v>
      </c>
      <c r="G204" s="174">
        <v>0</v>
      </c>
      <c r="H204" s="5" t="s">
        <v>8329</v>
      </c>
      <c r="I204" s="22">
        <f t="shared" si="90"/>
        <v>4</v>
      </c>
      <c r="J204" s="5"/>
      <c r="K204" s="5"/>
      <c r="L204" s="137">
        <f t="shared" si="91"/>
        <v>537</v>
      </c>
      <c r="M204" s="137">
        <f t="shared" si="92"/>
        <v>537</v>
      </c>
      <c r="N204" s="33">
        <f t="shared" si="89"/>
        <v>0</v>
      </c>
      <c r="S204">
        <v>1</v>
      </c>
      <c r="T204" s="29">
        <f t="shared" si="93"/>
        <v>0</v>
      </c>
      <c r="U204" s="29">
        <f t="shared" si="94"/>
        <v>0</v>
      </c>
      <c r="V204" s="29">
        <f t="shared" si="95"/>
        <v>0</v>
      </c>
      <c r="W204" s="29">
        <f t="shared" si="96"/>
        <v>0</v>
      </c>
      <c r="X204" s="29">
        <f t="shared" si="97"/>
        <v>537</v>
      </c>
      <c r="Z204" s="29"/>
    </row>
    <row r="205" spans="1:26" x14ac:dyDescent="0.3">
      <c r="A205" s="5" t="s">
        <v>3468</v>
      </c>
      <c r="B205" s="5" t="s">
        <v>3469</v>
      </c>
      <c r="C205" s="5">
        <v>4</v>
      </c>
      <c r="D205" s="160">
        <v>537</v>
      </c>
      <c r="E205" s="119">
        <v>44652</v>
      </c>
      <c r="F205" s="119">
        <v>44655</v>
      </c>
      <c r="G205" s="174">
        <v>0</v>
      </c>
      <c r="H205" s="5" t="s">
        <v>8347</v>
      </c>
      <c r="I205" s="22">
        <f t="shared" si="90"/>
        <v>4</v>
      </c>
      <c r="J205" s="5"/>
      <c r="K205" s="5"/>
      <c r="L205" s="137">
        <f t="shared" si="91"/>
        <v>537</v>
      </c>
      <c r="M205" s="137">
        <f t="shared" si="92"/>
        <v>537</v>
      </c>
      <c r="N205" s="33">
        <f t="shared" si="89"/>
        <v>0</v>
      </c>
      <c r="S205">
        <v>1</v>
      </c>
      <c r="T205" s="29">
        <f t="shared" si="93"/>
        <v>0</v>
      </c>
      <c r="U205" s="29">
        <f t="shared" si="94"/>
        <v>0</v>
      </c>
      <c r="V205" s="29">
        <f t="shared" si="95"/>
        <v>0</v>
      </c>
      <c r="W205" s="29">
        <f t="shared" si="96"/>
        <v>0</v>
      </c>
      <c r="X205" s="29">
        <f t="shared" si="97"/>
        <v>537</v>
      </c>
      <c r="Z205" s="29"/>
    </row>
    <row r="206" spans="1:26" x14ac:dyDescent="0.3">
      <c r="A206" s="5" t="s">
        <v>3480</v>
      </c>
      <c r="B206" s="5" t="s">
        <v>3481</v>
      </c>
      <c r="C206" s="5">
        <v>10</v>
      </c>
      <c r="D206" s="157">
        <v>1211</v>
      </c>
      <c r="E206" s="119">
        <v>44680</v>
      </c>
      <c r="F206" s="119">
        <v>44693</v>
      </c>
      <c r="G206" s="174">
        <v>0</v>
      </c>
      <c r="H206" s="5" t="s">
        <v>8346</v>
      </c>
      <c r="I206" s="22">
        <f t="shared" si="90"/>
        <v>10</v>
      </c>
      <c r="J206" s="5"/>
      <c r="K206" s="5"/>
      <c r="L206" s="137">
        <f t="shared" si="91"/>
        <v>1211</v>
      </c>
      <c r="M206" s="137">
        <f t="shared" si="92"/>
        <v>1211</v>
      </c>
      <c r="N206" s="33">
        <f t="shared" si="89"/>
        <v>0</v>
      </c>
      <c r="S206">
        <v>1</v>
      </c>
      <c r="T206" s="29">
        <f t="shared" si="93"/>
        <v>0</v>
      </c>
      <c r="U206" s="29">
        <f t="shared" si="94"/>
        <v>0</v>
      </c>
      <c r="V206" s="29">
        <f t="shared" si="95"/>
        <v>0</v>
      </c>
      <c r="W206" s="29">
        <f t="shared" si="96"/>
        <v>0</v>
      </c>
      <c r="X206" s="29">
        <f t="shared" si="97"/>
        <v>1211</v>
      </c>
      <c r="Z206" s="29"/>
    </row>
    <row r="207" spans="1:26" x14ac:dyDescent="0.3">
      <c r="A207" s="5" t="s">
        <v>3480</v>
      </c>
      <c r="B207" s="5" t="s">
        <v>3481</v>
      </c>
      <c r="C207" s="5">
        <v>10</v>
      </c>
      <c r="D207" s="157">
        <v>1342</v>
      </c>
      <c r="E207" s="119">
        <v>44680</v>
      </c>
      <c r="F207" s="119">
        <v>44693</v>
      </c>
      <c r="G207" s="174">
        <v>0</v>
      </c>
      <c r="H207" s="5" t="s">
        <v>8347</v>
      </c>
      <c r="I207" s="22">
        <f t="shared" si="90"/>
        <v>10</v>
      </c>
      <c r="J207" s="5"/>
      <c r="K207" s="5"/>
      <c r="L207" s="137">
        <f t="shared" si="91"/>
        <v>1342</v>
      </c>
      <c r="M207" s="137">
        <f t="shared" si="92"/>
        <v>1342</v>
      </c>
      <c r="N207" s="33">
        <f t="shared" si="89"/>
        <v>0</v>
      </c>
      <c r="S207">
        <v>1</v>
      </c>
      <c r="T207" s="29">
        <f t="shared" si="93"/>
        <v>0</v>
      </c>
      <c r="U207" s="29">
        <f t="shared" si="94"/>
        <v>0</v>
      </c>
      <c r="V207" s="29">
        <f t="shared" si="95"/>
        <v>0</v>
      </c>
      <c r="W207" s="29">
        <f t="shared" si="96"/>
        <v>0</v>
      </c>
      <c r="X207" s="29">
        <f t="shared" si="97"/>
        <v>1342</v>
      </c>
      <c r="Z207" s="29"/>
    </row>
    <row r="208" spans="1:26" x14ac:dyDescent="0.3">
      <c r="A208" s="5" t="s">
        <v>3480</v>
      </c>
      <c r="B208" s="5" t="s">
        <v>3481</v>
      </c>
      <c r="C208" s="5">
        <v>10</v>
      </c>
      <c r="D208" s="157">
        <v>1342</v>
      </c>
      <c r="E208" s="119">
        <v>44680</v>
      </c>
      <c r="F208" s="119">
        <v>44693</v>
      </c>
      <c r="G208" s="174">
        <v>0</v>
      </c>
      <c r="H208" s="5" t="s">
        <v>8329</v>
      </c>
      <c r="I208" s="22">
        <f t="shared" si="90"/>
        <v>10</v>
      </c>
      <c r="J208" s="5"/>
      <c r="K208" s="5"/>
      <c r="L208" s="137">
        <f t="shared" si="91"/>
        <v>1342</v>
      </c>
      <c r="M208" s="137">
        <f t="shared" si="92"/>
        <v>1342</v>
      </c>
      <c r="N208" s="33">
        <f t="shared" si="89"/>
        <v>0</v>
      </c>
      <c r="S208">
        <v>1</v>
      </c>
      <c r="T208" s="29">
        <f t="shared" si="93"/>
        <v>0</v>
      </c>
      <c r="U208" s="29">
        <f t="shared" si="94"/>
        <v>0</v>
      </c>
      <c r="V208" s="29">
        <f t="shared" si="95"/>
        <v>0</v>
      </c>
      <c r="W208" s="29">
        <f t="shared" si="96"/>
        <v>0</v>
      </c>
      <c r="X208" s="29">
        <f t="shared" si="97"/>
        <v>1342</v>
      </c>
      <c r="Z208" s="29"/>
    </row>
    <row r="209" spans="1:26" x14ac:dyDescent="0.3">
      <c r="A209" s="5" t="s">
        <v>3484</v>
      </c>
      <c r="B209" s="5" t="s">
        <v>3485</v>
      </c>
      <c r="C209" s="5">
        <v>40</v>
      </c>
      <c r="D209" s="157">
        <v>4843</v>
      </c>
      <c r="E209" s="119">
        <v>44656</v>
      </c>
      <c r="F209" s="119">
        <v>44669</v>
      </c>
      <c r="G209" s="174">
        <v>0</v>
      </c>
      <c r="H209" s="5" t="s">
        <v>8346</v>
      </c>
      <c r="I209" s="22">
        <f t="shared" si="90"/>
        <v>40</v>
      </c>
      <c r="J209" s="5"/>
      <c r="K209" s="5"/>
      <c r="L209" s="137">
        <f t="shared" si="91"/>
        <v>4843</v>
      </c>
      <c r="M209" s="137">
        <f t="shared" si="92"/>
        <v>4843</v>
      </c>
      <c r="N209" s="33">
        <f t="shared" si="89"/>
        <v>0</v>
      </c>
      <c r="S209">
        <v>1</v>
      </c>
      <c r="T209" s="29">
        <f t="shared" si="93"/>
        <v>0</v>
      </c>
      <c r="U209" s="29">
        <f t="shared" si="94"/>
        <v>0</v>
      </c>
      <c r="V209" s="29">
        <f t="shared" si="95"/>
        <v>0</v>
      </c>
      <c r="W209" s="29">
        <f t="shared" si="96"/>
        <v>0</v>
      </c>
      <c r="X209" s="29">
        <f t="shared" si="97"/>
        <v>4843</v>
      </c>
      <c r="Z209" s="29"/>
    </row>
    <row r="210" spans="1:26" x14ac:dyDescent="0.3">
      <c r="A210" s="5" t="s">
        <v>3484</v>
      </c>
      <c r="B210" s="5" t="s">
        <v>3485</v>
      </c>
      <c r="C210" s="5">
        <v>40</v>
      </c>
      <c r="D210" s="157">
        <v>5369</v>
      </c>
      <c r="E210" s="119">
        <v>44656</v>
      </c>
      <c r="F210" s="119">
        <v>44669</v>
      </c>
      <c r="G210" s="174">
        <v>0</v>
      </c>
      <c r="H210" s="5" t="s">
        <v>8347</v>
      </c>
      <c r="I210" s="22">
        <f t="shared" si="90"/>
        <v>40</v>
      </c>
      <c r="J210" s="5"/>
      <c r="K210" s="5"/>
      <c r="L210" s="137">
        <f t="shared" si="91"/>
        <v>5369</v>
      </c>
      <c r="M210" s="137">
        <f t="shared" si="92"/>
        <v>5369</v>
      </c>
      <c r="N210" s="33">
        <f t="shared" si="89"/>
        <v>0</v>
      </c>
      <c r="S210">
        <v>1</v>
      </c>
      <c r="T210" s="29">
        <f t="shared" si="93"/>
        <v>0</v>
      </c>
      <c r="U210" s="29">
        <f t="shared" si="94"/>
        <v>0</v>
      </c>
      <c r="V210" s="29">
        <f t="shared" si="95"/>
        <v>0</v>
      </c>
      <c r="W210" s="29">
        <f t="shared" si="96"/>
        <v>0</v>
      </c>
      <c r="X210" s="29">
        <f t="shared" si="97"/>
        <v>5369</v>
      </c>
      <c r="Z210" s="29"/>
    </row>
    <row r="211" spans="1:26" x14ac:dyDescent="0.3">
      <c r="A211" s="5" t="s">
        <v>3484</v>
      </c>
      <c r="B211" s="5" t="s">
        <v>3485</v>
      </c>
      <c r="C211" s="5">
        <v>40</v>
      </c>
      <c r="D211" s="157">
        <v>5369</v>
      </c>
      <c r="E211" s="119">
        <v>44656</v>
      </c>
      <c r="F211" s="119">
        <v>44669</v>
      </c>
      <c r="G211" s="174">
        <v>0</v>
      </c>
      <c r="H211" s="5" t="s">
        <v>8329</v>
      </c>
      <c r="I211" s="22">
        <f t="shared" si="90"/>
        <v>40</v>
      </c>
      <c r="J211" s="5"/>
      <c r="K211" s="5"/>
      <c r="L211" s="137">
        <f t="shared" si="91"/>
        <v>5369</v>
      </c>
      <c r="M211" s="137">
        <f t="shared" si="92"/>
        <v>5369</v>
      </c>
      <c r="N211" s="33">
        <f t="shared" si="89"/>
        <v>0</v>
      </c>
      <c r="S211">
        <v>1</v>
      </c>
      <c r="T211" s="29">
        <f t="shared" si="93"/>
        <v>0</v>
      </c>
      <c r="U211" s="29">
        <f t="shared" si="94"/>
        <v>0</v>
      </c>
      <c r="V211" s="29">
        <f t="shared" si="95"/>
        <v>0</v>
      </c>
      <c r="W211" s="29">
        <f t="shared" si="96"/>
        <v>0</v>
      </c>
      <c r="X211" s="29">
        <f t="shared" si="97"/>
        <v>5369</v>
      </c>
      <c r="Z211" s="29"/>
    </row>
    <row r="212" spans="1:26" x14ac:dyDescent="0.3">
      <c r="A212" s="5" t="s">
        <v>3496</v>
      </c>
      <c r="B212" s="5" t="s">
        <v>3497</v>
      </c>
      <c r="C212" s="5">
        <v>10</v>
      </c>
      <c r="D212" s="157">
        <v>1342</v>
      </c>
      <c r="E212" s="119">
        <v>44694</v>
      </c>
      <c r="F212" s="119">
        <v>44722</v>
      </c>
      <c r="G212" s="174">
        <v>0</v>
      </c>
      <c r="H212" s="5" t="s">
        <v>8347</v>
      </c>
      <c r="I212" s="22">
        <f t="shared" si="90"/>
        <v>10</v>
      </c>
      <c r="J212" s="5"/>
      <c r="K212" s="5"/>
      <c r="L212" s="137">
        <f t="shared" si="91"/>
        <v>1342</v>
      </c>
      <c r="M212" s="137">
        <f t="shared" si="92"/>
        <v>1342</v>
      </c>
      <c r="N212" s="33">
        <f t="shared" si="89"/>
        <v>0</v>
      </c>
      <c r="S212">
        <v>1</v>
      </c>
      <c r="T212" s="29">
        <f t="shared" si="93"/>
        <v>0</v>
      </c>
      <c r="U212" s="29">
        <f t="shared" si="94"/>
        <v>0</v>
      </c>
      <c r="V212" s="29">
        <f t="shared" si="95"/>
        <v>0</v>
      </c>
      <c r="W212" s="29">
        <f t="shared" si="96"/>
        <v>0</v>
      </c>
      <c r="X212" s="29">
        <f t="shared" si="97"/>
        <v>1342</v>
      </c>
      <c r="Z212" s="29"/>
    </row>
    <row r="213" spans="1:26" x14ac:dyDescent="0.3">
      <c r="A213" s="5" t="s">
        <v>3496</v>
      </c>
      <c r="B213" s="5" t="s">
        <v>3497</v>
      </c>
      <c r="C213" s="5">
        <v>10</v>
      </c>
      <c r="D213" s="157">
        <v>1342</v>
      </c>
      <c r="E213" s="119">
        <v>44694</v>
      </c>
      <c r="F213" s="119">
        <v>44722</v>
      </c>
      <c r="G213" s="174">
        <v>0</v>
      </c>
      <c r="H213" s="5" t="s">
        <v>8329</v>
      </c>
      <c r="I213" s="22">
        <f t="shared" si="90"/>
        <v>10</v>
      </c>
      <c r="J213" s="5"/>
      <c r="K213" s="5"/>
      <c r="L213" s="137">
        <f t="shared" si="91"/>
        <v>1342</v>
      </c>
      <c r="M213" s="137">
        <f t="shared" si="92"/>
        <v>1342</v>
      </c>
      <c r="N213" s="33">
        <f t="shared" si="89"/>
        <v>0</v>
      </c>
      <c r="S213">
        <v>1</v>
      </c>
      <c r="T213" s="29">
        <f t="shared" si="93"/>
        <v>0</v>
      </c>
      <c r="U213" s="29">
        <f t="shared" si="94"/>
        <v>0</v>
      </c>
      <c r="V213" s="29">
        <f t="shared" si="95"/>
        <v>0</v>
      </c>
      <c r="W213" s="29">
        <f t="shared" si="96"/>
        <v>0</v>
      </c>
      <c r="X213" s="29">
        <f t="shared" si="97"/>
        <v>1342</v>
      </c>
      <c r="Z213" s="29"/>
    </row>
    <row r="214" spans="1:26" x14ac:dyDescent="0.3">
      <c r="A214" s="5" t="s">
        <v>3500</v>
      </c>
      <c r="B214" s="5" t="s">
        <v>3501</v>
      </c>
      <c r="C214" s="5">
        <v>20</v>
      </c>
      <c r="D214" s="157">
        <v>2684</v>
      </c>
      <c r="E214" s="119">
        <v>44670</v>
      </c>
      <c r="F214" s="119">
        <v>44697</v>
      </c>
      <c r="G214" s="174">
        <v>0</v>
      </c>
      <c r="H214" s="5" t="s">
        <v>8347</v>
      </c>
      <c r="I214" s="22">
        <f t="shared" si="90"/>
        <v>20</v>
      </c>
      <c r="J214" s="5"/>
      <c r="K214" s="5"/>
      <c r="L214" s="137">
        <f t="shared" si="91"/>
        <v>2684</v>
      </c>
      <c r="M214" s="137">
        <f t="shared" si="92"/>
        <v>2684</v>
      </c>
      <c r="N214" s="33">
        <f t="shared" si="89"/>
        <v>0</v>
      </c>
      <c r="S214">
        <v>1</v>
      </c>
      <c r="T214" s="29">
        <f t="shared" si="93"/>
        <v>0</v>
      </c>
      <c r="U214" s="29">
        <f t="shared" si="94"/>
        <v>0</v>
      </c>
      <c r="V214" s="29">
        <f t="shared" si="95"/>
        <v>0</v>
      </c>
      <c r="W214" s="29">
        <f t="shared" si="96"/>
        <v>0</v>
      </c>
      <c r="X214" s="29">
        <f t="shared" si="97"/>
        <v>2684</v>
      </c>
      <c r="Z214" s="29"/>
    </row>
    <row r="215" spans="1:26" x14ac:dyDescent="0.3">
      <c r="A215" s="5" t="s">
        <v>3500</v>
      </c>
      <c r="B215" s="5" t="s">
        <v>3501</v>
      </c>
      <c r="C215" s="5">
        <v>20</v>
      </c>
      <c r="D215" s="157">
        <v>2684</v>
      </c>
      <c r="E215" s="119">
        <v>44670</v>
      </c>
      <c r="F215" s="119">
        <v>44697</v>
      </c>
      <c r="G215" s="174">
        <v>0</v>
      </c>
      <c r="H215" s="5" t="s">
        <v>8329</v>
      </c>
      <c r="I215" s="22">
        <f t="shared" si="90"/>
        <v>20</v>
      </c>
      <c r="J215" s="5"/>
      <c r="K215" s="5"/>
      <c r="L215" s="137">
        <f t="shared" si="91"/>
        <v>2684</v>
      </c>
      <c r="M215" s="137">
        <f t="shared" si="92"/>
        <v>2684</v>
      </c>
      <c r="N215" s="33">
        <f t="shared" si="89"/>
        <v>0</v>
      </c>
      <c r="S215">
        <v>1</v>
      </c>
      <c r="T215" s="29">
        <f t="shared" si="93"/>
        <v>0</v>
      </c>
      <c r="U215" s="29">
        <f t="shared" si="94"/>
        <v>0</v>
      </c>
      <c r="V215" s="29">
        <f t="shared" si="95"/>
        <v>0</v>
      </c>
      <c r="W215" s="29">
        <f t="shared" si="96"/>
        <v>0</v>
      </c>
      <c r="X215" s="29">
        <f t="shared" si="97"/>
        <v>2684</v>
      </c>
      <c r="Z215" s="29"/>
    </row>
    <row r="216" spans="1:26" x14ac:dyDescent="0.3">
      <c r="A216" s="5" t="s">
        <v>3506</v>
      </c>
      <c r="B216" s="5" t="s">
        <v>3507</v>
      </c>
      <c r="C216" s="5">
        <v>50000</v>
      </c>
      <c r="D216" s="157">
        <v>59195</v>
      </c>
      <c r="E216" s="5" t="s">
        <v>8621</v>
      </c>
      <c r="F216" s="119">
        <v>44707</v>
      </c>
      <c r="G216" s="174">
        <v>0.01</v>
      </c>
      <c r="H216" s="5" t="s">
        <v>8320</v>
      </c>
      <c r="I216" s="22">
        <f t="shared" si="90"/>
        <v>49500</v>
      </c>
      <c r="J216" s="5"/>
      <c r="K216" s="5"/>
      <c r="L216" s="137">
        <f t="shared" si="91"/>
        <v>58603.05</v>
      </c>
      <c r="M216" s="137">
        <f t="shared" si="92"/>
        <v>58603.05</v>
      </c>
      <c r="N216" s="33">
        <f t="shared" si="89"/>
        <v>0</v>
      </c>
      <c r="O216">
        <v>1</v>
      </c>
      <c r="T216" s="29">
        <f t="shared" si="93"/>
        <v>58603.05</v>
      </c>
      <c r="U216" s="29">
        <f t="shared" si="94"/>
        <v>0</v>
      </c>
      <c r="V216" s="29">
        <f t="shared" si="95"/>
        <v>0</v>
      </c>
      <c r="W216" s="29">
        <f t="shared" si="96"/>
        <v>0</v>
      </c>
      <c r="X216" s="29">
        <f t="shared" si="97"/>
        <v>0</v>
      </c>
      <c r="Z216" s="29"/>
    </row>
    <row r="217" spans="1:26" x14ac:dyDescent="0.3">
      <c r="A217" s="5" t="s">
        <v>3508</v>
      </c>
      <c r="B217" s="5" t="s">
        <v>3509</v>
      </c>
      <c r="C217" s="5">
        <v>50000</v>
      </c>
      <c r="D217" s="157">
        <v>59195</v>
      </c>
      <c r="E217" s="5" t="s">
        <v>8621</v>
      </c>
      <c r="F217" s="119">
        <v>44707</v>
      </c>
      <c r="G217" s="174">
        <v>0.01</v>
      </c>
      <c r="H217" s="5" t="s">
        <v>8320</v>
      </c>
      <c r="I217" s="22">
        <f t="shared" si="90"/>
        <v>49500</v>
      </c>
      <c r="J217" s="5"/>
      <c r="K217" s="5"/>
      <c r="L217" s="137">
        <f t="shared" si="91"/>
        <v>58603.05</v>
      </c>
      <c r="M217" s="137">
        <f t="shared" si="92"/>
        <v>58603.05</v>
      </c>
      <c r="N217" s="33">
        <f t="shared" si="89"/>
        <v>0</v>
      </c>
      <c r="O217">
        <v>1</v>
      </c>
      <c r="T217" s="29">
        <f t="shared" si="93"/>
        <v>58603.05</v>
      </c>
      <c r="U217" s="29">
        <f t="shared" si="94"/>
        <v>0</v>
      </c>
      <c r="V217" s="29">
        <f t="shared" si="95"/>
        <v>0</v>
      </c>
      <c r="W217" s="29">
        <f t="shared" si="96"/>
        <v>0</v>
      </c>
      <c r="X217" s="29">
        <f t="shared" si="97"/>
        <v>0</v>
      </c>
      <c r="Z217" s="29"/>
    </row>
    <row r="218" spans="1:26" x14ac:dyDescent="0.3">
      <c r="A218" s="5" t="s">
        <v>3512</v>
      </c>
      <c r="B218" s="5" t="s">
        <v>3513</v>
      </c>
      <c r="C218" s="5">
        <v>10000</v>
      </c>
      <c r="D218" s="157">
        <v>11839</v>
      </c>
      <c r="E218" s="119">
        <v>44725</v>
      </c>
      <c r="F218" s="119">
        <v>44753</v>
      </c>
      <c r="G218" s="174">
        <v>0</v>
      </c>
      <c r="H218" s="5" t="s">
        <v>8320</v>
      </c>
      <c r="I218" s="22">
        <f t="shared" si="90"/>
        <v>10000</v>
      </c>
      <c r="J218" s="5"/>
      <c r="K218" s="5"/>
      <c r="L218" s="137">
        <f t="shared" si="91"/>
        <v>11839</v>
      </c>
      <c r="M218" s="137">
        <f t="shared" si="92"/>
        <v>11839</v>
      </c>
      <c r="N218" s="33">
        <f t="shared" si="89"/>
        <v>0</v>
      </c>
      <c r="P218">
        <v>1</v>
      </c>
      <c r="T218" s="29">
        <f t="shared" si="93"/>
        <v>0</v>
      </c>
      <c r="U218" s="29">
        <f t="shared" si="94"/>
        <v>11839</v>
      </c>
      <c r="V218" s="29">
        <f t="shared" si="95"/>
        <v>0</v>
      </c>
      <c r="W218" s="29">
        <f t="shared" si="96"/>
        <v>0</v>
      </c>
      <c r="X218" s="29">
        <f t="shared" si="97"/>
        <v>0</v>
      </c>
      <c r="Z218" s="29"/>
    </row>
    <row r="219" spans="1:26" x14ac:dyDescent="0.3">
      <c r="A219" s="5" t="s">
        <v>3516</v>
      </c>
      <c r="B219" s="5" t="s">
        <v>3517</v>
      </c>
      <c r="C219" s="5">
        <v>25000</v>
      </c>
      <c r="D219" s="157">
        <v>29597</v>
      </c>
      <c r="E219" s="119">
        <v>44698</v>
      </c>
      <c r="F219" s="119">
        <v>44726</v>
      </c>
      <c r="G219" s="174">
        <v>0</v>
      </c>
      <c r="H219" s="5" t="s">
        <v>8320</v>
      </c>
      <c r="I219" s="22">
        <f t="shared" si="90"/>
        <v>25000</v>
      </c>
      <c r="J219" s="5"/>
      <c r="K219" s="5"/>
      <c r="L219" s="137">
        <f t="shared" si="91"/>
        <v>29597</v>
      </c>
      <c r="M219" s="137">
        <f t="shared" si="92"/>
        <v>29597</v>
      </c>
      <c r="N219" s="33">
        <f t="shared" si="89"/>
        <v>0</v>
      </c>
      <c r="P219">
        <v>1</v>
      </c>
      <c r="T219" s="29">
        <f t="shared" si="93"/>
        <v>0</v>
      </c>
      <c r="U219" s="29">
        <f t="shared" si="94"/>
        <v>29597</v>
      </c>
      <c r="V219" s="29">
        <f t="shared" si="95"/>
        <v>0</v>
      </c>
      <c r="W219" s="29">
        <f t="shared" si="96"/>
        <v>0</v>
      </c>
      <c r="X219" s="29">
        <f t="shared" si="97"/>
        <v>0</v>
      </c>
      <c r="Z219" s="29"/>
    </row>
    <row r="220" spans="1:26" x14ac:dyDescent="0.3">
      <c r="A220" s="5" t="s">
        <v>3522</v>
      </c>
      <c r="B220" s="5" t="s">
        <v>3523</v>
      </c>
      <c r="C220" s="5">
        <v>40</v>
      </c>
      <c r="D220" s="157">
        <v>4843</v>
      </c>
      <c r="E220" s="119">
        <v>44708</v>
      </c>
      <c r="F220" s="119">
        <v>44722</v>
      </c>
      <c r="G220" s="174">
        <v>0</v>
      </c>
      <c r="H220" s="5" t="s">
        <v>8346</v>
      </c>
      <c r="I220" s="22">
        <f>C220*(1-G220)</f>
        <v>40</v>
      </c>
      <c r="J220" s="5"/>
      <c r="K220" s="5"/>
      <c r="L220" s="137">
        <f>D220*(1-G220)</f>
        <v>4843</v>
      </c>
      <c r="M220" s="137">
        <f>IF(J220="",L220,(D220/C220)*J220)</f>
        <v>4843</v>
      </c>
      <c r="N220" s="33">
        <f t="shared" si="89"/>
        <v>0</v>
      </c>
      <c r="S220">
        <v>1</v>
      </c>
      <c r="T220" s="29">
        <f t="shared" si="93"/>
        <v>0</v>
      </c>
      <c r="U220" s="29">
        <f t="shared" si="94"/>
        <v>0</v>
      </c>
      <c r="V220" s="29">
        <f t="shared" si="95"/>
        <v>0</v>
      </c>
      <c r="W220" s="29">
        <f t="shared" si="96"/>
        <v>0</v>
      </c>
      <c r="X220" s="29">
        <f t="shared" si="97"/>
        <v>4843</v>
      </c>
      <c r="Z220" s="29"/>
    </row>
    <row r="221" spans="1:26" x14ac:dyDescent="0.3">
      <c r="A221" s="5" t="s">
        <v>3522</v>
      </c>
      <c r="B221" s="5" t="s">
        <v>3523</v>
      </c>
      <c r="C221" s="5">
        <v>40</v>
      </c>
      <c r="D221" s="157">
        <v>5369</v>
      </c>
      <c r="E221" s="119">
        <v>44708</v>
      </c>
      <c r="F221" s="119">
        <v>44722</v>
      </c>
      <c r="G221" s="174">
        <v>0</v>
      </c>
      <c r="H221" s="5" t="s">
        <v>8329</v>
      </c>
      <c r="I221" s="22">
        <f t="shared" ref="I221:I226" si="98">C221*(1-G221)</f>
        <v>40</v>
      </c>
      <c r="J221" s="5"/>
      <c r="K221" s="5"/>
      <c r="L221" s="137">
        <f t="shared" ref="L221:L226" si="99">D221*(1-G221)</f>
        <v>5369</v>
      </c>
      <c r="M221" s="137">
        <f t="shared" ref="M221:M226" si="100">IF(J221="",L221,(D221/C221)*J221)</f>
        <v>5369</v>
      </c>
      <c r="N221" s="33">
        <f t="shared" si="89"/>
        <v>0</v>
      </c>
      <c r="S221">
        <v>1</v>
      </c>
      <c r="T221" s="29">
        <f t="shared" si="93"/>
        <v>0</v>
      </c>
      <c r="U221" s="29">
        <f t="shared" si="94"/>
        <v>0</v>
      </c>
      <c r="V221" s="29">
        <f t="shared" si="95"/>
        <v>0</v>
      </c>
      <c r="W221" s="29">
        <f t="shared" si="96"/>
        <v>0</v>
      </c>
      <c r="X221" s="29">
        <f t="shared" si="97"/>
        <v>5369</v>
      </c>
      <c r="Z221" s="29"/>
    </row>
    <row r="222" spans="1:26" x14ac:dyDescent="0.3">
      <c r="A222" s="5" t="s">
        <v>3524</v>
      </c>
      <c r="B222" s="5" t="s">
        <v>3525</v>
      </c>
      <c r="C222" s="5">
        <v>20</v>
      </c>
      <c r="D222" s="157">
        <v>2421</v>
      </c>
      <c r="E222" s="119">
        <v>44708</v>
      </c>
      <c r="F222" s="119">
        <v>44722</v>
      </c>
      <c r="G222" s="174">
        <v>0</v>
      </c>
      <c r="H222" s="5" t="s">
        <v>8346</v>
      </c>
      <c r="I222" s="22">
        <f t="shared" si="98"/>
        <v>20</v>
      </c>
      <c r="J222" s="5"/>
      <c r="K222" s="5"/>
      <c r="L222" s="137">
        <f t="shared" si="99"/>
        <v>2421</v>
      </c>
      <c r="M222" s="137">
        <f t="shared" si="100"/>
        <v>2421</v>
      </c>
      <c r="N222" s="33">
        <f t="shared" si="89"/>
        <v>0</v>
      </c>
      <c r="S222">
        <v>1</v>
      </c>
      <c r="T222" s="29">
        <f t="shared" si="93"/>
        <v>0</v>
      </c>
      <c r="U222" s="29">
        <f t="shared" si="94"/>
        <v>0</v>
      </c>
      <c r="V222" s="29">
        <f t="shared" si="95"/>
        <v>0</v>
      </c>
      <c r="W222" s="29">
        <f t="shared" si="96"/>
        <v>0</v>
      </c>
      <c r="X222" s="29">
        <f t="shared" si="97"/>
        <v>2421</v>
      </c>
      <c r="Z222" s="29"/>
    </row>
    <row r="223" spans="1:26" x14ac:dyDescent="0.3">
      <c r="A223" s="5" t="s">
        <v>3524</v>
      </c>
      <c r="B223" s="5" t="s">
        <v>3525</v>
      </c>
      <c r="C223" s="5">
        <v>20</v>
      </c>
      <c r="D223" s="157">
        <v>2684</v>
      </c>
      <c r="E223" s="119">
        <v>44708</v>
      </c>
      <c r="F223" s="119">
        <v>44722</v>
      </c>
      <c r="G223" s="174">
        <v>0</v>
      </c>
      <c r="H223" s="5" t="s">
        <v>8329</v>
      </c>
      <c r="I223" s="22">
        <f t="shared" si="98"/>
        <v>20</v>
      </c>
      <c r="J223" s="5"/>
      <c r="K223" s="5"/>
      <c r="L223" s="137">
        <f t="shared" si="99"/>
        <v>2684</v>
      </c>
      <c r="M223" s="137">
        <f t="shared" si="100"/>
        <v>2684</v>
      </c>
      <c r="N223" s="33">
        <f t="shared" si="89"/>
        <v>0</v>
      </c>
      <c r="S223">
        <v>1</v>
      </c>
      <c r="T223" s="29">
        <f t="shared" si="93"/>
        <v>0</v>
      </c>
      <c r="U223" s="29">
        <f t="shared" si="94"/>
        <v>0</v>
      </c>
      <c r="V223" s="29">
        <f t="shared" si="95"/>
        <v>0</v>
      </c>
      <c r="W223" s="29">
        <f t="shared" si="96"/>
        <v>0</v>
      </c>
      <c r="X223" s="29">
        <f t="shared" si="97"/>
        <v>2684</v>
      </c>
      <c r="Z223" s="29"/>
    </row>
    <row r="224" spans="1:26" x14ac:dyDescent="0.3">
      <c r="A224" s="5" t="s">
        <v>3528</v>
      </c>
      <c r="B224" s="5" t="s">
        <v>3529</v>
      </c>
      <c r="C224" s="5">
        <v>10</v>
      </c>
      <c r="D224" s="157">
        <v>1211</v>
      </c>
      <c r="E224" s="119">
        <v>44754</v>
      </c>
      <c r="F224" s="119">
        <v>44767</v>
      </c>
      <c r="G224" s="174">
        <v>0</v>
      </c>
      <c r="H224" s="5" t="s">
        <v>8346</v>
      </c>
      <c r="I224" s="22">
        <f t="shared" si="98"/>
        <v>10</v>
      </c>
      <c r="J224" s="5"/>
      <c r="K224" s="5"/>
      <c r="L224" s="137">
        <f t="shared" si="99"/>
        <v>1211</v>
      </c>
      <c r="M224" s="137">
        <f t="shared" si="100"/>
        <v>1211</v>
      </c>
      <c r="N224" s="33">
        <f t="shared" si="89"/>
        <v>0</v>
      </c>
      <c r="S224">
        <v>1</v>
      </c>
      <c r="T224" s="29">
        <f t="shared" si="93"/>
        <v>0</v>
      </c>
      <c r="U224" s="29">
        <f t="shared" si="94"/>
        <v>0</v>
      </c>
      <c r="V224" s="29">
        <f t="shared" si="95"/>
        <v>0</v>
      </c>
      <c r="W224" s="29">
        <f t="shared" si="96"/>
        <v>0</v>
      </c>
      <c r="X224" s="29">
        <f t="shared" si="97"/>
        <v>1211</v>
      </c>
      <c r="Z224" s="29"/>
    </row>
    <row r="225" spans="1:26" x14ac:dyDescent="0.3">
      <c r="A225" s="5" t="s">
        <v>3528</v>
      </c>
      <c r="B225" s="5" t="s">
        <v>3529</v>
      </c>
      <c r="C225" s="5">
        <v>10</v>
      </c>
      <c r="D225" s="157">
        <v>1342</v>
      </c>
      <c r="E225" s="119">
        <v>44754</v>
      </c>
      <c r="F225" s="119">
        <v>44767</v>
      </c>
      <c r="G225" s="174">
        <v>0</v>
      </c>
      <c r="H225" s="5" t="s">
        <v>8329</v>
      </c>
      <c r="I225" s="22">
        <f t="shared" si="98"/>
        <v>10</v>
      </c>
      <c r="J225" s="5"/>
      <c r="K225" s="5"/>
      <c r="L225" s="137">
        <f t="shared" si="99"/>
        <v>1342</v>
      </c>
      <c r="M225" s="137">
        <f t="shared" si="100"/>
        <v>1342</v>
      </c>
      <c r="N225" s="33">
        <f t="shared" si="89"/>
        <v>0</v>
      </c>
      <c r="S225">
        <v>1</v>
      </c>
      <c r="T225" s="29">
        <f t="shared" si="93"/>
        <v>0</v>
      </c>
      <c r="U225" s="29">
        <f t="shared" si="94"/>
        <v>0</v>
      </c>
      <c r="V225" s="29">
        <f t="shared" si="95"/>
        <v>0</v>
      </c>
      <c r="W225" s="29">
        <f t="shared" si="96"/>
        <v>0</v>
      </c>
      <c r="X225" s="29">
        <f t="shared" si="97"/>
        <v>1342</v>
      </c>
      <c r="Z225" s="29"/>
    </row>
    <row r="226" spans="1:26" x14ac:dyDescent="0.3">
      <c r="A226" s="5" t="s">
        <v>3532</v>
      </c>
      <c r="B226" s="5" t="s">
        <v>3533</v>
      </c>
      <c r="C226" s="5">
        <v>40</v>
      </c>
      <c r="D226" s="157">
        <v>4843</v>
      </c>
      <c r="E226" s="119">
        <v>44727</v>
      </c>
      <c r="F226" s="119">
        <v>44740</v>
      </c>
      <c r="G226" s="174">
        <v>0</v>
      </c>
      <c r="H226" s="5" t="s">
        <v>8346</v>
      </c>
      <c r="I226" s="22">
        <f t="shared" si="98"/>
        <v>40</v>
      </c>
      <c r="J226" s="5"/>
      <c r="K226" s="5"/>
      <c r="L226" s="137">
        <f t="shared" si="99"/>
        <v>4843</v>
      </c>
      <c r="M226" s="137">
        <f t="shared" si="100"/>
        <v>4843</v>
      </c>
      <c r="N226" s="33">
        <f t="shared" si="89"/>
        <v>0</v>
      </c>
      <c r="S226">
        <v>1</v>
      </c>
      <c r="T226" s="29">
        <f t="shared" si="93"/>
        <v>0</v>
      </c>
      <c r="U226" s="29">
        <f t="shared" si="94"/>
        <v>0</v>
      </c>
      <c r="V226" s="29">
        <f t="shared" si="95"/>
        <v>0</v>
      </c>
      <c r="W226" s="29">
        <f t="shared" si="96"/>
        <v>0</v>
      </c>
      <c r="X226" s="29">
        <f t="shared" si="97"/>
        <v>4843</v>
      </c>
      <c r="Z226" s="29"/>
    </row>
    <row r="227" spans="1:26" x14ac:dyDescent="0.3">
      <c r="A227" s="5" t="s">
        <v>3532</v>
      </c>
      <c r="B227" s="5" t="s">
        <v>3533</v>
      </c>
      <c r="C227" s="5">
        <v>40</v>
      </c>
      <c r="D227" s="157">
        <v>5369</v>
      </c>
      <c r="E227" s="119">
        <v>44727</v>
      </c>
      <c r="F227" s="119">
        <v>44740</v>
      </c>
      <c r="G227" s="174">
        <v>0</v>
      </c>
      <c r="H227" s="5" t="s">
        <v>8329</v>
      </c>
      <c r="I227" s="22">
        <f>C227*(1-G227)</f>
        <v>40</v>
      </c>
      <c r="J227" s="5"/>
      <c r="K227" s="5"/>
      <c r="L227" s="137">
        <f>D227*(1-G227)</f>
        <v>5369</v>
      </c>
      <c r="M227" s="137">
        <f>IF(J227="",L227,(D227/C227)*J227)</f>
        <v>5369</v>
      </c>
      <c r="N227" s="33">
        <f t="shared" si="89"/>
        <v>0</v>
      </c>
      <c r="S227">
        <v>1</v>
      </c>
      <c r="T227" s="29">
        <f t="shared" si="93"/>
        <v>0</v>
      </c>
      <c r="U227" s="29">
        <f t="shared" si="94"/>
        <v>0</v>
      </c>
      <c r="V227" s="29">
        <f t="shared" si="95"/>
        <v>0</v>
      </c>
      <c r="W227" s="29">
        <f t="shared" si="96"/>
        <v>0</v>
      </c>
      <c r="X227" s="29">
        <f t="shared" si="97"/>
        <v>5369</v>
      </c>
      <c r="Z227" s="29"/>
    </row>
    <row r="228" spans="1:26" x14ac:dyDescent="0.3">
      <c r="A228" s="140" t="s">
        <v>8622</v>
      </c>
      <c r="B228" s="140"/>
      <c r="C228" s="140">
        <v>354678</v>
      </c>
      <c r="D228" s="158">
        <v>419903</v>
      </c>
      <c r="E228" s="140" t="s">
        <v>8495</v>
      </c>
      <c r="F228" s="147">
        <v>44663</v>
      </c>
      <c r="G228" s="175"/>
      <c r="H228" s="140"/>
      <c r="I228" s="145"/>
      <c r="J228" s="140"/>
      <c r="K228" s="140"/>
      <c r="L228" s="142"/>
      <c r="M228" s="142"/>
      <c r="N228" s="149"/>
      <c r="T228" s="29"/>
      <c r="U228" s="29"/>
      <c r="V228" s="29"/>
      <c r="W228" s="29"/>
      <c r="X228" s="29"/>
      <c r="Y228" s="99">
        <f>SUM(T229:T229)</f>
        <v>41990.299999999988</v>
      </c>
      <c r="Z228" s="29"/>
    </row>
    <row r="229" spans="1:26" x14ac:dyDescent="0.3">
      <c r="A229" s="5" t="s">
        <v>3596</v>
      </c>
      <c r="B229" s="5" t="s">
        <v>3597</v>
      </c>
      <c r="C229" s="5">
        <v>354678</v>
      </c>
      <c r="D229" s="157">
        <v>419903</v>
      </c>
      <c r="E229" s="5" t="s">
        <v>8495</v>
      </c>
      <c r="F229" s="119">
        <v>44663</v>
      </c>
      <c r="G229" s="174">
        <v>0.9</v>
      </c>
      <c r="H229" s="5" t="s">
        <v>8320</v>
      </c>
      <c r="I229" s="22">
        <f>C229*(1-G229)</f>
        <v>35467.799999999996</v>
      </c>
      <c r="J229" s="5"/>
      <c r="K229" s="5"/>
      <c r="L229" s="137">
        <f>D229*(1-G229)</f>
        <v>41990.299999999988</v>
      </c>
      <c r="M229" s="137">
        <f>IF(J229="",L229,(D229/C229)*J229)</f>
        <v>41990.299999999988</v>
      </c>
      <c r="N229" s="33">
        <f t="shared" si="89"/>
        <v>0</v>
      </c>
      <c r="O229">
        <v>1</v>
      </c>
      <c r="T229" s="29">
        <f t="shared" ref="T229" si="101">O229*M229</f>
        <v>41990.299999999988</v>
      </c>
      <c r="U229" s="29">
        <f t="shared" ref="U229" si="102">P229*M229</f>
        <v>0</v>
      </c>
      <c r="V229" s="29">
        <f t="shared" ref="V229" si="103">Q229*M229</f>
        <v>0</v>
      </c>
      <c r="W229" s="29">
        <f t="shared" ref="W229" si="104">R229*M229</f>
        <v>0</v>
      </c>
      <c r="X229" s="29">
        <f t="shared" ref="X229" si="105">S229*M229</f>
        <v>0</v>
      </c>
      <c r="Z229" s="29"/>
    </row>
    <row r="230" spans="1:26" x14ac:dyDescent="0.3">
      <c r="A230" s="140" t="s">
        <v>8623</v>
      </c>
      <c r="B230" s="140"/>
      <c r="C230" s="140">
        <v>50472</v>
      </c>
      <c r="D230" s="158">
        <v>137909</v>
      </c>
      <c r="E230" s="140" t="s">
        <v>8387</v>
      </c>
      <c r="F230" s="147">
        <v>44834</v>
      </c>
      <c r="G230" s="175"/>
      <c r="H230" s="140"/>
      <c r="I230" s="145"/>
      <c r="J230" s="140"/>
      <c r="K230" s="140"/>
      <c r="L230" s="142"/>
      <c r="M230" s="142"/>
      <c r="N230" s="149"/>
      <c r="T230" s="29"/>
      <c r="U230" s="29"/>
      <c r="V230" s="29"/>
      <c r="W230" s="29"/>
      <c r="X230" s="29"/>
      <c r="Y230" s="99">
        <f>SUM(T231:T324)</f>
        <v>76835.500000000015</v>
      </c>
      <c r="Z230" s="29"/>
    </row>
    <row r="231" spans="1:26" x14ac:dyDescent="0.3">
      <c r="A231" s="5" t="s">
        <v>3004</v>
      </c>
      <c r="B231" s="5" t="s">
        <v>3005</v>
      </c>
      <c r="C231" s="5">
        <v>352</v>
      </c>
      <c r="D231" s="157">
        <v>63660</v>
      </c>
      <c r="E231" s="5" t="s">
        <v>8387</v>
      </c>
      <c r="F231" s="119">
        <v>44834</v>
      </c>
      <c r="G231" s="174">
        <v>0.48799999999999999</v>
      </c>
      <c r="H231" s="5" t="s">
        <v>8331</v>
      </c>
      <c r="I231" s="22">
        <f t="shared" ref="I231:I236" si="106">C231*(1-G231)</f>
        <v>180.22399999999999</v>
      </c>
      <c r="J231" s="5"/>
      <c r="K231" s="5"/>
      <c r="L231" s="137">
        <f t="shared" ref="L231:L236" si="107">D231*(1-G231)</f>
        <v>32593.920000000002</v>
      </c>
      <c r="M231" s="137">
        <f t="shared" ref="M231:M236" si="108">IF(J231="",L231,(D231/C231)*J231)</f>
        <v>32593.920000000002</v>
      </c>
      <c r="N231" s="33">
        <f t="shared" si="89"/>
        <v>0</v>
      </c>
      <c r="R231">
        <v>1</v>
      </c>
      <c r="T231" s="29">
        <f>O231*M231</f>
        <v>0</v>
      </c>
      <c r="U231" s="29">
        <f>P231*M231</f>
        <v>0</v>
      </c>
      <c r="V231" s="29">
        <f>Q231*M231</f>
        <v>0</v>
      </c>
      <c r="W231" s="29">
        <f>R231*M231</f>
        <v>32593.920000000002</v>
      </c>
      <c r="X231" s="29">
        <f>S231*M231</f>
        <v>0</v>
      </c>
      <c r="Y231" s="93" t="s">
        <v>8228</v>
      </c>
      <c r="Z231" s="29"/>
    </row>
    <row r="232" spans="1:26" x14ac:dyDescent="0.3">
      <c r="A232" s="5" t="s">
        <v>2990</v>
      </c>
      <c r="B232" s="5" t="s">
        <v>2991</v>
      </c>
      <c r="C232" s="5">
        <v>50000</v>
      </c>
      <c r="D232" s="157">
        <v>59195</v>
      </c>
      <c r="E232" s="5" t="s">
        <v>8412</v>
      </c>
      <c r="F232" s="119">
        <v>44680</v>
      </c>
      <c r="G232" s="174">
        <v>0.95</v>
      </c>
      <c r="H232" s="5" t="s">
        <v>8320</v>
      </c>
      <c r="I232" s="22">
        <f t="shared" si="106"/>
        <v>2500.0000000000023</v>
      </c>
      <c r="J232" s="5"/>
      <c r="K232" s="5"/>
      <c r="L232" s="137">
        <f t="shared" si="107"/>
        <v>2959.7500000000027</v>
      </c>
      <c r="M232" s="137">
        <f t="shared" si="108"/>
        <v>2959.7500000000027</v>
      </c>
      <c r="N232" s="33">
        <f t="shared" si="89"/>
        <v>0</v>
      </c>
      <c r="O232">
        <v>1</v>
      </c>
      <c r="T232" s="29">
        <f>O232*M232</f>
        <v>2959.7500000000027</v>
      </c>
      <c r="U232" s="29">
        <f>P232*M232</f>
        <v>0</v>
      </c>
      <c r="V232" s="29">
        <f>Q232*M232</f>
        <v>0</v>
      </c>
      <c r="W232" s="29">
        <f>R232*M232</f>
        <v>0</v>
      </c>
      <c r="X232" s="29">
        <f>S232*M232</f>
        <v>0</v>
      </c>
      <c r="Y232" s="76" t="s">
        <v>8225</v>
      </c>
      <c r="Z232" s="29"/>
    </row>
    <row r="233" spans="1:26" x14ac:dyDescent="0.3">
      <c r="A233" s="5" t="s">
        <v>2988</v>
      </c>
      <c r="B233" s="5" t="s">
        <v>2989</v>
      </c>
      <c r="C233" s="5">
        <v>40</v>
      </c>
      <c r="D233" s="157">
        <v>5369</v>
      </c>
      <c r="E233" s="5" t="s">
        <v>8413</v>
      </c>
      <c r="F233" s="119">
        <v>44680</v>
      </c>
      <c r="G233" s="174">
        <v>0.95</v>
      </c>
      <c r="H233" s="5" t="s">
        <v>8329</v>
      </c>
      <c r="I233" s="22">
        <f t="shared" si="106"/>
        <v>2.0000000000000018</v>
      </c>
      <c r="J233" s="5"/>
      <c r="K233" s="5"/>
      <c r="L233" s="137">
        <f t="shared" si="107"/>
        <v>268.45000000000022</v>
      </c>
      <c r="M233" s="137">
        <f t="shared" si="108"/>
        <v>268.45000000000022</v>
      </c>
      <c r="N233" s="33">
        <f t="shared" si="89"/>
        <v>0</v>
      </c>
      <c r="Q233">
        <v>1</v>
      </c>
      <c r="T233" s="29">
        <f>O233*M233</f>
        <v>0</v>
      </c>
      <c r="U233" s="29">
        <f>P233*M233</f>
        <v>0</v>
      </c>
      <c r="V233" s="29">
        <f>Q233*M233</f>
        <v>268.45000000000022</v>
      </c>
      <c r="W233" s="29">
        <f>R233*M233</f>
        <v>0</v>
      </c>
      <c r="X233" s="29">
        <f>S233*M233</f>
        <v>0</v>
      </c>
      <c r="Z233" s="29"/>
    </row>
    <row r="234" spans="1:26" x14ac:dyDescent="0.3">
      <c r="A234" s="5" t="s">
        <v>2988</v>
      </c>
      <c r="B234" s="5" t="s">
        <v>2989</v>
      </c>
      <c r="C234" s="5">
        <v>80</v>
      </c>
      <c r="D234" s="157">
        <v>9686</v>
      </c>
      <c r="E234" s="5" t="s">
        <v>8413</v>
      </c>
      <c r="F234" s="119">
        <v>44680</v>
      </c>
      <c r="G234" s="174">
        <v>0.95</v>
      </c>
      <c r="H234" s="5" t="s">
        <v>8345</v>
      </c>
      <c r="I234" s="22">
        <f t="shared" si="106"/>
        <v>4.0000000000000036</v>
      </c>
      <c r="J234" s="5"/>
      <c r="K234" s="5"/>
      <c r="L234" s="137">
        <f t="shared" si="107"/>
        <v>484.30000000000041</v>
      </c>
      <c r="M234" s="137">
        <f t="shared" si="108"/>
        <v>484.30000000000041</v>
      </c>
      <c r="N234" s="33">
        <f t="shared" si="89"/>
        <v>0</v>
      </c>
      <c r="Q234">
        <v>1</v>
      </c>
      <c r="T234" s="29">
        <f>O234*M234</f>
        <v>0</v>
      </c>
      <c r="U234" s="29">
        <f>P234*M234</f>
        <v>0</v>
      </c>
      <c r="V234" s="29">
        <f>Q234*M234</f>
        <v>484.30000000000041</v>
      </c>
      <c r="W234" s="29">
        <f>R234*M234</f>
        <v>0</v>
      </c>
      <c r="X234" s="29">
        <f>S234*M234</f>
        <v>0</v>
      </c>
      <c r="Z234" s="29"/>
    </row>
    <row r="235" spans="1:26" x14ac:dyDescent="0.3">
      <c r="A235" s="140" t="s">
        <v>8624</v>
      </c>
      <c r="B235" s="140"/>
      <c r="C235" s="140">
        <v>22672</v>
      </c>
      <c r="D235" s="158">
        <v>114331</v>
      </c>
      <c r="E235" s="140" t="s">
        <v>6263</v>
      </c>
      <c r="F235" s="147">
        <v>44769</v>
      </c>
      <c r="G235" s="175"/>
      <c r="H235" s="140"/>
      <c r="I235" s="145"/>
      <c r="J235" s="140"/>
      <c r="K235" s="140"/>
      <c r="L235" s="142"/>
      <c r="M235" s="142"/>
      <c r="N235" s="149"/>
      <c r="T235" s="29"/>
      <c r="U235" s="29"/>
      <c r="V235" s="29"/>
      <c r="W235" s="29"/>
      <c r="X235" s="29"/>
      <c r="Z235" s="29"/>
    </row>
    <row r="236" spans="1:26" x14ac:dyDescent="0.3">
      <c r="A236" s="5" t="s">
        <v>3052</v>
      </c>
      <c r="B236" s="5" t="s">
        <v>3053</v>
      </c>
      <c r="C236" s="5">
        <v>104</v>
      </c>
      <c r="D236" s="157">
        <v>13552</v>
      </c>
      <c r="E236" s="5" t="s">
        <v>6577</v>
      </c>
      <c r="F236" s="119">
        <v>44680</v>
      </c>
      <c r="G236" s="174">
        <v>0.95</v>
      </c>
      <c r="H236" s="5" t="s">
        <v>8329</v>
      </c>
      <c r="I236" s="22">
        <f t="shared" si="106"/>
        <v>5.2000000000000046</v>
      </c>
      <c r="J236" s="5"/>
      <c r="K236" s="5"/>
      <c r="L236" s="137">
        <f t="shared" si="107"/>
        <v>677.60000000000059</v>
      </c>
      <c r="M236" s="137">
        <f t="shared" si="108"/>
        <v>677.60000000000059</v>
      </c>
      <c r="N236" s="33">
        <f t="shared" si="89"/>
        <v>0</v>
      </c>
      <c r="Q236">
        <v>1</v>
      </c>
      <c r="T236" s="29">
        <f t="shared" ref="T236:T239" si="109">O236*M236</f>
        <v>0</v>
      </c>
      <c r="U236" s="29">
        <f t="shared" ref="U236:U239" si="110">P236*M236</f>
        <v>0</v>
      </c>
      <c r="V236" s="29">
        <f t="shared" ref="V236:V239" si="111">Q236*M236</f>
        <v>677.60000000000059</v>
      </c>
      <c r="W236" s="29">
        <f t="shared" ref="W236:W239" si="112">R236*M236</f>
        <v>0</v>
      </c>
      <c r="X236" s="29">
        <f t="shared" ref="X236:X239" si="113">S236*M236</f>
        <v>0</v>
      </c>
      <c r="Z236" s="29"/>
    </row>
    <row r="237" spans="1:26" x14ac:dyDescent="0.3">
      <c r="A237" s="5" t="s">
        <v>3052</v>
      </c>
      <c r="B237" s="5" t="s">
        <v>3053</v>
      </c>
      <c r="C237" s="5">
        <v>104</v>
      </c>
      <c r="D237" s="157">
        <v>12225</v>
      </c>
      <c r="E237" s="5" t="s">
        <v>6577</v>
      </c>
      <c r="F237" s="119">
        <v>44680</v>
      </c>
      <c r="G237" s="174">
        <v>0.95</v>
      </c>
      <c r="H237" s="5" t="s">
        <v>8345</v>
      </c>
      <c r="I237" s="22">
        <f>C237*(1-G237)</f>
        <v>5.2000000000000046</v>
      </c>
      <c r="J237" s="5"/>
      <c r="K237" s="5"/>
      <c r="L237" s="137">
        <f>D237*(1-G237)</f>
        <v>611.25000000000057</v>
      </c>
      <c r="M237" s="137">
        <f>IF(J237="",L237,(D237/C237)*J237)</f>
        <v>611.25000000000057</v>
      </c>
      <c r="N237" s="33">
        <f t="shared" si="89"/>
        <v>0</v>
      </c>
      <c r="Q237">
        <v>1</v>
      </c>
      <c r="T237" s="29">
        <f t="shared" si="109"/>
        <v>0</v>
      </c>
      <c r="U237" s="29">
        <f t="shared" si="110"/>
        <v>0</v>
      </c>
      <c r="V237" s="29">
        <f t="shared" si="111"/>
        <v>611.25000000000057</v>
      </c>
      <c r="W237" s="29">
        <f t="shared" si="112"/>
        <v>0</v>
      </c>
      <c r="X237" s="29">
        <f t="shared" si="113"/>
        <v>0</v>
      </c>
      <c r="Z237" s="29"/>
    </row>
    <row r="238" spans="1:26" x14ac:dyDescent="0.3">
      <c r="A238" s="5" t="s">
        <v>3054</v>
      </c>
      <c r="B238" s="5" t="s">
        <v>3055</v>
      </c>
      <c r="C238" s="5">
        <v>100</v>
      </c>
      <c r="D238" s="157">
        <v>13030</v>
      </c>
      <c r="E238" s="5" t="s">
        <v>6263</v>
      </c>
      <c r="F238" s="119">
        <v>44683</v>
      </c>
      <c r="G238" s="174">
        <v>0.95</v>
      </c>
      <c r="H238" s="5" t="s">
        <v>8329</v>
      </c>
      <c r="I238" s="22">
        <f t="shared" ref="I238:I249" si="114">C238*(1-G238)</f>
        <v>5.0000000000000044</v>
      </c>
      <c r="J238" s="5"/>
      <c r="K238" s="5"/>
      <c r="L238" s="137">
        <f t="shared" ref="L238:L249" si="115">D238*(1-G238)</f>
        <v>651.50000000000057</v>
      </c>
      <c r="M238" s="137">
        <f t="shared" ref="M238:M249" si="116">IF(J238="",L238,(D238/C238)*J238)</f>
        <v>651.50000000000057</v>
      </c>
      <c r="N238" s="33">
        <f t="shared" si="89"/>
        <v>0</v>
      </c>
      <c r="Q238">
        <v>1</v>
      </c>
      <c r="T238" s="29">
        <f t="shared" si="109"/>
        <v>0</v>
      </c>
      <c r="U238" s="29">
        <f t="shared" si="110"/>
        <v>0</v>
      </c>
      <c r="V238" s="29">
        <f t="shared" si="111"/>
        <v>651.50000000000057</v>
      </c>
      <c r="W238" s="29">
        <f t="shared" si="112"/>
        <v>0</v>
      </c>
      <c r="X238" s="29">
        <f t="shared" si="113"/>
        <v>0</v>
      </c>
      <c r="Z238" s="29"/>
    </row>
    <row r="239" spans="1:26" x14ac:dyDescent="0.3">
      <c r="A239" s="5" t="s">
        <v>3054</v>
      </c>
      <c r="B239" s="5" t="s">
        <v>3055</v>
      </c>
      <c r="C239" s="5">
        <v>200</v>
      </c>
      <c r="D239" s="157">
        <v>23509</v>
      </c>
      <c r="E239" s="5" t="s">
        <v>6263</v>
      </c>
      <c r="F239" s="119">
        <v>44683</v>
      </c>
      <c r="G239" s="174">
        <v>0.95</v>
      </c>
      <c r="H239" s="5" t="s">
        <v>8345</v>
      </c>
      <c r="I239" s="22">
        <f t="shared" si="114"/>
        <v>10.000000000000009</v>
      </c>
      <c r="J239" s="5"/>
      <c r="K239" s="5"/>
      <c r="L239" s="137">
        <f t="shared" si="115"/>
        <v>1175.450000000001</v>
      </c>
      <c r="M239" s="137">
        <f t="shared" si="116"/>
        <v>1175.450000000001</v>
      </c>
      <c r="N239" s="33">
        <f t="shared" si="89"/>
        <v>0</v>
      </c>
      <c r="Q239">
        <v>1</v>
      </c>
      <c r="T239" s="29">
        <f t="shared" si="109"/>
        <v>0</v>
      </c>
      <c r="U239" s="29">
        <f t="shared" si="110"/>
        <v>0</v>
      </c>
      <c r="V239" s="29">
        <f t="shared" si="111"/>
        <v>1175.450000000001</v>
      </c>
      <c r="W239" s="29">
        <f t="shared" si="112"/>
        <v>0</v>
      </c>
      <c r="X239" s="29">
        <f t="shared" si="113"/>
        <v>0</v>
      </c>
      <c r="Z239" s="29"/>
    </row>
    <row r="240" spans="1:26" x14ac:dyDescent="0.3">
      <c r="A240" s="140" t="s">
        <v>8625</v>
      </c>
      <c r="B240" s="140"/>
      <c r="C240" s="140">
        <v>92872</v>
      </c>
      <c r="D240" s="158">
        <v>217199</v>
      </c>
      <c r="E240" s="140" t="s">
        <v>8349</v>
      </c>
      <c r="F240" s="147">
        <v>44694</v>
      </c>
      <c r="G240" s="175"/>
      <c r="H240" s="140"/>
      <c r="I240" s="145"/>
      <c r="J240" s="140"/>
      <c r="K240" s="140"/>
      <c r="L240" s="142"/>
      <c r="M240" s="142"/>
      <c r="N240" s="149"/>
      <c r="T240" s="29"/>
      <c r="U240" s="29"/>
      <c r="V240" s="29"/>
      <c r="W240" s="29"/>
      <c r="X240" s="29"/>
      <c r="Z240" s="29"/>
    </row>
    <row r="241" spans="1:26" x14ac:dyDescent="0.3">
      <c r="A241" s="5" t="s">
        <v>3080</v>
      </c>
      <c r="B241" s="5" t="s">
        <v>3081</v>
      </c>
      <c r="C241" s="5">
        <v>48</v>
      </c>
      <c r="D241" s="157">
        <v>7499</v>
      </c>
      <c r="E241" s="5" t="s">
        <v>8349</v>
      </c>
      <c r="F241" s="119">
        <v>44680</v>
      </c>
      <c r="G241" s="174">
        <v>0.95</v>
      </c>
      <c r="H241" s="5" t="s">
        <v>8344</v>
      </c>
      <c r="I241" s="22">
        <f t="shared" si="114"/>
        <v>2.4000000000000021</v>
      </c>
      <c r="J241" s="5"/>
      <c r="K241" s="5"/>
      <c r="L241" s="137">
        <f t="shared" si="115"/>
        <v>374.95000000000033</v>
      </c>
      <c r="M241" s="137">
        <f t="shared" si="116"/>
        <v>374.95000000000033</v>
      </c>
      <c r="N241" s="33">
        <f t="shared" si="89"/>
        <v>0</v>
      </c>
      <c r="Q241">
        <v>1</v>
      </c>
      <c r="T241" s="29">
        <f t="shared" ref="T241:T252" si="117">O241*M241</f>
        <v>0</v>
      </c>
      <c r="U241" s="29">
        <f t="shared" ref="U241:U252" si="118">P241*M241</f>
        <v>0</v>
      </c>
      <c r="V241" s="29">
        <f t="shared" ref="V241:V252" si="119">Q241*M241</f>
        <v>374.95000000000033</v>
      </c>
      <c r="W241" s="29">
        <f t="shared" ref="W241:W252" si="120">R241*M241</f>
        <v>0</v>
      </c>
      <c r="X241" s="29">
        <f t="shared" ref="X241:X252" si="121">S241*M241</f>
        <v>0</v>
      </c>
      <c r="Z241" s="29"/>
    </row>
    <row r="242" spans="1:26" x14ac:dyDescent="0.3">
      <c r="A242" s="5" t="s">
        <v>3080</v>
      </c>
      <c r="B242" s="5" t="s">
        <v>3081</v>
      </c>
      <c r="C242" s="5">
        <v>144</v>
      </c>
      <c r="D242" s="157">
        <v>17434</v>
      </c>
      <c r="E242" s="5" t="s">
        <v>8349</v>
      </c>
      <c r="F242" s="119">
        <v>44680</v>
      </c>
      <c r="G242" s="174">
        <v>0.95</v>
      </c>
      <c r="H242" s="5" t="s">
        <v>8345</v>
      </c>
      <c r="I242" s="22">
        <f t="shared" si="114"/>
        <v>7.2000000000000064</v>
      </c>
      <c r="J242" s="5"/>
      <c r="K242" s="5"/>
      <c r="L242" s="137">
        <f t="shared" si="115"/>
        <v>871.70000000000073</v>
      </c>
      <c r="M242" s="137">
        <f t="shared" si="116"/>
        <v>871.70000000000073</v>
      </c>
      <c r="N242" s="33">
        <f t="shared" si="89"/>
        <v>0</v>
      </c>
      <c r="Q242">
        <v>1</v>
      </c>
      <c r="T242" s="29">
        <f t="shared" si="117"/>
        <v>0</v>
      </c>
      <c r="U242" s="29">
        <f t="shared" si="118"/>
        <v>0</v>
      </c>
      <c r="V242" s="29">
        <f t="shared" si="119"/>
        <v>871.70000000000073</v>
      </c>
      <c r="W242" s="29">
        <f t="shared" si="120"/>
        <v>0</v>
      </c>
      <c r="X242" s="29">
        <f t="shared" si="121"/>
        <v>0</v>
      </c>
      <c r="Z242" s="29"/>
    </row>
    <row r="243" spans="1:26" x14ac:dyDescent="0.3">
      <c r="A243" s="5" t="s">
        <v>3080</v>
      </c>
      <c r="B243" s="5" t="s">
        <v>3081</v>
      </c>
      <c r="C243" s="5">
        <v>48</v>
      </c>
      <c r="D243" s="157">
        <v>6442</v>
      </c>
      <c r="E243" s="5" t="s">
        <v>8349</v>
      </c>
      <c r="F243" s="119">
        <v>44680</v>
      </c>
      <c r="G243" s="174">
        <v>0.95</v>
      </c>
      <c r="H243" s="5" t="s">
        <v>8329</v>
      </c>
      <c r="I243" s="22">
        <f t="shared" si="114"/>
        <v>2.4000000000000021</v>
      </c>
      <c r="J243" s="5"/>
      <c r="K243" s="5"/>
      <c r="L243" s="137">
        <f t="shared" si="115"/>
        <v>322.10000000000031</v>
      </c>
      <c r="M243" s="137">
        <f t="shared" si="116"/>
        <v>322.10000000000031</v>
      </c>
      <c r="N243" s="33">
        <f t="shared" si="89"/>
        <v>0</v>
      </c>
      <c r="Q243">
        <v>1</v>
      </c>
      <c r="T243" s="29">
        <f t="shared" si="117"/>
        <v>0</v>
      </c>
      <c r="U243" s="29">
        <f t="shared" si="118"/>
        <v>0</v>
      </c>
      <c r="V243" s="29">
        <f t="shared" si="119"/>
        <v>322.10000000000031</v>
      </c>
      <c r="W243" s="29">
        <f t="shared" si="120"/>
        <v>0</v>
      </c>
      <c r="X243" s="29">
        <f t="shared" si="121"/>
        <v>0</v>
      </c>
      <c r="Z243" s="29"/>
    </row>
    <row r="244" spans="1:26" x14ac:dyDescent="0.3">
      <c r="A244" s="5" t="s">
        <v>3084</v>
      </c>
      <c r="B244" s="5" t="s">
        <v>3085</v>
      </c>
      <c r="C244" s="5">
        <v>92000</v>
      </c>
      <c r="D244" s="157">
        <v>108919</v>
      </c>
      <c r="E244" s="5" t="s">
        <v>8349</v>
      </c>
      <c r="F244" s="119">
        <v>44680</v>
      </c>
      <c r="G244" s="174">
        <v>0.95</v>
      </c>
      <c r="H244" s="5" t="s">
        <v>8320</v>
      </c>
      <c r="I244" s="22">
        <f t="shared" si="114"/>
        <v>4600.0000000000036</v>
      </c>
      <c r="J244" s="5"/>
      <c r="K244" s="5"/>
      <c r="L244" s="137">
        <f t="shared" si="115"/>
        <v>5445.9500000000053</v>
      </c>
      <c r="M244" s="137">
        <f t="shared" si="116"/>
        <v>5445.9500000000053</v>
      </c>
      <c r="N244" s="33">
        <f t="shared" si="89"/>
        <v>0</v>
      </c>
      <c r="O244">
        <v>1</v>
      </c>
      <c r="T244" s="29">
        <f t="shared" si="117"/>
        <v>5445.9500000000053</v>
      </c>
      <c r="U244" s="29">
        <f t="shared" si="118"/>
        <v>0</v>
      </c>
      <c r="V244" s="29">
        <f t="shared" si="119"/>
        <v>0</v>
      </c>
      <c r="W244" s="29">
        <f t="shared" si="120"/>
        <v>0</v>
      </c>
      <c r="X244" s="29">
        <f t="shared" si="121"/>
        <v>0</v>
      </c>
      <c r="Z244" s="29"/>
    </row>
    <row r="245" spans="1:26" x14ac:dyDescent="0.3">
      <c r="A245" s="5" t="s">
        <v>8241</v>
      </c>
      <c r="B245" s="5" t="s">
        <v>8242</v>
      </c>
      <c r="C245" s="5">
        <v>80</v>
      </c>
      <c r="D245" s="157">
        <v>9686</v>
      </c>
      <c r="E245" s="5" t="s">
        <v>8350</v>
      </c>
      <c r="F245" s="119">
        <v>44680</v>
      </c>
      <c r="G245" s="174">
        <v>0.7</v>
      </c>
      <c r="H245" s="5" t="s">
        <v>8343</v>
      </c>
      <c r="I245" s="22">
        <f t="shared" si="114"/>
        <v>24.000000000000004</v>
      </c>
      <c r="J245" s="5"/>
      <c r="K245" s="5"/>
      <c r="L245" s="137">
        <f t="shared" si="115"/>
        <v>2905.8000000000006</v>
      </c>
      <c r="M245" s="137">
        <f t="shared" si="116"/>
        <v>2905.8000000000006</v>
      </c>
      <c r="N245" s="33">
        <f t="shared" si="89"/>
        <v>0</v>
      </c>
      <c r="Q245">
        <v>1</v>
      </c>
      <c r="T245" s="29">
        <f t="shared" si="117"/>
        <v>0</v>
      </c>
      <c r="U245" s="29">
        <f t="shared" si="118"/>
        <v>0</v>
      </c>
      <c r="V245" s="29">
        <f t="shared" si="119"/>
        <v>2905.8000000000006</v>
      </c>
      <c r="W245" s="29">
        <f t="shared" si="120"/>
        <v>0</v>
      </c>
      <c r="X245" s="29">
        <f t="shared" si="121"/>
        <v>0</v>
      </c>
      <c r="Z245" s="29"/>
    </row>
    <row r="246" spans="1:26" x14ac:dyDescent="0.3">
      <c r="A246" s="5" t="s">
        <v>8243</v>
      </c>
      <c r="B246" s="5" t="s">
        <v>8244</v>
      </c>
      <c r="C246" s="5">
        <v>80</v>
      </c>
      <c r="D246" s="157">
        <v>9686</v>
      </c>
      <c r="E246" s="5" t="s">
        <v>8409</v>
      </c>
      <c r="F246" s="119">
        <v>44680</v>
      </c>
      <c r="G246" s="174">
        <v>0.85</v>
      </c>
      <c r="H246" s="5" t="s">
        <v>8343</v>
      </c>
      <c r="I246" s="22">
        <f t="shared" si="114"/>
        <v>12.000000000000002</v>
      </c>
      <c r="J246" s="5"/>
      <c r="K246" s="5"/>
      <c r="L246" s="137">
        <f t="shared" si="115"/>
        <v>1452.9000000000003</v>
      </c>
      <c r="M246" s="137">
        <f t="shared" si="116"/>
        <v>1452.9000000000003</v>
      </c>
      <c r="N246" s="33">
        <f t="shared" si="89"/>
        <v>0</v>
      </c>
      <c r="Q246">
        <v>1</v>
      </c>
      <c r="T246" s="29">
        <f t="shared" si="117"/>
        <v>0</v>
      </c>
      <c r="U246" s="29">
        <f t="shared" si="118"/>
        <v>0</v>
      </c>
      <c r="V246" s="29">
        <f t="shared" si="119"/>
        <v>1452.9000000000003</v>
      </c>
      <c r="W246" s="29">
        <f t="shared" si="120"/>
        <v>0</v>
      </c>
      <c r="X246" s="29">
        <f t="shared" si="121"/>
        <v>0</v>
      </c>
      <c r="Z246" s="29"/>
    </row>
    <row r="247" spans="1:26" x14ac:dyDescent="0.3">
      <c r="A247" s="5" t="s">
        <v>8245</v>
      </c>
      <c r="B247" s="5" t="s">
        <v>8246</v>
      </c>
      <c r="C247" s="5">
        <v>200</v>
      </c>
      <c r="D247" s="157">
        <v>24214</v>
      </c>
      <c r="E247" s="5" t="s">
        <v>8350</v>
      </c>
      <c r="F247" s="119">
        <v>44680</v>
      </c>
      <c r="G247" s="174">
        <v>0.44</v>
      </c>
      <c r="H247" s="5" t="s">
        <v>8343</v>
      </c>
      <c r="I247" s="22">
        <f t="shared" si="114"/>
        <v>112.00000000000001</v>
      </c>
      <c r="J247" s="5"/>
      <c r="K247" s="5"/>
      <c r="L247" s="137">
        <f t="shared" si="115"/>
        <v>13559.840000000002</v>
      </c>
      <c r="M247" s="137">
        <f t="shared" si="116"/>
        <v>13559.840000000002</v>
      </c>
      <c r="N247" s="33">
        <f t="shared" ref="N247:N310" si="122">L247-M247</f>
        <v>0</v>
      </c>
      <c r="Q247">
        <v>1</v>
      </c>
      <c r="T247" s="29">
        <f t="shared" si="117"/>
        <v>0</v>
      </c>
      <c r="U247" s="29">
        <f t="shared" si="118"/>
        <v>0</v>
      </c>
      <c r="V247" s="29">
        <f t="shared" si="119"/>
        <v>13559.840000000002</v>
      </c>
      <c r="W247" s="29">
        <f t="shared" si="120"/>
        <v>0</v>
      </c>
      <c r="X247" s="29">
        <f t="shared" si="121"/>
        <v>0</v>
      </c>
      <c r="Z247" s="29"/>
    </row>
    <row r="248" spans="1:26" x14ac:dyDescent="0.3">
      <c r="A248" s="5" t="s">
        <v>8247</v>
      </c>
      <c r="B248" s="5" t="s">
        <v>8248</v>
      </c>
      <c r="C248" s="5">
        <v>200</v>
      </c>
      <c r="D248" s="157">
        <v>24214</v>
      </c>
      <c r="E248" s="5" t="s">
        <v>8350</v>
      </c>
      <c r="F248" s="119">
        <v>44680</v>
      </c>
      <c r="G248" s="174">
        <v>0.45</v>
      </c>
      <c r="H248" s="5" t="s">
        <v>8343</v>
      </c>
      <c r="I248" s="22">
        <f t="shared" si="114"/>
        <v>110.00000000000001</v>
      </c>
      <c r="J248" s="5"/>
      <c r="K248" s="5"/>
      <c r="L248" s="137">
        <f t="shared" si="115"/>
        <v>13317.7</v>
      </c>
      <c r="M248" s="137">
        <f t="shared" si="116"/>
        <v>13317.7</v>
      </c>
      <c r="N248" s="33">
        <f t="shared" si="122"/>
        <v>0</v>
      </c>
      <c r="Q248">
        <v>1</v>
      </c>
      <c r="T248" s="29">
        <f t="shared" si="117"/>
        <v>0</v>
      </c>
      <c r="U248" s="29">
        <f t="shared" si="118"/>
        <v>0</v>
      </c>
      <c r="V248" s="29">
        <f t="shared" si="119"/>
        <v>13317.7</v>
      </c>
      <c r="W248" s="29">
        <f t="shared" si="120"/>
        <v>0</v>
      </c>
      <c r="X248" s="29">
        <f t="shared" si="121"/>
        <v>0</v>
      </c>
      <c r="Z248" s="29"/>
    </row>
    <row r="249" spans="1:26" x14ac:dyDescent="0.3">
      <c r="A249" s="5" t="s">
        <v>3082</v>
      </c>
      <c r="B249" s="5" t="s">
        <v>3083</v>
      </c>
      <c r="C249" s="5">
        <v>8</v>
      </c>
      <c r="D249" s="157">
        <v>1250</v>
      </c>
      <c r="E249" s="5" t="s">
        <v>8414</v>
      </c>
      <c r="F249" s="119">
        <v>44694</v>
      </c>
      <c r="G249" s="174">
        <v>0.95</v>
      </c>
      <c r="H249" s="5" t="s">
        <v>8344</v>
      </c>
      <c r="I249" s="22">
        <f t="shared" si="114"/>
        <v>0.40000000000000036</v>
      </c>
      <c r="J249" s="5"/>
      <c r="K249" s="5"/>
      <c r="L249" s="137">
        <f t="shared" si="115"/>
        <v>62.500000000000057</v>
      </c>
      <c r="M249" s="137">
        <f t="shared" si="116"/>
        <v>62.500000000000057</v>
      </c>
      <c r="N249" s="33">
        <f t="shared" si="122"/>
        <v>0</v>
      </c>
      <c r="Q249">
        <v>1</v>
      </c>
      <c r="T249" s="29">
        <f t="shared" si="117"/>
        <v>0</v>
      </c>
      <c r="U249" s="29">
        <f t="shared" si="118"/>
        <v>0</v>
      </c>
      <c r="V249" s="29">
        <f t="shared" si="119"/>
        <v>62.500000000000057</v>
      </c>
      <c r="W249" s="29">
        <f t="shared" si="120"/>
        <v>0</v>
      </c>
      <c r="X249" s="29">
        <f t="shared" si="121"/>
        <v>0</v>
      </c>
      <c r="Z249" s="29"/>
    </row>
    <row r="250" spans="1:26" x14ac:dyDescent="0.3">
      <c r="A250" s="5" t="s">
        <v>3082</v>
      </c>
      <c r="B250" s="5" t="s">
        <v>3083</v>
      </c>
      <c r="C250" s="5">
        <v>40</v>
      </c>
      <c r="D250" s="157">
        <v>4843</v>
      </c>
      <c r="E250" s="5" t="s">
        <v>8414</v>
      </c>
      <c r="F250" s="119">
        <v>44694</v>
      </c>
      <c r="G250" s="174">
        <v>0.95</v>
      </c>
      <c r="H250" s="5" t="s">
        <v>8346</v>
      </c>
      <c r="I250" s="22">
        <f>C250*(1-G250)</f>
        <v>2.0000000000000018</v>
      </c>
      <c r="J250" s="5"/>
      <c r="K250" s="5"/>
      <c r="L250" s="137">
        <f>D250*(1-G250)</f>
        <v>242.1500000000002</v>
      </c>
      <c r="M250" s="137">
        <f>IF(J250="",L250,(D250/C250)*J250)</f>
        <v>242.1500000000002</v>
      </c>
      <c r="N250" s="33">
        <f t="shared" si="122"/>
        <v>0</v>
      </c>
      <c r="Q250">
        <v>1</v>
      </c>
      <c r="T250" s="29">
        <f t="shared" si="117"/>
        <v>0</v>
      </c>
      <c r="U250" s="29">
        <f t="shared" si="118"/>
        <v>0</v>
      </c>
      <c r="V250" s="29">
        <f t="shared" si="119"/>
        <v>242.1500000000002</v>
      </c>
      <c r="W250" s="29">
        <f t="shared" si="120"/>
        <v>0</v>
      </c>
      <c r="X250" s="29">
        <f t="shared" si="121"/>
        <v>0</v>
      </c>
      <c r="Z250" s="29"/>
    </row>
    <row r="251" spans="1:26" x14ac:dyDescent="0.3">
      <c r="A251" s="5" t="s">
        <v>3082</v>
      </c>
      <c r="B251" s="5" t="s">
        <v>3083</v>
      </c>
      <c r="C251" s="5">
        <v>16</v>
      </c>
      <c r="D251" s="157">
        <v>1937</v>
      </c>
      <c r="E251" s="5" t="s">
        <v>8414</v>
      </c>
      <c r="F251" s="119">
        <v>44694</v>
      </c>
      <c r="G251" s="174">
        <v>0.95</v>
      </c>
      <c r="H251" s="5" t="s">
        <v>8345</v>
      </c>
      <c r="I251" s="22">
        <f t="shared" ref="I251:I286" si="123">C251*(1-G251)</f>
        <v>0.80000000000000071</v>
      </c>
      <c r="J251" s="5"/>
      <c r="K251" s="5"/>
      <c r="L251" s="137">
        <f t="shared" ref="L251:L286" si="124">D251*(1-G251)</f>
        <v>96.85000000000008</v>
      </c>
      <c r="M251" s="137">
        <f t="shared" ref="M251:M286" si="125">IF(J251="",L251,(D251/C251)*J251)</f>
        <v>96.85000000000008</v>
      </c>
      <c r="N251" s="33">
        <f t="shared" si="122"/>
        <v>0</v>
      </c>
      <c r="Q251">
        <v>1</v>
      </c>
      <c r="T251" s="29">
        <f t="shared" si="117"/>
        <v>0</v>
      </c>
      <c r="U251" s="29">
        <f t="shared" si="118"/>
        <v>0</v>
      </c>
      <c r="V251" s="29">
        <f t="shared" si="119"/>
        <v>96.85000000000008</v>
      </c>
      <c r="W251" s="29">
        <f t="shared" si="120"/>
        <v>0</v>
      </c>
      <c r="X251" s="29">
        <f t="shared" si="121"/>
        <v>0</v>
      </c>
      <c r="Z251" s="29"/>
    </row>
    <row r="252" spans="1:26" x14ac:dyDescent="0.3">
      <c r="A252" s="5" t="s">
        <v>3082</v>
      </c>
      <c r="B252" s="5" t="s">
        <v>3083</v>
      </c>
      <c r="C252" s="5">
        <v>8</v>
      </c>
      <c r="D252" s="157">
        <v>1074</v>
      </c>
      <c r="E252" s="5" t="s">
        <v>8414</v>
      </c>
      <c r="F252" s="119">
        <v>44694</v>
      </c>
      <c r="G252" s="174">
        <v>0.95</v>
      </c>
      <c r="H252" s="5" t="s">
        <v>8329</v>
      </c>
      <c r="I252" s="22">
        <f t="shared" si="123"/>
        <v>0.40000000000000036</v>
      </c>
      <c r="J252" s="5"/>
      <c r="K252" s="5"/>
      <c r="L252" s="137">
        <f t="shared" si="124"/>
        <v>53.700000000000045</v>
      </c>
      <c r="M252" s="137">
        <f t="shared" si="125"/>
        <v>53.700000000000045</v>
      </c>
      <c r="N252" s="33">
        <f t="shared" si="122"/>
        <v>0</v>
      </c>
      <c r="Q252">
        <v>1</v>
      </c>
      <c r="T252" s="29">
        <f t="shared" si="117"/>
        <v>0</v>
      </c>
      <c r="U252" s="29">
        <f t="shared" si="118"/>
        <v>0</v>
      </c>
      <c r="V252" s="29">
        <f t="shared" si="119"/>
        <v>53.700000000000045</v>
      </c>
      <c r="W252" s="29">
        <f t="shared" si="120"/>
        <v>0</v>
      </c>
      <c r="X252" s="29">
        <f t="shared" si="121"/>
        <v>0</v>
      </c>
      <c r="Z252" s="29"/>
    </row>
    <row r="253" spans="1:26" x14ac:dyDescent="0.3">
      <c r="A253" s="140" t="s">
        <v>8626</v>
      </c>
      <c r="B253" s="140"/>
      <c r="C253" s="140">
        <v>108132</v>
      </c>
      <c r="D253" s="158">
        <v>281065</v>
      </c>
      <c r="E253" s="140" t="s">
        <v>6115</v>
      </c>
      <c r="F253" s="147">
        <v>44945</v>
      </c>
      <c r="G253" s="175"/>
      <c r="H253" s="140"/>
      <c r="I253" s="145"/>
      <c r="J253" s="140"/>
      <c r="K253" s="140"/>
      <c r="L253" s="142"/>
      <c r="M253" s="142"/>
      <c r="N253" s="149"/>
      <c r="T253" s="29"/>
      <c r="U253" s="29"/>
      <c r="V253" s="29"/>
      <c r="W253" s="29"/>
      <c r="X253" s="29"/>
      <c r="Z253" s="29"/>
    </row>
    <row r="254" spans="1:26" x14ac:dyDescent="0.3">
      <c r="A254" s="5" t="s">
        <v>3128</v>
      </c>
      <c r="B254" s="5" t="s">
        <v>6460</v>
      </c>
      <c r="C254" s="5">
        <v>8</v>
      </c>
      <c r="D254" s="157">
        <v>1178</v>
      </c>
      <c r="E254" s="5" t="s">
        <v>6115</v>
      </c>
      <c r="F254" s="119">
        <v>44680</v>
      </c>
      <c r="G254" s="174">
        <v>0.9</v>
      </c>
      <c r="H254" s="5" t="s">
        <v>8341</v>
      </c>
      <c r="I254" s="22">
        <f t="shared" si="123"/>
        <v>0.79999999999999982</v>
      </c>
      <c r="J254" s="5"/>
      <c r="K254" s="5"/>
      <c r="L254" s="137">
        <f t="shared" si="124"/>
        <v>117.79999999999997</v>
      </c>
      <c r="M254" s="137">
        <f t="shared" si="125"/>
        <v>117.79999999999997</v>
      </c>
      <c r="N254" s="33">
        <f t="shared" si="122"/>
        <v>0</v>
      </c>
      <c r="Q254">
        <v>1</v>
      </c>
      <c r="T254" s="29">
        <f t="shared" ref="T254:T289" si="126">O254*M254</f>
        <v>0</v>
      </c>
      <c r="U254" s="29">
        <f t="shared" ref="U254:U289" si="127">P254*M254</f>
        <v>0</v>
      </c>
      <c r="V254" s="29">
        <f t="shared" ref="V254:V289" si="128">Q254*M254</f>
        <v>117.79999999999997</v>
      </c>
      <c r="W254" s="29">
        <f t="shared" ref="W254:W289" si="129">R254*M254</f>
        <v>0</v>
      </c>
      <c r="X254" s="29">
        <f t="shared" ref="X254:X289" si="130">S254*M254</f>
        <v>0</v>
      </c>
      <c r="Z254" s="29"/>
    </row>
    <row r="255" spans="1:26" x14ac:dyDescent="0.3">
      <c r="A255" s="5" t="s">
        <v>3128</v>
      </c>
      <c r="B255" s="5" t="s">
        <v>6460</v>
      </c>
      <c r="C255" s="5">
        <v>24</v>
      </c>
      <c r="D255" s="157">
        <v>2739</v>
      </c>
      <c r="E255" s="5" t="s">
        <v>6115</v>
      </c>
      <c r="F255" s="119">
        <v>44680</v>
      </c>
      <c r="G255" s="174">
        <v>0.9</v>
      </c>
      <c r="H255" s="5" t="s">
        <v>8345</v>
      </c>
      <c r="I255" s="22">
        <f t="shared" si="123"/>
        <v>2.3999999999999995</v>
      </c>
      <c r="J255" s="5"/>
      <c r="K255" s="5"/>
      <c r="L255" s="137">
        <f t="shared" si="124"/>
        <v>273.89999999999992</v>
      </c>
      <c r="M255" s="137">
        <f t="shared" si="125"/>
        <v>273.89999999999992</v>
      </c>
      <c r="N255" s="33">
        <f t="shared" si="122"/>
        <v>0</v>
      </c>
      <c r="Q255">
        <v>1</v>
      </c>
      <c r="T255" s="29">
        <f t="shared" si="126"/>
        <v>0</v>
      </c>
      <c r="U255" s="29">
        <f t="shared" si="127"/>
        <v>0</v>
      </c>
      <c r="V255" s="29">
        <f t="shared" si="128"/>
        <v>273.89999999999992</v>
      </c>
      <c r="W255" s="29">
        <f t="shared" si="129"/>
        <v>0</v>
      </c>
      <c r="X255" s="29">
        <f t="shared" si="130"/>
        <v>0</v>
      </c>
      <c r="Z255" s="29"/>
    </row>
    <row r="256" spans="1:26" x14ac:dyDescent="0.3">
      <c r="A256" s="5" t="s">
        <v>3132</v>
      </c>
      <c r="B256" s="5" t="s">
        <v>3133</v>
      </c>
      <c r="C256" s="5">
        <v>8</v>
      </c>
      <c r="D256" s="157">
        <v>1213</v>
      </c>
      <c r="E256" s="5" t="s">
        <v>7065</v>
      </c>
      <c r="F256" s="119">
        <v>44680</v>
      </c>
      <c r="G256" s="174">
        <v>0.9</v>
      </c>
      <c r="H256" s="5" t="s">
        <v>8341</v>
      </c>
      <c r="I256" s="22">
        <f t="shared" si="123"/>
        <v>0.79999999999999982</v>
      </c>
      <c r="J256" s="5"/>
      <c r="K256" s="5"/>
      <c r="L256" s="137">
        <f t="shared" si="124"/>
        <v>121.29999999999997</v>
      </c>
      <c r="M256" s="137">
        <f t="shared" si="125"/>
        <v>121.29999999999997</v>
      </c>
      <c r="N256" s="33">
        <f t="shared" si="122"/>
        <v>0</v>
      </c>
      <c r="Q256">
        <v>1</v>
      </c>
      <c r="T256" s="29">
        <f t="shared" si="126"/>
        <v>0</v>
      </c>
      <c r="U256" s="29">
        <f t="shared" si="127"/>
        <v>0</v>
      </c>
      <c r="V256" s="29">
        <f t="shared" si="128"/>
        <v>121.29999999999997</v>
      </c>
      <c r="W256" s="29">
        <f t="shared" si="129"/>
        <v>0</v>
      </c>
      <c r="X256" s="29">
        <f t="shared" si="130"/>
        <v>0</v>
      </c>
      <c r="Z256" s="29"/>
    </row>
    <row r="257" spans="1:26" x14ac:dyDescent="0.3">
      <c r="A257" s="5" t="s">
        <v>3132</v>
      </c>
      <c r="B257" s="5" t="s">
        <v>3133</v>
      </c>
      <c r="C257" s="5">
        <v>24</v>
      </c>
      <c r="D257" s="157">
        <v>2821</v>
      </c>
      <c r="E257" s="5" t="s">
        <v>7065</v>
      </c>
      <c r="F257" s="119">
        <v>44680</v>
      </c>
      <c r="G257" s="174">
        <v>0.9</v>
      </c>
      <c r="H257" s="5" t="s">
        <v>8345</v>
      </c>
      <c r="I257" s="22">
        <f t="shared" si="123"/>
        <v>2.3999999999999995</v>
      </c>
      <c r="J257" s="5"/>
      <c r="K257" s="5"/>
      <c r="L257" s="137">
        <f t="shared" si="124"/>
        <v>282.09999999999991</v>
      </c>
      <c r="M257" s="137">
        <f t="shared" si="125"/>
        <v>282.09999999999991</v>
      </c>
      <c r="N257" s="33">
        <f t="shared" si="122"/>
        <v>0</v>
      </c>
      <c r="Q257">
        <v>1</v>
      </c>
      <c r="T257" s="29">
        <f t="shared" si="126"/>
        <v>0</v>
      </c>
      <c r="U257" s="29">
        <f t="shared" si="127"/>
        <v>0</v>
      </c>
      <c r="V257" s="29">
        <f t="shared" si="128"/>
        <v>282.09999999999991</v>
      </c>
      <c r="W257" s="29">
        <f t="shared" si="129"/>
        <v>0</v>
      </c>
      <c r="X257" s="29">
        <f t="shared" si="130"/>
        <v>0</v>
      </c>
      <c r="Z257" s="29"/>
    </row>
    <row r="258" spans="1:26" x14ac:dyDescent="0.3">
      <c r="A258" s="5" t="s">
        <v>3112</v>
      </c>
      <c r="B258" s="5" t="s">
        <v>3113</v>
      </c>
      <c r="C258" s="5">
        <v>32</v>
      </c>
      <c r="D258" s="157">
        <v>4999</v>
      </c>
      <c r="E258" s="5" t="s">
        <v>8453</v>
      </c>
      <c r="F258" s="119">
        <v>44680</v>
      </c>
      <c r="G258" s="174">
        <v>0.5</v>
      </c>
      <c r="H258" s="5" t="s">
        <v>8344</v>
      </c>
      <c r="I258" s="22">
        <f t="shared" si="123"/>
        <v>16</v>
      </c>
      <c r="J258" s="5"/>
      <c r="K258" s="5"/>
      <c r="L258" s="137">
        <f t="shared" si="124"/>
        <v>2499.5</v>
      </c>
      <c r="M258" s="137">
        <f t="shared" si="125"/>
        <v>2499.5</v>
      </c>
      <c r="N258" s="33">
        <f t="shared" si="122"/>
        <v>0</v>
      </c>
      <c r="Q258">
        <v>1</v>
      </c>
      <c r="T258" s="29">
        <f t="shared" si="126"/>
        <v>0</v>
      </c>
      <c r="U258" s="29">
        <f t="shared" si="127"/>
        <v>0</v>
      </c>
      <c r="V258" s="29">
        <f t="shared" si="128"/>
        <v>2499.5</v>
      </c>
      <c r="W258" s="29">
        <f t="shared" si="129"/>
        <v>0</v>
      </c>
      <c r="X258" s="29">
        <f t="shared" si="130"/>
        <v>0</v>
      </c>
      <c r="Z258" s="29"/>
    </row>
    <row r="259" spans="1:26" x14ac:dyDescent="0.3">
      <c r="A259" s="5" t="s">
        <v>3112</v>
      </c>
      <c r="B259" s="5" t="s">
        <v>3113</v>
      </c>
      <c r="C259" s="5">
        <v>72</v>
      </c>
      <c r="D259" s="157">
        <v>8717</v>
      </c>
      <c r="E259" s="5" t="s">
        <v>8453</v>
      </c>
      <c r="F259" s="119">
        <v>44680</v>
      </c>
      <c r="G259" s="174">
        <v>0.5</v>
      </c>
      <c r="H259" s="5" t="s">
        <v>8345</v>
      </c>
      <c r="I259" s="22">
        <f t="shared" si="123"/>
        <v>36</v>
      </c>
      <c r="J259" s="5"/>
      <c r="K259" s="5"/>
      <c r="L259" s="137">
        <f t="shared" si="124"/>
        <v>4358.5</v>
      </c>
      <c r="M259" s="137">
        <f t="shared" si="125"/>
        <v>4358.5</v>
      </c>
      <c r="N259" s="33">
        <f t="shared" si="122"/>
        <v>0</v>
      </c>
      <c r="Q259">
        <v>1</v>
      </c>
      <c r="T259" s="29">
        <f t="shared" si="126"/>
        <v>0</v>
      </c>
      <c r="U259" s="29">
        <f t="shared" si="127"/>
        <v>0</v>
      </c>
      <c r="V259" s="29">
        <f t="shared" si="128"/>
        <v>4358.5</v>
      </c>
      <c r="W259" s="29">
        <f t="shared" si="129"/>
        <v>0</v>
      </c>
      <c r="X259" s="29">
        <f t="shared" si="130"/>
        <v>0</v>
      </c>
      <c r="Z259" s="29"/>
    </row>
    <row r="260" spans="1:26" x14ac:dyDescent="0.3">
      <c r="A260" s="5" t="s">
        <v>3114</v>
      </c>
      <c r="B260" s="5" t="s">
        <v>8351</v>
      </c>
      <c r="C260" s="5">
        <v>24</v>
      </c>
      <c r="D260" s="157">
        <v>3750</v>
      </c>
      <c r="E260" s="5" t="s">
        <v>8453</v>
      </c>
      <c r="F260" s="119">
        <v>44697</v>
      </c>
      <c r="G260" s="174">
        <v>0.5</v>
      </c>
      <c r="H260" s="5" t="s">
        <v>8344</v>
      </c>
      <c r="I260" s="22">
        <f t="shared" si="123"/>
        <v>12</v>
      </c>
      <c r="J260" s="5"/>
      <c r="K260" s="5"/>
      <c r="L260" s="137">
        <f t="shared" si="124"/>
        <v>1875</v>
      </c>
      <c r="M260" s="137">
        <f t="shared" si="125"/>
        <v>1875</v>
      </c>
      <c r="N260" s="33">
        <f t="shared" si="122"/>
        <v>0</v>
      </c>
      <c r="Q260">
        <v>1</v>
      </c>
      <c r="T260" s="29">
        <f t="shared" si="126"/>
        <v>0</v>
      </c>
      <c r="U260" s="29">
        <f t="shared" si="127"/>
        <v>0</v>
      </c>
      <c r="V260" s="29">
        <f t="shared" si="128"/>
        <v>1875</v>
      </c>
      <c r="W260" s="29">
        <f t="shared" si="129"/>
        <v>0</v>
      </c>
      <c r="X260" s="29">
        <f t="shared" si="130"/>
        <v>0</v>
      </c>
      <c r="Z260" s="29"/>
    </row>
    <row r="261" spans="1:26" x14ac:dyDescent="0.3">
      <c r="A261" s="5" t="s">
        <v>3114</v>
      </c>
      <c r="B261" s="5" t="s">
        <v>8351</v>
      </c>
      <c r="C261" s="5">
        <v>24</v>
      </c>
      <c r="D261" s="157">
        <v>2906</v>
      </c>
      <c r="E261" s="5" t="s">
        <v>8453</v>
      </c>
      <c r="F261" s="119">
        <v>44697</v>
      </c>
      <c r="G261" s="174">
        <v>0.5</v>
      </c>
      <c r="H261" s="5" t="s">
        <v>8345</v>
      </c>
      <c r="I261" s="22">
        <f t="shared" si="123"/>
        <v>12</v>
      </c>
      <c r="J261" s="5"/>
      <c r="K261" s="5"/>
      <c r="L261" s="137">
        <f t="shared" si="124"/>
        <v>1453</v>
      </c>
      <c r="M261" s="137">
        <f t="shared" si="125"/>
        <v>1453</v>
      </c>
      <c r="N261" s="33">
        <f t="shared" si="122"/>
        <v>0</v>
      </c>
      <c r="Q261">
        <v>1</v>
      </c>
      <c r="T261" s="29">
        <f t="shared" si="126"/>
        <v>0</v>
      </c>
      <c r="U261" s="29">
        <f t="shared" si="127"/>
        <v>0</v>
      </c>
      <c r="V261" s="29">
        <f t="shared" si="128"/>
        <v>1453</v>
      </c>
      <c r="W261" s="29">
        <f t="shared" si="129"/>
        <v>0</v>
      </c>
      <c r="X261" s="29">
        <f t="shared" si="130"/>
        <v>0</v>
      </c>
      <c r="Z261" s="29"/>
    </row>
    <row r="262" spans="1:26" x14ac:dyDescent="0.3">
      <c r="A262" s="5" t="s">
        <v>3116</v>
      </c>
      <c r="B262" s="5" t="s">
        <v>8352</v>
      </c>
      <c r="C262" s="5">
        <v>96</v>
      </c>
      <c r="D262" s="157">
        <v>14998</v>
      </c>
      <c r="E262" s="5" t="s">
        <v>8454</v>
      </c>
      <c r="F262" s="119">
        <v>44777</v>
      </c>
      <c r="G262" s="174">
        <v>0.5</v>
      </c>
      <c r="H262" s="5" t="s">
        <v>8344</v>
      </c>
      <c r="I262" s="22">
        <f t="shared" si="123"/>
        <v>48</v>
      </c>
      <c r="J262" s="5"/>
      <c r="K262" s="5"/>
      <c r="L262" s="137">
        <f t="shared" si="124"/>
        <v>7499</v>
      </c>
      <c r="M262" s="137">
        <f t="shared" si="125"/>
        <v>7499</v>
      </c>
      <c r="N262" s="33">
        <f t="shared" si="122"/>
        <v>0</v>
      </c>
      <c r="Q262">
        <v>1</v>
      </c>
      <c r="T262" s="29">
        <f t="shared" si="126"/>
        <v>0</v>
      </c>
      <c r="U262" s="29">
        <f t="shared" si="127"/>
        <v>0</v>
      </c>
      <c r="V262" s="29">
        <f t="shared" si="128"/>
        <v>7499</v>
      </c>
      <c r="W262" s="29">
        <f t="shared" si="129"/>
        <v>0</v>
      </c>
      <c r="X262" s="29">
        <f t="shared" si="130"/>
        <v>0</v>
      </c>
      <c r="Z262" s="29"/>
    </row>
    <row r="263" spans="1:26" x14ac:dyDescent="0.3">
      <c r="A263" s="5" t="s">
        <v>3116</v>
      </c>
      <c r="B263" s="5" t="s">
        <v>8352</v>
      </c>
      <c r="C263" s="5">
        <v>96</v>
      </c>
      <c r="D263" s="157">
        <v>11623</v>
      </c>
      <c r="E263" s="5" t="s">
        <v>8454</v>
      </c>
      <c r="F263" s="119">
        <v>44777</v>
      </c>
      <c r="G263" s="174">
        <v>0.5</v>
      </c>
      <c r="H263" s="5" t="s">
        <v>8345</v>
      </c>
      <c r="I263" s="22">
        <f t="shared" si="123"/>
        <v>48</v>
      </c>
      <c r="J263" s="5"/>
      <c r="K263" s="5"/>
      <c r="L263" s="137">
        <f t="shared" si="124"/>
        <v>5811.5</v>
      </c>
      <c r="M263" s="137">
        <f t="shared" si="125"/>
        <v>5811.5</v>
      </c>
      <c r="N263" s="33">
        <f t="shared" si="122"/>
        <v>0</v>
      </c>
      <c r="Q263">
        <v>1</v>
      </c>
      <c r="T263" s="29">
        <f t="shared" si="126"/>
        <v>0</v>
      </c>
      <c r="U263" s="29">
        <f t="shared" si="127"/>
        <v>0</v>
      </c>
      <c r="V263" s="29">
        <f t="shared" si="128"/>
        <v>5811.5</v>
      </c>
      <c r="W263" s="29">
        <f t="shared" si="129"/>
        <v>0</v>
      </c>
      <c r="X263" s="29">
        <f t="shared" si="130"/>
        <v>0</v>
      </c>
      <c r="Z263" s="29"/>
    </row>
    <row r="264" spans="1:26" x14ac:dyDescent="0.3">
      <c r="A264" s="5" t="s">
        <v>3120</v>
      </c>
      <c r="B264" s="5" t="s">
        <v>8353</v>
      </c>
      <c r="C264" s="5">
        <v>53000</v>
      </c>
      <c r="D264" s="157">
        <v>62747</v>
      </c>
      <c r="E264" s="119">
        <v>44698</v>
      </c>
      <c r="F264" s="119">
        <v>44826</v>
      </c>
      <c r="G264" s="174">
        <v>0</v>
      </c>
      <c r="H264" s="5" t="s">
        <v>8320</v>
      </c>
      <c r="I264" s="22">
        <f t="shared" si="123"/>
        <v>53000</v>
      </c>
      <c r="J264" s="5"/>
      <c r="K264" s="5"/>
      <c r="L264" s="137">
        <f t="shared" si="124"/>
        <v>62747</v>
      </c>
      <c r="M264" s="137">
        <f t="shared" si="125"/>
        <v>62747</v>
      </c>
      <c r="N264" s="33">
        <f t="shared" si="122"/>
        <v>0</v>
      </c>
      <c r="O264">
        <v>1</v>
      </c>
      <c r="T264" s="29">
        <f t="shared" si="126"/>
        <v>62747</v>
      </c>
      <c r="U264" s="29">
        <f t="shared" si="127"/>
        <v>0</v>
      </c>
      <c r="V264" s="29">
        <f t="shared" si="128"/>
        <v>0</v>
      </c>
      <c r="W264" s="29">
        <f t="shared" si="129"/>
        <v>0</v>
      </c>
      <c r="X264" s="29">
        <f t="shared" si="130"/>
        <v>0</v>
      </c>
      <c r="Z264" s="29"/>
    </row>
    <row r="265" spans="1:26" x14ac:dyDescent="0.3">
      <c r="A265" s="5" t="s">
        <v>3118</v>
      </c>
      <c r="B265" s="5" t="s">
        <v>8354</v>
      </c>
      <c r="C265" s="5">
        <v>16</v>
      </c>
      <c r="D265" s="157">
        <v>2552</v>
      </c>
      <c r="E265" s="119">
        <v>44827</v>
      </c>
      <c r="F265" s="119">
        <v>44855</v>
      </c>
      <c r="G265" s="174">
        <v>0</v>
      </c>
      <c r="H265" s="5" t="s">
        <v>8344</v>
      </c>
      <c r="I265" s="22">
        <f t="shared" si="123"/>
        <v>16</v>
      </c>
      <c r="J265" s="5"/>
      <c r="K265" s="5"/>
      <c r="L265" s="137">
        <f t="shared" si="124"/>
        <v>2552</v>
      </c>
      <c r="M265" s="137">
        <f t="shared" si="125"/>
        <v>2552</v>
      </c>
      <c r="N265" s="33">
        <f t="shared" si="122"/>
        <v>0</v>
      </c>
      <c r="S265">
        <v>1</v>
      </c>
      <c r="T265" s="29">
        <f t="shared" si="126"/>
        <v>0</v>
      </c>
      <c r="U265" s="29">
        <f t="shared" si="127"/>
        <v>0</v>
      </c>
      <c r="V265" s="29">
        <f t="shared" si="128"/>
        <v>0</v>
      </c>
      <c r="W265" s="29">
        <f t="shared" si="129"/>
        <v>0</v>
      </c>
      <c r="X265" s="29">
        <f t="shared" si="130"/>
        <v>2552</v>
      </c>
      <c r="Z265" s="29"/>
    </row>
    <row r="266" spans="1:26" x14ac:dyDescent="0.3">
      <c r="A266" s="5" t="s">
        <v>3118</v>
      </c>
      <c r="B266" s="5" t="s">
        <v>8354</v>
      </c>
      <c r="C266" s="5">
        <v>16</v>
      </c>
      <c r="D266" s="157">
        <v>1978</v>
      </c>
      <c r="E266" s="119">
        <v>44827</v>
      </c>
      <c r="F266" s="119">
        <v>44855</v>
      </c>
      <c r="G266" s="174">
        <v>0</v>
      </c>
      <c r="H266" s="5" t="s">
        <v>8345</v>
      </c>
      <c r="I266" s="22">
        <f t="shared" si="123"/>
        <v>16</v>
      </c>
      <c r="J266" s="5"/>
      <c r="K266" s="5"/>
      <c r="L266" s="137">
        <f t="shared" si="124"/>
        <v>1978</v>
      </c>
      <c r="M266" s="137">
        <f t="shared" si="125"/>
        <v>1978</v>
      </c>
      <c r="N266" s="33">
        <f t="shared" si="122"/>
        <v>0</v>
      </c>
      <c r="S266">
        <v>1</v>
      </c>
      <c r="T266" s="29">
        <f t="shared" si="126"/>
        <v>0</v>
      </c>
      <c r="U266" s="29">
        <f t="shared" si="127"/>
        <v>0</v>
      </c>
      <c r="V266" s="29">
        <f t="shared" si="128"/>
        <v>0</v>
      </c>
      <c r="W266" s="29">
        <f t="shared" si="129"/>
        <v>0</v>
      </c>
      <c r="X266" s="29">
        <f t="shared" si="130"/>
        <v>1978</v>
      </c>
      <c r="Z266" s="29"/>
    </row>
    <row r="267" spans="1:26" x14ac:dyDescent="0.3">
      <c r="A267" s="5" t="s">
        <v>3118</v>
      </c>
      <c r="B267" s="5" t="s">
        <v>8354</v>
      </c>
      <c r="C267" s="5">
        <v>8</v>
      </c>
      <c r="D267" s="160">
        <v>989</v>
      </c>
      <c r="E267" s="119">
        <v>44827</v>
      </c>
      <c r="F267" s="119">
        <v>44855</v>
      </c>
      <c r="G267" s="174">
        <v>0</v>
      </c>
      <c r="H267" s="5" t="s">
        <v>8346</v>
      </c>
      <c r="I267" s="22">
        <f t="shared" si="123"/>
        <v>8</v>
      </c>
      <c r="J267" s="5"/>
      <c r="K267" s="5"/>
      <c r="L267" s="137">
        <f t="shared" si="124"/>
        <v>989</v>
      </c>
      <c r="M267" s="137">
        <f t="shared" si="125"/>
        <v>989</v>
      </c>
      <c r="N267" s="33">
        <f t="shared" si="122"/>
        <v>0</v>
      </c>
      <c r="S267">
        <v>1</v>
      </c>
      <c r="T267" s="29">
        <f t="shared" si="126"/>
        <v>0</v>
      </c>
      <c r="U267" s="29">
        <f t="shared" si="127"/>
        <v>0</v>
      </c>
      <c r="V267" s="29">
        <f t="shared" si="128"/>
        <v>0</v>
      </c>
      <c r="W267" s="29">
        <f t="shared" si="129"/>
        <v>0</v>
      </c>
      <c r="X267" s="29">
        <f t="shared" si="130"/>
        <v>989</v>
      </c>
      <c r="Z267" s="29"/>
    </row>
    <row r="268" spans="1:26" x14ac:dyDescent="0.3">
      <c r="A268" s="5" t="s">
        <v>3152</v>
      </c>
      <c r="B268" s="5" t="s">
        <v>3153</v>
      </c>
      <c r="C268" s="5">
        <v>8</v>
      </c>
      <c r="D268" s="157">
        <v>1213</v>
      </c>
      <c r="E268" s="5" t="s">
        <v>6805</v>
      </c>
      <c r="F268" s="119">
        <v>44680</v>
      </c>
      <c r="G268" s="174">
        <v>0.78</v>
      </c>
      <c r="H268" s="5" t="s">
        <v>8344</v>
      </c>
      <c r="I268" s="22">
        <f t="shared" si="123"/>
        <v>1.7599999999999998</v>
      </c>
      <c r="J268" s="5"/>
      <c r="K268" s="5"/>
      <c r="L268" s="137">
        <f t="shared" si="124"/>
        <v>266.85999999999996</v>
      </c>
      <c r="M268" s="137">
        <f t="shared" si="125"/>
        <v>266.85999999999996</v>
      </c>
      <c r="N268" s="33">
        <f t="shared" si="122"/>
        <v>0</v>
      </c>
      <c r="Q268">
        <v>1</v>
      </c>
      <c r="T268" s="29">
        <f t="shared" si="126"/>
        <v>0</v>
      </c>
      <c r="U268" s="29">
        <f t="shared" si="127"/>
        <v>0</v>
      </c>
      <c r="V268" s="29">
        <f t="shared" si="128"/>
        <v>266.85999999999996</v>
      </c>
      <c r="W268" s="29">
        <f t="shared" si="129"/>
        <v>0</v>
      </c>
      <c r="X268" s="29">
        <f t="shared" si="130"/>
        <v>0</v>
      </c>
      <c r="Z268" s="29"/>
    </row>
    <row r="269" spans="1:26" x14ac:dyDescent="0.3">
      <c r="A269" s="5" t="s">
        <v>3152</v>
      </c>
      <c r="B269" s="5" t="s">
        <v>3153</v>
      </c>
      <c r="C269" s="5">
        <v>16</v>
      </c>
      <c r="D269" s="157">
        <v>1881</v>
      </c>
      <c r="E269" s="5" t="s">
        <v>6805</v>
      </c>
      <c r="F269" s="119">
        <v>44680</v>
      </c>
      <c r="G269" s="174">
        <v>0.78</v>
      </c>
      <c r="H269" s="5" t="s">
        <v>8345</v>
      </c>
      <c r="I269" s="22">
        <f t="shared" si="123"/>
        <v>3.5199999999999996</v>
      </c>
      <c r="J269" s="5"/>
      <c r="K269" s="5"/>
      <c r="L269" s="137">
        <f t="shared" si="124"/>
        <v>413.81999999999994</v>
      </c>
      <c r="M269" s="137">
        <f t="shared" si="125"/>
        <v>413.81999999999994</v>
      </c>
      <c r="N269" s="33">
        <f t="shared" si="122"/>
        <v>0</v>
      </c>
      <c r="Q269">
        <v>1</v>
      </c>
      <c r="T269" s="29">
        <f t="shared" si="126"/>
        <v>0</v>
      </c>
      <c r="U269" s="29">
        <f t="shared" si="127"/>
        <v>0</v>
      </c>
      <c r="V269" s="29">
        <f t="shared" si="128"/>
        <v>413.81999999999994</v>
      </c>
      <c r="W269" s="29">
        <f t="shared" si="129"/>
        <v>0</v>
      </c>
      <c r="X269" s="29">
        <f t="shared" si="130"/>
        <v>0</v>
      </c>
      <c r="Z269" s="29"/>
    </row>
    <row r="270" spans="1:26" x14ac:dyDescent="0.3">
      <c r="A270" s="5" t="s">
        <v>3154</v>
      </c>
      <c r="B270" s="5" t="s">
        <v>3155</v>
      </c>
      <c r="C270" s="5">
        <v>8</v>
      </c>
      <c r="D270" s="157">
        <v>1213</v>
      </c>
      <c r="E270" s="5" t="s">
        <v>6805</v>
      </c>
      <c r="F270" s="119">
        <v>44680</v>
      </c>
      <c r="G270" s="174">
        <v>0.95</v>
      </c>
      <c r="H270" s="5" t="s">
        <v>8344</v>
      </c>
      <c r="I270" s="22">
        <f t="shared" si="123"/>
        <v>0.40000000000000036</v>
      </c>
      <c r="J270" s="5"/>
      <c r="K270" s="5"/>
      <c r="L270" s="137">
        <f t="shared" si="124"/>
        <v>60.650000000000055</v>
      </c>
      <c r="M270" s="137">
        <f t="shared" si="125"/>
        <v>60.650000000000055</v>
      </c>
      <c r="N270" s="33">
        <f t="shared" si="122"/>
        <v>0</v>
      </c>
      <c r="Q270">
        <v>1</v>
      </c>
      <c r="T270" s="29">
        <f t="shared" si="126"/>
        <v>0</v>
      </c>
      <c r="U270" s="29">
        <f t="shared" si="127"/>
        <v>0</v>
      </c>
      <c r="V270" s="29">
        <f t="shared" si="128"/>
        <v>60.650000000000055</v>
      </c>
      <c r="W270" s="29">
        <f t="shared" si="129"/>
        <v>0</v>
      </c>
      <c r="X270" s="29">
        <f t="shared" si="130"/>
        <v>0</v>
      </c>
      <c r="Z270" s="29"/>
    </row>
    <row r="271" spans="1:26" x14ac:dyDescent="0.3">
      <c r="A271" s="5" t="s">
        <v>3154</v>
      </c>
      <c r="B271" s="5" t="s">
        <v>3155</v>
      </c>
      <c r="C271" s="5">
        <v>16</v>
      </c>
      <c r="D271" s="157">
        <v>1881</v>
      </c>
      <c r="E271" s="5" t="s">
        <v>6805</v>
      </c>
      <c r="F271" s="119">
        <v>44680</v>
      </c>
      <c r="G271" s="174">
        <v>0.95</v>
      </c>
      <c r="H271" s="5" t="s">
        <v>8345</v>
      </c>
      <c r="I271" s="22">
        <f t="shared" si="123"/>
        <v>0.80000000000000071</v>
      </c>
      <c r="J271" s="5"/>
      <c r="K271" s="5"/>
      <c r="L271" s="137">
        <f t="shared" si="124"/>
        <v>94.050000000000082</v>
      </c>
      <c r="M271" s="137">
        <f t="shared" si="125"/>
        <v>94.050000000000082</v>
      </c>
      <c r="N271" s="33">
        <f t="shared" si="122"/>
        <v>0</v>
      </c>
      <c r="Q271">
        <v>1</v>
      </c>
      <c r="T271" s="29">
        <f t="shared" si="126"/>
        <v>0</v>
      </c>
      <c r="U271" s="29">
        <f t="shared" si="127"/>
        <v>0</v>
      </c>
      <c r="V271" s="29">
        <f t="shared" si="128"/>
        <v>94.050000000000082</v>
      </c>
      <c r="W271" s="29">
        <f t="shared" si="129"/>
        <v>0</v>
      </c>
      <c r="X271" s="29">
        <f t="shared" si="130"/>
        <v>0</v>
      </c>
      <c r="Z271" s="29"/>
    </row>
    <row r="272" spans="1:26" x14ac:dyDescent="0.3">
      <c r="A272" s="5" t="s">
        <v>3158</v>
      </c>
      <c r="B272" s="5" t="s">
        <v>3159</v>
      </c>
      <c r="C272" s="5">
        <v>96</v>
      </c>
      <c r="D272" s="157">
        <v>14562</v>
      </c>
      <c r="E272" s="5" t="s">
        <v>7182</v>
      </c>
      <c r="F272" s="119">
        <v>44680</v>
      </c>
      <c r="G272" s="174">
        <v>0.55000000000000004</v>
      </c>
      <c r="H272" s="5" t="s">
        <v>8344</v>
      </c>
      <c r="I272" s="22">
        <f t="shared" si="123"/>
        <v>43.199999999999996</v>
      </c>
      <c r="J272" s="5"/>
      <c r="K272" s="5"/>
      <c r="L272" s="137">
        <f t="shared" si="124"/>
        <v>6552.9</v>
      </c>
      <c r="M272" s="137">
        <f t="shared" si="125"/>
        <v>6552.9</v>
      </c>
      <c r="N272" s="33">
        <f t="shared" si="122"/>
        <v>0</v>
      </c>
      <c r="Q272">
        <v>1</v>
      </c>
      <c r="T272" s="29">
        <f t="shared" si="126"/>
        <v>0</v>
      </c>
      <c r="U272" s="29">
        <f t="shared" si="127"/>
        <v>0</v>
      </c>
      <c r="V272" s="29">
        <f t="shared" si="128"/>
        <v>6552.9</v>
      </c>
      <c r="W272" s="29">
        <f t="shared" si="129"/>
        <v>0</v>
      </c>
      <c r="X272" s="29">
        <f t="shared" si="130"/>
        <v>0</v>
      </c>
      <c r="Z272" s="29"/>
    </row>
    <row r="273" spans="1:26" x14ac:dyDescent="0.3">
      <c r="A273" s="5" t="s">
        <v>3158</v>
      </c>
      <c r="B273" s="5" t="s">
        <v>3159</v>
      </c>
      <c r="C273" s="5">
        <v>48</v>
      </c>
      <c r="D273" s="157">
        <v>5642</v>
      </c>
      <c r="E273" s="5" t="s">
        <v>7182</v>
      </c>
      <c r="F273" s="119">
        <v>44680</v>
      </c>
      <c r="G273" s="174">
        <v>0.55000000000000004</v>
      </c>
      <c r="H273" s="5" t="s">
        <v>8345</v>
      </c>
      <c r="I273" s="22">
        <f t="shared" si="123"/>
        <v>21.599999999999998</v>
      </c>
      <c r="J273" s="5"/>
      <c r="K273" s="5"/>
      <c r="L273" s="137">
        <f t="shared" si="124"/>
        <v>2538.8999999999996</v>
      </c>
      <c r="M273" s="137">
        <f t="shared" si="125"/>
        <v>2538.8999999999996</v>
      </c>
      <c r="N273" s="33">
        <f t="shared" si="122"/>
        <v>0</v>
      </c>
      <c r="Q273">
        <v>1</v>
      </c>
      <c r="T273" s="29">
        <f t="shared" si="126"/>
        <v>0</v>
      </c>
      <c r="U273" s="29">
        <f t="shared" si="127"/>
        <v>0</v>
      </c>
      <c r="V273" s="29">
        <f t="shared" si="128"/>
        <v>2538.8999999999996</v>
      </c>
      <c r="W273" s="29">
        <f t="shared" si="129"/>
        <v>0</v>
      </c>
      <c r="X273" s="29">
        <f t="shared" si="130"/>
        <v>0</v>
      </c>
      <c r="Z273" s="29"/>
    </row>
    <row r="274" spans="1:26" x14ac:dyDescent="0.3">
      <c r="A274" s="5" t="s">
        <v>3158</v>
      </c>
      <c r="B274" s="5" t="s">
        <v>3159</v>
      </c>
      <c r="C274" s="5">
        <v>48</v>
      </c>
      <c r="D274" s="157">
        <v>5642</v>
      </c>
      <c r="E274" s="5" t="s">
        <v>7182</v>
      </c>
      <c r="F274" s="119">
        <v>44680</v>
      </c>
      <c r="G274" s="174">
        <v>0.55000000000000004</v>
      </c>
      <c r="H274" s="5" t="s">
        <v>8346</v>
      </c>
      <c r="I274" s="22">
        <f t="shared" si="123"/>
        <v>21.599999999999998</v>
      </c>
      <c r="J274" s="5"/>
      <c r="K274" s="5"/>
      <c r="L274" s="137">
        <f t="shared" si="124"/>
        <v>2538.8999999999996</v>
      </c>
      <c r="M274" s="137">
        <f t="shared" si="125"/>
        <v>2538.8999999999996</v>
      </c>
      <c r="N274" s="33">
        <f t="shared" si="122"/>
        <v>0</v>
      </c>
      <c r="Q274">
        <v>1</v>
      </c>
      <c r="T274" s="29">
        <f t="shared" si="126"/>
        <v>0</v>
      </c>
      <c r="U274" s="29">
        <f t="shared" si="127"/>
        <v>0</v>
      </c>
      <c r="V274" s="29">
        <f t="shared" si="128"/>
        <v>2538.8999999999996</v>
      </c>
      <c r="W274" s="29">
        <f t="shared" si="129"/>
        <v>0</v>
      </c>
      <c r="X274" s="29">
        <f t="shared" si="130"/>
        <v>0</v>
      </c>
      <c r="Z274" s="29"/>
    </row>
    <row r="275" spans="1:26" x14ac:dyDescent="0.3">
      <c r="A275" s="5" t="s">
        <v>3160</v>
      </c>
      <c r="B275" s="5" t="s">
        <v>3161</v>
      </c>
      <c r="C275" s="5">
        <v>8</v>
      </c>
      <c r="D275" s="157">
        <v>1250</v>
      </c>
      <c r="E275" s="119">
        <v>44652</v>
      </c>
      <c r="F275" s="119">
        <v>44665</v>
      </c>
      <c r="G275" s="174">
        <v>0</v>
      </c>
      <c r="H275" s="5" t="s">
        <v>8344</v>
      </c>
      <c r="I275" s="22">
        <f t="shared" si="123"/>
        <v>8</v>
      </c>
      <c r="J275" s="5"/>
      <c r="K275" s="5"/>
      <c r="L275" s="137">
        <f t="shared" si="124"/>
        <v>1250</v>
      </c>
      <c r="M275" s="137">
        <f t="shared" si="125"/>
        <v>1250</v>
      </c>
      <c r="N275" s="33">
        <f t="shared" si="122"/>
        <v>0</v>
      </c>
      <c r="S275">
        <v>1</v>
      </c>
      <c r="T275" s="29">
        <f t="shared" si="126"/>
        <v>0</v>
      </c>
      <c r="U275" s="29">
        <f t="shared" si="127"/>
        <v>0</v>
      </c>
      <c r="V275" s="29">
        <f t="shared" si="128"/>
        <v>0</v>
      </c>
      <c r="W275" s="29">
        <f t="shared" si="129"/>
        <v>0</v>
      </c>
      <c r="X275" s="29">
        <f t="shared" si="130"/>
        <v>1250</v>
      </c>
      <c r="Z275" s="29"/>
    </row>
    <row r="276" spans="1:26" x14ac:dyDescent="0.3">
      <c r="A276" s="5" t="s">
        <v>3160</v>
      </c>
      <c r="B276" s="5" t="s">
        <v>3161</v>
      </c>
      <c r="C276" s="5">
        <v>16</v>
      </c>
      <c r="D276" s="157">
        <v>1937</v>
      </c>
      <c r="E276" s="119">
        <v>44652</v>
      </c>
      <c r="F276" s="119">
        <v>44665</v>
      </c>
      <c r="G276" s="174">
        <v>0</v>
      </c>
      <c r="H276" s="5" t="s">
        <v>8345</v>
      </c>
      <c r="I276" s="22">
        <f t="shared" si="123"/>
        <v>16</v>
      </c>
      <c r="J276" s="5"/>
      <c r="K276" s="5"/>
      <c r="L276" s="137">
        <f t="shared" si="124"/>
        <v>1937</v>
      </c>
      <c r="M276" s="137">
        <f t="shared" si="125"/>
        <v>1937</v>
      </c>
      <c r="N276" s="33">
        <f t="shared" si="122"/>
        <v>0</v>
      </c>
      <c r="S276">
        <v>1</v>
      </c>
      <c r="T276" s="29">
        <f t="shared" si="126"/>
        <v>0</v>
      </c>
      <c r="U276" s="29">
        <f t="shared" si="127"/>
        <v>0</v>
      </c>
      <c r="V276" s="29">
        <f t="shared" si="128"/>
        <v>0</v>
      </c>
      <c r="W276" s="29">
        <f t="shared" si="129"/>
        <v>0</v>
      </c>
      <c r="X276" s="29">
        <f t="shared" si="130"/>
        <v>1937</v>
      </c>
      <c r="Z276" s="29"/>
    </row>
    <row r="277" spans="1:26" x14ac:dyDescent="0.3">
      <c r="A277" s="5" t="s">
        <v>3162</v>
      </c>
      <c r="B277" s="5" t="s">
        <v>3163</v>
      </c>
      <c r="C277" s="5">
        <v>20</v>
      </c>
      <c r="D277" s="157">
        <v>3125</v>
      </c>
      <c r="E277" s="119">
        <v>44666</v>
      </c>
      <c r="F277" s="119">
        <v>44679</v>
      </c>
      <c r="G277" s="174">
        <v>0</v>
      </c>
      <c r="H277" s="5" t="s">
        <v>8344</v>
      </c>
      <c r="I277" s="22">
        <f t="shared" si="123"/>
        <v>20</v>
      </c>
      <c r="J277" s="5"/>
      <c r="K277" s="5"/>
      <c r="L277" s="137">
        <f t="shared" si="124"/>
        <v>3125</v>
      </c>
      <c r="M277" s="137">
        <f t="shared" si="125"/>
        <v>3125</v>
      </c>
      <c r="N277" s="33">
        <f t="shared" si="122"/>
        <v>0</v>
      </c>
      <c r="S277">
        <v>1</v>
      </c>
      <c r="T277" s="29">
        <f t="shared" si="126"/>
        <v>0</v>
      </c>
      <c r="U277" s="29">
        <f t="shared" si="127"/>
        <v>0</v>
      </c>
      <c r="V277" s="29">
        <f t="shared" si="128"/>
        <v>0</v>
      </c>
      <c r="W277" s="29">
        <f t="shared" si="129"/>
        <v>0</v>
      </c>
      <c r="X277" s="29">
        <f t="shared" si="130"/>
        <v>3125</v>
      </c>
      <c r="Z277" s="29"/>
    </row>
    <row r="278" spans="1:26" x14ac:dyDescent="0.3">
      <c r="A278" s="5" t="s">
        <v>3162</v>
      </c>
      <c r="B278" s="5" t="s">
        <v>3163</v>
      </c>
      <c r="C278" s="5">
        <v>8</v>
      </c>
      <c r="D278" s="160">
        <v>969</v>
      </c>
      <c r="E278" s="119">
        <v>44666</v>
      </c>
      <c r="F278" s="119">
        <v>44679</v>
      </c>
      <c r="G278" s="174">
        <v>0</v>
      </c>
      <c r="H278" s="5" t="s">
        <v>8345</v>
      </c>
      <c r="I278" s="22">
        <f t="shared" si="123"/>
        <v>8</v>
      </c>
      <c r="J278" s="5"/>
      <c r="K278" s="5"/>
      <c r="L278" s="137">
        <f t="shared" si="124"/>
        <v>969</v>
      </c>
      <c r="M278" s="137">
        <f t="shared" si="125"/>
        <v>969</v>
      </c>
      <c r="N278" s="33">
        <f t="shared" si="122"/>
        <v>0</v>
      </c>
      <c r="S278">
        <v>1</v>
      </c>
      <c r="T278" s="29">
        <f t="shared" si="126"/>
        <v>0</v>
      </c>
      <c r="U278" s="29">
        <f t="shared" si="127"/>
        <v>0</v>
      </c>
      <c r="V278" s="29">
        <f t="shared" si="128"/>
        <v>0</v>
      </c>
      <c r="W278" s="29">
        <f t="shared" si="129"/>
        <v>0</v>
      </c>
      <c r="X278" s="29">
        <f t="shared" si="130"/>
        <v>969</v>
      </c>
      <c r="Z278" s="29"/>
    </row>
    <row r="279" spans="1:26" x14ac:dyDescent="0.3">
      <c r="A279" s="5" t="s">
        <v>3162</v>
      </c>
      <c r="B279" s="5" t="s">
        <v>3163</v>
      </c>
      <c r="C279" s="5">
        <v>8</v>
      </c>
      <c r="D279" s="160">
        <v>969</v>
      </c>
      <c r="E279" s="119">
        <v>44666</v>
      </c>
      <c r="F279" s="119">
        <v>44679</v>
      </c>
      <c r="G279" s="174">
        <v>0</v>
      </c>
      <c r="H279" s="5" t="s">
        <v>8346</v>
      </c>
      <c r="I279" s="22">
        <f t="shared" si="123"/>
        <v>8</v>
      </c>
      <c r="J279" s="5"/>
      <c r="K279" s="5"/>
      <c r="L279" s="137">
        <f t="shared" si="124"/>
        <v>969</v>
      </c>
      <c r="M279" s="137">
        <f t="shared" si="125"/>
        <v>969</v>
      </c>
      <c r="N279" s="33">
        <f t="shared" si="122"/>
        <v>0</v>
      </c>
      <c r="S279">
        <v>1</v>
      </c>
      <c r="T279" s="29">
        <f t="shared" si="126"/>
        <v>0</v>
      </c>
      <c r="U279" s="29">
        <f t="shared" si="127"/>
        <v>0</v>
      </c>
      <c r="V279" s="29">
        <f t="shared" si="128"/>
        <v>0</v>
      </c>
      <c r="W279" s="29">
        <f t="shared" si="129"/>
        <v>0</v>
      </c>
      <c r="X279" s="29">
        <f t="shared" si="130"/>
        <v>969</v>
      </c>
      <c r="Z279" s="29"/>
    </row>
    <row r="280" spans="1:26" x14ac:dyDescent="0.3">
      <c r="A280" s="5" t="s">
        <v>3164</v>
      </c>
      <c r="B280" s="5" t="s">
        <v>3165</v>
      </c>
      <c r="C280" s="5">
        <v>32</v>
      </c>
      <c r="D280" s="157">
        <v>4999</v>
      </c>
      <c r="E280" s="119">
        <v>44680</v>
      </c>
      <c r="F280" s="119">
        <v>44722</v>
      </c>
      <c r="G280" s="174">
        <v>0</v>
      </c>
      <c r="H280" s="5" t="s">
        <v>8344</v>
      </c>
      <c r="I280" s="22">
        <f t="shared" si="123"/>
        <v>32</v>
      </c>
      <c r="J280" s="5"/>
      <c r="K280" s="5"/>
      <c r="L280" s="137">
        <f t="shared" si="124"/>
        <v>4999</v>
      </c>
      <c r="M280" s="137">
        <f t="shared" si="125"/>
        <v>4999</v>
      </c>
      <c r="N280" s="33">
        <f t="shared" si="122"/>
        <v>0</v>
      </c>
      <c r="S280">
        <v>1</v>
      </c>
      <c r="T280" s="29">
        <f t="shared" si="126"/>
        <v>0</v>
      </c>
      <c r="U280" s="29">
        <f t="shared" si="127"/>
        <v>0</v>
      </c>
      <c r="V280" s="29">
        <f t="shared" si="128"/>
        <v>0</v>
      </c>
      <c r="W280" s="29">
        <f t="shared" si="129"/>
        <v>0</v>
      </c>
      <c r="X280" s="29">
        <f t="shared" si="130"/>
        <v>4999</v>
      </c>
      <c r="Z280" s="29"/>
    </row>
    <row r="281" spans="1:26" x14ac:dyDescent="0.3">
      <c r="A281" s="5" t="s">
        <v>3164</v>
      </c>
      <c r="B281" s="5" t="s">
        <v>3165</v>
      </c>
      <c r="C281" s="5">
        <v>72</v>
      </c>
      <c r="D281" s="157">
        <v>8717</v>
      </c>
      <c r="E281" s="119">
        <v>44680</v>
      </c>
      <c r="F281" s="119">
        <v>44722</v>
      </c>
      <c r="G281" s="174">
        <v>0</v>
      </c>
      <c r="H281" s="5" t="s">
        <v>8345</v>
      </c>
      <c r="I281" s="22">
        <f t="shared" si="123"/>
        <v>72</v>
      </c>
      <c r="J281" s="5"/>
      <c r="K281" s="5"/>
      <c r="L281" s="137">
        <f t="shared" si="124"/>
        <v>8717</v>
      </c>
      <c r="M281" s="137">
        <f t="shared" si="125"/>
        <v>8717</v>
      </c>
      <c r="N281" s="33">
        <f t="shared" si="122"/>
        <v>0</v>
      </c>
      <c r="S281">
        <v>1</v>
      </c>
      <c r="T281" s="29">
        <f t="shared" si="126"/>
        <v>0</v>
      </c>
      <c r="U281" s="29">
        <f t="shared" si="127"/>
        <v>0</v>
      </c>
      <c r="V281" s="29">
        <f t="shared" si="128"/>
        <v>0</v>
      </c>
      <c r="W281" s="29">
        <f t="shared" si="129"/>
        <v>0</v>
      </c>
      <c r="X281" s="29">
        <f t="shared" si="130"/>
        <v>8717</v>
      </c>
      <c r="Z281" s="29"/>
    </row>
    <row r="282" spans="1:26" x14ac:dyDescent="0.3">
      <c r="A282" s="5" t="s">
        <v>3166</v>
      </c>
      <c r="B282" s="5" t="s">
        <v>3167</v>
      </c>
      <c r="C282" s="5">
        <v>24</v>
      </c>
      <c r="D282" s="157">
        <v>3750</v>
      </c>
      <c r="E282" s="119">
        <v>44725</v>
      </c>
      <c r="F282" s="119">
        <v>44767</v>
      </c>
      <c r="G282" s="174">
        <v>0</v>
      </c>
      <c r="H282" s="5" t="s">
        <v>8344</v>
      </c>
      <c r="I282" s="22">
        <f t="shared" si="123"/>
        <v>24</v>
      </c>
      <c r="J282" s="5"/>
      <c r="K282" s="5"/>
      <c r="L282" s="137">
        <f t="shared" si="124"/>
        <v>3750</v>
      </c>
      <c r="M282" s="137">
        <f t="shared" si="125"/>
        <v>3750</v>
      </c>
      <c r="N282" s="33">
        <f t="shared" si="122"/>
        <v>0</v>
      </c>
      <c r="S282">
        <v>1</v>
      </c>
      <c r="T282" s="29">
        <f t="shared" si="126"/>
        <v>0</v>
      </c>
      <c r="U282" s="29">
        <f t="shared" si="127"/>
        <v>0</v>
      </c>
      <c r="V282" s="29">
        <f t="shared" si="128"/>
        <v>0</v>
      </c>
      <c r="W282" s="29">
        <f t="shared" si="129"/>
        <v>0</v>
      </c>
      <c r="X282" s="29">
        <f t="shared" si="130"/>
        <v>3750</v>
      </c>
      <c r="Z282" s="29"/>
    </row>
    <row r="283" spans="1:26" x14ac:dyDescent="0.3">
      <c r="A283" s="5" t="s">
        <v>3166</v>
      </c>
      <c r="B283" s="5" t="s">
        <v>3167</v>
      </c>
      <c r="C283" s="5">
        <v>24</v>
      </c>
      <c r="D283" s="157">
        <v>2906</v>
      </c>
      <c r="E283" s="119">
        <v>44725</v>
      </c>
      <c r="F283" s="119">
        <v>44767</v>
      </c>
      <c r="G283" s="174">
        <v>0</v>
      </c>
      <c r="H283" s="5" t="s">
        <v>8345</v>
      </c>
      <c r="I283" s="22">
        <f t="shared" si="123"/>
        <v>24</v>
      </c>
      <c r="J283" s="5"/>
      <c r="K283" s="5"/>
      <c r="L283" s="137">
        <f t="shared" si="124"/>
        <v>2906</v>
      </c>
      <c r="M283" s="137">
        <f t="shared" si="125"/>
        <v>2906</v>
      </c>
      <c r="N283" s="33">
        <f t="shared" si="122"/>
        <v>0</v>
      </c>
      <c r="S283">
        <v>1</v>
      </c>
      <c r="T283" s="29">
        <f t="shared" si="126"/>
        <v>0</v>
      </c>
      <c r="U283" s="29">
        <f t="shared" si="127"/>
        <v>0</v>
      </c>
      <c r="V283" s="29">
        <f t="shared" si="128"/>
        <v>0</v>
      </c>
      <c r="W283" s="29">
        <f t="shared" si="129"/>
        <v>0</v>
      </c>
      <c r="X283" s="29">
        <f t="shared" si="130"/>
        <v>2906</v>
      </c>
      <c r="Z283" s="29"/>
    </row>
    <row r="284" spans="1:26" x14ac:dyDescent="0.3">
      <c r="A284" s="5" t="s">
        <v>3168</v>
      </c>
      <c r="B284" s="5" t="s">
        <v>3169</v>
      </c>
      <c r="C284" s="5">
        <v>96</v>
      </c>
      <c r="D284" s="157">
        <v>15232</v>
      </c>
      <c r="E284" s="119">
        <v>44768</v>
      </c>
      <c r="F284" s="119">
        <v>44914</v>
      </c>
      <c r="G284" s="174">
        <v>0</v>
      </c>
      <c r="H284" s="5" t="s">
        <v>8344</v>
      </c>
      <c r="I284" s="22">
        <f t="shared" si="123"/>
        <v>96</v>
      </c>
      <c r="J284" s="5"/>
      <c r="K284" s="5"/>
      <c r="L284" s="137">
        <f t="shared" si="124"/>
        <v>15232</v>
      </c>
      <c r="M284" s="137">
        <f t="shared" si="125"/>
        <v>15232</v>
      </c>
      <c r="N284" s="33">
        <f t="shared" si="122"/>
        <v>0</v>
      </c>
      <c r="S284">
        <v>1</v>
      </c>
      <c r="T284" s="29">
        <f t="shared" si="126"/>
        <v>0</v>
      </c>
      <c r="U284" s="29">
        <f t="shared" si="127"/>
        <v>0</v>
      </c>
      <c r="V284" s="29">
        <f t="shared" si="128"/>
        <v>0</v>
      </c>
      <c r="W284" s="29">
        <f t="shared" si="129"/>
        <v>0</v>
      </c>
      <c r="X284" s="29">
        <f t="shared" si="130"/>
        <v>15232</v>
      </c>
      <c r="Z284" s="29"/>
    </row>
    <row r="285" spans="1:26" x14ac:dyDescent="0.3">
      <c r="A285" s="5" t="s">
        <v>3168</v>
      </c>
      <c r="B285" s="5" t="s">
        <v>3169</v>
      </c>
      <c r="C285" s="5">
        <v>96</v>
      </c>
      <c r="D285" s="157">
        <v>11804</v>
      </c>
      <c r="E285" s="119">
        <v>44768</v>
      </c>
      <c r="F285" s="119">
        <v>44914</v>
      </c>
      <c r="G285" s="174">
        <v>0</v>
      </c>
      <c r="H285" s="5" t="s">
        <v>8345</v>
      </c>
      <c r="I285" s="22">
        <f t="shared" si="123"/>
        <v>96</v>
      </c>
      <c r="J285" s="5"/>
      <c r="K285" s="5"/>
      <c r="L285" s="137">
        <f t="shared" si="124"/>
        <v>11804</v>
      </c>
      <c r="M285" s="137">
        <f t="shared" si="125"/>
        <v>11804</v>
      </c>
      <c r="N285" s="33">
        <f t="shared" si="122"/>
        <v>0</v>
      </c>
      <c r="S285">
        <v>1</v>
      </c>
      <c r="T285" s="29">
        <f t="shared" si="126"/>
        <v>0</v>
      </c>
      <c r="U285" s="29">
        <f t="shared" si="127"/>
        <v>0</v>
      </c>
      <c r="V285" s="29">
        <f t="shared" si="128"/>
        <v>0</v>
      </c>
      <c r="W285" s="29">
        <f t="shared" si="129"/>
        <v>0</v>
      </c>
      <c r="X285" s="29">
        <f t="shared" si="130"/>
        <v>11804</v>
      </c>
      <c r="Z285" s="29"/>
    </row>
    <row r="286" spans="1:26" x14ac:dyDescent="0.3">
      <c r="A286" s="5" t="s">
        <v>3170</v>
      </c>
      <c r="B286" s="5" t="s">
        <v>3171</v>
      </c>
      <c r="C286" s="5">
        <v>54000</v>
      </c>
      <c r="D286" s="157">
        <v>64595</v>
      </c>
      <c r="E286" s="119">
        <v>44768</v>
      </c>
      <c r="F286" s="119">
        <v>44914</v>
      </c>
      <c r="G286" s="174">
        <v>0</v>
      </c>
      <c r="H286" s="5" t="s">
        <v>8320</v>
      </c>
      <c r="I286" s="22">
        <f t="shared" si="123"/>
        <v>54000</v>
      </c>
      <c r="J286" s="5"/>
      <c r="K286" s="5"/>
      <c r="L286" s="137">
        <f t="shared" si="124"/>
        <v>64595</v>
      </c>
      <c r="M286" s="137">
        <f t="shared" si="125"/>
        <v>64595</v>
      </c>
      <c r="N286" s="33">
        <f t="shared" si="122"/>
        <v>0</v>
      </c>
      <c r="P286">
        <v>1</v>
      </c>
      <c r="T286" s="29">
        <f t="shared" si="126"/>
        <v>0</v>
      </c>
      <c r="U286" s="29">
        <f t="shared" si="127"/>
        <v>64595</v>
      </c>
      <c r="V286" s="29">
        <f t="shared" si="128"/>
        <v>0</v>
      </c>
      <c r="W286" s="29">
        <f t="shared" si="129"/>
        <v>0</v>
      </c>
      <c r="X286" s="29">
        <f t="shared" si="130"/>
        <v>0</v>
      </c>
      <c r="Z286" s="29"/>
    </row>
    <row r="287" spans="1:26" x14ac:dyDescent="0.3">
      <c r="A287" s="5" t="s">
        <v>3172</v>
      </c>
      <c r="B287" s="5" t="s">
        <v>3173</v>
      </c>
      <c r="C287" s="5">
        <v>16</v>
      </c>
      <c r="D287" s="157">
        <v>2575</v>
      </c>
      <c r="E287" s="119">
        <v>44915</v>
      </c>
      <c r="F287" s="119">
        <v>44945</v>
      </c>
      <c r="G287" s="174">
        <v>0</v>
      </c>
      <c r="H287" s="5" t="s">
        <v>8344</v>
      </c>
      <c r="I287" s="22">
        <f>C287*(1-G287)</f>
        <v>16</v>
      </c>
      <c r="J287" s="5"/>
      <c r="K287" s="5"/>
      <c r="L287" s="137">
        <f>D287*(1-G287)</f>
        <v>2575</v>
      </c>
      <c r="M287" s="137">
        <f>IF(J287="",L287,(D287/C287)*J287)</f>
        <v>2575</v>
      </c>
      <c r="N287" s="33">
        <f t="shared" si="122"/>
        <v>0</v>
      </c>
      <c r="S287">
        <v>1</v>
      </c>
      <c r="T287" s="29">
        <f t="shared" si="126"/>
        <v>0</v>
      </c>
      <c r="U287" s="29">
        <f t="shared" si="127"/>
        <v>0</v>
      </c>
      <c r="V287" s="29">
        <f t="shared" si="128"/>
        <v>0</v>
      </c>
      <c r="W287" s="29">
        <f t="shared" si="129"/>
        <v>0</v>
      </c>
      <c r="X287" s="29">
        <f t="shared" si="130"/>
        <v>2575</v>
      </c>
      <c r="Z287" s="29"/>
    </row>
    <row r="288" spans="1:26" x14ac:dyDescent="0.3">
      <c r="A288" s="5" t="s">
        <v>3172</v>
      </c>
      <c r="B288" s="5" t="s">
        <v>3173</v>
      </c>
      <c r="C288" s="5">
        <v>16</v>
      </c>
      <c r="D288" s="157">
        <v>1995</v>
      </c>
      <c r="E288" s="119">
        <v>44915</v>
      </c>
      <c r="F288" s="119">
        <v>44945</v>
      </c>
      <c r="G288" s="174">
        <v>0</v>
      </c>
      <c r="H288" s="5" t="s">
        <v>8345</v>
      </c>
      <c r="I288" s="22">
        <f t="shared" ref="I288:I298" si="131">C288*(1-G288)</f>
        <v>16</v>
      </c>
      <c r="J288" s="5"/>
      <c r="K288" s="5"/>
      <c r="L288" s="137">
        <f t="shared" ref="L288:L298" si="132">D288*(1-G288)</f>
        <v>1995</v>
      </c>
      <c r="M288" s="137">
        <f t="shared" ref="M288:M298" si="133">IF(J288="",L288,(D288/C288)*J288)</f>
        <v>1995</v>
      </c>
      <c r="N288" s="33">
        <f t="shared" si="122"/>
        <v>0</v>
      </c>
      <c r="S288">
        <v>1</v>
      </c>
      <c r="T288" s="29">
        <f t="shared" si="126"/>
        <v>0</v>
      </c>
      <c r="U288" s="29">
        <f t="shared" si="127"/>
        <v>0</v>
      </c>
      <c r="V288" s="29">
        <f t="shared" si="128"/>
        <v>0</v>
      </c>
      <c r="W288" s="29">
        <f t="shared" si="129"/>
        <v>0</v>
      </c>
      <c r="X288" s="29">
        <f t="shared" si="130"/>
        <v>1995</v>
      </c>
      <c r="Z288" s="29"/>
    </row>
    <row r="289" spans="1:26" x14ac:dyDescent="0.3">
      <c r="A289" s="5" t="s">
        <v>3172</v>
      </c>
      <c r="B289" s="5" t="s">
        <v>3173</v>
      </c>
      <c r="C289" s="5">
        <v>8</v>
      </c>
      <c r="D289" s="160">
        <v>998</v>
      </c>
      <c r="E289" s="119">
        <v>44915</v>
      </c>
      <c r="F289" s="119">
        <v>44945</v>
      </c>
      <c r="G289" s="174">
        <v>0</v>
      </c>
      <c r="H289" s="5" t="s">
        <v>8346</v>
      </c>
      <c r="I289" s="22">
        <f t="shared" si="131"/>
        <v>8</v>
      </c>
      <c r="J289" s="5"/>
      <c r="K289" s="5"/>
      <c r="L289" s="137">
        <f t="shared" si="132"/>
        <v>998</v>
      </c>
      <c r="M289" s="137">
        <f t="shared" si="133"/>
        <v>998</v>
      </c>
      <c r="N289" s="33">
        <f t="shared" si="122"/>
        <v>0</v>
      </c>
      <c r="S289">
        <v>1</v>
      </c>
      <c r="T289" s="29">
        <f t="shared" si="126"/>
        <v>0</v>
      </c>
      <c r="U289" s="29">
        <f t="shared" si="127"/>
        <v>0</v>
      </c>
      <c r="V289" s="29">
        <f t="shared" si="128"/>
        <v>0</v>
      </c>
      <c r="W289" s="29">
        <f t="shared" si="129"/>
        <v>0</v>
      </c>
      <c r="X289" s="29">
        <f t="shared" si="130"/>
        <v>998</v>
      </c>
      <c r="Z289" s="29"/>
    </row>
    <row r="290" spans="1:26" x14ac:dyDescent="0.3">
      <c r="A290" s="140" t="s">
        <v>8627</v>
      </c>
      <c r="B290" s="140"/>
      <c r="C290" s="140">
        <v>12180</v>
      </c>
      <c r="D290" s="158">
        <v>39094</v>
      </c>
      <c r="E290" s="140" t="s">
        <v>8496</v>
      </c>
      <c r="F290" s="147">
        <v>44825</v>
      </c>
      <c r="G290" s="175"/>
      <c r="H290" s="140"/>
      <c r="I290" s="145"/>
      <c r="J290" s="140"/>
      <c r="K290" s="140"/>
      <c r="L290" s="142"/>
      <c r="M290" s="142"/>
      <c r="N290" s="149"/>
      <c r="T290" s="29"/>
      <c r="U290" s="29"/>
      <c r="V290" s="29"/>
      <c r="W290" s="29"/>
      <c r="X290" s="29"/>
      <c r="Z290" s="29"/>
    </row>
    <row r="291" spans="1:26" x14ac:dyDescent="0.3">
      <c r="A291" s="5" t="s">
        <v>2924</v>
      </c>
      <c r="B291" s="5" t="s">
        <v>2925</v>
      </c>
      <c r="C291" s="5">
        <v>8</v>
      </c>
      <c r="D291" s="160">
        <v>969</v>
      </c>
      <c r="E291" s="5" t="s">
        <v>8497</v>
      </c>
      <c r="F291" s="119">
        <v>44680</v>
      </c>
      <c r="G291" s="174">
        <v>0.6</v>
      </c>
      <c r="H291" s="5" t="s">
        <v>8345</v>
      </c>
      <c r="I291" s="22">
        <f t="shared" si="131"/>
        <v>3.2</v>
      </c>
      <c r="J291" s="5"/>
      <c r="K291" s="5"/>
      <c r="L291" s="137">
        <f t="shared" si="132"/>
        <v>387.6</v>
      </c>
      <c r="M291" s="137">
        <f t="shared" si="133"/>
        <v>387.6</v>
      </c>
      <c r="N291" s="33">
        <f t="shared" si="122"/>
        <v>0</v>
      </c>
      <c r="Q291">
        <v>1</v>
      </c>
      <c r="T291" s="29">
        <f t="shared" ref="T291:T301" si="134">O291*M291</f>
        <v>0</v>
      </c>
      <c r="U291" s="29">
        <f t="shared" ref="U291:U301" si="135">P291*M291</f>
        <v>0</v>
      </c>
      <c r="V291" s="29">
        <f t="shared" ref="V291:V301" si="136">Q291*M291</f>
        <v>387.6</v>
      </c>
      <c r="W291" s="29">
        <f t="shared" ref="W291:W301" si="137">R291*M291</f>
        <v>0</v>
      </c>
      <c r="X291" s="29">
        <f t="shared" ref="X291:X301" si="138">S291*M291</f>
        <v>0</v>
      </c>
      <c r="Z291" s="29"/>
    </row>
    <row r="292" spans="1:26" x14ac:dyDescent="0.3">
      <c r="A292" s="5" t="s">
        <v>2924</v>
      </c>
      <c r="B292" s="5" t="s">
        <v>2925</v>
      </c>
      <c r="C292" s="5">
        <v>8</v>
      </c>
      <c r="D292" s="157">
        <v>1250</v>
      </c>
      <c r="E292" s="5" t="s">
        <v>8497</v>
      </c>
      <c r="F292" s="119">
        <v>44680</v>
      </c>
      <c r="G292" s="174">
        <v>0.6</v>
      </c>
      <c r="H292" s="5" t="s">
        <v>8341</v>
      </c>
      <c r="I292" s="22">
        <f t="shared" si="131"/>
        <v>3.2</v>
      </c>
      <c r="J292" s="5"/>
      <c r="K292" s="5"/>
      <c r="L292" s="137">
        <f t="shared" si="132"/>
        <v>500</v>
      </c>
      <c r="M292" s="137">
        <f t="shared" si="133"/>
        <v>500</v>
      </c>
      <c r="N292" s="33">
        <f t="shared" si="122"/>
        <v>0</v>
      </c>
      <c r="Q292">
        <v>1</v>
      </c>
      <c r="T292" s="29">
        <f t="shared" si="134"/>
        <v>0</v>
      </c>
      <c r="U292" s="29">
        <f t="shared" si="135"/>
        <v>0</v>
      </c>
      <c r="V292" s="29">
        <f t="shared" si="136"/>
        <v>500</v>
      </c>
      <c r="W292" s="29">
        <f t="shared" si="137"/>
        <v>0</v>
      </c>
      <c r="X292" s="29">
        <f t="shared" si="138"/>
        <v>0</v>
      </c>
      <c r="Z292" s="29"/>
    </row>
    <row r="293" spans="1:26" x14ac:dyDescent="0.3">
      <c r="A293" s="5" t="s">
        <v>2926</v>
      </c>
      <c r="B293" s="5" t="s">
        <v>2927</v>
      </c>
      <c r="C293" s="5">
        <v>24</v>
      </c>
      <c r="D293" s="157">
        <v>2906</v>
      </c>
      <c r="E293" s="5" t="s">
        <v>8497</v>
      </c>
      <c r="F293" s="119">
        <v>44725</v>
      </c>
      <c r="G293" s="174">
        <v>0.6</v>
      </c>
      <c r="H293" s="5" t="s">
        <v>8345</v>
      </c>
      <c r="I293" s="22">
        <f t="shared" si="131"/>
        <v>9.6000000000000014</v>
      </c>
      <c r="J293" s="5"/>
      <c r="K293" s="5"/>
      <c r="L293" s="137">
        <f t="shared" si="132"/>
        <v>1162.4000000000001</v>
      </c>
      <c r="M293" s="137">
        <f t="shared" si="133"/>
        <v>1162.4000000000001</v>
      </c>
      <c r="N293" s="33">
        <f t="shared" si="122"/>
        <v>0</v>
      </c>
      <c r="Q293">
        <v>1</v>
      </c>
      <c r="T293" s="29">
        <f t="shared" si="134"/>
        <v>0</v>
      </c>
      <c r="U293" s="29">
        <f t="shared" si="135"/>
        <v>0</v>
      </c>
      <c r="V293" s="29">
        <f t="shared" si="136"/>
        <v>1162.4000000000001</v>
      </c>
      <c r="W293" s="29">
        <f t="shared" si="137"/>
        <v>0</v>
      </c>
      <c r="X293" s="29">
        <f t="shared" si="138"/>
        <v>0</v>
      </c>
      <c r="Z293" s="29"/>
    </row>
    <row r="294" spans="1:26" x14ac:dyDescent="0.3">
      <c r="A294" s="5" t="s">
        <v>2926</v>
      </c>
      <c r="B294" s="5" t="s">
        <v>2927</v>
      </c>
      <c r="C294" s="5">
        <v>24</v>
      </c>
      <c r="D294" s="157">
        <v>3750</v>
      </c>
      <c r="E294" s="5" t="s">
        <v>8497</v>
      </c>
      <c r="F294" s="119">
        <v>44725</v>
      </c>
      <c r="G294" s="174">
        <v>0.6</v>
      </c>
      <c r="H294" s="5" t="s">
        <v>8341</v>
      </c>
      <c r="I294" s="22">
        <f t="shared" si="131"/>
        <v>9.6000000000000014</v>
      </c>
      <c r="J294" s="5"/>
      <c r="K294" s="5"/>
      <c r="L294" s="137">
        <f t="shared" si="132"/>
        <v>1500</v>
      </c>
      <c r="M294" s="137">
        <f t="shared" si="133"/>
        <v>1500</v>
      </c>
      <c r="N294" s="33">
        <f t="shared" si="122"/>
        <v>0</v>
      </c>
      <c r="Q294">
        <v>1</v>
      </c>
      <c r="T294" s="29">
        <f t="shared" si="134"/>
        <v>0</v>
      </c>
      <c r="U294" s="29">
        <f t="shared" si="135"/>
        <v>0</v>
      </c>
      <c r="V294" s="29">
        <f t="shared" si="136"/>
        <v>1500</v>
      </c>
      <c r="W294" s="29">
        <f t="shared" si="137"/>
        <v>0</v>
      </c>
      <c r="X294" s="29">
        <f t="shared" si="138"/>
        <v>0</v>
      </c>
      <c r="Z294" s="29"/>
    </row>
    <row r="295" spans="1:26" x14ac:dyDescent="0.3">
      <c r="A295" s="5" t="s">
        <v>2928</v>
      </c>
      <c r="B295" s="5" t="s">
        <v>2929</v>
      </c>
      <c r="C295" s="5">
        <v>48</v>
      </c>
      <c r="D295" s="157">
        <v>5811</v>
      </c>
      <c r="E295" s="5" t="s">
        <v>8496</v>
      </c>
      <c r="F295" s="119">
        <v>44811</v>
      </c>
      <c r="G295" s="174">
        <v>0.6</v>
      </c>
      <c r="H295" s="5" t="s">
        <v>8345</v>
      </c>
      <c r="I295" s="22">
        <f t="shared" si="131"/>
        <v>19.200000000000003</v>
      </c>
      <c r="J295" s="5"/>
      <c r="K295" s="5"/>
      <c r="L295" s="137">
        <f t="shared" si="132"/>
        <v>2324.4</v>
      </c>
      <c r="M295" s="137">
        <f t="shared" si="133"/>
        <v>2324.4</v>
      </c>
      <c r="N295" s="33">
        <f t="shared" si="122"/>
        <v>0</v>
      </c>
      <c r="Q295">
        <v>1</v>
      </c>
      <c r="T295" s="29">
        <f t="shared" si="134"/>
        <v>0</v>
      </c>
      <c r="U295" s="29">
        <f t="shared" si="135"/>
        <v>0</v>
      </c>
      <c r="V295" s="29">
        <f t="shared" si="136"/>
        <v>2324.4</v>
      </c>
      <c r="W295" s="29">
        <f t="shared" si="137"/>
        <v>0</v>
      </c>
      <c r="X295" s="29">
        <f t="shared" si="138"/>
        <v>0</v>
      </c>
      <c r="Z295" s="29"/>
    </row>
    <row r="296" spans="1:26" x14ac:dyDescent="0.3">
      <c r="A296" s="5" t="s">
        <v>2928</v>
      </c>
      <c r="B296" s="5" t="s">
        <v>2929</v>
      </c>
      <c r="C296" s="5">
        <v>48</v>
      </c>
      <c r="D296" s="157">
        <v>7499</v>
      </c>
      <c r="E296" s="5" t="s">
        <v>8496</v>
      </c>
      <c r="F296" s="119">
        <v>44811</v>
      </c>
      <c r="G296" s="174">
        <v>0.6</v>
      </c>
      <c r="H296" s="5" t="s">
        <v>8341</v>
      </c>
      <c r="I296" s="22">
        <f t="shared" si="131"/>
        <v>19.200000000000003</v>
      </c>
      <c r="J296" s="5"/>
      <c r="K296" s="5"/>
      <c r="L296" s="137">
        <f t="shared" si="132"/>
        <v>2999.6000000000004</v>
      </c>
      <c r="M296" s="137">
        <f t="shared" si="133"/>
        <v>2999.6000000000004</v>
      </c>
      <c r="N296" s="33">
        <f t="shared" si="122"/>
        <v>0</v>
      </c>
      <c r="Q296">
        <v>1</v>
      </c>
      <c r="T296" s="29">
        <f t="shared" si="134"/>
        <v>0</v>
      </c>
      <c r="U296" s="29">
        <f t="shared" si="135"/>
        <v>0</v>
      </c>
      <c r="V296" s="29">
        <f t="shared" si="136"/>
        <v>2999.6000000000004</v>
      </c>
      <c r="W296" s="29">
        <f t="shared" si="137"/>
        <v>0</v>
      </c>
      <c r="X296" s="29">
        <f t="shared" si="138"/>
        <v>0</v>
      </c>
      <c r="Z296" s="29"/>
    </row>
    <row r="297" spans="1:26" x14ac:dyDescent="0.3">
      <c r="A297" s="5" t="s">
        <v>2932</v>
      </c>
      <c r="B297" s="5" t="s">
        <v>2933</v>
      </c>
      <c r="C297" s="5">
        <v>12000</v>
      </c>
      <c r="D297" s="157">
        <v>14207</v>
      </c>
      <c r="E297" s="5" t="s">
        <v>8496</v>
      </c>
      <c r="F297" s="119">
        <v>44811</v>
      </c>
      <c r="G297" s="174">
        <v>0.6</v>
      </c>
      <c r="H297" s="5" t="s">
        <v>8320</v>
      </c>
      <c r="I297" s="22">
        <f t="shared" si="131"/>
        <v>4800</v>
      </c>
      <c r="J297" s="5"/>
      <c r="K297" s="5"/>
      <c r="L297" s="137">
        <f t="shared" si="132"/>
        <v>5682.8</v>
      </c>
      <c r="M297" s="137">
        <f t="shared" si="133"/>
        <v>5682.8</v>
      </c>
      <c r="N297" s="33">
        <f t="shared" si="122"/>
        <v>0</v>
      </c>
      <c r="O297">
        <v>1</v>
      </c>
      <c r="T297" s="29">
        <f t="shared" si="134"/>
        <v>5682.8</v>
      </c>
      <c r="U297" s="29">
        <f t="shared" si="135"/>
        <v>0</v>
      </c>
      <c r="V297" s="29">
        <f t="shared" si="136"/>
        <v>0</v>
      </c>
      <c r="W297" s="29">
        <f t="shared" si="137"/>
        <v>0</v>
      </c>
      <c r="X297" s="29">
        <f t="shared" si="138"/>
        <v>0</v>
      </c>
      <c r="Z297" s="29"/>
    </row>
    <row r="298" spans="1:26" x14ac:dyDescent="0.3">
      <c r="A298" s="5" t="s">
        <v>2930</v>
      </c>
      <c r="B298" s="5" t="s">
        <v>2931</v>
      </c>
      <c r="C298" s="5">
        <v>4</v>
      </c>
      <c r="D298" s="160">
        <v>484</v>
      </c>
      <c r="E298" s="5" t="s">
        <v>8496</v>
      </c>
      <c r="F298" s="119">
        <v>44825</v>
      </c>
      <c r="G298" s="174">
        <v>0.6</v>
      </c>
      <c r="H298" s="5" t="s">
        <v>8345</v>
      </c>
      <c r="I298" s="22">
        <f t="shared" si="131"/>
        <v>1.6</v>
      </c>
      <c r="J298" s="5"/>
      <c r="K298" s="5"/>
      <c r="L298" s="137">
        <f t="shared" si="132"/>
        <v>193.60000000000002</v>
      </c>
      <c r="M298" s="137">
        <f t="shared" si="133"/>
        <v>193.60000000000002</v>
      </c>
      <c r="N298" s="33">
        <f t="shared" si="122"/>
        <v>0</v>
      </c>
      <c r="Q298">
        <v>1</v>
      </c>
      <c r="T298" s="29">
        <f t="shared" si="134"/>
        <v>0</v>
      </c>
      <c r="U298" s="29">
        <f t="shared" si="135"/>
        <v>0</v>
      </c>
      <c r="V298" s="29">
        <f t="shared" si="136"/>
        <v>193.60000000000002</v>
      </c>
      <c r="W298" s="29">
        <f t="shared" si="137"/>
        <v>0</v>
      </c>
      <c r="X298" s="29">
        <f t="shared" si="138"/>
        <v>0</v>
      </c>
      <c r="Z298" s="29"/>
    </row>
    <row r="299" spans="1:26" x14ac:dyDescent="0.3">
      <c r="A299" s="5" t="s">
        <v>2930</v>
      </c>
      <c r="B299" s="5" t="s">
        <v>2931</v>
      </c>
      <c r="C299" s="5">
        <v>4</v>
      </c>
      <c r="D299" s="160">
        <v>484</v>
      </c>
      <c r="E299" s="5" t="s">
        <v>8496</v>
      </c>
      <c r="F299" s="119">
        <v>44825</v>
      </c>
      <c r="G299" s="174">
        <v>0.6</v>
      </c>
      <c r="H299" s="5" t="s">
        <v>8346</v>
      </c>
      <c r="I299" s="22">
        <f>C299*(1-G299)</f>
        <v>1.6</v>
      </c>
      <c r="J299" s="5"/>
      <c r="K299" s="5"/>
      <c r="L299" s="137">
        <f>D299*(1-G299)</f>
        <v>193.60000000000002</v>
      </c>
      <c r="M299" s="137">
        <f>IF(J299="",L299,(D299/C299)*J299)</f>
        <v>193.60000000000002</v>
      </c>
      <c r="N299" s="33">
        <f t="shared" si="122"/>
        <v>0</v>
      </c>
      <c r="Q299">
        <v>1</v>
      </c>
      <c r="T299" s="29">
        <f t="shared" si="134"/>
        <v>0</v>
      </c>
      <c r="U299" s="29">
        <f t="shared" si="135"/>
        <v>0</v>
      </c>
      <c r="V299" s="29">
        <f t="shared" si="136"/>
        <v>193.60000000000002</v>
      </c>
      <c r="W299" s="29">
        <f t="shared" si="137"/>
        <v>0</v>
      </c>
      <c r="X299" s="29">
        <f t="shared" si="138"/>
        <v>0</v>
      </c>
      <c r="Z299" s="29"/>
    </row>
    <row r="300" spans="1:26" x14ac:dyDescent="0.3">
      <c r="A300" s="5" t="s">
        <v>2930</v>
      </c>
      <c r="B300" s="5" t="s">
        <v>2931</v>
      </c>
      <c r="C300" s="5">
        <v>8</v>
      </c>
      <c r="D300" s="157">
        <v>1250</v>
      </c>
      <c r="E300" s="5" t="s">
        <v>8496</v>
      </c>
      <c r="F300" s="119">
        <v>44825</v>
      </c>
      <c r="G300" s="174">
        <v>0.6</v>
      </c>
      <c r="H300" s="5" t="s">
        <v>8341</v>
      </c>
      <c r="I300" s="22">
        <f t="shared" ref="I300:I313" si="139">C300*(1-G300)</f>
        <v>3.2</v>
      </c>
      <c r="J300" s="5"/>
      <c r="K300" s="5"/>
      <c r="L300" s="137">
        <f t="shared" ref="L300:L313" si="140">D300*(1-G300)</f>
        <v>500</v>
      </c>
      <c r="M300" s="137">
        <f t="shared" ref="M300:M313" si="141">IF(J300="",L300,(D300/C300)*J300)</f>
        <v>500</v>
      </c>
      <c r="N300" s="33">
        <f t="shared" si="122"/>
        <v>0</v>
      </c>
      <c r="Q300">
        <v>1</v>
      </c>
      <c r="T300" s="29">
        <f t="shared" si="134"/>
        <v>0</v>
      </c>
      <c r="U300" s="29">
        <f t="shared" si="135"/>
        <v>0</v>
      </c>
      <c r="V300" s="29">
        <f t="shared" si="136"/>
        <v>500</v>
      </c>
      <c r="W300" s="29">
        <f t="shared" si="137"/>
        <v>0</v>
      </c>
      <c r="X300" s="29">
        <f t="shared" si="138"/>
        <v>0</v>
      </c>
      <c r="Z300" s="29"/>
    </row>
    <row r="301" spans="1:26" x14ac:dyDescent="0.3">
      <c r="A301" s="5" t="s">
        <v>2930</v>
      </c>
      <c r="B301" s="5" t="s">
        <v>2931</v>
      </c>
      <c r="C301" s="5">
        <v>4</v>
      </c>
      <c r="D301" s="160">
        <v>484</v>
      </c>
      <c r="E301" s="5" t="s">
        <v>8496</v>
      </c>
      <c r="F301" s="119">
        <v>44825</v>
      </c>
      <c r="G301" s="174">
        <v>0.6</v>
      </c>
      <c r="H301" s="5" t="s">
        <v>8343</v>
      </c>
      <c r="I301" s="22">
        <f t="shared" si="139"/>
        <v>1.6</v>
      </c>
      <c r="J301" s="5"/>
      <c r="K301" s="5"/>
      <c r="L301" s="137">
        <f t="shared" si="140"/>
        <v>193.60000000000002</v>
      </c>
      <c r="M301" s="137">
        <f t="shared" si="141"/>
        <v>193.60000000000002</v>
      </c>
      <c r="N301" s="33">
        <f t="shared" si="122"/>
        <v>0</v>
      </c>
      <c r="Q301">
        <v>1</v>
      </c>
      <c r="T301" s="29">
        <f t="shared" si="134"/>
        <v>0</v>
      </c>
      <c r="U301" s="29">
        <f t="shared" si="135"/>
        <v>0</v>
      </c>
      <c r="V301" s="29">
        <f t="shared" si="136"/>
        <v>193.60000000000002</v>
      </c>
      <c r="W301" s="29">
        <f t="shared" si="137"/>
        <v>0</v>
      </c>
      <c r="X301" s="29">
        <f t="shared" si="138"/>
        <v>0</v>
      </c>
      <c r="Z301" s="29"/>
    </row>
    <row r="302" spans="1:26" x14ac:dyDescent="0.3">
      <c r="A302" s="140" t="s">
        <v>8628</v>
      </c>
      <c r="B302" s="140"/>
      <c r="C302" s="140">
        <v>20260</v>
      </c>
      <c r="D302" s="158">
        <v>58334</v>
      </c>
      <c r="E302" s="140" t="s">
        <v>8496</v>
      </c>
      <c r="F302" s="147">
        <v>44782</v>
      </c>
      <c r="G302" s="175"/>
      <c r="H302" s="140"/>
      <c r="I302" s="145"/>
      <c r="J302" s="140"/>
      <c r="K302" s="140"/>
      <c r="L302" s="142"/>
      <c r="M302" s="142"/>
      <c r="N302" s="149"/>
      <c r="T302" s="29"/>
      <c r="U302" s="29"/>
      <c r="V302" s="29"/>
      <c r="W302" s="29"/>
      <c r="X302" s="29"/>
      <c r="Z302" s="29"/>
    </row>
    <row r="303" spans="1:26" x14ac:dyDescent="0.3">
      <c r="A303" s="5" t="s">
        <v>3188</v>
      </c>
      <c r="B303" s="5" t="s">
        <v>3189</v>
      </c>
      <c r="C303" s="5">
        <v>8</v>
      </c>
      <c r="D303" s="160">
        <v>969</v>
      </c>
      <c r="E303" s="5" t="s">
        <v>8496</v>
      </c>
      <c r="F303" s="119">
        <v>44680</v>
      </c>
      <c r="G303" s="174">
        <v>0.6</v>
      </c>
      <c r="H303" s="5" t="s">
        <v>8345</v>
      </c>
      <c r="I303" s="22">
        <f t="shared" si="139"/>
        <v>3.2</v>
      </c>
      <c r="J303" s="5"/>
      <c r="K303" s="5"/>
      <c r="L303" s="137">
        <f t="shared" si="140"/>
        <v>387.6</v>
      </c>
      <c r="M303" s="137">
        <f t="shared" si="141"/>
        <v>387.6</v>
      </c>
      <c r="N303" s="33">
        <f t="shared" si="122"/>
        <v>0</v>
      </c>
      <c r="Q303">
        <v>1</v>
      </c>
      <c r="T303" s="29">
        <f t="shared" ref="T303:T316" si="142">O303*M303</f>
        <v>0</v>
      </c>
      <c r="U303" s="29">
        <f t="shared" ref="U303:U316" si="143">P303*M303</f>
        <v>0</v>
      </c>
      <c r="V303" s="29">
        <f t="shared" ref="V303:V316" si="144">Q303*M303</f>
        <v>387.6</v>
      </c>
      <c r="W303" s="29">
        <f t="shared" ref="W303:W316" si="145">R303*M303</f>
        <v>0</v>
      </c>
      <c r="X303" s="29">
        <f t="shared" ref="X303:X316" si="146">S303*M303</f>
        <v>0</v>
      </c>
      <c r="Z303" s="29"/>
    </row>
    <row r="304" spans="1:26" x14ac:dyDescent="0.3">
      <c r="A304" s="5" t="s">
        <v>3188</v>
      </c>
      <c r="B304" s="5" t="s">
        <v>3189</v>
      </c>
      <c r="C304" s="5">
        <v>16</v>
      </c>
      <c r="D304" s="157">
        <v>1937</v>
      </c>
      <c r="E304" s="5" t="s">
        <v>8496</v>
      </c>
      <c r="F304" s="119">
        <v>44680</v>
      </c>
      <c r="G304" s="174">
        <v>0.6</v>
      </c>
      <c r="H304" s="5" t="s">
        <v>8346</v>
      </c>
      <c r="I304" s="22">
        <f t="shared" si="139"/>
        <v>6.4</v>
      </c>
      <c r="J304" s="5"/>
      <c r="K304" s="5"/>
      <c r="L304" s="137">
        <f t="shared" si="140"/>
        <v>774.80000000000007</v>
      </c>
      <c r="M304" s="137">
        <f t="shared" si="141"/>
        <v>774.80000000000007</v>
      </c>
      <c r="N304" s="33">
        <f t="shared" si="122"/>
        <v>0</v>
      </c>
      <c r="Q304">
        <v>1</v>
      </c>
      <c r="T304" s="29">
        <f t="shared" si="142"/>
        <v>0</v>
      </c>
      <c r="U304" s="29">
        <f t="shared" si="143"/>
        <v>0</v>
      </c>
      <c r="V304" s="29">
        <f t="shared" si="144"/>
        <v>774.80000000000007</v>
      </c>
      <c r="W304" s="29">
        <f t="shared" si="145"/>
        <v>0</v>
      </c>
      <c r="X304" s="29">
        <f t="shared" si="146"/>
        <v>0</v>
      </c>
      <c r="Z304" s="29"/>
    </row>
    <row r="305" spans="1:26" x14ac:dyDescent="0.3">
      <c r="A305" s="5" t="s">
        <v>3188</v>
      </c>
      <c r="B305" s="5" t="s">
        <v>3189</v>
      </c>
      <c r="C305" s="5">
        <v>16</v>
      </c>
      <c r="D305" s="157">
        <v>2500</v>
      </c>
      <c r="E305" s="5" t="s">
        <v>8496</v>
      </c>
      <c r="F305" s="119">
        <v>44680</v>
      </c>
      <c r="G305" s="174">
        <v>0.6</v>
      </c>
      <c r="H305" s="5" t="s">
        <v>8341</v>
      </c>
      <c r="I305" s="22">
        <f t="shared" si="139"/>
        <v>6.4</v>
      </c>
      <c r="J305" s="5"/>
      <c r="K305" s="5"/>
      <c r="L305" s="137">
        <f t="shared" si="140"/>
        <v>1000</v>
      </c>
      <c r="M305" s="137">
        <f t="shared" si="141"/>
        <v>1000</v>
      </c>
      <c r="N305" s="33">
        <f t="shared" si="122"/>
        <v>0</v>
      </c>
      <c r="Q305">
        <v>1</v>
      </c>
      <c r="T305" s="29">
        <f t="shared" si="142"/>
        <v>0</v>
      </c>
      <c r="U305" s="29">
        <f t="shared" si="143"/>
        <v>0</v>
      </c>
      <c r="V305" s="29">
        <f t="shared" si="144"/>
        <v>1000</v>
      </c>
      <c r="W305" s="29">
        <f t="shared" si="145"/>
        <v>0</v>
      </c>
      <c r="X305" s="29">
        <f t="shared" si="146"/>
        <v>0</v>
      </c>
      <c r="Z305" s="29"/>
    </row>
    <row r="306" spans="1:26" x14ac:dyDescent="0.3">
      <c r="A306" s="5" t="s">
        <v>3188</v>
      </c>
      <c r="B306" s="5" t="s">
        <v>3189</v>
      </c>
      <c r="C306" s="5">
        <v>16</v>
      </c>
      <c r="D306" s="157">
        <v>1937</v>
      </c>
      <c r="E306" s="5" t="s">
        <v>8496</v>
      </c>
      <c r="F306" s="119">
        <v>44680</v>
      </c>
      <c r="G306" s="174">
        <v>0.6</v>
      </c>
      <c r="H306" s="5" t="s">
        <v>8343</v>
      </c>
      <c r="I306" s="22">
        <f t="shared" si="139"/>
        <v>6.4</v>
      </c>
      <c r="J306" s="5"/>
      <c r="K306" s="5"/>
      <c r="L306" s="137">
        <f t="shared" si="140"/>
        <v>774.80000000000007</v>
      </c>
      <c r="M306" s="137">
        <f t="shared" si="141"/>
        <v>774.80000000000007</v>
      </c>
      <c r="N306" s="33">
        <f t="shared" si="122"/>
        <v>0</v>
      </c>
      <c r="Q306">
        <v>1</v>
      </c>
      <c r="T306" s="29">
        <f t="shared" si="142"/>
        <v>0</v>
      </c>
      <c r="U306" s="29">
        <f t="shared" si="143"/>
        <v>0</v>
      </c>
      <c r="V306" s="29">
        <f t="shared" si="144"/>
        <v>774.80000000000007</v>
      </c>
      <c r="W306" s="29">
        <f t="shared" si="145"/>
        <v>0</v>
      </c>
      <c r="X306" s="29">
        <f t="shared" si="146"/>
        <v>0</v>
      </c>
      <c r="Z306" s="29"/>
    </row>
    <row r="307" spans="1:26" x14ac:dyDescent="0.3">
      <c r="A307" s="5" t="s">
        <v>3190</v>
      </c>
      <c r="B307" s="5" t="s">
        <v>3191</v>
      </c>
      <c r="C307" s="5">
        <v>24</v>
      </c>
      <c r="D307" s="157">
        <v>2906</v>
      </c>
      <c r="E307" s="5" t="s">
        <v>8496</v>
      </c>
      <c r="F307" s="119">
        <v>44768</v>
      </c>
      <c r="G307" s="174">
        <v>0.6</v>
      </c>
      <c r="H307" s="5" t="s">
        <v>8345</v>
      </c>
      <c r="I307" s="22">
        <f t="shared" si="139"/>
        <v>9.6000000000000014</v>
      </c>
      <c r="J307" s="5"/>
      <c r="K307" s="5"/>
      <c r="L307" s="137">
        <f t="shared" si="140"/>
        <v>1162.4000000000001</v>
      </c>
      <c r="M307" s="137">
        <f t="shared" si="141"/>
        <v>1162.4000000000001</v>
      </c>
      <c r="N307" s="33">
        <f t="shared" si="122"/>
        <v>0</v>
      </c>
      <c r="Q307">
        <v>1</v>
      </c>
      <c r="T307" s="29">
        <f t="shared" si="142"/>
        <v>0</v>
      </c>
      <c r="U307" s="29">
        <f t="shared" si="143"/>
        <v>0</v>
      </c>
      <c r="V307" s="29">
        <f t="shared" si="144"/>
        <v>1162.4000000000001</v>
      </c>
      <c r="W307" s="29">
        <f t="shared" si="145"/>
        <v>0</v>
      </c>
      <c r="X307" s="29">
        <f t="shared" si="146"/>
        <v>0</v>
      </c>
      <c r="Z307" s="29"/>
    </row>
    <row r="308" spans="1:26" x14ac:dyDescent="0.3">
      <c r="A308" s="5" t="s">
        <v>3190</v>
      </c>
      <c r="B308" s="5" t="s">
        <v>3191</v>
      </c>
      <c r="C308" s="5">
        <v>48</v>
      </c>
      <c r="D308" s="157">
        <v>5811</v>
      </c>
      <c r="E308" s="5" t="s">
        <v>8496</v>
      </c>
      <c r="F308" s="119">
        <v>44768</v>
      </c>
      <c r="G308" s="174">
        <v>0.6</v>
      </c>
      <c r="H308" s="5" t="s">
        <v>8346</v>
      </c>
      <c r="I308" s="22">
        <f t="shared" si="139"/>
        <v>19.200000000000003</v>
      </c>
      <c r="J308" s="5"/>
      <c r="K308" s="5"/>
      <c r="L308" s="137">
        <f t="shared" si="140"/>
        <v>2324.4</v>
      </c>
      <c r="M308" s="137">
        <f t="shared" si="141"/>
        <v>2324.4</v>
      </c>
      <c r="N308" s="33">
        <f t="shared" si="122"/>
        <v>0</v>
      </c>
      <c r="Q308">
        <v>1</v>
      </c>
      <c r="T308" s="29">
        <f t="shared" si="142"/>
        <v>0</v>
      </c>
      <c r="U308" s="29">
        <f t="shared" si="143"/>
        <v>0</v>
      </c>
      <c r="V308" s="29">
        <f t="shared" si="144"/>
        <v>2324.4</v>
      </c>
      <c r="W308" s="29">
        <f t="shared" si="145"/>
        <v>0</v>
      </c>
      <c r="X308" s="29">
        <f t="shared" si="146"/>
        <v>0</v>
      </c>
      <c r="Z308" s="29"/>
    </row>
    <row r="309" spans="1:26" x14ac:dyDescent="0.3">
      <c r="A309" s="5" t="s">
        <v>3190</v>
      </c>
      <c r="B309" s="5" t="s">
        <v>3191</v>
      </c>
      <c r="C309" s="5">
        <v>48</v>
      </c>
      <c r="D309" s="157">
        <v>7499</v>
      </c>
      <c r="E309" s="5" t="s">
        <v>8496</v>
      </c>
      <c r="F309" s="119">
        <v>44768</v>
      </c>
      <c r="G309" s="174">
        <v>0.6</v>
      </c>
      <c r="H309" s="5" t="s">
        <v>8341</v>
      </c>
      <c r="I309" s="22">
        <f t="shared" si="139"/>
        <v>19.200000000000003</v>
      </c>
      <c r="J309" s="5"/>
      <c r="K309" s="5"/>
      <c r="L309" s="137">
        <f t="shared" si="140"/>
        <v>2999.6000000000004</v>
      </c>
      <c r="M309" s="137">
        <f t="shared" si="141"/>
        <v>2999.6000000000004</v>
      </c>
      <c r="N309" s="33">
        <f t="shared" si="122"/>
        <v>0</v>
      </c>
      <c r="Q309">
        <v>1</v>
      </c>
      <c r="T309" s="29">
        <f t="shared" si="142"/>
        <v>0</v>
      </c>
      <c r="U309" s="29">
        <f t="shared" si="143"/>
        <v>0</v>
      </c>
      <c r="V309" s="29">
        <f t="shared" si="144"/>
        <v>2999.6000000000004</v>
      </c>
      <c r="W309" s="29">
        <f t="shared" si="145"/>
        <v>0</v>
      </c>
      <c r="X309" s="29">
        <f t="shared" si="146"/>
        <v>0</v>
      </c>
      <c r="Z309" s="29"/>
    </row>
    <row r="310" spans="1:26" x14ac:dyDescent="0.3">
      <c r="A310" s="5" t="s">
        <v>3190</v>
      </c>
      <c r="B310" s="5" t="s">
        <v>3191</v>
      </c>
      <c r="C310" s="5">
        <v>48</v>
      </c>
      <c r="D310" s="157">
        <v>5811</v>
      </c>
      <c r="E310" s="5" t="s">
        <v>8496</v>
      </c>
      <c r="F310" s="119">
        <v>44768</v>
      </c>
      <c r="G310" s="174">
        <v>0.6</v>
      </c>
      <c r="H310" s="5" t="s">
        <v>8343</v>
      </c>
      <c r="I310" s="22">
        <f t="shared" si="139"/>
        <v>19.200000000000003</v>
      </c>
      <c r="J310" s="5"/>
      <c r="K310" s="5"/>
      <c r="L310" s="137">
        <f t="shared" si="140"/>
        <v>2324.4</v>
      </c>
      <c r="M310" s="137">
        <f t="shared" si="141"/>
        <v>2324.4</v>
      </c>
      <c r="N310" s="33">
        <f t="shared" si="122"/>
        <v>0</v>
      </c>
      <c r="Q310">
        <v>1</v>
      </c>
      <c r="T310" s="29">
        <f t="shared" si="142"/>
        <v>0</v>
      </c>
      <c r="U310" s="29">
        <f t="shared" si="143"/>
        <v>0</v>
      </c>
      <c r="V310" s="29">
        <f t="shared" si="144"/>
        <v>2324.4</v>
      </c>
      <c r="W310" s="29">
        <f t="shared" si="145"/>
        <v>0</v>
      </c>
      <c r="X310" s="29">
        <f t="shared" si="146"/>
        <v>0</v>
      </c>
      <c r="Z310" s="29"/>
    </row>
    <row r="311" spans="1:26" x14ac:dyDescent="0.3">
      <c r="A311" s="5" t="s">
        <v>3194</v>
      </c>
      <c r="B311" s="5" t="s">
        <v>3195</v>
      </c>
      <c r="C311" s="5">
        <v>20000</v>
      </c>
      <c r="D311" s="157">
        <v>23678</v>
      </c>
      <c r="E311" s="5" t="s">
        <v>8496</v>
      </c>
      <c r="F311" s="119">
        <v>44768</v>
      </c>
      <c r="G311" s="174">
        <v>0.6</v>
      </c>
      <c r="H311" s="5" t="s">
        <v>8320</v>
      </c>
      <c r="I311" s="22">
        <f t="shared" si="139"/>
        <v>8000</v>
      </c>
      <c r="J311" s="5"/>
      <c r="K311" s="5"/>
      <c r="L311" s="137">
        <f t="shared" si="140"/>
        <v>9471.2000000000007</v>
      </c>
      <c r="M311" s="137">
        <f t="shared" si="141"/>
        <v>9471.2000000000007</v>
      </c>
      <c r="N311" s="33">
        <f t="shared" ref="N311:N374" si="147">L311-M311</f>
        <v>0</v>
      </c>
      <c r="P311">
        <v>1</v>
      </c>
      <c r="T311" s="29">
        <f t="shared" si="142"/>
        <v>0</v>
      </c>
      <c r="U311" s="29">
        <f t="shared" si="143"/>
        <v>9471.2000000000007</v>
      </c>
      <c r="V311" s="29">
        <f t="shared" si="144"/>
        <v>0</v>
      </c>
      <c r="W311" s="29">
        <f t="shared" si="145"/>
        <v>0</v>
      </c>
      <c r="X311" s="29">
        <f t="shared" si="146"/>
        <v>0</v>
      </c>
      <c r="Z311" s="29"/>
    </row>
    <row r="312" spans="1:26" x14ac:dyDescent="0.3">
      <c r="A312" s="5" t="s">
        <v>3192</v>
      </c>
      <c r="B312" s="5" t="s">
        <v>3193</v>
      </c>
      <c r="C312" s="5">
        <v>8</v>
      </c>
      <c r="D312" s="157">
        <v>1505</v>
      </c>
      <c r="E312" s="5" t="s">
        <v>8496</v>
      </c>
      <c r="F312" s="119">
        <v>44782</v>
      </c>
      <c r="G312" s="174">
        <v>0.6</v>
      </c>
      <c r="H312" s="5" t="s">
        <v>8348</v>
      </c>
      <c r="I312" s="22">
        <f t="shared" si="139"/>
        <v>3.2</v>
      </c>
      <c r="J312" s="5"/>
      <c r="K312" s="5"/>
      <c r="L312" s="137">
        <f t="shared" si="140"/>
        <v>602</v>
      </c>
      <c r="M312" s="137">
        <f t="shared" si="141"/>
        <v>602</v>
      </c>
      <c r="N312" s="33">
        <f t="shared" si="147"/>
        <v>0</v>
      </c>
      <c r="Q312">
        <v>1</v>
      </c>
      <c r="T312" s="29">
        <f t="shared" si="142"/>
        <v>0</v>
      </c>
      <c r="U312" s="29">
        <f t="shared" si="143"/>
        <v>0</v>
      </c>
      <c r="V312" s="29">
        <f t="shared" si="144"/>
        <v>602</v>
      </c>
      <c r="W312" s="29">
        <f t="shared" si="145"/>
        <v>0</v>
      </c>
      <c r="X312" s="29">
        <f t="shared" si="146"/>
        <v>0</v>
      </c>
      <c r="Z312" s="29"/>
    </row>
    <row r="313" spans="1:26" x14ac:dyDescent="0.3">
      <c r="A313" s="5" t="s">
        <v>3192</v>
      </c>
      <c r="B313" s="5" t="s">
        <v>3193</v>
      </c>
      <c r="C313" s="5">
        <v>4</v>
      </c>
      <c r="D313" s="160">
        <v>499</v>
      </c>
      <c r="E313" s="5" t="s">
        <v>8496</v>
      </c>
      <c r="F313" s="119">
        <v>44782</v>
      </c>
      <c r="G313" s="174">
        <v>0.6</v>
      </c>
      <c r="H313" s="5" t="s">
        <v>8345</v>
      </c>
      <c r="I313" s="22">
        <f t="shared" si="139"/>
        <v>1.6</v>
      </c>
      <c r="J313" s="5"/>
      <c r="K313" s="5"/>
      <c r="L313" s="137">
        <f t="shared" si="140"/>
        <v>199.60000000000002</v>
      </c>
      <c r="M313" s="137">
        <f t="shared" si="141"/>
        <v>199.60000000000002</v>
      </c>
      <c r="N313" s="33">
        <f t="shared" si="147"/>
        <v>0</v>
      </c>
      <c r="Q313">
        <v>1</v>
      </c>
      <c r="T313" s="29">
        <f t="shared" si="142"/>
        <v>0</v>
      </c>
      <c r="U313" s="29">
        <f t="shared" si="143"/>
        <v>0</v>
      </c>
      <c r="V313" s="29">
        <f t="shared" si="144"/>
        <v>199.60000000000002</v>
      </c>
      <c r="W313" s="29">
        <f t="shared" si="145"/>
        <v>0</v>
      </c>
      <c r="X313" s="29">
        <f t="shared" si="146"/>
        <v>0</v>
      </c>
      <c r="Z313" s="29"/>
    </row>
    <row r="314" spans="1:26" x14ac:dyDescent="0.3">
      <c r="A314" s="5" t="s">
        <v>3192</v>
      </c>
      <c r="B314" s="5" t="s">
        <v>3193</v>
      </c>
      <c r="C314" s="5">
        <v>8</v>
      </c>
      <c r="D314" s="160">
        <v>998</v>
      </c>
      <c r="E314" s="5" t="s">
        <v>8496</v>
      </c>
      <c r="F314" s="119">
        <v>44782</v>
      </c>
      <c r="G314" s="174">
        <v>0.6</v>
      </c>
      <c r="H314" s="5" t="s">
        <v>8346</v>
      </c>
      <c r="I314" s="22">
        <f>C314*(1-G314)</f>
        <v>3.2</v>
      </c>
      <c r="J314" s="5"/>
      <c r="K314" s="5"/>
      <c r="L314" s="137">
        <f>D314*(1-G314)</f>
        <v>399.20000000000005</v>
      </c>
      <c r="M314" s="137">
        <f>IF(J314="",L314,(D314/C314)*J314)</f>
        <v>399.20000000000005</v>
      </c>
      <c r="N314" s="33">
        <f t="shared" si="147"/>
        <v>0</v>
      </c>
      <c r="Q314">
        <v>1</v>
      </c>
      <c r="T314" s="29">
        <f t="shared" si="142"/>
        <v>0</v>
      </c>
      <c r="U314" s="29">
        <f t="shared" si="143"/>
        <v>0</v>
      </c>
      <c r="V314" s="29">
        <f t="shared" si="144"/>
        <v>399.20000000000005</v>
      </c>
      <c r="W314" s="29">
        <f t="shared" si="145"/>
        <v>0</v>
      </c>
      <c r="X314" s="29">
        <f t="shared" si="146"/>
        <v>0</v>
      </c>
      <c r="Z314" s="29"/>
    </row>
    <row r="315" spans="1:26" x14ac:dyDescent="0.3">
      <c r="A315" s="5" t="s">
        <v>3192</v>
      </c>
      <c r="B315" s="5" t="s">
        <v>3193</v>
      </c>
      <c r="C315" s="5">
        <v>8</v>
      </c>
      <c r="D315" s="157">
        <v>1287</v>
      </c>
      <c r="E315" s="5" t="s">
        <v>8496</v>
      </c>
      <c r="F315" s="119">
        <v>44782</v>
      </c>
      <c r="G315" s="174">
        <v>0.6</v>
      </c>
      <c r="H315" s="5" t="s">
        <v>8341</v>
      </c>
      <c r="I315" s="22">
        <f t="shared" ref="I315:I321" si="148">C315*(1-G315)</f>
        <v>3.2</v>
      </c>
      <c r="J315" s="5"/>
      <c r="K315" s="5"/>
      <c r="L315" s="137">
        <f t="shared" ref="L315:L321" si="149">D315*(1-G315)</f>
        <v>514.80000000000007</v>
      </c>
      <c r="M315" s="137">
        <f t="shared" ref="M315:M321" si="150">IF(J315="",L315,(D315/C315)*J315)</f>
        <v>514.80000000000007</v>
      </c>
      <c r="N315" s="33">
        <f t="shared" si="147"/>
        <v>0</v>
      </c>
      <c r="Q315">
        <v>1</v>
      </c>
      <c r="T315" s="29">
        <f t="shared" si="142"/>
        <v>0</v>
      </c>
      <c r="U315" s="29">
        <f t="shared" si="143"/>
        <v>0</v>
      </c>
      <c r="V315" s="29">
        <f t="shared" si="144"/>
        <v>514.80000000000007</v>
      </c>
      <c r="W315" s="29">
        <f t="shared" si="145"/>
        <v>0</v>
      </c>
      <c r="X315" s="29">
        <f t="shared" si="146"/>
        <v>0</v>
      </c>
      <c r="Z315" s="29"/>
    </row>
    <row r="316" spans="1:26" x14ac:dyDescent="0.3">
      <c r="A316" s="5" t="s">
        <v>3192</v>
      </c>
      <c r="B316" s="5" t="s">
        <v>3193</v>
      </c>
      <c r="C316" s="5">
        <v>8</v>
      </c>
      <c r="D316" s="160">
        <v>998</v>
      </c>
      <c r="E316" s="5" t="s">
        <v>8496</v>
      </c>
      <c r="F316" s="119">
        <v>44782</v>
      </c>
      <c r="G316" s="174">
        <v>0.6</v>
      </c>
      <c r="H316" s="5" t="s">
        <v>8343</v>
      </c>
      <c r="I316" s="22">
        <f t="shared" si="148"/>
        <v>3.2</v>
      </c>
      <c r="J316" s="5"/>
      <c r="K316" s="5"/>
      <c r="L316" s="137">
        <f t="shared" si="149"/>
        <v>399.20000000000005</v>
      </c>
      <c r="M316" s="137">
        <f t="shared" si="150"/>
        <v>399.20000000000005</v>
      </c>
      <c r="N316" s="33">
        <f t="shared" si="147"/>
        <v>0</v>
      </c>
      <c r="Q316">
        <v>1</v>
      </c>
      <c r="T316" s="29">
        <f t="shared" si="142"/>
        <v>0</v>
      </c>
      <c r="U316" s="29">
        <f t="shared" si="143"/>
        <v>0</v>
      </c>
      <c r="V316" s="29">
        <f t="shared" si="144"/>
        <v>399.20000000000005</v>
      </c>
      <c r="W316" s="29">
        <f t="shared" si="145"/>
        <v>0</v>
      </c>
      <c r="X316" s="29">
        <f t="shared" si="146"/>
        <v>0</v>
      </c>
      <c r="Z316" s="29"/>
    </row>
    <row r="317" spans="1:26" x14ac:dyDescent="0.3">
      <c r="A317" s="140" t="s">
        <v>8629</v>
      </c>
      <c r="B317" s="140"/>
      <c r="C317" s="140">
        <v>50036</v>
      </c>
      <c r="D317" s="158">
        <v>63975</v>
      </c>
      <c r="E317" s="140" t="s">
        <v>8496</v>
      </c>
      <c r="F317" s="147">
        <v>44754</v>
      </c>
      <c r="G317" s="175"/>
      <c r="H317" s="140"/>
      <c r="I317" s="145"/>
      <c r="J317" s="140"/>
      <c r="K317" s="140"/>
      <c r="L317" s="142"/>
      <c r="M317" s="142"/>
      <c r="N317" s="149"/>
      <c r="T317" s="29"/>
      <c r="U317" s="29"/>
      <c r="V317" s="29"/>
      <c r="W317" s="29"/>
      <c r="X317" s="29"/>
      <c r="Z317" s="29"/>
    </row>
    <row r="318" spans="1:26" x14ac:dyDescent="0.3">
      <c r="A318" s="5" t="s">
        <v>3208</v>
      </c>
      <c r="B318" s="5" t="s">
        <v>3209</v>
      </c>
      <c r="C318" s="5">
        <v>2</v>
      </c>
      <c r="D318" s="160">
        <v>312</v>
      </c>
      <c r="E318" s="5" t="s">
        <v>8496</v>
      </c>
      <c r="F318" s="119">
        <v>44680</v>
      </c>
      <c r="G318" s="174">
        <v>0.5</v>
      </c>
      <c r="H318" s="5" t="s">
        <v>8340</v>
      </c>
      <c r="I318" s="22">
        <f t="shared" si="148"/>
        <v>1</v>
      </c>
      <c r="J318" s="5"/>
      <c r="K318" s="5"/>
      <c r="L318" s="137">
        <f t="shared" si="149"/>
        <v>156</v>
      </c>
      <c r="M318" s="137">
        <f t="shared" si="150"/>
        <v>156</v>
      </c>
      <c r="N318" s="33">
        <f t="shared" si="147"/>
        <v>0</v>
      </c>
      <c r="Q318">
        <v>1</v>
      </c>
      <c r="T318" s="29">
        <f t="shared" ref="T318:T324" si="151">O318*M318</f>
        <v>0</v>
      </c>
      <c r="U318" s="29">
        <f t="shared" ref="U318:U324" si="152">P318*M318</f>
        <v>0</v>
      </c>
      <c r="V318" s="29">
        <f t="shared" ref="V318:V324" si="153">Q318*M318</f>
        <v>156</v>
      </c>
      <c r="W318" s="29">
        <f t="shared" ref="W318:W324" si="154">R318*M318</f>
        <v>0</v>
      </c>
      <c r="X318" s="29">
        <f t="shared" ref="X318:X324" si="155">S318*M318</f>
        <v>0</v>
      </c>
      <c r="Z318" s="29"/>
    </row>
    <row r="319" spans="1:26" x14ac:dyDescent="0.3">
      <c r="A319" s="5" t="s">
        <v>3210</v>
      </c>
      <c r="B319" s="5" t="s">
        <v>3211</v>
      </c>
      <c r="C319" s="5">
        <v>8</v>
      </c>
      <c r="D319" s="160">
        <v>969</v>
      </c>
      <c r="E319" s="5" t="s">
        <v>8496</v>
      </c>
      <c r="F319" s="119">
        <v>44694</v>
      </c>
      <c r="G319" s="174">
        <v>0.5</v>
      </c>
      <c r="H319" s="5" t="s">
        <v>8345</v>
      </c>
      <c r="I319" s="22">
        <f t="shared" si="148"/>
        <v>4</v>
      </c>
      <c r="J319" s="5"/>
      <c r="K319" s="5"/>
      <c r="L319" s="137">
        <f t="shared" si="149"/>
        <v>484.5</v>
      </c>
      <c r="M319" s="137">
        <f t="shared" si="150"/>
        <v>484.5</v>
      </c>
      <c r="N319" s="33">
        <f t="shared" si="147"/>
        <v>0</v>
      </c>
      <c r="Q319">
        <v>1</v>
      </c>
      <c r="T319" s="29">
        <f t="shared" si="151"/>
        <v>0</v>
      </c>
      <c r="U319" s="29">
        <f t="shared" si="152"/>
        <v>0</v>
      </c>
      <c r="V319" s="29">
        <f t="shared" si="153"/>
        <v>484.5</v>
      </c>
      <c r="W319" s="29">
        <f t="shared" si="154"/>
        <v>0</v>
      </c>
      <c r="X319" s="29">
        <f t="shared" si="155"/>
        <v>0</v>
      </c>
      <c r="Z319" s="29"/>
    </row>
    <row r="320" spans="1:26" x14ac:dyDescent="0.3">
      <c r="A320" s="5" t="s">
        <v>3210</v>
      </c>
      <c r="B320" s="5" t="s">
        <v>3211</v>
      </c>
      <c r="C320" s="5">
        <v>8</v>
      </c>
      <c r="D320" s="160">
        <v>969</v>
      </c>
      <c r="E320" s="5" t="s">
        <v>8496</v>
      </c>
      <c r="F320" s="119">
        <v>44694</v>
      </c>
      <c r="G320" s="174">
        <v>0.5</v>
      </c>
      <c r="H320" s="5" t="s">
        <v>8346</v>
      </c>
      <c r="I320" s="22">
        <f t="shared" si="148"/>
        <v>4</v>
      </c>
      <c r="J320" s="5"/>
      <c r="K320" s="5"/>
      <c r="L320" s="137">
        <f t="shared" si="149"/>
        <v>484.5</v>
      </c>
      <c r="M320" s="137">
        <f t="shared" si="150"/>
        <v>484.5</v>
      </c>
      <c r="N320" s="33">
        <f t="shared" si="147"/>
        <v>0</v>
      </c>
      <c r="Q320">
        <v>1</v>
      </c>
      <c r="T320" s="29">
        <f t="shared" si="151"/>
        <v>0</v>
      </c>
      <c r="U320" s="29">
        <f t="shared" si="152"/>
        <v>0</v>
      </c>
      <c r="V320" s="29">
        <f t="shared" si="153"/>
        <v>484.5</v>
      </c>
      <c r="W320" s="29">
        <f t="shared" si="154"/>
        <v>0</v>
      </c>
      <c r="X320" s="29">
        <f t="shared" si="155"/>
        <v>0</v>
      </c>
      <c r="Z320" s="29"/>
    </row>
    <row r="321" spans="1:26" x14ac:dyDescent="0.3">
      <c r="A321" s="5" t="s">
        <v>3210</v>
      </c>
      <c r="B321" s="5" t="s">
        <v>3211</v>
      </c>
      <c r="C321" s="5">
        <v>8</v>
      </c>
      <c r="D321" s="157">
        <v>1250</v>
      </c>
      <c r="E321" s="5" t="s">
        <v>8496</v>
      </c>
      <c r="F321" s="119">
        <v>44694</v>
      </c>
      <c r="G321" s="174">
        <v>0.5</v>
      </c>
      <c r="H321" s="5" t="s">
        <v>8341</v>
      </c>
      <c r="I321" s="22">
        <f t="shared" si="148"/>
        <v>4</v>
      </c>
      <c r="J321" s="5"/>
      <c r="K321" s="5"/>
      <c r="L321" s="137">
        <f t="shared" si="149"/>
        <v>625</v>
      </c>
      <c r="M321" s="137">
        <f t="shared" si="150"/>
        <v>625</v>
      </c>
      <c r="N321" s="33">
        <f t="shared" si="147"/>
        <v>0</v>
      </c>
      <c r="Q321">
        <v>1</v>
      </c>
      <c r="T321" s="29">
        <f t="shared" si="151"/>
        <v>0</v>
      </c>
      <c r="U321" s="29">
        <f t="shared" si="152"/>
        <v>0</v>
      </c>
      <c r="V321" s="29">
        <f t="shared" si="153"/>
        <v>625</v>
      </c>
      <c r="W321" s="29">
        <f t="shared" si="154"/>
        <v>0</v>
      </c>
      <c r="X321" s="29">
        <f t="shared" si="155"/>
        <v>0</v>
      </c>
      <c r="Z321" s="29"/>
    </row>
    <row r="322" spans="1:26" x14ac:dyDescent="0.3">
      <c r="A322" s="5" t="s">
        <v>3210</v>
      </c>
      <c r="B322" s="5" t="s">
        <v>3211</v>
      </c>
      <c r="C322" s="5">
        <v>8</v>
      </c>
      <c r="D322" s="160">
        <v>969</v>
      </c>
      <c r="E322" s="5" t="s">
        <v>8496</v>
      </c>
      <c r="F322" s="119">
        <v>44694</v>
      </c>
      <c r="G322" s="174">
        <v>0.5</v>
      </c>
      <c r="H322" s="5" t="s">
        <v>8343</v>
      </c>
      <c r="I322" s="22">
        <f>C322*(1-G322)</f>
        <v>4</v>
      </c>
      <c r="J322" s="5"/>
      <c r="K322" s="5"/>
      <c r="L322" s="137">
        <f>D322*(1-G322)</f>
        <v>484.5</v>
      </c>
      <c r="M322" s="137">
        <f>IF(J322="",L322,(D322/C322)*J322)</f>
        <v>484.5</v>
      </c>
      <c r="N322" s="33">
        <f t="shared" si="147"/>
        <v>0</v>
      </c>
      <c r="Q322">
        <v>1</v>
      </c>
      <c r="T322" s="29">
        <f t="shared" si="151"/>
        <v>0</v>
      </c>
      <c r="U322" s="29">
        <f t="shared" si="152"/>
        <v>0</v>
      </c>
      <c r="V322" s="29">
        <f t="shared" si="153"/>
        <v>484.5</v>
      </c>
      <c r="W322" s="29">
        <f t="shared" si="154"/>
        <v>0</v>
      </c>
      <c r="X322" s="29">
        <f t="shared" si="155"/>
        <v>0</v>
      </c>
      <c r="Z322" s="29"/>
    </row>
    <row r="323" spans="1:26" x14ac:dyDescent="0.3">
      <c r="A323" s="5" t="s">
        <v>3216</v>
      </c>
      <c r="B323" s="5" t="s">
        <v>3217</v>
      </c>
      <c r="C323" s="5">
        <v>50000</v>
      </c>
      <c r="D323" s="157">
        <v>59195</v>
      </c>
      <c r="E323" s="5" t="s">
        <v>8496</v>
      </c>
      <c r="F323" s="119">
        <v>44739</v>
      </c>
      <c r="G323" s="174">
        <v>0.5</v>
      </c>
      <c r="H323" s="5" t="s">
        <v>8320</v>
      </c>
      <c r="I323" s="22">
        <f>C323*(1-G323)</f>
        <v>25000</v>
      </c>
      <c r="J323" s="5"/>
      <c r="K323" s="5"/>
      <c r="L323" s="137">
        <f>D323*(1-G323)</f>
        <v>29597.5</v>
      </c>
      <c r="M323" s="137">
        <f>IF(J323="",L323,(D323/C323)*J323)</f>
        <v>29597.5</v>
      </c>
      <c r="N323" s="33">
        <f t="shared" si="147"/>
        <v>0</v>
      </c>
      <c r="P323">
        <v>1</v>
      </c>
      <c r="T323" s="29">
        <f t="shared" si="151"/>
        <v>0</v>
      </c>
      <c r="U323" s="29">
        <f t="shared" si="152"/>
        <v>29597.5</v>
      </c>
      <c r="V323" s="29">
        <f t="shared" si="153"/>
        <v>0</v>
      </c>
      <c r="W323" s="29">
        <f t="shared" si="154"/>
        <v>0</v>
      </c>
      <c r="X323" s="29">
        <f t="shared" si="155"/>
        <v>0</v>
      </c>
      <c r="Z323" s="29"/>
    </row>
    <row r="324" spans="1:26" x14ac:dyDescent="0.3">
      <c r="A324" s="5" t="s">
        <v>3214</v>
      </c>
      <c r="B324" s="5" t="s">
        <v>3215</v>
      </c>
      <c r="C324" s="5">
        <v>2</v>
      </c>
      <c r="D324" s="160">
        <v>312</v>
      </c>
      <c r="E324" s="5" t="s">
        <v>8496</v>
      </c>
      <c r="F324" s="119">
        <v>44754</v>
      </c>
      <c r="G324" s="174">
        <v>0.5</v>
      </c>
      <c r="H324" s="5" t="s">
        <v>8340</v>
      </c>
      <c r="I324" s="22">
        <f>C324*(1-G324)</f>
        <v>1</v>
      </c>
      <c r="J324" s="5"/>
      <c r="K324" s="5"/>
      <c r="L324" s="137">
        <f>D324*(1-G324)</f>
        <v>156</v>
      </c>
      <c r="M324" s="137">
        <f>IF(J324="",L324,(D324/C324)*J324)</f>
        <v>156</v>
      </c>
      <c r="N324" s="33">
        <f t="shared" si="147"/>
        <v>0</v>
      </c>
      <c r="Q324">
        <v>1</v>
      </c>
      <c r="T324" s="29">
        <f t="shared" si="151"/>
        <v>0</v>
      </c>
      <c r="U324" s="29">
        <f t="shared" si="152"/>
        <v>0</v>
      </c>
      <c r="V324" s="29">
        <f t="shared" si="153"/>
        <v>156</v>
      </c>
      <c r="W324" s="29">
        <f t="shared" si="154"/>
        <v>0</v>
      </c>
      <c r="X324" s="29">
        <f t="shared" si="155"/>
        <v>0</v>
      </c>
      <c r="Z324" s="29"/>
    </row>
    <row r="325" spans="1:26" x14ac:dyDescent="0.3">
      <c r="A325" s="140" t="s">
        <v>8630</v>
      </c>
      <c r="B325" s="140"/>
      <c r="C325" s="140">
        <v>113</v>
      </c>
      <c r="D325" s="158">
        <v>20999</v>
      </c>
      <c r="E325" s="147">
        <v>44837</v>
      </c>
      <c r="F325" s="147">
        <v>44838</v>
      </c>
      <c r="G325" s="175"/>
      <c r="H325" s="140"/>
      <c r="I325" s="145"/>
      <c r="J325" s="140"/>
      <c r="K325" s="140"/>
      <c r="L325" s="142"/>
      <c r="M325" s="142"/>
      <c r="N325" s="149"/>
      <c r="T325" s="29"/>
      <c r="U325" s="29"/>
      <c r="V325" s="29"/>
      <c r="W325" s="29"/>
      <c r="X325" s="29"/>
      <c r="Y325" s="99">
        <f>SUM(T326:T394)</f>
        <v>15390.599999999997</v>
      </c>
      <c r="Z325" s="29"/>
    </row>
    <row r="326" spans="1:26" x14ac:dyDescent="0.3">
      <c r="A326" s="5" t="s">
        <v>3006</v>
      </c>
      <c r="B326" s="5" t="s">
        <v>3007</v>
      </c>
      <c r="C326" s="5">
        <v>113</v>
      </c>
      <c r="D326" s="157">
        <v>20999</v>
      </c>
      <c r="E326" s="119">
        <v>44837</v>
      </c>
      <c r="F326" s="119">
        <v>44838</v>
      </c>
      <c r="G326" s="174">
        <v>0</v>
      </c>
      <c r="H326" s="5" t="s">
        <v>8331</v>
      </c>
      <c r="I326" s="22">
        <f>C326*(1-G326)</f>
        <v>113</v>
      </c>
      <c r="J326" s="5"/>
      <c r="K326" s="5"/>
      <c r="L326" s="137">
        <f>D326*(1-G326)</f>
        <v>20999</v>
      </c>
      <c r="M326" s="137">
        <f>IF(J326="",L326,(D326/C326)*J326)</f>
        <v>20999</v>
      </c>
      <c r="N326" s="33">
        <f t="shared" si="147"/>
        <v>0</v>
      </c>
      <c r="R326">
        <v>1</v>
      </c>
      <c r="T326" s="29">
        <f>O326*M326</f>
        <v>0</v>
      </c>
      <c r="U326" s="29">
        <f>P326*M326</f>
        <v>0</v>
      </c>
      <c r="V326" s="29">
        <f>Q326*M326</f>
        <v>0</v>
      </c>
      <c r="W326" s="29">
        <f>R326*M326</f>
        <v>20999</v>
      </c>
      <c r="X326" s="29">
        <f>S326*M326</f>
        <v>0</v>
      </c>
      <c r="Y326" s="93" t="s">
        <v>8226</v>
      </c>
      <c r="Z326" s="29"/>
    </row>
    <row r="327" spans="1:26" x14ac:dyDescent="0.3">
      <c r="A327" s="140" t="s">
        <v>8631</v>
      </c>
      <c r="B327" s="140"/>
      <c r="C327" s="140">
        <v>100072</v>
      </c>
      <c r="D327" s="158">
        <v>120695</v>
      </c>
      <c r="E327" s="140" t="s">
        <v>8387</v>
      </c>
      <c r="F327" s="147">
        <v>44882</v>
      </c>
      <c r="G327" s="175"/>
      <c r="H327" s="140"/>
      <c r="I327" s="145"/>
      <c r="J327" s="140"/>
      <c r="K327" s="140"/>
      <c r="L327" s="142"/>
      <c r="M327" s="142"/>
      <c r="N327" s="149"/>
      <c r="T327" s="29"/>
      <c r="U327" s="29"/>
      <c r="V327" s="29"/>
      <c r="W327" s="29"/>
      <c r="X327" s="29"/>
      <c r="Y327" s="93" t="s">
        <v>8222</v>
      </c>
      <c r="Z327" s="29"/>
    </row>
    <row r="328" spans="1:26" x14ac:dyDescent="0.3">
      <c r="A328" s="5" t="s">
        <v>2864</v>
      </c>
      <c r="B328" s="5" t="s">
        <v>7438</v>
      </c>
      <c r="C328" s="5">
        <v>36</v>
      </c>
      <c r="D328" s="157">
        <v>4385</v>
      </c>
      <c r="E328" s="119">
        <v>44652</v>
      </c>
      <c r="F328" s="119">
        <v>44882</v>
      </c>
      <c r="G328" s="174">
        <v>0</v>
      </c>
      <c r="H328" s="5" t="s">
        <v>8345</v>
      </c>
      <c r="I328" s="22">
        <f>C328*(1-G328)</f>
        <v>36</v>
      </c>
      <c r="J328" s="5"/>
      <c r="K328" s="5"/>
      <c r="L328" s="137">
        <f>D328*(1-G328)</f>
        <v>4385</v>
      </c>
      <c r="M328" s="137">
        <f>IF(J328="",L328,(D328/C328)*J328)</f>
        <v>4385</v>
      </c>
      <c r="N328" s="33">
        <f t="shared" si="147"/>
        <v>0</v>
      </c>
      <c r="S328">
        <v>1</v>
      </c>
      <c r="T328" s="29">
        <f>O328*M328</f>
        <v>0</v>
      </c>
      <c r="U328" s="29">
        <f>P328*M328</f>
        <v>0</v>
      </c>
      <c r="V328" s="29">
        <f>Q328*M328</f>
        <v>0</v>
      </c>
      <c r="W328" s="29">
        <f>R328*M328</f>
        <v>0</v>
      </c>
      <c r="X328" s="29">
        <f>S328*M328</f>
        <v>4385</v>
      </c>
      <c r="Z328" s="29"/>
    </row>
    <row r="329" spans="1:26" x14ac:dyDescent="0.3">
      <c r="A329" s="5" t="s">
        <v>2880</v>
      </c>
      <c r="B329" s="5" t="s">
        <v>7439</v>
      </c>
      <c r="C329" s="5">
        <v>26</v>
      </c>
      <c r="D329" s="157">
        <v>3132</v>
      </c>
      <c r="E329" s="119">
        <v>44652</v>
      </c>
      <c r="F329" s="119">
        <v>44882</v>
      </c>
      <c r="G329" s="174">
        <v>0</v>
      </c>
      <c r="H329" s="5" t="s">
        <v>8335</v>
      </c>
      <c r="I329" s="22">
        <f t="shared" ref="I329:I338" si="156">C329*(1-G329)</f>
        <v>26</v>
      </c>
      <c r="J329" s="5"/>
      <c r="K329" s="5"/>
      <c r="L329" s="137">
        <f t="shared" ref="L329:L338" si="157">D329*(1-G329)</f>
        <v>3132</v>
      </c>
      <c r="M329" s="137">
        <f t="shared" ref="M329:M338" si="158">IF(J329="",L329,(D329/C329)*J329)</f>
        <v>3132</v>
      </c>
      <c r="N329" s="33">
        <f t="shared" si="147"/>
        <v>0</v>
      </c>
      <c r="S329">
        <v>1</v>
      </c>
      <c r="T329" s="29">
        <f>O329*M329</f>
        <v>0</v>
      </c>
      <c r="U329" s="29">
        <f>P329*M329</f>
        <v>0</v>
      </c>
      <c r="V329" s="29">
        <f>Q329*M329</f>
        <v>0</v>
      </c>
      <c r="W329" s="29">
        <f>R329*M329</f>
        <v>0</v>
      </c>
      <c r="X329" s="29">
        <f>S329*M329</f>
        <v>3132</v>
      </c>
      <c r="Z329" s="29"/>
    </row>
    <row r="330" spans="1:26" x14ac:dyDescent="0.3">
      <c r="A330" s="5" t="s">
        <v>2880</v>
      </c>
      <c r="B330" s="5" t="s">
        <v>7439</v>
      </c>
      <c r="C330" s="5">
        <v>10</v>
      </c>
      <c r="D330" s="157">
        <v>1617</v>
      </c>
      <c r="E330" s="119">
        <v>44652</v>
      </c>
      <c r="F330" s="119">
        <v>44882</v>
      </c>
      <c r="G330" s="174">
        <v>0</v>
      </c>
      <c r="H330" s="5" t="s">
        <v>8340</v>
      </c>
      <c r="I330" s="22">
        <f t="shared" si="156"/>
        <v>10</v>
      </c>
      <c r="J330" s="5"/>
      <c r="K330" s="5"/>
      <c r="L330" s="137">
        <f t="shared" si="157"/>
        <v>1617</v>
      </c>
      <c r="M330" s="137">
        <f t="shared" si="158"/>
        <v>1617</v>
      </c>
      <c r="N330" s="33">
        <f t="shared" si="147"/>
        <v>0</v>
      </c>
      <c r="S330">
        <v>1</v>
      </c>
      <c r="T330" s="29">
        <f>O330*M330</f>
        <v>0</v>
      </c>
      <c r="U330" s="29">
        <f>P330*M330</f>
        <v>0</v>
      </c>
      <c r="V330" s="29">
        <f>Q330*M330</f>
        <v>0</v>
      </c>
      <c r="W330" s="29">
        <f>R330*M330</f>
        <v>0</v>
      </c>
      <c r="X330" s="29">
        <f>S330*M330</f>
        <v>1617</v>
      </c>
      <c r="Z330" s="29"/>
    </row>
    <row r="331" spans="1:26" x14ac:dyDescent="0.3">
      <c r="A331" s="5" t="s">
        <v>2882</v>
      </c>
      <c r="B331" s="5" t="s">
        <v>2883</v>
      </c>
      <c r="C331" s="5">
        <v>100000</v>
      </c>
      <c r="D331" s="157">
        <v>111561</v>
      </c>
      <c r="E331" s="5" t="s">
        <v>8387</v>
      </c>
      <c r="F331" s="119">
        <v>44834</v>
      </c>
      <c r="G331" s="174">
        <v>0</v>
      </c>
      <c r="H331" s="5" t="s">
        <v>8323</v>
      </c>
      <c r="I331" s="22">
        <f t="shared" si="156"/>
        <v>100000</v>
      </c>
      <c r="J331" s="5"/>
      <c r="K331" s="5"/>
      <c r="L331" s="137">
        <f t="shared" si="157"/>
        <v>111561</v>
      </c>
      <c r="M331" s="137">
        <f t="shared" si="158"/>
        <v>111561</v>
      </c>
      <c r="N331" s="33">
        <f t="shared" si="147"/>
        <v>0</v>
      </c>
      <c r="P331">
        <v>1</v>
      </c>
      <c r="T331" s="29">
        <f>O331*M331</f>
        <v>0</v>
      </c>
      <c r="U331" s="29">
        <f>P331*M331</f>
        <v>111561</v>
      </c>
      <c r="V331" s="29">
        <f>Q331*M331</f>
        <v>0</v>
      </c>
      <c r="W331" s="29">
        <f>R331*M331</f>
        <v>0</v>
      </c>
      <c r="X331" s="29">
        <f>S331*M331</f>
        <v>0</v>
      </c>
      <c r="Z331" s="29"/>
    </row>
    <row r="332" spans="1:26" x14ac:dyDescent="0.3">
      <c r="A332" s="140" t="s">
        <v>8632</v>
      </c>
      <c r="B332" s="140"/>
      <c r="C332" s="140">
        <v>35262</v>
      </c>
      <c r="D332" s="158">
        <v>72503</v>
      </c>
      <c r="E332" s="140" t="s">
        <v>8355</v>
      </c>
      <c r="F332" s="147">
        <v>44707</v>
      </c>
      <c r="G332" s="175"/>
      <c r="H332" s="140"/>
      <c r="I332" s="145"/>
      <c r="J332" s="140"/>
      <c r="K332" s="140"/>
      <c r="L332" s="142"/>
      <c r="M332" s="142"/>
      <c r="N332" s="149"/>
      <c r="T332" s="29"/>
      <c r="U332" s="29"/>
      <c r="V332" s="29"/>
      <c r="W332" s="29"/>
      <c r="X332" s="29"/>
      <c r="Z332" s="29"/>
    </row>
    <row r="333" spans="1:26" x14ac:dyDescent="0.3">
      <c r="A333" s="5" t="s">
        <v>2826</v>
      </c>
      <c r="B333" s="5" t="s">
        <v>2827</v>
      </c>
      <c r="C333" s="5">
        <v>35000</v>
      </c>
      <c r="D333" s="157">
        <v>41436</v>
      </c>
      <c r="E333" s="5" t="s">
        <v>8411</v>
      </c>
      <c r="F333" s="119">
        <v>44693</v>
      </c>
      <c r="G333" s="174">
        <v>0.5</v>
      </c>
      <c r="H333" s="5" t="s">
        <v>8320</v>
      </c>
      <c r="I333" s="22">
        <f t="shared" si="156"/>
        <v>17500</v>
      </c>
      <c r="J333" s="5"/>
      <c r="K333" s="5"/>
      <c r="L333" s="137">
        <f t="shared" si="157"/>
        <v>20718</v>
      </c>
      <c r="M333" s="137">
        <f t="shared" si="158"/>
        <v>20718</v>
      </c>
      <c r="N333" s="33">
        <f t="shared" si="147"/>
        <v>0</v>
      </c>
      <c r="P333">
        <v>1</v>
      </c>
      <c r="T333" s="29">
        <f t="shared" ref="T333:T342" si="159">O333*M333</f>
        <v>0</v>
      </c>
      <c r="U333" s="29">
        <f t="shared" ref="U333:U342" si="160">P333*M333</f>
        <v>20718</v>
      </c>
      <c r="V333" s="29">
        <f t="shared" ref="V333:V342" si="161">Q333*M333</f>
        <v>0</v>
      </c>
      <c r="W333" s="29">
        <f t="shared" ref="W333:W342" si="162">R333*M333</f>
        <v>0</v>
      </c>
      <c r="X333" s="29">
        <f t="shared" ref="X333:X342" si="163">S333*M333</f>
        <v>0</v>
      </c>
      <c r="Z333" s="29"/>
    </row>
    <row r="334" spans="1:26" x14ac:dyDescent="0.3">
      <c r="A334" s="5" t="s">
        <v>2820</v>
      </c>
      <c r="B334" s="5" t="s">
        <v>2821</v>
      </c>
      <c r="C334" s="5">
        <v>16</v>
      </c>
      <c r="D334" s="157">
        <v>2217</v>
      </c>
      <c r="E334" s="5" t="s">
        <v>8355</v>
      </c>
      <c r="F334" s="119">
        <v>44680</v>
      </c>
      <c r="G334" s="174">
        <v>0.5</v>
      </c>
      <c r="H334" s="5" t="s">
        <v>8356</v>
      </c>
      <c r="I334" s="22">
        <f t="shared" si="156"/>
        <v>8</v>
      </c>
      <c r="J334" s="5"/>
      <c r="K334" s="5"/>
      <c r="L334" s="137">
        <f t="shared" si="157"/>
        <v>1108.5</v>
      </c>
      <c r="M334" s="137">
        <f t="shared" si="158"/>
        <v>1108.5</v>
      </c>
      <c r="N334" s="33">
        <f t="shared" si="147"/>
        <v>0</v>
      </c>
      <c r="Q334">
        <v>1</v>
      </c>
      <c r="T334" s="29">
        <f t="shared" si="159"/>
        <v>0</v>
      </c>
      <c r="U334" s="29">
        <f t="shared" si="160"/>
        <v>0</v>
      </c>
      <c r="V334" s="29">
        <f t="shared" si="161"/>
        <v>1108.5</v>
      </c>
      <c r="W334" s="29">
        <f t="shared" si="162"/>
        <v>0</v>
      </c>
      <c r="X334" s="29">
        <f t="shared" si="163"/>
        <v>0</v>
      </c>
      <c r="Z334" s="29"/>
    </row>
    <row r="335" spans="1:26" x14ac:dyDescent="0.3">
      <c r="A335" s="5" t="s">
        <v>2820</v>
      </c>
      <c r="B335" s="5" t="s">
        <v>2821</v>
      </c>
      <c r="C335" s="5">
        <v>32</v>
      </c>
      <c r="D335" s="157">
        <v>3402</v>
      </c>
      <c r="E335" s="5" t="s">
        <v>8355</v>
      </c>
      <c r="F335" s="119">
        <v>44680</v>
      </c>
      <c r="G335" s="174">
        <v>0.5</v>
      </c>
      <c r="H335" s="5" t="s">
        <v>8330</v>
      </c>
      <c r="I335" s="22">
        <f t="shared" si="156"/>
        <v>16</v>
      </c>
      <c r="J335" s="5"/>
      <c r="K335" s="5"/>
      <c r="L335" s="137">
        <f t="shared" si="157"/>
        <v>1701</v>
      </c>
      <c r="M335" s="137">
        <f t="shared" si="158"/>
        <v>1701</v>
      </c>
      <c r="N335" s="33">
        <f t="shared" si="147"/>
        <v>0</v>
      </c>
      <c r="Q335">
        <v>1</v>
      </c>
      <c r="T335" s="29">
        <f t="shared" si="159"/>
        <v>0</v>
      </c>
      <c r="U335" s="29">
        <f t="shared" si="160"/>
        <v>0</v>
      </c>
      <c r="V335" s="29">
        <f t="shared" si="161"/>
        <v>1701</v>
      </c>
      <c r="W335" s="29">
        <f t="shared" si="162"/>
        <v>0</v>
      </c>
      <c r="X335" s="29">
        <f t="shared" si="163"/>
        <v>0</v>
      </c>
      <c r="Z335" s="29"/>
    </row>
    <row r="336" spans="1:26" x14ac:dyDescent="0.3">
      <c r="A336" s="5" t="s">
        <v>2820</v>
      </c>
      <c r="B336" s="5" t="s">
        <v>2821</v>
      </c>
      <c r="C336" s="5">
        <v>4</v>
      </c>
      <c r="D336" s="160">
        <v>625</v>
      </c>
      <c r="E336" s="5" t="s">
        <v>8355</v>
      </c>
      <c r="F336" s="119">
        <v>44680</v>
      </c>
      <c r="G336" s="174">
        <v>0.5</v>
      </c>
      <c r="H336" s="5" t="s">
        <v>8340</v>
      </c>
      <c r="I336" s="22">
        <f t="shared" si="156"/>
        <v>2</v>
      </c>
      <c r="J336" s="5"/>
      <c r="K336" s="5"/>
      <c r="L336" s="137">
        <f t="shared" si="157"/>
        <v>312.5</v>
      </c>
      <c r="M336" s="137">
        <f t="shared" si="158"/>
        <v>312.5</v>
      </c>
      <c r="N336" s="33">
        <f t="shared" si="147"/>
        <v>0</v>
      </c>
      <c r="Q336">
        <v>1</v>
      </c>
      <c r="T336" s="29">
        <f t="shared" si="159"/>
        <v>0</v>
      </c>
      <c r="U336" s="29">
        <f t="shared" si="160"/>
        <v>0</v>
      </c>
      <c r="V336" s="29">
        <f t="shared" si="161"/>
        <v>312.5</v>
      </c>
      <c r="W336" s="29">
        <f t="shared" si="162"/>
        <v>0</v>
      </c>
      <c r="X336" s="29">
        <f t="shared" si="163"/>
        <v>0</v>
      </c>
      <c r="Z336" s="29"/>
    </row>
    <row r="337" spans="1:26" x14ac:dyDescent="0.3">
      <c r="A337" s="5" t="s">
        <v>2822</v>
      </c>
      <c r="B337" s="5" t="s">
        <v>2823</v>
      </c>
      <c r="C337" s="5">
        <v>48</v>
      </c>
      <c r="D337" s="157">
        <v>6650</v>
      </c>
      <c r="E337" s="5" t="s">
        <v>8411</v>
      </c>
      <c r="F337" s="119">
        <v>44693</v>
      </c>
      <c r="G337" s="174">
        <v>0.5</v>
      </c>
      <c r="H337" s="5" t="s">
        <v>8356</v>
      </c>
      <c r="I337" s="22">
        <f t="shared" si="156"/>
        <v>24</v>
      </c>
      <c r="J337" s="5"/>
      <c r="K337" s="5"/>
      <c r="L337" s="137">
        <f t="shared" si="157"/>
        <v>3325</v>
      </c>
      <c r="M337" s="137">
        <f t="shared" si="158"/>
        <v>3325</v>
      </c>
      <c r="N337" s="33">
        <f t="shared" si="147"/>
        <v>0</v>
      </c>
      <c r="Q337">
        <v>1</v>
      </c>
      <c r="T337" s="29">
        <f t="shared" si="159"/>
        <v>0</v>
      </c>
      <c r="U337" s="29">
        <f t="shared" si="160"/>
        <v>0</v>
      </c>
      <c r="V337" s="29">
        <f t="shared" si="161"/>
        <v>3325</v>
      </c>
      <c r="W337" s="29">
        <f t="shared" si="162"/>
        <v>0</v>
      </c>
      <c r="X337" s="29">
        <f t="shared" si="163"/>
        <v>0</v>
      </c>
      <c r="Z337" s="29"/>
    </row>
    <row r="338" spans="1:26" x14ac:dyDescent="0.3">
      <c r="A338" s="5" t="s">
        <v>2822</v>
      </c>
      <c r="B338" s="5" t="s">
        <v>2823</v>
      </c>
      <c r="C338" s="5">
        <v>96</v>
      </c>
      <c r="D338" s="157">
        <v>10207</v>
      </c>
      <c r="E338" s="5" t="s">
        <v>8411</v>
      </c>
      <c r="F338" s="119">
        <v>44693</v>
      </c>
      <c r="G338" s="174">
        <v>0.5</v>
      </c>
      <c r="H338" s="5" t="s">
        <v>8330</v>
      </c>
      <c r="I338" s="22">
        <f t="shared" si="156"/>
        <v>48</v>
      </c>
      <c r="J338" s="5"/>
      <c r="K338" s="5"/>
      <c r="L338" s="137">
        <f t="shared" si="157"/>
        <v>5103.5</v>
      </c>
      <c r="M338" s="137">
        <f t="shared" si="158"/>
        <v>5103.5</v>
      </c>
      <c r="N338" s="33">
        <f t="shared" si="147"/>
        <v>0</v>
      </c>
      <c r="Q338">
        <v>1</v>
      </c>
      <c r="T338" s="29">
        <f t="shared" si="159"/>
        <v>0</v>
      </c>
      <c r="U338" s="29">
        <f t="shared" si="160"/>
        <v>0</v>
      </c>
      <c r="V338" s="29">
        <f t="shared" si="161"/>
        <v>5103.5</v>
      </c>
      <c r="W338" s="29">
        <f t="shared" si="162"/>
        <v>0</v>
      </c>
      <c r="X338" s="29">
        <f t="shared" si="163"/>
        <v>0</v>
      </c>
      <c r="Z338" s="29"/>
    </row>
    <row r="339" spans="1:26" x14ac:dyDescent="0.3">
      <c r="A339" s="5" t="s">
        <v>2824</v>
      </c>
      <c r="B339" s="5" t="s">
        <v>2825</v>
      </c>
      <c r="C339" s="5">
        <v>40</v>
      </c>
      <c r="D339" s="157">
        <v>4843</v>
      </c>
      <c r="E339" s="5" t="s">
        <v>8415</v>
      </c>
      <c r="F339" s="119">
        <v>44707</v>
      </c>
      <c r="G339" s="174">
        <v>0.5</v>
      </c>
      <c r="H339" s="5" t="s">
        <v>8335</v>
      </c>
      <c r="I339" s="22">
        <f>C339*(1-G339)</f>
        <v>20</v>
      </c>
      <c r="J339" s="5"/>
      <c r="K339" s="5"/>
      <c r="L339" s="137">
        <f>D339*(1-G339)</f>
        <v>2421.5</v>
      </c>
      <c r="M339" s="137">
        <f>IF(J339="",L339,(D339/C339)*J339)</f>
        <v>2421.5</v>
      </c>
      <c r="N339" s="33">
        <f t="shared" si="147"/>
        <v>0</v>
      </c>
      <c r="Q339">
        <v>1</v>
      </c>
      <c r="T339" s="29">
        <f t="shared" si="159"/>
        <v>0</v>
      </c>
      <c r="U339" s="29">
        <f t="shared" si="160"/>
        <v>0</v>
      </c>
      <c r="V339" s="29">
        <f t="shared" si="161"/>
        <v>2421.5</v>
      </c>
      <c r="W339" s="29">
        <f t="shared" si="162"/>
        <v>0</v>
      </c>
      <c r="X339" s="29">
        <f t="shared" si="163"/>
        <v>0</v>
      </c>
      <c r="Z339" s="29"/>
    </row>
    <row r="340" spans="1:26" x14ac:dyDescent="0.3">
      <c r="A340" s="5" t="s">
        <v>2824</v>
      </c>
      <c r="B340" s="5" t="s">
        <v>2825</v>
      </c>
      <c r="C340" s="5">
        <v>8</v>
      </c>
      <c r="D340" s="157">
        <v>1108</v>
      </c>
      <c r="E340" s="5" t="s">
        <v>8415</v>
      </c>
      <c r="F340" s="119">
        <v>44707</v>
      </c>
      <c r="G340" s="174">
        <v>0.5</v>
      </c>
      <c r="H340" s="5" t="s">
        <v>8356</v>
      </c>
      <c r="I340" s="22">
        <f t="shared" ref="I340:I347" si="164">C340*(1-G340)</f>
        <v>4</v>
      </c>
      <c r="J340" s="5"/>
      <c r="K340" s="5"/>
      <c r="L340" s="137">
        <f t="shared" ref="L340:L347" si="165">D340*(1-G340)</f>
        <v>554</v>
      </c>
      <c r="M340" s="137">
        <f t="shared" ref="M340:M347" si="166">IF(J340="",L340,(D340/C340)*J340)</f>
        <v>554</v>
      </c>
      <c r="N340" s="33">
        <f t="shared" si="147"/>
        <v>0</v>
      </c>
      <c r="Q340">
        <v>1</v>
      </c>
      <c r="T340" s="29">
        <f t="shared" si="159"/>
        <v>0</v>
      </c>
      <c r="U340" s="29">
        <f t="shared" si="160"/>
        <v>0</v>
      </c>
      <c r="V340" s="29">
        <f t="shared" si="161"/>
        <v>554</v>
      </c>
      <c r="W340" s="29">
        <f t="shared" si="162"/>
        <v>0</v>
      </c>
      <c r="X340" s="29">
        <f t="shared" si="163"/>
        <v>0</v>
      </c>
      <c r="Z340" s="29"/>
    </row>
    <row r="341" spans="1:26" x14ac:dyDescent="0.3">
      <c r="A341" s="5" t="s">
        <v>2824</v>
      </c>
      <c r="B341" s="5" t="s">
        <v>2825</v>
      </c>
      <c r="C341" s="5">
        <v>16</v>
      </c>
      <c r="D341" s="157">
        <v>1701</v>
      </c>
      <c r="E341" s="5" t="s">
        <v>8415</v>
      </c>
      <c r="F341" s="119">
        <v>44707</v>
      </c>
      <c r="G341" s="174">
        <v>0.5</v>
      </c>
      <c r="H341" s="5" t="s">
        <v>8330</v>
      </c>
      <c r="I341" s="22">
        <f t="shared" si="164"/>
        <v>8</v>
      </c>
      <c r="J341" s="5"/>
      <c r="K341" s="5"/>
      <c r="L341" s="137">
        <f t="shared" si="165"/>
        <v>850.5</v>
      </c>
      <c r="M341" s="137">
        <f t="shared" si="166"/>
        <v>850.5</v>
      </c>
      <c r="N341" s="33">
        <f t="shared" si="147"/>
        <v>0</v>
      </c>
      <c r="Q341">
        <v>1</v>
      </c>
      <c r="T341" s="29">
        <f t="shared" si="159"/>
        <v>0</v>
      </c>
      <c r="U341" s="29">
        <f t="shared" si="160"/>
        <v>0</v>
      </c>
      <c r="V341" s="29">
        <f t="shared" si="161"/>
        <v>850.5</v>
      </c>
      <c r="W341" s="29">
        <f t="shared" si="162"/>
        <v>0</v>
      </c>
      <c r="X341" s="29">
        <f t="shared" si="163"/>
        <v>0</v>
      </c>
      <c r="Z341" s="29"/>
    </row>
    <row r="342" spans="1:26" x14ac:dyDescent="0.3">
      <c r="A342" s="5" t="s">
        <v>2824</v>
      </c>
      <c r="B342" s="5" t="s">
        <v>2825</v>
      </c>
      <c r="C342" s="5">
        <v>2</v>
      </c>
      <c r="D342" s="160">
        <v>312</v>
      </c>
      <c r="E342" s="5" t="s">
        <v>8415</v>
      </c>
      <c r="F342" s="119">
        <v>44707</v>
      </c>
      <c r="G342" s="174">
        <v>0.5</v>
      </c>
      <c r="H342" s="5" t="s">
        <v>8340</v>
      </c>
      <c r="I342" s="22">
        <f t="shared" si="164"/>
        <v>1</v>
      </c>
      <c r="J342" s="5"/>
      <c r="K342" s="5"/>
      <c r="L342" s="137">
        <f t="shared" si="165"/>
        <v>156</v>
      </c>
      <c r="M342" s="137">
        <f t="shared" si="166"/>
        <v>156</v>
      </c>
      <c r="N342" s="33">
        <f t="shared" si="147"/>
        <v>0</v>
      </c>
      <c r="Q342">
        <v>1</v>
      </c>
      <c r="T342" s="29">
        <f t="shared" si="159"/>
        <v>0</v>
      </c>
      <c r="U342" s="29">
        <f t="shared" si="160"/>
        <v>0</v>
      </c>
      <c r="V342" s="29">
        <f t="shared" si="161"/>
        <v>156</v>
      </c>
      <c r="W342" s="29">
        <f t="shared" si="162"/>
        <v>0</v>
      </c>
      <c r="X342" s="29">
        <f t="shared" si="163"/>
        <v>0</v>
      </c>
      <c r="Z342" s="29"/>
    </row>
    <row r="343" spans="1:26" x14ac:dyDescent="0.3">
      <c r="A343" s="140" t="s">
        <v>8633</v>
      </c>
      <c r="B343" s="140"/>
      <c r="C343" s="140">
        <v>65158</v>
      </c>
      <c r="D343" s="158">
        <v>95489</v>
      </c>
      <c r="E343" s="140" t="s">
        <v>6886</v>
      </c>
      <c r="F343" s="147">
        <v>44729</v>
      </c>
      <c r="G343" s="175"/>
      <c r="H343" s="140"/>
      <c r="I343" s="145"/>
      <c r="J343" s="140"/>
      <c r="K343" s="140"/>
      <c r="L343" s="142"/>
      <c r="M343" s="142"/>
      <c r="N343" s="149"/>
      <c r="T343" s="29"/>
      <c r="U343" s="29"/>
      <c r="V343" s="29"/>
      <c r="W343" s="29"/>
      <c r="X343" s="29"/>
      <c r="Z343" s="29"/>
    </row>
    <row r="344" spans="1:26" x14ac:dyDescent="0.3">
      <c r="A344" s="5" t="s">
        <v>2842</v>
      </c>
      <c r="B344" s="5" t="s">
        <v>2843</v>
      </c>
      <c r="C344" s="5">
        <v>65000</v>
      </c>
      <c r="D344" s="157">
        <v>76953</v>
      </c>
      <c r="E344" s="5" t="s">
        <v>6886</v>
      </c>
      <c r="F344" s="119">
        <v>44707</v>
      </c>
      <c r="G344" s="174">
        <v>0.8</v>
      </c>
      <c r="H344" s="5" t="s">
        <v>8320</v>
      </c>
      <c r="I344" s="22">
        <f t="shared" si="164"/>
        <v>12999.999999999996</v>
      </c>
      <c r="J344" s="5"/>
      <c r="K344" s="5"/>
      <c r="L344" s="137">
        <f t="shared" si="165"/>
        <v>15390.599999999997</v>
      </c>
      <c r="M344" s="137">
        <f t="shared" si="166"/>
        <v>15390.599999999997</v>
      </c>
      <c r="N344" s="33">
        <f t="shared" si="147"/>
        <v>0</v>
      </c>
      <c r="O344">
        <v>1</v>
      </c>
      <c r="T344" s="29">
        <f t="shared" ref="T344:T351" si="167">O344*M344</f>
        <v>15390.599999999997</v>
      </c>
      <c r="U344" s="29">
        <f t="shared" ref="U344:U351" si="168">P344*M344</f>
        <v>0</v>
      </c>
      <c r="V344" s="29">
        <f t="shared" ref="V344:V351" si="169">Q344*M344</f>
        <v>0</v>
      </c>
      <c r="W344" s="29">
        <f t="shared" ref="W344:W351" si="170">R344*M344</f>
        <v>0</v>
      </c>
      <c r="X344" s="29">
        <f t="shared" ref="X344:X351" si="171">S344*M344</f>
        <v>0</v>
      </c>
      <c r="Z344" s="29"/>
    </row>
    <row r="345" spans="1:26" x14ac:dyDescent="0.3">
      <c r="A345" s="5" t="s">
        <v>2838</v>
      </c>
      <c r="B345" s="5" t="s">
        <v>2839</v>
      </c>
      <c r="C345" s="5">
        <v>40</v>
      </c>
      <c r="D345" s="157">
        <v>5435</v>
      </c>
      <c r="E345" s="5" t="s">
        <v>6886</v>
      </c>
      <c r="F345" s="119">
        <v>44680</v>
      </c>
      <c r="G345" s="174">
        <v>0.8</v>
      </c>
      <c r="H345" s="5" t="s">
        <v>8356</v>
      </c>
      <c r="I345" s="22">
        <f t="shared" si="164"/>
        <v>7.9999999999999982</v>
      </c>
      <c r="J345" s="5"/>
      <c r="K345" s="5"/>
      <c r="L345" s="137">
        <f t="shared" si="165"/>
        <v>1086.9999999999998</v>
      </c>
      <c r="M345" s="137">
        <f t="shared" si="166"/>
        <v>1086.9999999999998</v>
      </c>
      <c r="N345" s="33">
        <f t="shared" si="147"/>
        <v>0</v>
      </c>
      <c r="Q345">
        <v>1</v>
      </c>
      <c r="T345" s="29">
        <f t="shared" si="167"/>
        <v>0</v>
      </c>
      <c r="U345" s="29">
        <f t="shared" si="168"/>
        <v>0</v>
      </c>
      <c r="V345" s="29">
        <f t="shared" si="169"/>
        <v>1086.9999999999998</v>
      </c>
      <c r="W345" s="29">
        <f t="shared" si="170"/>
        <v>0</v>
      </c>
      <c r="X345" s="29">
        <f t="shared" si="171"/>
        <v>0</v>
      </c>
      <c r="Z345" s="29"/>
    </row>
    <row r="346" spans="1:26" x14ac:dyDescent="0.3">
      <c r="A346" s="5" t="s">
        <v>2838</v>
      </c>
      <c r="B346" s="5" t="s">
        <v>2839</v>
      </c>
      <c r="C346" s="5">
        <v>80</v>
      </c>
      <c r="D346" s="157">
        <v>8342</v>
      </c>
      <c r="E346" s="5" t="s">
        <v>6886</v>
      </c>
      <c r="F346" s="119">
        <v>44680</v>
      </c>
      <c r="G346" s="174">
        <v>0.8</v>
      </c>
      <c r="H346" s="5" t="s">
        <v>8330</v>
      </c>
      <c r="I346" s="22">
        <f t="shared" si="164"/>
        <v>15.999999999999996</v>
      </c>
      <c r="J346" s="5"/>
      <c r="K346" s="5"/>
      <c r="L346" s="137">
        <f t="shared" si="165"/>
        <v>1668.3999999999996</v>
      </c>
      <c r="M346" s="137">
        <f t="shared" si="166"/>
        <v>1668.3999999999996</v>
      </c>
      <c r="N346" s="33">
        <f t="shared" si="147"/>
        <v>0</v>
      </c>
      <c r="Q346">
        <v>1</v>
      </c>
      <c r="T346" s="29">
        <f t="shared" si="167"/>
        <v>0</v>
      </c>
      <c r="U346" s="29">
        <f t="shared" si="168"/>
        <v>0</v>
      </c>
      <c r="V346" s="29">
        <f t="shared" si="169"/>
        <v>1668.3999999999996</v>
      </c>
      <c r="W346" s="29">
        <f t="shared" si="170"/>
        <v>0</v>
      </c>
      <c r="X346" s="29">
        <f t="shared" si="171"/>
        <v>0</v>
      </c>
      <c r="Z346" s="29"/>
    </row>
    <row r="347" spans="1:26" x14ac:dyDescent="0.3">
      <c r="A347" s="5" t="s">
        <v>2838</v>
      </c>
      <c r="B347" s="5" t="s">
        <v>2839</v>
      </c>
      <c r="C347" s="5">
        <v>2</v>
      </c>
      <c r="D347" s="160">
        <v>306</v>
      </c>
      <c r="E347" s="5" t="s">
        <v>6886</v>
      </c>
      <c r="F347" s="119">
        <v>44680</v>
      </c>
      <c r="G347" s="174">
        <v>0.8</v>
      </c>
      <c r="H347" s="5" t="s">
        <v>8340</v>
      </c>
      <c r="I347" s="22">
        <f t="shared" si="164"/>
        <v>0.39999999999999991</v>
      </c>
      <c r="J347" s="5"/>
      <c r="K347" s="5"/>
      <c r="L347" s="137">
        <f t="shared" si="165"/>
        <v>61.199999999999989</v>
      </c>
      <c r="M347" s="137">
        <f t="shared" si="166"/>
        <v>61.199999999999989</v>
      </c>
      <c r="N347" s="33">
        <f t="shared" si="147"/>
        <v>0</v>
      </c>
      <c r="Q347">
        <v>1</v>
      </c>
      <c r="T347" s="29">
        <f t="shared" si="167"/>
        <v>0</v>
      </c>
      <c r="U347" s="29">
        <f t="shared" si="168"/>
        <v>0</v>
      </c>
      <c r="V347" s="29">
        <f t="shared" si="169"/>
        <v>61.199999999999989</v>
      </c>
      <c r="W347" s="29">
        <f t="shared" si="170"/>
        <v>0</v>
      </c>
      <c r="X347" s="29">
        <f t="shared" si="171"/>
        <v>0</v>
      </c>
      <c r="Z347" s="29"/>
    </row>
    <row r="348" spans="1:26" x14ac:dyDescent="0.3">
      <c r="A348" s="5" t="s">
        <v>2840</v>
      </c>
      <c r="B348" s="5" t="s">
        <v>2841</v>
      </c>
      <c r="C348" s="5">
        <v>20</v>
      </c>
      <c r="D348" s="157">
        <v>2421</v>
      </c>
      <c r="E348" s="5" t="s">
        <v>8416</v>
      </c>
      <c r="F348" s="119">
        <v>44729</v>
      </c>
      <c r="G348" s="174">
        <v>0.8</v>
      </c>
      <c r="H348" s="5" t="s">
        <v>8335</v>
      </c>
      <c r="I348" s="22">
        <f>C348*(1-G348)</f>
        <v>3.9999999999999991</v>
      </c>
      <c r="J348" s="5"/>
      <c r="K348" s="5"/>
      <c r="L348" s="137">
        <f>D348*(1-G348)</f>
        <v>484.19999999999987</v>
      </c>
      <c r="M348" s="137">
        <f>IF(J348="",L348,(D348/C348)*J348)</f>
        <v>484.19999999999987</v>
      </c>
      <c r="N348" s="33">
        <f t="shared" si="147"/>
        <v>0</v>
      </c>
      <c r="Q348">
        <v>1</v>
      </c>
      <c r="T348" s="29">
        <f t="shared" si="167"/>
        <v>0</v>
      </c>
      <c r="U348" s="29">
        <f t="shared" si="168"/>
        <v>0</v>
      </c>
      <c r="V348" s="29">
        <f t="shared" si="169"/>
        <v>484.19999999999987</v>
      </c>
      <c r="W348" s="29">
        <f t="shared" si="170"/>
        <v>0</v>
      </c>
      <c r="X348" s="29">
        <f t="shared" si="171"/>
        <v>0</v>
      </c>
      <c r="Z348" s="29"/>
    </row>
    <row r="349" spans="1:26" x14ac:dyDescent="0.3">
      <c r="A349" s="5" t="s">
        <v>2840</v>
      </c>
      <c r="B349" s="5" t="s">
        <v>2841</v>
      </c>
      <c r="C349" s="5">
        <v>4</v>
      </c>
      <c r="D349" s="160">
        <v>554</v>
      </c>
      <c r="E349" s="5" t="s">
        <v>8416</v>
      </c>
      <c r="F349" s="119">
        <v>44729</v>
      </c>
      <c r="G349" s="174">
        <v>0.8</v>
      </c>
      <c r="H349" s="5" t="s">
        <v>8356</v>
      </c>
      <c r="I349" s="22">
        <f t="shared" ref="I349:I374" si="172">C349*(1-G349)</f>
        <v>0.79999999999999982</v>
      </c>
      <c r="J349" s="5"/>
      <c r="K349" s="5"/>
      <c r="L349" s="137">
        <f t="shared" ref="L349:L374" si="173">D349*(1-G349)</f>
        <v>110.79999999999997</v>
      </c>
      <c r="M349" s="137">
        <f t="shared" ref="M349:M374" si="174">IF(J349="",L349,(D349/C349)*J349)</f>
        <v>110.79999999999997</v>
      </c>
      <c r="N349" s="33">
        <f t="shared" si="147"/>
        <v>0</v>
      </c>
      <c r="Q349">
        <v>1</v>
      </c>
      <c r="T349" s="29">
        <f t="shared" si="167"/>
        <v>0</v>
      </c>
      <c r="U349" s="29">
        <f t="shared" si="168"/>
        <v>0</v>
      </c>
      <c r="V349" s="29">
        <f t="shared" si="169"/>
        <v>110.79999999999997</v>
      </c>
      <c r="W349" s="29">
        <f t="shared" si="170"/>
        <v>0</v>
      </c>
      <c r="X349" s="29">
        <f t="shared" si="171"/>
        <v>0</v>
      </c>
      <c r="Z349" s="29"/>
    </row>
    <row r="350" spans="1:26" x14ac:dyDescent="0.3">
      <c r="A350" s="5" t="s">
        <v>2840</v>
      </c>
      <c r="B350" s="5" t="s">
        <v>2841</v>
      </c>
      <c r="C350" s="5">
        <v>8</v>
      </c>
      <c r="D350" s="160">
        <v>851</v>
      </c>
      <c r="E350" s="5" t="s">
        <v>8416</v>
      </c>
      <c r="F350" s="119">
        <v>44729</v>
      </c>
      <c r="G350" s="174">
        <v>0.8</v>
      </c>
      <c r="H350" s="5" t="s">
        <v>8330</v>
      </c>
      <c r="I350" s="22">
        <f t="shared" si="172"/>
        <v>1.5999999999999996</v>
      </c>
      <c r="J350" s="5"/>
      <c r="K350" s="5"/>
      <c r="L350" s="137">
        <f t="shared" si="173"/>
        <v>170.19999999999996</v>
      </c>
      <c r="M350" s="137">
        <f t="shared" si="174"/>
        <v>170.19999999999996</v>
      </c>
      <c r="N350" s="33">
        <f t="shared" si="147"/>
        <v>0</v>
      </c>
      <c r="Q350">
        <v>1</v>
      </c>
      <c r="T350" s="29">
        <f t="shared" si="167"/>
        <v>0</v>
      </c>
      <c r="U350" s="29">
        <f t="shared" si="168"/>
        <v>0</v>
      </c>
      <c r="V350" s="29">
        <f t="shared" si="169"/>
        <v>170.19999999999996</v>
      </c>
      <c r="W350" s="29">
        <f t="shared" si="170"/>
        <v>0</v>
      </c>
      <c r="X350" s="29">
        <f t="shared" si="171"/>
        <v>0</v>
      </c>
      <c r="Z350" s="29"/>
    </row>
    <row r="351" spans="1:26" x14ac:dyDescent="0.3">
      <c r="A351" s="5" t="s">
        <v>2840</v>
      </c>
      <c r="B351" s="5" t="s">
        <v>2841</v>
      </c>
      <c r="C351" s="5">
        <v>4</v>
      </c>
      <c r="D351" s="160">
        <v>625</v>
      </c>
      <c r="E351" s="5" t="s">
        <v>8416</v>
      </c>
      <c r="F351" s="119">
        <v>44729</v>
      </c>
      <c r="G351" s="174">
        <v>0.8</v>
      </c>
      <c r="H351" s="5" t="s">
        <v>8340</v>
      </c>
      <c r="I351" s="22">
        <f t="shared" si="172"/>
        <v>0.79999999999999982</v>
      </c>
      <c r="J351" s="5"/>
      <c r="K351" s="5"/>
      <c r="L351" s="137">
        <f t="shared" si="173"/>
        <v>124.99999999999997</v>
      </c>
      <c r="M351" s="137">
        <f t="shared" si="174"/>
        <v>124.99999999999997</v>
      </c>
      <c r="N351" s="33">
        <f t="shared" si="147"/>
        <v>0</v>
      </c>
      <c r="Q351">
        <v>1</v>
      </c>
      <c r="T351" s="29">
        <f t="shared" si="167"/>
        <v>0</v>
      </c>
      <c r="U351" s="29">
        <f t="shared" si="168"/>
        <v>0</v>
      </c>
      <c r="V351" s="29">
        <f t="shared" si="169"/>
        <v>124.99999999999997</v>
      </c>
      <c r="W351" s="29">
        <f t="shared" si="170"/>
        <v>0</v>
      </c>
      <c r="X351" s="29">
        <f t="shared" si="171"/>
        <v>0</v>
      </c>
      <c r="Z351" s="29"/>
    </row>
    <row r="352" spans="1:26" x14ac:dyDescent="0.3">
      <c r="A352" s="140" t="s">
        <v>8634</v>
      </c>
      <c r="B352" s="140"/>
      <c r="C352" s="140">
        <v>32795</v>
      </c>
      <c r="D352" s="158">
        <v>135718</v>
      </c>
      <c r="E352" s="140" t="s">
        <v>6065</v>
      </c>
      <c r="F352" s="147">
        <v>44915</v>
      </c>
      <c r="G352" s="175"/>
      <c r="H352" s="140"/>
      <c r="I352" s="145"/>
      <c r="J352" s="140"/>
      <c r="K352" s="140"/>
      <c r="L352" s="142"/>
      <c r="M352" s="142"/>
      <c r="N352" s="149"/>
      <c r="T352" s="29"/>
      <c r="U352" s="29"/>
      <c r="V352" s="29"/>
      <c r="W352" s="29"/>
      <c r="X352" s="29"/>
      <c r="Z352" s="29"/>
    </row>
    <row r="353" spans="1:26" x14ac:dyDescent="0.3">
      <c r="A353" s="5" t="s">
        <v>2736</v>
      </c>
      <c r="B353" s="5" t="s">
        <v>2737</v>
      </c>
      <c r="C353" s="5">
        <v>32000</v>
      </c>
      <c r="D353" s="157">
        <v>38428</v>
      </c>
      <c r="E353" s="119">
        <v>44812</v>
      </c>
      <c r="F353" s="119">
        <v>44901</v>
      </c>
      <c r="G353" s="174">
        <v>0</v>
      </c>
      <c r="H353" s="5" t="s">
        <v>8320</v>
      </c>
      <c r="I353" s="22">
        <f t="shared" si="172"/>
        <v>32000</v>
      </c>
      <c r="J353" s="5"/>
      <c r="K353" s="5"/>
      <c r="L353" s="137">
        <f t="shared" si="173"/>
        <v>38428</v>
      </c>
      <c r="M353" s="137">
        <f t="shared" si="174"/>
        <v>38428</v>
      </c>
      <c r="N353" s="33">
        <f t="shared" si="147"/>
        <v>0</v>
      </c>
      <c r="P353">
        <v>1</v>
      </c>
      <c r="T353" s="29">
        <f t="shared" ref="T353:T378" si="175">O353*M353</f>
        <v>0</v>
      </c>
      <c r="U353" s="29">
        <f t="shared" ref="U353:U378" si="176">P353*M353</f>
        <v>38428</v>
      </c>
      <c r="V353" s="29">
        <f t="shared" ref="V353:V378" si="177">Q353*M353</f>
        <v>0</v>
      </c>
      <c r="W353" s="29">
        <f t="shared" ref="W353:W378" si="178">R353*M353</f>
        <v>0</v>
      </c>
      <c r="X353" s="29">
        <f t="shared" ref="X353:X378" si="179">S353*M353</f>
        <v>0</v>
      </c>
      <c r="Z353" s="29"/>
    </row>
    <row r="354" spans="1:26" x14ac:dyDescent="0.3">
      <c r="A354" s="5" t="s">
        <v>2720</v>
      </c>
      <c r="B354" s="5" t="s">
        <v>2721</v>
      </c>
      <c r="C354" s="5">
        <v>3</v>
      </c>
      <c r="D354" s="160">
        <v>532</v>
      </c>
      <c r="E354" s="5" t="s">
        <v>6065</v>
      </c>
      <c r="F354" s="119">
        <v>44680</v>
      </c>
      <c r="G354" s="174">
        <v>0.5</v>
      </c>
      <c r="H354" s="5" t="s">
        <v>8348</v>
      </c>
      <c r="I354" s="22">
        <f t="shared" si="172"/>
        <v>1.5</v>
      </c>
      <c r="J354" s="5"/>
      <c r="K354" s="5"/>
      <c r="L354" s="137">
        <f t="shared" si="173"/>
        <v>266</v>
      </c>
      <c r="M354" s="137">
        <f t="shared" si="174"/>
        <v>266</v>
      </c>
      <c r="N354" s="33">
        <f t="shared" si="147"/>
        <v>0</v>
      </c>
      <c r="Q354">
        <v>1</v>
      </c>
      <c r="T354" s="29">
        <f t="shared" si="175"/>
        <v>0</v>
      </c>
      <c r="U354" s="29">
        <f t="shared" si="176"/>
        <v>0</v>
      </c>
      <c r="V354" s="29">
        <f t="shared" si="177"/>
        <v>266</v>
      </c>
      <c r="W354" s="29">
        <f t="shared" si="178"/>
        <v>0</v>
      </c>
      <c r="X354" s="29">
        <f t="shared" si="179"/>
        <v>0</v>
      </c>
      <c r="Z354" s="29"/>
    </row>
    <row r="355" spans="1:26" x14ac:dyDescent="0.3">
      <c r="A355" s="5" t="s">
        <v>2738</v>
      </c>
      <c r="B355" s="5" t="s">
        <v>2739</v>
      </c>
      <c r="C355" s="5">
        <v>72</v>
      </c>
      <c r="D355" s="157">
        <v>9685</v>
      </c>
      <c r="E355" s="5" t="s">
        <v>6065</v>
      </c>
      <c r="F355" s="119">
        <v>44680</v>
      </c>
      <c r="G355" s="174">
        <v>0.5</v>
      </c>
      <c r="H355" s="5" t="s">
        <v>8356</v>
      </c>
      <c r="I355" s="22">
        <f t="shared" si="172"/>
        <v>36</v>
      </c>
      <c r="J355" s="5"/>
      <c r="K355" s="5"/>
      <c r="L355" s="137">
        <f t="shared" si="173"/>
        <v>4842.5</v>
      </c>
      <c r="M355" s="137">
        <f t="shared" si="174"/>
        <v>4842.5</v>
      </c>
      <c r="N355" s="33">
        <f t="shared" si="147"/>
        <v>0</v>
      </c>
      <c r="Q355">
        <v>1</v>
      </c>
      <c r="T355" s="29">
        <f t="shared" si="175"/>
        <v>0</v>
      </c>
      <c r="U355" s="29">
        <f t="shared" si="176"/>
        <v>0</v>
      </c>
      <c r="V355" s="29">
        <f t="shared" si="177"/>
        <v>4842.5</v>
      </c>
      <c r="W355" s="29">
        <f t="shared" si="178"/>
        <v>0</v>
      </c>
      <c r="X355" s="29">
        <f t="shared" si="179"/>
        <v>0</v>
      </c>
      <c r="Z355" s="29"/>
    </row>
    <row r="356" spans="1:26" x14ac:dyDescent="0.3">
      <c r="A356" s="5" t="s">
        <v>2738</v>
      </c>
      <c r="B356" s="5" t="s">
        <v>2739</v>
      </c>
      <c r="C356" s="5">
        <v>96</v>
      </c>
      <c r="D356" s="157">
        <v>9910</v>
      </c>
      <c r="E356" s="5" t="s">
        <v>6065</v>
      </c>
      <c r="F356" s="119">
        <v>44680</v>
      </c>
      <c r="G356" s="174">
        <v>0.5</v>
      </c>
      <c r="H356" s="5" t="s">
        <v>8330</v>
      </c>
      <c r="I356" s="22">
        <f t="shared" si="172"/>
        <v>48</v>
      </c>
      <c r="J356" s="5"/>
      <c r="K356" s="5"/>
      <c r="L356" s="137">
        <f t="shared" si="173"/>
        <v>4955</v>
      </c>
      <c r="M356" s="137">
        <f t="shared" si="174"/>
        <v>4955</v>
      </c>
      <c r="N356" s="33">
        <f t="shared" si="147"/>
        <v>0</v>
      </c>
      <c r="Q356">
        <v>1</v>
      </c>
      <c r="T356" s="29">
        <f t="shared" si="175"/>
        <v>0</v>
      </c>
      <c r="U356" s="29">
        <f t="shared" si="176"/>
        <v>0</v>
      </c>
      <c r="V356" s="29">
        <f t="shared" si="177"/>
        <v>4955</v>
      </c>
      <c r="W356" s="29">
        <f t="shared" si="178"/>
        <v>0</v>
      </c>
      <c r="X356" s="29">
        <f t="shared" si="179"/>
        <v>0</v>
      </c>
      <c r="Z356" s="29"/>
    </row>
    <row r="357" spans="1:26" x14ac:dyDescent="0.3">
      <c r="A357" s="5" t="s">
        <v>2738</v>
      </c>
      <c r="B357" s="5" t="s">
        <v>2739</v>
      </c>
      <c r="C357" s="5">
        <v>10</v>
      </c>
      <c r="D357" s="157">
        <v>1517</v>
      </c>
      <c r="E357" s="5" t="s">
        <v>6065</v>
      </c>
      <c r="F357" s="119">
        <v>44680</v>
      </c>
      <c r="G357" s="174">
        <v>0.5</v>
      </c>
      <c r="H357" s="5" t="s">
        <v>8340</v>
      </c>
      <c r="I357" s="22">
        <f t="shared" si="172"/>
        <v>5</v>
      </c>
      <c r="J357" s="5"/>
      <c r="K357" s="5"/>
      <c r="L357" s="137">
        <f t="shared" si="173"/>
        <v>758.5</v>
      </c>
      <c r="M357" s="137">
        <f t="shared" si="174"/>
        <v>758.5</v>
      </c>
      <c r="N357" s="33">
        <f t="shared" si="147"/>
        <v>0</v>
      </c>
      <c r="Q357">
        <v>1</v>
      </c>
      <c r="T357" s="29">
        <f t="shared" si="175"/>
        <v>0</v>
      </c>
      <c r="U357" s="29">
        <f t="shared" si="176"/>
        <v>0</v>
      </c>
      <c r="V357" s="29">
        <f t="shared" si="177"/>
        <v>758.5</v>
      </c>
      <c r="W357" s="29">
        <f t="shared" si="178"/>
        <v>0</v>
      </c>
      <c r="X357" s="29">
        <f t="shared" si="179"/>
        <v>0</v>
      </c>
      <c r="Z357" s="29"/>
    </row>
    <row r="358" spans="1:26" x14ac:dyDescent="0.3">
      <c r="A358" s="5" t="s">
        <v>2722</v>
      </c>
      <c r="B358" s="5" t="s">
        <v>2723</v>
      </c>
      <c r="C358" s="5">
        <v>60</v>
      </c>
      <c r="D358" s="157">
        <v>8313</v>
      </c>
      <c r="E358" s="119">
        <v>44683</v>
      </c>
      <c r="F358" s="119">
        <v>44725</v>
      </c>
      <c r="G358" s="174">
        <v>0</v>
      </c>
      <c r="H358" s="5" t="s">
        <v>8356</v>
      </c>
      <c r="I358" s="22">
        <f t="shared" si="172"/>
        <v>60</v>
      </c>
      <c r="J358" s="5"/>
      <c r="K358" s="5"/>
      <c r="L358" s="137">
        <f t="shared" si="173"/>
        <v>8313</v>
      </c>
      <c r="M358" s="137">
        <f t="shared" si="174"/>
        <v>8313</v>
      </c>
      <c r="N358" s="33">
        <f t="shared" si="147"/>
        <v>0</v>
      </c>
      <c r="S358">
        <v>1</v>
      </c>
      <c r="T358" s="29">
        <f t="shared" si="175"/>
        <v>0</v>
      </c>
      <c r="U358" s="29">
        <f t="shared" si="176"/>
        <v>0</v>
      </c>
      <c r="V358" s="29">
        <f t="shared" si="177"/>
        <v>0</v>
      </c>
      <c r="W358" s="29">
        <f t="shared" si="178"/>
        <v>0</v>
      </c>
      <c r="X358" s="29">
        <f t="shared" si="179"/>
        <v>8313</v>
      </c>
      <c r="Z358" s="29"/>
    </row>
    <row r="359" spans="1:26" x14ac:dyDescent="0.3">
      <c r="A359" s="5" t="s">
        <v>2722</v>
      </c>
      <c r="B359" s="5" t="s">
        <v>2723</v>
      </c>
      <c r="C359" s="5">
        <v>96</v>
      </c>
      <c r="D359" s="157">
        <v>10207</v>
      </c>
      <c r="E359" s="119">
        <v>44683</v>
      </c>
      <c r="F359" s="119">
        <v>44725</v>
      </c>
      <c r="G359" s="174">
        <v>0</v>
      </c>
      <c r="H359" s="5" t="s">
        <v>8330</v>
      </c>
      <c r="I359" s="22">
        <f t="shared" si="172"/>
        <v>96</v>
      </c>
      <c r="J359" s="5"/>
      <c r="K359" s="5"/>
      <c r="L359" s="137">
        <f t="shared" si="173"/>
        <v>10207</v>
      </c>
      <c r="M359" s="137">
        <f t="shared" si="174"/>
        <v>10207</v>
      </c>
      <c r="N359" s="33">
        <f t="shared" si="147"/>
        <v>0</v>
      </c>
      <c r="S359">
        <v>1</v>
      </c>
      <c r="T359" s="29">
        <f t="shared" si="175"/>
        <v>0</v>
      </c>
      <c r="U359" s="29">
        <f t="shared" si="176"/>
        <v>0</v>
      </c>
      <c r="V359" s="29">
        <f t="shared" si="177"/>
        <v>0</v>
      </c>
      <c r="W359" s="29">
        <f t="shared" si="178"/>
        <v>0</v>
      </c>
      <c r="X359" s="29">
        <f t="shared" si="179"/>
        <v>10207</v>
      </c>
      <c r="Z359" s="29"/>
    </row>
    <row r="360" spans="1:26" x14ac:dyDescent="0.3">
      <c r="A360" s="5" t="s">
        <v>2722</v>
      </c>
      <c r="B360" s="5" t="s">
        <v>2723</v>
      </c>
      <c r="C360" s="5">
        <v>8</v>
      </c>
      <c r="D360" s="157">
        <v>1250</v>
      </c>
      <c r="E360" s="119">
        <v>44683</v>
      </c>
      <c r="F360" s="119">
        <v>44725</v>
      </c>
      <c r="G360" s="174">
        <v>0</v>
      </c>
      <c r="H360" s="5" t="s">
        <v>8340</v>
      </c>
      <c r="I360" s="22">
        <f t="shared" si="172"/>
        <v>8</v>
      </c>
      <c r="J360" s="5"/>
      <c r="K360" s="5"/>
      <c r="L360" s="137">
        <f t="shared" si="173"/>
        <v>1250</v>
      </c>
      <c r="M360" s="137">
        <f t="shared" si="174"/>
        <v>1250</v>
      </c>
      <c r="N360" s="33">
        <f t="shared" si="147"/>
        <v>0</v>
      </c>
      <c r="S360">
        <v>1</v>
      </c>
      <c r="T360" s="29">
        <f t="shared" si="175"/>
        <v>0</v>
      </c>
      <c r="U360" s="29">
        <f t="shared" si="176"/>
        <v>0</v>
      </c>
      <c r="V360" s="29">
        <f t="shared" si="177"/>
        <v>0</v>
      </c>
      <c r="W360" s="29">
        <f t="shared" si="178"/>
        <v>0</v>
      </c>
      <c r="X360" s="29">
        <f t="shared" si="179"/>
        <v>1250</v>
      </c>
      <c r="Z360" s="29"/>
    </row>
    <row r="361" spans="1:26" x14ac:dyDescent="0.3">
      <c r="A361" s="5" t="s">
        <v>2724</v>
      </c>
      <c r="B361" s="5" t="s">
        <v>2725</v>
      </c>
      <c r="C361" s="5">
        <v>8</v>
      </c>
      <c r="D361" s="157">
        <v>1108</v>
      </c>
      <c r="E361" s="119">
        <v>44726</v>
      </c>
      <c r="F361" s="119">
        <v>44739</v>
      </c>
      <c r="G361" s="174">
        <v>0</v>
      </c>
      <c r="H361" s="5" t="s">
        <v>8356</v>
      </c>
      <c r="I361" s="22">
        <f t="shared" si="172"/>
        <v>8</v>
      </c>
      <c r="J361" s="5"/>
      <c r="K361" s="5"/>
      <c r="L361" s="137">
        <f t="shared" si="173"/>
        <v>1108</v>
      </c>
      <c r="M361" s="137">
        <f t="shared" si="174"/>
        <v>1108</v>
      </c>
      <c r="N361" s="33">
        <f t="shared" si="147"/>
        <v>0</v>
      </c>
      <c r="S361">
        <v>1</v>
      </c>
      <c r="T361" s="29">
        <f t="shared" si="175"/>
        <v>0</v>
      </c>
      <c r="U361" s="29">
        <f t="shared" si="176"/>
        <v>0</v>
      </c>
      <c r="V361" s="29">
        <f t="shared" si="177"/>
        <v>0</v>
      </c>
      <c r="W361" s="29">
        <f t="shared" si="178"/>
        <v>0</v>
      </c>
      <c r="X361" s="29">
        <f t="shared" si="179"/>
        <v>1108</v>
      </c>
      <c r="Z361" s="29"/>
    </row>
    <row r="362" spans="1:26" x14ac:dyDescent="0.3">
      <c r="A362" s="5" t="s">
        <v>2724</v>
      </c>
      <c r="B362" s="5" t="s">
        <v>2725</v>
      </c>
      <c r="C362" s="5">
        <v>32</v>
      </c>
      <c r="D362" s="157">
        <v>3402</v>
      </c>
      <c r="E362" s="119">
        <v>44726</v>
      </c>
      <c r="F362" s="119">
        <v>44739</v>
      </c>
      <c r="G362" s="174">
        <v>0</v>
      </c>
      <c r="H362" s="5" t="s">
        <v>8330</v>
      </c>
      <c r="I362" s="22">
        <f t="shared" si="172"/>
        <v>32</v>
      </c>
      <c r="J362" s="5"/>
      <c r="K362" s="5"/>
      <c r="L362" s="137">
        <f t="shared" si="173"/>
        <v>3402</v>
      </c>
      <c r="M362" s="137">
        <f t="shared" si="174"/>
        <v>3402</v>
      </c>
      <c r="N362" s="33">
        <f t="shared" si="147"/>
        <v>0</v>
      </c>
      <c r="S362">
        <v>1</v>
      </c>
      <c r="T362" s="29">
        <f t="shared" si="175"/>
        <v>0</v>
      </c>
      <c r="U362" s="29">
        <f t="shared" si="176"/>
        <v>0</v>
      </c>
      <c r="V362" s="29">
        <f t="shared" si="177"/>
        <v>0</v>
      </c>
      <c r="W362" s="29">
        <f t="shared" si="178"/>
        <v>0</v>
      </c>
      <c r="X362" s="29">
        <f t="shared" si="179"/>
        <v>3402</v>
      </c>
      <c r="Z362" s="29"/>
    </row>
    <row r="363" spans="1:26" x14ac:dyDescent="0.3">
      <c r="A363" s="5" t="s">
        <v>2724</v>
      </c>
      <c r="B363" s="5" t="s">
        <v>2725</v>
      </c>
      <c r="C363" s="5">
        <v>8</v>
      </c>
      <c r="D363" s="157">
        <v>1250</v>
      </c>
      <c r="E363" s="119">
        <v>44726</v>
      </c>
      <c r="F363" s="119">
        <v>44739</v>
      </c>
      <c r="G363" s="174">
        <v>0</v>
      </c>
      <c r="H363" s="5" t="s">
        <v>8340</v>
      </c>
      <c r="I363" s="22">
        <f t="shared" si="172"/>
        <v>8</v>
      </c>
      <c r="J363" s="5"/>
      <c r="K363" s="5"/>
      <c r="L363" s="137">
        <f t="shared" si="173"/>
        <v>1250</v>
      </c>
      <c r="M363" s="137">
        <f t="shared" si="174"/>
        <v>1250</v>
      </c>
      <c r="N363" s="33">
        <f t="shared" si="147"/>
        <v>0</v>
      </c>
      <c r="S363">
        <v>1</v>
      </c>
      <c r="T363" s="29">
        <f t="shared" si="175"/>
        <v>0</v>
      </c>
      <c r="U363" s="29">
        <f t="shared" si="176"/>
        <v>0</v>
      </c>
      <c r="V363" s="29">
        <f t="shared" si="177"/>
        <v>0</v>
      </c>
      <c r="W363" s="29">
        <f t="shared" si="178"/>
        <v>0</v>
      </c>
      <c r="X363" s="29">
        <f t="shared" si="179"/>
        <v>1250</v>
      </c>
      <c r="Z363" s="29"/>
    </row>
    <row r="364" spans="1:26" x14ac:dyDescent="0.3">
      <c r="A364" s="5" t="s">
        <v>2726</v>
      </c>
      <c r="B364" s="5" t="s">
        <v>2727</v>
      </c>
      <c r="C364" s="5">
        <v>8</v>
      </c>
      <c r="D364" s="157">
        <v>1108</v>
      </c>
      <c r="E364" s="119">
        <v>44740</v>
      </c>
      <c r="F364" s="119">
        <v>44754</v>
      </c>
      <c r="G364" s="174">
        <v>0</v>
      </c>
      <c r="H364" s="5" t="s">
        <v>8356</v>
      </c>
      <c r="I364" s="22">
        <f t="shared" si="172"/>
        <v>8</v>
      </c>
      <c r="J364" s="5"/>
      <c r="K364" s="5"/>
      <c r="L364" s="137">
        <f t="shared" si="173"/>
        <v>1108</v>
      </c>
      <c r="M364" s="137">
        <f t="shared" si="174"/>
        <v>1108</v>
      </c>
      <c r="N364" s="33">
        <f t="shared" si="147"/>
        <v>0</v>
      </c>
      <c r="S364">
        <v>1</v>
      </c>
      <c r="T364" s="29">
        <f t="shared" si="175"/>
        <v>0</v>
      </c>
      <c r="U364" s="29">
        <f t="shared" si="176"/>
        <v>0</v>
      </c>
      <c r="V364" s="29">
        <f t="shared" si="177"/>
        <v>0</v>
      </c>
      <c r="W364" s="29">
        <f t="shared" si="178"/>
        <v>0</v>
      </c>
      <c r="X364" s="29">
        <f t="shared" si="179"/>
        <v>1108</v>
      </c>
      <c r="Z364" s="29"/>
    </row>
    <row r="365" spans="1:26" x14ac:dyDescent="0.3">
      <c r="A365" s="5" t="s">
        <v>2726</v>
      </c>
      <c r="B365" s="5" t="s">
        <v>2727</v>
      </c>
      <c r="C365" s="5">
        <v>32</v>
      </c>
      <c r="D365" s="157">
        <v>3402</v>
      </c>
      <c r="E365" s="119">
        <v>44740</v>
      </c>
      <c r="F365" s="119">
        <v>44754</v>
      </c>
      <c r="G365" s="174">
        <v>0</v>
      </c>
      <c r="H365" s="5" t="s">
        <v>8330</v>
      </c>
      <c r="I365" s="22">
        <f t="shared" si="172"/>
        <v>32</v>
      </c>
      <c r="J365" s="5"/>
      <c r="K365" s="5"/>
      <c r="L365" s="137">
        <f t="shared" si="173"/>
        <v>3402</v>
      </c>
      <c r="M365" s="137">
        <f t="shared" si="174"/>
        <v>3402</v>
      </c>
      <c r="N365" s="33">
        <f t="shared" si="147"/>
        <v>0</v>
      </c>
      <c r="S365">
        <v>1</v>
      </c>
      <c r="T365" s="29">
        <f t="shared" si="175"/>
        <v>0</v>
      </c>
      <c r="U365" s="29">
        <f t="shared" si="176"/>
        <v>0</v>
      </c>
      <c r="V365" s="29">
        <f t="shared" si="177"/>
        <v>0</v>
      </c>
      <c r="W365" s="29">
        <f t="shared" si="178"/>
        <v>0</v>
      </c>
      <c r="X365" s="29">
        <f t="shared" si="179"/>
        <v>3402</v>
      </c>
      <c r="Z365" s="29"/>
    </row>
    <row r="366" spans="1:26" x14ac:dyDescent="0.3">
      <c r="A366" s="5" t="s">
        <v>2726</v>
      </c>
      <c r="B366" s="5" t="s">
        <v>2727</v>
      </c>
      <c r="C366" s="5">
        <v>4</v>
      </c>
      <c r="D366" s="160">
        <v>625</v>
      </c>
      <c r="E366" s="119">
        <v>44740</v>
      </c>
      <c r="F366" s="119">
        <v>44754</v>
      </c>
      <c r="G366" s="174">
        <v>0</v>
      </c>
      <c r="H366" s="5" t="s">
        <v>8340</v>
      </c>
      <c r="I366" s="22">
        <f t="shared" si="172"/>
        <v>4</v>
      </c>
      <c r="J366" s="5"/>
      <c r="K366" s="5"/>
      <c r="L366" s="137">
        <f t="shared" si="173"/>
        <v>625</v>
      </c>
      <c r="M366" s="137">
        <f t="shared" si="174"/>
        <v>625</v>
      </c>
      <c r="N366" s="33">
        <f t="shared" si="147"/>
        <v>0</v>
      </c>
      <c r="S366">
        <v>1</v>
      </c>
      <c r="T366" s="29">
        <f t="shared" si="175"/>
        <v>0</v>
      </c>
      <c r="U366" s="29">
        <f t="shared" si="176"/>
        <v>0</v>
      </c>
      <c r="V366" s="29">
        <f t="shared" si="177"/>
        <v>0</v>
      </c>
      <c r="W366" s="29">
        <f t="shared" si="178"/>
        <v>0</v>
      </c>
      <c r="X366" s="29">
        <f t="shared" si="179"/>
        <v>625</v>
      </c>
      <c r="Z366" s="29"/>
    </row>
    <row r="367" spans="1:26" x14ac:dyDescent="0.3">
      <c r="A367" s="5" t="s">
        <v>2728</v>
      </c>
      <c r="B367" s="5" t="s">
        <v>2729</v>
      </c>
      <c r="C367" s="5">
        <v>8</v>
      </c>
      <c r="D367" s="157">
        <v>1108</v>
      </c>
      <c r="E367" s="119">
        <v>44755</v>
      </c>
      <c r="F367" s="119">
        <v>44768</v>
      </c>
      <c r="G367" s="174">
        <v>0</v>
      </c>
      <c r="H367" s="5" t="s">
        <v>8356</v>
      </c>
      <c r="I367" s="22">
        <f t="shared" si="172"/>
        <v>8</v>
      </c>
      <c r="J367" s="5"/>
      <c r="K367" s="5"/>
      <c r="L367" s="137">
        <f t="shared" si="173"/>
        <v>1108</v>
      </c>
      <c r="M367" s="137">
        <f t="shared" si="174"/>
        <v>1108</v>
      </c>
      <c r="N367" s="33">
        <f t="shared" si="147"/>
        <v>0</v>
      </c>
      <c r="S367">
        <v>1</v>
      </c>
      <c r="T367" s="29">
        <f t="shared" si="175"/>
        <v>0</v>
      </c>
      <c r="U367" s="29">
        <f t="shared" si="176"/>
        <v>0</v>
      </c>
      <c r="V367" s="29">
        <f t="shared" si="177"/>
        <v>0</v>
      </c>
      <c r="W367" s="29">
        <f t="shared" si="178"/>
        <v>0</v>
      </c>
      <c r="X367" s="29">
        <f t="shared" si="179"/>
        <v>1108</v>
      </c>
      <c r="Z367" s="29"/>
    </row>
    <row r="368" spans="1:26" x14ac:dyDescent="0.3">
      <c r="A368" s="5" t="s">
        <v>2728</v>
      </c>
      <c r="B368" s="5" t="s">
        <v>2729</v>
      </c>
      <c r="C368" s="5">
        <v>16</v>
      </c>
      <c r="D368" s="157">
        <v>1701</v>
      </c>
      <c r="E368" s="119">
        <v>44755</v>
      </c>
      <c r="F368" s="119">
        <v>44768</v>
      </c>
      <c r="G368" s="174">
        <v>0</v>
      </c>
      <c r="H368" s="5" t="s">
        <v>8330</v>
      </c>
      <c r="I368" s="22">
        <f t="shared" si="172"/>
        <v>16</v>
      </c>
      <c r="J368" s="5"/>
      <c r="K368" s="5"/>
      <c r="L368" s="137">
        <f t="shared" si="173"/>
        <v>1701</v>
      </c>
      <c r="M368" s="137">
        <f t="shared" si="174"/>
        <v>1701</v>
      </c>
      <c r="N368" s="33">
        <f t="shared" si="147"/>
        <v>0</v>
      </c>
      <c r="S368">
        <v>1</v>
      </c>
      <c r="T368" s="29">
        <f t="shared" si="175"/>
        <v>0</v>
      </c>
      <c r="U368" s="29">
        <f t="shared" si="176"/>
        <v>0</v>
      </c>
      <c r="V368" s="29">
        <f t="shared" si="177"/>
        <v>0</v>
      </c>
      <c r="W368" s="29">
        <f t="shared" si="178"/>
        <v>0</v>
      </c>
      <c r="X368" s="29">
        <f t="shared" si="179"/>
        <v>1701</v>
      </c>
      <c r="Z368" s="29"/>
    </row>
    <row r="369" spans="1:26" x14ac:dyDescent="0.3">
      <c r="A369" s="5" t="s">
        <v>2728</v>
      </c>
      <c r="B369" s="5" t="s">
        <v>2729</v>
      </c>
      <c r="C369" s="5">
        <v>4</v>
      </c>
      <c r="D369" s="160">
        <v>625</v>
      </c>
      <c r="E369" s="119">
        <v>44755</v>
      </c>
      <c r="F369" s="119">
        <v>44768</v>
      </c>
      <c r="G369" s="174">
        <v>0</v>
      </c>
      <c r="H369" s="5" t="s">
        <v>8340</v>
      </c>
      <c r="I369" s="22">
        <f t="shared" si="172"/>
        <v>4</v>
      </c>
      <c r="J369" s="5"/>
      <c r="K369" s="5"/>
      <c r="L369" s="137">
        <f t="shared" si="173"/>
        <v>625</v>
      </c>
      <c r="M369" s="137">
        <f t="shared" si="174"/>
        <v>625</v>
      </c>
      <c r="N369" s="33">
        <f t="shared" si="147"/>
        <v>0</v>
      </c>
      <c r="S369">
        <v>1</v>
      </c>
      <c r="T369" s="29">
        <f t="shared" si="175"/>
        <v>0</v>
      </c>
      <c r="U369" s="29">
        <f t="shared" si="176"/>
        <v>0</v>
      </c>
      <c r="V369" s="29">
        <f t="shared" si="177"/>
        <v>0</v>
      </c>
      <c r="W369" s="29">
        <f t="shared" si="178"/>
        <v>0</v>
      </c>
      <c r="X369" s="29">
        <f t="shared" si="179"/>
        <v>625</v>
      </c>
      <c r="Z369" s="29"/>
    </row>
    <row r="370" spans="1:26" x14ac:dyDescent="0.3">
      <c r="A370" s="5" t="s">
        <v>2730</v>
      </c>
      <c r="B370" s="5" t="s">
        <v>2731</v>
      </c>
      <c r="C370" s="5">
        <v>24</v>
      </c>
      <c r="D370" s="157">
        <v>3325</v>
      </c>
      <c r="E370" s="119">
        <v>44769</v>
      </c>
      <c r="F370" s="119">
        <v>44811</v>
      </c>
      <c r="G370" s="174">
        <v>0</v>
      </c>
      <c r="H370" s="5" t="s">
        <v>8356</v>
      </c>
      <c r="I370" s="22">
        <f t="shared" si="172"/>
        <v>24</v>
      </c>
      <c r="J370" s="5"/>
      <c r="K370" s="5"/>
      <c r="L370" s="137">
        <f t="shared" si="173"/>
        <v>3325</v>
      </c>
      <c r="M370" s="137">
        <f t="shared" si="174"/>
        <v>3325</v>
      </c>
      <c r="N370" s="33">
        <f t="shared" si="147"/>
        <v>0</v>
      </c>
      <c r="S370">
        <v>1</v>
      </c>
      <c r="T370" s="29">
        <f t="shared" si="175"/>
        <v>0</v>
      </c>
      <c r="U370" s="29">
        <f t="shared" si="176"/>
        <v>0</v>
      </c>
      <c r="V370" s="29">
        <f t="shared" si="177"/>
        <v>0</v>
      </c>
      <c r="W370" s="29">
        <f t="shared" si="178"/>
        <v>0</v>
      </c>
      <c r="X370" s="29">
        <f t="shared" si="179"/>
        <v>3325</v>
      </c>
      <c r="Z370" s="29"/>
    </row>
    <row r="371" spans="1:26" x14ac:dyDescent="0.3">
      <c r="A371" s="5" t="s">
        <v>2730</v>
      </c>
      <c r="B371" s="5" t="s">
        <v>2731</v>
      </c>
      <c r="C371" s="5">
        <v>48</v>
      </c>
      <c r="D371" s="157">
        <v>5103</v>
      </c>
      <c r="E371" s="119">
        <v>44769</v>
      </c>
      <c r="F371" s="119">
        <v>44811</v>
      </c>
      <c r="G371" s="174">
        <v>0</v>
      </c>
      <c r="H371" s="5" t="s">
        <v>8330</v>
      </c>
      <c r="I371" s="22">
        <f t="shared" si="172"/>
        <v>48</v>
      </c>
      <c r="J371" s="5"/>
      <c r="K371" s="5"/>
      <c r="L371" s="137">
        <f t="shared" si="173"/>
        <v>5103</v>
      </c>
      <c r="M371" s="137">
        <f t="shared" si="174"/>
        <v>5103</v>
      </c>
      <c r="N371" s="33">
        <f t="shared" si="147"/>
        <v>0</v>
      </c>
      <c r="S371">
        <v>1</v>
      </c>
      <c r="T371" s="29">
        <f t="shared" si="175"/>
        <v>0</v>
      </c>
      <c r="U371" s="29">
        <f t="shared" si="176"/>
        <v>0</v>
      </c>
      <c r="V371" s="29">
        <f t="shared" si="177"/>
        <v>0</v>
      </c>
      <c r="W371" s="29">
        <f t="shared" si="178"/>
        <v>0</v>
      </c>
      <c r="X371" s="29">
        <f t="shared" si="179"/>
        <v>5103</v>
      </c>
      <c r="Z371" s="29"/>
    </row>
    <row r="372" spans="1:26" x14ac:dyDescent="0.3">
      <c r="A372" s="5" t="s">
        <v>2730</v>
      </c>
      <c r="B372" s="5" t="s">
        <v>2731</v>
      </c>
      <c r="C372" s="5">
        <v>4</v>
      </c>
      <c r="D372" s="160">
        <v>625</v>
      </c>
      <c r="E372" s="119">
        <v>44769</v>
      </c>
      <c r="F372" s="119">
        <v>44811</v>
      </c>
      <c r="G372" s="174">
        <v>0</v>
      </c>
      <c r="H372" s="5" t="s">
        <v>8340</v>
      </c>
      <c r="I372" s="22">
        <f t="shared" si="172"/>
        <v>4</v>
      </c>
      <c r="J372" s="5"/>
      <c r="K372" s="5"/>
      <c r="L372" s="137">
        <f t="shared" si="173"/>
        <v>625</v>
      </c>
      <c r="M372" s="137">
        <f t="shared" si="174"/>
        <v>625</v>
      </c>
      <c r="N372" s="33">
        <f t="shared" si="147"/>
        <v>0</v>
      </c>
      <c r="S372">
        <v>1</v>
      </c>
      <c r="T372" s="29">
        <f t="shared" si="175"/>
        <v>0</v>
      </c>
      <c r="U372" s="29">
        <f t="shared" si="176"/>
        <v>0</v>
      </c>
      <c r="V372" s="29">
        <f t="shared" si="177"/>
        <v>0</v>
      </c>
      <c r="W372" s="29">
        <f t="shared" si="178"/>
        <v>0</v>
      </c>
      <c r="X372" s="29">
        <f t="shared" si="179"/>
        <v>625</v>
      </c>
      <c r="Z372" s="29"/>
    </row>
    <row r="373" spans="1:26" x14ac:dyDescent="0.3">
      <c r="A373" s="5" t="s">
        <v>2732</v>
      </c>
      <c r="B373" s="5" t="s">
        <v>2733</v>
      </c>
      <c r="C373" s="5">
        <v>48</v>
      </c>
      <c r="D373" s="157">
        <v>6793</v>
      </c>
      <c r="E373" s="119">
        <v>44812</v>
      </c>
      <c r="F373" s="119">
        <v>44901</v>
      </c>
      <c r="G373" s="174">
        <v>0</v>
      </c>
      <c r="H373" s="5" t="s">
        <v>8356</v>
      </c>
      <c r="I373" s="22">
        <f t="shared" si="172"/>
        <v>48</v>
      </c>
      <c r="J373" s="5"/>
      <c r="K373" s="5"/>
      <c r="L373" s="137">
        <f t="shared" si="173"/>
        <v>6793</v>
      </c>
      <c r="M373" s="137">
        <f t="shared" si="174"/>
        <v>6793</v>
      </c>
      <c r="N373" s="33">
        <f t="shared" si="147"/>
        <v>0</v>
      </c>
      <c r="S373">
        <v>1</v>
      </c>
      <c r="T373" s="29">
        <f t="shared" si="175"/>
        <v>0</v>
      </c>
      <c r="U373" s="29">
        <f t="shared" si="176"/>
        <v>0</v>
      </c>
      <c r="V373" s="29">
        <f t="shared" si="177"/>
        <v>0</v>
      </c>
      <c r="W373" s="29">
        <f t="shared" si="178"/>
        <v>0</v>
      </c>
      <c r="X373" s="29">
        <f t="shared" si="179"/>
        <v>6793</v>
      </c>
      <c r="Z373" s="29"/>
    </row>
    <row r="374" spans="1:26" x14ac:dyDescent="0.3">
      <c r="A374" s="5" t="s">
        <v>2732</v>
      </c>
      <c r="B374" s="5" t="s">
        <v>2733</v>
      </c>
      <c r="C374" s="5">
        <v>96</v>
      </c>
      <c r="D374" s="157">
        <v>10426</v>
      </c>
      <c r="E374" s="119">
        <v>44812</v>
      </c>
      <c r="F374" s="119">
        <v>44901</v>
      </c>
      <c r="G374" s="174">
        <v>0</v>
      </c>
      <c r="H374" s="5" t="s">
        <v>8330</v>
      </c>
      <c r="I374" s="22">
        <f t="shared" si="172"/>
        <v>96</v>
      </c>
      <c r="J374" s="5"/>
      <c r="K374" s="5"/>
      <c r="L374" s="137">
        <f t="shared" si="173"/>
        <v>10426</v>
      </c>
      <c r="M374" s="137">
        <f t="shared" si="174"/>
        <v>10426</v>
      </c>
      <c r="N374" s="33">
        <f t="shared" si="147"/>
        <v>0</v>
      </c>
      <c r="S374">
        <v>1</v>
      </c>
      <c r="T374" s="29">
        <f t="shared" si="175"/>
        <v>0</v>
      </c>
      <c r="U374" s="29">
        <f t="shared" si="176"/>
        <v>0</v>
      </c>
      <c r="V374" s="29">
        <f t="shared" si="177"/>
        <v>0</v>
      </c>
      <c r="W374" s="29">
        <f t="shared" si="178"/>
        <v>0</v>
      </c>
      <c r="X374" s="29">
        <f t="shared" si="179"/>
        <v>10426</v>
      </c>
      <c r="Z374" s="29"/>
    </row>
    <row r="375" spans="1:26" x14ac:dyDescent="0.3">
      <c r="A375" s="5" t="s">
        <v>2732</v>
      </c>
      <c r="B375" s="5" t="s">
        <v>2733</v>
      </c>
      <c r="C375" s="5">
        <v>2</v>
      </c>
      <c r="D375" s="160">
        <v>319</v>
      </c>
      <c r="E375" s="119">
        <v>44812</v>
      </c>
      <c r="F375" s="119">
        <v>44901</v>
      </c>
      <c r="G375" s="174">
        <v>0</v>
      </c>
      <c r="H375" s="5" t="s">
        <v>8340</v>
      </c>
      <c r="I375" s="22">
        <f>C375*(1-G375)</f>
        <v>2</v>
      </c>
      <c r="J375" s="5"/>
      <c r="K375" s="5"/>
      <c r="L375" s="137">
        <f>D375*(1-G375)</f>
        <v>319</v>
      </c>
      <c r="M375" s="137">
        <f>IF(J375="",L375,(D375/C375)*J375)</f>
        <v>319</v>
      </c>
      <c r="N375" s="33">
        <f t="shared" ref="N375:N438" si="180">L375-M375</f>
        <v>0</v>
      </c>
      <c r="S375">
        <v>1</v>
      </c>
      <c r="T375" s="29">
        <f t="shared" si="175"/>
        <v>0</v>
      </c>
      <c r="U375" s="29">
        <f t="shared" si="176"/>
        <v>0</v>
      </c>
      <c r="V375" s="29">
        <f t="shared" si="177"/>
        <v>0</v>
      </c>
      <c r="W375" s="29">
        <f t="shared" si="178"/>
        <v>0</v>
      </c>
      <c r="X375" s="29">
        <f t="shared" si="179"/>
        <v>319</v>
      </c>
      <c r="Z375" s="29"/>
    </row>
    <row r="376" spans="1:26" x14ac:dyDescent="0.3">
      <c r="A376" s="5" t="s">
        <v>2734</v>
      </c>
      <c r="B376" s="5" t="s">
        <v>2735</v>
      </c>
      <c r="C376" s="5">
        <v>88</v>
      </c>
      <c r="D376" s="157">
        <v>12558</v>
      </c>
      <c r="E376" s="119">
        <v>44902</v>
      </c>
      <c r="F376" s="119">
        <v>44915</v>
      </c>
      <c r="G376" s="174">
        <v>0</v>
      </c>
      <c r="H376" s="5" t="s">
        <v>8356</v>
      </c>
      <c r="I376" s="22">
        <f t="shared" ref="I376:I390" si="181">C376*(1-G376)</f>
        <v>88</v>
      </c>
      <c r="J376" s="5"/>
      <c r="K376" s="5"/>
      <c r="L376" s="137">
        <f t="shared" ref="L376:L390" si="182">D376*(1-G376)</f>
        <v>12558</v>
      </c>
      <c r="M376" s="137">
        <f t="shared" ref="M376:M390" si="183">IF(J376="",L376,(D376/C376)*J376)</f>
        <v>12558</v>
      </c>
      <c r="N376" s="33">
        <f t="shared" si="180"/>
        <v>0</v>
      </c>
      <c r="S376">
        <v>1</v>
      </c>
      <c r="T376" s="29">
        <f t="shared" si="175"/>
        <v>0</v>
      </c>
      <c r="U376" s="29">
        <f t="shared" si="176"/>
        <v>0</v>
      </c>
      <c r="V376" s="29">
        <f t="shared" si="177"/>
        <v>0</v>
      </c>
      <c r="W376" s="29">
        <f t="shared" si="178"/>
        <v>0</v>
      </c>
      <c r="X376" s="29">
        <f t="shared" si="179"/>
        <v>12558</v>
      </c>
      <c r="Z376" s="29"/>
    </row>
    <row r="377" spans="1:26" x14ac:dyDescent="0.3">
      <c r="A377" s="5" t="s">
        <v>2734</v>
      </c>
      <c r="B377" s="5" t="s">
        <v>2735</v>
      </c>
      <c r="C377" s="5">
        <v>16</v>
      </c>
      <c r="D377" s="157">
        <v>1752</v>
      </c>
      <c r="E377" s="119">
        <v>44902</v>
      </c>
      <c r="F377" s="119">
        <v>44915</v>
      </c>
      <c r="G377" s="174">
        <v>0</v>
      </c>
      <c r="H377" s="5" t="s">
        <v>8330</v>
      </c>
      <c r="I377" s="22">
        <f t="shared" si="181"/>
        <v>16</v>
      </c>
      <c r="J377" s="5"/>
      <c r="K377" s="5"/>
      <c r="L377" s="137">
        <f t="shared" si="182"/>
        <v>1752</v>
      </c>
      <c r="M377" s="137">
        <f t="shared" si="183"/>
        <v>1752</v>
      </c>
      <c r="N377" s="33">
        <f t="shared" si="180"/>
        <v>0</v>
      </c>
      <c r="S377">
        <v>1</v>
      </c>
      <c r="T377" s="29">
        <f t="shared" si="175"/>
        <v>0</v>
      </c>
      <c r="U377" s="29">
        <f t="shared" si="176"/>
        <v>0</v>
      </c>
      <c r="V377" s="29">
        <f t="shared" si="177"/>
        <v>0</v>
      </c>
      <c r="W377" s="29">
        <f t="shared" si="178"/>
        <v>0</v>
      </c>
      <c r="X377" s="29">
        <f t="shared" si="179"/>
        <v>1752</v>
      </c>
      <c r="Z377" s="29"/>
    </row>
    <row r="378" spans="1:26" x14ac:dyDescent="0.3">
      <c r="A378" s="5" t="s">
        <v>2734</v>
      </c>
      <c r="B378" s="5" t="s">
        <v>2735</v>
      </c>
      <c r="C378" s="5">
        <v>4</v>
      </c>
      <c r="D378" s="160">
        <v>644</v>
      </c>
      <c r="E378" s="119">
        <v>44902</v>
      </c>
      <c r="F378" s="119">
        <v>44915</v>
      </c>
      <c r="G378" s="174">
        <v>0</v>
      </c>
      <c r="H378" s="5" t="s">
        <v>8340</v>
      </c>
      <c r="I378" s="22">
        <f t="shared" si="181"/>
        <v>4</v>
      </c>
      <c r="J378" s="5"/>
      <c r="K378" s="5"/>
      <c r="L378" s="137">
        <f t="shared" si="182"/>
        <v>644</v>
      </c>
      <c r="M378" s="137">
        <f t="shared" si="183"/>
        <v>644</v>
      </c>
      <c r="N378" s="33">
        <f t="shared" si="180"/>
        <v>0</v>
      </c>
      <c r="S378">
        <v>1</v>
      </c>
      <c r="T378" s="29">
        <f t="shared" si="175"/>
        <v>0</v>
      </c>
      <c r="U378" s="29">
        <f t="shared" si="176"/>
        <v>0</v>
      </c>
      <c r="V378" s="29">
        <f t="shared" si="177"/>
        <v>0</v>
      </c>
      <c r="W378" s="29">
        <f t="shared" si="178"/>
        <v>0</v>
      </c>
      <c r="X378" s="29">
        <f t="shared" si="179"/>
        <v>644</v>
      </c>
      <c r="Z378" s="29"/>
    </row>
    <row r="379" spans="1:26" x14ac:dyDescent="0.3">
      <c r="A379" s="140" t="s">
        <v>8635</v>
      </c>
      <c r="B379" s="140"/>
      <c r="C379" s="140">
        <v>10539</v>
      </c>
      <c r="D379" s="158">
        <v>78462</v>
      </c>
      <c r="E379" s="140" t="s">
        <v>8496</v>
      </c>
      <c r="F379" s="147">
        <v>44868</v>
      </c>
      <c r="G379" s="175"/>
      <c r="H379" s="140"/>
      <c r="I379" s="145"/>
      <c r="J379" s="140"/>
      <c r="K379" s="140"/>
      <c r="L379" s="142"/>
      <c r="M379" s="142"/>
      <c r="N379" s="149"/>
      <c r="T379" s="29"/>
      <c r="U379" s="29"/>
      <c r="V379" s="29"/>
      <c r="W379" s="29"/>
      <c r="X379" s="29"/>
      <c r="Z379" s="29"/>
    </row>
    <row r="380" spans="1:26" x14ac:dyDescent="0.3">
      <c r="A380" s="5" t="s">
        <v>2756</v>
      </c>
      <c r="B380" s="5" t="s">
        <v>2757</v>
      </c>
      <c r="C380" s="5">
        <v>10000</v>
      </c>
      <c r="D380" s="157">
        <v>11890</v>
      </c>
      <c r="E380" s="119">
        <v>44769</v>
      </c>
      <c r="F380" s="119">
        <v>44854</v>
      </c>
      <c r="G380" s="174">
        <v>0</v>
      </c>
      <c r="H380" s="5" t="s">
        <v>8320</v>
      </c>
      <c r="I380" s="22">
        <f t="shared" si="181"/>
        <v>10000</v>
      </c>
      <c r="J380" s="5"/>
      <c r="K380" s="5"/>
      <c r="L380" s="137">
        <f t="shared" si="182"/>
        <v>11890</v>
      </c>
      <c r="M380" s="137">
        <f t="shared" si="183"/>
        <v>11890</v>
      </c>
      <c r="N380" s="33">
        <f t="shared" si="180"/>
        <v>0</v>
      </c>
      <c r="P380">
        <v>1</v>
      </c>
      <c r="T380" s="29">
        <f t="shared" ref="T380:T394" si="184">O380*M380</f>
        <v>0</v>
      </c>
      <c r="U380" s="29">
        <f t="shared" ref="U380:U394" si="185">P380*M380</f>
        <v>11890</v>
      </c>
      <c r="V380" s="29">
        <f t="shared" ref="V380:V394" si="186">Q380*M380</f>
        <v>0</v>
      </c>
      <c r="W380" s="29">
        <f t="shared" ref="W380:W394" si="187">R380*M380</f>
        <v>0</v>
      </c>
      <c r="X380" s="29">
        <f t="shared" ref="X380:X394" si="188">S380*M380</f>
        <v>0</v>
      </c>
      <c r="Z380" s="29"/>
    </row>
    <row r="381" spans="1:26" x14ac:dyDescent="0.3">
      <c r="A381" s="5" t="s">
        <v>2746</v>
      </c>
      <c r="B381" s="5" t="s">
        <v>2747</v>
      </c>
      <c r="C381" s="5">
        <v>8</v>
      </c>
      <c r="D381" s="157">
        <v>1108</v>
      </c>
      <c r="E381" s="5" t="s">
        <v>8496</v>
      </c>
      <c r="F381" s="119">
        <v>44680</v>
      </c>
      <c r="G381" s="174">
        <v>0.5</v>
      </c>
      <c r="H381" s="5" t="s">
        <v>8356</v>
      </c>
      <c r="I381" s="22">
        <f t="shared" si="181"/>
        <v>4</v>
      </c>
      <c r="J381" s="5"/>
      <c r="K381" s="5"/>
      <c r="L381" s="137">
        <f t="shared" si="182"/>
        <v>554</v>
      </c>
      <c r="M381" s="137">
        <f t="shared" si="183"/>
        <v>554</v>
      </c>
      <c r="N381" s="33">
        <f t="shared" si="180"/>
        <v>0</v>
      </c>
      <c r="Q381">
        <v>1</v>
      </c>
      <c r="T381" s="29">
        <f t="shared" si="184"/>
        <v>0</v>
      </c>
      <c r="U381" s="29">
        <f t="shared" si="185"/>
        <v>0</v>
      </c>
      <c r="V381" s="29">
        <f t="shared" si="186"/>
        <v>554</v>
      </c>
      <c r="W381" s="29">
        <f t="shared" si="187"/>
        <v>0</v>
      </c>
      <c r="X381" s="29">
        <f t="shared" si="188"/>
        <v>0</v>
      </c>
      <c r="Z381" s="29"/>
    </row>
    <row r="382" spans="1:26" x14ac:dyDescent="0.3">
      <c r="A382" s="5" t="s">
        <v>2746</v>
      </c>
      <c r="B382" s="5" t="s">
        <v>2747</v>
      </c>
      <c r="C382" s="5">
        <v>16</v>
      </c>
      <c r="D382" s="157">
        <v>1701</v>
      </c>
      <c r="E382" s="5" t="s">
        <v>8496</v>
      </c>
      <c r="F382" s="119">
        <v>44680</v>
      </c>
      <c r="G382" s="174">
        <v>0.5</v>
      </c>
      <c r="H382" s="5" t="s">
        <v>8330</v>
      </c>
      <c r="I382" s="22">
        <f t="shared" si="181"/>
        <v>8</v>
      </c>
      <c r="J382" s="5"/>
      <c r="K382" s="5"/>
      <c r="L382" s="137">
        <f t="shared" si="182"/>
        <v>850.5</v>
      </c>
      <c r="M382" s="137">
        <f t="shared" si="183"/>
        <v>850.5</v>
      </c>
      <c r="N382" s="33">
        <f t="shared" si="180"/>
        <v>0</v>
      </c>
      <c r="Q382">
        <v>1</v>
      </c>
      <c r="T382" s="29">
        <f t="shared" si="184"/>
        <v>0</v>
      </c>
      <c r="U382" s="29">
        <f t="shared" si="185"/>
        <v>0</v>
      </c>
      <c r="V382" s="29">
        <f t="shared" si="186"/>
        <v>850.5</v>
      </c>
      <c r="W382" s="29">
        <f t="shared" si="187"/>
        <v>0</v>
      </c>
      <c r="X382" s="29">
        <f t="shared" si="188"/>
        <v>0</v>
      </c>
      <c r="Z382" s="29"/>
    </row>
    <row r="383" spans="1:26" x14ac:dyDescent="0.3">
      <c r="A383" s="5" t="s">
        <v>2746</v>
      </c>
      <c r="B383" s="5" t="s">
        <v>2747</v>
      </c>
      <c r="C383" s="5">
        <v>5</v>
      </c>
      <c r="D383" s="160">
        <v>781</v>
      </c>
      <c r="E383" s="5" t="s">
        <v>8496</v>
      </c>
      <c r="F383" s="119">
        <v>44680</v>
      </c>
      <c r="G383" s="174">
        <v>0.5</v>
      </c>
      <c r="H383" s="5" t="s">
        <v>8340</v>
      </c>
      <c r="I383" s="22">
        <f t="shared" si="181"/>
        <v>2.5</v>
      </c>
      <c r="J383" s="5"/>
      <c r="K383" s="5"/>
      <c r="L383" s="137">
        <f t="shared" si="182"/>
        <v>390.5</v>
      </c>
      <c r="M383" s="137">
        <f t="shared" si="183"/>
        <v>390.5</v>
      </c>
      <c r="N383" s="33">
        <f t="shared" si="180"/>
        <v>0</v>
      </c>
      <c r="Q383">
        <v>1</v>
      </c>
      <c r="T383" s="29">
        <f t="shared" si="184"/>
        <v>0</v>
      </c>
      <c r="U383" s="29">
        <f t="shared" si="185"/>
        <v>0</v>
      </c>
      <c r="V383" s="29">
        <f t="shared" si="186"/>
        <v>390.5</v>
      </c>
      <c r="W383" s="29">
        <f t="shared" si="187"/>
        <v>0</v>
      </c>
      <c r="X383" s="29">
        <f t="shared" si="188"/>
        <v>0</v>
      </c>
      <c r="Z383" s="29"/>
    </row>
    <row r="384" spans="1:26" x14ac:dyDescent="0.3">
      <c r="A384" s="5" t="s">
        <v>2748</v>
      </c>
      <c r="B384" s="5" t="s">
        <v>2749</v>
      </c>
      <c r="C384" s="5">
        <v>72</v>
      </c>
      <c r="D384" s="157">
        <v>9975</v>
      </c>
      <c r="E384" s="119">
        <v>44683</v>
      </c>
      <c r="F384" s="119">
        <v>44725</v>
      </c>
      <c r="G384" s="174">
        <v>0</v>
      </c>
      <c r="H384" s="5" t="s">
        <v>8356</v>
      </c>
      <c r="I384" s="22">
        <f t="shared" si="181"/>
        <v>72</v>
      </c>
      <c r="J384" s="5"/>
      <c r="K384" s="5"/>
      <c r="L384" s="137">
        <f t="shared" si="182"/>
        <v>9975</v>
      </c>
      <c r="M384" s="137">
        <f t="shared" si="183"/>
        <v>9975</v>
      </c>
      <c r="N384" s="33">
        <f t="shared" si="180"/>
        <v>0</v>
      </c>
      <c r="S384">
        <v>1</v>
      </c>
      <c r="T384" s="29">
        <f t="shared" si="184"/>
        <v>0</v>
      </c>
      <c r="U384" s="29">
        <f t="shared" si="185"/>
        <v>0</v>
      </c>
      <c r="V384" s="29">
        <f t="shared" si="186"/>
        <v>0</v>
      </c>
      <c r="W384" s="29">
        <f t="shared" si="187"/>
        <v>0</v>
      </c>
      <c r="X384" s="29">
        <f t="shared" si="188"/>
        <v>9975</v>
      </c>
      <c r="Z384" s="29"/>
    </row>
    <row r="385" spans="1:26" x14ac:dyDescent="0.3">
      <c r="A385" s="5" t="s">
        <v>2748</v>
      </c>
      <c r="B385" s="5" t="s">
        <v>2749</v>
      </c>
      <c r="C385" s="5">
        <v>48</v>
      </c>
      <c r="D385" s="157">
        <v>5103</v>
      </c>
      <c r="E385" s="119">
        <v>44683</v>
      </c>
      <c r="F385" s="119">
        <v>44725</v>
      </c>
      <c r="G385" s="174">
        <v>0</v>
      </c>
      <c r="H385" s="5" t="s">
        <v>8330</v>
      </c>
      <c r="I385" s="22">
        <f t="shared" si="181"/>
        <v>48</v>
      </c>
      <c r="J385" s="5"/>
      <c r="K385" s="5"/>
      <c r="L385" s="137">
        <f t="shared" si="182"/>
        <v>5103</v>
      </c>
      <c r="M385" s="137">
        <f t="shared" si="183"/>
        <v>5103</v>
      </c>
      <c r="N385" s="33">
        <f t="shared" si="180"/>
        <v>0</v>
      </c>
      <c r="S385">
        <v>1</v>
      </c>
      <c r="T385" s="29">
        <f t="shared" si="184"/>
        <v>0</v>
      </c>
      <c r="U385" s="29">
        <f t="shared" si="185"/>
        <v>0</v>
      </c>
      <c r="V385" s="29">
        <f t="shared" si="186"/>
        <v>0</v>
      </c>
      <c r="W385" s="29">
        <f t="shared" si="187"/>
        <v>0</v>
      </c>
      <c r="X385" s="29">
        <f t="shared" si="188"/>
        <v>5103</v>
      </c>
      <c r="Z385" s="29"/>
    </row>
    <row r="386" spans="1:26" x14ac:dyDescent="0.3">
      <c r="A386" s="5" t="s">
        <v>2748</v>
      </c>
      <c r="B386" s="5" t="s">
        <v>2749</v>
      </c>
      <c r="C386" s="5">
        <v>4</v>
      </c>
      <c r="D386" s="160">
        <v>625</v>
      </c>
      <c r="E386" s="119">
        <v>44683</v>
      </c>
      <c r="F386" s="119">
        <v>44725</v>
      </c>
      <c r="G386" s="174">
        <v>0</v>
      </c>
      <c r="H386" s="5" t="s">
        <v>8340</v>
      </c>
      <c r="I386" s="22">
        <f t="shared" si="181"/>
        <v>4</v>
      </c>
      <c r="J386" s="5"/>
      <c r="K386" s="5"/>
      <c r="L386" s="137">
        <f t="shared" si="182"/>
        <v>625</v>
      </c>
      <c r="M386" s="137">
        <f t="shared" si="183"/>
        <v>625</v>
      </c>
      <c r="N386" s="33">
        <f t="shared" si="180"/>
        <v>0</v>
      </c>
      <c r="S386">
        <v>1</v>
      </c>
      <c r="T386" s="29">
        <f t="shared" si="184"/>
        <v>0</v>
      </c>
      <c r="U386" s="29">
        <f t="shared" si="185"/>
        <v>0</v>
      </c>
      <c r="V386" s="29">
        <f t="shared" si="186"/>
        <v>0</v>
      </c>
      <c r="W386" s="29">
        <f t="shared" si="187"/>
        <v>0</v>
      </c>
      <c r="X386" s="29">
        <f t="shared" si="188"/>
        <v>625</v>
      </c>
      <c r="Z386" s="29"/>
    </row>
    <row r="387" spans="1:26" x14ac:dyDescent="0.3">
      <c r="A387" s="5" t="s">
        <v>2750</v>
      </c>
      <c r="B387" s="161" t="s">
        <v>2751</v>
      </c>
      <c r="C387" s="161">
        <v>72</v>
      </c>
      <c r="D387" s="156">
        <v>9975</v>
      </c>
      <c r="E387" s="162">
        <v>44726</v>
      </c>
      <c r="F387" s="119">
        <v>44768</v>
      </c>
      <c r="G387" s="174">
        <v>0</v>
      </c>
      <c r="H387" s="5" t="s">
        <v>8356</v>
      </c>
      <c r="I387" s="22">
        <f t="shared" si="181"/>
        <v>72</v>
      </c>
      <c r="J387" s="5"/>
      <c r="K387" s="5"/>
      <c r="L387" s="137">
        <f t="shared" si="182"/>
        <v>9975</v>
      </c>
      <c r="M387" s="137">
        <f t="shared" si="183"/>
        <v>9975</v>
      </c>
      <c r="N387" s="33">
        <f t="shared" si="180"/>
        <v>0</v>
      </c>
      <c r="S387">
        <v>1</v>
      </c>
      <c r="T387" s="29">
        <f t="shared" si="184"/>
        <v>0</v>
      </c>
      <c r="U387" s="29">
        <f t="shared" si="185"/>
        <v>0</v>
      </c>
      <c r="V387" s="29">
        <f t="shared" si="186"/>
        <v>0</v>
      </c>
      <c r="W387" s="29">
        <f t="shared" si="187"/>
        <v>0</v>
      </c>
      <c r="X387" s="29">
        <f t="shared" si="188"/>
        <v>9975</v>
      </c>
      <c r="Z387" s="29"/>
    </row>
    <row r="388" spans="1:26" x14ac:dyDescent="0.3">
      <c r="A388" s="5" t="s">
        <v>2750</v>
      </c>
      <c r="B388" s="5" t="s">
        <v>2751</v>
      </c>
      <c r="C388" s="5">
        <v>48</v>
      </c>
      <c r="D388" s="157">
        <v>5103</v>
      </c>
      <c r="E388" s="119">
        <v>44726</v>
      </c>
      <c r="F388" s="119">
        <v>44768</v>
      </c>
      <c r="G388" s="174">
        <v>0</v>
      </c>
      <c r="H388" s="5" t="s">
        <v>8330</v>
      </c>
      <c r="I388" s="22">
        <f t="shared" si="181"/>
        <v>48</v>
      </c>
      <c r="J388" s="5"/>
      <c r="K388" s="5"/>
      <c r="L388" s="137">
        <f t="shared" si="182"/>
        <v>5103</v>
      </c>
      <c r="M388" s="137">
        <f t="shared" si="183"/>
        <v>5103</v>
      </c>
      <c r="N388" s="33">
        <f t="shared" si="180"/>
        <v>0</v>
      </c>
      <c r="S388">
        <v>1</v>
      </c>
      <c r="T388" s="29">
        <f t="shared" si="184"/>
        <v>0</v>
      </c>
      <c r="U388" s="29">
        <f t="shared" si="185"/>
        <v>0</v>
      </c>
      <c r="V388" s="29">
        <f t="shared" si="186"/>
        <v>0</v>
      </c>
      <c r="W388" s="29">
        <f t="shared" si="187"/>
        <v>0</v>
      </c>
      <c r="X388" s="29">
        <f t="shared" si="188"/>
        <v>5103</v>
      </c>
      <c r="Z388" s="29"/>
    </row>
    <row r="389" spans="1:26" x14ac:dyDescent="0.3">
      <c r="A389" s="5" t="s">
        <v>2750</v>
      </c>
      <c r="B389" s="5" t="s">
        <v>2751</v>
      </c>
      <c r="C389" s="5">
        <v>2</v>
      </c>
      <c r="D389" s="160">
        <v>312</v>
      </c>
      <c r="E389" s="119">
        <v>44726</v>
      </c>
      <c r="F389" s="119">
        <v>44768</v>
      </c>
      <c r="G389" s="174">
        <v>0</v>
      </c>
      <c r="H389" s="5" t="s">
        <v>8340</v>
      </c>
      <c r="I389" s="22">
        <f t="shared" si="181"/>
        <v>2</v>
      </c>
      <c r="J389" s="5"/>
      <c r="K389" s="5"/>
      <c r="L389" s="137">
        <f t="shared" si="182"/>
        <v>312</v>
      </c>
      <c r="M389" s="137">
        <f t="shared" si="183"/>
        <v>312</v>
      </c>
      <c r="N389" s="33">
        <f t="shared" si="180"/>
        <v>0</v>
      </c>
      <c r="S389">
        <v>1</v>
      </c>
      <c r="T389" s="29">
        <f t="shared" si="184"/>
        <v>0</v>
      </c>
      <c r="U389" s="29">
        <f t="shared" si="185"/>
        <v>0</v>
      </c>
      <c r="V389" s="29">
        <f t="shared" si="186"/>
        <v>0</v>
      </c>
      <c r="W389" s="29">
        <f t="shared" si="187"/>
        <v>0</v>
      </c>
      <c r="X389" s="29">
        <f t="shared" si="188"/>
        <v>312</v>
      </c>
      <c r="Z389" s="29"/>
    </row>
    <row r="390" spans="1:26" x14ac:dyDescent="0.3">
      <c r="A390" s="5" t="s">
        <v>2752</v>
      </c>
      <c r="B390" s="5" t="s">
        <v>2753</v>
      </c>
      <c r="C390" s="5">
        <v>72</v>
      </c>
      <c r="D390" s="157">
        <v>10040</v>
      </c>
      <c r="E390" s="119">
        <v>44769</v>
      </c>
      <c r="F390" s="119">
        <v>44854</v>
      </c>
      <c r="G390" s="174">
        <v>0</v>
      </c>
      <c r="H390" s="5" t="s">
        <v>8356</v>
      </c>
      <c r="I390" s="22">
        <f t="shared" si="181"/>
        <v>72</v>
      </c>
      <c r="J390" s="5"/>
      <c r="K390" s="5"/>
      <c r="L390" s="137">
        <f t="shared" si="182"/>
        <v>10040</v>
      </c>
      <c r="M390" s="137">
        <f t="shared" si="183"/>
        <v>10040</v>
      </c>
      <c r="N390" s="33">
        <f t="shared" si="180"/>
        <v>0</v>
      </c>
      <c r="S390">
        <v>1</v>
      </c>
      <c r="T390" s="29">
        <f t="shared" si="184"/>
        <v>0</v>
      </c>
      <c r="U390" s="29">
        <f t="shared" si="185"/>
        <v>0</v>
      </c>
      <c r="V390" s="29">
        <f t="shared" si="186"/>
        <v>0</v>
      </c>
      <c r="W390" s="29">
        <f t="shared" si="187"/>
        <v>0</v>
      </c>
      <c r="X390" s="29">
        <f t="shared" si="188"/>
        <v>10040</v>
      </c>
      <c r="Z390" s="29"/>
    </row>
    <row r="391" spans="1:26" x14ac:dyDescent="0.3">
      <c r="A391" s="5" t="s">
        <v>2752</v>
      </c>
      <c r="B391" s="5" t="s">
        <v>2753</v>
      </c>
      <c r="C391" s="5">
        <v>144</v>
      </c>
      <c r="D391" s="157">
        <v>15410</v>
      </c>
      <c r="E391" s="119">
        <v>44769</v>
      </c>
      <c r="F391" s="119">
        <v>44854</v>
      </c>
      <c r="G391" s="174">
        <v>0</v>
      </c>
      <c r="H391" s="5" t="s">
        <v>8330</v>
      </c>
      <c r="I391" s="22">
        <f>C391*(1-G391)</f>
        <v>144</v>
      </c>
      <c r="J391" s="5"/>
      <c r="K391" s="5"/>
      <c r="L391" s="137">
        <f>D391*(1-G391)</f>
        <v>15410</v>
      </c>
      <c r="M391" s="137">
        <f>IF(J391="",L391,(D391/C391)*J391)</f>
        <v>15410</v>
      </c>
      <c r="N391" s="33">
        <f t="shared" si="180"/>
        <v>0</v>
      </c>
      <c r="S391">
        <v>1</v>
      </c>
      <c r="T391" s="29">
        <f t="shared" si="184"/>
        <v>0</v>
      </c>
      <c r="U391" s="29">
        <f t="shared" si="185"/>
        <v>0</v>
      </c>
      <c r="V391" s="29">
        <f t="shared" si="186"/>
        <v>0</v>
      </c>
      <c r="W391" s="29">
        <f t="shared" si="187"/>
        <v>0</v>
      </c>
      <c r="X391" s="29">
        <f t="shared" si="188"/>
        <v>15410</v>
      </c>
      <c r="Z391" s="29"/>
    </row>
    <row r="392" spans="1:26" x14ac:dyDescent="0.3">
      <c r="A392" s="5" t="s">
        <v>2752</v>
      </c>
      <c r="B392" s="5" t="s">
        <v>2753</v>
      </c>
      <c r="C392" s="5">
        <v>8</v>
      </c>
      <c r="D392" s="157">
        <v>1258</v>
      </c>
      <c r="E392" s="119">
        <v>44769</v>
      </c>
      <c r="F392" s="119">
        <v>44854</v>
      </c>
      <c r="G392" s="174">
        <v>0</v>
      </c>
      <c r="H392" s="5" t="s">
        <v>8340</v>
      </c>
      <c r="I392" s="22">
        <f t="shared" ref="I392:I455" si="189">C392*(1-G392)</f>
        <v>8</v>
      </c>
      <c r="J392" s="5"/>
      <c r="K392" s="5"/>
      <c r="L392" s="137">
        <f t="shared" ref="L392:L455" si="190">D392*(1-G392)</f>
        <v>1258</v>
      </c>
      <c r="M392" s="137">
        <f t="shared" ref="M392:M455" si="191">IF(J392="",L392,(D392/C392)*J392)</f>
        <v>1258</v>
      </c>
      <c r="N392" s="33">
        <f t="shared" si="180"/>
        <v>0</v>
      </c>
      <c r="S392">
        <v>1</v>
      </c>
      <c r="T392" s="29">
        <f t="shared" si="184"/>
        <v>0</v>
      </c>
      <c r="U392" s="29">
        <f t="shared" si="185"/>
        <v>0</v>
      </c>
      <c r="V392" s="29">
        <f t="shared" si="186"/>
        <v>0</v>
      </c>
      <c r="W392" s="29">
        <f t="shared" si="187"/>
        <v>0</v>
      </c>
      <c r="X392" s="29">
        <f t="shared" si="188"/>
        <v>1258</v>
      </c>
      <c r="Z392" s="29"/>
    </row>
    <row r="393" spans="1:26" x14ac:dyDescent="0.3">
      <c r="A393" s="5" t="s">
        <v>2754</v>
      </c>
      <c r="B393" s="5" t="s">
        <v>2755</v>
      </c>
      <c r="C393" s="5">
        <v>24</v>
      </c>
      <c r="D393" s="157">
        <v>3425</v>
      </c>
      <c r="E393" s="119">
        <v>44855</v>
      </c>
      <c r="F393" s="119">
        <v>44868</v>
      </c>
      <c r="G393" s="174">
        <v>0</v>
      </c>
      <c r="H393" s="5" t="s">
        <v>8356</v>
      </c>
      <c r="I393" s="22">
        <f t="shared" si="189"/>
        <v>24</v>
      </c>
      <c r="J393" s="5"/>
      <c r="K393" s="5"/>
      <c r="L393" s="137">
        <f t="shared" si="190"/>
        <v>3425</v>
      </c>
      <c r="M393" s="137">
        <f t="shared" si="191"/>
        <v>3425</v>
      </c>
      <c r="N393" s="33">
        <f t="shared" si="180"/>
        <v>0</v>
      </c>
      <c r="S393">
        <v>1</v>
      </c>
      <c r="T393" s="29">
        <f t="shared" si="184"/>
        <v>0</v>
      </c>
      <c r="U393" s="29">
        <f t="shared" si="185"/>
        <v>0</v>
      </c>
      <c r="V393" s="29">
        <f t="shared" si="186"/>
        <v>0</v>
      </c>
      <c r="W393" s="29">
        <f t="shared" si="187"/>
        <v>0</v>
      </c>
      <c r="X393" s="29">
        <f t="shared" si="188"/>
        <v>3425</v>
      </c>
      <c r="Z393" s="29"/>
    </row>
    <row r="394" spans="1:26" x14ac:dyDescent="0.3">
      <c r="A394" s="5" t="s">
        <v>2754</v>
      </c>
      <c r="B394" s="5" t="s">
        <v>2755</v>
      </c>
      <c r="C394" s="5">
        <v>16</v>
      </c>
      <c r="D394" s="157">
        <v>1752</v>
      </c>
      <c r="E394" s="119">
        <v>44855</v>
      </c>
      <c r="F394" s="119">
        <v>44868</v>
      </c>
      <c r="G394" s="174">
        <v>0</v>
      </c>
      <c r="H394" s="5" t="s">
        <v>8330</v>
      </c>
      <c r="I394" s="22">
        <f t="shared" si="189"/>
        <v>16</v>
      </c>
      <c r="J394" s="5"/>
      <c r="K394" s="5"/>
      <c r="L394" s="137">
        <f t="shared" si="190"/>
        <v>1752</v>
      </c>
      <c r="M394" s="137">
        <f t="shared" si="191"/>
        <v>1752</v>
      </c>
      <c r="N394" s="33">
        <f t="shared" si="180"/>
        <v>0</v>
      </c>
      <c r="S394">
        <v>1</v>
      </c>
      <c r="T394" s="29">
        <f t="shared" si="184"/>
        <v>0</v>
      </c>
      <c r="U394" s="29">
        <f t="shared" si="185"/>
        <v>0</v>
      </c>
      <c r="V394" s="29">
        <f t="shared" si="186"/>
        <v>0</v>
      </c>
      <c r="W394" s="29">
        <f t="shared" si="187"/>
        <v>0</v>
      </c>
      <c r="X394" s="29">
        <f t="shared" si="188"/>
        <v>1752</v>
      </c>
      <c r="Z394" s="29"/>
    </row>
    <row r="395" spans="1:26" s="79" customFormat="1" x14ac:dyDescent="0.3">
      <c r="A395" s="163" t="s">
        <v>8636</v>
      </c>
      <c r="B395" s="163"/>
      <c r="C395" s="163">
        <v>13064</v>
      </c>
      <c r="D395" s="154">
        <v>770140</v>
      </c>
      <c r="E395" s="140" t="s">
        <v>8357</v>
      </c>
      <c r="F395" s="147">
        <v>44946</v>
      </c>
      <c r="G395" s="176"/>
      <c r="H395" s="163"/>
      <c r="I395" s="164"/>
      <c r="J395" s="163"/>
      <c r="K395" s="163"/>
      <c r="L395" s="142"/>
      <c r="M395" s="142"/>
      <c r="N395" s="165"/>
      <c r="T395" s="115"/>
      <c r="U395" s="115"/>
      <c r="V395" s="115"/>
      <c r="W395" s="115"/>
      <c r="X395" s="115"/>
      <c r="Y395" s="115">
        <f>SUM(T396:T777)</f>
        <v>54045.1</v>
      </c>
      <c r="Z395" s="115"/>
    </row>
    <row r="396" spans="1:26" x14ac:dyDescent="0.3">
      <c r="A396" s="5" t="s">
        <v>2186</v>
      </c>
      <c r="B396" s="5" t="s">
        <v>2187</v>
      </c>
      <c r="C396" s="5">
        <v>32</v>
      </c>
      <c r="D396" s="157">
        <v>3874</v>
      </c>
      <c r="E396" s="119">
        <v>44770</v>
      </c>
      <c r="F396" s="119">
        <v>44797</v>
      </c>
      <c r="G396" s="174">
        <v>0</v>
      </c>
      <c r="H396" s="5" t="s">
        <v>8345</v>
      </c>
      <c r="I396" s="22">
        <f t="shared" si="189"/>
        <v>32</v>
      </c>
      <c r="J396" s="5"/>
      <c r="K396" s="5"/>
      <c r="L396" s="137">
        <f t="shared" si="190"/>
        <v>3874</v>
      </c>
      <c r="M396" s="137">
        <f t="shared" si="191"/>
        <v>3874</v>
      </c>
      <c r="N396" s="33">
        <f t="shared" si="180"/>
        <v>0</v>
      </c>
      <c r="S396">
        <v>1</v>
      </c>
      <c r="T396" s="29">
        <f t="shared" ref="T396:T427" si="192">O396*M396</f>
        <v>0</v>
      </c>
      <c r="U396" s="29">
        <f t="shared" ref="U396:U427" si="193">P396*M396</f>
        <v>0</v>
      </c>
      <c r="V396" s="29">
        <f t="shared" ref="V396:V427" si="194">Q396*M396</f>
        <v>0</v>
      </c>
      <c r="W396" s="29">
        <f t="shared" ref="W396:W427" si="195">R396*M396</f>
        <v>0</v>
      </c>
      <c r="X396" s="29">
        <f t="shared" ref="X396:X427" si="196">S396*M396</f>
        <v>3874</v>
      </c>
      <c r="Y396" s="93" t="s">
        <v>8227</v>
      </c>
      <c r="Z396" s="29"/>
    </row>
    <row r="397" spans="1:26" x14ac:dyDescent="0.3">
      <c r="A397" s="5" t="s">
        <v>2186</v>
      </c>
      <c r="B397" s="5" t="s">
        <v>2187</v>
      </c>
      <c r="C397" s="5">
        <v>200</v>
      </c>
      <c r="D397" s="157">
        <v>26538</v>
      </c>
      <c r="E397" s="119">
        <v>44770</v>
      </c>
      <c r="F397" s="119">
        <v>44797</v>
      </c>
      <c r="G397" s="174">
        <v>0</v>
      </c>
      <c r="H397" s="5" t="s">
        <v>8337</v>
      </c>
      <c r="I397" s="22">
        <f t="shared" si="189"/>
        <v>200</v>
      </c>
      <c r="J397" s="5"/>
      <c r="K397" s="5"/>
      <c r="L397" s="137">
        <f t="shared" si="190"/>
        <v>26538</v>
      </c>
      <c r="M397" s="137">
        <f t="shared" si="191"/>
        <v>26538</v>
      </c>
      <c r="N397" s="33">
        <f t="shared" si="180"/>
        <v>0</v>
      </c>
      <c r="S397">
        <v>1</v>
      </c>
      <c r="T397" s="29">
        <f t="shared" si="192"/>
        <v>0</v>
      </c>
      <c r="U397" s="29">
        <f t="shared" si="193"/>
        <v>0</v>
      </c>
      <c r="V397" s="29">
        <f t="shared" si="194"/>
        <v>0</v>
      </c>
      <c r="W397" s="29">
        <f t="shared" si="195"/>
        <v>0</v>
      </c>
      <c r="X397" s="29">
        <f t="shared" si="196"/>
        <v>26538</v>
      </c>
      <c r="Y397" s="93" t="s">
        <v>8222</v>
      </c>
      <c r="Z397" s="29"/>
    </row>
    <row r="398" spans="1:26" x14ac:dyDescent="0.3">
      <c r="A398" s="5" t="s">
        <v>2186</v>
      </c>
      <c r="B398" s="5" t="s">
        <v>2187</v>
      </c>
      <c r="C398" s="5">
        <v>80</v>
      </c>
      <c r="D398" s="157">
        <v>12499</v>
      </c>
      <c r="E398" s="119">
        <v>44770</v>
      </c>
      <c r="F398" s="119">
        <v>44797</v>
      </c>
      <c r="G398" s="174">
        <v>0</v>
      </c>
      <c r="H398" s="5" t="s">
        <v>8341</v>
      </c>
      <c r="I398" s="22">
        <f t="shared" si="189"/>
        <v>80</v>
      </c>
      <c r="J398" s="5"/>
      <c r="K398" s="5"/>
      <c r="L398" s="137">
        <f t="shared" si="190"/>
        <v>12499</v>
      </c>
      <c r="M398" s="137">
        <f t="shared" si="191"/>
        <v>12499</v>
      </c>
      <c r="N398" s="33">
        <f t="shared" si="180"/>
        <v>0</v>
      </c>
      <c r="S398">
        <v>1</v>
      </c>
      <c r="T398" s="29">
        <f t="shared" si="192"/>
        <v>0</v>
      </c>
      <c r="U398" s="29">
        <f t="shared" si="193"/>
        <v>0</v>
      </c>
      <c r="V398" s="29">
        <f t="shared" si="194"/>
        <v>0</v>
      </c>
      <c r="W398" s="29">
        <f t="shared" si="195"/>
        <v>0</v>
      </c>
      <c r="X398" s="29">
        <f t="shared" si="196"/>
        <v>12499</v>
      </c>
      <c r="Z398" s="29"/>
    </row>
    <row r="399" spans="1:26" x14ac:dyDescent="0.3">
      <c r="A399" s="5" t="s">
        <v>2186</v>
      </c>
      <c r="B399" s="5" t="s">
        <v>2187</v>
      </c>
      <c r="C399" s="5">
        <v>200</v>
      </c>
      <c r="D399" s="157">
        <v>24214</v>
      </c>
      <c r="E399" s="119">
        <v>44770</v>
      </c>
      <c r="F399" s="119">
        <v>44797</v>
      </c>
      <c r="G399" s="174">
        <v>0</v>
      </c>
      <c r="H399" s="5" t="s">
        <v>8343</v>
      </c>
      <c r="I399" s="22">
        <f t="shared" si="189"/>
        <v>200</v>
      </c>
      <c r="J399" s="5"/>
      <c r="K399" s="5"/>
      <c r="L399" s="137">
        <f t="shared" si="190"/>
        <v>24214</v>
      </c>
      <c r="M399" s="137">
        <f t="shared" si="191"/>
        <v>24214</v>
      </c>
      <c r="N399" s="33">
        <f t="shared" si="180"/>
        <v>0</v>
      </c>
      <c r="S399">
        <v>1</v>
      </c>
      <c r="T399" s="29">
        <f t="shared" si="192"/>
        <v>0</v>
      </c>
      <c r="U399" s="29">
        <f t="shared" si="193"/>
        <v>0</v>
      </c>
      <c r="V399" s="29">
        <f t="shared" si="194"/>
        <v>0</v>
      </c>
      <c r="W399" s="29">
        <f t="shared" si="195"/>
        <v>0</v>
      </c>
      <c r="X399" s="29">
        <f t="shared" si="196"/>
        <v>24214</v>
      </c>
      <c r="Z399" s="29"/>
    </row>
    <row r="400" spans="1:26" x14ac:dyDescent="0.3">
      <c r="A400" s="5" t="s">
        <v>2186</v>
      </c>
      <c r="B400" s="5" t="s">
        <v>2187</v>
      </c>
      <c r="C400" s="5">
        <v>200</v>
      </c>
      <c r="D400" s="157">
        <v>24214</v>
      </c>
      <c r="E400" s="119">
        <v>44770</v>
      </c>
      <c r="F400" s="119">
        <v>44797</v>
      </c>
      <c r="G400" s="174">
        <v>0</v>
      </c>
      <c r="H400" s="5" t="s">
        <v>8346</v>
      </c>
      <c r="I400" s="22">
        <f t="shared" si="189"/>
        <v>200</v>
      </c>
      <c r="J400" s="5"/>
      <c r="K400" s="5"/>
      <c r="L400" s="137">
        <f t="shared" si="190"/>
        <v>24214</v>
      </c>
      <c r="M400" s="137">
        <f t="shared" si="191"/>
        <v>24214</v>
      </c>
      <c r="N400" s="33">
        <f t="shared" si="180"/>
        <v>0</v>
      </c>
      <c r="S400">
        <v>1</v>
      </c>
      <c r="T400" s="29">
        <f t="shared" si="192"/>
        <v>0</v>
      </c>
      <c r="U400" s="29">
        <f t="shared" si="193"/>
        <v>0</v>
      </c>
      <c r="V400" s="29">
        <f t="shared" si="194"/>
        <v>0</v>
      </c>
      <c r="W400" s="29">
        <f t="shared" si="195"/>
        <v>0</v>
      </c>
      <c r="X400" s="29">
        <f t="shared" si="196"/>
        <v>24214</v>
      </c>
      <c r="Z400" s="29"/>
    </row>
    <row r="401" spans="1:26" x14ac:dyDescent="0.3">
      <c r="A401" s="5" t="s">
        <v>2188</v>
      </c>
      <c r="B401" s="5" t="s">
        <v>2189</v>
      </c>
      <c r="C401" s="5">
        <v>160</v>
      </c>
      <c r="D401" s="157">
        <v>21230</v>
      </c>
      <c r="E401" s="5" t="s">
        <v>8357</v>
      </c>
      <c r="F401" s="119">
        <v>44742</v>
      </c>
      <c r="G401" s="174">
        <v>0.35</v>
      </c>
      <c r="H401" s="5" t="s">
        <v>8337</v>
      </c>
      <c r="I401" s="22">
        <f t="shared" si="189"/>
        <v>104</v>
      </c>
      <c r="J401" s="5"/>
      <c r="K401" s="5"/>
      <c r="L401" s="137">
        <f t="shared" si="190"/>
        <v>13799.5</v>
      </c>
      <c r="M401" s="137">
        <f t="shared" si="191"/>
        <v>13799.5</v>
      </c>
      <c r="N401" s="33">
        <f t="shared" si="180"/>
        <v>0</v>
      </c>
      <c r="Q401">
        <v>1</v>
      </c>
      <c r="T401" s="29">
        <f t="shared" si="192"/>
        <v>0</v>
      </c>
      <c r="U401" s="29">
        <f t="shared" si="193"/>
        <v>0</v>
      </c>
      <c r="V401" s="29">
        <f t="shared" si="194"/>
        <v>13799.5</v>
      </c>
      <c r="W401" s="29">
        <f t="shared" si="195"/>
        <v>0</v>
      </c>
      <c r="X401" s="29">
        <f t="shared" si="196"/>
        <v>0</v>
      </c>
      <c r="Z401" s="29"/>
    </row>
    <row r="402" spans="1:26" x14ac:dyDescent="0.3">
      <c r="A402" s="5" t="s">
        <v>2188</v>
      </c>
      <c r="B402" s="5" t="s">
        <v>2189</v>
      </c>
      <c r="C402" s="5">
        <v>40</v>
      </c>
      <c r="D402" s="157">
        <v>6249</v>
      </c>
      <c r="E402" s="5" t="s">
        <v>8357</v>
      </c>
      <c r="F402" s="119">
        <v>44742</v>
      </c>
      <c r="G402" s="174">
        <v>0.35</v>
      </c>
      <c r="H402" s="5" t="s">
        <v>8341</v>
      </c>
      <c r="I402" s="22">
        <f t="shared" si="189"/>
        <v>26</v>
      </c>
      <c r="J402" s="5"/>
      <c r="K402" s="5"/>
      <c r="L402" s="137">
        <f t="shared" si="190"/>
        <v>4061.8500000000004</v>
      </c>
      <c r="M402" s="137">
        <f t="shared" si="191"/>
        <v>4061.8500000000004</v>
      </c>
      <c r="N402" s="33">
        <f t="shared" si="180"/>
        <v>0</v>
      </c>
      <c r="Q402">
        <v>1</v>
      </c>
      <c r="T402" s="29">
        <f t="shared" si="192"/>
        <v>0</v>
      </c>
      <c r="U402" s="29">
        <f t="shared" si="193"/>
        <v>0</v>
      </c>
      <c r="V402" s="29">
        <f t="shared" si="194"/>
        <v>4061.8500000000004</v>
      </c>
      <c r="W402" s="29">
        <f t="shared" si="195"/>
        <v>0</v>
      </c>
      <c r="X402" s="29">
        <f t="shared" si="196"/>
        <v>0</v>
      </c>
      <c r="Z402" s="29"/>
    </row>
    <row r="403" spans="1:26" x14ac:dyDescent="0.3">
      <c r="A403" s="5" t="s">
        <v>2188</v>
      </c>
      <c r="B403" s="5" t="s">
        <v>2189</v>
      </c>
      <c r="C403" s="5">
        <v>4</v>
      </c>
      <c r="D403" s="160">
        <v>819</v>
      </c>
      <c r="E403" s="5" t="s">
        <v>8357</v>
      </c>
      <c r="F403" s="119">
        <v>44742</v>
      </c>
      <c r="G403" s="174">
        <v>0.35</v>
      </c>
      <c r="H403" s="5" t="s">
        <v>8333</v>
      </c>
      <c r="I403" s="22">
        <f t="shared" si="189"/>
        <v>2.6</v>
      </c>
      <c r="J403" s="5"/>
      <c r="K403" s="5"/>
      <c r="L403" s="137">
        <f t="shared" si="190"/>
        <v>532.35</v>
      </c>
      <c r="M403" s="137">
        <f t="shared" si="191"/>
        <v>532.35</v>
      </c>
      <c r="N403" s="33">
        <f t="shared" si="180"/>
        <v>0</v>
      </c>
      <c r="Q403">
        <v>1</v>
      </c>
      <c r="T403" s="29">
        <f t="shared" si="192"/>
        <v>0</v>
      </c>
      <c r="U403" s="29">
        <f t="shared" si="193"/>
        <v>0</v>
      </c>
      <c r="V403" s="29">
        <f t="shared" si="194"/>
        <v>532.35</v>
      </c>
      <c r="W403" s="29">
        <f t="shared" si="195"/>
        <v>0</v>
      </c>
      <c r="X403" s="29">
        <f t="shared" si="196"/>
        <v>0</v>
      </c>
      <c r="Z403" s="29"/>
    </row>
    <row r="404" spans="1:26" x14ac:dyDescent="0.3">
      <c r="A404" s="5" t="s">
        <v>2190</v>
      </c>
      <c r="B404" s="5" t="s">
        <v>2191</v>
      </c>
      <c r="C404" s="5">
        <v>80</v>
      </c>
      <c r="D404" s="157">
        <v>10615</v>
      </c>
      <c r="E404" s="119">
        <v>44743</v>
      </c>
      <c r="F404" s="119">
        <v>44771</v>
      </c>
      <c r="G404" s="174">
        <v>0</v>
      </c>
      <c r="H404" s="5" t="s">
        <v>8337</v>
      </c>
      <c r="I404" s="22">
        <f t="shared" si="189"/>
        <v>80</v>
      </c>
      <c r="J404" s="5"/>
      <c r="K404" s="5"/>
      <c r="L404" s="137">
        <f t="shared" si="190"/>
        <v>10615</v>
      </c>
      <c r="M404" s="137">
        <f t="shared" si="191"/>
        <v>10615</v>
      </c>
      <c r="N404" s="33">
        <f t="shared" si="180"/>
        <v>0</v>
      </c>
      <c r="S404">
        <v>1</v>
      </c>
      <c r="T404" s="29">
        <f t="shared" si="192"/>
        <v>0</v>
      </c>
      <c r="U404" s="29">
        <f t="shared" si="193"/>
        <v>0</v>
      </c>
      <c r="V404" s="29">
        <f t="shared" si="194"/>
        <v>0</v>
      </c>
      <c r="W404" s="29">
        <f t="shared" si="195"/>
        <v>0</v>
      </c>
      <c r="X404" s="29">
        <f t="shared" si="196"/>
        <v>10615</v>
      </c>
      <c r="Z404" s="29"/>
    </row>
    <row r="405" spans="1:26" x14ac:dyDescent="0.3">
      <c r="A405" s="5" t="s">
        <v>2190</v>
      </c>
      <c r="B405" s="5" t="s">
        <v>2191</v>
      </c>
      <c r="C405" s="5">
        <v>40</v>
      </c>
      <c r="D405" s="157">
        <v>6249</v>
      </c>
      <c r="E405" s="119">
        <v>44743</v>
      </c>
      <c r="F405" s="119">
        <v>44771</v>
      </c>
      <c r="G405" s="174">
        <v>0</v>
      </c>
      <c r="H405" s="5" t="s">
        <v>8341</v>
      </c>
      <c r="I405" s="22">
        <f t="shared" si="189"/>
        <v>40</v>
      </c>
      <c r="J405" s="5"/>
      <c r="K405" s="5"/>
      <c r="L405" s="137">
        <f t="shared" si="190"/>
        <v>6249</v>
      </c>
      <c r="M405" s="137">
        <f t="shared" si="191"/>
        <v>6249</v>
      </c>
      <c r="N405" s="33">
        <f t="shared" si="180"/>
        <v>0</v>
      </c>
      <c r="S405">
        <v>1</v>
      </c>
      <c r="T405" s="29">
        <f t="shared" si="192"/>
        <v>0</v>
      </c>
      <c r="U405" s="29">
        <f t="shared" si="193"/>
        <v>0</v>
      </c>
      <c r="V405" s="29">
        <f t="shared" si="194"/>
        <v>0</v>
      </c>
      <c r="W405" s="29">
        <f t="shared" si="195"/>
        <v>0</v>
      </c>
      <c r="X405" s="29">
        <f t="shared" si="196"/>
        <v>6249</v>
      </c>
      <c r="Z405" s="29"/>
    </row>
    <row r="406" spans="1:26" x14ac:dyDescent="0.3">
      <c r="A406" s="5" t="s">
        <v>2130</v>
      </c>
      <c r="B406" s="5" t="s">
        <v>2131</v>
      </c>
      <c r="C406" s="5">
        <v>40</v>
      </c>
      <c r="D406" s="157">
        <v>4843</v>
      </c>
      <c r="E406" s="5" t="s">
        <v>8453</v>
      </c>
      <c r="F406" s="119">
        <v>44771</v>
      </c>
      <c r="G406" s="174">
        <v>0.5</v>
      </c>
      <c r="H406" s="5" t="s">
        <v>8335</v>
      </c>
      <c r="I406" s="22">
        <f t="shared" si="189"/>
        <v>20</v>
      </c>
      <c r="J406" s="5"/>
      <c r="K406" s="5"/>
      <c r="L406" s="137">
        <f t="shared" si="190"/>
        <v>2421.5</v>
      </c>
      <c r="M406" s="137">
        <f t="shared" si="191"/>
        <v>2421.5</v>
      </c>
      <c r="N406" s="33">
        <f t="shared" si="180"/>
        <v>0</v>
      </c>
      <c r="Q406">
        <v>1</v>
      </c>
      <c r="T406" s="29">
        <f t="shared" si="192"/>
        <v>0</v>
      </c>
      <c r="U406" s="29">
        <f t="shared" si="193"/>
        <v>0</v>
      </c>
      <c r="V406" s="29">
        <f t="shared" si="194"/>
        <v>2421.5</v>
      </c>
      <c r="W406" s="29">
        <f t="shared" si="195"/>
        <v>0</v>
      </c>
      <c r="X406" s="29">
        <f t="shared" si="196"/>
        <v>0</v>
      </c>
      <c r="Z406" s="29"/>
    </row>
    <row r="407" spans="1:26" x14ac:dyDescent="0.3">
      <c r="A407" s="5" t="s">
        <v>2130</v>
      </c>
      <c r="B407" s="5" t="s">
        <v>2131</v>
      </c>
      <c r="C407" s="5">
        <v>64</v>
      </c>
      <c r="D407" s="157">
        <v>8492</v>
      </c>
      <c r="E407" s="5" t="s">
        <v>8453</v>
      </c>
      <c r="F407" s="119">
        <v>44771</v>
      </c>
      <c r="G407" s="174">
        <v>0.5</v>
      </c>
      <c r="H407" s="5" t="s">
        <v>8337</v>
      </c>
      <c r="I407" s="22">
        <f t="shared" si="189"/>
        <v>32</v>
      </c>
      <c r="J407" s="5"/>
      <c r="K407" s="5"/>
      <c r="L407" s="137">
        <f t="shared" si="190"/>
        <v>4246</v>
      </c>
      <c r="M407" s="137">
        <f t="shared" si="191"/>
        <v>4246</v>
      </c>
      <c r="N407" s="33">
        <f t="shared" si="180"/>
        <v>0</v>
      </c>
      <c r="Q407">
        <v>1</v>
      </c>
      <c r="T407" s="29">
        <f t="shared" si="192"/>
        <v>0</v>
      </c>
      <c r="U407" s="29">
        <f t="shared" si="193"/>
        <v>0</v>
      </c>
      <c r="V407" s="29">
        <f t="shared" si="194"/>
        <v>4246</v>
      </c>
      <c r="W407" s="29">
        <f t="shared" si="195"/>
        <v>0</v>
      </c>
      <c r="X407" s="29">
        <f t="shared" si="196"/>
        <v>0</v>
      </c>
      <c r="Z407" s="29"/>
    </row>
    <row r="408" spans="1:26" x14ac:dyDescent="0.3">
      <c r="A408" s="5" t="s">
        <v>2130</v>
      </c>
      <c r="B408" s="5" t="s">
        <v>2131</v>
      </c>
      <c r="C408" s="5">
        <v>40</v>
      </c>
      <c r="D408" s="157">
        <v>4253</v>
      </c>
      <c r="E408" s="5" t="s">
        <v>8453</v>
      </c>
      <c r="F408" s="119">
        <v>44771</v>
      </c>
      <c r="G408" s="174">
        <v>0.5</v>
      </c>
      <c r="H408" s="5" t="s">
        <v>8330</v>
      </c>
      <c r="I408" s="22">
        <f t="shared" si="189"/>
        <v>20</v>
      </c>
      <c r="J408" s="5"/>
      <c r="K408" s="5"/>
      <c r="L408" s="137">
        <f t="shared" si="190"/>
        <v>2126.5</v>
      </c>
      <c r="M408" s="137">
        <f t="shared" si="191"/>
        <v>2126.5</v>
      </c>
      <c r="N408" s="33">
        <f t="shared" si="180"/>
        <v>0</v>
      </c>
      <c r="Q408">
        <v>1</v>
      </c>
      <c r="T408" s="29">
        <f t="shared" si="192"/>
        <v>0</v>
      </c>
      <c r="U408" s="29">
        <f t="shared" si="193"/>
        <v>0</v>
      </c>
      <c r="V408" s="29">
        <f t="shared" si="194"/>
        <v>2126.5</v>
      </c>
      <c r="W408" s="29">
        <f t="shared" si="195"/>
        <v>0</v>
      </c>
      <c r="X408" s="29">
        <f t="shared" si="196"/>
        <v>0</v>
      </c>
      <c r="Z408" s="29"/>
    </row>
    <row r="409" spans="1:26" x14ac:dyDescent="0.3">
      <c r="A409" s="5" t="s">
        <v>2130</v>
      </c>
      <c r="B409" s="5" t="s">
        <v>2131</v>
      </c>
      <c r="C409" s="5">
        <v>40</v>
      </c>
      <c r="D409" s="157">
        <v>6249</v>
      </c>
      <c r="E409" s="5" t="s">
        <v>8453</v>
      </c>
      <c r="F409" s="119">
        <v>44771</v>
      </c>
      <c r="G409" s="174">
        <v>0.5</v>
      </c>
      <c r="H409" s="5" t="s">
        <v>8340</v>
      </c>
      <c r="I409" s="22">
        <f t="shared" si="189"/>
        <v>20</v>
      </c>
      <c r="J409" s="5"/>
      <c r="K409" s="5"/>
      <c r="L409" s="137">
        <f t="shared" si="190"/>
        <v>3124.5</v>
      </c>
      <c r="M409" s="137">
        <f t="shared" si="191"/>
        <v>3124.5</v>
      </c>
      <c r="N409" s="33">
        <f t="shared" si="180"/>
        <v>0</v>
      </c>
      <c r="Q409">
        <v>1</v>
      </c>
      <c r="T409" s="29">
        <f t="shared" si="192"/>
        <v>0</v>
      </c>
      <c r="U409" s="29">
        <f t="shared" si="193"/>
        <v>0</v>
      </c>
      <c r="V409" s="29">
        <f t="shared" si="194"/>
        <v>3124.5</v>
      </c>
      <c r="W409" s="29">
        <f t="shared" si="195"/>
        <v>0</v>
      </c>
      <c r="X409" s="29">
        <f t="shared" si="196"/>
        <v>0</v>
      </c>
      <c r="Z409" s="29"/>
    </row>
    <row r="410" spans="1:26" x14ac:dyDescent="0.3">
      <c r="A410" s="5" t="s">
        <v>2150</v>
      </c>
      <c r="B410" s="5" t="s">
        <v>2151</v>
      </c>
      <c r="C410" s="5">
        <v>250</v>
      </c>
      <c r="D410" s="160">
        <v>296</v>
      </c>
      <c r="E410" s="5" t="s">
        <v>8453</v>
      </c>
      <c r="F410" s="119">
        <v>44771</v>
      </c>
      <c r="G410" s="174">
        <v>0.5</v>
      </c>
      <c r="H410" s="5" t="s">
        <v>8320</v>
      </c>
      <c r="I410" s="22">
        <f t="shared" si="189"/>
        <v>125</v>
      </c>
      <c r="J410" s="5"/>
      <c r="K410" s="5"/>
      <c r="L410" s="137">
        <f t="shared" si="190"/>
        <v>148</v>
      </c>
      <c r="M410" s="137">
        <f t="shared" si="191"/>
        <v>148</v>
      </c>
      <c r="N410" s="33">
        <f t="shared" si="180"/>
        <v>0</v>
      </c>
      <c r="P410">
        <v>1</v>
      </c>
      <c r="T410" s="29">
        <f t="shared" si="192"/>
        <v>0</v>
      </c>
      <c r="U410" s="29">
        <f t="shared" si="193"/>
        <v>148</v>
      </c>
      <c r="V410" s="29">
        <f t="shared" si="194"/>
        <v>0</v>
      </c>
      <c r="W410" s="29">
        <f t="shared" si="195"/>
        <v>0</v>
      </c>
      <c r="X410" s="29">
        <f t="shared" si="196"/>
        <v>0</v>
      </c>
      <c r="Z410" s="29"/>
    </row>
    <row r="411" spans="1:26" x14ac:dyDescent="0.3">
      <c r="A411" s="5" t="s">
        <v>2164</v>
      </c>
      <c r="B411" s="5" t="s">
        <v>8637</v>
      </c>
      <c r="C411" s="5">
        <v>80</v>
      </c>
      <c r="D411" s="157">
        <v>9976</v>
      </c>
      <c r="E411" s="119">
        <v>44916</v>
      </c>
      <c r="F411" s="119">
        <v>44946</v>
      </c>
      <c r="G411" s="174">
        <v>0</v>
      </c>
      <c r="H411" s="5" t="s">
        <v>8335</v>
      </c>
      <c r="I411" s="22">
        <f t="shared" si="189"/>
        <v>80</v>
      </c>
      <c r="J411" s="5"/>
      <c r="K411" s="5"/>
      <c r="L411" s="137">
        <f t="shared" si="190"/>
        <v>9976</v>
      </c>
      <c r="M411" s="137">
        <f t="shared" si="191"/>
        <v>9976</v>
      </c>
      <c r="N411" s="33">
        <f t="shared" si="180"/>
        <v>0</v>
      </c>
      <c r="S411">
        <v>1</v>
      </c>
      <c r="T411" s="29">
        <f t="shared" si="192"/>
        <v>0</v>
      </c>
      <c r="U411" s="29">
        <f t="shared" si="193"/>
        <v>0</v>
      </c>
      <c r="V411" s="29">
        <f t="shared" si="194"/>
        <v>0</v>
      </c>
      <c r="W411" s="29">
        <f t="shared" si="195"/>
        <v>0</v>
      </c>
      <c r="X411" s="29">
        <f t="shared" si="196"/>
        <v>9976</v>
      </c>
      <c r="Z411" s="29"/>
    </row>
    <row r="412" spans="1:26" x14ac:dyDescent="0.3">
      <c r="A412" s="5" t="s">
        <v>2164</v>
      </c>
      <c r="B412" s="5" t="s">
        <v>8637</v>
      </c>
      <c r="C412" s="5">
        <v>16</v>
      </c>
      <c r="D412" s="157">
        <v>2575</v>
      </c>
      <c r="E412" s="119">
        <v>44916</v>
      </c>
      <c r="F412" s="119">
        <v>44946</v>
      </c>
      <c r="G412" s="174">
        <v>0</v>
      </c>
      <c r="H412" s="5" t="s">
        <v>8340</v>
      </c>
      <c r="I412" s="22">
        <f t="shared" si="189"/>
        <v>16</v>
      </c>
      <c r="J412" s="5"/>
      <c r="K412" s="5"/>
      <c r="L412" s="137">
        <f t="shared" si="190"/>
        <v>2575</v>
      </c>
      <c r="M412" s="137">
        <f t="shared" si="191"/>
        <v>2575</v>
      </c>
      <c r="N412" s="33">
        <f t="shared" si="180"/>
        <v>0</v>
      </c>
      <c r="S412">
        <v>1</v>
      </c>
      <c r="T412" s="29">
        <f t="shared" si="192"/>
        <v>0</v>
      </c>
      <c r="U412" s="29">
        <f t="shared" si="193"/>
        <v>0</v>
      </c>
      <c r="V412" s="29">
        <f t="shared" si="194"/>
        <v>0</v>
      </c>
      <c r="W412" s="29">
        <f t="shared" si="195"/>
        <v>0</v>
      </c>
      <c r="X412" s="29">
        <f t="shared" si="196"/>
        <v>2575</v>
      </c>
      <c r="Z412" s="29"/>
    </row>
    <row r="413" spans="1:26" x14ac:dyDescent="0.3">
      <c r="A413" s="5" t="s">
        <v>2164</v>
      </c>
      <c r="B413" s="5" t="s">
        <v>8637</v>
      </c>
      <c r="C413" s="5">
        <v>24</v>
      </c>
      <c r="D413" s="157">
        <v>3280</v>
      </c>
      <c r="E413" s="119">
        <v>44916</v>
      </c>
      <c r="F413" s="119">
        <v>44946</v>
      </c>
      <c r="G413" s="174">
        <v>0</v>
      </c>
      <c r="H413" s="5" t="s">
        <v>8337</v>
      </c>
      <c r="I413" s="22">
        <f t="shared" si="189"/>
        <v>24</v>
      </c>
      <c r="J413" s="5"/>
      <c r="K413" s="5"/>
      <c r="L413" s="137">
        <f t="shared" si="190"/>
        <v>3280</v>
      </c>
      <c r="M413" s="137">
        <f t="shared" si="191"/>
        <v>3280</v>
      </c>
      <c r="N413" s="33">
        <f t="shared" si="180"/>
        <v>0</v>
      </c>
      <c r="S413">
        <v>1</v>
      </c>
      <c r="T413" s="29">
        <f t="shared" si="192"/>
        <v>0</v>
      </c>
      <c r="U413" s="29">
        <f t="shared" si="193"/>
        <v>0</v>
      </c>
      <c r="V413" s="29">
        <f t="shared" si="194"/>
        <v>0</v>
      </c>
      <c r="W413" s="29">
        <f t="shared" si="195"/>
        <v>0</v>
      </c>
      <c r="X413" s="29">
        <f t="shared" si="196"/>
        <v>3280</v>
      </c>
      <c r="Z413" s="29"/>
    </row>
    <row r="414" spans="1:26" x14ac:dyDescent="0.3">
      <c r="A414" s="5" t="s">
        <v>2164</v>
      </c>
      <c r="B414" s="5" t="s">
        <v>8637</v>
      </c>
      <c r="C414" s="5">
        <v>40</v>
      </c>
      <c r="D414" s="157">
        <v>4380</v>
      </c>
      <c r="E414" s="119">
        <v>44916</v>
      </c>
      <c r="F414" s="119">
        <v>44946</v>
      </c>
      <c r="G414" s="174">
        <v>0</v>
      </c>
      <c r="H414" s="5" t="s">
        <v>8330</v>
      </c>
      <c r="I414" s="22">
        <f t="shared" si="189"/>
        <v>40</v>
      </c>
      <c r="J414" s="5"/>
      <c r="K414" s="5"/>
      <c r="L414" s="137">
        <f t="shared" si="190"/>
        <v>4380</v>
      </c>
      <c r="M414" s="137">
        <f t="shared" si="191"/>
        <v>4380</v>
      </c>
      <c r="N414" s="33">
        <f t="shared" si="180"/>
        <v>0</v>
      </c>
      <c r="S414">
        <v>1</v>
      </c>
      <c r="T414" s="29">
        <f t="shared" si="192"/>
        <v>0</v>
      </c>
      <c r="U414" s="29">
        <f t="shared" si="193"/>
        <v>0</v>
      </c>
      <c r="V414" s="29">
        <f t="shared" si="194"/>
        <v>0</v>
      </c>
      <c r="W414" s="29">
        <f t="shared" si="195"/>
        <v>0</v>
      </c>
      <c r="X414" s="29">
        <f t="shared" si="196"/>
        <v>4380</v>
      </c>
      <c r="Z414" s="29"/>
    </row>
    <row r="415" spans="1:26" x14ac:dyDescent="0.3">
      <c r="A415" s="5" t="s">
        <v>2134</v>
      </c>
      <c r="B415" s="5" t="s">
        <v>2135</v>
      </c>
      <c r="C415" s="5">
        <v>80</v>
      </c>
      <c r="D415" s="157">
        <v>9875</v>
      </c>
      <c r="E415" s="119">
        <v>44826</v>
      </c>
      <c r="F415" s="119">
        <v>44854</v>
      </c>
      <c r="G415" s="174">
        <v>0</v>
      </c>
      <c r="H415" s="5" t="s">
        <v>8343</v>
      </c>
      <c r="I415" s="22">
        <f t="shared" si="189"/>
        <v>80</v>
      </c>
      <c r="J415" s="5"/>
      <c r="K415" s="5"/>
      <c r="L415" s="137">
        <f t="shared" si="190"/>
        <v>9875</v>
      </c>
      <c r="M415" s="137">
        <f t="shared" si="191"/>
        <v>9875</v>
      </c>
      <c r="N415" s="33">
        <f t="shared" si="180"/>
        <v>0</v>
      </c>
      <c r="S415">
        <v>1</v>
      </c>
      <c r="T415" s="29">
        <f t="shared" si="192"/>
        <v>0</v>
      </c>
      <c r="U415" s="29">
        <f t="shared" si="193"/>
        <v>0</v>
      </c>
      <c r="V415" s="29">
        <f t="shared" si="194"/>
        <v>0</v>
      </c>
      <c r="W415" s="29">
        <f t="shared" si="195"/>
        <v>0</v>
      </c>
      <c r="X415" s="29">
        <f t="shared" si="196"/>
        <v>9875</v>
      </c>
      <c r="Z415" s="29"/>
    </row>
    <row r="416" spans="1:26" x14ac:dyDescent="0.3">
      <c r="A416" s="5" t="s">
        <v>2134</v>
      </c>
      <c r="B416" s="5" t="s">
        <v>2135</v>
      </c>
      <c r="C416" s="5">
        <v>40</v>
      </c>
      <c r="D416" s="157">
        <v>4937</v>
      </c>
      <c r="E416" s="119">
        <v>44826</v>
      </c>
      <c r="F416" s="119">
        <v>44854</v>
      </c>
      <c r="G416" s="174">
        <v>0</v>
      </c>
      <c r="H416" s="5" t="s">
        <v>8346</v>
      </c>
      <c r="I416" s="22">
        <f t="shared" si="189"/>
        <v>40</v>
      </c>
      <c r="J416" s="5"/>
      <c r="K416" s="5"/>
      <c r="L416" s="137">
        <f t="shared" si="190"/>
        <v>4937</v>
      </c>
      <c r="M416" s="137">
        <f t="shared" si="191"/>
        <v>4937</v>
      </c>
      <c r="N416" s="33">
        <f t="shared" si="180"/>
        <v>0</v>
      </c>
      <c r="S416">
        <v>1</v>
      </c>
      <c r="T416" s="29">
        <f t="shared" si="192"/>
        <v>0</v>
      </c>
      <c r="U416" s="29">
        <f t="shared" si="193"/>
        <v>0</v>
      </c>
      <c r="V416" s="29">
        <f t="shared" si="194"/>
        <v>0</v>
      </c>
      <c r="W416" s="29">
        <f t="shared" si="195"/>
        <v>0</v>
      </c>
      <c r="X416" s="29">
        <f t="shared" si="196"/>
        <v>4937</v>
      </c>
      <c r="Z416" s="29"/>
    </row>
    <row r="417" spans="1:26" x14ac:dyDescent="0.3">
      <c r="A417" s="5" t="s">
        <v>2134</v>
      </c>
      <c r="B417" s="5" t="s">
        <v>2135</v>
      </c>
      <c r="C417" s="5">
        <v>20</v>
      </c>
      <c r="D417" s="157">
        <v>3186</v>
      </c>
      <c r="E417" s="119">
        <v>44826</v>
      </c>
      <c r="F417" s="119">
        <v>44854</v>
      </c>
      <c r="G417" s="174">
        <v>0</v>
      </c>
      <c r="H417" s="5" t="s">
        <v>8341</v>
      </c>
      <c r="I417" s="22">
        <f t="shared" si="189"/>
        <v>20</v>
      </c>
      <c r="J417" s="5"/>
      <c r="K417" s="5"/>
      <c r="L417" s="137">
        <f t="shared" si="190"/>
        <v>3186</v>
      </c>
      <c r="M417" s="137">
        <f t="shared" si="191"/>
        <v>3186</v>
      </c>
      <c r="N417" s="33">
        <f t="shared" si="180"/>
        <v>0</v>
      </c>
      <c r="S417">
        <v>1</v>
      </c>
      <c r="T417" s="29">
        <f t="shared" si="192"/>
        <v>0</v>
      </c>
      <c r="U417" s="29">
        <f t="shared" si="193"/>
        <v>0</v>
      </c>
      <c r="V417" s="29">
        <f t="shared" si="194"/>
        <v>0</v>
      </c>
      <c r="W417" s="29">
        <f t="shared" si="195"/>
        <v>0</v>
      </c>
      <c r="X417" s="29">
        <f t="shared" si="196"/>
        <v>3186</v>
      </c>
      <c r="Z417" s="29"/>
    </row>
    <row r="418" spans="1:26" x14ac:dyDescent="0.3">
      <c r="A418" s="5" t="s">
        <v>2134</v>
      </c>
      <c r="B418" s="5" t="s">
        <v>2135</v>
      </c>
      <c r="C418" s="5">
        <v>20</v>
      </c>
      <c r="D418" s="157">
        <v>3186</v>
      </c>
      <c r="E418" s="119">
        <v>44826</v>
      </c>
      <c r="F418" s="119">
        <v>44854</v>
      </c>
      <c r="G418" s="174">
        <v>0</v>
      </c>
      <c r="H418" s="5" t="s">
        <v>8344</v>
      </c>
      <c r="I418" s="22">
        <f t="shared" si="189"/>
        <v>20</v>
      </c>
      <c r="J418" s="5"/>
      <c r="K418" s="5"/>
      <c r="L418" s="137">
        <f t="shared" si="190"/>
        <v>3186</v>
      </c>
      <c r="M418" s="137">
        <f t="shared" si="191"/>
        <v>3186</v>
      </c>
      <c r="N418" s="33">
        <f t="shared" si="180"/>
        <v>0</v>
      </c>
      <c r="S418">
        <v>1</v>
      </c>
      <c r="T418" s="29">
        <f t="shared" si="192"/>
        <v>0</v>
      </c>
      <c r="U418" s="29">
        <f t="shared" si="193"/>
        <v>0</v>
      </c>
      <c r="V418" s="29">
        <f t="shared" si="194"/>
        <v>0</v>
      </c>
      <c r="W418" s="29">
        <f t="shared" si="195"/>
        <v>0</v>
      </c>
      <c r="X418" s="29">
        <f t="shared" si="196"/>
        <v>3186</v>
      </c>
      <c r="Z418" s="29"/>
    </row>
    <row r="419" spans="1:26" x14ac:dyDescent="0.3">
      <c r="A419" s="5" t="s">
        <v>2154</v>
      </c>
      <c r="B419" s="5" t="s">
        <v>2155</v>
      </c>
      <c r="C419" s="5">
        <v>500</v>
      </c>
      <c r="D419" s="160">
        <v>600</v>
      </c>
      <c r="E419" s="119">
        <v>44826</v>
      </c>
      <c r="F419" s="119">
        <v>44854</v>
      </c>
      <c r="G419" s="174">
        <v>0</v>
      </c>
      <c r="H419" s="5" t="s">
        <v>8320</v>
      </c>
      <c r="I419" s="22">
        <f t="shared" si="189"/>
        <v>500</v>
      </c>
      <c r="J419" s="5"/>
      <c r="K419" s="5"/>
      <c r="L419" s="137">
        <f t="shared" si="190"/>
        <v>600</v>
      </c>
      <c r="M419" s="137">
        <f t="shared" si="191"/>
        <v>600</v>
      </c>
      <c r="N419" s="33">
        <f t="shared" si="180"/>
        <v>0</v>
      </c>
      <c r="P419">
        <v>1</v>
      </c>
      <c r="T419" s="29">
        <f t="shared" si="192"/>
        <v>0</v>
      </c>
      <c r="U419" s="29">
        <f t="shared" si="193"/>
        <v>600</v>
      </c>
      <c r="V419" s="29">
        <f t="shared" si="194"/>
        <v>0</v>
      </c>
      <c r="W419" s="29">
        <f t="shared" si="195"/>
        <v>0</v>
      </c>
      <c r="X419" s="29">
        <f t="shared" si="196"/>
        <v>0</v>
      </c>
      <c r="Z419" s="29"/>
    </row>
    <row r="420" spans="1:26" x14ac:dyDescent="0.3">
      <c r="A420" s="5" t="s">
        <v>2172</v>
      </c>
      <c r="B420" s="5" t="s">
        <v>8638</v>
      </c>
      <c r="C420" s="5">
        <v>500</v>
      </c>
      <c r="D420" s="160">
        <v>604</v>
      </c>
      <c r="E420" s="119">
        <v>44916</v>
      </c>
      <c r="F420" s="119">
        <v>44946</v>
      </c>
      <c r="G420" s="174">
        <v>0</v>
      </c>
      <c r="H420" s="5" t="s">
        <v>8320</v>
      </c>
      <c r="I420" s="22">
        <f t="shared" si="189"/>
        <v>500</v>
      </c>
      <c r="J420" s="5"/>
      <c r="K420" s="5"/>
      <c r="L420" s="137">
        <f t="shared" si="190"/>
        <v>604</v>
      </c>
      <c r="M420" s="137">
        <f t="shared" si="191"/>
        <v>604</v>
      </c>
      <c r="N420" s="33">
        <f t="shared" si="180"/>
        <v>0</v>
      </c>
      <c r="P420">
        <v>1</v>
      </c>
      <c r="T420" s="29">
        <f t="shared" si="192"/>
        <v>0</v>
      </c>
      <c r="U420" s="29">
        <f t="shared" si="193"/>
        <v>604</v>
      </c>
      <c r="V420" s="29">
        <f t="shared" si="194"/>
        <v>0</v>
      </c>
      <c r="W420" s="29">
        <f t="shared" si="195"/>
        <v>0</v>
      </c>
      <c r="X420" s="29">
        <f t="shared" si="196"/>
        <v>0</v>
      </c>
      <c r="Z420" s="29"/>
    </row>
    <row r="421" spans="1:26" x14ac:dyDescent="0.3">
      <c r="A421" s="5" t="s">
        <v>2124</v>
      </c>
      <c r="B421" s="5" t="s">
        <v>2125</v>
      </c>
      <c r="C421" s="5">
        <v>32</v>
      </c>
      <c r="D421" s="157">
        <v>4999</v>
      </c>
      <c r="E421" s="5" t="s">
        <v>8357</v>
      </c>
      <c r="F421" s="119">
        <v>44742</v>
      </c>
      <c r="G421" s="174">
        <v>0.35</v>
      </c>
      <c r="H421" s="5" t="s">
        <v>8340</v>
      </c>
      <c r="I421" s="22">
        <f t="shared" si="189"/>
        <v>20.8</v>
      </c>
      <c r="J421" s="5"/>
      <c r="K421" s="5"/>
      <c r="L421" s="137">
        <f t="shared" si="190"/>
        <v>3249.35</v>
      </c>
      <c r="M421" s="137">
        <f t="shared" si="191"/>
        <v>3249.35</v>
      </c>
      <c r="N421" s="33">
        <f t="shared" si="180"/>
        <v>0</v>
      </c>
      <c r="Q421">
        <v>1</v>
      </c>
      <c r="T421" s="29">
        <f t="shared" si="192"/>
        <v>0</v>
      </c>
      <c r="U421" s="29">
        <f t="shared" si="193"/>
        <v>0</v>
      </c>
      <c r="V421" s="29">
        <f t="shared" si="194"/>
        <v>3249.35</v>
      </c>
      <c r="W421" s="29">
        <f t="shared" si="195"/>
        <v>0</v>
      </c>
      <c r="X421" s="29">
        <f t="shared" si="196"/>
        <v>0</v>
      </c>
      <c r="Z421" s="29"/>
    </row>
    <row r="422" spans="1:26" x14ac:dyDescent="0.3">
      <c r="A422" s="5" t="s">
        <v>2166</v>
      </c>
      <c r="B422" s="5" t="s">
        <v>2167</v>
      </c>
      <c r="C422" s="5">
        <v>32</v>
      </c>
      <c r="D422" s="157">
        <v>4999</v>
      </c>
      <c r="E422" s="119">
        <v>44743</v>
      </c>
      <c r="F422" s="119">
        <v>44771</v>
      </c>
      <c r="G422" s="174">
        <v>0</v>
      </c>
      <c r="H422" s="5" t="s">
        <v>8340</v>
      </c>
      <c r="I422" s="22">
        <f t="shared" si="189"/>
        <v>32</v>
      </c>
      <c r="J422" s="5"/>
      <c r="K422" s="5"/>
      <c r="L422" s="137">
        <f t="shared" si="190"/>
        <v>4999</v>
      </c>
      <c r="M422" s="137">
        <f t="shared" si="191"/>
        <v>4999</v>
      </c>
      <c r="N422" s="33">
        <f t="shared" si="180"/>
        <v>0</v>
      </c>
      <c r="S422">
        <v>1</v>
      </c>
      <c r="T422" s="29">
        <f t="shared" si="192"/>
        <v>0</v>
      </c>
      <c r="U422" s="29">
        <f t="shared" si="193"/>
        <v>0</v>
      </c>
      <c r="V422" s="29">
        <f t="shared" si="194"/>
        <v>0</v>
      </c>
      <c r="W422" s="29">
        <f t="shared" si="195"/>
        <v>0</v>
      </c>
      <c r="X422" s="29">
        <f t="shared" si="196"/>
        <v>4999</v>
      </c>
      <c r="Z422" s="29"/>
    </row>
    <row r="423" spans="1:26" x14ac:dyDescent="0.3">
      <c r="A423" s="5" t="s">
        <v>2166</v>
      </c>
      <c r="B423" s="5" t="s">
        <v>2167</v>
      </c>
      <c r="C423" s="5">
        <v>4</v>
      </c>
      <c r="D423" s="160">
        <v>819</v>
      </c>
      <c r="E423" s="119">
        <v>44743</v>
      </c>
      <c r="F423" s="119">
        <v>44771</v>
      </c>
      <c r="G423" s="174">
        <v>0</v>
      </c>
      <c r="H423" s="5" t="s">
        <v>8333</v>
      </c>
      <c r="I423" s="22">
        <f t="shared" si="189"/>
        <v>4</v>
      </c>
      <c r="J423" s="5"/>
      <c r="K423" s="5"/>
      <c r="L423" s="137">
        <f t="shared" si="190"/>
        <v>819</v>
      </c>
      <c r="M423" s="137">
        <f t="shared" si="191"/>
        <v>819</v>
      </c>
      <c r="N423" s="33">
        <f t="shared" si="180"/>
        <v>0</v>
      </c>
      <c r="S423">
        <v>1</v>
      </c>
      <c r="T423" s="29">
        <f t="shared" si="192"/>
        <v>0</v>
      </c>
      <c r="U423" s="29">
        <f t="shared" si="193"/>
        <v>0</v>
      </c>
      <c r="V423" s="29">
        <f t="shared" si="194"/>
        <v>0</v>
      </c>
      <c r="W423" s="29">
        <f t="shared" si="195"/>
        <v>0</v>
      </c>
      <c r="X423" s="29">
        <f t="shared" si="196"/>
        <v>819</v>
      </c>
      <c r="Z423" s="29"/>
    </row>
    <row r="424" spans="1:26" x14ac:dyDescent="0.3">
      <c r="A424" s="5" t="s">
        <v>2144</v>
      </c>
      <c r="B424" s="5" t="s">
        <v>2145</v>
      </c>
      <c r="C424" s="5">
        <v>500</v>
      </c>
      <c r="D424" s="160">
        <v>592</v>
      </c>
      <c r="E424" s="5" t="s">
        <v>8357</v>
      </c>
      <c r="F424" s="119">
        <v>44742</v>
      </c>
      <c r="G424" s="174">
        <v>0.35</v>
      </c>
      <c r="H424" s="5" t="s">
        <v>8320</v>
      </c>
      <c r="I424" s="22">
        <f t="shared" si="189"/>
        <v>325</v>
      </c>
      <c r="J424" s="5"/>
      <c r="K424" s="5"/>
      <c r="L424" s="137">
        <f t="shared" si="190"/>
        <v>384.8</v>
      </c>
      <c r="M424" s="137">
        <f t="shared" si="191"/>
        <v>384.8</v>
      </c>
      <c r="N424" s="33">
        <f t="shared" si="180"/>
        <v>0</v>
      </c>
      <c r="O424">
        <v>1</v>
      </c>
      <c r="T424" s="29">
        <f t="shared" si="192"/>
        <v>384.8</v>
      </c>
      <c r="U424" s="29">
        <f t="shared" si="193"/>
        <v>0</v>
      </c>
      <c r="V424" s="29">
        <f t="shared" si="194"/>
        <v>0</v>
      </c>
      <c r="W424" s="29">
        <f t="shared" si="195"/>
        <v>0</v>
      </c>
      <c r="X424" s="29">
        <f t="shared" si="196"/>
        <v>0</v>
      </c>
      <c r="Z424" s="29"/>
    </row>
    <row r="425" spans="1:26" x14ac:dyDescent="0.3">
      <c r="A425" s="5" t="s">
        <v>2174</v>
      </c>
      <c r="B425" s="5" t="s">
        <v>2175</v>
      </c>
      <c r="C425" s="5">
        <v>500</v>
      </c>
      <c r="D425" s="160">
        <v>592</v>
      </c>
      <c r="E425" s="119">
        <v>44743</v>
      </c>
      <c r="F425" s="119">
        <v>44771</v>
      </c>
      <c r="G425" s="174">
        <v>0</v>
      </c>
      <c r="H425" s="5" t="s">
        <v>8320</v>
      </c>
      <c r="I425" s="22">
        <f t="shared" si="189"/>
        <v>500</v>
      </c>
      <c r="J425" s="5"/>
      <c r="K425" s="5"/>
      <c r="L425" s="137">
        <f t="shared" si="190"/>
        <v>592</v>
      </c>
      <c r="M425" s="137">
        <f t="shared" si="191"/>
        <v>592</v>
      </c>
      <c r="N425" s="33">
        <f t="shared" si="180"/>
        <v>0</v>
      </c>
      <c r="P425">
        <v>1</v>
      </c>
      <c r="T425" s="29">
        <f t="shared" si="192"/>
        <v>0</v>
      </c>
      <c r="U425" s="29">
        <f t="shared" si="193"/>
        <v>592</v>
      </c>
      <c r="V425" s="29">
        <f t="shared" si="194"/>
        <v>0</v>
      </c>
      <c r="W425" s="29">
        <f t="shared" si="195"/>
        <v>0</v>
      </c>
      <c r="X425" s="29">
        <f t="shared" si="196"/>
        <v>0</v>
      </c>
      <c r="Z425" s="29"/>
    </row>
    <row r="426" spans="1:26" x14ac:dyDescent="0.3">
      <c r="A426" s="5" t="s">
        <v>8261</v>
      </c>
      <c r="B426" s="5" t="s">
        <v>8358</v>
      </c>
      <c r="C426" s="5">
        <v>30</v>
      </c>
      <c r="D426" s="157">
        <v>3741</v>
      </c>
      <c r="E426" s="119">
        <v>44882</v>
      </c>
      <c r="F426" s="119">
        <v>44888</v>
      </c>
      <c r="G426" s="174">
        <v>0</v>
      </c>
      <c r="H426" s="5" t="s">
        <v>8346</v>
      </c>
      <c r="I426" s="22">
        <f t="shared" si="189"/>
        <v>30</v>
      </c>
      <c r="J426" s="5"/>
      <c r="K426" s="5"/>
      <c r="L426" s="137">
        <f t="shared" si="190"/>
        <v>3741</v>
      </c>
      <c r="M426" s="137">
        <f t="shared" si="191"/>
        <v>3741</v>
      </c>
      <c r="N426" s="33">
        <f t="shared" si="180"/>
        <v>0</v>
      </c>
      <c r="S426">
        <v>1</v>
      </c>
      <c r="T426" s="29">
        <f t="shared" si="192"/>
        <v>0</v>
      </c>
      <c r="U426" s="29">
        <f t="shared" si="193"/>
        <v>0</v>
      </c>
      <c r="V426" s="29">
        <f t="shared" si="194"/>
        <v>0</v>
      </c>
      <c r="W426" s="29">
        <f t="shared" si="195"/>
        <v>0</v>
      </c>
      <c r="X426" s="29">
        <f t="shared" si="196"/>
        <v>3741</v>
      </c>
      <c r="Z426" s="29"/>
    </row>
    <row r="427" spans="1:26" x14ac:dyDescent="0.3">
      <c r="A427" s="5" t="s">
        <v>2128</v>
      </c>
      <c r="B427" s="5" t="s">
        <v>8256</v>
      </c>
      <c r="C427" s="5">
        <v>20</v>
      </c>
      <c r="D427" s="157">
        <v>3218</v>
      </c>
      <c r="E427" s="119">
        <v>44893</v>
      </c>
      <c r="F427" s="119">
        <v>44897</v>
      </c>
      <c r="G427" s="174">
        <v>0</v>
      </c>
      <c r="H427" s="5" t="s">
        <v>8344</v>
      </c>
      <c r="I427" s="22">
        <f t="shared" si="189"/>
        <v>20</v>
      </c>
      <c r="J427" s="5"/>
      <c r="K427" s="5"/>
      <c r="L427" s="137">
        <f t="shared" si="190"/>
        <v>3218</v>
      </c>
      <c r="M427" s="137">
        <f t="shared" si="191"/>
        <v>3218</v>
      </c>
      <c r="N427" s="33">
        <f t="shared" si="180"/>
        <v>0</v>
      </c>
      <c r="S427">
        <v>1</v>
      </c>
      <c r="T427" s="29">
        <f t="shared" si="192"/>
        <v>0</v>
      </c>
      <c r="U427" s="29">
        <f t="shared" si="193"/>
        <v>0</v>
      </c>
      <c r="V427" s="29">
        <f t="shared" si="194"/>
        <v>0</v>
      </c>
      <c r="W427" s="29">
        <f t="shared" si="195"/>
        <v>0</v>
      </c>
      <c r="X427" s="29">
        <f t="shared" si="196"/>
        <v>3218</v>
      </c>
      <c r="Z427" s="29"/>
    </row>
    <row r="428" spans="1:26" x14ac:dyDescent="0.3">
      <c r="A428" s="5" t="s">
        <v>2128</v>
      </c>
      <c r="B428" s="5" t="s">
        <v>8256</v>
      </c>
      <c r="C428" s="5">
        <v>40</v>
      </c>
      <c r="D428" s="157">
        <v>4988</v>
      </c>
      <c r="E428" s="119">
        <v>44893</v>
      </c>
      <c r="F428" s="119">
        <v>44897</v>
      </c>
      <c r="G428" s="174">
        <v>0</v>
      </c>
      <c r="H428" s="5" t="s">
        <v>8346</v>
      </c>
      <c r="I428" s="22">
        <f t="shared" si="189"/>
        <v>40</v>
      </c>
      <c r="J428" s="5"/>
      <c r="K428" s="5"/>
      <c r="L428" s="137">
        <f t="shared" si="190"/>
        <v>4988</v>
      </c>
      <c r="M428" s="137">
        <f t="shared" si="191"/>
        <v>4988</v>
      </c>
      <c r="N428" s="33">
        <f t="shared" si="180"/>
        <v>0</v>
      </c>
      <c r="S428">
        <v>1</v>
      </c>
      <c r="T428" s="29">
        <f t="shared" ref="T428:T459" si="197">O428*M428</f>
        <v>0</v>
      </c>
      <c r="U428" s="29">
        <f t="shared" ref="U428:U459" si="198">P428*M428</f>
        <v>0</v>
      </c>
      <c r="V428" s="29">
        <f t="shared" ref="V428:V459" si="199">Q428*M428</f>
        <v>0</v>
      </c>
      <c r="W428" s="29">
        <f t="shared" ref="W428:W459" si="200">R428*M428</f>
        <v>0</v>
      </c>
      <c r="X428" s="29">
        <f t="shared" ref="X428:X459" si="201">S428*M428</f>
        <v>4988</v>
      </c>
      <c r="Z428" s="29"/>
    </row>
    <row r="429" spans="1:26" x14ac:dyDescent="0.3">
      <c r="A429" s="5" t="s">
        <v>2128</v>
      </c>
      <c r="B429" s="5" t="s">
        <v>8256</v>
      </c>
      <c r="C429" s="5">
        <v>16</v>
      </c>
      <c r="D429" s="157">
        <v>1995</v>
      </c>
      <c r="E429" s="119">
        <v>44893</v>
      </c>
      <c r="F429" s="119">
        <v>44897</v>
      </c>
      <c r="G429" s="174">
        <v>0</v>
      </c>
      <c r="H429" s="5" t="s">
        <v>8345</v>
      </c>
      <c r="I429" s="22">
        <f t="shared" si="189"/>
        <v>16</v>
      </c>
      <c r="J429" s="5"/>
      <c r="K429" s="5"/>
      <c r="L429" s="137">
        <f t="shared" si="190"/>
        <v>1995</v>
      </c>
      <c r="M429" s="137">
        <f t="shared" si="191"/>
        <v>1995</v>
      </c>
      <c r="N429" s="33">
        <f t="shared" si="180"/>
        <v>0</v>
      </c>
      <c r="S429">
        <v>1</v>
      </c>
      <c r="T429" s="29">
        <f t="shared" si="197"/>
        <v>0</v>
      </c>
      <c r="U429" s="29">
        <f t="shared" si="198"/>
        <v>0</v>
      </c>
      <c r="V429" s="29">
        <f t="shared" si="199"/>
        <v>0</v>
      </c>
      <c r="W429" s="29">
        <f t="shared" si="200"/>
        <v>0</v>
      </c>
      <c r="X429" s="29">
        <f t="shared" si="201"/>
        <v>1995</v>
      </c>
      <c r="Z429" s="29"/>
    </row>
    <row r="430" spans="1:26" x14ac:dyDescent="0.3">
      <c r="A430" s="5" t="s">
        <v>2182</v>
      </c>
      <c r="B430" s="5" t="s">
        <v>8258</v>
      </c>
      <c r="C430" s="5">
        <v>104</v>
      </c>
      <c r="D430" s="157">
        <v>12969</v>
      </c>
      <c r="E430" s="119">
        <v>44893</v>
      </c>
      <c r="F430" s="119">
        <v>44897</v>
      </c>
      <c r="G430" s="174">
        <v>0</v>
      </c>
      <c r="H430" s="5" t="s">
        <v>8335</v>
      </c>
      <c r="I430" s="22">
        <f t="shared" si="189"/>
        <v>104</v>
      </c>
      <c r="J430" s="5"/>
      <c r="K430" s="5"/>
      <c r="L430" s="137">
        <f t="shared" si="190"/>
        <v>12969</v>
      </c>
      <c r="M430" s="137">
        <f t="shared" si="191"/>
        <v>12969</v>
      </c>
      <c r="N430" s="33">
        <f t="shared" si="180"/>
        <v>0</v>
      </c>
      <c r="S430">
        <v>1</v>
      </c>
      <c r="T430" s="29">
        <f t="shared" si="197"/>
        <v>0</v>
      </c>
      <c r="U430" s="29">
        <f t="shared" si="198"/>
        <v>0</v>
      </c>
      <c r="V430" s="29">
        <f t="shared" si="199"/>
        <v>0</v>
      </c>
      <c r="W430" s="29">
        <f t="shared" si="200"/>
        <v>0</v>
      </c>
      <c r="X430" s="29">
        <f t="shared" si="201"/>
        <v>12969</v>
      </c>
      <c r="Z430" s="29"/>
    </row>
    <row r="431" spans="1:26" x14ac:dyDescent="0.3">
      <c r="A431" s="5" t="s">
        <v>2182</v>
      </c>
      <c r="B431" s="5" t="s">
        <v>8258</v>
      </c>
      <c r="C431" s="5">
        <v>80</v>
      </c>
      <c r="D431" s="157">
        <v>8761</v>
      </c>
      <c r="E431" s="119">
        <v>44893</v>
      </c>
      <c r="F431" s="119">
        <v>44897</v>
      </c>
      <c r="G431" s="174">
        <v>0</v>
      </c>
      <c r="H431" s="5" t="s">
        <v>8330</v>
      </c>
      <c r="I431" s="22">
        <f t="shared" si="189"/>
        <v>80</v>
      </c>
      <c r="J431" s="5"/>
      <c r="K431" s="5"/>
      <c r="L431" s="137">
        <f t="shared" si="190"/>
        <v>8761</v>
      </c>
      <c r="M431" s="137">
        <f t="shared" si="191"/>
        <v>8761</v>
      </c>
      <c r="N431" s="33">
        <f t="shared" si="180"/>
        <v>0</v>
      </c>
      <c r="S431">
        <v>1</v>
      </c>
      <c r="T431" s="29">
        <f t="shared" si="197"/>
        <v>0</v>
      </c>
      <c r="U431" s="29">
        <f t="shared" si="198"/>
        <v>0</v>
      </c>
      <c r="V431" s="29">
        <f t="shared" si="199"/>
        <v>0</v>
      </c>
      <c r="W431" s="29">
        <f t="shared" si="200"/>
        <v>0</v>
      </c>
      <c r="X431" s="29">
        <f t="shared" si="201"/>
        <v>8761</v>
      </c>
      <c r="Z431" s="29"/>
    </row>
    <row r="432" spans="1:26" x14ac:dyDescent="0.3">
      <c r="A432" s="5" t="s">
        <v>2182</v>
      </c>
      <c r="B432" s="5" t="s">
        <v>8258</v>
      </c>
      <c r="C432" s="5">
        <v>40</v>
      </c>
      <c r="D432" s="157">
        <v>6437</v>
      </c>
      <c r="E432" s="119">
        <v>44893</v>
      </c>
      <c r="F432" s="119">
        <v>44897</v>
      </c>
      <c r="G432" s="174">
        <v>0</v>
      </c>
      <c r="H432" s="5" t="s">
        <v>8340</v>
      </c>
      <c r="I432" s="22">
        <f t="shared" si="189"/>
        <v>40</v>
      </c>
      <c r="J432" s="5"/>
      <c r="K432" s="5"/>
      <c r="L432" s="137">
        <f t="shared" si="190"/>
        <v>6437</v>
      </c>
      <c r="M432" s="137">
        <f t="shared" si="191"/>
        <v>6437</v>
      </c>
      <c r="N432" s="33">
        <f t="shared" si="180"/>
        <v>0</v>
      </c>
      <c r="S432">
        <v>1</v>
      </c>
      <c r="T432" s="29">
        <f t="shared" si="197"/>
        <v>0</v>
      </c>
      <c r="U432" s="29">
        <f t="shared" si="198"/>
        <v>0</v>
      </c>
      <c r="V432" s="29">
        <f t="shared" si="199"/>
        <v>0</v>
      </c>
      <c r="W432" s="29">
        <f t="shared" si="200"/>
        <v>0</v>
      </c>
      <c r="X432" s="29">
        <f t="shared" si="201"/>
        <v>6437</v>
      </c>
      <c r="Z432" s="29"/>
    </row>
    <row r="433" spans="1:26" x14ac:dyDescent="0.3">
      <c r="A433" s="5" t="s">
        <v>2148</v>
      </c>
      <c r="B433" s="5" t="s">
        <v>8359</v>
      </c>
      <c r="C433" s="5">
        <v>500</v>
      </c>
      <c r="D433" s="160">
        <v>604</v>
      </c>
      <c r="E433" s="119">
        <v>44893</v>
      </c>
      <c r="F433" s="119">
        <v>44897</v>
      </c>
      <c r="G433" s="174">
        <v>0</v>
      </c>
      <c r="H433" s="5" t="s">
        <v>8320</v>
      </c>
      <c r="I433" s="22">
        <f t="shared" si="189"/>
        <v>500</v>
      </c>
      <c r="J433" s="5"/>
      <c r="K433" s="5"/>
      <c r="L433" s="137">
        <f t="shared" si="190"/>
        <v>604</v>
      </c>
      <c r="M433" s="137">
        <f t="shared" si="191"/>
        <v>604</v>
      </c>
      <c r="N433" s="33">
        <f t="shared" si="180"/>
        <v>0</v>
      </c>
      <c r="P433">
        <v>1</v>
      </c>
      <c r="T433" s="29">
        <f t="shared" si="197"/>
        <v>0</v>
      </c>
      <c r="U433" s="29">
        <f t="shared" si="198"/>
        <v>604</v>
      </c>
      <c r="V433" s="29">
        <f t="shared" si="199"/>
        <v>0</v>
      </c>
      <c r="W433" s="29">
        <f t="shared" si="200"/>
        <v>0</v>
      </c>
      <c r="X433" s="29">
        <f t="shared" si="201"/>
        <v>0</v>
      </c>
      <c r="Z433" s="29"/>
    </row>
    <row r="434" spans="1:26" x14ac:dyDescent="0.3">
      <c r="A434" s="5" t="s">
        <v>8259</v>
      </c>
      <c r="B434" s="5" t="s">
        <v>8360</v>
      </c>
      <c r="C434" s="5">
        <v>500</v>
      </c>
      <c r="D434" s="160">
        <v>604</v>
      </c>
      <c r="E434" s="119">
        <v>44900</v>
      </c>
      <c r="F434" s="119">
        <v>44911</v>
      </c>
      <c r="G434" s="174">
        <v>0</v>
      </c>
      <c r="H434" s="5" t="s">
        <v>8320</v>
      </c>
      <c r="I434" s="22">
        <f t="shared" si="189"/>
        <v>500</v>
      </c>
      <c r="J434" s="5"/>
      <c r="K434" s="5"/>
      <c r="L434" s="137">
        <f t="shared" si="190"/>
        <v>604</v>
      </c>
      <c r="M434" s="137">
        <f t="shared" si="191"/>
        <v>604</v>
      </c>
      <c r="N434" s="33">
        <f t="shared" si="180"/>
        <v>0</v>
      </c>
      <c r="P434">
        <v>1</v>
      </c>
      <c r="T434" s="29">
        <f t="shared" si="197"/>
        <v>0</v>
      </c>
      <c r="U434" s="29">
        <f t="shared" si="198"/>
        <v>604</v>
      </c>
      <c r="V434" s="29">
        <f t="shared" si="199"/>
        <v>0</v>
      </c>
      <c r="W434" s="29">
        <f t="shared" si="200"/>
        <v>0</v>
      </c>
      <c r="X434" s="29">
        <f t="shared" si="201"/>
        <v>0</v>
      </c>
      <c r="Z434" s="29"/>
    </row>
    <row r="435" spans="1:26" x14ac:dyDescent="0.3">
      <c r="A435" s="5" t="s">
        <v>8260</v>
      </c>
      <c r="B435" s="5" t="s">
        <v>8361</v>
      </c>
      <c r="C435" s="5">
        <v>500</v>
      </c>
      <c r="D435" s="160">
        <v>604</v>
      </c>
      <c r="E435" s="119">
        <v>44946</v>
      </c>
      <c r="F435" s="119">
        <v>44946</v>
      </c>
      <c r="G435" s="174">
        <v>0</v>
      </c>
      <c r="H435" s="5" t="s">
        <v>8320</v>
      </c>
      <c r="I435" s="22">
        <f t="shared" si="189"/>
        <v>500</v>
      </c>
      <c r="J435" s="5"/>
      <c r="K435" s="5"/>
      <c r="L435" s="137">
        <f t="shared" si="190"/>
        <v>604</v>
      </c>
      <c r="M435" s="137">
        <f t="shared" si="191"/>
        <v>604</v>
      </c>
      <c r="N435" s="33">
        <f t="shared" si="180"/>
        <v>0</v>
      </c>
      <c r="P435">
        <v>1</v>
      </c>
      <c r="T435" s="29">
        <f t="shared" si="197"/>
        <v>0</v>
      </c>
      <c r="U435" s="29">
        <f t="shared" si="198"/>
        <v>604</v>
      </c>
      <c r="V435" s="29">
        <f t="shared" si="199"/>
        <v>0</v>
      </c>
      <c r="W435" s="29">
        <f t="shared" si="200"/>
        <v>0</v>
      </c>
      <c r="X435" s="29">
        <f t="shared" si="201"/>
        <v>0</v>
      </c>
      <c r="Z435" s="29"/>
    </row>
    <row r="436" spans="1:26" x14ac:dyDescent="0.3">
      <c r="A436" s="5" t="s">
        <v>2142</v>
      </c>
      <c r="B436" s="5" t="s">
        <v>2143</v>
      </c>
      <c r="C436" s="5">
        <v>80</v>
      </c>
      <c r="D436" s="157">
        <v>12874</v>
      </c>
      <c r="E436" s="119">
        <v>44869</v>
      </c>
      <c r="F436" s="119">
        <v>44910</v>
      </c>
      <c r="G436" s="174">
        <v>0</v>
      </c>
      <c r="H436" s="5" t="s">
        <v>8344</v>
      </c>
      <c r="I436" s="22">
        <f t="shared" si="189"/>
        <v>80</v>
      </c>
      <c r="J436" s="5"/>
      <c r="K436" s="5"/>
      <c r="L436" s="137">
        <f t="shared" si="190"/>
        <v>12874</v>
      </c>
      <c r="M436" s="137">
        <f t="shared" si="191"/>
        <v>12874</v>
      </c>
      <c r="N436" s="33">
        <f t="shared" si="180"/>
        <v>0</v>
      </c>
      <c r="S436">
        <v>1</v>
      </c>
      <c r="T436" s="29">
        <f t="shared" si="197"/>
        <v>0</v>
      </c>
      <c r="U436" s="29">
        <f t="shared" si="198"/>
        <v>0</v>
      </c>
      <c r="V436" s="29">
        <f t="shared" si="199"/>
        <v>0</v>
      </c>
      <c r="W436" s="29">
        <f t="shared" si="200"/>
        <v>0</v>
      </c>
      <c r="X436" s="29">
        <f t="shared" si="201"/>
        <v>12874</v>
      </c>
      <c r="Z436" s="29"/>
    </row>
    <row r="437" spans="1:26" x14ac:dyDescent="0.3">
      <c r="A437" s="5" t="s">
        <v>2142</v>
      </c>
      <c r="B437" s="5" t="s">
        <v>2143</v>
      </c>
      <c r="C437" s="5">
        <v>160</v>
      </c>
      <c r="D437" s="157">
        <v>19953</v>
      </c>
      <c r="E437" s="119">
        <v>44869</v>
      </c>
      <c r="F437" s="119">
        <v>44910</v>
      </c>
      <c r="G437" s="174">
        <v>0</v>
      </c>
      <c r="H437" s="5" t="s">
        <v>8343</v>
      </c>
      <c r="I437" s="22">
        <f t="shared" si="189"/>
        <v>160</v>
      </c>
      <c r="J437" s="5"/>
      <c r="K437" s="5"/>
      <c r="L437" s="137">
        <f t="shared" si="190"/>
        <v>19953</v>
      </c>
      <c r="M437" s="137">
        <f t="shared" si="191"/>
        <v>19953</v>
      </c>
      <c r="N437" s="33">
        <f t="shared" si="180"/>
        <v>0</v>
      </c>
      <c r="S437">
        <v>1</v>
      </c>
      <c r="T437" s="29">
        <f t="shared" si="197"/>
        <v>0</v>
      </c>
      <c r="U437" s="29">
        <f t="shared" si="198"/>
        <v>0</v>
      </c>
      <c r="V437" s="29">
        <f t="shared" si="199"/>
        <v>0</v>
      </c>
      <c r="W437" s="29">
        <f t="shared" si="200"/>
        <v>0</v>
      </c>
      <c r="X437" s="29">
        <f t="shared" si="201"/>
        <v>19953</v>
      </c>
      <c r="Z437" s="29"/>
    </row>
    <row r="438" spans="1:26" x14ac:dyDescent="0.3">
      <c r="A438" s="5" t="s">
        <v>2142</v>
      </c>
      <c r="B438" s="5" t="s">
        <v>2143</v>
      </c>
      <c r="C438" s="5">
        <v>160</v>
      </c>
      <c r="D438" s="157">
        <v>19953</v>
      </c>
      <c r="E438" s="119">
        <v>44869</v>
      </c>
      <c r="F438" s="119">
        <v>44910</v>
      </c>
      <c r="G438" s="174">
        <v>0</v>
      </c>
      <c r="H438" s="5" t="s">
        <v>8346</v>
      </c>
      <c r="I438" s="22">
        <f t="shared" si="189"/>
        <v>160</v>
      </c>
      <c r="J438" s="5"/>
      <c r="K438" s="5"/>
      <c r="L438" s="137">
        <f t="shared" si="190"/>
        <v>19953</v>
      </c>
      <c r="M438" s="137">
        <f t="shared" si="191"/>
        <v>19953</v>
      </c>
      <c r="N438" s="33">
        <f t="shared" si="180"/>
        <v>0</v>
      </c>
      <c r="S438">
        <v>1</v>
      </c>
      <c r="T438" s="29">
        <f t="shared" si="197"/>
        <v>0</v>
      </c>
      <c r="U438" s="29">
        <f t="shared" si="198"/>
        <v>0</v>
      </c>
      <c r="V438" s="29">
        <f t="shared" si="199"/>
        <v>0</v>
      </c>
      <c r="W438" s="29">
        <f t="shared" si="200"/>
        <v>0</v>
      </c>
      <c r="X438" s="29">
        <f t="shared" si="201"/>
        <v>19953</v>
      </c>
      <c r="Z438" s="29"/>
    </row>
    <row r="439" spans="1:26" x14ac:dyDescent="0.3">
      <c r="A439" s="5" t="s">
        <v>2142</v>
      </c>
      <c r="B439" s="5" t="s">
        <v>2143</v>
      </c>
      <c r="C439" s="5">
        <v>40</v>
      </c>
      <c r="D439" s="157">
        <v>4988</v>
      </c>
      <c r="E439" s="119">
        <v>44869</v>
      </c>
      <c r="F439" s="119">
        <v>44910</v>
      </c>
      <c r="G439" s="174">
        <v>0</v>
      </c>
      <c r="H439" s="5" t="s">
        <v>8345</v>
      </c>
      <c r="I439" s="22">
        <f t="shared" si="189"/>
        <v>40</v>
      </c>
      <c r="J439" s="5"/>
      <c r="K439" s="5"/>
      <c r="L439" s="137">
        <f t="shared" si="190"/>
        <v>4988</v>
      </c>
      <c r="M439" s="137">
        <f t="shared" si="191"/>
        <v>4988</v>
      </c>
      <c r="N439" s="33">
        <f t="shared" ref="N439:N502" si="202">L439-M439</f>
        <v>0</v>
      </c>
      <c r="S439">
        <v>1</v>
      </c>
      <c r="T439" s="29">
        <f t="shared" si="197"/>
        <v>0</v>
      </c>
      <c r="U439" s="29">
        <f t="shared" si="198"/>
        <v>0</v>
      </c>
      <c r="V439" s="29">
        <f t="shared" si="199"/>
        <v>0</v>
      </c>
      <c r="W439" s="29">
        <f t="shared" si="200"/>
        <v>0</v>
      </c>
      <c r="X439" s="29">
        <f t="shared" si="201"/>
        <v>4988</v>
      </c>
      <c r="Z439" s="29"/>
    </row>
    <row r="440" spans="1:26" x14ac:dyDescent="0.3">
      <c r="A440" s="5" t="s">
        <v>2142</v>
      </c>
      <c r="B440" s="5" t="s">
        <v>2143</v>
      </c>
      <c r="C440" s="5">
        <v>80</v>
      </c>
      <c r="D440" s="157">
        <v>12874</v>
      </c>
      <c r="E440" s="119">
        <v>44869</v>
      </c>
      <c r="F440" s="119">
        <v>44910</v>
      </c>
      <c r="G440" s="174">
        <v>0</v>
      </c>
      <c r="H440" s="5" t="s">
        <v>8341</v>
      </c>
      <c r="I440" s="22">
        <f t="shared" si="189"/>
        <v>80</v>
      </c>
      <c r="J440" s="5"/>
      <c r="K440" s="5"/>
      <c r="L440" s="137">
        <f t="shared" si="190"/>
        <v>12874</v>
      </c>
      <c r="M440" s="137">
        <f t="shared" si="191"/>
        <v>12874</v>
      </c>
      <c r="N440" s="33">
        <f t="shared" si="202"/>
        <v>0</v>
      </c>
      <c r="S440">
        <v>1</v>
      </c>
      <c r="T440" s="29">
        <f t="shared" si="197"/>
        <v>0</v>
      </c>
      <c r="U440" s="29">
        <f t="shared" si="198"/>
        <v>0</v>
      </c>
      <c r="V440" s="29">
        <f t="shared" si="199"/>
        <v>0</v>
      </c>
      <c r="W440" s="29">
        <f t="shared" si="200"/>
        <v>0</v>
      </c>
      <c r="X440" s="29">
        <f t="shared" si="201"/>
        <v>12874</v>
      </c>
      <c r="Z440" s="29"/>
    </row>
    <row r="441" spans="1:26" x14ac:dyDescent="0.3">
      <c r="A441" s="5" t="s">
        <v>2184</v>
      </c>
      <c r="B441" s="5" t="s">
        <v>2185</v>
      </c>
      <c r="C441" s="5">
        <v>160</v>
      </c>
      <c r="D441" s="157">
        <v>19953</v>
      </c>
      <c r="E441" s="119">
        <v>44869</v>
      </c>
      <c r="F441" s="119">
        <v>44910</v>
      </c>
      <c r="G441" s="174">
        <v>0</v>
      </c>
      <c r="H441" s="5" t="s">
        <v>8335</v>
      </c>
      <c r="I441" s="22">
        <f t="shared" si="189"/>
        <v>160</v>
      </c>
      <c r="J441" s="5"/>
      <c r="K441" s="5"/>
      <c r="L441" s="137">
        <f t="shared" si="190"/>
        <v>19953</v>
      </c>
      <c r="M441" s="137">
        <f t="shared" si="191"/>
        <v>19953</v>
      </c>
      <c r="N441" s="33">
        <f t="shared" si="202"/>
        <v>0</v>
      </c>
      <c r="S441">
        <v>1</v>
      </c>
      <c r="T441" s="29">
        <f t="shared" si="197"/>
        <v>0</v>
      </c>
      <c r="U441" s="29">
        <f t="shared" si="198"/>
        <v>0</v>
      </c>
      <c r="V441" s="29">
        <f t="shared" si="199"/>
        <v>0</v>
      </c>
      <c r="W441" s="29">
        <f t="shared" si="200"/>
        <v>0</v>
      </c>
      <c r="X441" s="29">
        <f t="shared" si="201"/>
        <v>19953</v>
      </c>
      <c r="Z441" s="29"/>
    </row>
    <row r="442" spans="1:26" x14ac:dyDescent="0.3">
      <c r="A442" s="5" t="s">
        <v>2184</v>
      </c>
      <c r="B442" s="5" t="s">
        <v>2185</v>
      </c>
      <c r="C442" s="5">
        <v>160</v>
      </c>
      <c r="D442" s="157">
        <v>21867</v>
      </c>
      <c r="E442" s="119">
        <v>44869</v>
      </c>
      <c r="F442" s="119">
        <v>44910</v>
      </c>
      <c r="G442" s="174">
        <v>0</v>
      </c>
      <c r="H442" s="5" t="s">
        <v>8337</v>
      </c>
      <c r="I442" s="22">
        <f t="shared" si="189"/>
        <v>160</v>
      </c>
      <c r="J442" s="5"/>
      <c r="K442" s="5"/>
      <c r="L442" s="137">
        <f t="shared" si="190"/>
        <v>21867</v>
      </c>
      <c r="M442" s="137">
        <f t="shared" si="191"/>
        <v>21867</v>
      </c>
      <c r="N442" s="33">
        <f t="shared" si="202"/>
        <v>0</v>
      </c>
      <c r="S442">
        <v>1</v>
      </c>
      <c r="T442" s="29">
        <f t="shared" si="197"/>
        <v>0</v>
      </c>
      <c r="U442" s="29">
        <f t="shared" si="198"/>
        <v>0</v>
      </c>
      <c r="V442" s="29">
        <f t="shared" si="199"/>
        <v>0</v>
      </c>
      <c r="W442" s="29">
        <f t="shared" si="200"/>
        <v>0</v>
      </c>
      <c r="X442" s="29">
        <f t="shared" si="201"/>
        <v>21867</v>
      </c>
      <c r="Z442" s="29"/>
    </row>
    <row r="443" spans="1:26" x14ac:dyDescent="0.3">
      <c r="A443" s="5" t="s">
        <v>2184</v>
      </c>
      <c r="B443" s="5" t="s">
        <v>2185</v>
      </c>
      <c r="C443" s="5">
        <v>20</v>
      </c>
      <c r="D443" s="157">
        <v>2190</v>
      </c>
      <c r="E443" s="119">
        <v>44869</v>
      </c>
      <c r="F443" s="119">
        <v>44910</v>
      </c>
      <c r="G443" s="174">
        <v>0</v>
      </c>
      <c r="H443" s="5" t="s">
        <v>8330</v>
      </c>
      <c r="I443" s="22">
        <f t="shared" si="189"/>
        <v>20</v>
      </c>
      <c r="J443" s="5"/>
      <c r="K443" s="5"/>
      <c r="L443" s="137">
        <f t="shared" si="190"/>
        <v>2190</v>
      </c>
      <c r="M443" s="137">
        <f t="shared" si="191"/>
        <v>2190</v>
      </c>
      <c r="N443" s="33">
        <f t="shared" si="202"/>
        <v>0</v>
      </c>
      <c r="S443">
        <v>1</v>
      </c>
      <c r="T443" s="29">
        <f t="shared" si="197"/>
        <v>0</v>
      </c>
      <c r="U443" s="29">
        <f t="shared" si="198"/>
        <v>0</v>
      </c>
      <c r="V443" s="29">
        <f t="shared" si="199"/>
        <v>0</v>
      </c>
      <c r="W443" s="29">
        <f t="shared" si="200"/>
        <v>0</v>
      </c>
      <c r="X443" s="29">
        <f t="shared" si="201"/>
        <v>2190</v>
      </c>
      <c r="Z443" s="29"/>
    </row>
    <row r="444" spans="1:26" x14ac:dyDescent="0.3">
      <c r="A444" s="5" t="s">
        <v>2184</v>
      </c>
      <c r="B444" s="5" t="s">
        <v>2185</v>
      </c>
      <c r="C444" s="5">
        <v>8</v>
      </c>
      <c r="D444" s="157">
        <v>1287</v>
      </c>
      <c r="E444" s="119">
        <v>44869</v>
      </c>
      <c r="F444" s="119">
        <v>44910</v>
      </c>
      <c r="G444" s="174">
        <v>0</v>
      </c>
      <c r="H444" s="5" t="s">
        <v>8340</v>
      </c>
      <c r="I444" s="22">
        <f t="shared" si="189"/>
        <v>8</v>
      </c>
      <c r="J444" s="5"/>
      <c r="K444" s="5"/>
      <c r="L444" s="137">
        <f t="shared" si="190"/>
        <v>1287</v>
      </c>
      <c r="M444" s="137">
        <f t="shared" si="191"/>
        <v>1287</v>
      </c>
      <c r="N444" s="33">
        <f t="shared" si="202"/>
        <v>0</v>
      </c>
      <c r="S444">
        <v>1</v>
      </c>
      <c r="T444" s="29">
        <f t="shared" si="197"/>
        <v>0</v>
      </c>
      <c r="U444" s="29">
        <f t="shared" si="198"/>
        <v>0</v>
      </c>
      <c r="V444" s="29">
        <f t="shared" si="199"/>
        <v>0</v>
      </c>
      <c r="W444" s="29">
        <f t="shared" si="200"/>
        <v>0</v>
      </c>
      <c r="X444" s="29">
        <f t="shared" si="201"/>
        <v>1287</v>
      </c>
      <c r="Z444" s="29"/>
    </row>
    <row r="445" spans="1:26" x14ac:dyDescent="0.3">
      <c r="A445" s="5" t="s">
        <v>2162</v>
      </c>
      <c r="B445" s="5" t="s">
        <v>2163</v>
      </c>
      <c r="C445" s="5">
        <v>500</v>
      </c>
      <c r="D445" s="160">
        <v>604</v>
      </c>
      <c r="E445" s="119">
        <v>44869</v>
      </c>
      <c r="F445" s="119">
        <v>44916</v>
      </c>
      <c r="G445" s="174">
        <v>0</v>
      </c>
      <c r="H445" s="5" t="s">
        <v>8320</v>
      </c>
      <c r="I445" s="22">
        <f t="shared" si="189"/>
        <v>500</v>
      </c>
      <c r="J445" s="5"/>
      <c r="K445" s="5"/>
      <c r="L445" s="137">
        <f t="shared" si="190"/>
        <v>604</v>
      </c>
      <c r="M445" s="137">
        <f t="shared" si="191"/>
        <v>604</v>
      </c>
      <c r="N445" s="33">
        <f t="shared" si="202"/>
        <v>0</v>
      </c>
      <c r="P445">
        <v>1</v>
      </c>
      <c r="T445" s="29">
        <f t="shared" si="197"/>
        <v>0</v>
      </c>
      <c r="U445" s="29">
        <f t="shared" si="198"/>
        <v>604</v>
      </c>
      <c r="V445" s="29">
        <f t="shared" si="199"/>
        <v>0</v>
      </c>
      <c r="W445" s="29">
        <f t="shared" si="200"/>
        <v>0</v>
      </c>
      <c r="X445" s="29">
        <f t="shared" si="201"/>
        <v>0</v>
      </c>
      <c r="Z445" s="29"/>
    </row>
    <row r="446" spans="1:26" x14ac:dyDescent="0.3">
      <c r="A446" s="5" t="s">
        <v>2136</v>
      </c>
      <c r="B446" s="5" t="s">
        <v>2137</v>
      </c>
      <c r="C446" s="5">
        <v>40</v>
      </c>
      <c r="D446" s="157">
        <v>4253</v>
      </c>
      <c r="E446" s="119">
        <v>44770</v>
      </c>
      <c r="F446" s="119">
        <v>44797</v>
      </c>
      <c r="G446" s="174">
        <v>0</v>
      </c>
      <c r="H446" s="5" t="s">
        <v>8330</v>
      </c>
      <c r="I446" s="22">
        <f t="shared" si="189"/>
        <v>40</v>
      </c>
      <c r="J446" s="5"/>
      <c r="K446" s="5"/>
      <c r="L446" s="137">
        <f t="shared" si="190"/>
        <v>4253</v>
      </c>
      <c r="M446" s="137">
        <f t="shared" si="191"/>
        <v>4253</v>
      </c>
      <c r="N446" s="33">
        <f t="shared" si="202"/>
        <v>0</v>
      </c>
      <c r="S446">
        <v>1</v>
      </c>
      <c r="T446" s="29">
        <f t="shared" si="197"/>
        <v>0</v>
      </c>
      <c r="U446" s="29">
        <f t="shared" si="198"/>
        <v>0</v>
      </c>
      <c r="V446" s="29">
        <f t="shared" si="199"/>
        <v>0</v>
      </c>
      <c r="W446" s="29">
        <f t="shared" si="200"/>
        <v>0</v>
      </c>
      <c r="X446" s="29">
        <f t="shared" si="201"/>
        <v>4253</v>
      </c>
      <c r="Z446" s="29"/>
    </row>
    <row r="447" spans="1:26" x14ac:dyDescent="0.3">
      <c r="A447" s="5" t="s">
        <v>2156</v>
      </c>
      <c r="B447" s="5" t="s">
        <v>2157</v>
      </c>
      <c r="C447" s="5">
        <v>500</v>
      </c>
      <c r="D447" s="160">
        <v>592</v>
      </c>
      <c r="E447" s="119">
        <v>44770</v>
      </c>
      <c r="F447" s="119">
        <v>44797</v>
      </c>
      <c r="G447" s="174">
        <v>0</v>
      </c>
      <c r="H447" s="5" t="s">
        <v>8320</v>
      </c>
      <c r="I447" s="22">
        <f t="shared" si="189"/>
        <v>500</v>
      </c>
      <c r="J447" s="5"/>
      <c r="K447" s="5"/>
      <c r="L447" s="137">
        <f t="shared" si="190"/>
        <v>592</v>
      </c>
      <c r="M447" s="137">
        <f t="shared" si="191"/>
        <v>592</v>
      </c>
      <c r="N447" s="33">
        <f t="shared" si="202"/>
        <v>0</v>
      </c>
      <c r="P447">
        <v>1</v>
      </c>
      <c r="T447" s="29">
        <f t="shared" si="197"/>
        <v>0</v>
      </c>
      <c r="U447" s="29">
        <f t="shared" si="198"/>
        <v>592</v>
      </c>
      <c r="V447" s="29">
        <f t="shared" si="199"/>
        <v>0</v>
      </c>
      <c r="W447" s="29">
        <f t="shared" si="200"/>
        <v>0</v>
      </c>
      <c r="X447" s="29">
        <f t="shared" si="201"/>
        <v>0</v>
      </c>
      <c r="Z447" s="29"/>
    </row>
    <row r="448" spans="1:26" x14ac:dyDescent="0.3">
      <c r="A448" s="5" t="s">
        <v>2138</v>
      </c>
      <c r="B448" s="5" t="s">
        <v>2139</v>
      </c>
      <c r="C448" s="5">
        <v>120</v>
      </c>
      <c r="D448" s="157">
        <v>18748</v>
      </c>
      <c r="E448" s="5" t="s">
        <v>8350</v>
      </c>
      <c r="F448" s="119">
        <v>44767</v>
      </c>
      <c r="G448" s="174">
        <v>0.35</v>
      </c>
      <c r="H448" s="5" t="s">
        <v>8344</v>
      </c>
      <c r="I448" s="22">
        <f t="shared" si="189"/>
        <v>78</v>
      </c>
      <c r="J448" s="5"/>
      <c r="K448" s="5"/>
      <c r="L448" s="137">
        <f t="shared" si="190"/>
        <v>12186.2</v>
      </c>
      <c r="M448" s="137">
        <f t="shared" si="191"/>
        <v>12186.2</v>
      </c>
      <c r="N448" s="33">
        <f t="shared" si="202"/>
        <v>0</v>
      </c>
      <c r="Q448">
        <v>1</v>
      </c>
      <c r="T448" s="29">
        <f t="shared" si="197"/>
        <v>0</v>
      </c>
      <c r="U448" s="29">
        <f t="shared" si="198"/>
        <v>0</v>
      </c>
      <c r="V448" s="29">
        <f t="shared" si="199"/>
        <v>12186.2</v>
      </c>
      <c r="W448" s="29">
        <f t="shared" si="200"/>
        <v>0</v>
      </c>
      <c r="X448" s="29">
        <f t="shared" si="201"/>
        <v>0</v>
      </c>
      <c r="Z448" s="29"/>
    </row>
    <row r="449" spans="1:26" x14ac:dyDescent="0.3">
      <c r="A449" s="5" t="s">
        <v>2138</v>
      </c>
      <c r="B449" s="5" t="s">
        <v>2139</v>
      </c>
      <c r="C449" s="5">
        <v>280</v>
      </c>
      <c r="D449" s="157">
        <v>33900</v>
      </c>
      <c r="E449" s="5" t="s">
        <v>8350</v>
      </c>
      <c r="F449" s="119">
        <v>44767</v>
      </c>
      <c r="G449" s="174">
        <v>0.35</v>
      </c>
      <c r="H449" s="5" t="s">
        <v>8343</v>
      </c>
      <c r="I449" s="22">
        <f t="shared" si="189"/>
        <v>182</v>
      </c>
      <c r="J449" s="5"/>
      <c r="K449" s="5"/>
      <c r="L449" s="137">
        <f t="shared" si="190"/>
        <v>22035</v>
      </c>
      <c r="M449" s="137">
        <f t="shared" si="191"/>
        <v>22035</v>
      </c>
      <c r="N449" s="33">
        <f t="shared" si="202"/>
        <v>0</v>
      </c>
      <c r="Q449">
        <v>1</v>
      </c>
      <c r="T449" s="29">
        <f t="shared" si="197"/>
        <v>0</v>
      </c>
      <c r="U449" s="29">
        <f t="shared" si="198"/>
        <v>0</v>
      </c>
      <c r="V449" s="29">
        <f t="shared" si="199"/>
        <v>22035</v>
      </c>
      <c r="W449" s="29">
        <f t="shared" si="200"/>
        <v>0</v>
      </c>
      <c r="X449" s="29">
        <f t="shared" si="201"/>
        <v>0</v>
      </c>
      <c r="Z449" s="29"/>
    </row>
    <row r="450" spans="1:26" x14ac:dyDescent="0.3">
      <c r="A450" s="5" t="s">
        <v>2138</v>
      </c>
      <c r="B450" s="5" t="s">
        <v>2139</v>
      </c>
      <c r="C450" s="5">
        <v>280</v>
      </c>
      <c r="D450" s="157">
        <v>33900</v>
      </c>
      <c r="E450" s="5" t="s">
        <v>8350</v>
      </c>
      <c r="F450" s="119">
        <v>44767</v>
      </c>
      <c r="G450" s="174">
        <v>0.35</v>
      </c>
      <c r="H450" s="5" t="s">
        <v>8346</v>
      </c>
      <c r="I450" s="22">
        <f t="shared" si="189"/>
        <v>182</v>
      </c>
      <c r="J450" s="5"/>
      <c r="K450" s="5"/>
      <c r="L450" s="137">
        <f t="shared" si="190"/>
        <v>22035</v>
      </c>
      <c r="M450" s="137">
        <f t="shared" si="191"/>
        <v>22035</v>
      </c>
      <c r="N450" s="33">
        <f t="shared" si="202"/>
        <v>0</v>
      </c>
      <c r="Q450">
        <v>1</v>
      </c>
      <c r="T450" s="29">
        <f t="shared" si="197"/>
        <v>0</v>
      </c>
      <c r="U450" s="29">
        <f t="shared" si="198"/>
        <v>0</v>
      </c>
      <c r="V450" s="29">
        <f t="shared" si="199"/>
        <v>22035</v>
      </c>
      <c r="W450" s="29">
        <f t="shared" si="200"/>
        <v>0</v>
      </c>
      <c r="X450" s="29">
        <f t="shared" si="201"/>
        <v>0</v>
      </c>
      <c r="Z450" s="29"/>
    </row>
    <row r="451" spans="1:26" x14ac:dyDescent="0.3">
      <c r="A451" s="5" t="s">
        <v>2138</v>
      </c>
      <c r="B451" s="5" t="s">
        <v>2139</v>
      </c>
      <c r="C451" s="5">
        <v>48</v>
      </c>
      <c r="D451" s="157">
        <v>5811</v>
      </c>
      <c r="E451" s="5" t="s">
        <v>8350</v>
      </c>
      <c r="F451" s="119">
        <v>44767</v>
      </c>
      <c r="G451" s="174">
        <v>0.35</v>
      </c>
      <c r="H451" s="5" t="s">
        <v>8345</v>
      </c>
      <c r="I451" s="22">
        <f t="shared" si="189"/>
        <v>31.200000000000003</v>
      </c>
      <c r="J451" s="5"/>
      <c r="K451" s="5"/>
      <c r="L451" s="137">
        <f t="shared" si="190"/>
        <v>3777.15</v>
      </c>
      <c r="M451" s="137">
        <f t="shared" si="191"/>
        <v>3777.15</v>
      </c>
      <c r="N451" s="33">
        <f t="shared" si="202"/>
        <v>0</v>
      </c>
      <c r="Q451">
        <v>1</v>
      </c>
      <c r="T451" s="29">
        <f t="shared" si="197"/>
        <v>0</v>
      </c>
      <c r="U451" s="29">
        <f t="shared" si="198"/>
        <v>0</v>
      </c>
      <c r="V451" s="29">
        <f t="shared" si="199"/>
        <v>3777.15</v>
      </c>
      <c r="W451" s="29">
        <f t="shared" si="200"/>
        <v>0</v>
      </c>
      <c r="X451" s="29">
        <f t="shared" si="201"/>
        <v>0</v>
      </c>
      <c r="Z451" s="29"/>
    </row>
    <row r="452" spans="1:26" x14ac:dyDescent="0.3">
      <c r="A452" s="5" t="s">
        <v>2138</v>
      </c>
      <c r="B452" s="5" t="s">
        <v>2139</v>
      </c>
      <c r="C452" s="5">
        <v>120</v>
      </c>
      <c r="D452" s="157">
        <v>18748</v>
      </c>
      <c r="E452" s="5" t="s">
        <v>8350</v>
      </c>
      <c r="F452" s="119">
        <v>44767</v>
      </c>
      <c r="G452" s="174">
        <v>0.35</v>
      </c>
      <c r="H452" s="5" t="s">
        <v>8341</v>
      </c>
      <c r="I452" s="22">
        <f t="shared" si="189"/>
        <v>78</v>
      </c>
      <c r="J452" s="5"/>
      <c r="K452" s="5"/>
      <c r="L452" s="137">
        <f t="shared" si="190"/>
        <v>12186.2</v>
      </c>
      <c r="M452" s="137">
        <f t="shared" si="191"/>
        <v>12186.2</v>
      </c>
      <c r="N452" s="33">
        <f t="shared" si="202"/>
        <v>0</v>
      </c>
      <c r="Q452">
        <v>1</v>
      </c>
      <c r="T452" s="29">
        <f t="shared" si="197"/>
        <v>0</v>
      </c>
      <c r="U452" s="29">
        <f t="shared" si="198"/>
        <v>0</v>
      </c>
      <c r="V452" s="29">
        <f t="shared" si="199"/>
        <v>12186.2</v>
      </c>
      <c r="W452" s="29">
        <f t="shared" si="200"/>
        <v>0</v>
      </c>
      <c r="X452" s="29">
        <f t="shared" si="201"/>
        <v>0</v>
      </c>
      <c r="Z452" s="29"/>
    </row>
    <row r="453" spans="1:26" x14ac:dyDescent="0.3">
      <c r="A453" s="5" t="s">
        <v>2168</v>
      </c>
      <c r="B453" s="5" t="s">
        <v>2169</v>
      </c>
      <c r="C453" s="5">
        <v>120</v>
      </c>
      <c r="D453" s="157">
        <v>18861</v>
      </c>
      <c r="E453" s="119">
        <v>44768</v>
      </c>
      <c r="F453" s="119">
        <v>44853</v>
      </c>
      <c r="G453" s="174">
        <v>0</v>
      </c>
      <c r="H453" s="5" t="s">
        <v>8344</v>
      </c>
      <c r="I453" s="22">
        <f t="shared" si="189"/>
        <v>120</v>
      </c>
      <c r="J453" s="5"/>
      <c r="K453" s="5"/>
      <c r="L453" s="137">
        <f t="shared" si="190"/>
        <v>18861</v>
      </c>
      <c r="M453" s="137">
        <f t="shared" si="191"/>
        <v>18861</v>
      </c>
      <c r="N453" s="33">
        <f t="shared" si="202"/>
        <v>0</v>
      </c>
      <c r="S453">
        <v>1</v>
      </c>
      <c r="T453" s="29">
        <f t="shared" si="197"/>
        <v>0</v>
      </c>
      <c r="U453" s="29">
        <f t="shared" si="198"/>
        <v>0</v>
      </c>
      <c r="V453" s="29">
        <f t="shared" si="199"/>
        <v>0</v>
      </c>
      <c r="W453" s="29">
        <f t="shared" si="200"/>
        <v>0</v>
      </c>
      <c r="X453" s="29">
        <f t="shared" si="201"/>
        <v>18861</v>
      </c>
      <c r="Z453" s="29"/>
    </row>
    <row r="454" spans="1:26" x14ac:dyDescent="0.3">
      <c r="A454" s="5" t="s">
        <v>2168</v>
      </c>
      <c r="B454" s="5" t="s">
        <v>2169</v>
      </c>
      <c r="C454" s="5">
        <v>280</v>
      </c>
      <c r="D454" s="157">
        <v>34104</v>
      </c>
      <c r="E454" s="119">
        <v>44768</v>
      </c>
      <c r="F454" s="119">
        <v>44853</v>
      </c>
      <c r="G454" s="174">
        <v>0</v>
      </c>
      <c r="H454" s="5" t="s">
        <v>8343</v>
      </c>
      <c r="I454" s="22">
        <f t="shared" si="189"/>
        <v>280</v>
      </c>
      <c r="J454" s="5"/>
      <c r="K454" s="5"/>
      <c r="L454" s="137">
        <f t="shared" si="190"/>
        <v>34104</v>
      </c>
      <c r="M454" s="137">
        <f t="shared" si="191"/>
        <v>34104</v>
      </c>
      <c r="N454" s="33">
        <f t="shared" si="202"/>
        <v>0</v>
      </c>
      <c r="S454">
        <v>1</v>
      </c>
      <c r="T454" s="29">
        <f t="shared" si="197"/>
        <v>0</v>
      </c>
      <c r="U454" s="29">
        <f t="shared" si="198"/>
        <v>0</v>
      </c>
      <c r="V454" s="29">
        <f t="shared" si="199"/>
        <v>0</v>
      </c>
      <c r="W454" s="29">
        <f t="shared" si="200"/>
        <v>0</v>
      </c>
      <c r="X454" s="29">
        <f t="shared" si="201"/>
        <v>34104</v>
      </c>
      <c r="Z454" s="29"/>
    </row>
    <row r="455" spans="1:26" x14ac:dyDescent="0.3">
      <c r="A455" s="5" t="s">
        <v>2168</v>
      </c>
      <c r="B455" s="5" t="s">
        <v>2169</v>
      </c>
      <c r="C455" s="5">
        <v>280</v>
      </c>
      <c r="D455" s="157">
        <v>34104</v>
      </c>
      <c r="E455" s="119">
        <v>44768</v>
      </c>
      <c r="F455" s="119">
        <v>44853</v>
      </c>
      <c r="G455" s="174">
        <v>0</v>
      </c>
      <c r="H455" s="5" t="s">
        <v>8346</v>
      </c>
      <c r="I455" s="22">
        <f t="shared" si="189"/>
        <v>280</v>
      </c>
      <c r="J455" s="5"/>
      <c r="K455" s="5"/>
      <c r="L455" s="137">
        <f t="shared" si="190"/>
        <v>34104</v>
      </c>
      <c r="M455" s="137">
        <f t="shared" si="191"/>
        <v>34104</v>
      </c>
      <c r="N455" s="33">
        <f t="shared" si="202"/>
        <v>0</v>
      </c>
      <c r="S455">
        <v>1</v>
      </c>
      <c r="T455" s="29">
        <f t="shared" si="197"/>
        <v>0</v>
      </c>
      <c r="U455" s="29">
        <f t="shared" si="198"/>
        <v>0</v>
      </c>
      <c r="V455" s="29">
        <f t="shared" si="199"/>
        <v>0</v>
      </c>
      <c r="W455" s="29">
        <f t="shared" si="200"/>
        <v>0</v>
      </c>
      <c r="X455" s="29">
        <f t="shared" si="201"/>
        <v>34104</v>
      </c>
      <c r="Z455" s="29"/>
    </row>
    <row r="456" spans="1:26" x14ac:dyDescent="0.3">
      <c r="A456" s="5" t="s">
        <v>2168</v>
      </c>
      <c r="B456" s="5" t="s">
        <v>2169</v>
      </c>
      <c r="C456" s="5">
        <v>48</v>
      </c>
      <c r="D456" s="157">
        <v>5846</v>
      </c>
      <c r="E456" s="119">
        <v>44768</v>
      </c>
      <c r="F456" s="119">
        <v>44853</v>
      </c>
      <c r="G456" s="174">
        <v>0</v>
      </c>
      <c r="H456" s="5" t="s">
        <v>8345</v>
      </c>
      <c r="I456" s="22">
        <f t="shared" ref="I456:I468" si="203">C456*(1-G456)</f>
        <v>48</v>
      </c>
      <c r="J456" s="5"/>
      <c r="K456" s="5"/>
      <c r="L456" s="137">
        <f t="shared" ref="L456:L468" si="204">D456*(1-G456)</f>
        <v>5846</v>
      </c>
      <c r="M456" s="137">
        <f t="shared" ref="M456:M468" si="205">IF(J456="",L456,(D456/C456)*J456)</f>
        <v>5846</v>
      </c>
      <c r="N456" s="33">
        <f t="shared" si="202"/>
        <v>0</v>
      </c>
      <c r="S456">
        <v>1</v>
      </c>
      <c r="T456" s="29">
        <f t="shared" si="197"/>
        <v>0</v>
      </c>
      <c r="U456" s="29">
        <f t="shared" si="198"/>
        <v>0</v>
      </c>
      <c r="V456" s="29">
        <f t="shared" si="199"/>
        <v>0</v>
      </c>
      <c r="W456" s="29">
        <f t="shared" si="200"/>
        <v>0</v>
      </c>
      <c r="X456" s="29">
        <f t="shared" si="201"/>
        <v>5846</v>
      </c>
      <c r="Z456" s="29"/>
    </row>
    <row r="457" spans="1:26" x14ac:dyDescent="0.3">
      <c r="A457" s="5" t="s">
        <v>2168</v>
      </c>
      <c r="B457" s="5" t="s">
        <v>2169</v>
      </c>
      <c r="C457" s="5">
        <v>120</v>
      </c>
      <c r="D457" s="157">
        <v>18861</v>
      </c>
      <c r="E457" s="119">
        <v>44768</v>
      </c>
      <c r="F457" s="119">
        <v>44853</v>
      </c>
      <c r="G457" s="174">
        <v>0</v>
      </c>
      <c r="H457" s="5" t="s">
        <v>8341</v>
      </c>
      <c r="I457" s="22">
        <f t="shared" si="203"/>
        <v>120</v>
      </c>
      <c r="J457" s="5"/>
      <c r="K457" s="5"/>
      <c r="L457" s="137">
        <f t="shared" si="204"/>
        <v>18861</v>
      </c>
      <c r="M457" s="137">
        <f t="shared" si="205"/>
        <v>18861</v>
      </c>
      <c r="N457" s="33">
        <f t="shared" si="202"/>
        <v>0</v>
      </c>
      <c r="S457">
        <v>1</v>
      </c>
      <c r="T457" s="29">
        <f t="shared" si="197"/>
        <v>0</v>
      </c>
      <c r="U457" s="29">
        <f t="shared" si="198"/>
        <v>0</v>
      </c>
      <c r="V457" s="29">
        <f t="shared" si="199"/>
        <v>0</v>
      </c>
      <c r="W457" s="29">
        <f t="shared" si="200"/>
        <v>0</v>
      </c>
      <c r="X457" s="29">
        <f t="shared" si="201"/>
        <v>18861</v>
      </c>
      <c r="Z457" s="29"/>
    </row>
    <row r="458" spans="1:26" x14ac:dyDescent="0.3">
      <c r="A458" s="5" t="s">
        <v>2158</v>
      </c>
      <c r="B458" s="5" t="s">
        <v>2159</v>
      </c>
      <c r="C458" s="5">
        <v>500</v>
      </c>
      <c r="D458" s="160">
        <v>592</v>
      </c>
      <c r="E458" s="5" t="s">
        <v>8350</v>
      </c>
      <c r="F458" s="119">
        <v>44767</v>
      </c>
      <c r="G458" s="174">
        <v>0.35</v>
      </c>
      <c r="H458" s="5" t="s">
        <v>8320</v>
      </c>
      <c r="I458" s="22">
        <f t="shared" si="203"/>
        <v>325</v>
      </c>
      <c r="J458" s="5"/>
      <c r="K458" s="5"/>
      <c r="L458" s="137">
        <f t="shared" si="204"/>
        <v>384.8</v>
      </c>
      <c r="M458" s="137">
        <f t="shared" si="205"/>
        <v>384.8</v>
      </c>
      <c r="N458" s="33">
        <f t="shared" si="202"/>
        <v>0</v>
      </c>
      <c r="O458">
        <v>1</v>
      </c>
      <c r="T458" s="29">
        <f t="shared" si="197"/>
        <v>384.8</v>
      </c>
      <c r="U458" s="29">
        <f t="shared" si="198"/>
        <v>0</v>
      </c>
      <c r="V458" s="29">
        <f t="shared" si="199"/>
        <v>0</v>
      </c>
      <c r="W458" s="29">
        <f t="shared" si="200"/>
        <v>0</v>
      </c>
      <c r="X458" s="29">
        <f t="shared" si="201"/>
        <v>0</v>
      </c>
      <c r="Z458" s="29"/>
    </row>
    <row r="459" spans="1:26" x14ac:dyDescent="0.3">
      <c r="A459" s="5" t="s">
        <v>2178</v>
      </c>
      <c r="B459" s="5" t="s">
        <v>2179</v>
      </c>
      <c r="C459" s="5">
        <v>500</v>
      </c>
      <c r="D459" s="160">
        <v>594</v>
      </c>
      <c r="E459" s="119">
        <v>44768</v>
      </c>
      <c r="F459" s="119">
        <v>44853</v>
      </c>
      <c r="G459" s="174">
        <v>0</v>
      </c>
      <c r="H459" s="5" t="s">
        <v>8320</v>
      </c>
      <c r="I459" s="22">
        <f t="shared" si="203"/>
        <v>500</v>
      </c>
      <c r="J459" s="5"/>
      <c r="K459" s="5"/>
      <c r="L459" s="137">
        <f t="shared" si="204"/>
        <v>594</v>
      </c>
      <c r="M459" s="137">
        <f t="shared" si="205"/>
        <v>594</v>
      </c>
      <c r="N459" s="33">
        <f t="shared" si="202"/>
        <v>0</v>
      </c>
      <c r="P459">
        <v>1</v>
      </c>
      <c r="T459" s="29">
        <f t="shared" si="197"/>
        <v>0</v>
      </c>
      <c r="U459" s="29">
        <f t="shared" si="198"/>
        <v>594</v>
      </c>
      <c r="V459" s="29">
        <f t="shared" si="199"/>
        <v>0</v>
      </c>
      <c r="W459" s="29">
        <f t="shared" si="200"/>
        <v>0</v>
      </c>
      <c r="X459" s="29">
        <f t="shared" si="201"/>
        <v>0</v>
      </c>
      <c r="Z459" s="29"/>
    </row>
    <row r="460" spans="1:26" x14ac:dyDescent="0.3">
      <c r="A460" s="5" t="s">
        <v>2140</v>
      </c>
      <c r="B460" s="5" t="s">
        <v>2141</v>
      </c>
      <c r="C460" s="5">
        <v>120</v>
      </c>
      <c r="D460" s="157">
        <v>19310</v>
      </c>
      <c r="E460" s="119">
        <v>44858</v>
      </c>
      <c r="F460" s="119">
        <v>44916</v>
      </c>
      <c r="G460" s="174">
        <v>0</v>
      </c>
      <c r="H460" s="5" t="s">
        <v>8344</v>
      </c>
      <c r="I460" s="22">
        <f t="shared" si="203"/>
        <v>120</v>
      </c>
      <c r="J460" s="5"/>
      <c r="K460" s="5"/>
      <c r="L460" s="137">
        <f t="shared" si="204"/>
        <v>19310</v>
      </c>
      <c r="M460" s="137">
        <f t="shared" si="205"/>
        <v>19310</v>
      </c>
      <c r="N460" s="33">
        <f t="shared" si="202"/>
        <v>0</v>
      </c>
      <c r="S460">
        <v>1</v>
      </c>
      <c r="T460" s="29">
        <f t="shared" ref="T460:T473" si="206">O460*M460</f>
        <v>0</v>
      </c>
      <c r="U460" s="29">
        <f t="shared" ref="U460:U473" si="207">P460*M460</f>
        <v>0</v>
      </c>
      <c r="V460" s="29">
        <f t="shared" ref="V460:V473" si="208">Q460*M460</f>
        <v>0</v>
      </c>
      <c r="W460" s="29">
        <f t="shared" ref="W460:W473" si="209">R460*M460</f>
        <v>0</v>
      </c>
      <c r="X460" s="29">
        <f t="shared" ref="X460:X473" si="210">S460*M460</f>
        <v>19310</v>
      </c>
      <c r="Z460" s="29"/>
    </row>
    <row r="461" spans="1:26" x14ac:dyDescent="0.3">
      <c r="A461" s="5" t="s">
        <v>2140</v>
      </c>
      <c r="B461" s="5" t="s">
        <v>2141</v>
      </c>
      <c r="C461" s="5">
        <v>720</v>
      </c>
      <c r="D461" s="157">
        <v>89787</v>
      </c>
      <c r="E461" s="119">
        <v>44858</v>
      </c>
      <c r="F461" s="119">
        <v>44916</v>
      </c>
      <c r="G461" s="174">
        <v>0</v>
      </c>
      <c r="H461" s="5" t="s">
        <v>8346</v>
      </c>
      <c r="I461" s="22">
        <f t="shared" si="203"/>
        <v>720</v>
      </c>
      <c r="J461" s="5"/>
      <c r="K461" s="5"/>
      <c r="L461" s="137">
        <f t="shared" si="204"/>
        <v>89787</v>
      </c>
      <c r="M461" s="137">
        <f t="shared" si="205"/>
        <v>89787</v>
      </c>
      <c r="N461" s="33">
        <f t="shared" si="202"/>
        <v>0</v>
      </c>
      <c r="S461">
        <v>1</v>
      </c>
      <c r="T461" s="29">
        <f t="shared" si="206"/>
        <v>0</v>
      </c>
      <c r="U461" s="29">
        <f t="shared" si="207"/>
        <v>0</v>
      </c>
      <c r="V461" s="29">
        <f t="shared" si="208"/>
        <v>0</v>
      </c>
      <c r="W461" s="29">
        <f t="shared" si="209"/>
        <v>0</v>
      </c>
      <c r="X461" s="29">
        <f t="shared" si="210"/>
        <v>89787</v>
      </c>
      <c r="Z461" s="29"/>
    </row>
    <row r="462" spans="1:26" x14ac:dyDescent="0.3">
      <c r="A462" s="5" t="s">
        <v>2140</v>
      </c>
      <c r="B462" s="5" t="s">
        <v>2141</v>
      </c>
      <c r="C462" s="5">
        <v>96</v>
      </c>
      <c r="D462" s="157">
        <v>11972</v>
      </c>
      <c r="E462" s="119">
        <v>44858</v>
      </c>
      <c r="F462" s="119">
        <v>44916</v>
      </c>
      <c r="G462" s="174">
        <v>0</v>
      </c>
      <c r="H462" s="5" t="s">
        <v>8345</v>
      </c>
      <c r="I462" s="22">
        <f t="shared" si="203"/>
        <v>96</v>
      </c>
      <c r="J462" s="5"/>
      <c r="K462" s="5"/>
      <c r="L462" s="137">
        <f t="shared" si="204"/>
        <v>11972</v>
      </c>
      <c r="M462" s="137">
        <f t="shared" si="205"/>
        <v>11972</v>
      </c>
      <c r="N462" s="33">
        <f t="shared" si="202"/>
        <v>0</v>
      </c>
      <c r="S462">
        <v>1</v>
      </c>
      <c r="T462" s="29">
        <f t="shared" si="206"/>
        <v>0</v>
      </c>
      <c r="U462" s="29">
        <f t="shared" si="207"/>
        <v>0</v>
      </c>
      <c r="V462" s="29">
        <f t="shared" si="208"/>
        <v>0</v>
      </c>
      <c r="W462" s="29">
        <f t="shared" si="209"/>
        <v>0</v>
      </c>
      <c r="X462" s="29">
        <f t="shared" si="210"/>
        <v>11972</v>
      </c>
      <c r="Z462" s="29"/>
    </row>
    <row r="463" spans="1:26" x14ac:dyDescent="0.3">
      <c r="A463" s="5" t="s">
        <v>2160</v>
      </c>
      <c r="B463" s="5" t="s">
        <v>2161</v>
      </c>
      <c r="C463" s="5">
        <v>500</v>
      </c>
      <c r="D463" s="160">
        <v>604</v>
      </c>
      <c r="E463" s="119">
        <v>44858</v>
      </c>
      <c r="F463" s="119">
        <v>44916</v>
      </c>
      <c r="G463" s="174">
        <v>0</v>
      </c>
      <c r="H463" s="5" t="s">
        <v>8320</v>
      </c>
      <c r="I463" s="22">
        <f t="shared" si="203"/>
        <v>500</v>
      </c>
      <c r="J463" s="5"/>
      <c r="K463" s="5"/>
      <c r="L463" s="137">
        <f t="shared" si="204"/>
        <v>604</v>
      </c>
      <c r="M463" s="137">
        <f t="shared" si="205"/>
        <v>604</v>
      </c>
      <c r="N463" s="33">
        <f t="shared" si="202"/>
        <v>0</v>
      </c>
      <c r="P463">
        <v>1</v>
      </c>
      <c r="T463" s="29">
        <f t="shared" si="206"/>
        <v>0</v>
      </c>
      <c r="U463" s="29">
        <f t="shared" si="207"/>
        <v>604</v>
      </c>
      <c r="V463" s="29">
        <f t="shared" si="208"/>
        <v>0</v>
      </c>
      <c r="W463" s="29">
        <f t="shared" si="209"/>
        <v>0</v>
      </c>
      <c r="X463" s="29">
        <f t="shared" si="210"/>
        <v>0</v>
      </c>
      <c r="Z463" s="29"/>
    </row>
    <row r="464" spans="1:26" x14ac:dyDescent="0.3">
      <c r="A464" s="5" t="s">
        <v>2132</v>
      </c>
      <c r="B464" s="5" t="s">
        <v>2133</v>
      </c>
      <c r="C464" s="5">
        <v>80</v>
      </c>
      <c r="D464" s="157">
        <v>9686</v>
      </c>
      <c r="E464" s="119">
        <v>44732</v>
      </c>
      <c r="F464" s="119">
        <v>44760</v>
      </c>
      <c r="G464" s="174">
        <v>0</v>
      </c>
      <c r="H464" s="5" t="s">
        <v>8335</v>
      </c>
      <c r="I464" s="22">
        <f t="shared" si="203"/>
        <v>80</v>
      </c>
      <c r="J464" s="5"/>
      <c r="K464" s="5"/>
      <c r="L464" s="137">
        <f t="shared" si="204"/>
        <v>9686</v>
      </c>
      <c r="M464" s="137">
        <f t="shared" si="205"/>
        <v>9686</v>
      </c>
      <c r="N464" s="33">
        <f t="shared" si="202"/>
        <v>0</v>
      </c>
      <c r="S464">
        <v>1</v>
      </c>
      <c r="T464" s="29">
        <f t="shared" si="206"/>
        <v>0</v>
      </c>
      <c r="U464" s="29">
        <f t="shared" si="207"/>
        <v>0</v>
      </c>
      <c r="V464" s="29">
        <f t="shared" si="208"/>
        <v>0</v>
      </c>
      <c r="W464" s="29">
        <f t="shared" si="209"/>
        <v>0</v>
      </c>
      <c r="X464" s="29">
        <f t="shared" si="210"/>
        <v>9686</v>
      </c>
      <c r="Z464" s="29"/>
    </row>
    <row r="465" spans="1:26" x14ac:dyDescent="0.3">
      <c r="A465" s="5" t="s">
        <v>2132</v>
      </c>
      <c r="B465" s="5" t="s">
        <v>2133</v>
      </c>
      <c r="C465" s="5">
        <v>80</v>
      </c>
      <c r="D465" s="157">
        <v>10615</v>
      </c>
      <c r="E465" s="119">
        <v>44732</v>
      </c>
      <c r="F465" s="119">
        <v>44760</v>
      </c>
      <c r="G465" s="174">
        <v>0</v>
      </c>
      <c r="H465" s="5" t="s">
        <v>8337</v>
      </c>
      <c r="I465" s="22">
        <f t="shared" si="203"/>
        <v>80</v>
      </c>
      <c r="J465" s="5"/>
      <c r="K465" s="5"/>
      <c r="L465" s="137">
        <f t="shared" si="204"/>
        <v>10615</v>
      </c>
      <c r="M465" s="137">
        <f t="shared" si="205"/>
        <v>10615</v>
      </c>
      <c r="N465" s="33">
        <f t="shared" si="202"/>
        <v>0</v>
      </c>
      <c r="S465">
        <v>1</v>
      </c>
      <c r="T465" s="29">
        <f t="shared" si="206"/>
        <v>0</v>
      </c>
      <c r="U465" s="29">
        <f t="shared" si="207"/>
        <v>0</v>
      </c>
      <c r="V465" s="29">
        <f t="shared" si="208"/>
        <v>0</v>
      </c>
      <c r="W465" s="29">
        <f t="shared" si="209"/>
        <v>0</v>
      </c>
      <c r="X465" s="29">
        <f t="shared" si="210"/>
        <v>10615</v>
      </c>
      <c r="Z465" s="29"/>
    </row>
    <row r="466" spans="1:26" x14ac:dyDescent="0.3">
      <c r="A466" s="5" t="s">
        <v>2132</v>
      </c>
      <c r="B466" s="5" t="s">
        <v>2133</v>
      </c>
      <c r="C466" s="5">
        <v>20</v>
      </c>
      <c r="D466" s="157">
        <v>2126</v>
      </c>
      <c r="E466" s="119">
        <v>44732</v>
      </c>
      <c r="F466" s="119">
        <v>44760</v>
      </c>
      <c r="G466" s="174">
        <v>0</v>
      </c>
      <c r="H466" s="5" t="s">
        <v>8330</v>
      </c>
      <c r="I466" s="22">
        <f t="shared" si="203"/>
        <v>20</v>
      </c>
      <c r="J466" s="5"/>
      <c r="K466" s="5"/>
      <c r="L466" s="137">
        <f t="shared" si="204"/>
        <v>2126</v>
      </c>
      <c r="M466" s="137">
        <f t="shared" si="205"/>
        <v>2126</v>
      </c>
      <c r="N466" s="33">
        <f t="shared" si="202"/>
        <v>0</v>
      </c>
      <c r="S466">
        <v>1</v>
      </c>
      <c r="T466" s="29">
        <f t="shared" si="206"/>
        <v>0</v>
      </c>
      <c r="U466" s="29">
        <f t="shared" si="207"/>
        <v>0</v>
      </c>
      <c r="V466" s="29">
        <f t="shared" si="208"/>
        <v>0</v>
      </c>
      <c r="W466" s="29">
        <f t="shared" si="209"/>
        <v>0</v>
      </c>
      <c r="X466" s="29">
        <f t="shared" si="210"/>
        <v>2126</v>
      </c>
      <c r="Z466" s="29"/>
    </row>
    <row r="467" spans="1:26" x14ac:dyDescent="0.3">
      <c r="A467" s="5" t="s">
        <v>2132</v>
      </c>
      <c r="B467" s="5" t="s">
        <v>2133</v>
      </c>
      <c r="C467" s="5">
        <v>8</v>
      </c>
      <c r="D467" s="157">
        <v>1250</v>
      </c>
      <c r="E467" s="119">
        <v>44732</v>
      </c>
      <c r="F467" s="119">
        <v>44760</v>
      </c>
      <c r="G467" s="174">
        <v>0</v>
      </c>
      <c r="H467" s="5" t="s">
        <v>8340</v>
      </c>
      <c r="I467" s="22">
        <f t="shared" si="203"/>
        <v>8</v>
      </c>
      <c r="J467" s="5"/>
      <c r="K467" s="5"/>
      <c r="L467" s="137">
        <f t="shared" si="204"/>
        <v>1250</v>
      </c>
      <c r="M467" s="137">
        <f t="shared" si="205"/>
        <v>1250</v>
      </c>
      <c r="N467" s="33">
        <f t="shared" si="202"/>
        <v>0</v>
      </c>
      <c r="S467">
        <v>1</v>
      </c>
      <c r="T467" s="29">
        <f t="shared" si="206"/>
        <v>0</v>
      </c>
      <c r="U467" s="29">
        <f t="shared" si="207"/>
        <v>0</v>
      </c>
      <c r="V467" s="29">
        <f t="shared" si="208"/>
        <v>0</v>
      </c>
      <c r="W467" s="29">
        <f t="shared" si="209"/>
        <v>0</v>
      </c>
      <c r="X467" s="29">
        <f t="shared" si="210"/>
        <v>1250</v>
      </c>
      <c r="Z467" s="29"/>
    </row>
    <row r="468" spans="1:26" x14ac:dyDescent="0.3">
      <c r="A468" s="5" t="s">
        <v>2170</v>
      </c>
      <c r="B468" s="5" t="s">
        <v>2171</v>
      </c>
      <c r="C468" s="5">
        <v>80</v>
      </c>
      <c r="D468" s="157">
        <v>9686</v>
      </c>
      <c r="E468" s="119">
        <v>44718</v>
      </c>
      <c r="F468" s="119">
        <v>44743</v>
      </c>
      <c r="G468" s="174">
        <v>0</v>
      </c>
      <c r="H468" s="5" t="s">
        <v>8346</v>
      </c>
      <c r="I468" s="22">
        <f t="shared" si="203"/>
        <v>80</v>
      </c>
      <c r="J468" s="5"/>
      <c r="K468" s="5"/>
      <c r="L468" s="137">
        <f t="shared" si="204"/>
        <v>9686</v>
      </c>
      <c r="M468" s="137">
        <f t="shared" si="205"/>
        <v>9686</v>
      </c>
      <c r="N468" s="33">
        <f t="shared" si="202"/>
        <v>0</v>
      </c>
      <c r="S468">
        <v>1</v>
      </c>
      <c r="T468" s="29">
        <f t="shared" si="206"/>
        <v>0</v>
      </c>
      <c r="U468" s="29">
        <f t="shared" si="207"/>
        <v>0</v>
      </c>
      <c r="V468" s="29">
        <f t="shared" si="208"/>
        <v>0</v>
      </c>
      <c r="W468" s="29">
        <f t="shared" si="209"/>
        <v>0</v>
      </c>
      <c r="X468" s="29">
        <f t="shared" si="210"/>
        <v>9686</v>
      </c>
      <c r="Z468" s="29"/>
    </row>
    <row r="469" spans="1:26" x14ac:dyDescent="0.3">
      <c r="A469" s="5" t="s">
        <v>2170</v>
      </c>
      <c r="B469" s="5" t="s">
        <v>2171</v>
      </c>
      <c r="C469" s="5">
        <v>16</v>
      </c>
      <c r="D469" s="157">
        <v>1937</v>
      </c>
      <c r="E469" s="119">
        <v>44718</v>
      </c>
      <c r="F469" s="119">
        <v>44743</v>
      </c>
      <c r="G469" s="174">
        <v>0</v>
      </c>
      <c r="H469" s="5" t="s">
        <v>8345</v>
      </c>
      <c r="I469" s="22">
        <f>C469*(1-G469)</f>
        <v>16</v>
      </c>
      <c r="J469" s="5"/>
      <c r="K469" s="5"/>
      <c r="L469" s="137">
        <f>D469*(1-G469)</f>
        <v>1937</v>
      </c>
      <c r="M469" s="137">
        <f>IF(J469="",L469,(D469/C469)*J469)</f>
        <v>1937</v>
      </c>
      <c r="N469" s="33">
        <f t="shared" si="202"/>
        <v>0</v>
      </c>
      <c r="S469">
        <v>1</v>
      </c>
      <c r="T469" s="29">
        <f t="shared" si="206"/>
        <v>0</v>
      </c>
      <c r="U469" s="29">
        <f t="shared" si="207"/>
        <v>0</v>
      </c>
      <c r="V469" s="29">
        <f t="shared" si="208"/>
        <v>0</v>
      </c>
      <c r="W469" s="29">
        <f t="shared" si="209"/>
        <v>0</v>
      </c>
      <c r="X469" s="29">
        <f t="shared" si="210"/>
        <v>1937</v>
      </c>
      <c r="Z469" s="29"/>
    </row>
    <row r="470" spans="1:26" x14ac:dyDescent="0.3">
      <c r="A470" s="5" t="s">
        <v>2170</v>
      </c>
      <c r="B470" s="5" t="s">
        <v>2171</v>
      </c>
      <c r="C470" s="5">
        <v>32</v>
      </c>
      <c r="D470" s="157">
        <v>4246</v>
      </c>
      <c r="E470" s="119">
        <v>44718</v>
      </c>
      <c r="F470" s="119">
        <v>44743</v>
      </c>
      <c r="G470" s="174">
        <v>0</v>
      </c>
      <c r="H470" s="5" t="s">
        <v>8337</v>
      </c>
      <c r="I470" s="22">
        <f t="shared" ref="I470:I483" si="211">C470*(1-G470)</f>
        <v>32</v>
      </c>
      <c r="J470" s="5"/>
      <c r="K470" s="5"/>
      <c r="L470" s="137">
        <f t="shared" ref="L470:L483" si="212">D470*(1-G470)</f>
        <v>4246</v>
      </c>
      <c r="M470" s="137">
        <f t="shared" ref="M470:M483" si="213">IF(J470="",L470,(D470/C470)*J470)</f>
        <v>4246</v>
      </c>
      <c r="N470" s="33">
        <f t="shared" si="202"/>
        <v>0</v>
      </c>
      <c r="S470">
        <v>1</v>
      </c>
      <c r="T470" s="29">
        <f t="shared" si="206"/>
        <v>0</v>
      </c>
      <c r="U470" s="29">
        <f t="shared" si="207"/>
        <v>0</v>
      </c>
      <c r="V470" s="29">
        <f t="shared" si="208"/>
        <v>0</v>
      </c>
      <c r="W470" s="29">
        <f t="shared" si="209"/>
        <v>0</v>
      </c>
      <c r="X470" s="29">
        <f t="shared" si="210"/>
        <v>4246</v>
      </c>
      <c r="Z470" s="29"/>
    </row>
    <row r="471" spans="1:26" x14ac:dyDescent="0.3">
      <c r="A471" s="5" t="s">
        <v>2170</v>
      </c>
      <c r="B471" s="5" t="s">
        <v>2171</v>
      </c>
      <c r="C471" s="5">
        <v>20</v>
      </c>
      <c r="D471" s="157">
        <v>3125</v>
      </c>
      <c r="E471" s="119">
        <v>44718</v>
      </c>
      <c r="F471" s="119">
        <v>44743</v>
      </c>
      <c r="G471" s="174">
        <v>0</v>
      </c>
      <c r="H471" s="5" t="s">
        <v>8341</v>
      </c>
      <c r="I471" s="22">
        <f t="shared" si="211"/>
        <v>20</v>
      </c>
      <c r="J471" s="5"/>
      <c r="K471" s="5"/>
      <c r="L471" s="137">
        <f t="shared" si="212"/>
        <v>3125</v>
      </c>
      <c r="M471" s="137">
        <f t="shared" si="213"/>
        <v>3125</v>
      </c>
      <c r="N471" s="33">
        <f t="shared" si="202"/>
        <v>0</v>
      </c>
      <c r="S471">
        <v>1</v>
      </c>
      <c r="T471" s="29">
        <f t="shared" si="206"/>
        <v>0</v>
      </c>
      <c r="U471" s="29">
        <f t="shared" si="207"/>
        <v>0</v>
      </c>
      <c r="V471" s="29">
        <f t="shared" si="208"/>
        <v>0</v>
      </c>
      <c r="W471" s="29">
        <f t="shared" si="209"/>
        <v>0</v>
      </c>
      <c r="X471" s="29">
        <f t="shared" si="210"/>
        <v>3125</v>
      </c>
      <c r="Z471" s="29"/>
    </row>
    <row r="472" spans="1:26" x14ac:dyDescent="0.3">
      <c r="A472" s="5" t="s">
        <v>2152</v>
      </c>
      <c r="B472" s="5" t="s">
        <v>2153</v>
      </c>
      <c r="C472" s="5">
        <v>500</v>
      </c>
      <c r="D472" s="160">
        <v>592</v>
      </c>
      <c r="E472" s="119">
        <v>44732</v>
      </c>
      <c r="F472" s="119">
        <v>44760</v>
      </c>
      <c r="G472" s="174">
        <v>0</v>
      </c>
      <c r="H472" s="5" t="s">
        <v>8320</v>
      </c>
      <c r="I472" s="22">
        <f t="shared" si="211"/>
        <v>500</v>
      </c>
      <c r="J472" s="5"/>
      <c r="K472" s="5"/>
      <c r="L472" s="137">
        <f t="shared" si="212"/>
        <v>592</v>
      </c>
      <c r="M472" s="137">
        <f t="shared" si="213"/>
        <v>592</v>
      </c>
      <c r="N472" s="33">
        <f t="shared" si="202"/>
        <v>0</v>
      </c>
      <c r="P472">
        <v>1</v>
      </c>
      <c r="T472" s="29">
        <f t="shared" si="206"/>
        <v>0</v>
      </c>
      <c r="U472" s="29">
        <f t="shared" si="207"/>
        <v>592</v>
      </c>
      <c r="V472" s="29">
        <f t="shared" si="208"/>
        <v>0</v>
      </c>
      <c r="W472" s="29">
        <f t="shared" si="209"/>
        <v>0</v>
      </c>
      <c r="X472" s="29">
        <f t="shared" si="210"/>
        <v>0</v>
      </c>
      <c r="Z472" s="29"/>
    </row>
    <row r="473" spans="1:26" x14ac:dyDescent="0.3">
      <c r="A473" s="5" t="s">
        <v>2176</v>
      </c>
      <c r="B473" s="5" t="s">
        <v>2177</v>
      </c>
      <c r="C473" s="5">
        <v>500</v>
      </c>
      <c r="D473" s="160">
        <v>592</v>
      </c>
      <c r="E473" s="119">
        <v>44718</v>
      </c>
      <c r="F473" s="119">
        <v>44743</v>
      </c>
      <c r="G473" s="174">
        <v>0</v>
      </c>
      <c r="H473" s="5" t="s">
        <v>8320</v>
      </c>
      <c r="I473" s="22">
        <f t="shared" si="211"/>
        <v>500</v>
      </c>
      <c r="J473" s="5"/>
      <c r="K473" s="5"/>
      <c r="L473" s="137">
        <f t="shared" si="212"/>
        <v>592</v>
      </c>
      <c r="M473" s="137">
        <f t="shared" si="213"/>
        <v>592</v>
      </c>
      <c r="N473" s="33">
        <f t="shared" si="202"/>
        <v>0</v>
      </c>
      <c r="P473">
        <v>1</v>
      </c>
      <c r="T473" s="29">
        <f t="shared" si="206"/>
        <v>0</v>
      </c>
      <c r="U473" s="29">
        <f t="shared" si="207"/>
        <v>592</v>
      </c>
      <c r="V473" s="29">
        <f t="shared" si="208"/>
        <v>0</v>
      </c>
      <c r="W473" s="29">
        <f t="shared" si="209"/>
        <v>0</v>
      </c>
      <c r="X473" s="29">
        <f t="shared" si="210"/>
        <v>0</v>
      </c>
      <c r="Z473" s="29"/>
    </row>
    <row r="474" spans="1:26" x14ac:dyDescent="0.3">
      <c r="A474" s="140" t="s">
        <v>8639</v>
      </c>
      <c r="B474" s="140"/>
      <c r="C474" s="140">
        <v>5016</v>
      </c>
      <c r="D474" s="158">
        <v>143749</v>
      </c>
      <c r="E474" s="140" t="s">
        <v>8589</v>
      </c>
      <c r="F474" s="147">
        <v>44715</v>
      </c>
      <c r="G474" s="175"/>
      <c r="H474" s="140"/>
      <c r="I474" s="145"/>
      <c r="J474" s="140"/>
      <c r="K474" s="140"/>
      <c r="L474" s="142"/>
      <c r="M474" s="142"/>
      <c r="N474" s="149"/>
      <c r="T474" s="29"/>
      <c r="U474" s="29"/>
      <c r="V474" s="29"/>
      <c r="W474" s="29"/>
      <c r="X474" s="29"/>
      <c r="Z474" s="29"/>
    </row>
    <row r="475" spans="1:26" x14ac:dyDescent="0.3">
      <c r="A475" s="5" t="s">
        <v>2309</v>
      </c>
      <c r="B475" s="5" t="s">
        <v>2310</v>
      </c>
      <c r="C475" s="5">
        <v>16</v>
      </c>
      <c r="D475" s="157">
        <v>2500</v>
      </c>
      <c r="E475" s="5" t="s">
        <v>8589</v>
      </c>
      <c r="F475" s="119">
        <v>44715</v>
      </c>
      <c r="G475" s="174">
        <v>0.2</v>
      </c>
      <c r="H475" s="5" t="s">
        <v>8344</v>
      </c>
      <c r="I475" s="22">
        <f t="shared" si="211"/>
        <v>12.8</v>
      </c>
      <c r="J475" s="5"/>
      <c r="K475" s="5"/>
      <c r="L475" s="137">
        <f t="shared" si="212"/>
        <v>2000</v>
      </c>
      <c r="M475" s="137">
        <f t="shared" si="213"/>
        <v>2000</v>
      </c>
      <c r="N475" s="33">
        <f t="shared" si="202"/>
        <v>0</v>
      </c>
      <c r="S475">
        <v>1</v>
      </c>
      <c r="T475" s="29">
        <f t="shared" ref="T475:T488" si="214">O475*M475</f>
        <v>0</v>
      </c>
      <c r="U475" s="29">
        <f t="shared" ref="U475:U488" si="215">P475*M475</f>
        <v>0</v>
      </c>
      <c r="V475" s="29">
        <f t="shared" ref="V475:V488" si="216">Q475*M475</f>
        <v>0</v>
      </c>
      <c r="W475" s="29">
        <f t="shared" ref="W475:W488" si="217">R475*M475</f>
        <v>0</v>
      </c>
      <c r="X475" s="29">
        <f t="shared" ref="X475:X488" si="218">S475*M475</f>
        <v>2000</v>
      </c>
      <c r="Z475" s="29"/>
    </row>
    <row r="476" spans="1:26" x14ac:dyDescent="0.3">
      <c r="A476" s="5" t="s">
        <v>2309</v>
      </c>
      <c r="B476" s="5" t="s">
        <v>2310</v>
      </c>
      <c r="C476" s="5">
        <v>240</v>
      </c>
      <c r="D476" s="157">
        <v>29057</v>
      </c>
      <c r="E476" s="5" t="s">
        <v>8589</v>
      </c>
      <c r="F476" s="119">
        <v>44715</v>
      </c>
      <c r="G476" s="174">
        <v>0.2</v>
      </c>
      <c r="H476" s="5" t="s">
        <v>8346</v>
      </c>
      <c r="I476" s="22">
        <f t="shared" si="211"/>
        <v>192</v>
      </c>
      <c r="J476" s="5"/>
      <c r="K476" s="5"/>
      <c r="L476" s="137">
        <f t="shared" si="212"/>
        <v>23245.600000000002</v>
      </c>
      <c r="M476" s="137">
        <f t="shared" si="213"/>
        <v>23245.600000000002</v>
      </c>
      <c r="N476" s="33">
        <f t="shared" si="202"/>
        <v>0</v>
      </c>
      <c r="S476">
        <v>1</v>
      </c>
      <c r="T476" s="29">
        <f t="shared" si="214"/>
        <v>0</v>
      </c>
      <c r="U476" s="29">
        <f t="shared" si="215"/>
        <v>0</v>
      </c>
      <c r="V476" s="29">
        <f t="shared" si="216"/>
        <v>0</v>
      </c>
      <c r="W476" s="29">
        <f t="shared" si="217"/>
        <v>0</v>
      </c>
      <c r="X476" s="29">
        <f t="shared" si="218"/>
        <v>23245.600000000002</v>
      </c>
      <c r="Z476" s="29"/>
    </row>
    <row r="477" spans="1:26" x14ac:dyDescent="0.3">
      <c r="A477" s="5" t="s">
        <v>2309</v>
      </c>
      <c r="B477" s="5" t="s">
        <v>2310</v>
      </c>
      <c r="C477" s="5">
        <v>16</v>
      </c>
      <c r="D477" s="157">
        <v>1937</v>
      </c>
      <c r="E477" s="5" t="s">
        <v>8589</v>
      </c>
      <c r="F477" s="119">
        <v>44715</v>
      </c>
      <c r="G477" s="174">
        <v>0.2</v>
      </c>
      <c r="H477" s="5" t="s">
        <v>8345</v>
      </c>
      <c r="I477" s="22">
        <f t="shared" si="211"/>
        <v>12.8</v>
      </c>
      <c r="J477" s="5"/>
      <c r="K477" s="5"/>
      <c r="L477" s="137">
        <f t="shared" si="212"/>
        <v>1549.6000000000001</v>
      </c>
      <c r="M477" s="137">
        <f t="shared" si="213"/>
        <v>1549.6000000000001</v>
      </c>
      <c r="N477" s="33">
        <f t="shared" si="202"/>
        <v>0</v>
      </c>
      <c r="S477">
        <v>1</v>
      </c>
      <c r="T477" s="29">
        <f t="shared" si="214"/>
        <v>0</v>
      </c>
      <c r="U477" s="29">
        <f t="shared" si="215"/>
        <v>0</v>
      </c>
      <c r="V477" s="29">
        <f t="shared" si="216"/>
        <v>0</v>
      </c>
      <c r="W477" s="29">
        <f t="shared" si="217"/>
        <v>0</v>
      </c>
      <c r="X477" s="29">
        <f t="shared" si="218"/>
        <v>1549.6000000000001</v>
      </c>
      <c r="Z477" s="29"/>
    </row>
    <row r="478" spans="1:26" x14ac:dyDescent="0.3">
      <c r="A478" s="5" t="s">
        <v>2339</v>
      </c>
      <c r="B478" s="5" t="s">
        <v>2340</v>
      </c>
      <c r="C478" s="5">
        <v>176</v>
      </c>
      <c r="D478" s="157">
        <v>27497</v>
      </c>
      <c r="E478" s="5" t="s">
        <v>8589</v>
      </c>
      <c r="F478" s="119">
        <v>44715</v>
      </c>
      <c r="G478" s="174">
        <v>0.2</v>
      </c>
      <c r="H478" s="5" t="s">
        <v>8340</v>
      </c>
      <c r="I478" s="22">
        <f t="shared" si="211"/>
        <v>140.80000000000001</v>
      </c>
      <c r="J478" s="5"/>
      <c r="K478" s="5"/>
      <c r="L478" s="137">
        <f t="shared" si="212"/>
        <v>21997.600000000002</v>
      </c>
      <c r="M478" s="137">
        <f t="shared" si="213"/>
        <v>21997.600000000002</v>
      </c>
      <c r="N478" s="33">
        <f t="shared" si="202"/>
        <v>0</v>
      </c>
      <c r="S478">
        <v>1</v>
      </c>
      <c r="T478" s="29">
        <f t="shared" si="214"/>
        <v>0</v>
      </c>
      <c r="U478" s="29">
        <f t="shared" si="215"/>
        <v>0</v>
      </c>
      <c r="V478" s="29">
        <f t="shared" si="216"/>
        <v>0</v>
      </c>
      <c r="W478" s="29">
        <f t="shared" si="217"/>
        <v>0</v>
      </c>
      <c r="X478" s="29">
        <f t="shared" si="218"/>
        <v>21997.600000000002</v>
      </c>
      <c r="Z478" s="29"/>
    </row>
    <row r="479" spans="1:26" x14ac:dyDescent="0.3">
      <c r="A479" s="5" t="s">
        <v>2339</v>
      </c>
      <c r="B479" s="5" t="s">
        <v>2340</v>
      </c>
      <c r="C479" s="5">
        <v>72</v>
      </c>
      <c r="D479" s="157">
        <v>8717</v>
      </c>
      <c r="E479" s="5" t="s">
        <v>8589</v>
      </c>
      <c r="F479" s="119">
        <v>44715</v>
      </c>
      <c r="G479" s="174">
        <v>0.2</v>
      </c>
      <c r="H479" s="5" t="s">
        <v>8335</v>
      </c>
      <c r="I479" s="22">
        <f t="shared" si="211"/>
        <v>57.6</v>
      </c>
      <c r="J479" s="5"/>
      <c r="K479" s="5"/>
      <c r="L479" s="137">
        <f t="shared" si="212"/>
        <v>6973.6</v>
      </c>
      <c r="M479" s="137">
        <f t="shared" si="213"/>
        <v>6973.6</v>
      </c>
      <c r="N479" s="33">
        <f t="shared" si="202"/>
        <v>0</v>
      </c>
      <c r="S479">
        <v>1</v>
      </c>
      <c r="T479" s="29">
        <f t="shared" si="214"/>
        <v>0</v>
      </c>
      <c r="U479" s="29">
        <f t="shared" si="215"/>
        <v>0</v>
      </c>
      <c r="V479" s="29">
        <f t="shared" si="216"/>
        <v>0</v>
      </c>
      <c r="W479" s="29">
        <f t="shared" si="217"/>
        <v>0</v>
      </c>
      <c r="X479" s="29">
        <f t="shared" si="218"/>
        <v>6973.6</v>
      </c>
      <c r="Z479" s="29"/>
    </row>
    <row r="480" spans="1:26" x14ac:dyDescent="0.3">
      <c r="A480" s="5" t="s">
        <v>2339</v>
      </c>
      <c r="B480" s="5" t="s">
        <v>2340</v>
      </c>
      <c r="C480" s="5">
        <v>80</v>
      </c>
      <c r="D480" s="157">
        <v>11084</v>
      </c>
      <c r="E480" s="5" t="s">
        <v>8589</v>
      </c>
      <c r="F480" s="119">
        <v>44715</v>
      </c>
      <c r="G480" s="174">
        <v>0.2</v>
      </c>
      <c r="H480" s="5" t="s">
        <v>8356</v>
      </c>
      <c r="I480" s="22">
        <f t="shared" si="211"/>
        <v>64</v>
      </c>
      <c r="J480" s="5"/>
      <c r="K480" s="5"/>
      <c r="L480" s="137">
        <f t="shared" si="212"/>
        <v>8867.2000000000007</v>
      </c>
      <c r="M480" s="137">
        <f t="shared" si="213"/>
        <v>8867.2000000000007</v>
      </c>
      <c r="N480" s="33">
        <f t="shared" si="202"/>
        <v>0</v>
      </c>
      <c r="S480">
        <v>1</v>
      </c>
      <c r="T480" s="29">
        <f t="shared" si="214"/>
        <v>0</v>
      </c>
      <c r="U480" s="29">
        <f t="shared" si="215"/>
        <v>0</v>
      </c>
      <c r="V480" s="29">
        <f t="shared" si="216"/>
        <v>0</v>
      </c>
      <c r="W480" s="29">
        <f t="shared" si="217"/>
        <v>0</v>
      </c>
      <c r="X480" s="29">
        <f t="shared" si="218"/>
        <v>8867.2000000000007</v>
      </c>
      <c r="Z480" s="29"/>
    </row>
    <row r="481" spans="1:26" x14ac:dyDescent="0.3">
      <c r="A481" s="5" t="s">
        <v>2321</v>
      </c>
      <c r="B481" s="5" t="s">
        <v>2322</v>
      </c>
      <c r="C481" s="5">
        <v>1000</v>
      </c>
      <c r="D481" s="157">
        <v>1184</v>
      </c>
      <c r="E481" s="5" t="s">
        <v>8589</v>
      </c>
      <c r="F481" s="119">
        <v>44715</v>
      </c>
      <c r="G481" s="174">
        <v>0.2</v>
      </c>
      <c r="H481" s="5" t="s">
        <v>8320</v>
      </c>
      <c r="I481" s="22">
        <f t="shared" si="211"/>
        <v>800</v>
      </c>
      <c r="J481" s="5"/>
      <c r="K481" s="5"/>
      <c r="L481" s="137">
        <f t="shared" si="212"/>
        <v>947.2</v>
      </c>
      <c r="M481" s="137">
        <f t="shared" si="213"/>
        <v>947.2</v>
      </c>
      <c r="N481" s="33">
        <f t="shared" si="202"/>
        <v>0</v>
      </c>
      <c r="P481">
        <v>1</v>
      </c>
      <c r="T481" s="29">
        <f t="shared" si="214"/>
        <v>0</v>
      </c>
      <c r="U481" s="29">
        <f t="shared" si="215"/>
        <v>947.2</v>
      </c>
      <c r="V481" s="29">
        <f t="shared" si="216"/>
        <v>0</v>
      </c>
      <c r="W481" s="29">
        <f t="shared" si="217"/>
        <v>0</v>
      </c>
      <c r="X481" s="29">
        <f t="shared" si="218"/>
        <v>0</v>
      </c>
      <c r="Z481" s="29"/>
    </row>
    <row r="482" spans="1:26" x14ac:dyDescent="0.3">
      <c r="A482" s="5" t="s">
        <v>2311</v>
      </c>
      <c r="B482" s="5" t="s">
        <v>2312</v>
      </c>
      <c r="C482" s="5">
        <v>8</v>
      </c>
      <c r="D482" s="157">
        <v>1250</v>
      </c>
      <c r="E482" s="5" t="s">
        <v>8589</v>
      </c>
      <c r="F482" s="119">
        <v>44680</v>
      </c>
      <c r="G482" s="174">
        <v>0.15</v>
      </c>
      <c r="H482" s="5" t="s">
        <v>8344</v>
      </c>
      <c r="I482" s="22">
        <f t="shared" si="211"/>
        <v>6.8</v>
      </c>
      <c r="J482" s="5"/>
      <c r="K482" s="5"/>
      <c r="L482" s="137">
        <f t="shared" si="212"/>
        <v>1062.5</v>
      </c>
      <c r="M482" s="137">
        <f t="shared" si="213"/>
        <v>1062.5</v>
      </c>
      <c r="N482" s="33">
        <f t="shared" si="202"/>
        <v>0</v>
      </c>
      <c r="S482">
        <v>1</v>
      </c>
      <c r="T482" s="29">
        <f t="shared" si="214"/>
        <v>0</v>
      </c>
      <c r="U482" s="29">
        <f t="shared" si="215"/>
        <v>0</v>
      </c>
      <c r="V482" s="29">
        <f t="shared" si="216"/>
        <v>0</v>
      </c>
      <c r="W482" s="29">
        <f t="shared" si="217"/>
        <v>0</v>
      </c>
      <c r="X482" s="29">
        <f t="shared" si="218"/>
        <v>1062.5</v>
      </c>
      <c r="Z482" s="29"/>
    </row>
    <row r="483" spans="1:26" x14ac:dyDescent="0.3">
      <c r="A483" s="5" t="s">
        <v>2311</v>
      </c>
      <c r="B483" s="5" t="s">
        <v>2312</v>
      </c>
      <c r="C483" s="5">
        <v>64</v>
      </c>
      <c r="D483" s="157">
        <v>7749</v>
      </c>
      <c r="E483" s="5" t="s">
        <v>8589</v>
      </c>
      <c r="F483" s="119">
        <v>44680</v>
      </c>
      <c r="G483" s="174">
        <v>0.15</v>
      </c>
      <c r="H483" s="5" t="s">
        <v>8346</v>
      </c>
      <c r="I483" s="22">
        <f t="shared" si="211"/>
        <v>54.4</v>
      </c>
      <c r="J483" s="5"/>
      <c r="K483" s="5"/>
      <c r="L483" s="137">
        <f t="shared" si="212"/>
        <v>6586.65</v>
      </c>
      <c r="M483" s="137">
        <f t="shared" si="213"/>
        <v>6586.65</v>
      </c>
      <c r="N483" s="33">
        <f t="shared" si="202"/>
        <v>0</v>
      </c>
      <c r="S483">
        <v>1</v>
      </c>
      <c r="T483" s="29">
        <f t="shared" si="214"/>
        <v>0</v>
      </c>
      <c r="U483" s="29">
        <f t="shared" si="215"/>
        <v>0</v>
      </c>
      <c r="V483" s="29">
        <f t="shared" si="216"/>
        <v>0</v>
      </c>
      <c r="W483" s="29">
        <f t="shared" si="217"/>
        <v>0</v>
      </c>
      <c r="X483" s="29">
        <f t="shared" si="218"/>
        <v>6586.65</v>
      </c>
      <c r="Z483" s="29"/>
    </row>
    <row r="484" spans="1:26" x14ac:dyDescent="0.3">
      <c r="A484" s="5" t="s">
        <v>2311</v>
      </c>
      <c r="B484" s="5" t="s">
        <v>2312</v>
      </c>
      <c r="C484" s="5">
        <v>8</v>
      </c>
      <c r="D484" s="160">
        <v>969</v>
      </c>
      <c r="E484" s="5" t="s">
        <v>8589</v>
      </c>
      <c r="F484" s="119">
        <v>44680</v>
      </c>
      <c r="G484" s="174">
        <v>0.15</v>
      </c>
      <c r="H484" s="5" t="s">
        <v>8345</v>
      </c>
      <c r="I484" s="22">
        <f>C484*(1-G484)</f>
        <v>6.8</v>
      </c>
      <c r="J484" s="5"/>
      <c r="K484" s="5"/>
      <c r="L484" s="137">
        <f>D484*(1-G484)</f>
        <v>823.65</v>
      </c>
      <c r="M484" s="137">
        <f>IF(J484="",L484,(D484/C484)*J484)</f>
        <v>823.65</v>
      </c>
      <c r="N484" s="33">
        <f t="shared" si="202"/>
        <v>0</v>
      </c>
      <c r="S484">
        <v>1</v>
      </c>
      <c r="T484" s="29">
        <f t="shared" si="214"/>
        <v>0</v>
      </c>
      <c r="U484" s="29">
        <f t="shared" si="215"/>
        <v>0</v>
      </c>
      <c r="V484" s="29">
        <f t="shared" si="216"/>
        <v>0</v>
      </c>
      <c r="W484" s="29">
        <f t="shared" si="217"/>
        <v>0</v>
      </c>
      <c r="X484" s="29">
        <f t="shared" si="218"/>
        <v>823.65</v>
      </c>
      <c r="Z484" s="29"/>
    </row>
    <row r="485" spans="1:26" x14ac:dyDescent="0.3">
      <c r="A485" s="5" t="s">
        <v>2341</v>
      </c>
      <c r="B485" s="5" t="s">
        <v>2342</v>
      </c>
      <c r="C485" s="5">
        <v>136</v>
      </c>
      <c r="D485" s="157">
        <v>21248</v>
      </c>
      <c r="E485" s="5" t="s">
        <v>8589</v>
      </c>
      <c r="F485" s="119">
        <v>44680</v>
      </c>
      <c r="G485" s="174">
        <v>0.15</v>
      </c>
      <c r="H485" s="5" t="s">
        <v>8340</v>
      </c>
      <c r="I485" s="22">
        <f t="shared" ref="I485:I511" si="219">C485*(1-G485)</f>
        <v>115.6</v>
      </c>
      <c r="J485" s="5"/>
      <c r="K485" s="5"/>
      <c r="L485" s="137">
        <f t="shared" ref="L485:L511" si="220">D485*(1-G485)</f>
        <v>18060.8</v>
      </c>
      <c r="M485" s="137">
        <f t="shared" ref="M485:M511" si="221">IF(J485="",L485,(D485/C485)*J485)</f>
        <v>18060.8</v>
      </c>
      <c r="N485" s="33">
        <f t="shared" si="202"/>
        <v>0</v>
      </c>
      <c r="S485">
        <v>1</v>
      </c>
      <c r="T485" s="29">
        <f t="shared" si="214"/>
        <v>0</v>
      </c>
      <c r="U485" s="29">
        <f t="shared" si="215"/>
        <v>0</v>
      </c>
      <c r="V485" s="29">
        <f t="shared" si="216"/>
        <v>0</v>
      </c>
      <c r="W485" s="29">
        <f t="shared" si="217"/>
        <v>0</v>
      </c>
      <c r="X485" s="29">
        <f t="shared" si="218"/>
        <v>18060.8</v>
      </c>
      <c r="Z485" s="29"/>
    </row>
    <row r="486" spans="1:26" x14ac:dyDescent="0.3">
      <c r="A486" s="5" t="s">
        <v>2341</v>
      </c>
      <c r="B486" s="5" t="s">
        <v>2342</v>
      </c>
      <c r="C486" s="5">
        <v>120</v>
      </c>
      <c r="D486" s="157">
        <v>15923</v>
      </c>
      <c r="E486" s="5" t="s">
        <v>8589</v>
      </c>
      <c r="F486" s="119">
        <v>44680</v>
      </c>
      <c r="G486" s="174">
        <v>0.15</v>
      </c>
      <c r="H486" s="5" t="s">
        <v>8337</v>
      </c>
      <c r="I486" s="22">
        <f t="shared" si="219"/>
        <v>102</v>
      </c>
      <c r="J486" s="5"/>
      <c r="K486" s="5"/>
      <c r="L486" s="137">
        <f t="shared" si="220"/>
        <v>13534.55</v>
      </c>
      <c r="M486" s="137">
        <f t="shared" si="221"/>
        <v>13534.55</v>
      </c>
      <c r="N486" s="33">
        <f t="shared" si="202"/>
        <v>0</v>
      </c>
      <c r="S486">
        <v>1</v>
      </c>
      <c r="T486" s="29">
        <f t="shared" si="214"/>
        <v>0</v>
      </c>
      <c r="U486" s="29">
        <f t="shared" si="215"/>
        <v>0</v>
      </c>
      <c r="V486" s="29">
        <f t="shared" si="216"/>
        <v>0</v>
      </c>
      <c r="W486" s="29">
        <f t="shared" si="217"/>
        <v>0</v>
      </c>
      <c r="X486" s="29">
        <f t="shared" si="218"/>
        <v>13534.55</v>
      </c>
      <c r="Z486" s="29"/>
    </row>
    <row r="487" spans="1:26" x14ac:dyDescent="0.3">
      <c r="A487" s="5" t="s">
        <v>2341</v>
      </c>
      <c r="B487" s="5" t="s">
        <v>2342</v>
      </c>
      <c r="C487" s="5">
        <v>80</v>
      </c>
      <c r="D487" s="157">
        <v>11084</v>
      </c>
      <c r="E487" s="5" t="s">
        <v>8589</v>
      </c>
      <c r="F487" s="119">
        <v>44680</v>
      </c>
      <c r="G487" s="174">
        <v>0.15</v>
      </c>
      <c r="H487" s="5" t="s">
        <v>8356</v>
      </c>
      <c r="I487" s="22">
        <f t="shared" si="219"/>
        <v>68</v>
      </c>
      <c r="J487" s="5"/>
      <c r="K487" s="5"/>
      <c r="L487" s="137">
        <f t="shared" si="220"/>
        <v>9421.4</v>
      </c>
      <c r="M487" s="137">
        <f t="shared" si="221"/>
        <v>9421.4</v>
      </c>
      <c r="N487" s="33">
        <f t="shared" si="202"/>
        <v>0</v>
      </c>
      <c r="S487">
        <v>1</v>
      </c>
      <c r="T487" s="29">
        <f t="shared" si="214"/>
        <v>0</v>
      </c>
      <c r="U487" s="29">
        <f t="shared" si="215"/>
        <v>0</v>
      </c>
      <c r="V487" s="29">
        <f t="shared" si="216"/>
        <v>0</v>
      </c>
      <c r="W487" s="29">
        <f t="shared" si="217"/>
        <v>0</v>
      </c>
      <c r="X487" s="29">
        <f t="shared" si="218"/>
        <v>9421.4</v>
      </c>
      <c r="Z487" s="29"/>
    </row>
    <row r="488" spans="1:26" x14ac:dyDescent="0.3">
      <c r="A488" s="5" t="s">
        <v>2323</v>
      </c>
      <c r="B488" s="5" t="s">
        <v>2324</v>
      </c>
      <c r="C488" s="5">
        <v>3000</v>
      </c>
      <c r="D488" s="157">
        <v>3552</v>
      </c>
      <c r="E488" s="5" t="s">
        <v>8589</v>
      </c>
      <c r="F488" s="119">
        <v>44680</v>
      </c>
      <c r="G488" s="174">
        <v>0.15</v>
      </c>
      <c r="H488" s="5" t="s">
        <v>8320</v>
      </c>
      <c r="I488" s="22">
        <f t="shared" si="219"/>
        <v>2550</v>
      </c>
      <c r="J488" s="5"/>
      <c r="K488" s="5"/>
      <c r="L488" s="137">
        <f t="shared" si="220"/>
        <v>3019.2</v>
      </c>
      <c r="M488" s="137">
        <f t="shared" si="221"/>
        <v>3019.2</v>
      </c>
      <c r="N488" s="33">
        <f t="shared" si="202"/>
        <v>0</v>
      </c>
      <c r="P488">
        <v>1</v>
      </c>
      <c r="T488" s="29">
        <f t="shared" si="214"/>
        <v>0</v>
      </c>
      <c r="U488" s="29">
        <f t="shared" si="215"/>
        <v>3019.2</v>
      </c>
      <c r="V488" s="29">
        <f t="shared" si="216"/>
        <v>0</v>
      </c>
      <c r="W488" s="29">
        <f t="shared" si="217"/>
        <v>0</v>
      </c>
      <c r="X488" s="29">
        <f t="shared" si="218"/>
        <v>0</v>
      </c>
      <c r="Z488" s="29"/>
    </row>
    <row r="489" spans="1:26" x14ac:dyDescent="0.3">
      <c r="A489" s="140" t="s">
        <v>8640</v>
      </c>
      <c r="B489" s="140"/>
      <c r="C489" s="140">
        <v>2408</v>
      </c>
      <c r="D489" s="158">
        <v>193948</v>
      </c>
      <c r="E489" s="140" t="s">
        <v>8589</v>
      </c>
      <c r="F489" s="147">
        <v>44852</v>
      </c>
      <c r="G489" s="175"/>
      <c r="H489" s="140"/>
      <c r="I489" s="145"/>
      <c r="J489" s="140"/>
      <c r="K489" s="140"/>
      <c r="L489" s="142"/>
      <c r="M489" s="142"/>
      <c r="N489" s="149"/>
      <c r="T489" s="29"/>
      <c r="U489" s="29"/>
      <c r="V489" s="29"/>
      <c r="W489" s="29"/>
      <c r="X489" s="29"/>
      <c r="Z489" s="29"/>
    </row>
    <row r="490" spans="1:26" x14ac:dyDescent="0.3">
      <c r="A490" s="5" t="s">
        <v>2363</v>
      </c>
      <c r="B490" s="5" t="s">
        <v>2364</v>
      </c>
      <c r="C490" s="5">
        <v>80</v>
      </c>
      <c r="D490" s="157">
        <v>9686</v>
      </c>
      <c r="E490" s="5" t="s">
        <v>8589</v>
      </c>
      <c r="F490" s="119">
        <v>44806</v>
      </c>
      <c r="G490" s="174">
        <v>0.1</v>
      </c>
      <c r="H490" s="5" t="s">
        <v>8346</v>
      </c>
      <c r="I490" s="22">
        <f t="shared" si="219"/>
        <v>72</v>
      </c>
      <c r="J490" s="5"/>
      <c r="K490" s="5"/>
      <c r="L490" s="137">
        <f t="shared" si="220"/>
        <v>8717.4</v>
      </c>
      <c r="M490" s="137">
        <f t="shared" si="221"/>
        <v>8717.4</v>
      </c>
      <c r="N490" s="33">
        <f t="shared" si="202"/>
        <v>0</v>
      </c>
      <c r="S490">
        <v>1</v>
      </c>
      <c r="T490" s="29">
        <f t="shared" ref="T490:T503" si="222">O490*M490</f>
        <v>0</v>
      </c>
      <c r="U490" s="29">
        <f t="shared" ref="U490:U503" si="223">P490*M490</f>
        <v>0</v>
      </c>
      <c r="V490" s="29">
        <f t="shared" ref="V490:V503" si="224">Q490*M490</f>
        <v>0</v>
      </c>
      <c r="W490" s="29">
        <f t="shared" ref="W490:W503" si="225">R490*M490</f>
        <v>0</v>
      </c>
      <c r="X490" s="29">
        <f t="shared" ref="X490:X503" si="226">S490*M490</f>
        <v>8717.4</v>
      </c>
      <c r="Z490" s="29"/>
    </row>
    <row r="491" spans="1:26" x14ac:dyDescent="0.3">
      <c r="A491" s="5" t="s">
        <v>2363</v>
      </c>
      <c r="B491" s="5" t="s">
        <v>2364</v>
      </c>
      <c r="C491" s="5">
        <v>160</v>
      </c>
      <c r="D491" s="157">
        <v>19372</v>
      </c>
      <c r="E491" s="5" t="s">
        <v>8589</v>
      </c>
      <c r="F491" s="119">
        <v>44806</v>
      </c>
      <c r="G491" s="174">
        <v>0.1</v>
      </c>
      <c r="H491" s="5" t="s">
        <v>8343</v>
      </c>
      <c r="I491" s="22">
        <f t="shared" si="219"/>
        <v>144</v>
      </c>
      <c r="J491" s="5"/>
      <c r="K491" s="5"/>
      <c r="L491" s="137">
        <f t="shared" si="220"/>
        <v>17434.8</v>
      </c>
      <c r="M491" s="137">
        <f t="shared" si="221"/>
        <v>17434.8</v>
      </c>
      <c r="N491" s="33">
        <f t="shared" si="202"/>
        <v>0</v>
      </c>
      <c r="S491">
        <v>1</v>
      </c>
      <c r="T491" s="29">
        <f t="shared" si="222"/>
        <v>0</v>
      </c>
      <c r="U491" s="29">
        <f t="shared" si="223"/>
        <v>0</v>
      </c>
      <c r="V491" s="29">
        <f t="shared" si="224"/>
        <v>0</v>
      </c>
      <c r="W491" s="29">
        <f t="shared" si="225"/>
        <v>0</v>
      </c>
      <c r="X491" s="29">
        <f t="shared" si="226"/>
        <v>17434.8</v>
      </c>
      <c r="Z491" s="29"/>
    </row>
    <row r="492" spans="1:26" x14ac:dyDescent="0.3">
      <c r="A492" s="5" t="s">
        <v>2363</v>
      </c>
      <c r="B492" s="5" t="s">
        <v>2364</v>
      </c>
      <c r="C492" s="5">
        <v>80</v>
      </c>
      <c r="D492" s="157">
        <v>12499</v>
      </c>
      <c r="E492" s="5" t="s">
        <v>8589</v>
      </c>
      <c r="F492" s="119">
        <v>44806</v>
      </c>
      <c r="G492" s="174">
        <v>0.1</v>
      </c>
      <c r="H492" s="5" t="s">
        <v>8341</v>
      </c>
      <c r="I492" s="22">
        <f t="shared" si="219"/>
        <v>72</v>
      </c>
      <c r="J492" s="5"/>
      <c r="K492" s="5"/>
      <c r="L492" s="137">
        <f t="shared" si="220"/>
        <v>11249.1</v>
      </c>
      <c r="M492" s="137">
        <f t="shared" si="221"/>
        <v>11249.1</v>
      </c>
      <c r="N492" s="33">
        <f t="shared" si="202"/>
        <v>0</v>
      </c>
      <c r="S492">
        <v>1</v>
      </c>
      <c r="T492" s="29">
        <f t="shared" si="222"/>
        <v>0</v>
      </c>
      <c r="U492" s="29">
        <f t="shared" si="223"/>
        <v>0</v>
      </c>
      <c r="V492" s="29">
        <f t="shared" si="224"/>
        <v>0</v>
      </c>
      <c r="W492" s="29">
        <f t="shared" si="225"/>
        <v>0</v>
      </c>
      <c r="X492" s="29">
        <f t="shared" si="226"/>
        <v>11249.1</v>
      </c>
      <c r="Z492" s="29"/>
    </row>
    <row r="493" spans="1:26" x14ac:dyDescent="0.3">
      <c r="A493" s="5" t="s">
        <v>2383</v>
      </c>
      <c r="B493" s="5" t="s">
        <v>2384</v>
      </c>
      <c r="C493" s="5">
        <v>500</v>
      </c>
      <c r="D493" s="160">
        <v>592</v>
      </c>
      <c r="E493" s="5" t="s">
        <v>8589</v>
      </c>
      <c r="F493" s="119">
        <v>44806</v>
      </c>
      <c r="G493" s="174">
        <v>0.1</v>
      </c>
      <c r="H493" s="5" t="s">
        <v>8320</v>
      </c>
      <c r="I493" s="22">
        <f t="shared" si="219"/>
        <v>450</v>
      </c>
      <c r="J493" s="5"/>
      <c r="K493" s="5"/>
      <c r="L493" s="137">
        <f t="shared" si="220"/>
        <v>532.80000000000007</v>
      </c>
      <c r="M493" s="137">
        <f t="shared" si="221"/>
        <v>532.80000000000007</v>
      </c>
      <c r="N493" s="33">
        <f t="shared" si="202"/>
        <v>0</v>
      </c>
      <c r="P493">
        <v>1</v>
      </c>
      <c r="T493" s="29">
        <f t="shared" si="222"/>
        <v>0</v>
      </c>
      <c r="U493" s="29">
        <f t="shared" si="223"/>
        <v>532.80000000000007</v>
      </c>
      <c r="V493" s="29">
        <f t="shared" si="224"/>
        <v>0</v>
      </c>
      <c r="W493" s="29">
        <f t="shared" si="225"/>
        <v>0</v>
      </c>
      <c r="X493" s="29">
        <f t="shared" si="226"/>
        <v>0</v>
      </c>
      <c r="Z493" s="29"/>
    </row>
    <row r="494" spans="1:26" x14ac:dyDescent="0.3">
      <c r="A494" s="5" t="s">
        <v>2365</v>
      </c>
      <c r="B494" s="5" t="s">
        <v>2366</v>
      </c>
      <c r="C494" s="5">
        <v>8</v>
      </c>
      <c r="D494" s="157">
        <v>1250</v>
      </c>
      <c r="E494" s="119">
        <v>44810</v>
      </c>
      <c r="F494" s="119">
        <v>44816</v>
      </c>
      <c r="G494" s="174">
        <v>0</v>
      </c>
      <c r="H494" s="5" t="s">
        <v>8344</v>
      </c>
      <c r="I494" s="22">
        <f t="shared" si="219"/>
        <v>8</v>
      </c>
      <c r="J494" s="5"/>
      <c r="K494" s="5"/>
      <c r="L494" s="137">
        <f t="shared" si="220"/>
        <v>1250</v>
      </c>
      <c r="M494" s="137">
        <f t="shared" si="221"/>
        <v>1250</v>
      </c>
      <c r="N494" s="33">
        <f t="shared" si="202"/>
        <v>0</v>
      </c>
      <c r="S494">
        <v>1</v>
      </c>
      <c r="T494" s="29">
        <f t="shared" si="222"/>
        <v>0</v>
      </c>
      <c r="U494" s="29">
        <f t="shared" si="223"/>
        <v>0</v>
      </c>
      <c r="V494" s="29">
        <f t="shared" si="224"/>
        <v>0</v>
      </c>
      <c r="W494" s="29">
        <f t="shared" si="225"/>
        <v>0</v>
      </c>
      <c r="X494" s="29">
        <f t="shared" si="226"/>
        <v>1250</v>
      </c>
      <c r="Z494" s="29"/>
    </row>
    <row r="495" spans="1:26" x14ac:dyDescent="0.3">
      <c r="A495" s="5" t="s">
        <v>2365</v>
      </c>
      <c r="B495" s="5" t="s">
        <v>2366</v>
      </c>
      <c r="C495" s="5">
        <v>8</v>
      </c>
      <c r="D495" s="160">
        <v>969</v>
      </c>
      <c r="E495" s="119">
        <v>44810</v>
      </c>
      <c r="F495" s="119">
        <v>44816</v>
      </c>
      <c r="G495" s="174">
        <v>0</v>
      </c>
      <c r="H495" s="5" t="s">
        <v>8345</v>
      </c>
      <c r="I495" s="22">
        <f t="shared" si="219"/>
        <v>8</v>
      </c>
      <c r="J495" s="5"/>
      <c r="K495" s="5"/>
      <c r="L495" s="137">
        <f t="shared" si="220"/>
        <v>969</v>
      </c>
      <c r="M495" s="137">
        <f t="shared" si="221"/>
        <v>969</v>
      </c>
      <c r="N495" s="33">
        <f t="shared" si="202"/>
        <v>0</v>
      </c>
      <c r="S495">
        <v>1</v>
      </c>
      <c r="T495" s="29">
        <f t="shared" si="222"/>
        <v>0</v>
      </c>
      <c r="U495" s="29">
        <f t="shared" si="223"/>
        <v>0</v>
      </c>
      <c r="V495" s="29">
        <f t="shared" si="224"/>
        <v>0</v>
      </c>
      <c r="W495" s="29">
        <f t="shared" si="225"/>
        <v>0</v>
      </c>
      <c r="X495" s="29">
        <f t="shared" si="226"/>
        <v>969</v>
      </c>
      <c r="Z495" s="29"/>
    </row>
    <row r="496" spans="1:26" x14ac:dyDescent="0.3">
      <c r="A496" s="5" t="s">
        <v>2365</v>
      </c>
      <c r="B496" s="5" t="s">
        <v>2366</v>
      </c>
      <c r="C496" s="5">
        <v>8</v>
      </c>
      <c r="D496" s="160">
        <v>969</v>
      </c>
      <c r="E496" s="119">
        <v>44810</v>
      </c>
      <c r="F496" s="119">
        <v>44816</v>
      </c>
      <c r="G496" s="174">
        <v>0</v>
      </c>
      <c r="H496" s="5" t="s">
        <v>8346</v>
      </c>
      <c r="I496" s="22">
        <f t="shared" si="219"/>
        <v>8</v>
      </c>
      <c r="J496" s="5"/>
      <c r="K496" s="5"/>
      <c r="L496" s="137">
        <f t="shared" si="220"/>
        <v>969</v>
      </c>
      <c r="M496" s="137">
        <f t="shared" si="221"/>
        <v>969</v>
      </c>
      <c r="N496" s="33">
        <f t="shared" si="202"/>
        <v>0</v>
      </c>
      <c r="S496">
        <v>1</v>
      </c>
      <c r="T496" s="29">
        <f t="shared" si="222"/>
        <v>0</v>
      </c>
      <c r="U496" s="29">
        <f t="shared" si="223"/>
        <v>0</v>
      </c>
      <c r="V496" s="29">
        <f t="shared" si="224"/>
        <v>0</v>
      </c>
      <c r="W496" s="29">
        <f t="shared" si="225"/>
        <v>0</v>
      </c>
      <c r="X496" s="29">
        <f t="shared" si="226"/>
        <v>969</v>
      </c>
      <c r="Z496" s="29"/>
    </row>
    <row r="497" spans="1:26" x14ac:dyDescent="0.3">
      <c r="A497" s="5" t="s">
        <v>2365</v>
      </c>
      <c r="B497" s="5" t="s">
        <v>2366</v>
      </c>
      <c r="C497" s="5">
        <v>8</v>
      </c>
      <c r="D497" s="160">
        <v>969</v>
      </c>
      <c r="E497" s="119">
        <v>44810</v>
      </c>
      <c r="F497" s="119">
        <v>44816</v>
      </c>
      <c r="G497" s="174">
        <v>0</v>
      </c>
      <c r="H497" s="5" t="s">
        <v>8343</v>
      </c>
      <c r="I497" s="22">
        <f t="shared" si="219"/>
        <v>8</v>
      </c>
      <c r="J497" s="5"/>
      <c r="K497" s="5"/>
      <c r="L497" s="137">
        <f t="shared" si="220"/>
        <v>969</v>
      </c>
      <c r="M497" s="137">
        <f t="shared" si="221"/>
        <v>969</v>
      </c>
      <c r="N497" s="33">
        <f t="shared" si="202"/>
        <v>0</v>
      </c>
      <c r="S497">
        <v>1</v>
      </c>
      <c r="T497" s="29">
        <f t="shared" si="222"/>
        <v>0</v>
      </c>
      <c r="U497" s="29">
        <f t="shared" si="223"/>
        <v>0</v>
      </c>
      <c r="V497" s="29">
        <f t="shared" si="224"/>
        <v>0</v>
      </c>
      <c r="W497" s="29">
        <f t="shared" si="225"/>
        <v>0</v>
      </c>
      <c r="X497" s="29">
        <f t="shared" si="226"/>
        <v>969</v>
      </c>
      <c r="Z497" s="29"/>
    </row>
    <row r="498" spans="1:26" x14ac:dyDescent="0.3">
      <c r="A498" s="5" t="s">
        <v>2367</v>
      </c>
      <c r="B498" s="5" t="s">
        <v>2368</v>
      </c>
      <c r="C498" s="5">
        <v>8</v>
      </c>
      <c r="D498" s="157">
        <v>1250</v>
      </c>
      <c r="E498" s="119">
        <v>44817</v>
      </c>
      <c r="F498" s="119">
        <v>44823</v>
      </c>
      <c r="G498" s="174">
        <v>0</v>
      </c>
      <c r="H498" s="5" t="s">
        <v>8344</v>
      </c>
      <c r="I498" s="22">
        <f t="shared" si="219"/>
        <v>8</v>
      </c>
      <c r="J498" s="5"/>
      <c r="K498" s="5"/>
      <c r="L498" s="137">
        <f t="shared" si="220"/>
        <v>1250</v>
      </c>
      <c r="M498" s="137">
        <f t="shared" si="221"/>
        <v>1250</v>
      </c>
      <c r="N498" s="33">
        <f t="shared" si="202"/>
        <v>0</v>
      </c>
      <c r="S498">
        <v>1</v>
      </c>
      <c r="T498" s="29">
        <f t="shared" si="222"/>
        <v>0</v>
      </c>
      <c r="U498" s="29">
        <f t="shared" si="223"/>
        <v>0</v>
      </c>
      <c r="V498" s="29">
        <f t="shared" si="224"/>
        <v>0</v>
      </c>
      <c r="W498" s="29">
        <f t="shared" si="225"/>
        <v>0</v>
      </c>
      <c r="X498" s="29">
        <f t="shared" si="226"/>
        <v>1250</v>
      </c>
      <c r="Z498" s="29"/>
    </row>
    <row r="499" spans="1:26" x14ac:dyDescent="0.3">
      <c r="A499" s="5" t="s">
        <v>2367</v>
      </c>
      <c r="B499" s="5" t="s">
        <v>2368</v>
      </c>
      <c r="C499" s="5">
        <v>8</v>
      </c>
      <c r="D499" s="160">
        <v>969</v>
      </c>
      <c r="E499" s="119">
        <v>44817</v>
      </c>
      <c r="F499" s="119">
        <v>44823</v>
      </c>
      <c r="G499" s="174">
        <v>0</v>
      </c>
      <c r="H499" s="5" t="s">
        <v>8345</v>
      </c>
      <c r="I499" s="22">
        <f t="shared" si="219"/>
        <v>8</v>
      </c>
      <c r="J499" s="5"/>
      <c r="K499" s="5"/>
      <c r="L499" s="137">
        <f t="shared" si="220"/>
        <v>969</v>
      </c>
      <c r="M499" s="137">
        <f t="shared" si="221"/>
        <v>969</v>
      </c>
      <c r="N499" s="33">
        <f t="shared" si="202"/>
        <v>0</v>
      </c>
      <c r="S499">
        <v>1</v>
      </c>
      <c r="T499" s="29">
        <f t="shared" si="222"/>
        <v>0</v>
      </c>
      <c r="U499" s="29">
        <f t="shared" si="223"/>
        <v>0</v>
      </c>
      <c r="V499" s="29">
        <f t="shared" si="224"/>
        <v>0</v>
      </c>
      <c r="W499" s="29">
        <f t="shared" si="225"/>
        <v>0</v>
      </c>
      <c r="X499" s="29">
        <f t="shared" si="226"/>
        <v>969</v>
      </c>
      <c r="Z499" s="29"/>
    </row>
    <row r="500" spans="1:26" x14ac:dyDescent="0.3">
      <c r="A500" s="5" t="s">
        <v>2367</v>
      </c>
      <c r="B500" s="5" t="s">
        <v>2368</v>
      </c>
      <c r="C500" s="5">
        <v>8</v>
      </c>
      <c r="D500" s="160">
        <v>969</v>
      </c>
      <c r="E500" s="119">
        <v>44817</v>
      </c>
      <c r="F500" s="119">
        <v>44823</v>
      </c>
      <c r="G500" s="174">
        <v>0</v>
      </c>
      <c r="H500" s="5" t="s">
        <v>8346</v>
      </c>
      <c r="I500" s="22">
        <f t="shared" si="219"/>
        <v>8</v>
      </c>
      <c r="J500" s="5"/>
      <c r="K500" s="5"/>
      <c r="L500" s="137">
        <f t="shared" si="220"/>
        <v>969</v>
      </c>
      <c r="M500" s="137">
        <f t="shared" si="221"/>
        <v>969</v>
      </c>
      <c r="N500" s="33">
        <f t="shared" si="202"/>
        <v>0</v>
      </c>
      <c r="S500">
        <v>1</v>
      </c>
      <c r="T500" s="29">
        <f t="shared" si="222"/>
        <v>0</v>
      </c>
      <c r="U500" s="29">
        <f t="shared" si="223"/>
        <v>0</v>
      </c>
      <c r="V500" s="29">
        <f t="shared" si="224"/>
        <v>0</v>
      </c>
      <c r="W500" s="29">
        <f t="shared" si="225"/>
        <v>0</v>
      </c>
      <c r="X500" s="29">
        <f t="shared" si="226"/>
        <v>969</v>
      </c>
      <c r="Z500" s="29"/>
    </row>
    <row r="501" spans="1:26" x14ac:dyDescent="0.3">
      <c r="A501" s="5" t="s">
        <v>2367</v>
      </c>
      <c r="B501" s="5" t="s">
        <v>2368</v>
      </c>
      <c r="C501" s="5">
        <v>8</v>
      </c>
      <c r="D501" s="160">
        <v>969</v>
      </c>
      <c r="E501" s="119">
        <v>44817</v>
      </c>
      <c r="F501" s="119">
        <v>44823</v>
      </c>
      <c r="G501" s="174">
        <v>0</v>
      </c>
      <c r="H501" s="5" t="s">
        <v>8343</v>
      </c>
      <c r="I501" s="22">
        <f t="shared" si="219"/>
        <v>8</v>
      </c>
      <c r="J501" s="5"/>
      <c r="K501" s="5"/>
      <c r="L501" s="137">
        <f t="shared" si="220"/>
        <v>969</v>
      </c>
      <c r="M501" s="137">
        <f t="shared" si="221"/>
        <v>969</v>
      </c>
      <c r="N501" s="33">
        <f t="shared" si="202"/>
        <v>0</v>
      </c>
      <c r="S501">
        <v>1</v>
      </c>
      <c r="T501" s="29">
        <f t="shared" si="222"/>
        <v>0</v>
      </c>
      <c r="U501" s="29">
        <f t="shared" si="223"/>
        <v>0</v>
      </c>
      <c r="V501" s="29">
        <f t="shared" si="224"/>
        <v>0</v>
      </c>
      <c r="W501" s="29">
        <f t="shared" si="225"/>
        <v>0</v>
      </c>
      <c r="X501" s="29">
        <f t="shared" si="226"/>
        <v>969</v>
      </c>
      <c r="Z501" s="29"/>
    </row>
    <row r="502" spans="1:26" x14ac:dyDescent="0.3">
      <c r="A502" s="5" t="s">
        <v>2369</v>
      </c>
      <c r="B502" s="5" t="s">
        <v>2370</v>
      </c>
      <c r="C502" s="5">
        <v>160</v>
      </c>
      <c r="D502" s="157">
        <v>29696</v>
      </c>
      <c r="E502" s="119">
        <v>44824</v>
      </c>
      <c r="F502" s="119">
        <v>44852</v>
      </c>
      <c r="G502" s="174">
        <v>0</v>
      </c>
      <c r="H502" s="5" t="s">
        <v>8348</v>
      </c>
      <c r="I502" s="22">
        <f t="shared" si="219"/>
        <v>160</v>
      </c>
      <c r="J502" s="5"/>
      <c r="K502" s="5"/>
      <c r="L502" s="137">
        <f t="shared" si="220"/>
        <v>29696</v>
      </c>
      <c r="M502" s="137">
        <f t="shared" si="221"/>
        <v>29696</v>
      </c>
      <c r="N502" s="33">
        <f t="shared" si="202"/>
        <v>0</v>
      </c>
      <c r="S502">
        <v>1</v>
      </c>
      <c r="T502" s="29">
        <f t="shared" si="222"/>
        <v>0</v>
      </c>
      <c r="U502" s="29">
        <f t="shared" si="223"/>
        <v>0</v>
      </c>
      <c r="V502" s="29">
        <f t="shared" si="224"/>
        <v>0</v>
      </c>
      <c r="W502" s="29">
        <f t="shared" si="225"/>
        <v>0</v>
      </c>
      <c r="X502" s="29">
        <f t="shared" si="226"/>
        <v>29696</v>
      </c>
      <c r="Z502" s="29"/>
    </row>
    <row r="503" spans="1:26" x14ac:dyDescent="0.3">
      <c r="A503" s="5" t="s">
        <v>2385</v>
      </c>
      <c r="B503" s="5" t="s">
        <v>2386</v>
      </c>
      <c r="C503" s="5">
        <v>500</v>
      </c>
      <c r="D503" s="160">
        <v>598</v>
      </c>
      <c r="E503" s="119">
        <v>44824</v>
      </c>
      <c r="F503" s="119">
        <v>44852</v>
      </c>
      <c r="G503" s="174">
        <v>0</v>
      </c>
      <c r="H503" s="5" t="s">
        <v>8320</v>
      </c>
      <c r="I503" s="22">
        <f t="shared" si="219"/>
        <v>500</v>
      </c>
      <c r="J503" s="5"/>
      <c r="K503" s="5"/>
      <c r="L503" s="137">
        <f t="shared" si="220"/>
        <v>598</v>
      </c>
      <c r="M503" s="137">
        <f t="shared" si="221"/>
        <v>598</v>
      </c>
      <c r="N503" s="33">
        <f t="shared" ref="N503:N549" si="227">L503-M503</f>
        <v>0</v>
      </c>
      <c r="P503">
        <v>1</v>
      </c>
      <c r="T503" s="29">
        <f t="shared" si="222"/>
        <v>0</v>
      </c>
      <c r="U503" s="29">
        <f t="shared" si="223"/>
        <v>598</v>
      </c>
      <c r="V503" s="29">
        <f t="shared" si="224"/>
        <v>0</v>
      </c>
      <c r="W503" s="29">
        <f t="shared" si="225"/>
        <v>0</v>
      </c>
      <c r="X503" s="29">
        <f t="shared" si="226"/>
        <v>0</v>
      </c>
      <c r="Z503" s="29"/>
    </row>
    <row r="504" spans="1:26" x14ac:dyDescent="0.3">
      <c r="A504" s="140" t="s">
        <v>8641</v>
      </c>
      <c r="B504" s="140"/>
      <c r="C504" s="140">
        <v>96</v>
      </c>
      <c r="D504" s="158">
        <v>14087</v>
      </c>
      <c r="E504" s="147">
        <v>44652</v>
      </c>
      <c r="F504" s="147">
        <v>44679</v>
      </c>
      <c r="G504" s="175"/>
      <c r="H504" s="140"/>
      <c r="I504" s="145"/>
      <c r="J504" s="140"/>
      <c r="K504" s="140"/>
      <c r="L504" s="142"/>
      <c r="M504" s="142"/>
      <c r="N504" s="149"/>
      <c r="T504" s="29"/>
      <c r="U504" s="29"/>
      <c r="V504" s="29"/>
      <c r="W504" s="29"/>
      <c r="X504" s="29"/>
      <c r="Z504" s="29"/>
    </row>
    <row r="505" spans="1:26" x14ac:dyDescent="0.3">
      <c r="A505" s="5" t="s">
        <v>2672</v>
      </c>
      <c r="B505" s="5" t="s">
        <v>2673</v>
      </c>
      <c r="C505" s="5">
        <v>8</v>
      </c>
      <c r="D505" s="157">
        <v>1250</v>
      </c>
      <c r="E505" s="119">
        <v>44652</v>
      </c>
      <c r="F505" s="119">
        <v>44665</v>
      </c>
      <c r="G505" s="174">
        <v>0</v>
      </c>
      <c r="H505" s="5" t="s">
        <v>8344</v>
      </c>
      <c r="I505" s="22">
        <f t="shared" si="219"/>
        <v>8</v>
      </c>
      <c r="J505" s="5"/>
      <c r="K505" s="5"/>
      <c r="L505" s="137">
        <f t="shared" si="220"/>
        <v>1250</v>
      </c>
      <c r="M505" s="137">
        <f t="shared" si="221"/>
        <v>1250</v>
      </c>
      <c r="N505" s="33">
        <f t="shared" si="227"/>
        <v>0</v>
      </c>
      <c r="S505">
        <v>1</v>
      </c>
      <c r="T505" s="29">
        <f t="shared" ref="T505:T516" si="228">O505*M505</f>
        <v>0</v>
      </c>
      <c r="U505" s="29">
        <f t="shared" ref="U505:U516" si="229">P505*M505</f>
        <v>0</v>
      </c>
      <c r="V505" s="29">
        <f t="shared" ref="V505:V516" si="230">Q505*M505</f>
        <v>0</v>
      </c>
      <c r="W505" s="29">
        <f t="shared" ref="W505:W516" si="231">R505*M505</f>
        <v>0</v>
      </c>
      <c r="X505" s="29">
        <f t="shared" ref="X505:X516" si="232">S505*M505</f>
        <v>1250</v>
      </c>
      <c r="Z505" s="29"/>
    </row>
    <row r="506" spans="1:26" x14ac:dyDescent="0.3">
      <c r="A506" s="5" t="s">
        <v>2672</v>
      </c>
      <c r="B506" s="5" t="s">
        <v>2673</v>
      </c>
      <c r="C506" s="5">
        <v>8</v>
      </c>
      <c r="D506" s="160">
        <v>969</v>
      </c>
      <c r="E506" s="119">
        <v>44652</v>
      </c>
      <c r="F506" s="119">
        <v>44665</v>
      </c>
      <c r="G506" s="174">
        <v>0</v>
      </c>
      <c r="H506" s="5" t="s">
        <v>8345</v>
      </c>
      <c r="I506" s="22">
        <f t="shared" si="219"/>
        <v>8</v>
      </c>
      <c r="J506" s="5"/>
      <c r="K506" s="5"/>
      <c r="L506" s="137">
        <f t="shared" si="220"/>
        <v>969</v>
      </c>
      <c r="M506" s="137">
        <f t="shared" si="221"/>
        <v>969</v>
      </c>
      <c r="N506" s="33">
        <f t="shared" si="227"/>
        <v>0</v>
      </c>
      <c r="S506">
        <v>1</v>
      </c>
      <c r="T506" s="29">
        <f t="shared" si="228"/>
        <v>0</v>
      </c>
      <c r="U506" s="29">
        <f t="shared" si="229"/>
        <v>0</v>
      </c>
      <c r="V506" s="29">
        <f t="shared" si="230"/>
        <v>0</v>
      </c>
      <c r="W506" s="29">
        <f t="shared" si="231"/>
        <v>0</v>
      </c>
      <c r="X506" s="29">
        <f t="shared" si="232"/>
        <v>969</v>
      </c>
      <c r="Z506" s="29"/>
    </row>
    <row r="507" spans="1:26" x14ac:dyDescent="0.3">
      <c r="A507" s="5" t="s">
        <v>2672</v>
      </c>
      <c r="B507" s="5" t="s">
        <v>2673</v>
      </c>
      <c r="C507" s="5">
        <v>8</v>
      </c>
      <c r="D507" s="160">
        <v>969</v>
      </c>
      <c r="E507" s="119">
        <v>44652</v>
      </c>
      <c r="F507" s="119">
        <v>44665</v>
      </c>
      <c r="G507" s="174">
        <v>0</v>
      </c>
      <c r="H507" s="5" t="s">
        <v>8346</v>
      </c>
      <c r="I507" s="22">
        <f t="shared" si="219"/>
        <v>8</v>
      </c>
      <c r="J507" s="5"/>
      <c r="K507" s="5"/>
      <c r="L507" s="137">
        <f t="shared" si="220"/>
        <v>969</v>
      </c>
      <c r="M507" s="137">
        <f t="shared" si="221"/>
        <v>969</v>
      </c>
      <c r="N507" s="33">
        <f t="shared" si="227"/>
        <v>0</v>
      </c>
      <c r="S507">
        <v>1</v>
      </c>
      <c r="T507" s="29">
        <f t="shared" si="228"/>
        <v>0</v>
      </c>
      <c r="U507" s="29">
        <f t="shared" si="229"/>
        <v>0</v>
      </c>
      <c r="V507" s="29">
        <f t="shared" si="230"/>
        <v>0</v>
      </c>
      <c r="W507" s="29">
        <f t="shared" si="231"/>
        <v>0</v>
      </c>
      <c r="X507" s="29">
        <f t="shared" si="232"/>
        <v>969</v>
      </c>
      <c r="Z507" s="29"/>
    </row>
    <row r="508" spans="1:26" x14ac:dyDescent="0.3">
      <c r="A508" s="5" t="s">
        <v>2698</v>
      </c>
      <c r="B508" s="5" t="s">
        <v>2699</v>
      </c>
      <c r="C508" s="5">
        <v>8</v>
      </c>
      <c r="D508" s="160">
        <v>969</v>
      </c>
      <c r="E508" s="119">
        <v>44652</v>
      </c>
      <c r="F508" s="119">
        <v>44665</v>
      </c>
      <c r="G508" s="174">
        <v>0</v>
      </c>
      <c r="H508" s="5" t="s">
        <v>8335</v>
      </c>
      <c r="I508" s="22">
        <f t="shared" si="219"/>
        <v>8</v>
      </c>
      <c r="J508" s="5"/>
      <c r="K508" s="5"/>
      <c r="L508" s="137">
        <f t="shared" si="220"/>
        <v>969</v>
      </c>
      <c r="M508" s="137">
        <f t="shared" si="221"/>
        <v>969</v>
      </c>
      <c r="N508" s="33">
        <f t="shared" si="227"/>
        <v>0</v>
      </c>
      <c r="S508">
        <v>1</v>
      </c>
      <c r="T508" s="29">
        <f t="shared" si="228"/>
        <v>0</v>
      </c>
      <c r="U508" s="29">
        <f t="shared" si="229"/>
        <v>0</v>
      </c>
      <c r="V508" s="29">
        <f t="shared" si="230"/>
        <v>0</v>
      </c>
      <c r="W508" s="29">
        <f t="shared" si="231"/>
        <v>0</v>
      </c>
      <c r="X508" s="29">
        <f t="shared" si="232"/>
        <v>969</v>
      </c>
      <c r="Z508" s="29"/>
    </row>
    <row r="509" spans="1:26" x14ac:dyDescent="0.3">
      <c r="A509" s="5" t="s">
        <v>2698</v>
      </c>
      <c r="B509" s="5" t="s">
        <v>2699</v>
      </c>
      <c r="C509" s="5">
        <v>8</v>
      </c>
      <c r="D509" s="157">
        <v>1638</v>
      </c>
      <c r="E509" s="119">
        <v>44652</v>
      </c>
      <c r="F509" s="119">
        <v>44665</v>
      </c>
      <c r="G509" s="174">
        <v>0</v>
      </c>
      <c r="H509" s="5" t="s">
        <v>8333</v>
      </c>
      <c r="I509" s="22">
        <f t="shared" si="219"/>
        <v>8</v>
      </c>
      <c r="J509" s="5"/>
      <c r="K509" s="5"/>
      <c r="L509" s="137">
        <f t="shared" si="220"/>
        <v>1638</v>
      </c>
      <c r="M509" s="137">
        <f t="shared" si="221"/>
        <v>1638</v>
      </c>
      <c r="N509" s="33">
        <f t="shared" si="227"/>
        <v>0</v>
      </c>
      <c r="S509">
        <v>1</v>
      </c>
      <c r="T509" s="29">
        <f t="shared" si="228"/>
        <v>0</v>
      </c>
      <c r="U509" s="29">
        <f t="shared" si="229"/>
        <v>0</v>
      </c>
      <c r="V509" s="29">
        <f t="shared" si="230"/>
        <v>0</v>
      </c>
      <c r="W509" s="29">
        <f t="shared" si="231"/>
        <v>0</v>
      </c>
      <c r="X509" s="29">
        <f t="shared" si="232"/>
        <v>1638</v>
      </c>
      <c r="Z509" s="29"/>
    </row>
    <row r="510" spans="1:26" x14ac:dyDescent="0.3">
      <c r="A510" s="5" t="s">
        <v>2698</v>
      </c>
      <c r="B510" s="5" t="s">
        <v>2699</v>
      </c>
      <c r="C510" s="5">
        <v>8</v>
      </c>
      <c r="D510" s="157">
        <v>1250</v>
      </c>
      <c r="E510" s="119">
        <v>44652</v>
      </c>
      <c r="F510" s="119">
        <v>44665</v>
      </c>
      <c r="G510" s="174">
        <v>0</v>
      </c>
      <c r="H510" s="5" t="s">
        <v>8340</v>
      </c>
      <c r="I510" s="22">
        <f t="shared" si="219"/>
        <v>8</v>
      </c>
      <c r="J510" s="5"/>
      <c r="K510" s="5"/>
      <c r="L510" s="137">
        <f t="shared" si="220"/>
        <v>1250</v>
      </c>
      <c r="M510" s="137">
        <f t="shared" si="221"/>
        <v>1250</v>
      </c>
      <c r="N510" s="33">
        <f t="shared" si="227"/>
        <v>0</v>
      </c>
      <c r="S510">
        <v>1</v>
      </c>
      <c r="T510" s="29">
        <f t="shared" si="228"/>
        <v>0</v>
      </c>
      <c r="U510" s="29">
        <f t="shared" si="229"/>
        <v>0</v>
      </c>
      <c r="V510" s="29">
        <f t="shared" si="230"/>
        <v>0</v>
      </c>
      <c r="W510" s="29">
        <f t="shared" si="231"/>
        <v>0</v>
      </c>
      <c r="X510" s="29">
        <f t="shared" si="232"/>
        <v>1250</v>
      </c>
      <c r="Z510" s="29"/>
    </row>
    <row r="511" spans="1:26" x14ac:dyDescent="0.3">
      <c r="A511" s="5" t="s">
        <v>2674</v>
      </c>
      <c r="B511" s="5" t="s">
        <v>2675</v>
      </c>
      <c r="C511" s="5">
        <v>8</v>
      </c>
      <c r="D511" s="157">
        <v>1250</v>
      </c>
      <c r="E511" s="119">
        <v>44666</v>
      </c>
      <c r="F511" s="119">
        <v>44679</v>
      </c>
      <c r="G511" s="174">
        <v>0</v>
      </c>
      <c r="H511" s="5" t="s">
        <v>8344</v>
      </c>
      <c r="I511" s="22">
        <f t="shared" si="219"/>
        <v>8</v>
      </c>
      <c r="J511" s="5"/>
      <c r="K511" s="5"/>
      <c r="L511" s="137">
        <f t="shared" si="220"/>
        <v>1250</v>
      </c>
      <c r="M511" s="137">
        <f t="shared" si="221"/>
        <v>1250</v>
      </c>
      <c r="N511" s="33">
        <f t="shared" si="227"/>
        <v>0</v>
      </c>
      <c r="S511">
        <v>1</v>
      </c>
      <c r="T511" s="29">
        <f t="shared" si="228"/>
        <v>0</v>
      </c>
      <c r="U511" s="29">
        <f t="shared" si="229"/>
        <v>0</v>
      </c>
      <c r="V511" s="29">
        <f t="shared" si="230"/>
        <v>0</v>
      </c>
      <c r="W511" s="29">
        <f t="shared" si="231"/>
        <v>0</v>
      </c>
      <c r="X511" s="29">
        <f t="shared" si="232"/>
        <v>1250</v>
      </c>
      <c r="Z511" s="29"/>
    </row>
    <row r="512" spans="1:26" x14ac:dyDescent="0.3">
      <c r="A512" s="5" t="s">
        <v>2674</v>
      </c>
      <c r="B512" s="5" t="s">
        <v>2675</v>
      </c>
      <c r="C512" s="5">
        <v>8</v>
      </c>
      <c r="D512" s="160">
        <v>969</v>
      </c>
      <c r="E512" s="119">
        <v>44666</v>
      </c>
      <c r="F512" s="119">
        <v>44679</v>
      </c>
      <c r="G512" s="174">
        <v>0</v>
      </c>
      <c r="H512" s="5" t="s">
        <v>8345</v>
      </c>
      <c r="I512" s="22">
        <f>C512*(1-G512)</f>
        <v>8</v>
      </c>
      <c r="J512" s="5"/>
      <c r="K512" s="5"/>
      <c r="L512" s="137">
        <f>D512*(1-G512)</f>
        <v>969</v>
      </c>
      <c r="M512" s="137">
        <f>IF(J512="",L512,(D512/C512)*J512)</f>
        <v>969</v>
      </c>
      <c r="N512" s="33">
        <f t="shared" si="227"/>
        <v>0</v>
      </c>
      <c r="S512">
        <v>1</v>
      </c>
      <c r="T512" s="29">
        <f t="shared" si="228"/>
        <v>0</v>
      </c>
      <c r="U512" s="29">
        <f t="shared" si="229"/>
        <v>0</v>
      </c>
      <c r="V512" s="29">
        <f t="shared" si="230"/>
        <v>0</v>
      </c>
      <c r="W512" s="29">
        <f t="shared" si="231"/>
        <v>0</v>
      </c>
      <c r="X512" s="29">
        <f t="shared" si="232"/>
        <v>969</v>
      </c>
      <c r="Z512" s="29"/>
    </row>
    <row r="513" spans="1:26" x14ac:dyDescent="0.3">
      <c r="A513" s="5" t="s">
        <v>2674</v>
      </c>
      <c r="B513" s="5" t="s">
        <v>2675</v>
      </c>
      <c r="C513" s="5">
        <v>8</v>
      </c>
      <c r="D513" s="160">
        <v>969</v>
      </c>
      <c r="E513" s="119">
        <v>44666</v>
      </c>
      <c r="F513" s="119">
        <v>44679</v>
      </c>
      <c r="G513" s="174">
        <v>0</v>
      </c>
      <c r="H513" s="5" t="s">
        <v>8346</v>
      </c>
      <c r="I513" s="22">
        <f t="shared" ref="I513:I549" si="233">C513*(1-G513)</f>
        <v>8</v>
      </c>
      <c r="J513" s="5"/>
      <c r="K513" s="5"/>
      <c r="L513" s="137">
        <f t="shared" ref="L513:L549" si="234">D513*(1-G513)</f>
        <v>969</v>
      </c>
      <c r="M513" s="137">
        <f t="shared" ref="M513:M549" si="235">IF(J513="",L513,(D513/C513)*J513)</f>
        <v>969</v>
      </c>
      <c r="N513" s="33">
        <f t="shared" si="227"/>
        <v>0</v>
      </c>
      <c r="S513">
        <v>1</v>
      </c>
      <c r="T513" s="29">
        <f t="shared" si="228"/>
        <v>0</v>
      </c>
      <c r="U513" s="29">
        <f t="shared" si="229"/>
        <v>0</v>
      </c>
      <c r="V513" s="29">
        <f t="shared" si="230"/>
        <v>0</v>
      </c>
      <c r="W513" s="29">
        <f t="shared" si="231"/>
        <v>0</v>
      </c>
      <c r="X513" s="29">
        <f t="shared" si="232"/>
        <v>969</v>
      </c>
      <c r="Z513" s="29"/>
    </row>
    <row r="514" spans="1:26" x14ac:dyDescent="0.3">
      <c r="A514" s="5" t="s">
        <v>2700</v>
      </c>
      <c r="B514" s="5" t="s">
        <v>2701</v>
      </c>
      <c r="C514" s="5">
        <v>8</v>
      </c>
      <c r="D514" s="160">
        <v>969</v>
      </c>
      <c r="E514" s="119">
        <v>44666</v>
      </c>
      <c r="F514" s="119">
        <v>44679</v>
      </c>
      <c r="G514" s="174">
        <v>0</v>
      </c>
      <c r="H514" s="5" t="s">
        <v>8335</v>
      </c>
      <c r="I514" s="22">
        <f t="shared" si="233"/>
        <v>8</v>
      </c>
      <c r="J514" s="5"/>
      <c r="K514" s="5"/>
      <c r="L514" s="137">
        <f t="shared" si="234"/>
        <v>969</v>
      </c>
      <c r="M514" s="137">
        <f t="shared" si="235"/>
        <v>969</v>
      </c>
      <c r="N514" s="33">
        <f t="shared" si="227"/>
        <v>0</v>
      </c>
      <c r="S514">
        <v>1</v>
      </c>
      <c r="T514" s="29">
        <f t="shared" si="228"/>
        <v>0</v>
      </c>
      <c r="U514" s="29">
        <f t="shared" si="229"/>
        <v>0</v>
      </c>
      <c r="V514" s="29">
        <f t="shared" si="230"/>
        <v>0</v>
      </c>
      <c r="W514" s="29">
        <f t="shared" si="231"/>
        <v>0</v>
      </c>
      <c r="X514" s="29">
        <f t="shared" si="232"/>
        <v>969</v>
      </c>
      <c r="Z514" s="29"/>
    </row>
    <row r="515" spans="1:26" x14ac:dyDescent="0.3">
      <c r="A515" s="5" t="s">
        <v>2700</v>
      </c>
      <c r="B515" s="5" t="s">
        <v>2701</v>
      </c>
      <c r="C515" s="5">
        <v>8</v>
      </c>
      <c r="D515" s="157">
        <v>1638</v>
      </c>
      <c r="E515" s="119">
        <v>44666</v>
      </c>
      <c r="F515" s="119">
        <v>44679</v>
      </c>
      <c r="G515" s="174">
        <v>0</v>
      </c>
      <c r="H515" s="5" t="s">
        <v>8333</v>
      </c>
      <c r="I515" s="22">
        <f t="shared" si="233"/>
        <v>8</v>
      </c>
      <c r="J515" s="5"/>
      <c r="K515" s="5"/>
      <c r="L515" s="137">
        <f t="shared" si="234"/>
        <v>1638</v>
      </c>
      <c r="M515" s="137">
        <f t="shared" si="235"/>
        <v>1638</v>
      </c>
      <c r="N515" s="33">
        <f t="shared" si="227"/>
        <v>0</v>
      </c>
      <c r="S515">
        <v>1</v>
      </c>
      <c r="T515" s="29">
        <f t="shared" si="228"/>
        <v>0</v>
      </c>
      <c r="U515" s="29">
        <f t="shared" si="229"/>
        <v>0</v>
      </c>
      <c r="V515" s="29">
        <f t="shared" si="230"/>
        <v>0</v>
      </c>
      <c r="W515" s="29">
        <f t="shared" si="231"/>
        <v>0</v>
      </c>
      <c r="X515" s="29">
        <f t="shared" si="232"/>
        <v>1638</v>
      </c>
      <c r="Z515" s="29"/>
    </row>
    <row r="516" spans="1:26" x14ac:dyDescent="0.3">
      <c r="A516" s="5" t="s">
        <v>2700</v>
      </c>
      <c r="B516" s="5" t="s">
        <v>2701</v>
      </c>
      <c r="C516" s="5">
        <v>8</v>
      </c>
      <c r="D516" s="157">
        <v>1250</v>
      </c>
      <c r="E516" s="119">
        <v>44666</v>
      </c>
      <c r="F516" s="119">
        <v>44679</v>
      </c>
      <c r="G516" s="174">
        <v>0</v>
      </c>
      <c r="H516" s="5" t="s">
        <v>8340</v>
      </c>
      <c r="I516" s="22">
        <f t="shared" si="233"/>
        <v>8</v>
      </c>
      <c r="J516" s="5"/>
      <c r="K516" s="5"/>
      <c r="L516" s="137">
        <f t="shared" si="234"/>
        <v>1250</v>
      </c>
      <c r="M516" s="137">
        <f t="shared" si="235"/>
        <v>1250</v>
      </c>
      <c r="N516" s="33">
        <f t="shared" si="227"/>
        <v>0</v>
      </c>
      <c r="S516">
        <v>1</v>
      </c>
      <c r="T516" s="29">
        <f t="shared" si="228"/>
        <v>0</v>
      </c>
      <c r="U516" s="29">
        <f t="shared" si="229"/>
        <v>0</v>
      </c>
      <c r="V516" s="29">
        <f t="shared" si="230"/>
        <v>0</v>
      </c>
      <c r="W516" s="29">
        <f t="shared" si="231"/>
        <v>0</v>
      </c>
      <c r="X516" s="29">
        <f t="shared" si="232"/>
        <v>1250</v>
      </c>
      <c r="Z516" s="29"/>
    </row>
    <row r="517" spans="1:26" x14ac:dyDescent="0.3">
      <c r="A517" s="140" t="s">
        <v>8642</v>
      </c>
      <c r="B517" s="140"/>
      <c r="C517" s="140">
        <v>4010</v>
      </c>
      <c r="D517" s="158">
        <v>201981</v>
      </c>
      <c r="E517" s="147">
        <v>44697</v>
      </c>
      <c r="F517" s="147">
        <v>44855</v>
      </c>
      <c r="G517" s="175"/>
      <c r="H517" s="140"/>
      <c r="I517" s="145"/>
      <c r="J517" s="140"/>
      <c r="K517" s="140"/>
      <c r="L517" s="142"/>
      <c r="M517" s="142"/>
      <c r="N517" s="149"/>
      <c r="T517" s="29"/>
      <c r="U517" s="29"/>
      <c r="V517" s="29"/>
      <c r="W517" s="29"/>
      <c r="X517" s="29"/>
      <c r="Z517" s="29"/>
    </row>
    <row r="518" spans="1:26" x14ac:dyDescent="0.3">
      <c r="A518" s="5" t="s">
        <v>2504</v>
      </c>
      <c r="B518" s="5" t="s">
        <v>8417</v>
      </c>
      <c r="C518" s="5">
        <v>8</v>
      </c>
      <c r="D518" s="157">
        <v>1250</v>
      </c>
      <c r="E518" s="119">
        <v>44740</v>
      </c>
      <c r="F518" s="119">
        <v>44754</v>
      </c>
      <c r="G518" s="174">
        <v>0</v>
      </c>
      <c r="H518" s="5" t="s">
        <v>8344</v>
      </c>
      <c r="I518" s="22">
        <f t="shared" si="233"/>
        <v>8</v>
      </c>
      <c r="J518" s="5"/>
      <c r="K518" s="5"/>
      <c r="L518" s="137">
        <f t="shared" si="234"/>
        <v>1250</v>
      </c>
      <c r="M518" s="137">
        <f t="shared" si="235"/>
        <v>1250</v>
      </c>
      <c r="N518" s="33">
        <f t="shared" si="227"/>
        <v>0</v>
      </c>
      <c r="S518">
        <v>1</v>
      </c>
      <c r="T518" s="29">
        <f t="shared" ref="T518:T549" si="236">O518*M518</f>
        <v>0</v>
      </c>
      <c r="U518" s="29">
        <f t="shared" ref="U518:U549" si="237">P518*M518</f>
        <v>0</v>
      </c>
      <c r="V518" s="29">
        <f t="shared" ref="V518:V549" si="238">Q518*M518</f>
        <v>0</v>
      </c>
      <c r="W518" s="29">
        <f t="shared" ref="W518:W549" si="239">R518*M518</f>
        <v>0</v>
      </c>
      <c r="X518" s="29">
        <f t="shared" ref="X518:X549" si="240">S518*M518</f>
        <v>1250</v>
      </c>
      <c r="Z518" s="29"/>
    </row>
    <row r="519" spans="1:26" x14ac:dyDescent="0.3">
      <c r="A519" s="5" t="s">
        <v>2504</v>
      </c>
      <c r="B519" s="5" t="s">
        <v>8417</v>
      </c>
      <c r="C519" s="5">
        <v>2</v>
      </c>
      <c r="D519" s="160">
        <v>242</v>
      </c>
      <c r="E519" s="119">
        <v>44740</v>
      </c>
      <c r="F519" s="119">
        <v>44754</v>
      </c>
      <c r="G519" s="174">
        <v>0</v>
      </c>
      <c r="H519" s="5" t="s">
        <v>8345</v>
      </c>
      <c r="I519" s="22">
        <f t="shared" si="233"/>
        <v>2</v>
      </c>
      <c r="J519" s="5"/>
      <c r="K519" s="5"/>
      <c r="L519" s="137">
        <f t="shared" si="234"/>
        <v>242</v>
      </c>
      <c r="M519" s="137">
        <f t="shared" si="235"/>
        <v>242</v>
      </c>
      <c r="N519" s="33">
        <f t="shared" si="227"/>
        <v>0</v>
      </c>
      <c r="S519">
        <v>1</v>
      </c>
      <c r="T519" s="29">
        <f t="shared" si="236"/>
        <v>0</v>
      </c>
      <c r="U519" s="29">
        <f t="shared" si="237"/>
        <v>0</v>
      </c>
      <c r="V519" s="29">
        <f t="shared" si="238"/>
        <v>0</v>
      </c>
      <c r="W519" s="29">
        <f t="shared" si="239"/>
        <v>0</v>
      </c>
      <c r="X519" s="29">
        <f t="shared" si="240"/>
        <v>242</v>
      </c>
      <c r="Z519" s="29"/>
    </row>
    <row r="520" spans="1:26" x14ac:dyDescent="0.3">
      <c r="A520" s="5" t="s">
        <v>2504</v>
      </c>
      <c r="B520" s="5" t="s">
        <v>8417</v>
      </c>
      <c r="C520" s="5">
        <v>32</v>
      </c>
      <c r="D520" s="157">
        <v>3874</v>
      </c>
      <c r="E520" s="119">
        <v>44740</v>
      </c>
      <c r="F520" s="119">
        <v>44754</v>
      </c>
      <c r="G520" s="174">
        <v>0</v>
      </c>
      <c r="H520" s="5" t="s">
        <v>8346</v>
      </c>
      <c r="I520" s="22">
        <f t="shared" si="233"/>
        <v>32</v>
      </c>
      <c r="J520" s="5"/>
      <c r="K520" s="5"/>
      <c r="L520" s="137">
        <f t="shared" si="234"/>
        <v>3874</v>
      </c>
      <c r="M520" s="137">
        <f t="shared" si="235"/>
        <v>3874</v>
      </c>
      <c r="N520" s="33">
        <f t="shared" si="227"/>
        <v>0</v>
      </c>
      <c r="S520">
        <v>1</v>
      </c>
      <c r="T520" s="29">
        <f t="shared" si="236"/>
        <v>0</v>
      </c>
      <c r="U520" s="29">
        <f t="shared" si="237"/>
        <v>0</v>
      </c>
      <c r="V520" s="29">
        <f t="shared" si="238"/>
        <v>0</v>
      </c>
      <c r="W520" s="29">
        <f t="shared" si="239"/>
        <v>0</v>
      </c>
      <c r="X520" s="29">
        <f t="shared" si="240"/>
        <v>3874</v>
      </c>
      <c r="Z520" s="29"/>
    </row>
    <row r="521" spans="1:26" x14ac:dyDescent="0.3">
      <c r="A521" s="5" t="s">
        <v>2459</v>
      </c>
      <c r="B521" s="5" t="s">
        <v>8418</v>
      </c>
      <c r="C521" s="5">
        <v>64</v>
      </c>
      <c r="D521" s="157">
        <v>9999</v>
      </c>
      <c r="E521" s="119">
        <v>44697</v>
      </c>
      <c r="F521" s="119">
        <v>44739</v>
      </c>
      <c r="G521" s="174">
        <v>0</v>
      </c>
      <c r="H521" s="5" t="s">
        <v>8344</v>
      </c>
      <c r="I521" s="22">
        <f t="shared" si="233"/>
        <v>64</v>
      </c>
      <c r="J521" s="5"/>
      <c r="K521" s="5"/>
      <c r="L521" s="137">
        <f t="shared" si="234"/>
        <v>9999</v>
      </c>
      <c r="M521" s="137">
        <f t="shared" si="235"/>
        <v>9999</v>
      </c>
      <c r="N521" s="33">
        <f t="shared" si="227"/>
        <v>0</v>
      </c>
      <c r="S521">
        <v>1</v>
      </c>
      <c r="T521" s="29">
        <f t="shared" si="236"/>
        <v>0</v>
      </c>
      <c r="U521" s="29">
        <f t="shared" si="237"/>
        <v>0</v>
      </c>
      <c r="V521" s="29">
        <f t="shared" si="238"/>
        <v>0</v>
      </c>
      <c r="W521" s="29">
        <f t="shared" si="239"/>
        <v>0</v>
      </c>
      <c r="X521" s="29">
        <f t="shared" si="240"/>
        <v>9999</v>
      </c>
      <c r="Z521" s="29"/>
    </row>
    <row r="522" spans="1:26" x14ac:dyDescent="0.3">
      <c r="A522" s="5" t="s">
        <v>2459</v>
      </c>
      <c r="B522" s="5" t="s">
        <v>8418</v>
      </c>
      <c r="C522" s="5">
        <v>64</v>
      </c>
      <c r="D522" s="157">
        <v>7749</v>
      </c>
      <c r="E522" s="119">
        <v>44697</v>
      </c>
      <c r="F522" s="119">
        <v>44739</v>
      </c>
      <c r="G522" s="174">
        <v>0</v>
      </c>
      <c r="H522" s="5" t="s">
        <v>8345</v>
      </c>
      <c r="I522" s="22">
        <f t="shared" si="233"/>
        <v>64</v>
      </c>
      <c r="J522" s="5"/>
      <c r="K522" s="5"/>
      <c r="L522" s="137">
        <f t="shared" si="234"/>
        <v>7749</v>
      </c>
      <c r="M522" s="137">
        <f t="shared" si="235"/>
        <v>7749</v>
      </c>
      <c r="N522" s="33">
        <f t="shared" si="227"/>
        <v>0</v>
      </c>
      <c r="S522">
        <v>1</v>
      </c>
      <c r="T522" s="29">
        <f t="shared" si="236"/>
        <v>0</v>
      </c>
      <c r="U522" s="29">
        <f t="shared" si="237"/>
        <v>0</v>
      </c>
      <c r="V522" s="29">
        <f t="shared" si="238"/>
        <v>0</v>
      </c>
      <c r="W522" s="29">
        <f t="shared" si="239"/>
        <v>0</v>
      </c>
      <c r="X522" s="29">
        <f t="shared" si="240"/>
        <v>7749</v>
      </c>
      <c r="Z522" s="29"/>
    </row>
    <row r="523" spans="1:26" x14ac:dyDescent="0.3">
      <c r="A523" s="5" t="s">
        <v>2459</v>
      </c>
      <c r="B523" s="5" t="s">
        <v>8418</v>
      </c>
      <c r="C523" s="5">
        <v>512</v>
      </c>
      <c r="D523" s="157">
        <v>61989</v>
      </c>
      <c r="E523" s="119">
        <v>44697</v>
      </c>
      <c r="F523" s="119">
        <v>44739</v>
      </c>
      <c r="G523" s="174">
        <v>0</v>
      </c>
      <c r="H523" s="5" t="s">
        <v>8346</v>
      </c>
      <c r="I523" s="22">
        <f t="shared" si="233"/>
        <v>512</v>
      </c>
      <c r="J523" s="5"/>
      <c r="K523" s="5"/>
      <c r="L523" s="137">
        <f t="shared" si="234"/>
        <v>61989</v>
      </c>
      <c r="M523" s="137">
        <f t="shared" si="235"/>
        <v>61989</v>
      </c>
      <c r="N523" s="33">
        <f t="shared" si="227"/>
        <v>0</v>
      </c>
      <c r="S523">
        <v>1</v>
      </c>
      <c r="T523" s="29">
        <f t="shared" si="236"/>
        <v>0</v>
      </c>
      <c r="U523" s="29">
        <f t="shared" si="237"/>
        <v>0</v>
      </c>
      <c r="V523" s="29">
        <f t="shared" si="238"/>
        <v>0</v>
      </c>
      <c r="W523" s="29">
        <f t="shared" si="239"/>
        <v>0</v>
      </c>
      <c r="X523" s="29">
        <f t="shared" si="240"/>
        <v>61989</v>
      </c>
      <c r="Z523" s="29"/>
    </row>
    <row r="524" spans="1:26" x14ac:dyDescent="0.3">
      <c r="A524" s="5" t="s">
        <v>2483</v>
      </c>
      <c r="B524" s="5" t="s">
        <v>8419</v>
      </c>
      <c r="C524" s="5">
        <v>500</v>
      </c>
      <c r="D524" s="160">
        <v>592</v>
      </c>
      <c r="E524" s="119">
        <v>44697</v>
      </c>
      <c r="F524" s="119">
        <v>44739</v>
      </c>
      <c r="G524" s="174">
        <v>0</v>
      </c>
      <c r="H524" s="5" t="s">
        <v>8320</v>
      </c>
      <c r="I524" s="22">
        <f t="shared" si="233"/>
        <v>500</v>
      </c>
      <c r="J524" s="5"/>
      <c r="K524" s="5"/>
      <c r="L524" s="137">
        <f t="shared" si="234"/>
        <v>592</v>
      </c>
      <c r="M524" s="137">
        <f t="shared" si="235"/>
        <v>592</v>
      </c>
      <c r="N524" s="33">
        <f t="shared" si="227"/>
        <v>0</v>
      </c>
      <c r="P524">
        <v>1</v>
      </c>
      <c r="T524" s="29">
        <f t="shared" si="236"/>
        <v>0</v>
      </c>
      <c r="U524" s="29">
        <f t="shared" si="237"/>
        <v>592</v>
      </c>
      <c r="V524" s="29">
        <f t="shared" si="238"/>
        <v>0</v>
      </c>
      <c r="W524" s="29">
        <f t="shared" si="239"/>
        <v>0</v>
      </c>
      <c r="X524" s="29">
        <f t="shared" si="240"/>
        <v>0</v>
      </c>
      <c r="Z524" s="29"/>
    </row>
    <row r="525" spans="1:26" x14ac:dyDescent="0.3">
      <c r="A525" s="5" t="s">
        <v>2463</v>
      </c>
      <c r="B525" s="5" t="s">
        <v>8420</v>
      </c>
      <c r="C525" s="5">
        <v>4</v>
      </c>
      <c r="D525" s="160">
        <v>625</v>
      </c>
      <c r="E525" s="119">
        <v>44740</v>
      </c>
      <c r="F525" s="119">
        <v>44754</v>
      </c>
      <c r="G525" s="174">
        <v>0</v>
      </c>
      <c r="H525" s="5" t="s">
        <v>8340</v>
      </c>
      <c r="I525" s="22">
        <f t="shared" si="233"/>
        <v>4</v>
      </c>
      <c r="J525" s="5"/>
      <c r="K525" s="5"/>
      <c r="L525" s="137">
        <f t="shared" si="234"/>
        <v>625</v>
      </c>
      <c r="M525" s="137">
        <f t="shared" si="235"/>
        <v>625</v>
      </c>
      <c r="N525" s="33">
        <f t="shared" si="227"/>
        <v>0</v>
      </c>
      <c r="S525">
        <v>1</v>
      </c>
      <c r="T525" s="29">
        <f t="shared" si="236"/>
        <v>0</v>
      </c>
      <c r="U525" s="29">
        <f t="shared" si="237"/>
        <v>0</v>
      </c>
      <c r="V525" s="29">
        <f t="shared" si="238"/>
        <v>0</v>
      </c>
      <c r="W525" s="29">
        <f t="shared" si="239"/>
        <v>0</v>
      </c>
      <c r="X525" s="29">
        <f t="shared" si="240"/>
        <v>625</v>
      </c>
      <c r="Z525" s="29"/>
    </row>
    <row r="526" spans="1:26" x14ac:dyDescent="0.3">
      <c r="A526" s="5" t="s">
        <v>2463</v>
      </c>
      <c r="B526" s="5" t="s">
        <v>8420</v>
      </c>
      <c r="C526" s="5">
        <v>120</v>
      </c>
      <c r="D526" s="157">
        <v>16626</v>
      </c>
      <c r="E526" s="119">
        <v>44740</v>
      </c>
      <c r="F526" s="119">
        <v>44754</v>
      </c>
      <c r="G526" s="174">
        <v>0</v>
      </c>
      <c r="H526" s="5" t="s">
        <v>8356</v>
      </c>
      <c r="I526" s="22">
        <f t="shared" si="233"/>
        <v>120</v>
      </c>
      <c r="J526" s="5"/>
      <c r="K526" s="5"/>
      <c r="L526" s="137">
        <f t="shared" si="234"/>
        <v>16626</v>
      </c>
      <c r="M526" s="137">
        <f t="shared" si="235"/>
        <v>16626</v>
      </c>
      <c r="N526" s="33">
        <f t="shared" si="227"/>
        <v>0</v>
      </c>
      <c r="S526">
        <v>1</v>
      </c>
      <c r="T526" s="29">
        <f t="shared" si="236"/>
        <v>0</v>
      </c>
      <c r="U526" s="29">
        <f t="shared" si="237"/>
        <v>0</v>
      </c>
      <c r="V526" s="29">
        <f t="shared" si="238"/>
        <v>0</v>
      </c>
      <c r="W526" s="29">
        <f t="shared" si="239"/>
        <v>0</v>
      </c>
      <c r="X526" s="29">
        <f t="shared" si="240"/>
        <v>16626</v>
      </c>
      <c r="Z526" s="29"/>
    </row>
    <row r="527" spans="1:26" x14ac:dyDescent="0.3">
      <c r="A527" s="5" t="s">
        <v>2487</v>
      </c>
      <c r="B527" s="5" t="s">
        <v>8421</v>
      </c>
      <c r="C527" s="5">
        <v>500</v>
      </c>
      <c r="D527" s="160">
        <v>592</v>
      </c>
      <c r="E527" s="119">
        <v>44740</v>
      </c>
      <c r="F527" s="119">
        <v>44754</v>
      </c>
      <c r="G527" s="174">
        <v>0</v>
      </c>
      <c r="H527" s="5" t="s">
        <v>8320</v>
      </c>
      <c r="I527" s="22">
        <f t="shared" si="233"/>
        <v>500</v>
      </c>
      <c r="J527" s="5"/>
      <c r="K527" s="5"/>
      <c r="L527" s="137">
        <f t="shared" si="234"/>
        <v>592</v>
      </c>
      <c r="M527" s="137">
        <f t="shared" si="235"/>
        <v>592</v>
      </c>
      <c r="N527" s="33">
        <f t="shared" si="227"/>
        <v>0</v>
      </c>
      <c r="P527">
        <v>1</v>
      </c>
      <c r="T527" s="29">
        <f t="shared" si="236"/>
        <v>0</v>
      </c>
      <c r="U527" s="29">
        <f t="shared" si="237"/>
        <v>592</v>
      </c>
      <c r="V527" s="29">
        <f t="shared" si="238"/>
        <v>0</v>
      </c>
      <c r="W527" s="29">
        <f t="shared" si="239"/>
        <v>0</v>
      </c>
      <c r="X527" s="29">
        <f t="shared" si="240"/>
        <v>0</v>
      </c>
      <c r="Z527" s="29"/>
    </row>
    <row r="528" spans="1:26" x14ac:dyDescent="0.3">
      <c r="A528" s="5" t="s">
        <v>2467</v>
      </c>
      <c r="B528" s="5" t="s">
        <v>8422</v>
      </c>
      <c r="C528" s="5">
        <v>4</v>
      </c>
      <c r="D528" s="160">
        <v>484</v>
      </c>
      <c r="E528" s="119">
        <v>44755</v>
      </c>
      <c r="F528" s="119">
        <v>44762</v>
      </c>
      <c r="G528" s="174">
        <v>0</v>
      </c>
      <c r="H528" s="5" t="s">
        <v>8345</v>
      </c>
      <c r="I528" s="22">
        <f t="shared" si="233"/>
        <v>4</v>
      </c>
      <c r="J528" s="5"/>
      <c r="K528" s="5"/>
      <c r="L528" s="137">
        <f t="shared" si="234"/>
        <v>484</v>
      </c>
      <c r="M528" s="137">
        <f t="shared" si="235"/>
        <v>484</v>
      </c>
      <c r="N528" s="33">
        <f t="shared" si="227"/>
        <v>0</v>
      </c>
      <c r="S528">
        <v>1</v>
      </c>
      <c r="T528" s="29">
        <f t="shared" si="236"/>
        <v>0</v>
      </c>
      <c r="U528" s="29">
        <f t="shared" si="237"/>
        <v>0</v>
      </c>
      <c r="V528" s="29">
        <f t="shared" si="238"/>
        <v>0</v>
      </c>
      <c r="W528" s="29">
        <f t="shared" si="239"/>
        <v>0</v>
      </c>
      <c r="X528" s="29">
        <f t="shared" si="240"/>
        <v>484</v>
      </c>
      <c r="Z528" s="29"/>
    </row>
    <row r="529" spans="1:26" x14ac:dyDescent="0.3">
      <c r="A529" s="5" t="s">
        <v>2467</v>
      </c>
      <c r="B529" s="5" t="s">
        <v>8422</v>
      </c>
      <c r="C529" s="5">
        <v>20</v>
      </c>
      <c r="D529" s="157">
        <v>2421</v>
      </c>
      <c r="E529" s="119">
        <v>44755</v>
      </c>
      <c r="F529" s="119">
        <v>44762</v>
      </c>
      <c r="G529" s="174">
        <v>0</v>
      </c>
      <c r="H529" s="5" t="s">
        <v>8346</v>
      </c>
      <c r="I529" s="22">
        <f t="shared" si="233"/>
        <v>20</v>
      </c>
      <c r="J529" s="5"/>
      <c r="K529" s="5"/>
      <c r="L529" s="137">
        <f t="shared" si="234"/>
        <v>2421</v>
      </c>
      <c r="M529" s="137">
        <f t="shared" si="235"/>
        <v>2421</v>
      </c>
      <c r="N529" s="33">
        <f t="shared" si="227"/>
        <v>0</v>
      </c>
      <c r="S529">
        <v>1</v>
      </c>
      <c r="T529" s="29">
        <f t="shared" si="236"/>
        <v>0</v>
      </c>
      <c r="U529" s="29">
        <f t="shared" si="237"/>
        <v>0</v>
      </c>
      <c r="V529" s="29">
        <f t="shared" si="238"/>
        <v>0</v>
      </c>
      <c r="W529" s="29">
        <f t="shared" si="239"/>
        <v>0</v>
      </c>
      <c r="X529" s="29">
        <f t="shared" si="240"/>
        <v>2421</v>
      </c>
      <c r="Z529" s="29"/>
    </row>
    <row r="530" spans="1:26" x14ac:dyDescent="0.3">
      <c r="A530" s="5" t="s">
        <v>2500</v>
      </c>
      <c r="B530" s="5" t="s">
        <v>8423</v>
      </c>
      <c r="C530" s="5">
        <v>80</v>
      </c>
      <c r="D530" s="157">
        <v>10615</v>
      </c>
      <c r="E530" s="119">
        <v>44755</v>
      </c>
      <c r="F530" s="119">
        <v>44762</v>
      </c>
      <c r="G530" s="174">
        <v>0</v>
      </c>
      <c r="H530" s="5" t="s">
        <v>8337</v>
      </c>
      <c r="I530" s="22">
        <f t="shared" si="233"/>
        <v>80</v>
      </c>
      <c r="J530" s="5"/>
      <c r="K530" s="5"/>
      <c r="L530" s="137">
        <f t="shared" si="234"/>
        <v>10615</v>
      </c>
      <c r="M530" s="137">
        <f t="shared" si="235"/>
        <v>10615</v>
      </c>
      <c r="N530" s="33">
        <f t="shared" si="227"/>
        <v>0</v>
      </c>
      <c r="S530">
        <v>1</v>
      </c>
      <c r="T530" s="29">
        <f t="shared" si="236"/>
        <v>0</v>
      </c>
      <c r="U530" s="29">
        <f t="shared" si="237"/>
        <v>0</v>
      </c>
      <c r="V530" s="29">
        <f t="shared" si="238"/>
        <v>0</v>
      </c>
      <c r="W530" s="29">
        <f t="shared" si="239"/>
        <v>0</v>
      </c>
      <c r="X530" s="29">
        <f t="shared" si="240"/>
        <v>10615</v>
      </c>
      <c r="Z530" s="29"/>
    </row>
    <row r="531" spans="1:26" x14ac:dyDescent="0.3">
      <c r="A531" s="5" t="s">
        <v>2500</v>
      </c>
      <c r="B531" s="5" t="s">
        <v>8423</v>
      </c>
      <c r="C531" s="5">
        <v>60</v>
      </c>
      <c r="D531" s="157">
        <v>7264</v>
      </c>
      <c r="E531" s="119">
        <v>44755</v>
      </c>
      <c r="F531" s="119">
        <v>44762</v>
      </c>
      <c r="G531" s="174">
        <v>0</v>
      </c>
      <c r="H531" s="5" t="s">
        <v>8335</v>
      </c>
      <c r="I531" s="22">
        <f t="shared" si="233"/>
        <v>60</v>
      </c>
      <c r="J531" s="5"/>
      <c r="K531" s="5"/>
      <c r="L531" s="137">
        <f t="shared" si="234"/>
        <v>7264</v>
      </c>
      <c r="M531" s="137">
        <f t="shared" si="235"/>
        <v>7264</v>
      </c>
      <c r="N531" s="33">
        <f t="shared" si="227"/>
        <v>0</v>
      </c>
      <c r="S531">
        <v>1</v>
      </c>
      <c r="T531" s="29">
        <f t="shared" si="236"/>
        <v>0</v>
      </c>
      <c r="U531" s="29">
        <f t="shared" si="237"/>
        <v>0</v>
      </c>
      <c r="V531" s="29">
        <f t="shared" si="238"/>
        <v>0</v>
      </c>
      <c r="W531" s="29">
        <f t="shared" si="239"/>
        <v>0</v>
      </c>
      <c r="X531" s="29">
        <f t="shared" si="240"/>
        <v>7264</v>
      </c>
      <c r="Z531" s="29"/>
    </row>
    <row r="532" spans="1:26" x14ac:dyDescent="0.3">
      <c r="A532" s="5" t="s">
        <v>2500</v>
      </c>
      <c r="B532" s="5" t="s">
        <v>8423</v>
      </c>
      <c r="C532" s="5">
        <v>60</v>
      </c>
      <c r="D532" s="157">
        <v>8313</v>
      </c>
      <c r="E532" s="119">
        <v>44755</v>
      </c>
      <c r="F532" s="119">
        <v>44762</v>
      </c>
      <c r="G532" s="174">
        <v>0</v>
      </c>
      <c r="H532" s="5" t="s">
        <v>8356</v>
      </c>
      <c r="I532" s="22">
        <f t="shared" si="233"/>
        <v>60</v>
      </c>
      <c r="J532" s="5"/>
      <c r="K532" s="5"/>
      <c r="L532" s="137">
        <f t="shared" si="234"/>
        <v>8313</v>
      </c>
      <c r="M532" s="137">
        <f t="shared" si="235"/>
        <v>8313</v>
      </c>
      <c r="N532" s="33">
        <f t="shared" si="227"/>
        <v>0</v>
      </c>
      <c r="S532">
        <v>1</v>
      </c>
      <c r="T532" s="29">
        <f t="shared" si="236"/>
        <v>0</v>
      </c>
      <c r="U532" s="29">
        <f t="shared" si="237"/>
        <v>0</v>
      </c>
      <c r="V532" s="29">
        <f t="shared" si="238"/>
        <v>0</v>
      </c>
      <c r="W532" s="29">
        <f t="shared" si="239"/>
        <v>0</v>
      </c>
      <c r="X532" s="29">
        <f t="shared" si="240"/>
        <v>8313</v>
      </c>
      <c r="Z532" s="29"/>
    </row>
    <row r="533" spans="1:26" x14ac:dyDescent="0.3">
      <c r="A533" s="5" t="s">
        <v>2491</v>
      </c>
      <c r="B533" s="5" t="s">
        <v>8424</v>
      </c>
      <c r="C533" s="5">
        <v>500</v>
      </c>
      <c r="D533" s="160">
        <v>592</v>
      </c>
      <c r="E533" s="119">
        <v>44755</v>
      </c>
      <c r="F533" s="119">
        <v>44762</v>
      </c>
      <c r="G533" s="174">
        <v>0</v>
      </c>
      <c r="H533" s="5" t="s">
        <v>8320</v>
      </c>
      <c r="I533" s="22">
        <f t="shared" si="233"/>
        <v>500</v>
      </c>
      <c r="J533" s="5"/>
      <c r="K533" s="5"/>
      <c r="L533" s="137">
        <f t="shared" si="234"/>
        <v>592</v>
      </c>
      <c r="M533" s="137">
        <f t="shared" si="235"/>
        <v>592</v>
      </c>
      <c r="N533" s="33">
        <f t="shared" si="227"/>
        <v>0</v>
      </c>
      <c r="P533">
        <v>1</v>
      </c>
      <c r="T533" s="29">
        <f t="shared" si="236"/>
        <v>0</v>
      </c>
      <c r="U533" s="29">
        <f t="shared" si="237"/>
        <v>592</v>
      </c>
      <c r="V533" s="29">
        <f t="shared" si="238"/>
        <v>0</v>
      </c>
      <c r="W533" s="29">
        <f t="shared" si="239"/>
        <v>0</v>
      </c>
      <c r="X533" s="29">
        <f t="shared" si="240"/>
        <v>0</v>
      </c>
      <c r="Z533" s="29"/>
    </row>
    <row r="534" spans="1:26" x14ac:dyDescent="0.3">
      <c r="A534" s="5" t="s">
        <v>2469</v>
      </c>
      <c r="B534" s="5" t="s">
        <v>2470</v>
      </c>
      <c r="C534" s="5">
        <v>80</v>
      </c>
      <c r="D534" s="157">
        <v>9686</v>
      </c>
      <c r="E534" s="119">
        <v>44763</v>
      </c>
      <c r="F534" s="119">
        <v>44790</v>
      </c>
      <c r="G534" s="174">
        <v>0</v>
      </c>
      <c r="H534" s="5" t="s">
        <v>8346</v>
      </c>
      <c r="I534" s="22">
        <f t="shared" si="233"/>
        <v>80</v>
      </c>
      <c r="J534" s="5"/>
      <c r="K534" s="5"/>
      <c r="L534" s="137">
        <f t="shared" si="234"/>
        <v>9686</v>
      </c>
      <c r="M534" s="137">
        <f t="shared" si="235"/>
        <v>9686</v>
      </c>
      <c r="N534" s="33">
        <f t="shared" si="227"/>
        <v>0</v>
      </c>
      <c r="S534">
        <v>1</v>
      </c>
      <c r="T534" s="29">
        <f t="shared" si="236"/>
        <v>0</v>
      </c>
      <c r="U534" s="29">
        <f t="shared" si="237"/>
        <v>0</v>
      </c>
      <c r="V534" s="29">
        <f t="shared" si="238"/>
        <v>0</v>
      </c>
      <c r="W534" s="29">
        <f t="shared" si="239"/>
        <v>0</v>
      </c>
      <c r="X534" s="29">
        <f t="shared" si="240"/>
        <v>9686</v>
      </c>
      <c r="Z534" s="29"/>
    </row>
    <row r="535" spans="1:26" x14ac:dyDescent="0.3">
      <c r="A535" s="5" t="s">
        <v>2469</v>
      </c>
      <c r="B535" s="5" t="s">
        <v>2470</v>
      </c>
      <c r="C535" s="5">
        <v>160</v>
      </c>
      <c r="D535" s="157">
        <v>19372</v>
      </c>
      <c r="E535" s="119">
        <v>44763</v>
      </c>
      <c r="F535" s="119">
        <v>44790</v>
      </c>
      <c r="G535" s="174">
        <v>0</v>
      </c>
      <c r="H535" s="5" t="s">
        <v>8343</v>
      </c>
      <c r="I535" s="22">
        <f t="shared" si="233"/>
        <v>160</v>
      </c>
      <c r="J535" s="5"/>
      <c r="K535" s="5"/>
      <c r="L535" s="137">
        <f t="shared" si="234"/>
        <v>19372</v>
      </c>
      <c r="M535" s="137">
        <f t="shared" si="235"/>
        <v>19372</v>
      </c>
      <c r="N535" s="33">
        <f t="shared" si="227"/>
        <v>0</v>
      </c>
      <c r="S535">
        <v>1</v>
      </c>
      <c r="T535" s="29">
        <f t="shared" si="236"/>
        <v>0</v>
      </c>
      <c r="U535" s="29">
        <f t="shared" si="237"/>
        <v>0</v>
      </c>
      <c r="V535" s="29">
        <f t="shared" si="238"/>
        <v>0</v>
      </c>
      <c r="W535" s="29">
        <f t="shared" si="239"/>
        <v>0</v>
      </c>
      <c r="X535" s="29">
        <f t="shared" si="240"/>
        <v>19372</v>
      </c>
      <c r="Z535" s="29"/>
    </row>
    <row r="536" spans="1:26" x14ac:dyDescent="0.3">
      <c r="A536" s="5" t="s">
        <v>2469</v>
      </c>
      <c r="B536" s="5" t="s">
        <v>2470</v>
      </c>
      <c r="C536" s="5">
        <v>80</v>
      </c>
      <c r="D536" s="157">
        <v>12499</v>
      </c>
      <c r="E536" s="119">
        <v>44763</v>
      </c>
      <c r="F536" s="119">
        <v>44790</v>
      </c>
      <c r="G536" s="174">
        <v>0</v>
      </c>
      <c r="H536" s="5" t="s">
        <v>8341</v>
      </c>
      <c r="I536" s="22">
        <f t="shared" si="233"/>
        <v>80</v>
      </c>
      <c r="J536" s="5"/>
      <c r="K536" s="5"/>
      <c r="L536" s="137">
        <f t="shared" si="234"/>
        <v>12499</v>
      </c>
      <c r="M536" s="137">
        <f t="shared" si="235"/>
        <v>12499</v>
      </c>
      <c r="N536" s="33">
        <f t="shared" si="227"/>
        <v>0</v>
      </c>
      <c r="S536">
        <v>1</v>
      </c>
      <c r="T536" s="29">
        <f t="shared" si="236"/>
        <v>0</v>
      </c>
      <c r="U536" s="29">
        <f t="shared" si="237"/>
        <v>0</v>
      </c>
      <c r="V536" s="29">
        <f t="shared" si="238"/>
        <v>0</v>
      </c>
      <c r="W536" s="29">
        <f t="shared" si="239"/>
        <v>0</v>
      </c>
      <c r="X536" s="29">
        <f t="shared" si="240"/>
        <v>12499</v>
      </c>
      <c r="Z536" s="29"/>
    </row>
    <row r="537" spans="1:26" x14ac:dyDescent="0.3">
      <c r="A537" s="5" t="s">
        <v>2493</v>
      </c>
      <c r="B537" s="5" t="s">
        <v>2494</v>
      </c>
      <c r="C537" s="5">
        <v>500</v>
      </c>
      <c r="D537" s="160">
        <v>592</v>
      </c>
      <c r="E537" s="119">
        <v>44791</v>
      </c>
      <c r="F537" s="119">
        <v>44819</v>
      </c>
      <c r="G537" s="174">
        <v>0</v>
      </c>
      <c r="H537" s="5" t="s">
        <v>8320</v>
      </c>
      <c r="I537" s="22">
        <f t="shared" si="233"/>
        <v>500</v>
      </c>
      <c r="J537" s="5"/>
      <c r="K537" s="5"/>
      <c r="L537" s="137">
        <f t="shared" si="234"/>
        <v>592</v>
      </c>
      <c r="M537" s="137">
        <f t="shared" si="235"/>
        <v>592</v>
      </c>
      <c r="N537" s="33">
        <f t="shared" si="227"/>
        <v>0</v>
      </c>
      <c r="P537">
        <v>1</v>
      </c>
      <c r="T537" s="29">
        <f t="shared" si="236"/>
        <v>0</v>
      </c>
      <c r="U537" s="29">
        <f t="shared" si="237"/>
        <v>592</v>
      </c>
      <c r="V537" s="29">
        <f t="shared" si="238"/>
        <v>0</v>
      </c>
      <c r="W537" s="29">
        <f t="shared" si="239"/>
        <v>0</v>
      </c>
      <c r="X537" s="29">
        <f t="shared" si="240"/>
        <v>0</v>
      </c>
      <c r="Z537" s="29"/>
    </row>
    <row r="538" spans="1:26" x14ac:dyDescent="0.3">
      <c r="A538" s="5" t="s">
        <v>2471</v>
      </c>
      <c r="B538" s="5" t="s">
        <v>2472</v>
      </c>
      <c r="C538" s="5">
        <v>8</v>
      </c>
      <c r="D538" s="157">
        <v>1250</v>
      </c>
      <c r="E538" s="119">
        <v>44820</v>
      </c>
      <c r="F538" s="119">
        <v>44833</v>
      </c>
      <c r="G538" s="174">
        <v>0</v>
      </c>
      <c r="H538" s="5" t="s">
        <v>8341</v>
      </c>
      <c r="I538" s="22">
        <f t="shared" si="233"/>
        <v>8</v>
      </c>
      <c r="J538" s="5"/>
      <c r="K538" s="5"/>
      <c r="L538" s="137">
        <f t="shared" si="234"/>
        <v>1250</v>
      </c>
      <c r="M538" s="137">
        <f t="shared" si="235"/>
        <v>1250</v>
      </c>
      <c r="N538" s="33">
        <f t="shared" si="227"/>
        <v>0</v>
      </c>
      <c r="S538">
        <v>1</v>
      </c>
      <c r="T538" s="29">
        <f t="shared" si="236"/>
        <v>0</v>
      </c>
      <c r="U538" s="29">
        <f t="shared" si="237"/>
        <v>0</v>
      </c>
      <c r="V538" s="29">
        <f t="shared" si="238"/>
        <v>0</v>
      </c>
      <c r="W538" s="29">
        <f t="shared" si="239"/>
        <v>0</v>
      </c>
      <c r="X538" s="29">
        <f t="shared" si="240"/>
        <v>1250</v>
      </c>
      <c r="Z538" s="29"/>
    </row>
    <row r="539" spans="1:26" x14ac:dyDescent="0.3">
      <c r="A539" s="5" t="s">
        <v>2471</v>
      </c>
      <c r="B539" s="5" t="s">
        <v>2472</v>
      </c>
      <c r="C539" s="5">
        <v>8</v>
      </c>
      <c r="D539" s="157">
        <v>1250</v>
      </c>
      <c r="E539" s="119">
        <v>44820</v>
      </c>
      <c r="F539" s="119">
        <v>44833</v>
      </c>
      <c r="G539" s="174">
        <v>0</v>
      </c>
      <c r="H539" s="5" t="s">
        <v>8344</v>
      </c>
      <c r="I539" s="22">
        <f t="shared" si="233"/>
        <v>8</v>
      </c>
      <c r="J539" s="5"/>
      <c r="K539" s="5"/>
      <c r="L539" s="137">
        <f t="shared" si="234"/>
        <v>1250</v>
      </c>
      <c r="M539" s="137">
        <f t="shared" si="235"/>
        <v>1250</v>
      </c>
      <c r="N539" s="33">
        <f t="shared" si="227"/>
        <v>0</v>
      </c>
      <c r="S539">
        <v>1</v>
      </c>
      <c r="T539" s="29">
        <f t="shared" si="236"/>
        <v>0</v>
      </c>
      <c r="U539" s="29">
        <f t="shared" si="237"/>
        <v>0</v>
      </c>
      <c r="V539" s="29">
        <f t="shared" si="238"/>
        <v>0</v>
      </c>
      <c r="W539" s="29">
        <f t="shared" si="239"/>
        <v>0</v>
      </c>
      <c r="X539" s="29">
        <f t="shared" si="240"/>
        <v>1250</v>
      </c>
      <c r="Z539" s="29"/>
    </row>
    <row r="540" spans="1:26" x14ac:dyDescent="0.3">
      <c r="A540" s="5" t="s">
        <v>2471</v>
      </c>
      <c r="B540" s="5" t="s">
        <v>2472</v>
      </c>
      <c r="C540" s="5">
        <v>8</v>
      </c>
      <c r="D540" s="160">
        <v>969</v>
      </c>
      <c r="E540" s="119">
        <v>44820</v>
      </c>
      <c r="F540" s="119">
        <v>44833</v>
      </c>
      <c r="G540" s="174">
        <v>0</v>
      </c>
      <c r="H540" s="5" t="s">
        <v>8343</v>
      </c>
      <c r="I540" s="22">
        <f t="shared" si="233"/>
        <v>8</v>
      </c>
      <c r="J540" s="5"/>
      <c r="K540" s="5"/>
      <c r="L540" s="137">
        <f t="shared" si="234"/>
        <v>969</v>
      </c>
      <c r="M540" s="137">
        <f t="shared" si="235"/>
        <v>969</v>
      </c>
      <c r="N540" s="33">
        <f t="shared" si="227"/>
        <v>0</v>
      </c>
      <c r="S540">
        <v>1</v>
      </c>
      <c r="T540" s="29">
        <f t="shared" si="236"/>
        <v>0</v>
      </c>
      <c r="U540" s="29">
        <f t="shared" si="237"/>
        <v>0</v>
      </c>
      <c r="V540" s="29">
        <f t="shared" si="238"/>
        <v>0</v>
      </c>
      <c r="W540" s="29">
        <f t="shared" si="239"/>
        <v>0</v>
      </c>
      <c r="X540" s="29">
        <f t="shared" si="240"/>
        <v>969</v>
      </c>
      <c r="Z540" s="29"/>
    </row>
    <row r="541" spans="1:26" x14ac:dyDescent="0.3">
      <c r="A541" s="5" t="s">
        <v>2471</v>
      </c>
      <c r="B541" s="5" t="s">
        <v>2472</v>
      </c>
      <c r="C541" s="5">
        <v>8</v>
      </c>
      <c r="D541" s="160">
        <v>969</v>
      </c>
      <c r="E541" s="119">
        <v>44820</v>
      </c>
      <c r="F541" s="119">
        <v>44833</v>
      </c>
      <c r="G541" s="174">
        <v>0</v>
      </c>
      <c r="H541" s="5" t="s">
        <v>8345</v>
      </c>
      <c r="I541" s="22">
        <f t="shared" si="233"/>
        <v>8</v>
      </c>
      <c r="J541" s="5"/>
      <c r="K541" s="5"/>
      <c r="L541" s="137">
        <f t="shared" si="234"/>
        <v>969</v>
      </c>
      <c r="M541" s="137">
        <f t="shared" si="235"/>
        <v>969</v>
      </c>
      <c r="N541" s="33">
        <f t="shared" si="227"/>
        <v>0</v>
      </c>
      <c r="S541">
        <v>1</v>
      </c>
      <c r="T541" s="29">
        <f t="shared" si="236"/>
        <v>0</v>
      </c>
      <c r="U541" s="29">
        <f t="shared" si="237"/>
        <v>0</v>
      </c>
      <c r="V541" s="29">
        <f t="shared" si="238"/>
        <v>0</v>
      </c>
      <c r="W541" s="29">
        <f t="shared" si="239"/>
        <v>0</v>
      </c>
      <c r="X541" s="29">
        <f t="shared" si="240"/>
        <v>969</v>
      </c>
      <c r="Z541" s="29"/>
    </row>
    <row r="542" spans="1:26" x14ac:dyDescent="0.3">
      <c r="A542" s="5" t="s">
        <v>2471</v>
      </c>
      <c r="B542" s="5" t="s">
        <v>2472</v>
      </c>
      <c r="C542" s="5">
        <v>8</v>
      </c>
      <c r="D542" s="160">
        <v>969</v>
      </c>
      <c r="E542" s="119">
        <v>44820</v>
      </c>
      <c r="F542" s="119">
        <v>44833</v>
      </c>
      <c r="G542" s="174">
        <v>0</v>
      </c>
      <c r="H542" s="5" t="s">
        <v>8346</v>
      </c>
      <c r="I542" s="22">
        <f t="shared" si="233"/>
        <v>8</v>
      </c>
      <c r="J542" s="5"/>
      <c r="K542" s="5"/>
      <c r="L542" s="137">
        <f t="shared" si="234"/>
        <v>969</v>
      </c>
      <c r="M542" s="137">
        <f t="shared" si="235"/>
        <v>969</v>
      </c>
      <c r="N542" s="33">
        <f t="shared" si="227"/>
        <v>0</v>
      </c>
      <c r="S542">
        <v>1</v>
      </c>
      <c r="T542" s="29">
        <f t="shared" si="236"/>
        <v>0</v>
      </c>
      <c r="U542" s="29">
        <f t="shared" si="237"/>
        <v>0</v>
      </c>
      <c r="V542" s="29">
        <f t="shared" si="238"/>
        <v>0</v>
      </c>
      <c r="W542" s="29">
        <f t="shared" si="239"/>
        <v>0</v>
      </c>
      <c r="X542" s="29">
        <f t="shared" si="240"/>
        <v>969</v>
      </c>
      <c r="Z542" s="29"/>
    </row>
    <row r="543" spans="1:26" x14ac:dyDescent="0.3">
      <c r="A543" s="5" t="s">
        <v>2473</v>
      </c>
      <c r="B543" s="5" t="s">
        <v>2474</v>
      </c>
      <c r="C543" s="5">
        <v>8</v>
      </c>
      <c r="D543" s="157">
        <v>1284</v>
      </c>
      <c r="E543" s="119">
        <v>44834</v>
      </c>
      <c r="F543" s="119">
        <v>44848</v>
      </c>
      <c r="G543" s="174">
        <v>0</v>
      </c>
      <c r="H543" s="5" t="s">
        <v>8341</v>
      </c>
      <c r="I543" s="22">
        <f t="shared" si="233"/>
        <v>8</v>
      </c>
      <c r="J543" s="5"/>
      <c r="K543" s="5"/>
      <c r="L543" s="137">
        <f t="shared" si="234"/>
        <v>1284</v>
      </c>
      <c r="M543" s="137">
        <f t="shared" si="235"/>
        <v>1284</v>
      </c>
      <c r="N543" s="33">
        <f t="shared" si="227"/>
        <v>0</v>
      </c>
      <c r="S543">
        <v>1</v>
      </c>
      <c r="T543" s="29">
        <f t="shared" si="236"/>
        <v>0</v>
      </c>
      <c r="U543" s="29">
        <f t="shared" si="237"/>
        <v>0</v>
      </c>
      <c r="V543" s="29">
        <f t="shared" si="238"/>
        <v>0</v>
      </c>
      <c r="W543" s="29">
        <f t="shared" si="239"/>
        <v>0</v>
      </c>
      <c r="X543" s="29">
        <f t="shared" si="240"/>
        <v>1284</v>
      </c>
      <c r="Z543" s="29"/>
    </row>
    <row r="544" spans="1:26" x14ac:dyDescent="0.3">
      <c r="A544" s="5" t="s">
        <v>2473</v>
      </c>
      <c r="B544" s="5" t="s">
        <v>2474</v>
      </c>
      <c r="C544" s="5">
        <v>8</v>
      </c>
      <c r="D544" s="157">
        <v>1284</v>
      </c>
      <c r="E544" s="119">
        <v>44834</v>
      </c>
      <c r="F544" s="119">
        <v>44848</v>
      </c>
      <c r="G544" s="174">
        <v>0</v>
      </c>
      <c r="H544" s="5" t="s">
        <v>8344</v>
      </c>
      <c r="I544" s="22">
        <f t="shared" si="233"/>
        <v>8</v>
      </c>
      <c r="J544" s="5"/>
      <c r="K544" s="5"/>
      <c r="L544" s="137">
        <f t="shared" si="234"/>
        <v>1284</v>
      </c>
      <c r="M544" s="137">
        <f t="shared" si="235"/>
        <v>1284</v>
      </c>
      <c r="N544" s="33">
        <f t="shared" si="227"/>
        <v>0</v>
      </c>
      <c r="S544">
        <v>1</v>
      </c>
      <c r="T544" s="29">
        <f t="shared" si="236"/>
        <v>0</v>
      </c>
      <c r="U544" s="29">
        <f t="shared" si="237"/>
        <v>0</v>
      </c>
      <c r="V544" s="29">
        <f t="shared" si="238"/>
        <v>0</v>
      </c>
      <c r="W544" s="29">
        <f t="shared" si="239"/>
        <v>0</v>
      </c>
      <c r="X544" s="29">
        <f t="shared" si="240"/>
        <v>1284</v>
      </c>
      <c r="Z544" s="29"/>
    </row>
    <row r="545" spans="1:26" x14ac:dyDescent="0.3">
      <c r="A545" s="5" t="s">
        <v>2473</v>
      </c>
      <c r="B545" s="5" t="s">
        <v>2474</v>
      </c>
      <c r="C545" s="5">
        <v>8</v>
      </c>
      <c r="D545" s="160">
        <v>995</v>
      </c>
      <c r="E545" s="119">
        <v>44834</v>
      </c>
      <c r="F545" s="119">
        <v>44848</v>
      </c>
      <c r="G545" s="174">
        <v>0</v>
      </c>
      <c r="H545" s="5" t="s">
        <v>8343</v>
      </c>
      <c r="I545" s="22">
        <f t="shared" si="233"/>
        <v>8</v>
      </c>
      <c r="J545" s="5"/>
      <c r="K545" s="5"/>
      <c r="L545" s="137">
        <f t="shared" si="234"/>
        <v>995</v>
      </c>
      <c r="M545" s="137">
        <f t="shared" si="235"/>
        <v>995</v>
      </c>
      <c r="N545" s="33">
        <f t="shared" si="227"/>
        <v>0</v>
      </c>
      <c r="S545">
        <v>1</v>
      </c>
      <c r="T545" s="29">
        <f t="shared" si="236"/>
        <v>0</v>
      </c>
      <c r="U545" s="29">
        <f t="shared" si="237"/>
        <v>0</v>
      </c>
      <c r="V545" s="29">
        <f t="shared" si="238"/>
        <v>0</v>
      </c>
      <c r="W545" s="29">
        <f t="shared" si="239"/>
        <v>0</v>
      </c>
      <c r="X545" s="29">
        <f t="shared" si="240"/>
        <v>995</v>
      </c>
      <c r="Z545" s="29"/>
    </row>
    <row r="546" spans="1:26" x14ac:dyDescent="0.3">
      <c r="A546" s="5" t="s">
        <v>2473</v>
      </c>
      <c r="B546" s="5" t="s">
        <v>2474</v>
      </c>
      <c r="C546" s="5">
        <v>8</v>
      </c>
      <c r="D546" s="160">
        <v>995</v>
      </c>
      <c r="E546" s="119">
        <v>44834</v>
      </c>
      <c r="F546" s="119">
        <v>44848</v>
      </c>
      <c r="G546" s="174">
        <v>0</v>
      </c>
      <c r="H546" s="5" t="s">
        <v>8345</v>
      </c>
      <c r="I546" s="22">
        <f t="shared" si="233"/>
        <v>8</v>
      </c>
      <c r="J546" s="5"/>
      <c r="K546" s="5"/>
      <c r="L546" s="137">
        <f t="shared" si="234"/>
        <v>995</v>
      </c>
      <c r="M546" s="137">
        <f t="shared" si="235"/>
        <v>995</v>
      </c>
      <c r="N546" s="33">
        <f t="shared" si="227"/>
        <v>0</v>
      </c>
      <c r="S546">
        <v>1</v>
      </c>
      <c r="T546" s="29">
        <f t="shared" si="236"/>
        <v>0</v>
      </c>
      <c r="U546" s="29">
        <f t="shared" si="237"/>
        <v>0</v>
      </c>
      <c r="V546" s="29">
        <f t="shared" si="238"/>
        <v>0</v>
      </c>
      <c r="W546" s="29">
        <f t="shared" si="239"/>
        <v>0</v>
      </c>
      <c r="X546" s="29">
        <f t="shared" si="240"/>
        <v>995</v>
      </c>
      <c r="Z546" s="29"/>
    </row>
    <row r="547" spans="1:26" x14ac:dyDescent="0.3">
      <c r="A547" s="5" t="s">
        <v>2473</v>
      </c>
      <c r="B547" s="5" t="s">
        <v>2474</v>
      </c>
      <c r="C547" s="5">
        <v>8</v>
      </c>
      <c r="D547" s="160">
        <v>995</v>
      </c>
      <c r="E547" s="119">
        <v>44834</v>
      </c>
      <c r="F547" s="119">
        <v>44848</v>
      </c>
      <c r="G547" s="174">
        <v>0</v>
      </c>
      <c r="H547" s="5" t="s">
        <v>8346</v>
      </c>
      <c r="I547" s="22">
        <f t="shared" si="233"/>
        <v>8</v>
      </c>
      <c r="J547" s="5"/>
      <c r="K547" s="5"/>
      <c r="L547" s="137">
        <f t="shared" si="234"/>
        <v>995</v>
      </c>
      <c r="M547" s="137">
        <f t="shared" si="235"/>
        <v>995</v>
      </c>
      <c r="N547" s="33">
        <f t="shared" si="227"/>
        <v>0</v>
      </c>
      <c r="S547">
        <v>1</v>
      </c>
      <c r="T547" s="29">
        <f t="shared" si="236"/>
        <v>0</v>
      </c>
      <c r="U547" s="29">
        <f t="shared" si="237"/>
        <v>0</v>
      </c>
      <c r="V547" s="29">
        <f t="shared" si="238"/>
        <v>0</v>
      </c>
      <c r="W547" s="29">
        <f t="shared" si="239"/>
        <v>0</v>
      </c>
      <c r="X547" s="29">
        <f t="shared" si="240"/>
        <v>995</v>
      </c>
      <c r="Z547" s="29"/>
    </row>
    <row r="548" spans="1:26" x14ac:dyDescent="0.3">
      <c r="A548" s="5" t="s">
        <v>2475</v>
      </c>
      <c r="B548" s="5" t="s">
        <v>2476</v>
      </c>
      <c r="C548" s="5">
        <v>80</v>
      </c>
      <c r="D548" s="157">
        <v>15045</v>
      </c>
      <c r="E548" s="119">
        <v>44851</v>
      </c>
      <c r="F548" s="119">
        <v>44855</v>
      </c>
      <c r="G548" s="174">
        <v>0</v>
      </c>
      <c r="H548" s="5" t="s">
        <v>8348</v>
      </c>
      <c r="I548" s="22">
        <f t="shared" si="233"/>
        <v>80</v>
      </c>
      <c r="J548" s="5"/>
      <c r="K548" s="5"/>
      <c r="L548" s="137">
        <f t="shared" si="234"/>
        <v>15045</v>
      </c>
      <c r="M548" s="137">
        <f t="shared" si="235"/>
        <v>15045</v>
      </c>
      <c r="N548" s="33">
        <f t="shared" si="227"/>
        <v>0</v>
      </c>
      <c r="S548">
        <v>1</v>
      </c>
      <c r="T548" s="29">
        <f t="shared" si="236"/>
        <v>0</v>
      </c>
      <c r="U548" s="29">
        <f t="shared" si="237"/>
        <v>0</v>
      </c>
      <c r="V548" s="29">
        <f t="shared" si="238"/>
        <v>0</v>
      </c>
      <c r="W548" s="29">
        <f t="shared" si="239"/>
        <v>0</v>
      </c>
      <c r="X548" s="29">
        <f t="shared" si="240"/>
        <v>15045</v>
      </c>
      <c r="Z548" s="29"/>
    </row>
    <row r="549" spans="1:26" x14ac:dyDescent="0.3">
      <c r="A549" s="5" t="s">
        <v>2495</v>
      </c>
      <c r="B549" s="5" t="s">
        <v>2496</v>
      </c>
      <c r="C549" s="5">
        <v>500</v>
      </c>
      <c r="D549" s="160">
        <v>604</v>
      </c>
      <c r="E549" s="119">
        <v>44851</v>
      </c>
      <c r="F549" s="119">
        <v>44855</v>
      </c>
      <c r="G549" s="174">
        <v>0</v>
      </c>
      <c r="H549" s="5" t="s">
        <v>8320</v>
      </c>
      <c r="I549" s="22">
        <f t="shared" si="233"/>
        <v>500</v>
      </c>
      <c r="J549" s="5"/>
      <c r="K549" s="5"/>
      <c r="L549" s="137">
        <f t="shared" si="234"/>
        <v>604</v>
      </c>
      <c r="M549" s="137">
        <f t="shared" si="235"/>
        <v>604</v>
      </c>
      <c r="N549" s="33">
        <f t="shared" si="227"/>
        <v>0</v>
      </c>
      <c r="P549">
        <v>1</v>
      </c>
      <c r="T549" s="29">
        <f t="shared" si="236"/>
        <v>0</v>
      </c>
      <c r="U549" s="29">
        <f t="shared" si="237"/>
        <v>604</v>
      </c>
      <c r="V549" s="29">
        <f t="shared" si="238"/>
        <v>0</v>
      </c>
      <c r="W549" s="29">
        <f t="shared" si="239"/>
        <v>0</v>
      </c>
      <c r="X549" s="29">
        <f t="shared" si="240"/>
        <v>0</v>
      </c>
      <c r="Z549" s="29"/>
    </row>
    <row r="550" spans="1:26" x14ac:dyDescent="0.3">
      <c r="A550" s="140" t="s">
        <v>8643</v>
      </c>
      <c r="B550" s="140"/>
      <c r="C550" s="140">
        <v>4824</v>
      </c>
      <c r="D550" s="158">
        <v>327652</v>
      </c>
      <c r="E550" s="147">
        <v>44763</v>
      </c>
      <c r="F550" s="147">
        <v>44909</v>
      </c>
      <c r="G550" s="175"/>
      <c r="H550" s="140"/>
      <c r="I550" s="145"/>
      <c r="J550" s="140"/>
      <c r="K550" s="140"/>
      <c r="L550" s="142"/>
      <c r="M550" s="142"/>
      <c r="N550" s="149"/>
      <c r="T550" s="29"/>
      <c r="U550" s="29"/>
      <c r="V550" s="29"/>
      <c r="W550" s="29"/>
      <c r="X550" s="29"/>
      <c r="Z550" s="29"/>
    </row>
    <row r="551" spans="1:26" x14ac:dyDescent="0.3">
      <c r="A551" s="5" t="s">
        <v>2445</v>
      </c>
      <c r="B551" s="5" t="s">
        <v>2446</v>
      </c>
      <c r="C551" s="5">
        <v>120</v>
      </c>
      <c r="D551" s="157">
        <v>15923</v>
      </c>
      <c r="E551" s="119">
        <v>44763</v>
      </c>
      <c r="F551" s="119">
        <v>44784</v>
      </c>
      <c r="G551" s="174">
        <v>0</v>
      </c>
      <c r="H551" s="5" t="s">
        <v>8337</v>
      </c>
      <c r="I551" s="22">
        <f>C551*(1-G551)</f>
        <v>120</v>
      </c>
      <c r="J551" s="5"/>
      <c r="K551" s="5"/>
      <c r="L551" s="137">
        <f>D551*(1-G551)</f>
        <v>15923</v>
      </c>
      <c r="M551" s="137">
        <f>IF(J551="",L551,(D551/C551)*J551)</f>
        <v>15923</v>
      </c>
      <c r="N551" s="33">
        <f t="shared" ref="N551:N614" si="241">L551-M551</f>
        <v>0</v>
      </c>
      <c r="S551">
        <v>1</v>
      </c>
      <c r="T551" s="29">
        <f t="shared" ref="T551:T579" si="242">O551*M551</f>
        <v>0</v>
      </c>
      <c r="U551" s="29">
        <f t="shared" ref="U551:U579" si="243">P551*M551</f>
        <v>0</v>
      </c>
      <c r="V551" s="29">
        <f t="shared" ref="V551:V579" si="244">Q551*M551</f>
        <v>0</v>
      </c>
      <c r="W551" s="29">
        <f t="shared" ref="W551:W579" si="245">R551*M551</f>
        <v>0</v>
      </c>
      <c r="X551" s="29">
        <f t="shared" ref="X551:X579" si="246">S551*M551</f>
        <v>15923</v>
      </c>
      <c r="Z551" s="29"/>
    </row>
    <row r="552" spans="1:26" x14ac:dyDescent="0.3">
      <c r="A552" s="5" t="s">
        <v>2445</v>
      </c>
      <c r="B552" s="5" t="s">
        <v>2446</v>
      </c>
      <c r="C552" s="5">
        <v>64</v>
      </c>
      <c r="D552" s="157">
        <v>7749</v>
      </c>
      <c r="E552" s="119">
        <v>44763</v>
      </c>
      <c r="F552" s="119">
        <v>44784</v>
      </c>
      <c r="G552" s="174">
        <v>0</v>
      </c>
      <c r="H552" s="5" t="s">
        <v>8346</v>
      </c>
      <c r="I552" s="22">
        <f t="shared" ref="I552:I579" si="247">C552*(1-G552)</f>
        <v>64</v>
      </c>
      <c r="J552" s="5"/>
      <c r="K552" s="5"/>
      <c r="L552" s="137">
        <f t="shared" ref="L552:L579" si="248">D552*(1-G552)</f>
        <v>7749</v>
      </c>
      <c r="M552" s="137">
        <f t="shared" ref="M552:M579" si="249">IF(J552="",L552,(D552/C552)*J552)</f>
        <v>7749</v>
      </c>
      <c r="N552" s="33">
        <f t="shared" si="241"/>
        <v>0</v>
      </c>
      <c r="S552">
        <v>1</v>
      </c>
      <c r="T552" s="29">
        <f t="shared" si="242"/>
        <v>0</v>
      </c>
      <c r="U552" s="29">
        <f t="shared" si="243"/>
        <v>0</v>
      </c>
      <c r="V552" s="29">
        <f t="shared" si="244"/>
        <v>0</v>
      </c>
      <c r="W552" s="29">
        <f t="shared" si="245"/>
        <v>0</v>
      </c>
      <c r="X552" s="29">
        <f t="shared" si="246"/>
        <v>7749</v>
      </c>
      <c r="Z552" s="29"/>
    </row>
    <row r="553" spans="1:26" x14ac:dyDescent="0.3">
      <c r="A553" s="5" t="s">
        <v>2416</v>
      </c>
      <c r="B553" s="5" t="s">
        <v>2417</v>
      </c>
      <c r="C553" s="5">
        <v>8</v>
      </c>
      <c r="D553" s="157">
        <v>1250</v>
      </c>
      <c r="E553" s="119">
        <v>44763</v>
      </c>
      <c r="F553" s="119">
        <v>44806</v>
      </c>
      <c r="G553" s="174">
        <v>0</v>
      </c>
      <c r="H553" s="5" t="s">
        <v>8340</v>
      </c>
      <c r="I553" s="22">
        <f t="shared" si="247"/>
        <v>8</v>
      </c>
      <c r="J553" s="5"/>
      <c r="K553" s="5"/>
      <c r="L553" s="137">
        <f t="shared" si="248"/>
        <v>1250</v>
      </c>
      <c r="M553" s="137">
        <f t="shared" si="249"/>
        <v>1250</v>
      </c>
      <c r="N553" s="33">
        <f t="shared" si="241"/>
        <v>0</v>
      </c>
      <c r="S553">
        <v>1</v>
      </c>
      <c r="T553" s="29">
        <f t="shared" si="242"/>
        <v>0</v>
      </c>
      <c r="U553" s="29">
        <f t="shared" si="243"/>
        <v>0</v>
      </c>
      <c r="V553" s="29">
        <f t="shared" si="244"/>
        <v>0</v>
      </c>
      <c r="W553" s="29">
        <f t="shared" si="245"/>
        <v>0</v>
      </c>
      <c r="X553" s="29">
        <f t="shared" si="246"/>
        <v>1250</v>
      </c>
      <c r="Z553" s="29"/>
    </row>
    <row r="554" spans="1:26" x14ac:dyDescent="0.3">
      <c r="A554" s="5" t="s">
        <v>2432</v>
      </c>
      <c r="B554" s="5" t="s">
        <v>2433</v>
      </c>
      <c r="C554" s="5">
        <v>500</v>
      </c>
      <c r="D554" s="160">
        <v>592</v>
      </c>
      <c r="E554" s="119">
        <v>44763</v>
      </c>
      <c r="F554" s="119">
        <v>44806</v>
      </c>
      <c r="G554" s="174">
        <v>0</v>
      </c>
      <c r="H554" s="5" t="s">
        <v>8320</v>
      </c>
      <c r="I554" s="22">
        <f t="shared" si="247"/>
        <v>500</v>
      </c>
      <c r="J554" s="5"/>
      <c r="K554" s="5"/>
      <c r="L554" s="137">
        <f t="shared" si="248"/>
        <v>592</v>
      </c>
      <c r="M554" s="137">
        <f t="shared" si="249"/>
        <v>592</v>
      </c>
      <c r="N554" s="33">
        <f t="shared" si="241"/>
        <v>0</v>
      </c>
      <c r="P554">
        <v>1</v>
      </c>
      <c r="T554" s="29">
        <f t="shared" si="242"/>
        <v>0</v>
      </c>
      <c r="U554" s="29">
        <f t="shared" si="243"/>
        <v>592</v>
      </c>
      <c r="V554" s="29">
        <f t="shared" si="244"/>
        <v>0</v>
      </c>
      <c r="W554" s="29">
        <f t="shared" si="245"/>
        <v>0</v>
      </c>
      <c r="X554" s="29">
        <f t="shared" si="246"/>
        <v>0</v>
      </c>
      <c r="Z554" s="29"/>
    </row>
    <row r="555" spans="1:26" x14ac:dyDescent="0.3">
      <c r="A555" s="5" t="s">
        <v>2418</v>
      </c>
      <c r="B555" s="5" t="s">
        <v>2419</v>
      </c>
      <c r="C555" s="5">
        <v>64</v>
      </c>
      <c r="D555" s="157">
        <v>9999</v>
      </c>
      <c r="E555" s="119">
        <v>44763</v>
      </c>
      <c r="F555" s="119">
        <v>44824</v>
      </c>
      <c r="G555" s="174">
        <v>0</v>
      </c>
      <c r="H555" s="5" t="s">
        <v>8344</v>
      </c>
      <c r="I555" s="22">
        <f t="shared" si="247"/>
        <v>64</v>
      </c>
      <c r="J555" s="5"/>
      <c r="K555" s="5"/>
      <c r="L555" s="137">
        <f t="shared" si="248"/>
        <v>9999</v>
      </c>
      <c r="M555" s="137">
        <f t="shared" si="249"/>
        <v>9999</v>
      </c>
      <c r="N555" s="33">
        <f t="shared" si="241"/>
        <v>0</v>
      </c>
      <c r="S555">
        <v>1</v>
      </c>
      <c r="T555" s="29">
        <f t="shared" si="242"/>
        <v>0</v>
      </c>
      <c r="U555" s="29">
        <f t="shared" si="243"/>
        <v>0</v>
      </c>
      <c r="V555" s="29">
        <f t="shared" si="244"/>
        <v>0</v>
      </c>
      <c r="W555" s="29">
        <f t="shared" si="245"/>
        <v>0</v>
      </c>
      <c r="X555" s="29">
        <f t="shared" si="246"/>
        <v>9999</v>
      </c>
      <c r="Z555" s="29"/>
    </row>
    <row r="556" spans="1:26" x14ac:dyDescent="0.3">
      <c r="A556" s="5" t="s">
        <v>2418</v>
      </c>
      <c r="B556" s="5" t="s">
        <v>2419</v>
      </c>
      <c r="C556" s="5">
        <v>64</v>
      </c>
      <c r="D556" s="157">
        <v>7749</v>
      </c>
      <c r="E556" s="119">
        <v>44763</v>
      </c>
      <c r="F556" s="119">
        <v>44824</v>
      </c>
      <c r="G556" s="174">
        <v>0</v>
      </c>
      <c r="H556" s="5" t="s">
        <v>8345</v>
      </c>
      <c r="I556" s="22">
        <f t="shared" si="247"/>
        <v>64</v>
      </c>
      <c r="J556" s="5"/>
      <c r="K556" s="5"/>
      <c r="L556" s="137">
        <f t="shared" si="248"/>
        <v>7749</v>
      </c>
      <c r="M556" s="137">
        <f t="shared" si="249"/>
        <v>7749</v>
      </c>
      <c r="N556" s="33">
        <f t="shared" si="241"/>
        <v>0</v>
      </c>
      <c r="S556">
        <v>1</v>
      </c>
      <c r="T556" s="29">
        <f t="shared" si="242"/>
        <v>0</v>
      </c>
      <c r="U556" s="29">
        <f t="shared" si="243"/>
        <v>0</v>
      </c>
      <c r="V556" s="29">
        <f t="shared" si="244"/>
        <v>0</v>
      </c>
      <c r="W556" s="29">
        <f t="shared" si="245"/>
        <v>0</v>
      </c>
      <c r="X556" s="29">
        <f t="shared" si="246"/>
        <v>7749</v>
      </c>
      <c r="Z556" s="29"/>
    </row>
    <row r="557" spans="1:26" x14ac:dyDescent="0.3">
      <c r="A557" s="5" t="s">
        <v>2418</v>
      </c>
      <c r="B557" s="5" t="s">
        <v>2419</v>
      </c>
      <c r="C557" s="5">
        <v>512</v>
      </c>
      <c r="D557" s="157">
        <v>61989</v>
      </c>
      <c r="E557" s="119">
        <v>44763</v>
      </c>
      <c r="F557" s="119">
        <v>44824</v>
      </c>
      <c r="G557" s="174">
        <v>0</v>
      </c>
      <c r="H557" s="5" t="s">
        <v>8346</v>
      </c>
      <c r="I557" s="22">
        <f t="shared" si="247"/>
        <v>512</v>
      </c>
      <c r="J557" s="5"/>
      <c r="K557" s="5"/>
      <c r="L557" s="137">
        <f t="shared" si="248"/>
        <v>61989</v>
      </c>
      <c r="M557" s="137">
        <f t="shared" si="249"/>
        <v>61989</v>
      </c>
      <c r="N557" s="33">
        <f t="shared" si="241"/>
        <v>0</v>
      </c>
      <c r="S557">
        <v>1</v>
      </c>
      <c r="T557" s="29">
        <f t="shared" si="242"/>
        <v>0</v>
      </c>
      <c r="U557" s="29">
        <f t="shared" si="243"/>
        <v>0</v>
      </c>
      <c r="V557" s="29">
        <f t="shared" si="244"/>
        <v>0</v>
      </c>
      <c r="W557" s="29">
        <f t="shared" si="245"/>
        <v>0</v>
      </c>
      <c r="X557" s="29">
        <f t="shared" si="246"/>
        <v>61989</v>
      </c>
      <c r="Z557" s="29"/>
    </row>
    <row r="558" spans="1:26" x14ac:dyDescent="0.3">
      <c r="A558" s="5" t="s">
        <v>2434</v>
      </c>
      <c r="B558" s="5" t="s">
        <v>2435</v>
      </c>
      <c r="C558" s="5">
        <v>500</v>
      </c>
      <c r="D558" s="160">
        <v>592</v>
      </c>
      <c r="E558" s="119">
        <v>44763</v>
      </c>
      <c r="F558" s="119">
        <v>44824</v>
      </c>
      <c r="G558" s="174">
        <v>0</v>
      </c>
      <c r="H558" s="5" t="s">
        <v>8320</v>
      </c>
      <c r="I558" s="22">
        <f t="shared" si="247"/>
        <v>500</v>
      </c>
      <c r="J558" s="5"/>
      <c r="K558" s="5"/>
      <c r="L558" s="137">
        <f t="shared" si="248"/>
        <v>592</v>
      </c>
      <c r="M558" s="137">
        <f t="shared" si="249"/>
        <v>592</v>
      </c>
      <c r="N558" s="33">
        <f t="shared" si="241"/>
        <v>0</v>
      </c>
      <c r="P558">
        <v>1</v>
      </c>
      <c r="T558" s="29">
        <f t="shared" si="242"/>
        <v>0</v>
      </c>
      <c r="U558" s="29">
        <f t="shared" si="243"/>
        <v>592</v>
      </c>
      <c r="V558" s="29">
        <f t="shared" si="244"/>
        <v>0</v>
      </c>
      <c r="W558" s="29">
        <f t="shared" si="245"/>
        <v>0</v>
      </c>
      <c r="X558" s="29">
        <f t="shared" si="246"/>
        <v>0</v>
      </c>
      <c r="Z558" s="29"/>
    </row>
    <row r="559" spans="1:26" x14ac:dyDescent="0.3">
      <c r="A559" s="5" t="s">
        <v>2420</v>
      </c>
      <c r="B559" s="5" t="s">
        <v>2421</v>
      </c>
      <c r="C559" s="5">
        <v>20</v>
      </c>
      <c r="D559" s="157">
        <v>2421</v>
      </c>
      <c r="E559" s="119">
        <v>44825</v>
      </c>
      <c r="F559" s="119">
        <v>44825</v>
      </c>
      <c r="G559" s="174">
        <v>0</v>
      </c>
      <c r="H559" s="5" t="s">
        <v>8346</v>
      </c>
      <c r="I559" s="22">
        <f t="shared" si="247"/>
        <v>20</v>
      </c>
      <c r="J559" s="5"/>
      <c r="K559" s="5"/>
      <c r="L559" s="137">
        <f t="shared" si="248"/>
        <v>2421</v>
      </c>
      <c r="M559" s="137">
        <f t="shared" si="249"/>
        <v>2421</v>
      </c>
      <c r="N559" s="33">
        <f t="shared" si="241"/>
        <v>0</v>
      </c>
      <c r="S559">
        <v>1</v>
      </c>
      <c r="T559" s="29">
        <f t="shared" si="242"/>
        <v>0</v>
      </c>
      <c r="U559" s="29">
        <f t="shared" si="243"/>
        <v>0</v>
      </c>
      <c r="V559" s="29">
        <f t="shared" si="244"/>
        <v>0</v>
      </c>
      <c r="W559" s="29">
        <f t="shared" si="245"/>
        <v>0</v>
      </c>
      <c r="X559" s="29">
        <f t="shared" si="246"/>
        <v>2421</v>
      </c>
      <c r="Z559" s="29"/>
    </row>
    <row r="560" spans="1:26" x14ac:dyDescent="0.3">
      <c r="A560" s="5" t="s">
        <v>2443</v>
      </c>
      <c r="B560" s="5" t="s">
        <v>2444</v>
      </c>
      <c r="C560" s="5">
        <v>80</v>
      </c>
      <c r="D560" s="157">
        <v>10615</v>
      </c>
      <c r="E560" s="119">
        <v>44825</v>
      </c>
      <c r="F560" s="119">
        <v>44825</v>
      </c>
      <c r="G560" s="174">
        <v>0</v>
      </c>
      <c r="H560" s="5" t="s">
        <v>8337</v>
      </c>
      <c r="I560" s="22">
        <f t="shared" si="247"/>
        <v>80</v>
      </c>
      <c r="J560" s="5"/>
      <c r="K560" s="5"/>
      <c r="L560" s="137">
        <f t="shared" si="248"/>
        <v>10615</v>
      </c>
      <c r="M560" s="137">
        <f t="shared" si="249"/>
        <v>10615</v>
      </c>
      <c r="N560" s="33">
        <f t="shared" si="241"/>
        <v>0</v>
      </c>
      <c r="S560">
        <v>1</v>
      </c>
      <c r="T560" s="29">
        <f t="shared" si="242"/>
        <v>0</v>
      </c>
      <c r="U560" s="29">
        <f t="shared" si="243"/>
        <v>0</v>
      </c>
      <c r="V560" s="29">
        <f t="shared" si="244"/>
        <v>0</v>
      </c>
      <c r="W560" s="29">
        <f t="shared" si="245"/>
        <v>0</v>
      </c>
      <c r="X560" s="29">
        <f t="shared" si="246"/>
        <v>10615</v>
      </c>
      <c r="Z560" s="29"/>
    </row>
    <row r="561" spans="1:26" x14ac:dyDescent="0.3">
      <c r="A561" s="5" t="s">
        <v>2443</v>
      </c>
      <c r="B561" s="5" t="s">
        <v>2444</v>
      </c>
      <c r="C561" s="5">
        <v>60</v>
      </c>
      <c r="D561" s="157">
        <v>7264</v>
      </c>
      <c r="E561" s="119">
        <v>44825</v>
      </c>
      <c r="F561" s="119">
        <v>44825</v>
      </c>
      <c r="G561" s="174">
        <v>0</v>
      </c>
      <c r="H561" s="5" t="s">
        <v>8335</v>
      </c>
      <c r="I561" s="22">
        <f t="shared" si="247"/>
        <v>60</v>
      </c>
      <c r="J561" s="5"/>
      <c r="K561" s="5"/>
      <c r="L561" s="137">
        <f t="shared" si="248"/>
        <v>7264</v>
      </c>
      <c r="M561" s="137">
        <f t="shared" si="249"/>
        <v>7264</v>
      </c>
      <c r="N561" s="33">
        <f t="shared" si="241"/>
        <v>0</v>
      </c>
      <c r="S561">
        <v>1</v>
      </c>
      <c r="T561" s="29">
        <f t="shared" si="242"/>
        <v>0</v>
      </c>
      <c r="U561" s="29">
        <f t="shared" si="243"/>
        <v>0</v>
      </c>
      <c r="V561" s="29">
        <f t="shared" si="244"/>
        <v>0</v>
      </c>
      <c r="W561" s="29">
        <f t="shared" si="245"/>
        <v>0</v>
      </c>
      <c r="X561" s="29">
        <f t="shared" si="246"/>
        <v>7264</v>
      </c>
      <c r="Z561" s="29"/>
    </row>
    <row r="562" spans="1:26" x14ac:dyDescent="0.3">
      <c r="A562" s="5" t="s">
        <v>2443</v>
      </c>
      <c r="B562" s="5" t="s">
        <v>2444</v>
      </c>
      <c r="C562" s="5">
        <v>60</v>
      </c>
      <c r="D562" s="157">
        <v>8313</v>
      </c>
      <c r="E562" s="119">
        <v>44825</v>
      </c>
      <c r="F562" s="119">
        <v>44825</v>
      </c>
      <c r="G562" s="174">
        <v>0</v>
      </c>
      <c r="H562" s="5" t="s">
        <v>8356</v>
      </c>
      <c r="I562" s="22">
        <f t="shared" si="247"/>
        <v>60</v>
      </c>
      <c r="J562" s="5"/>
      <c r="K562" s="5"/>
      <c r="L562" s="137">
        <f t="shared" si="248"/>
        <v>8313</v>
      </c>
      <c r="M562" s="137">
        <f t="shared" si="249"/>
        <v>8313</v>
      </c>
      <c r="N562" s="33">
        <f t="shared" si="241"/>
        <v>0</v>
      </c>
      <c r="S562">
        <v>1</v>
      </c>
      <c r="T562" s="29">
        <f t="shared" si="242"/>
        <v>0</v>
      </c>
      <c r="U562" s="29">
        <f t="shared" si="243"/>
        <v>0</v>
      </c>
      <c r="V562" s="29">
        <f t="shared" si="244"/>
        <v>0</v>
      </c>
      <c r="W562" s="29">
        <f t="shared" si="245"/>
        <v>0</v>
      </c>
      <c r="X562" s="29">
        <f t="shared" si="246"/>
        <v>8313</v>
      </c>
      <c r="Z562" s="29"/>
    </row>
    <row r="563" spans="1:26" x14ac:dyDescent="0.3">
      <c r="A563" s="5" t="s">
        <v>2436</v>
      </c>
      <c r="B563" s="5" t="s">
        <v>2437</v>
      </c>
      <c r="C563" s="5">
        <v>500</v>
      </c>
      <c r="D563" s="160">
        <v>592</v>
      </c>
      <c r="E563" s="119">
        <v>44825</v>
      </c>
      <c r="F563" s="119">
        <v>44825</v>
      </c>
      <c r="G563" s="174">
        <v>0</v>
      </c>
      <c r="H563" s="5" t="s">
        <v>8320</v>
      </c>
      <c r="I563" s="22">
        <f t="shared" si="247"/>
        <v>500</v>
      </c>
      <c r="J563" s="5"/>
      <c r="K563" s="5"/>
      <c r="L563" s="137">
        <f t="shared" si="248"/>
        <v>592</v>
      </c>
      <c r="M563" s="137">
        <f t="shared" si="249"/>
        <v>592</v>
      </c>
      <c r="N563" s="33">
        <f t="shared" si="241"/>
        <v>0</v>
      </c>
      <c r="P563">
        <v>1</v>
      </c>
      <c r="T563" s="29">
        <f t="shared" si="242"/>
        <v>0</v>
      </c>
      <c r="U563" s="29">
        <f t="shared" si="243"/>
        <v>592</v>
      </c>
      <c r="V563" s="29">
        <f t="shared" si="244"/>
        <v>0</v>
      </c>
      <c r="W563" s="29">
        <f t="shared" si="245"/>
        <v>0</v>
      </c>
      <c r="X563" s="29">
        <f t="shared" si="246"/>
        <v>0</v>
      </c>
      <c r="Z563" s="29"/>
    </row>
    <row r="564" spans="1:26" x14ac:dyDescent="0.3">
      <c r="A564" s="5" t="s">
        <v>2422</v>
      </c>
      <c r="B564" s="5" t="s">
        <v>2423</v>
      </c>
      <c r="C564" s="5">
        <v>160</v>
      </c>
      <c r="D564" s="157">
        <v>19698</v>
      </c>
      <c r="E564" s="119">
        <v>44826</v>
      </c>
      <c r="F564" s="119">
        <v>44848</v>
      </c>
      <c r="G564" s="174">
        <v>0</v>
      </c>
      <c r="H564" s="5" t="s">
        <v>8343</v>
      </c>
      <c r="I564" s="22">
        <f t="shared" si="247"/>
        <v>160</v>
      </c>
      <c r="J564" s="5"/>
      <c r="K564" s="5"/>
      <c r="L564" s="137">
        <f t="shared" si="248"/>
        <v>19698</v>
      </c>
      <c r="M564" s="137">
        <f t="shared" si="249"/>
        <v>19698</v>
      </c>
      <c r="N564" s="33">
        <f t="shared" si="241"/>
        <v>0</v>
      </c>
      <c r="S564">
        <v>1</v>
      </c>
      <c r="T564" s="29">
        <f t="shared" si="242"/>
        <v>0</v>
      </c>
      <c r="U564" s="29">
        <f t="shared" si="243"/>
        <v>0</v>
      </c>
      <c r="V564" s="29">
        <f t="shared" si="244"/>
        <v>0</v>
      </c>
      <c r="W564" s="29">
        <f t="shared" si="245"/>
        <v>0</v>
      </c>
      <c r="X564" s="29">
        <f t="shared" si="246"/>
        <v>19698</v>
      </c>
      <c r="Z564" s="29"/>
    </row>
    <row r="565" spans="1:26" x14ac:dyDescent="0.3">
      <c r="A565" s="5" t="s">
        <v>2422</v>
      </c>
      <c r="B565" s="5" t="s">
        <v>2423</v>
      </c>
      <c r="C565" s="5">
        <v>64</v>
      </c>
      <c r="D565" s="157">
        <v>7879</v>
      </c>
      <c r="E565" s="119">
        <v>44826</v>
      </c>
      <c r="F565" s="119">
        <v>44848</v>
      </c>
      <c r="G565" s="174">
        <v>0</v>
      </c>
      <c r="H565" s="5" t="s">
        <v>8346</v>
      </c>
      <c r="I565" s="22">
        <f t="shared" si="247"/>
        <v>64</v>
      </c>
      <c r="J565" s="5"/>
      <c r="K565" s="5"/>
      <c r="L565" s="137">
        <f t="shared" si="248"/>
        <v>7879</v>
      </c>
      <c r="M565" s="137">
        <f t="shared" si="249"/>
        <v>7879</v>
      </c>
      <c r="N565" s="33">
        <f t="shared" si="241"/>
        <v>0</v>
      </c>
      <c r="S565">
        <v>1</v>
      </c>
      <c r="T565" s="29">
        <f t="shared" si="242"/>
        <v>0</v>
      </c>
      <c r="U565" s="29">
        <f t="shared" si="243"/>
        <v>0</v>
      </c>
      <c r="V565" s="29">
        <f t="shared" si="244"/>
        <v>0</v>
      </c>
      <c r="W565" s="29">
        <f t="shared" si="245"/>
        <v>0</v>
      </c>
      <c r="X565" s="29">
        <f t="shared" si="246"/>
        <v>7879</v>
      </c>
      <c r="Z565" s="29"/>
    </row>
    <row r="566" spans="1:26" x14ac:dyDescent="0.3">
      <c r="A566" s="5" t="s">
        <v>2422</v>
      </c>
      <c r="B566" s="5" t="s">
        <v>2423</v>
      </c>
      <c r="C566" s="5">
        <v>32</v>
      </c>
      <c r="D566" s="157">
        <v>5084</v>
      </c>
      <c r="E566" s="119">
        <v>44826</v>
      </c>
      <c r="F566" s="119">
        <v>44848</v>
      </c>
      <c r="G566" s="174">
        <v>0</v>
      </c>
      <c r="H566" s="5" t="s">
        <v>8344</v>
      </c>
      <c r="I566" s="22">
        <f t="shared" si="247"/>
        <v>32</v>
      </c>
      <c r="J566" s="5"/>
      <c r="K566" s="5"/>
      <c r="L566" s="137">
        <f t="shared" si="248"/>
        <v>5084</v>
      </c>
      <c r="M566" s="137">
        <f t="shared" si="249"/>
        <v>5084</v>
      </c>
      <c r="N566" s="33">
        <f t="shared" si="241"/>
        <v>0</v>
      </c>
      <c r="S566">
        <v>1</v>
      </c>
      <c r="T566" s="29">
        <f t="shared" si="242"/>
        <v>0</v>
      </c>
      <c r="U566" s="29">
        <f t="shared" si="243"/>
        <v>0</v>
      </c>
      <c r="V566" s="29">
        <f t="shared" si="244"/>
        <v>0</v>
      </c>
      <c r="W566" s="29">
        <f t="shared" si="245"/>
        <v>0</v>
      </c>
      <c r="X566" s="29">
        <f t="shared" si="246"/>
        <v>5084</v>
      </c>
      <c r="Z566" s="29"/>
    </row>
    <row r="567" spans="1:26" x14ac:dyDescent="0.3">
      <c r="A567" s="5" t="s">
        <v>2422</v>
      </c>
      <c r="B567" s="5" t="s">
        <v>2423</v>
      </c>
      <c r="C567" s="5">
        <v>32</v>
      </c>
      <c r="D567" s="157">
        <v>3940</v>
      </c>
      <c r="E567" s="119">
        <v>44826</v>
      </c>
      <c r="F567" s="119">
        <v>44848</v>
      </c>
      <c r="G567" s="174">
        <v>0</v>
      </c>
      <c r="H567" s="5" t="s">
        <v>8345</v>
      </c>
      <c r="I567" s="22">
        <f t="shared" si="247"/>
        <v>32</v>
      </c>
      <c r="J567" s="5"/>
      <c r="K567" s="5"/>
      <c r="L567" s="137">
        <f t="shared" si="248"/>
        <v>3940</v>
      </c>
      <c r="M567" s="137">
        <f t="shared" si="249"/>
        <v>3940</v>
      </c>
      <c r="N567" s="33">
        <f t="shared" si="241"/>
        <v>0</v>
      </c>
      <c r="S567">
        <v>1</v>
      </c>
      <c r="T567" s="29">
        <f t="shared" si="242"/>
        <v>0</v>
      </c>
      <c r="U567" s="29">
        <f t="shared" si="243"/>
        <v>0</v>
      </c>
      <c r="V567" s="29">
        <f t="shared" si="244"/>
        <v>0</v>
      </c>
      <c r="W567" s="29">
        <f t="shared" si="245"/>
        <v>0</v>
      </c>
      <c r="X567" s="29">
        <f t="shared" si="246"/>
        <v>3940</v>
      </c>
      <c r="Z567" s="29"/>
    </row>
    <row r="568" spans="1:26" x14ac:dyDescent="0.3">
      <c r="A568" s="5" t="s">
        <v>2422</v>
      </c>
      <c r="B568" s="5" t="s">
        <v>2423</v>
      </c>
      <c r="C568" s="5">
        <v>320</v>
      </c>
      <c r="D568" s="157">
        <v>43177</v>
      </c>
      <c r="E568" s="119">
        <v>44826</v>
      </c>
      <c r="F568" s="119">
        <v>44848</v>
      </c>
      <c r="G568" s="174">
        <v>0</v>
      </c>
      <c r="H568" s="5" t="s">
        <v>8337</v>
      </c>
      <c r="I568" s="22">
        <f t="shared" si="247"/>
        <v>320</v>
      </c>
      <c r="J568" s="5"/>
      <c r="K568" s="5"/>
      <c r="L568" s="137">
        <f t="shared" si="248"/>
        <v>43177</v>
      </c>
      <c r="M568" s="137">
        <f t="shared" si="249"/>
        <v>43177</v>
      </c>
      <c r="N568" s="33">
        <f t="shared" si="241"/>
        <v>0</v>
      </c>
      <c r="S568">
        <v>1</v>
      </c>
      <c r="T568" s="29">
        <f t="shared" si="242"/>
        <v>0</v>
      </c>
      <c r="U568" s="29">
        <f t="shared" si="243"/>
        <v>0</v>
      </c>
      <c r="V568" s="29">
        <f t="shared" si="244"/>
        <v>0</v>
      </c>
      <c r="W568" s="29">
        <f t="shared" si="245"/>
        <v>0</v>
      </c>
      <c r="X568" s="29">
        <f t="shared" si="246"/>
        <v>43177</v>
      </c>
      <c r="Z568" s="29"/>
    </row>
    <row r="569" spans="1:26" x14ac:dyDescent="0.3">
      <c r="A569" s="5" t="s">
        <v>2438</v>
      </c>
      <c r="B569" s="5" t="s">
        <v>2439</v>
      </c>
      <c r="C569" s="5">
        <v>500</v>
      </c>
      <c r="D569" s="160">
        <v>599</v>
      </c>
      <c r="E569" s="119">
        <v>44826</v>
      </c>
      <c r="F569" s="119">
        <v>44848</v>
      </c>
      <c r="G569" s="174">
        <v>0</v>
      </c>
      <c r="H569" s="5" t="s">
        <v>8320</v>
      </c>
      <c r="I569" s="22">
        <f t="shared" si="247"/>
        <v>500</v>
      </c>
      <c r="J569" s="5"/>
      <c r="K569" s="5"/>
      <c r="L569" s="137">
        <f t="shared" si="248"/>
        <v>599</v>
      </c>
      <c r="M569" s="137">
        <f t="shared" si="249"/>
        <v>599</v>
      </c>
      <c r="N569" s="33">
        <f t="shared" si="241"/>
        <v>0</v>
      </c>
      <c r="P569">
        <v>1</v>
      </c>
      <c r="T569" s="29">
        <f t="shared" si="242"/>
        <v>0</v>
      </c>
      <c r="U569" s="29">
        <f t="shared" si="243"/>
        <v>599</v>
      </c>
      <c r="V569" s="29">
        <f t="shared" si="244"/>
        <v>0</v>
      </c>
      <c r="W569" s="29">
        <f t="shared" si="245"/>
        <v>0</v>
      </c>
      <c r="X569" s="29">
        <f t="shared" si="246"/>
        <v>0</v>
      </c>
      <c r="Z569" s="29"/>
    </row>
    <row r="570" spans="1:26" x14ac:dyDescent="0.3">
      <c r="A570" s="5" t="s">
        <v>2424</v>
      </c>
      <c r="B570" s="5" t="s">
        <v>2425</v>
      </c>
      <c r="C570" s="5">
        <v>8</v>
      </c>
      <c r="D570" s="157">
        <v>1287</v>
      </c>
      <c r="E570" s="119">
        <v>44851</v>
      </c>
      <c r="F570" s="119">
        <v>44855</v>
      </c>
      <c r="G570" s="174">
        <v>0</v>
      </c>
      <c r="H570" s="5" t="s">
        <v>8344</v>
      </c>
      <c r="I570" s="22">
        <f t="shared" si="247"/>
        <v>8</v>
      </c>
      <c r="J570" s="5"/>
      <c r="K570" s="5"/>
      <c r="L570" s="137">
        <f t="shared" si="248"/>
        <v>1287</v>
      </c>
      <c r="M570" s="137">
        <f t="shared" si="249"/>
        <v>1287</v>
      </c>
      <c r="N570" s="33">
        <f t="shared" si="241"/>
        <v>0</v>
      </c>
      <c r="S570">
        <v>1</v>
      </c>
      <c r="T570" s="29">
        <f t="shared" si="242"/>
        <v>0</v>
      </c>
      <c r="U570" s="29">
        <f t="shared" si="243"/>
        <v>0</v>
      </c>
      <c r="V570" s="29">
        <f t="shared" si="244"/>
        <v>0</v>
      </c>
      <c r="W570" s="29">
        <f t="shared" si="245"/>
        <v>0</v>
      </c>
      <c r="X570" s="29">
        <f t="shared" si="246"/>
        <v>1287</v>
      </c>
      <c r="Z570" s="29"/>
    </row>
    <row r="571" spans="1:26" x14ac:dyDescent="0.3">
      <c r="A571" s="5" t="s">
        <v>2424</v>
      </c>
      <c r="B571" s="5" t="s">
        <v>2425</v>
      </c>
      <c r="C571" s="5">
        <v>8</v>
      </c>
      <c r="D571" s="160">
        <v>998</v>
      </c>
      <c r="E571" s="119">
        <v>44851</v>
      </c>
      <c r="F571" s="119">
        <v>44855</v>
      </c>
      <c r="G571" s="174">
        <v>0</v>
      </c>
      <c r="H571" s="5" t="s">
        <v>8343</v>
      </c>
      <c r="I571" s="22">
        <f t="shared" si="247"/>
        <v>8</v>
      </c>
      <c r="J571" s="5"/>
      <c r="K571" s="5"/>
      <c r="L571" s="137">
        <f t="shared" si="248"/>
        <v>998</v>
      </c>
      <c r="M571" s="137">
        <f t="shared" si="249"/>
        <v>998</v>
      </c>
      <c r="N571" s="33">
        <f t="shared" si="241"/>
        <v>0</v>
      </c>
      <c r="S571">
        <v>1</v>
      </c>
      <c r="T571" s="29">
        <f t="shared" si="242"/>
        <v>0</v>
      </c>
      <c r="U571" s="29">
        <f t="shared" si="243"/>
        <v>0</v>
      </c>
      <c r="V571" s="29">
        <f t="shared" si="244"/>
        <v>0</v>
      </c>
      <c r="W571" s="29">
        <f t="shared" si="245"/>
        <v>0</v>
      </c>
      <c r="X571" s="29">
        <f t="shared" si="246"/>
        <v>998</v>
      </c>
      <c r="Z571" s="29"/>
    </row>
    <row r="572" spans="1:26" x14ac:dyDescent="0.3">
      <c r="A572" s="5" t="s">
        <v>2424</v>
      </c>
      <c r="B572" s="5" t="s">
        <v>2425</v>
      </c>
      <c r="C572" s="5">
        <v>8</v>
      </c>
      <c r="D572" s="160">
        <v>998</v>
      </c>
      <c r="E572" s="119">
        <v>44851</v>
      </c>
      <c r="F572" s="119">
        <v>44855</v>
      </c>
      <c r="G572" s="174">
        <v>0</v>
      </c>
      <c r="H572" s="5" t="s">
        <v>8345</v>
      </c>
      <c r="I572" s="22">
        <f t="shared" si="247"/>
        <v>8</v>
      </c>
      <c r="J572" s="5"/>
      <c r="K572" s="5"/>
      <c r="L572" s="137">
        <f t="shared" si="248"/>
        <v>998</v>
      </c>
      <c r="M572" s="137">
        <f t="shared" si="249"/>
        <v>998</v>
      </c>
      <c r="N572" s="33">
        <f t="shared" si="241"/>
        <v>0</v>
      </c>
      <c r="S572">
        <v>1</v>
      </c>
      <c r="T572" s="29">
        <f t="shared" si="242"/>
        <v>0</v>
      </c>
      <c r="U572" s="29">
        <f t="shared" si="243"/>
        <v>0</v>
      </c>
      <c r="V572" s="29">
        <f t="shared" si="244"/>
        <v>0</v>
      </c>
      <c r="W572" s="29">
        <f t="shared" si="245"/>
        <v>0</v>
      </c>
      <c r="X572" s="29">
        <f t="shared" si="246"/>
        <v>998</v>
      </c>
      <c r="Z572" s="29"/>
    </row>
    <row r="573" spans="1:26" x14ac:dyDescent="0.3">
      <c r="A573" s="5" t="s">
        <v>2424</v>
      </c>
      <c r="B573" s="5" t="s">
        <v>2425</v>
      </c>
      <c r="C573" s="5">
        <v>8</v>
      </c>
      <c r="D573" s="160">
        <v>998</v>
      </c>
      <c r="E573" s="119">
        <v>44851</v>
      </c>
      <c r="F573" s="119">
        <v>44855</v>
      </c>
      <c r="G573" s="174">
        <v>0</v>
      </c>
      <c r="H573" s="5" t="s">
        <v>8346</v>
      </c>
      <c r="I573" s="22">
        <f t="shared" si="247"/>
        <v>8</v>
      </c>
      <c r="J573" s="5"/>
      <c r="K573" s="5"/>
      <c r="L573" s="137">
        <f t="shared" si="248"/>
        <v>998</v>
      </c>
      <c r="M573" s="137">
        <f t="shared" si="249"/>
        <v>998</v>
      </c>
      <c r="N573" s="33">
        <f t="shared" si="241"/>
        <v>0</v>
      </c>
      <c r="S573">
        <v>1</v>
      </c>
      <c r="T573" s="29">
        <f t="shared" si="242"/>
        <v>0</v>
      </c>
      <c r="U573" s="29">
        <f t="shared" si="243"/>
        <v>0</v>
      </c>
      <c r="V573" s="29">
        <f t="shared" si="244"/>
        <v>0</v>
      </c>
      <c r="W573" s="29">
        <f t="shared" si="245"/>
        <v>0</v>
      </c>
      <c r="X573" s="29">
        <f t="shared" si="246"/>
        <v>998</v>
      </c>
      <c r="Z573" s="29"/>
    </row>
    <row r="574" spans="1:26" x14ac:dyDescent="0.3">
      <c r="A574" s="5" t="s">
        <v>2426</v>
      </c>
      <c r="B574" s="5" t="s">
        <v>2427</v>
      </c>
      <c r="C574" s="5">
        <v>8</v>
      </c>
      <c r="D574" s="157">
        <v>1287</v>
      </c>
      <c r="E574" s="119">
        <v>44858</v>
      </c>
      <c r="F574" s="119">
        <v>44869</v>
      </c>
      <c r="G574" s="174">
        <v>0</v>
      </c>
      <c r="H574" s="5" t="s">
        <v>8344</v>
      </c>
      <c r="I574" s="22">
        <f t="shared" si="247"/>
        <v>8</v>
      </c>
      <c r="J574" s="5"/>
      <c r="K574" s="5"/>
      <c r="L574" s="137">
        <f t="shared" si="248"/>
        <v>1287</v>
      </c>
      <c r="M574" s="137">
        <f t="shared" si="249"/>
        <v>1287</v>
      </c>
      <c r="N574" s="33">
        <f t="shared" si="241"/>
        <v>0</v>
      </c>
      <c r="S574">
        <v>1</v>
      </c>
      <c r="T574" s="29">
        <f t="shared" si="242"/>
        <v>0</v>
      </c>
      <c r="U574" s="29">
        <f t="shared" si="243"/>
        <v>0</v>
      </c>
      <c r="V574" s="29">
        <f t="shared" si="244"/>
        <v>0</v>
      </c>
      <c r="W574" s="29">
        <f t="shared" si="245"/>
        <v>0</v>
      </c>
      <c r="X574" s="29">
        <f t="shared" si="246"/>
        <v>1287</v>
      </c>
      <c r="Z574" s="29"/>
    </row>
    <row r="575" spans="1:26" x14ac:dyDescent="0.3">
      <c r="A575" s="5" t="s">
        <v>2426</v>
      </c>
      <c r="B575" s="5" t="s">
        <v>2427</v>
      </c>
      <c r="C575" s="5">
        <v>8</v>
      </c>
      <c r="D575" s="160">
        <v>998</v>
      </c>
      <c r="E575" s="119">
        <v>44858</v>
      </c>
      <c r="F575" s="119">
        <v>44869</v>
      </c>
      <c r="G575" s="174">
        <v>0</v>
      </c>
      <c r="H575" s="5" t="s">
        <v>8343</v>
      </c>
      <c r="I575" s="22">
        <f t="shared" si="247"/>
        <v>8</v>
      </c>
      <c r="J575" s="5"/>
      <c r="K575" s="5"/>
      <c r="L575" s="137">
        <f t="shared" si="248"/>
        <v>998</v>
      </c>
      <c r="M575" s="137">
        <f t="shared" si="249"/>
        <v>998</v>
      </c>
      <c r="N575" s="33">
        <f t="shared" si="241"/>
        <v>0</v>
      </c>
      <c r="S575">
        <v>1</v>
      </c>
      <c r="T575" s="29">
        <f t="shared" si="242"/>
        <v>0</v>
      </c>
      <c r="U575" s="29">
        <f t="shared" si="243"/>
        <v>0</v>
      </c>
      <c r="V575" s="29">
        <f t="shared" si="244"/>
        <v>0</v>
      </c>
      <c r="W575" s="29">
        <f t="shared" si="245"/>
        <v>0</v>
      </c>
      <c r="X575" s="29">
        <f t="shared" si="246"/>
        <v>998</v>
      </c>
      <c r="Z575" s="29"/>
    </row>
    <row r="576" spans="1:26" x14ac:dyDescent="0.3">
      <c r="A576" s="5" t="s">
        <v>2426</v>
      </c>
      <c r="B576" s="5" t="s">
        <v>2427</v>
      </c>
      <c r="C576" s="5">
        <v>8</v>
      </c>
      <c r="D576" s="160">
        <v>998</v>
      </c>
      <c r="E576" s="119">
        <v>44858</v>
      </c>
      <c r="F576" s="119">
        <v>44869</v>
      </c>
      <c r="G576" s="174">
        <v>0</v>
      </c>
      <c r="H576" s="5" t="s">
        <v>8345</v>
      </c>
      <c r="I576" s="22">
        <f t="shared" si="247"/>
        <v>8</v>
      </c>
      <c r="J576" s="5"/>
      <c r="K576" s="5"/>
      <c r="L576" s="137">
        <f t="shared" si="248"/>
        <v>998</v>
      </c>
      <c r="M576" s="137">
        <f t="shared" si="249"/>
        <v>998</v>
      </c>
      <c r="N576" s="33">
        <f t="shared" si="241"/>
        <v>0</v>
      </c>
      <c r="S576">
        <v>1</v>
      </c>
      <c r="T576" s="29">
        <f t="shared" si="242"/>
        <v>0</v>
      </c>
      <c r="U576" s="29">
        <f t="shared" si="243"/>
        <v>0</v>
      </c>
      <c r="V576" s="29">
        <f t="shared" si="244"/>
        <v>0</v>
      </c>
      <c r="W576" s="29">
        <f t="shared" si="245"/>
        <v>0</v>
      </c>
      <c r="X576" s="29">
        <f t="shared" si="246"/>
        <v>998</v>
      </c>
      <c r="Z576" s="29"/>
    </row>
    <row r="577" spans="1:26" x14ac:dyDescent="0.3">
      <c r="A577" s="5" t="s">
        <v>2426</v>
      </c>
      <c r="B577" s="5" t="s">
        <v>2427</v>
      </c>
      <c r="C577" s="5">
        <v>8</v>
      </c>
      <c r="D577" s="160">
        <v>998</v>
      </c>
      <c r="E577" s="119">
        <v>44858</v>
      </c>
      <c r="F577" s="119">
        <v>44869</v>
      </c>
      <c r="G577" s="174">
        <v>0</v>
      </c>
      <c r="H577" s="5" t="s">
        <v>8346</v>
      </c>
      <c r="I577" s="22">
        <f t="shared" si="247"/>
        <v>8</v>
      </c>
      <c r="J577" s="5"/>
      <c r="K577" s="5"/>
      <c r="L577" s="137">
        <f t="shared" si="248"/>
        <v>998</v>
      </c>
      <c r="M577" s="137">
        <f t="shared" si="249"/>
        <v>998</v>
      </c>
      <c r="N577" s="33">
        <f t="shared" si="241"/>
        <v>0</v>
      </c>
      <c r="S577">
        <v>1</v>
      </c>
      <c r="T577" s="29">
        <f t="shared" si="242"/>
        <v>0</v>
      </c>
      <c r="U577" s="29">
        <f t="shared" si="243"/>
        <v>0</v>
      </c>
      <c r="V577" s="29">
        <f t="shared" si="244"/>
        <v>0</v>
      </c>
      <c r="W577" s="29">
        <f t="shared" si="245"/>
        <v>0</v>
      </c>
      <c r="X577" s="29">
        <f t="shared" si="246"/>
        <v>998</v>
      </c>
      <c r="Z577" s="29"/>
    </row>
    <row r="578" spans="1:26" x14ac:dyDescent="0.3">
      <c r="A578" s="5" t="s">
        <v>2428</v>
      </c>
      <c r="B578" s="5" t="s">
        <v>2429</v>
      </c>
      <c r="C578" s="5">
        <v>400</v>
      </c>
      <c r="D578" s="157">
        <v>75226</v>
      </c>
      <c r="E578" s="119">
        <v>44872</v>
      </c>
      <c r="F578" s="119">
        <v>44909</v>
      </c>
      <c r="G578" s="174">
        <v>0</v>
      </c>
      <c r="H578" s="5" t="s">
        <v>8348</v>
      </c>
      <c r="I578" s="22">
        <f t="shared" si="247"/>
        <v>400</v>
      </c>
      <c r="J578" s="5"/>
      <c r="K578" s="5"/>
      <c r="L578" s="137">
        <f t="shared" si="248"/>
        <v>75226</v>
      </c>
      <c r="M578" s="137">
        <f t="shared" si="249"/>
        <v>75226</v>
      </c>
      <c r="N578" s="33">
        <f t="shared" si="241"/>
        <v>0</v>
      </c>
      <c r="S578">
        <v>1</v>
      </c>
      <c r="T578" s="29">
        <f t="shared" si="242"/>
        <v>0</v>
      </c>
      <c r="U578" s="29">
        <f t="shared" si="243"/>
        <v>0</v>
      </c>
      <c r="V578" s="29">
        <f t="shared" si="244"/>
        <v>0</v>
      </c>
      <c r="W578" s="29">
        <f t="shared" si="245"/>
        <v>0</v>
      </c>
      <c r="X578" s="29">
        <f t="shared" si="246"/>
        <v>75226</v>
      </c>
      <c r="Z578" s="29"/>
    </row>
    <row r="579" spans="1:26" x14ac:dyDescent="0.3">
      <c r="A579" s="5" t="s">
        <v>2440</v>
      </c>
      <c r="B579" s="5" t="s">
        <v>2441</v>
      </c>
      <c r="C579" s="5">
        <v>500</v>
      </c>
      <c r="D579" s="160">
        <v>604</v>
      </c>
      <c r="E579" s="119">
        <v>44872</v>
      </c>
      <c r="F579" s="119">
        <v>44909</v>
      </c>
      <c r="G579" s="174">
        <v>0</v>
      </c>
      <c r="H579" s="5" t="s">
        <v>8320</v>
      </c>
      <c r="I579" s="22">
        <f t="shared" si="247"/>
        <v>500</v>
      </c>
      <c r="J579" s="5"/>
      <c r="K579" s="5"/>
      <c r="L579" s="137">
        <f t="shared" si="248"/>
        <v>604</v>
      </c>
      <c r="M579" s="137">
        <f t="shared" si="249"/>
        <v>604</v>
      </c>
      <c r="N579" s="33">
        <f t="shared" si="241"/>
        <v>0</v>
      </c>
      <c r="P579">
        <v>1</v>
      </c>
      <c r="T579" s="29">
        <f t="shared" si="242"/>
        <v>0</v>
      </c>
      <c r="U579" s="29">
        <f t="shared" si="243"/>
        <v>604</v>
      </c>
      <c r="V579" s="29">
        <f t="shared" si="244"/>
        <v>0</v>
      </c>
      <c r="W579" s="29">
        <f t="shared" si="245"/>
        <v>0</v>
      </c>
      <c r="X579" s="29">
        <f t="shared" si="246"/>
        <v>0</v>
      </c>
      <c r="Z579" s="29"/>
    </row>
    <row r="580" spans="1:26" x14ac:dyDescent="0.3">
      <c r="A580" s="140" t="s">
        <v>8644</v>
      </c>
      <c r="B580" s="140"/>
      <c r="C580" s="140">
        <v>34252</v>
      </c>
      <c r="D580" s="158">
        <v>210240</v>
      </c>
      <c r="E580" s="140" t="s">
        <v>8453</v>
      </c>
      <c r="F580" s="147">
        <v>44951</v>
      </c>
      <c r="G580" s="175"/>
      <c r="H580" s="140"/>
      <c r="I580" s="145"/>
      <c r="J580" s="140"/>
      <c r="K580" s="140"/>
      <c r="L580" s="142"/>
      <c r="M580" s="142"/>
      <c r="N580" s="149"/>
      <c r="T580" s="29"/>
      <c r="U580" s="29"/>
      <c r="V580" s="29"/>
      <c r="W580" s="29"/>
      <c r="X580" s="29"/>
      <c r="Z580" s="29"/>
    </row>
    <row r="581" spans="1:26" x14ac:dyDescent="0.3">
      <c r="A581" s="5" t="s">
        <v>2650</v>
      </c>
      <c r="B581" s="5" t="s">
        <v>2651</v>
      </c>
      <c r="C581" s="5">
        <v>4</v>
      </c>
      <c r="D581" s="160">
        <v>644</v>
      </c>
      <c r="E581" s="119">
        <v>44860</v>
      </c>
      <c r="F581" s="119">
        <v>44866</v>
      </c>
      <c r="G581" s="174">
        <v>0</v>
      </c>
      <c r="H581" s="5" t="s">
        <v>8344</v>
      </c>
      <c r="I581" s="22">
        <f>C581*(1-G581)</f>
        <v>4</v>
      </c>
      <c r="J581" s="5"/>
      <c r="K581" s="5"/>
      <c r="L581" s="137">
        <f>D581*(1-G581)</f>
        <v>644</v>
      </c>
      <c r="M581" s="137">
        <f>IF(J581="",L581,(D581/C581)*J581)</f>
        <v>644</v>
      </c>
      <c r="N581" s="33">
        <f t="shared" si="241"/>
        <v>0</v>
      </c>
      <c r="S581">
        <v>1</v>
      </c>
      <c r="T581" s="29">
        <f t="shared" ref="T581:T612" si="250">O581*M581</f>
        <v>0</v>
      </c>
      <c r="U581" s="29">
        <f t="shared" ref="U581:U612" si="251">P581*M581</f>
        <v>0</v>
      </c>
      <c r="V581" s="29">
        <f t="shared" ref="V581:V612" si="252">Q581*M581</f>
        <v>0</v>
      </c>
      <c r="W581" s="29">
        <f t="shared" ref="W581:W612" si="253">R581*M581</f>
        <v>0</v>
      </c>
      <c r="X581" s="29">
        <f t="shared" ref="X581:X612" si="254">S581*M581</f>
        <v>644</v>
      </c>
      <c r="Z581" s="29"/>
    </row>
    <row r="582" spans="1:26" x14ac:dyDescent="0.3">
      <c r="A582" s="5" t="s">
        <v>2650</v>
      </c>
      <c r="B582" s="5" t="s">
        <v>2651</v>
      </c>
      <c r="C582" s="5">
        <v>16</v>
      </c>
      <c r="D582" s="157">
        <v>1995</v>
      </c>
      <c r="E582" s="119">
        <v>44860</v>
      </c>
      <c r="F582" s="119">
        <v>44866</v>
      </c>
      <c r="G582" s="174">
        <v>0</v>
      </c>
      <c r="H582" s="5" t="s">
        <v>8345</v>
      </c>
      <c r="I582" s="22">
        <f t="shared" ref="I582:I623" si="255">C582*(1-G582)</f>
        <v>16</v>
      </c>
      <c r="J582" s="5"/>
      <c r="K582" s="5"/>
      <c r="L582" s="137">
        <f t="shared" ref="L582:L623" si="256">D582*(1-G582)</f>
        <v>1995</v>
      </c>
      <c r="M582" s="137">
        <f t="shared" ref="M582:M623" si="257">IF(J582="",L582,(D582/C582)*J582)</f>
        <v>1995</v>
      </c>
      <c r="N582" s="33">
        <f t="shared" si="241"/>
        <v>0</v>
      </c>
      <c r="S582">
        <v>1</v>
      </c>
      <c r="T582" s="29">
        <f t="shared" si="250"/>
        <v>0</v>
      </c>
      <c r="U582" s="29">
        <f t="shared" si="251"/>
        <v>0</v>
      </c>
      <c r="V582" s="29">
        <f t="shared" si="252"/>
        <v>0</v>
      </c>
      <c r="W582" s="29">
        <f t="shared" si="253"/>
        <v>0</v>
      </c>
      <c r="X582" s="29">
        <f t="shared" si="254"/>
        <v>1995</v>
      </c>
      <c r="Z582" s="29"/>
    </row>
    <row r="583" spans="1:26" x14ac:dyDescent="0.3">
      <c r="A583" s="5" t="s">
        <v>2650</v>
      </c>
      <c r="B583" s="5" t="s">
        <v>2651</v>
      </c>
      <c r="C583" s="5">
        <v>60</v>
      </c>
      <c r="D583" s="157">
        <v>7482</v>
      </c>
      <c r="E583" s="119">
        <v>44860</v>
      </c>
      <c r="F583" s="119">
        <v>44866</v>
      </c>
      <c r="G583" s="174">
        <v>0</v>
      </c>
      <c r="H583" s="5" t="s">
        <v>8346</v>
      </c>
      <c r="I583" s="22">
        <f t="shared" si="255"/>
        <v>60</v>
      </c>
      <c r="J583" s="5"/>
      <c r="K583" s="5"/>
      <c r="L583" s="137">
        <f t="shared" si="256"/>
        <v>7482</v>
      </c>
      <c r="M583" s="137">
        <f t="shared" si="257"/>
        <v>7482</v>
      </c>
      <c r="N583" s="33">
        <f t="shared" si="241"/>
        <v>0</v>
      </c>
      <c r="S583">
        <v>1</v>
      </c>
      <c r="T583" s="29">
        <f t="shared" si="250"/>
        <v>0</v>
      </c>
      <c r="U583" s="29">
        <f t="shared" si="251"/>
        <v>0</v>
      </c>
      <c r="V583" s="29">
        <f t="shared" si="252"/>
        <v>0</v>
      </c>
      <c r="W583" s="29">
        <f t="shared" si="253"/>
        <v>0</v>
      </c>
      <c r="X583" s="29">
        <f t="shared" si="254"/>
        <v>7482</v>
      </c>
      <c r="Z583" s="29"/>
    </row>
    <row r="584" spans="1:26" x14ac:dyDescent="0.3">
      <c r="A584" s="5" t="s">
        <v>2650</v>
      </c>
      <c r="B584" s="5" t="s">
        <v>2651</v>
      </c>
      <c r="C584" s="5">
        <v>36</v>
      </c>
      <c r="D584" s="157">
        <v>4920</v>
      </c>
      <c r="E584" s="119">
        <v>44860</v>
      </c>
      <c r="F584" s="119">
        <v>44866</v>
      </c>
      <c r="G584" s="174">
        <v>0</v>
      </c>
      <c r="H584" s="5" t="s">
        <v>8337</v>
      </c>
      <c r="I584" s="22">
        <f t="shared" si="255"/>
        <v>36</v>
      </c>
      <c r="J584" s="5"/>
      <c r="K584" s="5"/>
      <c r="L584" s="137">
        <f t="shared" si="256"/>
        <v>4920</v>
      </c>
      <c r="M584" s="137">
        <f t="shared" si="257"/>
        <v>4920</v>
      </c>
      <c r="N584" s="33">
        <f t="shared" si="241"/>
        <v>0</v>
      </c>
      <c r="S584">
        <v>1</v>
      </c>
      <c r="T584" s="29">
        <f t="shared" si="250"/>
        <v>0</v>
      </c>
      <c r="U584" s="29">
        <f t="shared" si="251"/>
        <v>0</v>
      </c>
      <c r="V584" s="29">
        <f t="shared" si="252"/>
        <v>0</v>
      </c>
      <c r="W584" s="29">
        <f t="shared" si="253"/>
        <v>0</v>
      </c>
      <c r="X584" s="29">
        <f t="shared" si="254"/>
        <v>4920</v>
      </c>
      <c r="Z584" s="29"/>
    </row>
    <row r="585" spans="1:26" x14ac:dyDescent="0.3">
      <c r="A585" s="5" t="s">
        <v>2602</v>
      </c>
      <c r="B585" s="5" t="s">
        <v>7447</v>
      </c>
      <c r="C585" s="5">
        <v>60</v>
      </c>
      <c r="D585" s="157">
        <v>9374</v>
      </c>
      <c r="E585" s="5" t="s">
        <v>8453</v>
      </c>
      <c r="F585" s="119">
        <v>44712</v>
      </c>
      <c r="G585" s="174">
        <v>0.25</v>
      </c>
      <c r="H585" s="5" t="s">
        <v>8344</v>
      </c>
      <c r="I585" s="22">
        <f t="shared" si="255"/>
        <v>45</v>
      </c>
      <c r="J585" s="5"/>
      <c r="K585" s="5"/>
      <c r="L585" s="137">
        <f t="shared" si="256"/>
        <v>7030.5</v>
      </c>
      <c r="M585" s="137">
        <f t="shared" si="257"/>
        <v>7030.5</v>
      </c>
      <c r="N585" s="33">
        <f t="shared" si="241"/>
        <v>0</v>
      </c>
      <c r="S585">
        <v>1</v>
      </c>
      <c r="T585" s="29">
        <f t="shared" si="250"/>
        <v>0</v>
      </c>
      <c r="U585" s="29">
        <f t="shared" si="251"/>
        <v>0</v>
      </c>
      <c r="V585" s="29">
        <f t="shared" si="252"/>
        <v>0</v>
      </c>
      <c r="W585" s="29">
        <f t="shared" si="253"/>
        <v>0</v>
      </c>
      <c r="X585" s="29">
        <f t="shared" si="254"/>
        <v>7030.5</v>
      </c>
      <c r="Z585" s="29"/>
    </row>
    <row r="586" spans="1:26" x14ac:dyDescent="0.3">
      <c r="A586" s="5" t="s">
        <v>2602</v>
      </c>
      <c r="B586" s="5" t="s">
        <v>7447</v>
      </c>
      <c r="C586" s="5">
        <v>20</v>
      </c>
      <c r="D586" s="157">
        <v>2421</v>
      </c>
      <c r="E586" s="5" t="s">
        <v>8453</v>
      </c>
      <c r="F586" s="119">
        <v>44712</v>
      </c>
      <c r="G586" s="174">
        <v>0.25</v>
      </c>
      <c r="H586" s="5" t="s">
        <v>8345</v>
      </c>
      <c r="I586" s="22">
        <f t="shared" si="255"/>
        <v>15</v>
      </c>
      <c r="J586" s="5"/>
      <c r="K586" s="5"/>
      <c r="L586" s="137">
        <f t="shared" si="256"/>
        <v>1815.75</v>
      </c>
      <c r="M586" s="137">
        <f t="shared" si="257"/>
        <v>1815.75</v>
      </c>
      <c r="N586" s="33">
        <f t="shared" si="241"/>
        <v>0</v>
      </c>
      <c r="S586">
        <v>1</v>
      </c>
      <c r="T586" s="29">
        <f t="shared" si="250"/>
        <v>0</v>
      </c>
      <c r="U586" s="29">
        <f t="shared" si="251"/>
        <v>0</v>
      </c>
      <c r="V586" s="29">
        <f t="shared" si="252"/>
        <v>0</v>
      </c>
      <c r="W586" s="29">
        <f t="shared" si="253"/>
        <v>0</v>
      </c>
      <c r="X586" s="29">
        <f t="shared" si="254"/>
        <v>1815.75</v>
      </c>
      <c r="Z586" s="29"/>
    </row>
    <row r="587" spans="1:26" x14ac:dyDescent="0.3">
      <c r="A587" s="5" t="s">
        <v>2626</v>
      </c>
      <c r="B587" s="5" t="s">
        <v>7448</v>
      </c>
      <c r="C587" s="5">
        <v>30000</v>
      </c>
      <c r="D587" s="157">
        <v>35517</v>
      </c>
      <c r="E587" s="5" t="s">
        <v>8453</v>
      </c>
      <c r="F587" s="119">
        <v>44712</v>
      </c>
      <c r="G587" s="174">
        <v>0.25</v>
      </c>
      <c r="H587" s="5" t="s">
        <v>8320</v>
      </c>
      <c r="I587" s="22">
        <f t="shared" si="255"/>
        <v>22500</v>
      </c>
      <c r="J587" s="5"/>
      <c r="K587" s="5"/>
      <c r="L587" s="137">
        <f t="shared" si="256"/>
        <v>26637.75</v>
      </c>
      <c r="M587" s="137">
        <f t="shared" si="257"/>
        <v>26637.75</v>
      </c>
      <c r="N587" s="33">
        <f t="shared" si="241"/>
        <v>0</v>
      </c>
      <c r="O587">
        <v>1</v>
      </c>
      <c r="T587" s="29">
        <f t="shared" si="250"/>
        <v>26637.75</v>
      </c>
      <c r="U587" s="29">
        <f t="shared" si="251"/>
        <v>0</v>
      </c>
      <c r="V587" s="29">
        <f t="shared" si="252"/>
        <v>0</v>
      </c>
      <c r="W587" s="29">
        <f t="shared" si="253"/>
        <v>0</v>
      </c>
      <c r="X587" s="29">
        <f t="shared" si="254"/>
        <v>0</v>
      </c>
      <c r="Z587" s="29"/>
    </row>
    <row r="588" spans="1:26" x14ac:dyDescent="0.3">
      <c r="A588" s="5" t="s">
        <v>2606</v>
      </c>
      <c r="B588" s="5" t="s">
        <v>2607</v>
      </c>
      <c r="C588" s="5">
        <v>8</v>
      </c>
      <c r="D588" s="157">
        <v>1250</v>
      </c>
      <c r="E588" s="5" t="s">
        <v>8455</v>
      </c>
      <c r="F588" s="119">
        <v>44776</v>
      </c>
      <c r="G588" s="174">
        <v>0.25</v>
      </c>
      <c r="H588" s="5" t="s">
        <v>8344</v>
      </c>
      <c r="I588" s="22">
        <f t="shared" si="255"/>
        <v>6</v>
      </c>
      <c r="J588" s="5"/>
      <c r="K588" s="5"/>
      <c r="L588" s="137">
        <f t="shared" si="256"/>
        <v>937.5</v>
      </c>
      <c r="M588" s="137">
        <f t="shared" si="257"/>
        <v>937.5</v>
      </c>
      <c r="N588" s="33">
        <f t="shared" si="241"/>
        <v>0</v>
      </c>
      <c r="S588">
        <v>1</v>
      </c>
      <c r="T588" s="29">
        <f t="shared" si="250"/>
        <v>0</v>
      </c>
      <c r="U588" s="29">
        <f t="shared" si="251"/>
        <v>0</v>
      </c>
      <c r="V588" s="29">
        <f t="shared" si="252"/>
        <v>0</v>
      </c>
      <c r="W588" s="29">
        <f t="shared" si="253"/>
        <v>0</v>
      </c>
      <c r="X588" s="29">
        <f t="shared" si="254"/>
        <v>937.5</v>
      </c>
      <c r="Z588" s="29"/>
    </row>
    <row r="589" spans="1:26" x14ac:dyDescent="0.3">
      <c r="A589" s="5" t="s">
        <v>2606</v>
      </c>
      <c r="B589" s="5" t="s">
        <v>2607</v>
      </c>
      <c r="C589" s="5">
        <v>8</v>
      </c>
      <c r="D589" s="160">
        <v>969</v>
      </c>
      <c r="E589" s="5" t="s">
        <v>8455</v>
      </c>
      <c r="F589" s="119">
        <v>44776</v>
      </c>
      <c r="G589" s="174">
        <v>0.25</v>
      </c>
      <c r="H589" s="5" t="s">
        <v>8346</v>
      </c>
      <c r="I589" s="22">
        <f t="shared" si="255"/>
        <v>6</v>
      </c>
      <c r="J589" s="5"/>
      <c r="K589" s="5"/>
      <c r="L589" s="137">
        <f t="shared" si="256"/>
        <v>726.75</v>
      </c>
      <c r="M589" s="137">
        <f t="shared" si="257"/>
        <v>726.75</v>
      </c>
      <c r="N589" s="33">
        <f t="shared" si="241"/>
        <v>0</v>
      </c>
      <c r="S589">
        <v>1</v>
      </c>
      <c r="T589" s="29">
        <f t="shared" si="250"/>
        <v>0</v>
      </c>
      <c r="U589" s="29">
        <f t="shared" si="251"/>
        <v>0</v>
      </c>
      <c r="V589" s="29">
        <f t="shared" si="252"/>
        <v>0</v>
      </c>
      <c r="W589" s="29">
        <f t="shared" si="253"/>
        <v>0</v>
      </c>
      <c r="X589" s="29">
        <f t="shared" si="254"/>
        <v>726.75</v>
      </c>
      <c r="Z589" s="29"/>
    </row>
    <row r="590" spans="1:26" x14ac:dyDescent="0.3">
      <c r="A590" s="5" t="s">
        <v>2606</v>
      </c>
      <c r="B590" s="5" t="s">
        <v>2607</v>
      </c>
      <c r="C590" s="5">
        <v>8</v>
      </c>
      <c r="D590" s="160">
        <v>969</v>
      </c>
      <c r="E590" s="5" t="s">
        <v>8455</v>
      </c>
      <c r="F590" s="119">
        <v>44776</v>
      </c>
      <c r="G590" s="174">
        <v>0.25</v>
      </c>
      <c r="H590" s="5" t="s">
        <v>8345</v>
      </c>
      <c r="I590" s="22">
        <f t="shared" si="255"/>
        <v>6</v>
      </c>
      <c r="J590" s="5"/>
      <c r="K590" s="5"/>
      <c r="L590" s="137">
        <f t="shared" si="256"/>
        <v>726.75</v>
      </c>
      <c r="M590" s="137">
        <f t="shared" si="257"/>
        <v>726.75</v>
      </c>
      <c r="N590" s="33">
        <f t="shared" si="241"/>
        <v>0</v>
      </c>
      <c r="S590">
        <v>1</v>
      </c>
      <c r="T590" s="29">
        <f t="shared" si="250"/>
        <v>0</v>
      </c>
      <c r="U590" s="29">
        <f t="shared" si="251"/>
        <v>0</v>
      </c>
      <c r="V590" s="29">
        <f t="shared" si="252"/>
        <v>0</v>
      </c>
      <c r="W590" s="29">
        <f t="shared" si="253"/>
        <v>0</v>
      </c>
      <c r="X590" s="29">
        <f t="shared" si="254"/>
        <v>726.75</v>
      </c>
      <c r="Z590" s="29"/>
    </row>
    <row r="591" spans="1:26" x14ac:dyDescent="0.3">
      <c r="A591" s="5" t="s">
        <v>2608</v>
      </c>
      <c r="B591" s="5" t="s">
        <v>2609</v>
      </c>
      <c r="C591" s="5">
        <v>8</v>
      </c>
      <c r="D591" s="157">
        <v>1250</v>
      </c>
      <c r="E591" s="119">
        <v>44777</v>
      </c>
      <c r="F591" s="119">
        <v>44790</v>
      </c>
      <c r="G591" s="174">
        <v>0</v>
      </c>
      <c r="H591" s="5" t="s">
        <v>8344</v>
      </c>
      <c r="I591" s="22">
        <f t="shared" si="255"/>
        <v>8</v>
      </c>
      <c r="J591" s="5"/>
      <c r="K591" s="5"/>
      <c r="L591" s="137">
        <f t="shared" si="256"/>
        <v>1250</v>
      </c>
      <c r="M591" s="137">
        <f t="shared" si="257"/>
        <v>1250</v>
      </c>
      <c r="N591" s="33">
        <f t="shared" si="241"/>
        <v>0</v>
      </c>
      <c r="S591">
        <v>1</v>
      </c>
      <c r="T591" s="29">
        <f t="shared" si="250"/>
        <v>0</v>
      </c>
      <c r="U591" s="29">
        <f t="shared" si="251"/>
        <v>0</v>
      </c>
      <c r="V591" s="29">
        <f t="shared" si="252"/>
        <v>0</v>
      </c>
      <c r="W591" s="29">
        <f t="shared" si="253"/>
        <v>0</v>
      </c>
      <c r="X591" s="29">
        <f t="shared" si="254"/>
        <v>1250</v>
      </c>
      <c r="Z591" s="29"/>
    </row>
    <row r="592" spans="1:26" x14ac:dyDescent="0.3">
      <c r="A592" s="5" t="s">
        <v>2608</v>
      </c>
      <c r="B592" s="5" t="s">
        <v>2609</v>
      </c>
      <c r="C592" s="5">
        <v>8</v>
      </c>
      <c r="D592" s="160">
        <v>969</v>
      </c>
      <c r="E592" s="119">
        <v>44777</v>
      </c>
      <c r="F592" s="119">
        <v>44790</v>
      </c>
      <c r="G592" s="174">
        <v>0</v>
      </c>
      <c r="H592" s="5" t="s">
        <v>8346</v>
      </c>
      <c r="I592" s="22">
        <f t="shared" si="255"/>
        <v>8</v>
      </c>
      <c r="J592" s="5"/>
      <c r="K592" s="5"/>
      <c r="L592" s="137">
        <f t="shared" si="256"/>
        <v>969</v>
      </c>
      <c r="M592" s="137">
        <f t="shared" si="257"/>
        <v>969</v>
      </c>
      <c r="N592" s="33">
        <f t="shared" si="241"/>
        <v>0</v>
      </c>
      <c r="S592">
        <v>1</v>
      </c>
      <c r="T592" s="29">
        <f t="shared" si="250"/>
        <v>0</v>
      </c>
      <c r="U592" s="29">
        <f t="shared" si="251"/>
        <v>0</v>
      </c>
      <c r="V592" s="29">
        <f t="shared" si="252"/>
        <v>0</v>
      </c>
      <c r="W592" s="29">
        <f t="shared" si="253"/>
        <v>0</v>
      </c>
      <c r="X592" s="29">
        <f t="shared" si="254"/>
        <v>969</v>
      </c>
      <c r="Z592" s="29"/>
    </row>
    <row r="593" spans="1:26" x14ac:dyDescent="0.3">
      <c r="A593" s="5" t="s">
        <v>2608</v>
      </c>
      <c r="B593" s="5" t="s">
        <v>2609</v>
      </c>
      <c r="C593" s="5">
        <v>8</v>
      </c>
      <c r="D593" s="160">
        <v>969</v>
      </c>
      <c r="E593" s="119">
        <v>44777</v>
      </c>
      <c r="F593" s="119">
        <v>44790</v>
      </c>
      <c r="G593" s="174">
        <v>0</v>
      </c>
      <c r="H593" s="5" t="s">
        <v>8345</v>
      </c>
      <c r="I593" s="22">
        <f t="shared" si="255"/>
        <v>8</v>
      </c>
      <c r="J593" s="5"/>
      <c r="K593" s="5"/>
      <c r="L593" s="137">
        <f t="shared" si="256"/>
        <v>969</v>
      </c>
      <c r="M593" s="137">
        <f t="shared" si="257"/>
        <v>969</v>
      </c>
      <c r="N593" s="33">
        <f t="shared" si="241"/>
        <v>0</v>
      </c>
      <c r="S593">
        <v>1</v>
      </c>
      <c r="T593" s="29">
        <f t="shared" si="250"/>
        <v>0</v>
      </c>
      <c r="U593" s="29">
        <f t="shared" si="251"/>
        <v>0</v>
      </c>
      <c r="V593" s="29">
        <f t="shared" si="252"/>
        <v>0</v>
      </c>
      <c r="W593" s="29">
        <f t="shared" si="253"/>
        <v>0</v>
      </c>
      <c r="X593" s="29">
        <f t="shared" si="254"/>
        <v>969</v>
      </c>
      <c r="Z593" s="29"/>
    </row>
    <row r="594" spans="1:26" x14ac:dyDescent="0.3">
      <c r="A594" s="5" t="s">
        <v>2610</v>
      </c>
      <c r="B594" s="5" t="s">
        <v>2611</v>
      </c>
      <c r="C594" s="5">
        <v>8</v>
      </c>
      <c r="D594" s="157">
        <v>1250</v>
      </c>
      <c r="E594" s="119">
        <v>44826</v>
      </c>
      <c r="F594" s="119">
        <v>44832</v>
      </c>
      <c r="G594" s="174">
        <v>0</v>
      </c>
      <c r="H594" s="5" t="s">
        <v>8344</v>
      </c>
      <c r="I594" s="22">
        <f t="shared" si="255"/>
        <v>8</v>
      </c>
      <c r="J594" s="5"/>
      <c r="K594" s="5"/>
      <c r="L594" s="137">
        <f t="shared" si="256"/>
        <v>1250</v>
      </c>
      <c r="M594" s="137">
        <f t="shared" si="257"/>
        <v>1250</v>
      </c>
      <c r="N594" s="33">
        <f t="shared" si="241"/>
        <v>0</v>
      </c>
      <c r="S594">
        <v>1</v>
      </c>
      <c r="T594" s="29">
        <f t="shared" si="250"/>
        <v>0</v>
      </c>
      <c r="U594" s="29">
        <f t="shared" si="251"/>
        <v>0</v>
      </c>
      <c r="V594" s="29">
        <f t="shared" si="252"/>
        <v>0</v>
      </c>
      <c r="W594" s="29">
        <f t="shared" si="253"/>
        <v>0</v>
      </c>
      <c r="X594" s="29">
        <f t="shared" si="254"/>
        <v>1250</v>
      </c>
      <c r="Z594" s="29"/>
    </row>
    <row r="595" spans="1:26" x14ac:dyDescent="0.3">
      <c r="A595" s="5" t="s">
        <v>2610</v>
      </c>
      <c r="B595" s="5" t="s">
        <v>2611</v>
      </c>
      <c r="C595" s="5">
        <v>24</v>
      </c>
      <c r="D595" s="157">
        <v>2906</v>
      </c>
      <c r="E595" s="119">
        <v>44826</v>
      </c>
      <c r="F595" s="119">
        <v>44832</v>
      </c>
      <c r="G595" s="174">
        <v>0</v>
      </c>
      <c r="H595" s="5" t="s">
        <v>8346</v>
      </c>
      <c r="I595" s="22">
        <f t="shared" si="255"/>
        <v>24</v>
      </c>
      <c r="J595" s="5"/>
      <c r="K595" s="5"/>
      <c r="L595" s="137">
        <f t="shared" si="256"/>
        <v>2906</v>
      </c>
      <c r="M595" s="137">
        <f t="shared" si="257"/>
        <v>2906</v>
      </c>
      <c r="N595" s="33">
        <f t="shared" si="241"/>
        <v>0</v>
      </c>
      <c r="S595">
        <v>1</v>
      </c>
      <c r="T595" s="29">
        <f t="shared" si="250"/>
        <v>0</v>
      </c>
      <c r="U595" s="29">
        <f t="shared" si="251"/>
        <v>0</v>
      </c>
      <c r="V595" s="29">
        <f t="shared" si="252"/>
        <v>0</v>
      </c>
      <c r="W595" s="29">
        <f t="shared" si="253"/>
        <v>0</v>
      </c>
      <c r="X595" s="29">
        <f t="shared" si="254"/>
        <v>2906</v>
      </c>
      <c r="Z595" s="29"/>
    </row>
    <row r="596" spans="1:26" x14ac:dyDescent="0.3">
      <c r="A596" s="5" t="s">
        <v>2610</v>
      </c>
      <c r="B596" s="5" t="s">
        <v>2611</v>
      </c>
      <c r="C596" s="5">
        <v>8</v>
      </c>
      <c r="D596" s="160">
        <v>969</v>
      </c>
      <c r="E596" s="119">
        <v>44826</v>
      </c>
      <c r="F596" s="119">
        <v>44832</v>
      </c>
      <c r="G596" s="174">
        <v>0</v>
      </c>
      <c r="H596" s="5" t="s">
        <v>8343</v>
      </c>
      <c r="I596" s="22">
        <f t="shared" si="255"/>
        <v>8</v>
      </c>
      <c r="J596" s="5"/>
      <c r="K596" s="5"/>
      <c r="L596" s="137">
        <f t="shared" si="256"/>
        <v>969</v>
      </c>
      <c r="M596" s="137">
        <f t="shared" si="257"/>
        <v>969</v>
      </c>
      <c r="N596" s="33">
        <f t="shared" si="241"/>
        <v>0</v>
      </c>
      <c r="S596">
        <v>1</v>
      </c>
      <c r="T596" s="29">
        <f t="shared" si="250"/>
        <v>0</v>
      </c>
      <c r="U596" s="29">
        <f t="shared" si="251"/>
        <v>0</v>
      </c>
      <c r="V596" s="29">
        <f t="shared" si="252"/>
        <v>0</v>
      </c>
      <c r="W596" s="29">
        <f t="shared" si="253"/>
        <v>0</v>
      </c>
      <c r="X596" s="29">
        <f t="shared" si="254"/>
        <v>969</v>
      </c>
      <c r="Z596" s="29"/>
    </row>
    <row r="597" spans="1:26" x14ac:dyDescent="0.3">
      <c r="A597" s="5" t="s">
        <v>2644</v>
      </c>
      <c r="B597" s="5" t="s">
        <v>2645</v>
      </c>
      <c r="C597" s="5">
        <v>8</v>
      </c>
      <c r="D597" s="157">
        <v>1250</v>
      </c>
      <c r="E597" s="119">
        <v>44826</v>
      </c>
      <c r="F597" s="119">
        <v>44832</v>
      </c>
      <c r="G597" s="174">
        <v>0</v>
      </c>
      <c r="H597" s="5" t="s">
        <v>8340</v>
      </c>
      <c r="I597" s="22">
        <f t="shared" si="255"/>
        <v>8</v>
      </c>
      <c r="J597" s="5"/>
      <c r="K597" s="5"/>
      <c r="L597" s="137">
        <f t="shared" si="256"/>
        <v>1250</v>
      </c>
      <c r="M597" s="137">
        <f t="shared" si="257"/>
        <v>1250</v>
      </c>
      <c r="N597" s="33">
        <f t="shared" si="241"/>
        <v>0</v>
      </c>
      <c r="S597">
        <v>1</v>
      </c>
      <c r="T597" s="29">
        <f t="shared" si="250"/>
        <v>0</v>
      </c>
      <c r="U597" s="29">
        <f t="shared" si="251"/>
        <v>0</v>
      </c>
      <c r="V597" s="29">
        <f t="shared" si="252"/>
        <v>0</v>
      </c>
      <c r="W597" s="29">
        <f t="shared" si="253"/>
        <v>0</v>
      </c>
      <c r="X597" s="29">
        <f t="shared" si="254"/>
        <v>1250</v>
      </c>
      <c r="Z597" s="29"/>
    </row>
    <row r="598" spans="1:26" x14ac:dyDescent="0.3">
      <c r="A598" s="5" t="s">
        <v>2628</v>
      </c>
      <c r="B598" s="5" t="s">
        <v>2629</v>
      </c>
      <c r="C598" s="5">
        <v>500</v>
      </c>
      <c r="D598" s="160">
        <v>592</v>
      </c>
      <c r="E598" s="119">
        <v>44826</v>
      </c>
      <c r="F598" s="119">
        <v>44832</v>
      </c>
      <c r="G598" s="174">
        <v>0</v>
      </c>
      <c r="H598" s="5" t="s">
        <v>8320</v>
      </c>
      <c r="I598" s="22">
        <f t="shared" si="255"/>
        <v>500</v>
      </c>
      <c r="J598" s="5"/>
      <c r="K598" s="5"/>
      <c r="L598" s="137">
        <f t="shared" si="256"/>
        <v>592</v>
      </c>
      <c r="M598" s="137">
        <f t="shared" si="257"/>
        <v>592</v>
      </c>
      <c r="N598" s="33">
        <f t="shared" si="241"/>
        <v>0</v>
      </c>
      <c r="P598">
        <v>1</v>
      </c>
      <c r="T598" s="29">
        <f t="shared" si="250"/>
        <v>0</v>
      </c>
      <c r="U598" s="29">
        <f t="shared" si="251"/>
        <v>592</v>
      </c>
      <c r="V598" s="29">
        <f t="shared" si="252"/>
        <v>0</v>
      </c>
      <c r="W598" s="29">
        <f t="shared" si="253"/>
        <v>0</v>
      </c>
      <c r="X598" s="29">
        <f t="shared" si="254"/>
        <v>0</v>
      </c>
      <c r="Z598" s="29"/>
    </row>
    <row r="599" spans="1:26" x14ac:dyDescent="0.3">
      <c r="A599" s="5" t="s">
        <v>2640</v>
      </c>
      <c r="B599" s="5" t="s">
        <v>2641</v>
      </c>
      <c r="C599" s="5">
        <v>4</v>
      </c>
      <c r="D599" s="160">
        <v>644</v>
      </c>
      <c r="E599" s="119">
        <v>44852</v>
      </c>
      <c r="F599" s="119">
        <v>44852</v>
      </c>
      <c r="G599" s="174">
        <v>0</v>
      </c>
      <c r="H599" s="5" t="s">
        <v>8344</v>
      </c>
      <c r="I599" s="22">
        <f t="shared" si="255"/>
        <v>4</v>
      </c>
      <c r="J599" s="5"/>
      <c r="K599" s="5"/>
      <c r="L599" s="137">
        <f t="shared" si="256"/>
        <v>644</v>
      </c>
      <c r="M599" s="137">
        <f t="shared" si="257"/>
        <v>644</v>
      </c>
      <c r="N599" s="33">
        <f t="shared" si="241"/>
        <v>0</v>
      </c>
      <c r="S599">
        <v>1</v>
      </c>
      <c r="T599" s="29">
        <f t="shared" si="250"/>
        <v>0</v>
      </c>
      <c r="U599" s="29">
        <f t="shared" si="251"/>
        <v>0</v>
      </c>
      <c r="V599" s="29">
        <f t="shared" si="252"/>
        <v>0</v>
      </c>
      <c r="W599" s="29">
        <f t="shared" si="253"/>
        <v>0</v>
      </c>
      <c r="X599" s="29">
        <f t="shared" si="254"/>
        <v>644</v>
      </c>
      <c r="Z599" s="29"/>
    </row>
    <row r="600" spans="1:26" x14ac:dyDescent="0.3">
      <c r="A600" s="5" t="s">
        <v>2640</v>
      </c>
      <c r="B600" s="5" t="s">
        <v>2641</v>
      </c>
      <c r="C600" s="5">
        <v>16</v>
      </c>
      <c r="D600" s="157">
        <v>1995</v>
      </c>
      <c r="E600" s="119">
        <v>44852</v>
      </c>
      <c r="F600" s="119">
        <v>44852</v>
      </c>
      <c r="G600" s="174">
        <v>0</v>
      </c>
      <c r="H600" s="5" t="s">
        <v>8346</v>
      </c>
      <c r="I600" s="22">
        <f t="shared" si="255"/>
        <v>16</v>
      </c>
      <c r="J600" s="5"/>
      <c r="K600" s="5"/>
      <c r="L600" s="137">
        <f t="shared" si="256"/>
        <v>1995</v>
      </c>
      <c r="M600" s="137">
        <f t="shared" si="257"/>
        <v>1995</v>
      </c>
      <c r="N600" s="33">
        <f t="shared" si="241"/>
        <v>0</v>
      </c>
      <c r="S600">
        <v>1</v>
      </c>
      <c r="T600" s="29">
        <f t="shared" si="250"/>
        <v>0</v>
      </c>
      <c r="U600" s="29">
        <f t="shared" si="251"/>
        <v>0</v>
      </c>
      <c r="V600" s="29">
        <f t="shared" si="252"/>
        <v>0</v>
      </c>
      <c r="W600" s="29">
        <f t="shared" si="253"/>
        <v>0</v>
      </c>
      <c r="X600" s="29">
        <f t="shared" si="254"/>
        <v>1995</v>
      </c>
      <c r="Z600" s="29"/>
    </row>
    <row r="601" spans="1:26" x14ac:dyDescent="0.3">
      <c r="A601" s="5" t="s">
        <v>2612</v>
      </c>
      <c r="B601" s="5" t="s">
        <v>2613</v>
      </c>
      <c r="C601" s="5">
        <v>4</v>
      </c>
      <c r="D601" s="160">
        <v>644</v>
      </c>
      <c r="E601" s="119">
        <v>44853</v>
      </c>
      <c r="F601" s="119">
        <v>44859</v>
      </c>
      <c r="G601" s="174">
        <v>0</v>
      </c>
      <c r="H601" s="5" t="s">
        <v>8344</v>
      </c>
      <c r="I601" s="22">
        <f t="shared" si="255"/>
        <v>4</v>
      </c>
      <c r="J601" s="5"/>
      <c r="K601" s="5"/>
      <c r="L601" s="137">
        <f t="shared" si="256"/>
        <v>644</v>
      </c>
      <c r="M601" s="137">
        <f t="shared" si="257"/>
        <v>644</v>
      </c>
      <c r="N601" s="33">
        <f t="shared" si="241"/>
        <v>0</v>
      </c>
      <c r="S601">
        <v>1</v>
      </c>
      <c r="T601" s="29">
        <f t="shared" si="250"/>
        <v>0</v>
      </c>
      <c r="U601" s="29">
        <f t="shared" si="251"/>
        <v>0</v>
      </c>
      <c r="V601" s="29">
        <f t="shared" si="252"/>
        <v>0</v>
      </c>
      <c r="W601" s="29">
        <f t="shared" si="253"/>
        <v>0</v>
      </c>
      <c r="X601" s="29">
        <f t="shared" si="254"/>
        <v>644</v>
      </c>
      <c r="Z601" s="29"/>
    </row>
    <row r="602" spans="1:26" x14ac:dyDescent="0.3">
      <c r="A602" s="5" t="s">
        <v>2612</v>
      </c>
      <c r="B602" s="5" t="s">
        <v>2613</v>
      </c>
      <c r="C602" s="5">
        <v>16</v>
      </c>
      <c r="D602" s="157">
        <v>1995</v>
      </c>
      <c r="E602" s="119">
        <v>44853</v>
      </c>
      <c r="F602" s="119">
        <v>44859</v>
      </c>
      <c r="G602" s="174">
        <v>0</v>
      </c>
      <c r="H602" s="5" t="s">
        <v>8345</v>
      </c>
      <c r="I602" s="22">
        <f t="shared" si="255"/>
        <v>16</v>
      </c>
      <c r="J602" s="5"/>
      <c r="K602" s="5"/>
      <c r="L602" s="137">
        <f t="shared" si="256"/>
        <v>1995</v>
      </c>
      <c r="M602" s="137">
        <f t="shared" si="257"/>
        <v>1995</v>
      </c>
      <c r="N602" s="33">
        <f t="shared" si="241"/>
        <v>0</v>
      </c>
      <c r="S602">
        <v>1</v>
      </c>
      <c r="T602" s="29">
        <f t="shared" si="250"/>
        <v>0</v>
      </c>
      <c r="U602" s="29">
        <f t="shared" si="251"/>
        <v>0</v>
      </c>
      <c r="V602" s="29">
        <f t="shared" si="252"/>
        <v>0</v>
      </c>
      <c r="W602" s="29">
        <f t="shared" si="253"/>
        <v>0</v>
      </c>
      <c r="X602" s="29">
        <f t="shared" si="254"/>
        <v>1995</v>
      </c>
      <c r="Z602" s="29"/>
    </row>
    <row r="603" spans="1:26" x14ac:dyDescent="0.3">
      <c r="A603" s="5" t="s">
        <v>2612</v>
      </c>
      <c r="B603" s="5" t="s">
        <v>2613</v>
      </c>
      <c r="C603" s="5">
        <v>80</v>
      </c>
      <c r="D603" s="157">
        <v>9976</v>
      </c>
      <c r="E603" s="119">
        <v>44853</v>
      </c>
      <c r="F603" s="119">
        <v>44859</v>
      </c>
      <c r="G603" s="174">
        <v>0</v>
      </c>
      <c r="H603" s="5" t="s">
        <v>8346</v>
      </c>
      <c r="I603" s="22">
        <f t="shared" si="255"/>
        <v>80</v>
      </c>
      <c r="J603" s="5"/>
      <c r="K603" s="5"/>
      <c r="L603" s="137">
        <f t="shared" si="256"/>
        <v>9976</v>
      </c>
      <c r="M603" s="137">
        <f t="shared" si="257"/>
        <v>9976</v>
      </c>
      <c r="N603" s="33">
        <f t="shared" si="241"/>
        <v>0</v>
      </c>
      <c r="S603">
        <v>1</v>
      </c>
      <c r="T603" s="29">
        <f t="shared" si="250"/>
        <v>0</v>
      </c>
      <c r="U603" s="29">
        <f t="shared" si="251"/>
        <v>0</v>
      </c>
      <c r="V603" s="29">
        <f t="shared" si="252"/>
        <v>0</v>
      </c>
      <c r="W603" s="29">
        <f t="shared" si="253"/>
        <v>0</v>
      </c>
      <c r="X603" s="29">
        <f t="shared" si="254"/>
        <v>9976</v>
      </c>
      <c r="Z603" s="29"/>
    </row>
    <row r="604" spans="1:26" x14ac:dyDescent="0.3">
      <c r="A604" s="5" t="s">
        <v>2630</v>
      </c>
      <c r="B604" s="5" t="s">
        <v>2631</v>
      </c>
      <c r="C604" s="5">
        <v>500</v>
      </c>
      <c r="D604" s="160">
        <v>604</v>
      </c>
      <c r="E604" s="119">
        <v>44853</v>
      </c>
      <c r="F604" s="119">
        <v>44859</v>
      </c>
      <c r="G604" s="174">
        <v>0</v>
      </c>
      <c r="H604" s="5" t="s">
        <v>8320</v>
      </c>
      <c r="I604" s="22">
        <f t="shared" si="255"/>
        <v>500</v>
      </c>
      <c r="J604" s="5"/>
      <c r="K604" s="5"/>
      <c r="L604" s="137">
        <f t="shared" si="256"/>
        <v>604</v>
      </c>
      <c r="M604" s="137">
        <f t="shared" si="257"/>
        <v>604</v>
      </c>
      <c r="N604" s="33">
        <f t="shared" si="241"/>
        <v>0</v>
      </c>
      <c r="P604">
        <v>1</v>
      </c>
      <c r="T604" s="29">
        <f t="shared" si="250"/>
        <v>0</v>
      </c>
      <c r="U604" s="29">
        <f t="shared" si="251"/>
        <v>604</v>
      </c>
      <c r="V604" s="29">
        <f t="shared" si="252"/>
        <v>0</v>
      </c>
      <c r="W604" s="29">
        <f t="shared" si="253"/>
        <v>0</v>
      </c>
      <c r="X604" s="29">
        <f t="shared" si="254"/>
        <v>0</v>
      </c>
      <c r="Z604" s="29"/>
    </row>
    <row r="605" spans="1:26" x14ac:dyDescent="0.3">
      <c r="A605" s="5" t="s">
        <v>2614</v>
      </c>
      <c r="B605" s="5" t="s">
        <v>2615</v>
      </c>
      <c r="C605" s="5">
        <v>8</v>
      </c>
      <c r="D605" s="160">
        <v>876</v>
      </c>
      <c r="E605" s="119">
        <v>44860</v>
      </c>
      <c r="F605" s="119">
        <v>44873</v>
      </c>
      <c r="G605" s="174">
        <v>0</v>
      </c>
      <c r="H605" s="5" t="s">
        <v>8330</v>
      </c>
      <c r="I605" s="22">
        <f t="shared" si="255"/>
        <v>8</v>
      </c>
      <c r="J605" s="5"/>
      <c r="K605" s="5"/>
      <c r="L605" s="137">
        <f t="shared" si="256"/>
        <v>876</v>
      </c>
      <c r="M605" s="137">
        <f t="shared" si="257"/>
        <v>876</v>
      </c>
      <c r="N605" s="33">
        <f t="shared" si="241"/>
        <v>0</v>
      </c>
      <c r="S605">
        <v>1</v>
      </c>
      <c r="T605" s="29">
        <f t="shared" si="250"/>
        <v>0</v>
      </c>
      <c r="U605" s="29">
        <f t="shared" si="251"/>
        <v>0</v>
      </c>
      <c r="V605" s="29">
        <f t="shared" si="252"/>
        <v>0</v>
      </c>
      <c r="W605" s="29">
        <f t="shared" si="253"/>
        <v>0</v>
      </c>
      <c r="X605" s="29">
        <f t="shared" si="254"/>
        <v>876</v>
      </c>
      <c r="Z605" s="29"/>
    </row>
    <row r="606" spans="1:26" x14ac:dyDescent="0.3">
      <c r="A606" s="5" t="s">
        <v>2632</v>
      </c>
      <c r="B606" s="5" t="s">
        <v>2633</v>
      </c>
      <c r="C606" s="5">
        <v>500</v>
      </c>
      <c r="D606" s="160">
        <v>604</v>
      </c>
      <c r="E606" s="119">
        <v>44860</v>
      </c>
      <c r="F606" s="119">
        <v>44873</v>
      </c>
      <c r="G606" s="174">
        <v>0</v>
      </c>
      <c r="H606" s="5" t="s">
        <v>8320</v>
      </c>
      <c r="I606" s="22">
        <f t="shared" si="255"/>
        <v>500</v>
      </c>
      <c r="J606" s="5"/>
      <c r="K606" s="5"/>
      <c r="L606" s="137">
        <f t="shared" si="256"/>
        <v>604</v>
      </c>
      <c r="M606" s="137">
        <f t="shared" si="257"/>
        <v>604</v>
      </c>
      <c r="N606" s="33">
        <f t="shared" si="241"/>
        <v>0</v>
      </c>
      <c r="P606">
        <v>1</v>
      </c>
      <c r="T606" s="29">
        <f t="shared" si="250"/>
        <v>0</v>
      </c>
      <c r="U606" s="29">
        <f t="shared" si="251"/>
        <v>604</v>
      </c>
      <c r="V606" s="29">
        <f t="shared" si="252"/>
        <v>0</v>
      </c>
      <c r="W606" s="29">
        <f t="shared" si="253"/>
        <v>0</v>
      </c>
      <c r="X606" s="29">
        <f t="shared" si="254"/>
        <v>0</v>
      </c>
      <c r="Z606" s="29"/>
    </row>
    <row r="607" spans="1:26" x14ac:dyDescent="0.3">
      <c r="A607" s="5" t="s">
        <v>2616</v>
      </c>
      <c r="B607" s="5" t="s">
        <v>2617</v>
      </c>
      <c r="C607" s="5">
        <v>20</v>
      </c>
      <c r="D607" s="157">
        <v>2494</v>
      </c>
      <c r="E607" s="119">
        <v>44874</v>
      </c>
      <c r="F607" s="119">
        <v>44881</v>
      </c>
      <c r="G607" s="174">
        <v>0</v>
      </c>
      <c r="H607" s="5" t="s">
        <v>8346</v>
      </c>
      <c r="I607" s="22">
        <f t="shared" si="255"/>
        <v>20</v>
      </c>
      <c r="J607" s="5"/>
      <c r="K607" s="5"/>
      <c r="L607" s="137">
        <f t="shared" si="256"/>
        <v>2494</v>
      </c>
      <c r="M607" s="137">
        <f t="shared" si="257"/>
        <v>2494</v>
      </c>
      <c r="N607" s="33">
        <f t="shared" si="241"/>
        <v>0</v>
      </c>
      <c r="S607">
        <v>1</v>
      </c>
      <c r="T607" s="29">
        <f t="shared" si="250"/>
        <v>0</v>
      </c>
      <c r="U607" s="29">
        <f t="shared" si="251"/>
        <v>0</v>
      </c>
      <c r="V607" s="29">
        <f t="shared" si="252"/>
        <v>0</v>
      </c>
      <c r="W607" s="29">
        <f t="shared" si="253"/>
        <v>0</v>
      </c>
      <c r="X607" s="29">
        <f t="shared" si="254"/>
        <v>2494</v>
      </c>
      <c r="Z607" s="29"/>
    </row>
    <row r="608" spans="1:26" x14ac:dyDescent="0.3">
      <c r="A608" s="5" t="s">
        <v>2646</v>
      </c>
      <c r="B608" s="5" t="s">
        <v>2647</v>
      </c>
      <c r="C608" s="5">
        <v>80</v>
      </c>
      <c r="D608" s="157">
        <v>10934</v>
      </c>
      <c r="E608" s="119">
        <v>44874</v>
      </c>
      <c r="F608" s="119">
        <v>44881</v>
      </c>
      <c r="G608" s="174">
        <v>0</v>
      </c>
      <c r="H608" s="5" t="s">
        <v>8337</v>
      </c>
      <c r="I608" s="22">
        <f t="shared" si="255"/>
        <v>80</v>
      </c>
      <c r="J608" s="5"/>
      <c r="K608" s="5"/>
      <c r="L608" s="137">
        <f t="shared" si="256"/>
        <v>10934</v>
      </c>
      <c r="M608" s="137">
        <f t="shared" si="257"/>
        <v>10934</v>
      </c>
      <c r="N608" s="33">
        <f t="shared" si="241"/>
        <v>0</v>
      </c>
      <c r="S608">
        <v>1</v>
      </c>
      <c r="T608" s="29">
        <f t="shared" si="250"/>
        <v>0</v>
      </c>
      <c r="U608" s="29">
        <f t="shared" si="251"/>
        <v>0</v>
      </c>
      <c r="V608" s="29">
        <f t="shared" si="252"/>
        <v>0</v>
      </c>
      <c r="W608" s="29">
        <f t="shared" si="253"/>
        <v>0</v>
      </c>
      <c r="X608" s="29">
        <f t="shared" si="254"/>
        <v>10934</v>
      </c>
      <c r="Z608" s="29"/>
    </row>
    <row r="609" spans="1:26" x14ac:dyDescent="0.3">
      <c r="A609" s="5" t="s">
        <v>2646</v>
      </c>
      <c r="B609" s="5" t="s">
        <v>2647</v>
      </c>
      <c r="C609" s="5">
        <v>60</v>
      </c>
      <c r="D609" s="157">
        <v>7482</v>
      </c>
      <c r="E609" s="119">
        <v>44874</v>
      </c>
      <c r="F609" s="119">
        <v>44881</v>
      </c>
      <c r="G609" s="174">
        <v>0</v>
      </c>
      <c r="H609" s="5" t="s">
        <v>8335</v>
      </c>
      <c r="I609" s="22">
        <f t="shared" si="255"/>
        <v>60</v>
      </c>
      <c r="J609" s="5"/>
      <c r="K609" s="5"/>
      <c r="L609" s="137">
        <f t="shared" si="256"/>
        <v>7482</v>
      </c>
      <c r="M609" s="137">
        <f t="shared" si="257"/>
        <v>7482</v>
      </c>
      <c r="N609" s="33">
        <f t="shared" si="241"/>
        <v>0</v>
      </c>
      <c r="S609">
        <v>1</v>
      </c>
      <c r="T609" s="29">
        <f t="shared" si="250"/>
        <v>0</v>
      </c>
      <c r="U609" s="29">
        <f t="shared" si="251"/>
        <v>0</v>
      </c>
      <c r="V609" s="29">
        <f t="shared" si="252"/>
        <v>0</v>
      </c>
      <c r="W609" s="29">
        <f t="shared" si="253"/>
        <v>0</v>
      </c>
      <c r="X609" s="29">
        <f t="shared" si="254"/>
        <v>7482</v>
      </c>
      <c r="Z609" s="29"/>
    </row>
    <row r="610" spans="1:26" x14ac:dyDescent="0.3">
      <c r="A610" s="5" t="s">
        <v>2646</v>
      </c>
      <c r="B610" s="5" t="s">
        <v>2647</v>
      </c>
      <c r="C610" s="5">
        <v>60</v>
      </c>
      <c r="D610" s="157">
        <v>8562</v>
      </c>
      <c r="E610" s="119">
        <v>44874</v>
      </c>
      <c r="F610" s="119">
        <v>44881</v>
      </c>
      <c r="G610" s="174">
        <v>0</v>
      </c>
      <c r="H610" s="5" t="s">
        <v>8356</v>
      </c>
      <c r="I610" s="22">
        <f t="shared" si="255"/>
        <v>60</v>
      </c>
      <c r="J610" s="5"/>
      <c r="K610" s="5"/>
      <c r="L610" s="137">
        <f t="shared" si="256"/>
        <v>8562</v>
      </c>
      <c r="M610" s="137">
        <f t="shared" si="257"/>
        <v>8562</v>
      </c>
      <c r="N610" s="33">
        <f t="shared" si="241"/>
        <v>0</v>
      </c>
      <c r="S610">
        <v>1</v>
      </c>
      <c r="T610" s="29">
        <f t="shared" si="250"/>
        <v>0</v>
      </c>
      <c r="U610" s="29">
        <f t="shared" si="251"/>
        <v>0</v>
      </c>
      <c r="V610" s="29">
        <f t="shared" si="252"/>
        <v>0</v>
      </c>
      <c r="W610" s="29">
        <f t="shared" si="253"/>
        <v>0</v>
      </c>
      <c r="X610" s="29">
        <f t="shared" si="254"/>
        <v>8562</v>
      </c>
      <c r="Z610" s="29"/>
    </row>
    <row r="611" spans="1:26" x14ac:dyDescent="0.3">
      <c r="A611" s="5" t="s">
        <v>2634</v>
      </c>
      <c r="B611" s="5" t="s">
        <v>2635</v>
      </c>
      <c r="C611" s="5">
        <v>500</v>
      </c>
      <c r="D611" s="160">
        <v>604</v>
      </c>
      <c r="E611" s="119">
        <v>44874</v>
      </c>
      <c r="F611" s="119">
        <v>44881</v>
      </c>
      <c r="G611" s="174">
        <v>0</v>
      </c>
      <c r="H611" s="5" t="s">
        <v>8320</v>
      </c>
      <c r="I611" s="22">
        <f t="shared" si="255"/>
        <v>500</v>
      </c>
      <c r="J611" s="5"/>
      <c r="K611" s="5"/>
      <c r="L611" s="137">
        <f t="shared" si="256"/>
        <v>604</v>
      </c>
      <c r="M611" s="137">
        <f t="shared" si="257"/>
        <v>604</v>
      </c>
      <c r="N611" s="33">
        <f t="shared" si="241"/>
        <v>0</v>
      </c>
      <c r="P611">
        <v>1</v>
      </c>
      <c r="T611" s="29">
        <f t="shared" si="250"/>
        <v>0</v>
      </c>
      <c r="U611" s="29">
        <f t="shared" si="251"/>
        <v>604</v>
      </c>
      <c r="V611" s="29">
        <f t="shared" si="252"/>
        <v>0</v>
      </c>
      <c r="W611" s="29">
        <f t="shared" si="253"/>
        <v>0</v>
      </c>
      <c r="X611" s="29">
        <f t="shared" si="254"/>
        <v>0</v>
      </c>
      <c r="Z611" s="29"/>
    </row>
    <row r="612" spans="1:26" x14ac:dyDescent="0.3">
      <c r="A612" s="5" t="s">
        <v>2618</v>
      </c>
      <c r="B612" s="5" t="s">
        <v>2619</v>
      </c>
      <c r="C612" s="5">
        <v>120</v>
      </c>
      <c r="D612" s="157">
        <v>14965</v>
      </c>
      <c r="E612" s="119">
        <v>44900</v>
      </c>
      <c r="F612" s="119">
        <v>44918</v>
      </c>
      <c r="G612" s="174">
        <v>0</v>
      </c>
      <c r="H612" s="5" t="s">
        <v>8343</v>
      </c>
      <c r="I612" s="22">
        <f t="shared" si="255"/>
        <v>120</v>
      </c>
      <c r="J612" s="5"/>
      <c r="K612" s="5"/>
      <c r="L612" s="137">
        <f t="shared" si="256"/>
        <v>14965</v>
      </c>
      <c r="M612" s="137">
        <f t="shared" si="257"/>
        <v>14965</v>
      </c>
      <c r="N612" s="33">
        <f t="shared" si="241"/>
        <v>0</v>
      </c>
      <c r="S612">
        <v>1</v>
      </c>
      <c r="T612" s="29">
        <f t="shared" si="250"/>
        <v>0</v>
      </c>
      <c r="U612" s="29">
        <f t="shared" si="251"/>
        <v>0</v>
      </c>
      <c r="V612" s="29">
        <f t="shared" si="252"/>
        <v>0</v>
      </c>
      <c r="W612" s="29">
        <f t="shared" si="253"/>
        <v>0</v>
      </c>
      <c r="X612" s="29">
        <f t="shared" si="254"/>
        <v>14965</v>
      </c>
      <c r="Z612" s="29"/>
    </row>
    <row r="613" spans="1:26" x14ac:dyDescent="0.3">
      <c r="A613" s="5" t="s">
        <v>2618</v>
      </c>
      <c r="B613" s="5" t="s">
        <v>2619</v>
      </c>
      <c r="C613" s="5">
        <v>60</v>
      </c>
      <c r="D613" s="157">
        <v>7482</v>
      </c>
      <c r="E613" s="119">
        <v>44900</v>
      </c>
      <c r="F613" s="119">
        <v>44918</v>
      </c>
      <c r="G613" s="174">
        <v>0</v>
      </c>
      <c r="H613" s="5" t="s">
        <v>8346</v>
      </c>
      <c r="I613" s="22">
        <f t="shared" si="255"/>
        <v>60</v>
      </c>
      <c r="J613" s="5"/>
      <c r="K613" s="5"/>
      <c r="L613" s="137">
        <f t="shared" si="256"/>
        <v>7482</v>
      </c>
      <c r="M613" s="137">
        <f t="shared" si="257"/>
        <v>7482</v>
      </c>
      <c r="N613" s="33">
        <f t="shared" si="241"/>
        <v>0</v>
      </c>
      <c r="S613">
        <v>1</v>
      </c>
      <c r="T613" s="29">
        <f t="shared" ref="T613:T617" si="258">O613*M613</f>
        <v>0</v>
      </c>
      <c r="U613" s="29">
        <f t="shared" ref="U613:U617" si="259">P613*M613</f>
        <v>0</v>
      </c>
      <c r="V613" s="29">
        <f t="shared" ref="V613:V617" si="260">Q613*M613</f>
        <v>0</v>
      </c>
      <c r="W613" s="29">
        <f t="shared" ref="W613:W617" si="261">R613*M613</f>
        <v>0</v>
      </c>
      <c r="X613" s="29">
        <f t="shared" ref="X613:X617" si="262">S613*M613</f>
        <v>7482</v>
      </c>
      <c r="Z613" s="29"/>
    </row>
    <row r="614" spans="1:26" x14ac:dyDescent="0.3">
      <c r="A614" s="5" t="s">
        <v>2618</v>
      </c>
      <c r="B614" s="5" t="s">
        <v>2619</v>
      </c>
      <c r="C614" s="5">
        <v>24</v>
      </c>
      <c r="D614" s="157">
        <v>3862</v>
      </c>
      <c r="E614" s="119">
        <v>44900</v>
      </c>
      <c r="F614" s="119">
        <v>44918</v>
      </c>
      <c r="G614" s="174">
        <v>0</v>
      </c>
      <c r="H614" s="5" t="s">
        <v>8344</v>
      </c>
      <c r="I614" s="22">
        <f t="shared" si="255"/>
        <v>24</v>
      </c>
      <c r="J614" s="5"/>
      <c r="K614" s="5"/>
      <c r="L614" s="137">
        <f t="shared" si="256"/>
        <v>3862</v>
      </c>
      <c r="M614" s="137">
        <f t="shared" si="257"/>
        <v>3862</v>
      </c>
      <c r="N614" s="33">
        <f t="shared" si="241"/>
        <v>0</v>
      </c>
      <c r="S614">
        <v>1</v>
      </c>
      <c r="T614" s="29">
        <f t="shared" si="258"/>
        <v>0</v>
      </c>
      <c r="U614" s="29">
        <f t="shared" si="259"/>
        <v>0</v>
      </c>
      <c r="V614" s="29">
        <f t="shared" si="260"/>
        <v>0</v>
      </c>
      <c r="W614" s="29">
        <f t="shared" si="261"/>
        <v>0</v>
      </c>
      <c r="X614" s="29">
        <f t="shared" si="262"/>
        <v>3862</v>
      </c>
      <c r="Z614" s="29"/>
    </row>
    <row r="615" spans="1:26" x14ac:dyDescent="0.3">
      <c r="A615" s="5" t="s">
        <v>2618</v>
      </c>
      <c r="B615" s="5" t="s">
        <v>2619</v>
      </c>
      <c r="C615" s="5">
        <v>24</v>
      </c>
      <c r="D615" s="157">
        <v>2993</v>
      </c>
      <c r="E615" s="119">
        <v>44900</v>
      </c>
      <c r="F615" s="119">
        <v>44918</v>
      </c>
      <c r="G615" s="174">
        <v>0</v>
      </c>
      <c r="H615" s="5" t="s">
        <v>8345</v>
      </c>
      <c r="I615" s="22">
        <f t="shared" si="255"/>
        <v>24</v>
      </c>
      <c r="J615" s="5"/>
      <c r="K615" s="5"/>
      <c r="L615" s="137">
        <f t="shared" si="256"/>
        <v>2993</v>
      </c>
      <c r="M615" s="137">
        <f t="shared" si="257"/>
        <v>2993</v>
      </c>
      <c r="N615" s="33">
        <f t="shared" ref="N615:N668" si="263">L615-M615</f>
        <v>0</v>
      </c>
      <c r="S615">
        <v>1</v>
      </c>
      <c r="T615" s="29">
        <f t="shared" si="258"/>
        <v>0</v>
      </c>
      <c r="U615" s="29">
        <f t="shared" si="259"/>
        <v>0</v>
      </c>
      <c r="V615" s="29">
        <f t="shared" si="260"/>
        <v>0</v>
      </c>
      <c r="W615" s="29">
        <f t="shared" si="261"/>
        <v>0</v>
      </c>
      <c r="X615" s="29">
        <f t="shared" si="262"/>
        <v>2993</v>
      </c>
      <c r="Z615" s="29"/>
    </row>
    <row r="616" spans="1:26" x14ac:dyDescent="0.3">
      <c r="A616" s="5" t="s">
        <v>2618</v>
      </c>
      <c r="B616" s="5" t="s">
        <v>2619</v>
      </c>
      <c r="C616" s="5">
        <v>240</v>
      </c>
      <c r="D616" s="157">
        <v>32801</v>
      </c>
      <c r="E616" s="119">
        <v>44900</v>
      </c>
      <c r="F616" s="119">
        <v>44918</v>
      </c>
      <c r="G616" s="174">
        <v>0</v>
      </c>
      <c r="H616" s="5" t="s">
        <v>8337</v>
      </c>
      <c r="I616" s="22">
        <f t="shared" si="255"/>
        <v>240</v>
      </c>
      <c r="J616" s="5"/>
      <c r="K616" s="5"/>
      <c r="L616" s="137">
        <f t="shared" si="256"/>
        <v>32801</v>
      </c>
      <c r="M616" s="137">
        <f t="shared" si="257"/>
        <v>32801</v>
      </c>
      <c r="N616" s="33">
        <f t="shared" si="263"/>
        <v>0</v>
      </c>
      <c r="S616">
        <v>1</v>
      </c>
      <c r="T616" s="29">
        <f t="shared" si="258"/>
        <v>0</v>
      </c>
      <c r="U616" s="29">
        <f t="shared" si="259"/>
        <v>0</v>
      </c>
      <c r="V616" s="29">
        <f t="shared" si="260"/>
        <v>0</v>
      </c>
      <c r="W616" s="29">
        <f t="shared" si="261"/>
        <v>0</v>
      </c>
      <c r="X616" s="29">
        <f t="shared" si="262"/>
        <v>32801</v>
      </c>
      <c r="Z616" s="29"/>
    </row>
    <row r="617" spans="1:26" x14ac:dyDescent="0.3">
      <c r="A617" s="5" t="s">
        <v>2636</v>
      </c>
      <c r="B617" s="5" t="s">
        <v>2637</v>
      </c>
      <c r="C617" s="5">
        <v>500</v>
      </c>
      <c r="D617" s="160">
        <v>604</v>
      </c>
      <c r="E617" s="119">
        <v>44900</v>
      </c>
      <c r="F617" s="119">
        <v>44918</v>
      </c>
      <c r="G617" s="174">
        <v>0</v>
      </c>
      <c r="H617" s="5" t="s">
        <v>8320</v>
      </c>
      <c r="I617" s="22">
        <f t="shared" si="255"/>
        <v>500</v>
      </c>
      <c r="J617" s="5"/>
      <c r="K617" s="5"/>
      <c r="L617" s="137">
        <f t="shared" si="256"/>
        <v>604</v>
      </c>
      <c r="M617" s="137">
        <f t="shared" si="257"/>
        <v>604</v>
      </c>
      <c r="N617" s="33">
        <f t="shared" si="263"/>
        <v>0</v>
      </c>
      <c r="P617">
        <v>1</v>
      </c>
      <c r="T617" s="29">
        <f t="shared" si="258"/>
        <v>0</v>
      </c>
      <c r="U617" s="29">
        <f t="shared" si="259"/>
        <v>604</v>
      </c>
      <c r="V617" s="29">
        <f t="shared" si="260"/>
        <v>0</v>
      </c>
      <c r="W617" s="29">
        <f t="shared" si="261"/>
        <v>0</v>
      </c>
      <c r="X617" s="29">
        <f t="shared" si="262"/>
        <v>0</v>
      </c>
      <c r="Z617" s="29"/>
    </row>
    <row r="618" spans="1:26" x14ac:dyDescent="0.3">
      <c r="A618" s="140" t="s">
        <v>8645</v>
      </c>
      <c r="B618" s="140"/>
      <c r="C618" s="140">
        <v>33592</v>
      </c>
      <c r="D618" s="158">
        <v>184545</v>
      </c>
      <c r="E618" s="140" t="s">
        <v>8496</v>
      </c>
      <c r="F618" s="147">
        <v>44945</v>
      </c>
      <c r="G618" s="175"/>
      <c r="H618" s="140"/>
      <c r="I618" s="145"/>
      <c r="J618" s="140"/>
      <c r="K618" s="140"/>
      <c r="L618" s="142"/>
      <c r="M618" s="142"/>
      <c r="N618" s="149"/>
      <c r="T618" s="29"/>
      <c r="U618" s="29"/>
      <c r="V618" s="29"/>
      <c r="W618" s="29"/>
      <c r="X618" s="29"/>
      <c r="Z618" s="29"/>
    </row>
    <row r="619" spans="1:26" x14ac:dyDescent="0.3">
      <c r="A619" s="5" t="s">
        <v>2251</v>
      </c>
      <c r="B619" s="5" t="s">
        <v>2252</v>
      </c>
      <c r="C619" s="5">
        <v>60</v>
      </c>
      <c r="D619" s="157">
        <v>9374</v>
      </c>
      <c r="E619" s="5" t="s">
        <v>8496</v>
      </c>
      <c r="F619" s="119">
        <v>44742</v>
      </c>
      <c r="G619" s="174">
        <v>0.25</v>
      </c>
      <c r="H619" s="5" t="s">
        <v>8344</v>
      </c>
      <c r="I619" s="22">
        <f t="shared" si="255"/>
        <v>45</v>
      </c>
      <c r="J619" s="5"/>
      <c r="K619" s="5"/>
      <c r="L619" s="137">
        <f t="shared" si="256"/>
        <v>7030.5</v>
      </c>
      <c r="M619" s="137">
        <f t="shared" si="257"/>
        <v>7030.5</v>
      </c>
      <c r="N619" s="33">
        <f t="shared" si="263"/>
        <v>0</v>
      </c>
      <c r="S619">
        <v>1</v>
      </c>
      <c r="T619" s="29">
        <f t="shared" ref="T619:T650" si="264">O619*M619</f>
        <v>0</v>
      </c>
      <c r="U619" s="29">
        <f t="shared" ref="U619:U650" si="265">P619*M619</f>
        <v>0</v>
      </c>
      <c r="V619" s="29">
        <f t="shared" ref="V619:V650" si="266">Q619*M619</f>
        <v>0</v>
      </c>
      <c r="W619" s="29">
        <f t="shared" ref="W619:W650" si="267">R619*M619</f>
        <v>0</v>
      </c>
      <c r="X619" s="29">
        <f t="shared" ref="X619:X650" si="268">S619*M619</f>
        <v>7030.5</v>
      </c>
      <c r="Z619" s="29"/>
    </row>
    <row r="620" spans="1:26" x14ac:dyDescent="0.3">
      <c r="A620" s="5" t="s">
        <v>2251</v>
      </c>
      <c r="B620" s="5" t="s">
        <v>2252</v>
      </c>
      <c r="C620" s="5">
        <v>20</v>
      </c>
      <c r="D620" s="157">
        <v>2421</v>
      </c>
      <c r="E620" s="5" t="s">
        <v>8496</v>
      </c>
      <c r="F620" s="119">
        <v>44742</v>
      </c>
      <c r="G620" s="174">
        <v>0.25</v>
      </c>
      <c r="H620" s="5" t="s">
        <v>8345</v>
      </c>
      <c r="I620" s="22">
        <f t="shared" si="255"/>
        <v>15</v>
      </c>
      <c r="J620" s="5"/>
      <c r="K620" s="5"/>
      <c r="L620" s="137">
        <f t="shared" si="256"/>
        <v>1815.75</v>
      </c>
      <c r="M620" s="137">
        <f t="shared" si="257"/>
        <v>1815.75</v>
      </c>
      <c r="N620" s="33">
        <f t="shared" si="263"/>
        <v>0</v>
      </c>
      <c r="S620">
        <v>1</v>
      </c>
      <c r="T620" s="29">
        <f t="shared" si="264"/>
        <v>0</v>
      </c>
      <c r="U620" s="29">
        <f t="shared" si="265"/>
        <v>0</v>
      </c>
      <c r="V620" s="29">
        <f t="shared" si="266"/>
        <v>0</v>
      </c>
      <c r="W620" s="29">
        <f t="shared" si="267"/>
        <v>0</v>
      </c>
      <c r="X620" s="29">
        <f t="shared" si="268"/>
        <v>1815.75</v>
      </c>
      <c r="Z620" s="29"/>
    </row>
    <row r="621" spans="1:26" x14ac:dyDescent="0.3">
      <c r="A621" s="5" t="s">
        <v>2275</v>
      </c>
      <c r="B621" s="5" t="s">
        <v>2276</v>
      </c>
      <c r="C621" s="5">
        <v>30000</v>
      </c>
      <c r="D621" s="157">
        <v>35517</v>
      </c>
      <c r="E621" s="5" t="s">
        <v>8496</v>
      </c>
      <c r="F621" s="119">
        <v>44742</v>
      </c>
      <c r="G621" s="174">
        <v>0.25</v>
      </c>
      <c r="H621" s="5" t="s">
        <v>8320</v>
      </c>
      <c r="I621" s="22">
        <f t="shared" si="255"/>
        <v>22500</v>
      </c>
      <c r="J621" s="5"/>
      <c r="K621" s="5"/>
      <c r="L621" s="137">
        <f t="shared" si="256"/>
        <v>26637.75</v>
      </c>
      <c r="M621" s="137">
        <f t="shared" si="257"/>
        <v>26637.75</v>
      </c>
      <c r="N621" s="33">
        <f t="shared" si="263"/>
        <v>0</v>
      </c>
      <c r="O621">
        <v>1</v>
      </c>
      <c r="T621" s="29">
        <f t="shared" si="264"/>
        <v>26637.75</v>
      </c>
      <c r="U621" s="29">
        <f t="shared" si="265"/>
        <v>0</v>
      </c>
      <c r="V621" s="29">
        <f t="shared" si="266"/>
        <v>0</v>
      </c>
      <c r="W621" s="29">
        <f t="shared" si="267"/>
        <v>0</v>
      </c>
      <c r="X621" s="29">
        <f t="shared" si="268"/>
        <v>0</v>
      </c>
      <c r="Z621" s="29"/>
    </row>
    <row r="622" spans="1:26" x14ac:dyDescent="0.3">
      <c r="A622" s="5" t="s">
        <v>2253</v>
      </c>
      <c r="B622" s="5" t="s">
        <v>2254</v>
      </c>
      <c r="C622" s="5">
        <v>40</v>
      </c>
      <c r="D622" s="157">
        <v>6249</v>
      </c>
      <c r="E622" s="119">
        <v>44743</v>
      </c>
      <c r="F622" s="119">
        <v>44757</v>
      </c>
      <c r="G622" s="174">
        <v>0</v>
      </c>
      <c r="H622" s="5" t="s">
        <v>8344</v>
      </c>
      <c r="I622" s="22">
        <f t="shared" si="255"/>
        <v>40</v>
      </c>
      <c r="J622" s="5"/>
      <c r="K622" s="5"/>
      <c r="L622" s="137">
        <f t="shared" si="256"/>
        <v>6249</v>
      </c>
      <c r="M622" s="137">
        <f t="shared" si="257"/>
        <v>6249</v>
      </c>
      <c r="N622" s="33">
        <f t="shared" si="263"/>
        <v>0</v>
      </c>
      <c r="S622">
        <v>1</v>
      </c>
      <c r="T622" s="29">
        <f t="shared" si="264"/>
        <v>0</v>
      </c>
      <c r="U622" s="29">
        <f t="shared" si="265"/>
        <v>0</v>
      </c>
      <c r="V622" s="29">
        <f t="shared" si="266"/>
        <v>0</v>
      </c>
      <c r="W622" s="29">
        <f t="shared" si="267"/>
        <v>0</v>
      </c>
      <c r="X622" s="29">
        <f t="shared" si="268"/>
        <v>6249</v>
      </c>
      <c r="Z622" s="29"/>
    </row>
    <row r="623" spans="1:26" x14ac:dyDescent="0.3">
      <c r="A623" s="5" t="s">
        <v>2253</v>
      </c>
      <c r="B623" s="5" t="s">
        <v>2254</v>
      </c>
      <c r="C623" s="5">
        <v>20</v>
      </c>
      <c r="D623" s="157">
        <v>2421</v>
      </c>
      <c r="E623" s="119">
        <v>44743</v>
      </c>
      <c r="F623" s="119">
        <v>44757</v>
      </c>
      <c r="G623" s="174">
        <v>0</v>
      </c>
      <c r="H623" s="5" t="s">
        <v>8345</v>
      </c>
      <c r="I623" s="22">
        <f t="shared" si="255"/>
        <v>20</v>
      </c>
      <c r="J623" s="5"/>
      <c r="K623" s="5"/>
      <c r="L623" s="137">
        <f t="shared" si="256"/>
        <v>2421</v>
      </c>
      <c r="M623" s="137">
        <f t="shared" si="257"/>
        <v>2421</v>
      </c>
      <c r="N623" s="33">
        <f t="shared" si="263"/>
        <v>0</v>
      </c>
      <c r="S623">
        <v>1</v>
      </c>
      <c r="T623" s="29">
        <f t="shared" si="264"/>
        <v>0</v>
      </c>
      <c r="U623" s="29">
        <f t="shared" si="265"/>
        <v>0</v>
      </c>
      <c r="V623" s="29">
        <f t="shared" si="266"/>
        <v>0</v>
      </c>
      <c r="W623" s="29">
        <f t="shared" si="267"/>
        <v>0</v>
      </c>
      <c r="X623" s="29">
        <f t="shared" si="268"/>
        <v>2421</v>
      </c>
      <c r="Z623" s="29"/>
    </row>
    <row r="624" spans="1:26" x14ac:dyDescent="0.3">
      <c r="A624" s="5" t="s">
        <v>2255</v>
      </c>
      <c r="B624" s="5" t="s">
        <v>2256</v>
      </c>
      <c r="C624" s="5">
        <v>8</v>
      </c>
      <c r="D624" s="157">
        <v>1250</v>
      </c>
      <c r="E624" s="119">
        <v>44760</v>
      </c>
      <c r="F624" s="119">
        <v>44771</v>
      </c>
      <c r="G624" s="174">
        <v>0</v>
      </c>
      <c r="H624" s="5" t="s">
        <v>8344</v>
      </c>
      <c r="I624" s="22">
        <f>C624*(1-G624)</f>
        <v>8</v>
      </c>
      <c r="J624" s="5"/>
      <c r="K624" s="5"/>
      <c r="L624" s="137">
        <f>D624*(1-G624)</f>
        <v>1250</v>
      </c>
      <c r="M624" s="137">
        <f>IF(J624="",L624,(D624/C624)*J624)</f>
        <v>1250</v>
      </c>
      <c r="N624" s="33">
        <f t="shared" si="263"/>
        <v>0</v>
      </c>
      <c r="S624">
        <v>1</v>
      </c>
      <c r="T624" s="29">
        <f t="shared" si="264"/>
        <v>0</v>
      </c>
      <c r="U624" s="29">
        <f t="shared" si="265"/>
        <v>0</v>
      </c>
      <c r="V624" s="29">
        <f t="shared" si="266"/>
        <v>0</v>
      </c>
      <c r="W624" s="29">
        <f t="shared" si="267"/>
        <v>0</v>
      </c>
      <c r="X624" s="29">
        <f t="shared" si="268"/>
        <v>1250</v>
      </c>
      <c r="Z624" s="29"/>
    </row>
    <row r="625" spans="1:26" x14ac:dyDescent="0.3">
      <c r="A625" s="5" t="s">
        <v>2255</v>
      </c>
      <c r="B625" s="5" t="s">
        <v>2256</v>
      </c>
      <c r="C625" s="5">
        <v>8</v>
      </c>
      <c r="D625" s="160">
        <v>969</v>
      </c>
      <c r="E625" s="119">
        <v>44760</v>
      </c>
      <c r="F625" s="119">
        <v>44771</v>
      </c>
      <c r="G625" s="174">
        <v>0</v>
      </c>
      <c r="H625" s="5" t="s">
        <v>8346</v>
      </c>
      <c r="I625" s="22">
        <f t="shared" ref="I625:I673" si="269">C625*(1-G625)</f>
        <v>8</v>
      </c>
      <c r="J625" s="5"/>
      <c r="K625" s="5"/>
      <c r="L625" s="137">
        <f t="shared" ref="L625:L673" si="270">D625*(1-G625)</f>
        <v>969</v>
      </c>
      <c r="M625" s="137">
        <f t="shared" ref="M625:M673" si="271">IF(J625="",L625,(D625/C625)*J625)</f>
        <v>969</v>
      </c>
      <c r="N625" s="33">
        <f t="shared" si="263"/>
        <v>0</v>
      </c>
      <c r="S625">
        <v>1</v>
      </c>
      <c r="T625" s="29">
        <f t="shared" si="264"/>
        <v>0</v>
      </c>
      <c r="U625" s="29">
        <f t="shared" si="265"/>
        <v>0</v>
      </c>
      <c r="V625" s="29">
        <f t="shared" si="266"/>
        <v>0</v>
      </c>
      <c r="W625" s="29">
        <f t="shared" si="267"/>
        <v>0</v>
      </c>
      <c r="X625" s="29">
        <f t="shared" si="268"/>
        <v>969</v>
      </c>
      <c r="Z625" s="29"/>
    </row>
    <row r="626" spans="1:26" x14ac:dyDescent="0.3">
      <c r="A626" s="5" t="s">
        <v>2255</v>
      </c>
      <c r="B626" s="5" t="s">
        <v>2256</v>
      </c>
      <c r="C626" s="5">
        <v>8</v>
      </c>
      <c r="D626" s="160">
        <v>969</v>
      </c>
      <c r="E626" s="119">
        <v>44760</v>
      </c>
      <c r="F626" s="119">
        <v>44771</v>
      </c>
      <c r="G626" s="174">
        <v>0</v>
      </c>
      <c r="H626" s="5" t="s">
        <v>8345</v>
      </c>
      <c r="I626" s="22">
        <f t="shared" si="269"/>
        <v>8</v>
      </c>
      <c r="J626" s="5"/>
      <c r="K626" s="5"/>
      <c r="L626" s="137">
        <f t="shared" si="270"/>
        <v>969</v>
      </c>
      <c r="M626" s="137">
        <f t="shared" si="271"/>
        <v>969</v>
      </c>
      <c r="N626" s="33">
        <f t="shared" si="263"/>
        <v>0</v>
      </c>
      <c r="S626">
        <v>1</v>
      </c>
      <c r="T626" s="29">
        <f t="shared" si="264"/>
        <v>0</v>
      </c>
      <c r="U626" s="29">
        <f t="shared" si="265"/>
        <v>0</v>
      </c>
      <c r="V626" s="29">
        <f t="shared" si="266"/>
        <v>0</v>
      </c>
      <c r="W626" s="29">
        <f t="shared" si="267"/>
        <v>0</v>
      </c>
      <c r="X626" s="29">
        <f t="shared" si="268"/>
        <v>969</v>
      </c>
      <c r="Z626" s="29"/>
    </row>
    <row r="627" spans="1:26" x14ac:dyDescent="0.3">
      <c r="A627" s="5" t="s">
        <v>2257</v>
      </c>
      <c r="B627" s="5" t="s">
        <v>2258</v>
      </c>
      <c r="C627" s="5">
        <v>8</v>
      </c>
      <c r="D627" s="157">
        <v>1250</v>
      </c>
      <c r="E627" s="119">
        <v>44774</v>
      </c>
      <c r="F627" s="119">
        <v>44785</v>
      </c>
      <c r="G627" s="174">
        <v>0</v>
      </c>
      <c r="H627" s="5" t="s">
        <v>8344</v>
      </c>
      <c r="I627" s="22">
        <f t="shared" si="269"/>
        <v>8</v>
      </c>
      <c r="J627" s="5"/>
      <c r="K627" s="5"/>
      <c r="L627" s="137">
        <f t="shared" si="270"/>
        <v>1250</v>
      </c>
      <c r="M627" s="137">
        <f t="shared" si="271"/>
        <v>1250</v>
      </c>
      <c r="N627" s="33">
        <f t="shared" si="263"/>
        <v>0</v>
      </c>
      <c r="S627">
        <v>1</v>
      </c>
      <c r="T627" s="29">
        <f t="shared" si="264"/>
        <v>0</v>
      </c>
      <c r="U627" s="29">
        <f t="shared" si="265"/>
        <v>0</v>
      </c>
      <c r="V627" s="29">
        <f t="shared" si="266"/>
        <v>0</v>
      </c>
      <c r="W627" s="29">
        <f t="shared" si="267"/>
        <v>0</v>
      </c>
      <c r="X627" s="29">
        <f t="shared" si="268"/>
        <v>1250</v>
      </c>
      <c r="Z627" s="29"/>
    </row>
    <row r="628" spans="1:26" x14ac:dyDescent="0.3">
      <c r="A628" s="5" t="s">
        <v>2257</v>
      </c>
      <c r="B628" s="5" t="s">
        <v>2258</v>
      </c>
      <c r="C628" s="5">
        <v>8</v>
      </c>
      <c r="D628" s="160">
        <v>969</v>
      </c>
      <c r="E628" s="119">
        <v>44774</v>
      </c>
      <c r="F628" s="119">
        <v>44785</v>
      </c>
      <c r="G628" s="174">
        <v>0</v>
      </c>
      <c r="H628" s="5" t="s">
        <v>8346</v>
      </c>
      <c r="I628" s="22">
        <f t="shared" si="269"/>
        <v>8</v>
      </c>
      <c r="J628" s="5"/>
      <c r="K628" s="5"/>
      <c r="L628" s="137">
        <f t="shared" si="270"/>
        <v>969</v>
      </c>
      <c r="M628" s="137">
        <f t="shared" si="271"/>
        <v>969</v>
      </c>
      <c r="N628" s="33">
        <f t="shared" si="263"/>
        <v>0</v>
      </c>
      <c r="S628">
        <v>1</v>
      </c>
      <c r="T628" s="29">
        <f t="shared" si="264"/>
        <v>0</v>
      </c>
      <c r="U628" s="29">
        <f t="shared" si="265"/>
        <v>0</v>
      </c>
      <c r="V628" s="29">
        <f t="shared" si="266"/>
        <v>0</v>
      </c>
      <c r="W628" s="29">
        <f t="shared" si="267"/>
        <v>0</v>
      </c>
      <c r="X628" s="29">
        <f t="shared" si="268"/>
        <v>969</v>
      </c>
      <c r="Z628" s="29"/>
    </row>
    <row r="629" spans="1:26" x14ac:dyDescent="0.3">
      <c r="A629" s="5" t="s">
        <v>2257</v>
      </c>
      <c r="B629" s="5" t="s">
        <v>2258</v>
      </c>
      <c r="C629" s="5">
        <v>8</v>
      </c>
      <c r="D629" s="160">
        <v>969</v>
      </c>
      <c r="E629" s="119">
        <v>44774</v>
      </c>
      <c r="F629" s="119">
        <v>44785</v>
      </c>
      <c r="G629" s="174">
        <v>0</v>
      </c>
      <c r="H629" s="5" t="s">
        <v>8345</v>
      </c>
      <c r="I629" s="22">
        <f t="shared" si="269"/>
        <v>8</v>
      </c>
      <c r="J629" s="5"/>
      <c r="K629" s="5"/>
      <c r="L629" s="137">
        <f t="shared" si="270"/>
        <v>969</v>
      </c>
      <c r="M629" s="137">
        <f t="shared" si="271"/>
        <v>969</v>
      </c>
      <c r="N629" s="33">
        <f t="shared" si="263"/>
        <v>0</v>
      </c>
      <c r="S629">
        <v>1</v>
      </c>
      <c r="T629" s="29">
        <f t="shared" si="264"/>
        <v>0</v>
      </c>
      <c r="U629" s="29">
        <f t="shared" si="265"/>
        <v>0</v>
      </c>
      <c r="V629" s="29">
        <f t="shared" si="266"/>
        <v>0</v>
      </c>
      <c r="W629" s="29">
        <f t="shared" si="267"/>
        <v>0</v>
      </c>
      <c r="X629" s="29">
        <f t="shared" si="268"/>
        <v>969</v>
      </c>
      <c r="Z629" s="29"/>
    </row>
    <row r="630" spans="1:26" x14ac:dyDescent="0.3">
      <c r="A630" s="5" t="s">
        <v>2259</v>
      </c>
      <c r="B630" s="5" t="s">
        <v>2260</v>
      </c>
      <c r="C630" s="5">
        <v>8</v>
      </c>
      <c r="D630" s="157">
        <v>1287</v>
      </c>
      <c r="E630" s="119">
        <v>44900</v>
      </c>
      <c r="F630" s="119">
        <v>44901</v>
      </c>
      <c r="G630" s="174">
        <v>0</v>
      </c>
      <c r="H630" s="5" t="s">
        <v>8344</v>
      </c>
      <c r="I630" s="22">
        <f t="shared" si="269"/>
        <v>8</v>
      </c>
      <c r="J630" s="5"/>
      <c r="K630" s="5"/>
      <c r="L630" s="137">
        <f t="shared" si="270"/>
        <v>1287</v>
      </c>
      <c r="M630" s="137">
        <f t="shared" si="271"/>
        <v>1287</v>
      </c>
      <c r="N630" s="33">
        <f t="shared" si="263"/>
        <v>0</v>
      </c>
      <c r="S630">
        <v>1</v>
      </c>
      <c r="T630" s="29">
        <f t="shared" si="264"/>
        <v>0</v>
      </c>
      <c r="U630" s="29">
        <f t="shared" si="265"/>
        <v>0</v>
      </c>
      <c r="V630" s="29">
        <f t="shared" si="266"/>
        <v>0</v>
      </c>
      <c r="W630" s="29">
        <f t="shared" si="267"/>
        <v>0</v>
      </c>
      <c r="X630" s="29">
        <f t="shared" si="268"/>
        <v>1287</v>
      </c>
      <c r="Z630" s="29"/>
    </row>
    <row r="631" spans="1:26" x14ac:dyDescent="0.3">
      <c r="A631" s="5" t="s">
        <v>2259</v>
      </c>
      <c r="B631" s="5" t="s">
        <v>2260</v>
      </c>
      <c r="C631" s="5">
        <v>24</v>
      </c>
      <c r="D631" s="157">
        <v>2993</v>
      </c>
      <c r="E631" s="119">
        <v>44900</v>
      </c>
      <c r="F631" s="119">
        <v>44901</v>
      </c>
      <c r="G631" s="174">
        <v>0</v>
      </c>
      <c r="H631" s="5" t="s">
        <v>8346</v>
      </c>
      <c r="I631" s="22">
        <f t="shared" si="269"/>
        <v>24</v>
      </c>
      <c r="J631" s="5"/>
      <c r="K631" s="5"/>
      <c r="L631" s="137">
        <f t="shared" si="270"/>
        <v>2993</v>
      </c>
      <c r="M631" s="137">
        <f t="shared" si="271"/>
        <v>2993</v>
      </c>
      <c r="N631" s="33">
        <f t="shared" si="263"/>
        <v>0</v>
      </c>
      <c r="S631">
        <v>1</v>
      </c>
      <c r="T631" s="29">
        <f t="shared" si="264"/>
        <v>0</v>
      </c>
      <c r="U631" s="29">
        <f t="shared" si="265"/>
        <v>0</v>
      </c>
      <c r="V631" s="29">
        <f t="shared" si="266"/>
        <v>0</v>
      </c>
      <c r="W631" s="29">
        <f t="shared" si="267"/>
        <v>0</v>
      </c>
      <c r="X631" s="29">
        <f t="shared" si="268"/>
        <v>2993</v>
      </c>
      <c r="Z631" s="29"/>
    </row>
    <row r="632" spans="1:26" x14ac:dyDescent="0.3">
      <c r="A632" s="5" t="s">
        <v>2259</v>
      </c>
      <c r="B632" s="5" t="s">
        <v>2260</v>
      </c>
      <c r="C632" s="5">
        <v>8</v>
      </c>
      <c r="D632" s="160">
        <v>998</v>
      </c>
      <c r="E632" s="119">
        <v>44900</v>
      </c>
      <c r="F632" s="119">
        <v>44901</v>
      </c>
      <c r="G632" s="174">
        <v>0</v>
      </c>
      <c r="H632" s="5" t="s">
        <v>8343</v>
      </c>
      <c r="I632" s="22">
        <f t="shared" si="269"/>
        <v>8</v>
      </c>
      <c r="J632" s="5"/>
      <c r="K632" s="5"/>
      <c r="L632" s="137">
        <f t="shared" si="270"/>
        <v>998</v>
      </c>
      <c r="M632" s="137">
        <f t="shared" si="271"/>
        <v>998</v>
      </c>
      <c r="N632" s="33">
        <f t="shared" si="263"/>
        <v>0</v>
      </c>
      <c r="S632">
        <v>1</v>
      </c>
      <c r="T632" s="29">
        <f t="shared" si="264"/>
        <v>0</v>
      </c>
      <c r="U632" s="29">
        <f t="shared" si="265"/>
        <v>0</v>
      </c>
      <c r="V632" s="29">
        <f t="shared" si="266"/>
        <v>0</v>
      </c>
      <c r="W632" s="29">
        <f t="shared" si="267"/>
        <v>0</v>
      </c>
      <c r="X632" s="29">
        <f t="shared" si="268"/>
        <v>998</v>
      </c>
      <c r="Z632" s="29"/>
    </row>
    <row r="633" spans="1:26" x14ac:dyDescent="0.3">
      <c r="A633" s="5" t="s">
        <v>2277</v>
      </c>
      <c r="B633" s="5" t="s">
        <v>2278</v>
      </c>
      <c r="C633" s="5">
        <v>500</v>
      </c>
      <c r="D633" s="160">
        <v>604</v>
      </c>
      <c r="E633" s="119">
        <v>44900</v>
      </c>
      <c r="F633" s="119">
        <v>44901</v>
      </c>
      <c r="G633" s="174">
        <v>0</v>
      </c>
      <c r="H633" s="5" t="s">
        <v>8320</v>
      </c>
      <c r="I633" s="22">
        <f t="shared" si="269"/>
        <v>500</v>
      </c>
      <c r="J633" s="5"/>
      <c r="K633" s="5"/>
      <c r="L633" s="137">
        <f t="shared" si="270"/>
        <v>604</v>
      </c>
      <c r="M633" s="137">
        <f t="shared" si="271"/>
        <v>604</v>
      </c>
      <c r="N633" s="33">
        <f t="shared" si="263"/>
        <v>0</v>
      </c>
      <c r="P633">
        <v>1</v>
      </c>
      <c r="T633" s="29">
        <f t="shared" si="264"/>
        <v>0</v>
      </c>
      <c r="U633" s="29">
        <f t="shared" si="265"/>
        <v>604</v>
      </c>
      <c r="V633" s="29">
        <f t="shared" si="266"/>
        <v>0</v>
      </c>
      <c r="W633" s="29">
        <f t="shared" si="267"/>
        <v>0</v>
      </c>
      <c r="X633" s="29">
        <f t="shared" si="268"/>
        <v>0</v>
      </c>
      <c r="Z633" s="29"/>
    </row>
    <row r="634" spans="1:26" x14ac:dyDescent="0.3">
      <c r="A634" s="5" t="s">
        <v>2261</v>
      </c>
      <c r="B634" s="5" t="s">
        <v>2262</v>
      </c>
      <c r="C634" s="5">
        <v>8</v>
      </c>
      <c r="D634" s="157">
        <v>1287</v>
      </c>
      <c r="E634" s="119">
        <v>44902</v>
      </c>
      <c r="F634" s="119">
        <v>44911</v>
      </c>
      <c r="G634" s="174">
        <v>0</v>
      </c>
      <c r="H634" s="5" t="s">
        <v>8344</v>
      </c>
      <c r="I634" s="22">
        <f t="shared" si="269"/>
        <v>8</v>
      </c>
      <c r="J634" s="5"/>
      <c r="K634" s="5"/>
      <c r="L634" s="137">
        <f t="shared" si="270"/>
        <v>1287</v>
      </c>
      <c r="M634" s="137">
        <f t="shared" si="271"/>
        <v>1287</v>
      </c>
      <c r="N634" s="33">
        <f t="shared" si="263"/>
        <v>0</v>
      </c>
      <c r="S634">
        <v>1</v>
      </c>
      <c r="T634" s="29">
        <f t="shared" si="264"/>
        <v>0</v>
      </c>
      <c r="U634" s="29">
        <f t="shared" si="265"/>
        <v>0</v>
      </c>
      <c r="V634" s="29">
        <f t="shared" si="266"/>
        <v>0</v>
      </c>
      <c r="W634" s="29">
        <f t="shared" si="267"/>
        <v>0</v>
      </c>
      <c r="X634" s="29">
        <f t="shared" si="268"/>
        <v>1287</v>
      </c>
      <c r="Z634" s="29"/>
    </row>
    <row r="635" spans="1:26" x14ac:dyDescent="0.3">
      <c r="A635" s="5" t="s">
        <v>2261</v>
      </c>
      <c r="B635" s="5" t="s">
        <v>2262</v>
      </c>
      <c r="C635" s="5">
        <v>8</v>
      </c>
      <c r="D635" s="160">
        <v>998</v>
      </c>
      <c r="E635" s="119">
        <v>44902</v>
      </c>
      <c r="F635" s="119">
        <v>44911</v>
      </c>
      <c r="G635" s="174">
        <v>0</v>
      </c>
      <c r="H635" s="5" t="s">
        <v>8345</v>
      </c>
      <c r="I635" s="22">
        <f t="shared" si="269"/>
        <v>8</v>
      </c>
      <c r="J635" s="5"/>
      <c r="K635" s="5"/>
      <c r="L635" s="137">
        <f t="shared" si="270"/>
        <v>998</v>
      </c>
      <c r="M635" s="137">
        <f t="shared" si="271"/>
        <v>998</v>
      </c>
      <c r="N635" s="33">
        <f t="shared" si="263"/>
        <v>0</v>
      </c>
      <c r="S635">
        <v>1</v>
      </c>
      <c r="T635" s="29">
        <f t="shared" si="264"/>
        <v>0</v>
      </c>
      <c r="U635" s="29">
        <f t="shared" si="265"/>
        <v>0</v>
      </c>
      <c r="V635" s="29">
        <f t="shared" si="266"/>
        <v>0</v>
      </c>
      <c r="W635" s="29">
        <f t="shared" si="267"/>
        <v>0</v>
      </c>
      <c r="X635" s="29">
        <f t="shared" si="268"/>
        <v>998</v>
      </c>
      <c r="Z635" s="29"/>
    </row>
    <row r="636" spans="1:26" x14ac:dyDescent="0.3">
      <c r="A636" s="5" t="s">
        <v>2261</v>
      </c>
      <c r="B636" s="5" t="s">
        <v>2262</v>
      </c>
      <c r="C636" s="5">
        <v>60</v>
      </c>
      <c r="D636" s="157">
        <v>7482</v>
      </c>
      <c r="E636" s="119">
        <v>44902</v>
      </c>
      <c r="F636" s="119">
        <v>44911</v>
      </c>
      <c r="G636" s="174">
        <v>0</v>
      </c>
      <c r="H636" s="5" t="s">
        <v>8346</v>
      </c>
      <c r="I636" s="22">
        <f t="shared" si="269"/>
        <v>60</v>
      </c>
      <c r="J636" s="5"/>
      <c r="K636" s="5"/>
      <c r="L636" s="137">
        <f t="shared" si="270"/>
        <v>7482</v>
      </c>
      <c r="M636" s="137">
        <f t="shared" si="271"/>
        <v>7482</v>
      </c>
      <c r="N636" s="33">
        <f t="shared" si="263"/>
        <v>0</v>
      </c>
      <c r="S636">
        <v>1</v>
      </c>
      <c r="T636" s="29">
        <f t="shared" si="264"/>
        <v>0</v>
      </c>
      <c r="U636" s="29">
        <f t="shared" si="265"/>
        <v>0</v>
      </c>
      <c r="V636" s="29">
        <f t="shared" si="266"/>
        <v>0</v>
      </c>
      <c r="W636" s="29">
        <f t="shared" si="267"/>
        <v>0</v>
      </c>
      <c r="X636" s="29">
        <f t="shared" si="268"/>
        <v>7482</v>
      </c>
      <c r="Z636" s="29"/>
    </row>
    <row r="637" spans="1:26" x14ac:dyDescent="0.3">
      <c r="A637" s="5" t="s">
        <v>2279</v>
      </c>
      <c r="B637" s="5" t="s">
        <v>2280</v>
      </c>
      <c r="C637" s="5">
        <v>500</v>
      </c>
      <c r="D637" s="160">
        <v>604</v>
      </c>
      <c r="E637" s="119">
        <v>44902</v>
      </c>
      <c r="F637" s="119">
        <v>44911</v>
      </c>
      <c r="G637" s="174">
        <v>0</v>
      </c>
      <c r="H637" s="5" t="s">
        <v>8320</v>
      </c>
      <c r="I637" s="22">
        <f t="shared" si="269"/>
        <v>500</v>
      </c>
      <c r="J637" s="5"/>
      <c r="K637" s="5"/>
      <c r="L637" s="137">
        <f t="shared" si="270"/>
        <v>604</v>
      </c>
      <c r="M637" s="137">
        <f t="shared" si="271"/>
        <v>604</v>
      </c>
      <c r="N637" s="33">
        <f t="shared" si="263"/>
        <v>0</v>
      </c>
      <c r="P637">
        <v>1</v>
      </c>
      <c r="T637" s="29">
        <f t="shared" si="264"/>
        <v>0</v>
      </c>
      <c r="U637" s="29">
        <f t="shared" si="265"/>
        <v>604</v>
      </c>
      <c r="V637" s="29">
        <f t="shared" si="266"/>
        <v>0</v>
      </c>
      <c r="W637" s="29">
        <f t="shared" si="267"/>
        <v>0</v>
      </c>
      <c r="X637" s="29">
        <f t="shared" si="268"/>
        <v>0</v>
      </c>
      <c r="Z637" s="29"/>
    </row>
    <row r="638" spans="1:26" x14ac:dyDescent="0.3">
      <c r="A638" s="5" t="s">
        <v>2263</v>
      </c>
      <c r="B638" s="5" t="s">
        <v>2264</v>
      </c>
      <c r="C638" s="5">
        <v>8</v>
      </c>
      <c r="D638" s="157">
        <v>1287</v>
      </c>
      <c r="E638" s="119">
        <v>44914</v>
      </c>
      <c r="F638" s="119">
        <v>44924</v>
      </c>
      <c r="G638" s="174">
        <v>0</v>
      </c>
      <c r="H638" s="5" t="s">
        <v>8344</v>
      </c>
      <c r="I638" s="22">
        <f t="shared" si="269"/>
        <v>8</v>
      </c>
      <c r="J638" s="5"/>
      <c r="K638" s="5"/>
      <c r="L638" s="137">
        <f t="shared" si="270"/>
        <v>1287</v>
      </c>
      <c r="M638" s="137">
        <f t="shared" si="271"/>
        <v>1287</v>
      </c>
      <c r="N638" s="33">
        <f t="shared" si="263"/>
        <v>0</v>
      </c>
      <c r="S638">
        <v>1</v>
      </c>
      <c r="T638" s="29">
        <f t="shared" si="264"/>
        <v>0</v>
      </c>
      <c r="U638" s="29">
        <f t="shared" si="265"/>
        <v>0</v>
      </c>
      <c r="V638" s="29">
        <f t="shared" si="266"/>
        <v>0</v>
      </c>
      <c r="W638" s="29">
        <f t="shared" si="267"/>
        <v>0</v>
      </c>
      <c r="X638" s="29">
        <f t="shared" si="268"/>
        <v>1287</v>
      </c>
      <c r="Z638" s="29"/>
    </row>
    <row r="639" spans="1:26" x14ac:dyDescent="0.3">
      <c r="A639" s="5" t="s">
        <v>2263</v>
      </c>
      <c r="B639" s="5" t="s">
        <v>2264</v>
      </c>
      <c r="C639" s="5">
        <v>8</v>
      </c>
      <c r="D639" s="160">
        <v>998</v>
      </c>
      <c r="E639" s="119">
        <v>44914</v>
      </c>
      <c r="F639" s="119">
        <v>44924</v>
      </c>
      <c r="G639" s="174">
        <v>0</v>
      </c>
      <c r="H639" s="5" t="s">
        <v>8345</v>
      </c>
      <c r="I639" s="22">
        <f t="shared" si="269"/>
        <v>8</v>
      </c>
      <c r="J639" s="5"/>
      <c r="K639" s="5"/>
      <c r="L639" s="137">
        <f t="shared" si="270"/>
        <v>998</v>
      </c>
      <c r="M639" s="137">
        <f t="shared" si="271"/>
        <v>998</v>
      </c>
      <c r="N639" s="33">
        <f t="shared" si="263"/>
        <v>0</v>
      </c>
      <c r="S639">
        <v>1</v>
      </c>
      <c r="T639" s="29">
        <f t="shared" si="264"/>
        <v>0</v>
      </c>
      <c r="U639" s="29">
        <f t="shared" si="265"/>
        <v>0</v>
      </c>
      <c r="V639" s="29">
        <f t="shared" si="266"/>
        <v>0</v>
      </c>
      <c r="W639" s="29">
        <f t="shared" si="267"/>
        <v>0</v>
      </c>
      <c r="X639" s="29">
        <f t="shared" si="268"/>
        <v>998</v>
      </c>
      <c r="Z639" s="29"/>
    </row>
    <row r="640" spans="1:26" x14ac:dyDescent="0.3">
      <c r="A640" s="5" t="s">
        <v>2263</v>
      </c>
      <c r="B640" s="5" t="s">
        <v>2264</v>
      </c>
      <c r="C640" s="5">
        <v>60</v>
      </c>
      <c r="D640" s="157">
        <v>7482</v>
      </c>
      <c r="E640" s="119">
        <v>44914</v>
      </c>
      <c r="F640" s="119">
        <v>44924</v>
      </c>
      <c r="G640" s="174">
        <v>0</v>
      </c>
      <c r="H640" s="5" t="s">
        <v>8346</v>
      </c>
      <c r="I640" s="22">
        <f t="shared" si="269"/>
        <v>60</v>
      </c>
      <c r="J640" s="5"/>
      <c r="K640" s="5"/>
      <c r="L640" s="137">
        <f t="shared" si="270"/>
        <v>7482</v>
      </c>
      <c r="M640" s="137">
        <f t="shared" si="271"/>
        <v>7482</v>
      </c>
      <c r="N640" s="33">
        <f t="shared" si="263"/>
        <v>0</v>
      </c>
      <c r="S640">
        <v>1</v>
      </c>
      <c r="T640" s="29">
        <f t="shared" si="264"/>
        <v>0</v>
      </c>
      <c r="U640" s="29">
        <f t="shared" si="265"/>
        <v>0</v>
      </c>
      <c r="V640" s="29">
        <f t="shared" si="266"/>
        <v>0</v>
      </c>
      <c r="W640" s="29">
        <f t="shared" si="267"/>
        <v>0</v>
      </c>
      <c r="X640" s="29">
        <f t="shared" si="268"/>
        <v>7482</v>
      </c>
      <c r="Z640" s="29"/>
    </row>
    <row r="641" spans="1:26" x14ac:dyDescent="0.3">
      <c r="A641" s="5" t="s">
        <v>2281</v>
      </c>
      <c r="B641" s="5" t="s">
        <v>2282</v>
      </c>
      <c r="C641" s="5">
        <v>500</v>
      </c>
      <c r="D641" s="160">
        <v>604</v>
      </c>
      <c r="E641" s="119">
        <v>44914</v>
      </c>
      <c r="F641" s="119">
        <v>44924</v>
      </c>
      <c r="G641" s="174">
        <v>0</v>
      </c>
      <c r="H641" s="5" t="s">
        <v>8320</v>
      </c>
      <c r="I641" s="22">
        <f t="shared" si="269"/>
        <v>500</v>
      </c>
      <c r="J641" s="5"/>
      <c r="K641" s="5"/>
      <c r="L641" s="137">
        <f t="shared" si="270"/>
        <v>604</v>
      </c>
      <c r="M641" s="137">
        <f t="shared" si="271"/>
        <v>604</v>
      </c>
      <c r="N641" s="33">
        <f t="shared" si="263"/>
        <v>0</v>
      </c>
      <c r="P641">
        <v>1</v>
      </c>
      <c r="T641" s="29">
        <f t="shared" si="264"/>
        <v>0</v>
      </c>
      <c r="U641" s="29">
        <f t="shared" si="265"/>
        <v>604</v>
      </c>
      <c r="V641" s="29">
        <f t="shared" si="266"/>
        <v>0</v>
      </c>
      <c r="W641" s="29">
        <f t="shared" si="267"/>
        <v>0</v>
      </c>
      <c r="X641" s="29">
        <f t="shared" si="268"/>
        <v>0</v>
      </c>
      <c r="Z641" s="29"/>
    </row>
    <row r="642" spans="1:26" x14ac:dyDescent="0.3">
      <c r="A642" s="5" t="s">
        <v>2265</v>
      </c>
      <c r="B642" s="5" t="s">
        <v>2266</v>
      </c>
      <c r="C642" s="5">
        <v>20</v>
      </c>
      <c r="D642" s="157">
        <v>2494</v>
      </c>
      <c r="E642" s="119">
        <v>44925</v>
      </c>
      <c r="F642" s="119">
        <v>44937</v>
      </c>
      <c r="G642" s="174">
        <v>0</v>
      </c>
      <c r="H642" s="5" t="s">
        <v>8346</v>
      </c>
      <c r="I642" s="22">
        <f t="shared" si="269"/>
        <v>20</v>
      </c>
      <c r="J642" s="5"/>
      <c r="K642" s="5"/>
      <c r="L642" s="137">
        <f t="shared" si="270"/>
        <v>2494</v>
      </c>
      <c r="M642" s="137">
        <f t="shared" si="271"/>
        <v>2494</v>
      </c>
      <c r="N642" s="33">
        <f t="shared" si="263"/>
        <v>0</v>
      </c>
      <c r="S642">
        <v>1</v>
      </c>
      <c r="T642" s="29">
        <f t="shared" si="264"/>
        <v>0</v>
      </c>
      <c r="U642" s="29">
        <f t="shared" si="265"/>
        <v>0</v>
      </c>
      <c r="V642" s="29">
        <f t="shared" si="266"/>
        <v>0</v>
      </c>
      <c r="W642" s="29">
        <f t="shared" si="267"/>
        <v>0</v>
      </c>
      <c r="X642" s="29">
        <f t="shared" si="268"/>
        <v>2494</v>
      </c>
      <c r="Z642" s="29"/>
    </row>
    <row r="643" spans="1:26" x14ac:dyDescent="0.3">
      <c r="A643" s="5" t="s">
        <v>2291</v>
      </c>
      <c r="B643" s="5" t="s">
        <v>2292</v>
      </c>
      <c r="C643" s="5">
        <v>80</v>
      </c>
      <c r="D643" s="157">
        <v>10934</v>
      </c>
      <c r="E643" s="119">
        <v>44925</v>
      </c>
      <c r="F643" s="119">
        <v>44937</v>
      </c>
      <c r="G643" s="174">
        <v>0</v>
      </c>
      <c r="H643" s="5" t="s">
        <v>8337</v>
      </c>
      <c r="I643" s="22">
        <f t="shared" si="269"/>
        <v>80</v>
      </c>
      <c r="J643" s="5"/>
      <c r="K643" s="5"/>
      <c r="L643" s="137">
        <f t="shared" si="270"/>
        <v>10934</v>
      </c>
      <c r="M643" s="137">
        <f t="shared" si="271"/>
        <v>10934</v>
      </c>
      <c r="N643" s="33">
        <f t="shared" si="263"/>
        <v>0</v>
      </c>
      <c r="S643">
        <v>1</v>
      </c>
      <c r="T643" s="29">
        <f t="shared" si="264"/>
        <v>0</v>
      </c>
      <c r="U643" s="29">
        <f t="shared" si="265"/>
        <v>0</v>
      </c>
      <c r="V643" s="29">
        <f t="shared" si="266"/>
        <v>0</v>
      </c>
      <c r="W643" s="29">
        <f t="shared" si="267"/>
        <v>0</v>
      </c>
      <c r="X643" s="29">
        <f t="shared" si="268"/>
        <v>10934</v>
      </c>
      <c r="Z643" s="29"/>
    </row>
    <row r="644" spans="1:26" x14ac:dyDescent="0.3">
      <c r="A644" s="5" t="s">
        <v>2291</v>
      </c>
      <c r="B644" s="5" t="s">
        <v>2292</v>
      </c>
      <c r="C644" s="5">
        <v>60</v>
      </c>
      <c r="D644" s="157">
        <v>7482</v>
      </c>
      <c r="E644" s="119">
        <v>44925</v>
      </c>
      <c r="F644" s="119">
        <v>44937</v>
      </c>
      <c r="G644" s="174">
        <v>0</v>
      </c>
      <c r="H644" s="5" t="s">
        <v>8335</v>
      </c>
      <c r="I644" s="22">
        <f t="shared" si="269"/>
        <v>60</v>
      </c>
      <c r="J644" s="5"/>
      <c r="K644" s="5"/>
      <c r="L644" s="137">
        <f t="shared" si="270"/>
        <v>7482</v>
      </c>
      <c r="M644" s="137">
        <f t="shared" si="271"/>
        <v>7482</v>
      </c>
      <c r="N644" s="33">
        <f t="shared" si="263"/>
        <v>0</v>
      </c>
      <c r="S644">
        <v>1</v>
      </c>
      <c r="T644" s="29">
        <f t="shared" si="264"/>
        <v>0</v>
      </c>
      <c r="U644" s="29">
        <f t="shared" si="265"/>
        <v>0</v>
      </c>
      <c r="V644" s="29">
        <f t="shared" si="266"/>
        <v>0</v>
      </c>
      <c r="W644" s="29">
        <f t="shared" si="267"/>
        <v>0</v>
      </c>
      <c r="X644" s="29">
        <f t="shared" si="268"/>
        <v>7482</v>
      </c>
      <c r="Z644" s="29"/>
    </row>
    <row r="645" spans="1:26" x14ac:dyDescent="0.3">
      <c r="A645" s="5" t="s">
        <v>2283</v>
      </c>
      <c r="B645" s="5" t="s">
        <v>2284</v>
      </c>
      <c r="C645" s="5">
        <v>500</v>
      </c>
      <c r="D645" s="160">
        <v>604</v>
      </c>
      <c r="E645" s="119">
        <v>44925</v>
      </c>
      <c r="F645" s="119">
        <v>44937</v>
      </c>
      <c r="G645" s="174">
        <v>0</v>
      </c>
      <c r="H645" s="5" t="s">
        <v>8320</v>
      </c>
      <c r="I645" s="22">
        <f t="shared" si="269"/>
        <v>500</v>
      </c>
      <c r="J645" s="5"/>
      <c r="K645" s="5"/>
      <c r="L645" s="137">
        <f t="shared" si="270"/>
        <v>604</v>
      </c>
      <c r="M645" s="137">
        <f t="shared" si="271"/>
        <v>604</v>
      </c>
      <c r="N645" s="33">
        <f t="shared" si="263"/>
        <v>0</v>
      </c>
      <c r="P645">
        <v>1</v>
      </c>
      <c r="T645" s="29">
        <f t="shared" si="264"/>
        <v>0</v>
      </c>
      <c r="U645" s="29">
        <f t="shared" si="265"/>
        <v>604</v>
      </c>
      <c r="V645" s="29">
        <f t="shared" si="266"/>
        <v>0</v>
      </c>
      <c r="W645" s="29">
        <f t="shared" si="267"/>
        <v>0</v>
      </c>
      <c r="X645" s="29">
        <f t="shared" si="268"/>
        <v>0</v>
      </c>
      <c r="Z645" s="29"/>
    </row>
    <row r="646" spans="1:26" x14ac:dyDescent="0.3">
      <c r="A646" s="5" t="s">
        <v>2267</v>
      </c>
      <c r="B646" s="5" t="s">
        <v>2268</v>
      </c>
      <c r="C646" s="5">
        <v>120</v>
      </c>
      <c r="D646" s="157">
        <v>14965</v>
      </c>
      <c r="E646" s="119">
        <v>44938</v>
      </c>
      <c r="F646" s="119">
        <v>44945</v>
      </c>
      <c r="G646" s="174">
        <v>0</v>
      </c>
      <c r="H646" s="5" t="s">
        <v>8343</v>
      </c>
      <c r="I646" s="22">
        <f t="shared" si="269"/>
        <v>120</v>
      </c>
      <c r="J646" s="5"/>
      <c r="K646" s="5"/>
      <c r="L646" s="137">
        <f t="shared" si="270"/>
        <v>14965</v>
      </c>
      <c r="M646" s="137">
        <f t="shared" si="271"/>
        <v>14965</v>
      </c>
      <c r="N646" s="33">
        <f t="shared" si="263"/>
        <v>0</v>
      </c>
      <c r="S646">
        <v>1</v>
      </c>
      <c r="T646" s="29">
        <f t="shared" si="264"/>
        <v>0</v>
      </c>
      <c r="U646" s="29">
        <f t="shared" si="265"/>
        <v>0</v>
      </c>
      <c r="V646" s="29">
        <f t="shared" si="266"/>
        <v>0</v>
      </c>
      <c r="W646" s="29">
        <f t="shared" si="267"/>
        <v>0</v>
      </c>
      <c r="X646" s="29">
        <f t="shared" si="268"/>
        <v>14965</v>
      </c>
      <c r="Z646" s="29"/>
    </row>
    <row r="647" spans="1:26" x14ac:dyDescent="0.3">
      <c r="A647" s="5" t="s">
        <v>2267</v>
      </c>
      <c r="B647" s="5" t="s">
        <v>2268</v>
      </c>
      <c r="C647" s="5">
        <v>120</v>
      </c>
      <c r="D647" s="157">
        <v>14965</v>
      </c>
      <c r="E647" s="119">
        <v>44938</v>
      </c>
      <c r="F647" s="119">
        <v>44945</v>
      </c>
      <c r="G647" s="174">
        <v>0</v>
      </c>
      <c r="H647" s="5" t="s">
        <v>8346</v>
      </c>
      <c r="I647" s="22">
        <f t="shared" si="269"/>
        <v>120</v>
      </c>
      <c r="J647" s="5"/>
      <c r="K647" s="5"/>
      <c r="L647" s="137">
        <f t="shared" si="270"/>
        <v>14965</v>
      </c>
      <c r="M647" s="137">
        <f t="shared" si="271"/>
        <v>14965</v>
      </c>
      <c r="N647" s="33">
        <f t="shared" si="263"/>
        <v>0</v>
      </c>
      <c r="S647">
        <v>1</v>
      </c>
      <c r="T647" s="29">
        <f t="shared" si="264"/>
        <v>0</v>
      </c>
      <c r="U647" s="29">
        <f t="shared" si="265"/>
        <v>0</v>
      </c>
      <c r="V647" s="29">
        <f t="shared" si="266"/>
        <v>0</v>
      </c>
      <c r="W647" s="29">
        <f t="shared" si="267"/>
        <v>0</v>
      </c>
      <c r="X647" s="29">
        <f t="shared" si="268"/>
        <v>14965</v>
      </c>
      <c r="Z647" s="29"/>
    </row>
    <row r="648" spans="1:26" x14ac:dyDescent="0.3">
      <c r="A648" s="5" t="s">
        <v>2267</v>
      </c>
      <c r="B648" s="5" t="s">
        <v>2268</v>
      </c>
      <c r="C648" s="5">
        <v>24</v>
      </c>
      <c r="D648" s="157">
        <v>3862</v>
      </c>
      <c r="E648" s="119">
        <v>44938</v>
      </c>
      <c r="F648" s="119">
        <v>44945</v>
      </c>
      <c r="G648" s="174">
        <v>0</v>
      </c>
      <c r="H648" s="5" t="s">
        <v>8341</v>
      </c>
      <c r="I648" s="22">
        <f t="shared" si="269"/>
        <v>24</v>
      </c>
      <c r="J648" s="5"/>
      <c r="K648" s="5"/>
      <c r="L648" s="137">
        <f t="shared" si="270"/>
        <v>3862</v>
      </c>
      <c r="M648" s="137">
        <f t="shared" si="271"/>
        <v>3862</v>
      </c>
      <c r="N648" s="33">
        <f t="shared" si="263"/>
        <v>0</v>
      </c>
      <c r="S648">
        <v>1</v>
      </c>
      <c r="T648" s="29">
        <f t="shared" si="264"/>
        <v>0</v>
      </c>
      <c r="U648" s="29">
        <f t="shared" si="265"/>
        <v>0</v>
      </c>
      <c r="V648" s="29">
        <f t="shared" si="266"/>
        <v>0</v>
      </c>
      <c r="W648" s="29">
        <f t="shared" si="267"/>
        <v>0</v>
      </c>
      <c r="X648" s="29">
        <f t="shared" si="268"/>
        <v>3862</v>
      </c>
      <c r="Z648" s="29"/>
    </row>
    <row r="649" spans="1:26" x14ac:dyDescent="0.3">
      <c r="A649" s="5" t="s">
        <v>2267</v>
      </c>
      <c r="B649" s="5" t="s">
        <v>2268</v>
      </c>
      <c r="C649" s="5">
        <v>24</v>
      </c>
      <c r="D649" s="157">
        <v>3862</v>
      </c>
      <c r="E649" s="119">
        <v>44938</v>
      </c>
      <c r="F649" s="119">
        <v>44945</v>
      </c>
      <c r="G649" s="174">
        <v>0</v>
      </c>
      <c r="H649" s="5" t="s">
        <v>8344</v>
      </c>
      <c r="I649" s="22">
        <f t="shared" si="269"/>
        <v>24</v>
      </c>
      <c r="J649" s="5"/>
      <c r="K649" s="5"/>
      <c r="L649" s="137">
        <f t="shared" si="270"/>
        <v>3862</v>
      </c>
      <c r="M649" s="137">
        <f t="shared" si="271"/>
        <v>3862</v>
      </c>
      <c r="N649" s="33">
        <f t="shared" si="263"/>
        <v>0</v>
      </c>
      <c r="S649">
        <v>1</v>
      </c>
      <c r="T649" s="29">
        <f t="shared" si="264"/>
        <v>0</v>
      </c>
      <c r="U649" s="29">
        <f t="shared" si="265"/>
        <v>0</v>
      </c>
      <c r="V649" s="29">
        <f t="shared" si="266"/>
        <v>0</v>
      </c>
      <c r="W649" s="29">
        <f t="shared" si="267"/>
        <v>0</v>
      </c>
      <c r="X649" s="29">
        <f t="shared" si="268"/>
        <v>3862</v>
      </c>
      <c r="Z649" s="29"/>
    </row>
    <row r="650" spans="1:26" x14ac:dyDescent="0.3">
      <c r="A650" s="5" t="s">
        <v>2267</v>
      </c>
      <c r="B650" s="5" t="s">
        <v>2268</v>
      </c>
      <c r="C650" s="5">
        <v>24</v>
      </c>
      <c r="D650" s="157">
        <v>2993</v>
      </c>
      <c r="E650" s="119">
        <v>44938</v>
      </c>
      <c r="F650" s="119">
        <v>44945</v>
      </c>
      <c r="G650" s="174">
        <v>0</v>
      </c>
      <c r="H650" s="5" t="s">
        <v>8345</v>
      </c>
      <c r="I650" s="22">
        <f t="shared" si="269"/>
        <v>24</v>
      </c>
      <c r="J650" s="5"/>
      <c r="K650" s="5"/>
      <c r="L650" s="137">
        <f t="shared" si="270"/>
        <v>2993</v>
      </c>
      <c r="M650" s="137">
        <f t="shared" si="271"/>
        <v>2993</v>
      </c>
      <c r="N650" s="33">
        <f t="shared" si="263"/>
        <v>0</v>
      </c>
      <c r="S650">
        <v>1</v>
      </c>
      <c r="T650" s="29">
        <f t="shared" si="264"/>
        <v>0</v>
      </c>
      <c r="U650" s="29">
        <f t="shared" si="265"/>
        <v>0</v>
      </c>
      <c r="V650" s="29">
        <f t="shared" si="266"/>
        <v>0</v>
      </c>
      <c r="W650" s="29">
        <f t="shared" si="267"/>
        <v>0</v>
      </c>
      <c r="X650" s="29">
        <f t="shared" si="268"/>
        <v>2993</v>
      </c>
      <c r="Z650" s="29"/>
    </row>
    <row r="651" spans="1:26" x14ac:dyDescent="0.3">
      <c r="A651" s="5" t="s">
        <v>2267</v>
      </c>
      <c r="B651" s="5" t="s">
        <v>2268</v>
      </c>
      <c r="C651" s="5">
        <v>240</v>
      </c>
      <c r="D651" s="157">
        <v>32801</v>
      </c>
      <c r="E651" s="119">
        <v>44938</v>
      </c>
      <c r="F651" s="119">
        <v>44945</v>
      </c>
      <c r="G651" s="174">
        <v>0</v>
      </c>
      <c r="H651" s="5" t="s">
        <v>8337</v>
      </c>
      <c r="I651" s="22">
        <f t="shared" si="269"/>
        <v>240</v>
      </c>
      <c r="J651" s="5"/>
      <c r="K651" s="5"/>
      <c r="L651" s="137">
        <f t="shared" si="270"/>
        <v>32801</v>
      </c>
      <c r="M651" s="137">
        <f t="shared" si="271"/>
        <v>32801</v>
      </c>
      <c r="N651" s="33">
        <f t="shared" si="263"/>
        <v>0</v>
      </c>
      <c r="S651">
        <v>1</v>
      </c>
      <c r="T651" s="29">
        <f t="shared" ref="T651:T652" si="272">O651*M651</f>
        <v>0</v>
      </c>
      <c r="U651" s="29">
        <f t="shared" ref="U651:U652" si="273">P651*M651</f>
        <v>0</v>
      </c>
      <c r="V651" s="29">
        <f t="shared" ref="V651:V652" si="274">Q651*M651</f>
        <v>0</v>
      </c>
      <c r="W651" s="29">
        <f t="shared" ref="W651:W652" si="275">R651*M651</f>
        <v>0</v>
      </c>
      <c r="X651" s="29">
        <f t="shared" ref="X651:X652" si="276">S651*M651</f>
        <v>32801</v>
      </c>
      <c r="Z651" s="29"/>
    </row>
    <row r="652" spans="1:26" x14ac:dyDescent="0.3">
      <c r="A652" s="5" t="s">
        <v>2285</v>
      </c>
      <c r="B652" s="5" t="s">
        <v>2286</v>
      </c>
      <c r="C652" s="5">
        <v>500</v>
      </c>
      <c r="D652" s="160">
        <v>604</v>
      </c>
      <c r="E652" s="119">
        <v>44938</v>
      </c>
      <c r="F652" s="119">
        <v>44945</v>
      </c>
      <c r="G652" s="174">
        <v>0</v>
      </c>
      <c r="H652" s="5" t="s">
        <v>8320</v>
      </c>
      <c r="I652" s="22">
        <f t="shared" si="269"/>
        <v>500</v>
      </c>
      <c r="J652" s="5"/>
      <c r="K652" s="5"/>
      <c r="L652" s="137">
        <f t="shared" si="270"/>
        <v>604</v>
      </c>
      <c r="M652" s="137">
        <f t="shared" si="271"/>
        <v>604</v>
      </c>
      <c r="N652" s="33">
        <f t="shared" si="263"/>
        <v>0</v>
      </c>
      <c r="P652">
        <v>1</v>
      </c>
      <c r="T652" s="29">
        <f t="shared" si="272"/>
        <v>0</v>
      </c>
      <c r="U652" s="29">
        <f t="shared" si="273"/>
        <v>604</v>
      </c>
      <c r="V652" s="29">
        <f t="shared" si="274"/>
        <v>0</v>
      </c>
      <c r="W652" s="29">
        <f t="shared" si="275"/>
        <v>0</v>
      </c>
      <c r="X652" s="29">
        <f t="shared" si="276"/>
        <v>0</v>
      </c>
      <c r="Z652" s="29"/>
    </row>
    <row r="653" spans="1:26" x14ac:dyDescent="0.3">
      <c r="A653" s="140" t="s">
        <v>8646</v>
      </c>
      <c r="B653" s="140"/>
      <c r="C653" s="140">
        <v>2562</v>
      </c>
      <c r="D653" s="158">
        <v>142634</v>
      </c>
      <c r="E653" s="140" t="s">
        <v>7351</v>
      </c>
      <c r="F653" s="147">
        <v>44953</v>
      </c>
      <c r="G653" s="175"/>
      <c r="H653" s="140"/>
      <c r="I653" s="145"/>
      <c r="J653" s="140"/>
      <c r="K653" s="140"/>
      <c r="L653" s="142"/>
      <c r="M653" s="142"/>
      <c r="N653" s="149"/>
      <c r="T653" s="29"/>
      <c r="U653" s="29"/>
      <c r="V653" s="29"/>
      <c r="W653" s="29"/>
      <c r="X653" s="29"/>
      <c r="Z653" s="29"/>
    </row>
    <row r="654" spans="1:26" x14ac:dyDescent="0.3">
      <c r="A654" s="5" t="s">
        <v>2510</v>
      </c>
      <c r="B654" s="5" t="s">
        <v>2511</v>
      </c>
      <c r="C654" s="5">
        <v>40</v>
      </c>
      <c r="D654" s="157">
        <v>6067</v>
      </c>
      <c r="E654" s="5" t="s">
        <v>7351</v>
      </c>
      <c r="F654" s="119">
        <v>44712</v>
      </c>
      <c r="G654" s="174">
        <v>0.5</v>
      </c>
      <c r="H654" s="5" t="s">
        <v>8344</v>
      </c>
      <c r="I654" s="22">
        <f t="shared" si="269"/>
        <v>20</v>
      </c>
      <c r="J654" s="5"/>
      <c r="K654" s="5"/>
      <c r="L654" s="137">
        <f t="shared" si="270"/>
        <v>3033.5</v>
      </c>
      <c r="M654" s="137">
        <f t="shared" si="271"/>
        <v>3033.5</v>
      </c>
      <c r="N654" s="33">
        <f t="shared" si="263"/>
        <v>0</v>
      </c>
      <c r="Q654">
        <v>1</v>
      </c>
      <c r="T654" s="29">
        <f t="shared" ref="T654:T684" si="277">O654*M654</f>
        <v>0</v>
      </c>
      <c r="U654" s="29">
        <f t="shared" ref="U654:U684" si="278">P654*M654</f>
        <v>0</v>
      </c>
      <c r="V654" s="29">
        <f t="shared" ref="V654:V684" si="279">Q654*M654</f>
        <v>3033.5</v>
      </c>
      <c r="W654" s="29">
        <f t="shared" ref="W654:W684" si="280">R654*M654</f>
        <v>0</v>
      </c>
      <c r="X654" s="29">
        <f t="shared" ref="X654:X684" si="281">S654*M654</f>
        <v>0</v>
      </c>
      <c r="Z654" s="29"/>
    </row>
    <row r="655" spans="1:26" x14ac:dyDescent="0.3">
      <c r="A655" s="5" t="s">
        <v>2510</v>
      </c>
      <c r="B655" s="5" t="s">
        <v>2511</v>
      </c>
      <c r="C655" s="5">
        <v>10</v>
      </c>
      <c r="D655" s="157">
        <v>1175</v>
      </c>
      <c r="E655" s="5" t="s">
        <v>7351</v>
      </c>
      <c r="F655" s="119">
        <v>44712</v>
      </c>
      <c r="G655" s="174">
        <v>0.5</v>
      </c>
      <c r="H655" s="5" t="s">
        <v>8345</v>
      </c>
      <c r="I655" s="22">
        <f t="shared" si="269"/>
        <v>5</v>
      </c>
      <c r="J655" s="5"/>
      <c r="K655" s="5"/>
      <c r="L655" s="137">
        <f t="shared" si="270"/>
        <v>587.5</v>
      </c>
      <c r="M655" s="137">
        <f t="shared" si="271"/>
        <v>587.5</v>
      </c>
      <c r="N655" s="33">
        <f t="shared" si="263"/>
        <v>0</v>
      </c>
      <c r="Q655">
        <v>1</v>
      </c>
      <c r="T655" s="29">
        <f t="shared" si="277"/>
        <v>0</v>
      </c>
      <c r="U655" s="29">
        <f t="shared" si="278"/>
        <v>0</v>
      </c>
      <c r="V655" s="29">
        <f t="shared" si="279"/>
        <v>587.5</v>
      </c>
      <c r="W655" s="29">
        <f t="shared" si="280"/>
        <v>0</v>
      </c>
      <c r="X655" s="29">
        <f t="shared" si="281"/>
        <v>0</v>
      </c>
      <c r="Z655" s="29"/>
    </row>
    <row r="656" spans="1:26" x14ac:dyDescent="0.3">
      <c r="A656" s="5" t="s">
        <v>2512</v>
      </c>
      <c r="B656" s="5" t="s">
        <v>2513</v>
      </c>
      <c r="C656" s="5">
        <v>8</v>
      </c>
      <c r="D656" s="157">
        <v>1250</v>
      </c>
      <c r="E656" s="119">
        <v>44713</v>
      </c>
      <c r="F656" s="119">
        <v>44726</v>
      </c>
      <c r="G656" s="174">
        <v>0</v>
      </c>
      <c r="H656" s="5" t="s">
        <v>8344</v>
      </c>
      <c r="I656" s="22">
        <f t="shared" si="269"/>
        <v>8</v>
      </c>
      <c r="J656" s="5"/>
      <c r="K656" s="5"/>
      <c r="L656" s="137">
        <f t="shared" si="270"/>
        <v>1250</v>
      </c>
      <c r="M656" s="137">
        <f t="shared" si="271"/>
        <v>1250</v>
      </c>
      <c r="N656" s="33">
        <f t="shared" si="263"/>
        <v>0</v>
      </c>
      <c r="S656">
        <v>1</v>
      </c>
      <c r="T656" s="29">
        <f t="shared" si="277"/>
        <v>0</v>
      </c>
      <c r="U656" s="29">
        <f t="shared" si="278"/>
        <v>0</v>
      </c>
      <c r="V656" s="29">
        <f t="shared" si="279"/>
        <v>0</v>
      </c>
      <c r="W656" s="29">
        <f t="shared" si="280"/>
        <v>0</v>
      </c>
      <c r="X656" s="29">
        <f t="shared" si="281"/>
        <v>1250</v>
      </c>
      <c r="Z656" s="29"/>
    </row>
    <row r="657" spans="1:26" x14ac:dyDescent="0.3">
      <c r="A657" s="5" t="s">
        <v>2512</v>
      </c>
      <c r="B657" s="5" t="s">
        <v>2513</v>
      </c>
      <c r="C657" s="5">
        <v>8</v>
      </c>
      <c r="D657" s="160">
        <v>969</v>
      </c>
      <c r="E657" s="119">
        <v>44713</v>
      </c>
      <c r="F657" s="119">
        <v>44726</v>
      </c>
      <c r="G657" s="174">
        <v>0</v>
      </c>
      <c r="H657" s="5" t="s">
        <v>8345</v>
      </c>
      <c r="I657" s="22">
        <f t="shared" si="269"/>
        <v>8</v>
      </c>
      <c r="J657" s="5"/>
      <c r="K657" s="5"/>
      <c r="L657" s="137">
        <f t="shared" si="270"/>
        <v>969</v>
      </c>
      <c r="M657" s="137">
        <f t="shared" si="271"/>
        <v>969</v>
      </c>
      <c r="N657" s="33">
        <f t="shared" si="263"/>
        <v>0</v>
      </c>
      <c r="S657">
        <v>1</v>
      </c>
      <c r="T657" s="29">
        <f t="shared" si="277"/>
        <v>0</v>
      </c>
      <c r="U657" s="29">
        <f t="shared" si="278"/>
        <v>0</v>
      </c>
      <c r="V657" s="29">
        <f t="shared" si="279"/>
        <v>0</v>
      </c>
      <c r="W657" s="29">
        <f t="shared" si="280"/>
        <v>0</v>
      </c>
      <c r="X657" s="29">
        <f t="shared" si="281"/>
        <v>969</v>
      </c>
      <c r="Z657" s="29"/>
    </row>
    <row r="658" spans="1:26" x14ac:dyDescent="0.3">
      <c r="A658" s="5" t="s">
        <v>2512</v>
      </c>
      <c r="B658" s="5" t="s">
        <v>2513</v>
      </c>
      <c r="C658" s="5">
        <v>8</v>
      </c>
      <c r="D658" s="160">
        <v>969</v>
      </c>
      <c r="E658" s="119">
        <v>44713</v>
      </c>
      <c r="F658" s="119">
        <v>44726</v>
      </c>
      <c r="G658" s="174">
        <v>0</v>
      </c>
      <c r="H658" s="5" t="s">
        <v>8346</v>
      </c>
      <c r="I658" s="22">
        <f t="shared" si="269"/>
        <v>8</v>
      </c>
      <c r="J658" s="5"/>
      <c r="K658" s="5"/>
      <c r="L658" s="137">
        <f t="shared" si="270"/>
        <v>969</v>
      </c>
      <c r="M658" s="137">
        <f t="shared" si="271"/>
        <v>969</v>
      </c>
      <c r="N658" s="33">
        <f t="shared" si="263"/>
        <v>0</v>
      </c>
      <c r="S658">
        <v>1</v>
      </c>
      <c r="T658" s="29">
        <f t="shared" si="277"/>
        <v>0</v>
      </c>
      <c r="U658" s="29">
        <f t="shared" si="278"/>
        <v>0</v>
      </c>
      <c r="V658" s="29">
        <f t="shared" si="279"/>
        <v>0</v>
      </c>
      <c r="W658" s="29">
        <f t="shared" si="280"/>
        <v>0</v>
      </c>
      <c r="X658" s="29">
        <f t="shared" si="281"/>
        <v>969</v>
      </c>
      <c r="Z658" s="29"/>
    </row>
    <row r="659" spans="1:26" x14ac:dyDescent="0.3">
      <c r="A659" s="5" t="s">
        <v>2514</v>
      </c>
      <c r="B659" s="5" t="s">
        <v>2515</v>
      </c>
      <c r="C659" s="5">
        <v>8</v>
      </c>
      <c r="D659" s="157">
        <v>1250</v>
      </c>
      <c r="E659" s="119">
        <v>44727</v>
      </c>
      <c r="F659" s="119">
        <v>44740</v>
      </c>
      <c r="G659" s="174">
        <v>0</v>
      </c>
      <c r="H659" s="5" t="s">
        <v>8344</v>
      </c>
      <c r="I659" s="22">
        <f t="shared" si="269"/>
        <v>8</v>
      </c>
      <c r="J659" s="5"/>
      <c r="K659" s="5"/>
      <c r="L659" s="137">
        <f t="shared" si="270"/>
        <v>1250</v>
      </c>
      <c r="M659" s="137">
        <f t="shared" si="271"/>
        <v>1250</v>
      </c>
      <c r="N659" s="33">
        <f t="shared" si="263"/>
        <v>0</v>
      </c>
      <c r="S659">
        <v>1</v>
      </c>
      <c r="T659" s="29">
        <f t="shared" si="277"/>
        <v>0</v>
      </c>
      <c r="U659" s="29">
        <f t="shared" si="278"/>
        <v>0</v>
      </c>
      <c r="V659" s="29">
        <f t="shared" si="279"/>
        <v>0</v>
      </c>
      <c r="W659" s="29">
        <f t="shared" si="280"/>
        <v>0</v>
      </c>
      <c r="X659" s="29">
        <f t="shared" si="281"/>
        <v>1250</v>
      </c>
      <c r="Z659" s="29"/>
    </row>
    <row r="660" spans="1:26" x14ac:dyDescent="0.3">
      <c r="A660" s="5" t="s">
        <v>2514</v>
      </c>
      <c r="B660" s="5" t="s">
        <v>2515</v>
      </c>
      <c r="C660" s="5">
        <v>8</v>
      </c>
      <c r="D660" s="160">
        <v>969</v>
      </c>
      <c r="E660" s="119">
        <v>44727</v>
      </c>
      <c r="F660" s="119">
        <v>44740</v>
      </c>
      <c r="G660" s="174">
        <v>0</v>
      </c>
      <c r="H660" s="5" t="s">
        <v>8345</v>
      </c>
      <c r="I660" s="22">
        <f t="shared" si="269"/>
        <v>8</v>
      </c>
      <c r="J660" s="5"/>
      <c r="K660" s="5"/>
      <c r="L660" s="137">
        <f t="shared" si="270"/>
        <v>969</v>
      </c>
      <c r="M660" s="137">
        <f t="shared" si="271"/>
        <v>969</v>
      </c>
      <c r="N660" s="33">
        <f t="shared" si="263"/>
        <v>0</v>
      </c>
      <c r="S660">
        <v>1</v>
      </c>
      <c r="T660" s="29">
        <f t="shared" si="277"/>
        <v>0</v>
      </c>
      <c r="U660" s="29">
        <f t="shared" si="278"/>
        <v>0</v>
      </c>
      <c r="V660" s="29">
        <f t="shared" si="279"/>
        <v>0</v>
      </c>
      <c r="W660" s="29">
        <f t="shared" si="280"/>
        <v>0</v>
      </c>
      <c r="X660" s="29">
        <f t="shared" si="281"/>
        <v>969</v>
      </c>
      <c r="Z660" s="29"/>
    </row>
    <row r="661" spans="1:26" x14ac:dyDescent="0.3">
      <c r="A661" s="5" t="s">
        <v>2514</v>
      </c>
      <c r="B661" s="5" t="s">
        <v>2515</v>
      </c>
      <c r="C661" s="5">
        <v>8</v>
      </c>
      <c r="D661" s="160">
        <v>969</v>
      </c>
      <c r="E661" s="119">
        <v>44727</v>
      </c>
      <c r="F661" s="119">
        <v>44740</v>
      </c>
      <c r="G661" s="174">
        <v>0</v>
      </c>
      <c r="H661" s="5" t="s">
        <v>8346</v>
      </c>
      <c r="I661" s="22">
        <f t="shared" si="269"/>
        <v>8</v>
      </c>
      <c r="J661" s="5"/>
      <c r="K661" s="5"/>
      <c r="L661" s="137">
        <f t="shared" si="270"/>
        <v>969</v>
      </c>
      <c r="M661" s="137">
        <f t="shared" si="271"/>
        <v>969</v>
      </c>
      <c r="N661" s="33">
        <f t="shared" si="263"/>
        <v>0</v>
      </c>
      <c r="S661">
        <v>1</v>
      </c>
      <c r="T661" s="29">
        <f t="shared" si="277"/>
        <v>0</v>
      </c>
      <c r="U661" s="29">
        <f t="shared" si="278"/>
        <v>0</v>
      </c>
      <c r="V661" s="29">
        <f t="shared" si="279"/>
        <v>0</v>
      </c>
      <c r="W661" s="29">
        <f t="shared" si="280"/>
        <v>0</v>
      </c>
      <c r="X661" s="29">
        <f t="shared" si="281"/>
        <v>969</v>
      </c>
      <c r="Z661" s="29"/>
    </row>
    <row r="662" spans="1:26" x14ac:dyDescent="0.3">
      <c r="A662" s="5" t="s">
        <v>2516</v>
      </c>
      <c r="B662" s="5" t="s">
        <v>2517</v>
      </c>
      <c r="C662" s="5">
        <v>8</v>
      </c>
      <c r="D662" s="157">
        <v>1250</v>
      </c>
      <c r="E662" s="119">
        <v>44750</v>
      </c>
      <c r="F662" s="119">
        <v>44756</v>
      </c>
      <c r="G662" s="174">
        <v>0</v>
      </c>
      <c r="H662" s="5" t="s">
        <v>8344</v>
      </c>
      <c r="I662" s="22">
        <f t="shared" si="269"/>
        <v>8</v>
      </c>
      <c r="J662" s="5"/>
      <c r="K662" s="5"/>
      <c r="L662" s="137">
        <f t="shared" si="270"/>
        <v>1250</v>
      </c>
      <c r="M662" s="137">
        <f t="shared" si="271"/>
        <v>1250</v>
      </c>
      <c r="N662" s="33">
        <f t="shared" si="263"/>
        <v>0</v>
      </c>
      <c r="S662">
        <v>1</v>
      </c>
      <c r="T662" s="29">
        <f t="shared" si="277"/>
        <v>0</v>
      </c>
      <c r="U662" s="29">
        <f t="shared" si="278"/>
        <v>0</v>
      </c>
      <c r="V662" s="29">
        <f t="shared" si="279"/>
        <v>0</v>
      </c>
      <c r="W662" s="29">
        <f t="shared" si="280"/>
        <v>0</v>
      </c>
      <c r="X662" s="29">
        <f t="shared" si="281"/>
        <v>1250</v>
      </c>
      <c r="Z662" s="29"/>
    </row>
    <row r="663" spans="1:26" x14ac:dyDescent="0.3">
      <c r="A663" s="5" t="s">
        <v>2516</v>
      </c>
      <c r="B663" s="5" t="s">
        <v>2517</v>
      </c>
      <c r="C663" s="5">
        <v>24</v>
      </c>
      <c r="D663" s="157">
        <v>2906</v>
      </c>
      <c r="E663" s="119">
        <v>44750</v>
      </c>
      <c r="F663" s="119">
        <v>44756</v>
      </c>
      <c r="G663" s="174">
        <v>0</v>
      </c>
      <c r="H663" s="5" t="s">
        <v>8346</v>
      </c>
      <c r="I663" s="22">
        <f t="shared" si="269"/>
        <v>24</v>
      </c>
      <c r="J663" s="5"/>
      <c r="K663" s="5"/>
      <c r="L663" s="137">
        <f t="shared" si="270"/>
        <v>2906</v>
      </c>
      <c r="M663" s="137">
        <f t="shared" si="271"/>
        <v>2906</v>
      </c>
      <c r="N663" s="33">
        <f t="shared" si="263"/>
        <v>0</v>
      </c>
      <c r="S663">
        <v>1</v>
      </c>
      <c r="T663" s="29">
        <f t="shared" si="277"/>
        <v>0</v>
      </c>
      <c r="U663" s="29">
        <f t="shared" si="278"/>
        <v>0</v>
      </c>
      <c r="V663" s="29">
        <f t="shared" si="279"/>
        <v>0</v>
      </c>
      <c r="W663" s="29">
        <f t="shared" si="280"/>
        <v>0</v>
      </c>
      <c r="X663" s="29">
        <f t="shared" si="281"/>
        <v>2906</v>
      </c>
      <c r="Z663" s="29"/>
    </row>
    <row r="664" spans="1:26" x14ac:dyDescent="0.3">
      <c r="A664" s="5" t="s">
        <v>2516</v>
      </c>
      <c r="B664" s="5" t="s">
        <v>2517</v>
      </c>
      <c r="C664" s="5">
        <v>8</v>
      </c>
      <c r="D664" s="160">
        <v>969</v>
      </c>
      <c r="E664" s="119">
        <v>44750</v>
      </c>
      <c r="F664" s="119">
        <v>44756</v>
      </c>
      <c r="G664" s="174">
        <v>0</v>
      </c>
      <c r="H664" s="5" t="s">
        <v>8343</v>
      </c>
      <c r="I664" s="22">
        <f t="shared" si="269"/>
        <v>8</v>
      </c>
      <c r="J664" s="5"/>
      <c r="K664" s="5"/>
      <c r="L664" s="137">
        <f t="shared" si="270"/>
        <v>969</v>
      </c>
      <c r="M664" s="137">
        <f t="shared" si="271"/>
        <v>969</v>
      </c>
      <c r="N664" s="33">
        <f t="shared" si="263"/>
        <v>0</v>
      </c>
      <c r="S664">
        <v>1</v>
      </c>
      <c r="T664" s="29">
        <f t="shared" si="277"/>
        <v>0</v>
      </c>
      <c r="U664" s="29">
        <f t="shared" si="278"/>
        <v>0</v>
      </c>
      <c r="V664" s="29">
        <f t="shared" si="279"/>
        <v>0</v>
      </c>
      <c r="W664" s="29">
        <f t="shared" si="280"/>
        <v>0</v>
      </c>
      <c r="X664" s="29">
        <f t="shared" si="281"/>
        <v>969</v>
      </c>
      <c r="Z664" s="29"/>
    </row>
    <row r="665" spans="1:26" x14ac:dyDescent="0.3">
      <c r="A665" s="5" t="s">
        <v>2532</v>
      </c>
      <c r="B665" s="5" t="s">
        <v>2533</v>
      </c>
      <c r="C665" s="5">
        <v>500</v>
      </c>
      <c r="D665" s="160">
        <v>592</v>
      </c>
      <c r="E665" s="119">
        <v>44750</v>
      </c>
      <c r="F665" s="119">
        <v>44756</v>
      </c>
      <c r="G665" s="174">
        <v>0</v>
      </c>
      <c r="H665" s="5" t="s">
        <v>8320</v>
      </c>
      <c r="I665" s="22">
        <f t="shared" si="269"/>
        <v>500</v>
      </c>
      <c r="J665" s="5"/>
      <c r="K665" s="5"/>
      <c r="L665" s="137">
        <f t="shared" si="270"/>
        <v>592</v>
      </c>
      <c r="M665" s="137">
        <f t="shared" si="271"/>
        <v>592</v>
      </c>
      <c r="N665" s="33">
        <f t="shared" si="263"/>
        <v>0</v>
      </c>
      <c r="P665">
        <v>1</v>
      </c>
      <c r="T665" s="29">
        <f t="shared" si="277"/>
        <v>0</v>
      </c>
      <c r="U665" s="29">
        <f t="shared" si="278"/>
        <v>592</v>
      </c>
      <c r="V665" s="29">
        <f t="shared" si="279"/>
        <v>0</v>
      </c>
      <c r="W665" s="29">
        <f t="shared" si="280"/>
        <v>0</v>
      </c>
      <c r="X665" s="29">
        <f t="shared" si="281"/>
        <v>0</v>
      </c>
      <c r="Z665" s="29"/>
    </row>
    <row r="666" spans="1:26" x14ac:dyDescent="0.3">
      <c r="A666" s="5" t="s">
        <v>2518</v>
      </c>
      <c r="B666" s="5" t="s">
        <v>2519</v>
      </c>
      <c r="C666" s="5">
        <v>8</v>
      </c>
      <c r="D666" s="157">
        <v>1287</v>
      </c>
      <c r="E666" s="119">
        <v>44945</v>
      </c>
      <c r="F666" s="119">
        <v>44945</v>
      </c>
      <c r="G666" s="174">
        <v>0</v>
      </c>
      <c r="H666" s="5" t="s">
        <v>8344</v>
      </c>
      <c r="I666" s="22">
        <f t="shared" si="269"/>
        <v>8</v>
      </c>
      <c r="J666" s="5"/>
      <c r="K666" s="5"/>
      <c r="L666" s="137">
        <f t="shared" si="270"/>
        <v>1287</v>
      </c>
      <c r="M666" s="137">
        <f t="shared" si="271"/>
        <v>1287</v>
      </c>
      <c r="N666" s="33">
        <f t="shared" si="263"/>
        <v>0</v>
      </c>
      <c r="S666">
        <v>1</v>
      </c>
      <c r="T666" s="29">
        <f t="shared" si="277"/>
        <v>0</v>
      </c>
      <c r="U666" s="29">
        <f t="shared" si="278"/>
        <v>0</v>
      </c>
      <c r="V666" s="29">
        <f t="shared" si="279"/>
        <v>0</v>
      </c>
      <c r="W666" s="29">
        <f t="shared" si="280"/>
        <v>0</v>
      </c>
      <c r="X666" s="29">
        <f t="shared" si="281"/>
        <v>1287</v>
      </c>
      <c r="Z666" s="29"/>
    </row>
    <row r="667" spans="1:26" x14ac:dyDescent="0.3">
      <c r="A667" s="5" t="s">
        <v>2518</v>
      </c>
      <c r="B667" s="5" t="s">
        <v>2519</v>
      </c>
      <c r="C667" s="5">
        <v>8</v>
      </c>
      <c r="D667" s="160">
        <v>998</v>
      </c>
      <c r="E667" s="119">
        <v>44945</v>
      </c>
      <c r="F667" s="119">
        <v>44945</v>
      </c>
      <c r="G667" s="174">
        <v>0</v>
      </c>
      <c r="H667" s="5" t="s">
        <v>8345</v>
      </c>
      <c r="I667" s="22">
        <f t="shared" si="269"/>
        <v>8</v>
      </c>
      <c r="J667" s="5"/>
      <c r="K667" s="5"/>
      <c r="L667" s="137">
        <f t="shared" si="270"/>
        <v>998</v>
      </c>
      <c r="M667" s="137">
        <f t="shared" si="271"/>
        <v>998</v>
      </c>
      <c r="N667" s="33">
        <f t="shared" si="263"/>
        <v>0</v>
      </c>
      <c r="S667">
        <v>1</v>
      </c>
      <c r="T667" s="29">
        <f t="shared" si="277"/>
        <v>0</v>
      </c>
      <c r="U667" s="29">
        <f t="shared" si="278"/>
        <v>0</v>
      </c>
      <c r="V667" s="29">
        <f t="shared" si="279"/>
        <v>0</v>
      </c>
      <c r="W667" s="29">
        <f t="shared" si="280"/>
        <v>0</v>
      </c>
      <c r="X667" s="29">
        <f t="shared" si="281"/>
        <v>998</v>
      </c>
      <c r="Z667" s="29"/>
    </row>
    <row r="668" spans="1:26" x14ac:dyDescent="0.3">
      <c r="A668" s="5" t="s">
        <v>2518</v>
      </c>
      <c r="B668" s="5" t="s">
        <v>2519</v>
      </c>
      <c r="C668" s="5">
        <v>60</v>
      </c>
      <c r="D668" s="157">
        <v>7482</v>
      </c>
      <c r="E668" s="119">
        <v>44945</v>
      </c>
      <c r="F668" s="119">
        <v>44945</v>
      </c>
      <c r="G668" s="174">
        <v>0</v>
      </c>
      <c r="H668" s="5" t="s">
        <v>8346</v>
      </c>
      <c r="I668" s="22">
        <f t="shared" si="269"/>
        <v>60</v>
      </c>
      <c r="J668" s="5"/>
      <c r="K668" s="5"/>
      <c r="L668" s="137">
        <f t="shared" si="270"/>
        <v>7482</v>
      </c>
      <c r="M668" s="137">
        <f t="shared" si="271"/>
        <v>7482</v>
      </c>
      <c r="N668" s="33">
        <f t="shared" si="263"/>
        <v>0</v>
      </c>
      <c r="S668">
        <v>1</v>
      </c>
      <c r="T668" s="29">
        <f t="shared" si="277"/>
        <v>0</v>
      </c>
      <c r="U668" s="29">
        <f t="shared" si="278"/>
        <v>0</v>
      </c>
      <c r="V668" s="29">
        <f t="shared" si="279"/>
        <v>0</v>
      </c>
      <c r="W668" s="29">
        <f t="shared" si="280"/>
        <v>0</v>
      </c>
      <c r="X668" s="29">
        <f t="shared" si="281"/>
        <v>7482</v>
      </c>
      <c r="Z668" s="29"/>
    </row>
    <row r="669" spans="1:26" x14ac:dyDescent="0.3">
      <c r="A669" s="5" t="s">
        <v>2534</v>
      </c>
      <c r="B669" s="5" t="s">
        <v>2535</v>
      </c>
      <c r="C669" s="5">
        <v>500</v>
      </c>
      <c r="D669" s="160">
        <v>604</v>
      </c>
      <c r="E669" s="119">
        <v>44945</v>
      </c>
      <c r="F669" s="119">
        <v>44945</v>
      </c>
      <c r="G669" s="174">
        <v>0</v>
      </c>
      <c r="H669" s="5" t="s">
        <v>8320</v>
      </c>
      <c r="I669" s="22">
        <f t="shared" si="269"/>
        <v>500</v>
      </c>
      <c r="J669" s="5"/>
      <c r="K669" s="5"/>
      <c r="L669" s="137">
        <f t="shared" si="270"/>
        <v>604</v>
      </c>
      <c r="M669" s="137">
        <f t="shared" si="271"/>
        <v>604</v>
      </c>
      <c r="N669" s="33">
        <f t="shared" ref="N669:N732" si="282">L669-M669</f>
        <v>0</v>
      </c>
      <c r="P669">
        <v>1</v>
      </c>
      <c r="T669" s="29">
        <f t="shared" si="277"/>
        <v>0</v>
      </c>
      <c r="U669" s="29">
        <f t="shared" si="278"/>
        <v>604</v>
      </c>
      <c r="V669" s="29">
        <f t="shared" si="279"/>
        <v>0</v>
      </c>
      <c r="W669" s="29">
        <f t="shared" si="280"/>
        <v>0</v>
      </c>
      <c r="X669" s="29">
        <f t="shared" si="281"/>
        <v>0</v>
      </c>
      <c r="Z669" s="29"/>
    </row>
    <row r="670" spans="1:26" x14ac:dyDescent="0.3">
      <c r="A670" s="5" t="s">
        <v>2546</v>
      </c>
      <c r="B670" s="5" t="s">
        <v>2547</v>
      </c>
      <c r="C670" s="5">
        <v>16</v>
      </c>
      <c r="D670" s="157">
        <v>2212</v>
      </c>
      <c r="E670" s="119">
        <v>44946</v>
      </c>
      <c r="F670" s="119">
        <v>44949</v>
      </c>
      <c r="G670" s="174">
        <v>0</v>
      </c>
      <c r="H670" s="5" t="s">
        <v>8362</v>
      </c>
      <c r="I670" s="22">
        <f t="shared" si="269"/>
        <v>16</v>
      </c>
      <c r="J670" s="5"/>
      <c r="K670" s="5"/>
      <c r="L670" s="137">
        <f t="shared" si="270"/>
        <v>2212</v>
      </c>
      <c r="M670" s="137">
        <f t="shared" si="271"/>
        <v>2212</v>
      </c>
      <c r="N670" s="33">
        <f t="shared" si="282"/>
        <v>0</v>
      </c>
      <c r="S670">
        <v>1</v>
      </c>
      <c r="T670" s="29">
        <f t="shared" si="277"/>
        <v>0</v>
      </c>
      <c r="U670" s="29">
        <f t="shared" si="278"/>
        <v>0</v>
      </c>
      <c r="V670" s="29">
        <f t="shared" si="279"/>
        <v>0</v>
      </c>
      <c r="W670" s="29">
        <f t="shared" si="280"/>
        <v>0</v>
      </c>
      <c r="X670" s="29">
        <f t="shared" si="281"/>
        <v>2212</v>
      </c>
      <c r="Z670" s="29"/>
    </row>
    <row r="671" spans="1:26" x14ac:dyDescent="0.3">
      <c r="A671" s="5" t="s">
        <v>2548</v>
      </c>
      <c r="B671" s="5" t="s">
        <v>2549</v>
      </c>
      <c r="C671" s="5">
        <v>40</v>
      </c>
      <c r="D671" s="157">
        <v>4988</v>
      </c>
      <c r="E671" s="119">
        <v>44946</v>
      </c>
      <c r="F671" s="119">
        <v>44949</v>
      </c>
      <c r="G671" s="174">
        <v>0</v>
      </c>
      <c r="H671" s="5" t="s">
        <v>8343</v>
      </c>
      <c r="I671" s="22">
        <f t="shared" si="269"/>
        <v>40</v>
      </c>
      <c r="J671" s="5"/>
      <c r="K671" s="5"/>
      <c r="L671" s="137">
        <f t="shared" si="270"/>
        <v>4988</v>
      </c>
      <c r="M671" s="137">
        <f t="shared" si="271"/>
        <v>4988</v>
      </c>
      <c r="N671" s="33">
        <f t="shared" si="282"/>
        <v>0</v>
      </c>
      <c r="S671">
        <v>1</v>
      </c>
      <c r="T671" s="29">
        <f t="shared" si="277"/>
        <v>0</v>
      </c>
      <c r="U671" s="29">
        <f t="shared" si="278"/>
        <v>0</v>
      </c>
      <c r="V671" s="29">
        <f t="shared" si="279"/>
        <v>0</v>
      </c>
      <c r="W671" s="29">
        <f t="shared" si="280"/>
        <v>0</v>
      </c>
      <c r="X671" s="29">
        <f t="shared" si="281"/>
        <v>4988</v>
      </c>
      <c r="Z671" s="29"/>
    </row>
    <row r="672" spans="1:26" x14ac:dyDescent="0.3">
      <c r="A672" s="5" t="s">
        <v>2550</v>
      </c>
      <c r="B672" s="5" t="s">
        <v>2551</v>
      </c>
      <c r="C672" s="5">
        <v>40</v>
      </c>
      <c r="D672" s="157">
        <v>5530</v>
      </c>
      <c r="E672" s="119">
        <v>44946</v>
      </c>
      <c r="F672" s="119">
        <v>44949</v>
      </c>
      <c r="G672" s="174">
        <v>0</v>
      </c>
      <c r="H672" s="5" t="s">
        <v>8362</v>
      </c>
      <c r="I672" s="22">
        <f t="shared" si="269"/>
        <v>40</v>
      </c>
      <c r="J672" s="5"/>
      <c r="K672" s="5"/>
      <c r="L672" s="137">
        <f t="shared" si="270"/>
        <v>5530</v>
      </c>
      <c r="M672" s="137">
        <f t="shared" si="271"/>
        <v>5530</v>
      </c>
      <c r="N672" s="33">
        <f t="shared" si="282"/>
        <v>0</v>
      </c>
      <c r="S672">
        <v>1</v>
      </c>
      <c r="T672" s="29">
        <f t="shared" si="277"/>
        <v>0</v>
      </c>
      <c r="U672" s="29">
        <f t="shared" si="278"/>
        <v>0</v>
      </c>
      <c r="V672" s="29">
        <f t="shared" si="279"/>
        <v>0</v>
      </c>
      <c r="W672" s="29">
        <f t="shared" si="280"/>
        <v>0</v>
      </c>
      <c r="X672" s="29">
        <f t="shared" si="281"/>
        <v>5530</v>
      </c>
      <c r="Z672" s="29"/>
    </row>
    <row r="673" spans="1:26" x14ac:dyDescent="0.3">
      <c r="A673" s="5" t="s">
        <v>2552</v>
      </c>
      <c r="B673" s="5" t="s">
        <v>2553</v>
      </c>
      <c r="C673" s="5">
        <v>40</v>
      </c>
      <c r="D673" s="157">
        <v>4988</v>
      </c>
      <c r="E673" s="119">
        <v>44946</v>
      </c>
      <c r="F673" s="119">
        <v>44946</v>
      </c>
      <c r="G673" s="174">
        <v>0</v>
      </c>
      <c r="H673" s="5" t="s">
        <v>8343</v>
      </c>
      <c r="I673" s="22">
        <f t="shared" si="269"/>
        <v>40</v>
      </c>
      <c r="J673" s="5"/>
      <c r="K673" s="5"/>
      <c r="L673" s="137">
        <f t="shared" si="270"/>
        <v>4988</v>
      </c>
      <c r="M673" s="137">
        <f t="shared" si="271"/>
        <v>4988</v>
      </c>
      <c r="N673" s="33">
        <f t="shared" si="282"/>
        <v>0</v>
      </c>
      <c r="S673">
        <v>1</v>
      </c>
      <c r="T673" s="29">
        <f t="shared" si="277"/>
        <v>0</v>
      </c>
      <c r="U673" s="29">
        <f t="shared" si="278"/>
        <v>0</v>
      </c>
      <c r="V673" s="29">
        <f t="shared" si="279"/>
        <v>0</v>
      </c>
      <c r="W673" s="29">
        <f t="shared" si="280"/>
        <v>0</v>
      </c>
      <c r="X673" s="29">
        <f t="shared" si="281"/>
        <v>4988</v>
      </c>
      <c r="Z673" s="29"/>
    </row>
    <row r="674" spans="1:26" x14ac:dyDescent="0.3">
      <c r="A674" s="5" t="s">
        <v>2554</v>
      </c>
      <c r="B674" s="5" t="s">
        <v>2555</v>
      </c>
      <c r="C674" s="5">
        <v>80</v>
      </c>
      <c r="D674" s="157">
        <v>11059</v>
      </c>
      <c r="E674" s="119">
        <v>44949</v>
      </c>
      <c r="F674" s="119">
        <v>44950</v>
      </c>
      <c r="G674" s="174">
        <v>0</v>
      </c>
      <c r="H674" s="5" t="s">
        <v>8347</v>
      </c>
      <c r="I674" s="22">
        <f>C674*(1-G674)</f>
        <v>80</v>
      </c>
      <c r="J674" s="5"/>
      <c r="K674" s="5"/>
      <c r="L674" s="137">
        <f>D674*(1-G674)</f>
        <v>11059</v>
      </c>
      <c r="M674" s="137">
        <f>IF(J674="",L674,(D674/C674)*J674)</f>
        <v>11059</v>
      </c>
      <c r="N674" s="33">
        <f t="shared" si="282"/>
        <v>0</v>
      </c>
      <c r="S674">
        <v>1</v>
      </c>
      <c r="T674" s="29">
        <f t="shared" si="277"/>
        <v>0</v>
      </c>
      <c r="U674" s="29">
        <f t="shared" si="278"/>
        <v>0</v>
      </c>
      <c r="V674" s="29">
        <f t="shared" si="279"/>
        <v>0</v>
      </c>
      <c r="W674" s="29">
        <f t="shared" si="280"/>
        <v>0</v>
      </c>
      <c r="X674" s="29">
        <f t="shared" si="281"/>
        <v>11059</v>
      </c>
      <c r="Z674" s="29"/>
    </row>
    <row r="675" spans="1:26" x14ac:dyDescent="0.3">
      <c r="A675" s="5" t="s">
        <v>2554</v>
      </c>
      <c r="B675" s="5" t="s">
        <v>2555</v>
      </c>
      <c r="C675" s="5">
        <v>80</v>
      </c>
      <c r="D675" s="157">
        <v>9976</v>
      </c>
      <c r="E675" s="119">
        <v>44949</v>
      </c>
      <c r="F675" s="119">
        <v>44950</v>
      </c>
      <c r="G675" s="174">
        <v>0</v>
      </c>
      <c r="H675" s="5" t="s">
        <v>8346</v>
      </c>
      <c r="I675" s="22">
        <f t="shared" ref="I675:I718" si="283">C675*(1-G675)</f>
        <v>80</v>
      </c>
      <c r="J675" s="5"/>
      <c r="K675" s="5"/>
      <c r="L675" s="137">
        <f t="shared" ref="L675:L718" si="284">D675*(1-G675)</f>
        <v>9976</v>
      </c>
      <c r="M675" s="137">
        <f t="shared" ref="M675:M718" si="285">IF(J675="",L675,(D675/C675)*J675)</f>
        <v>9976</v>
      </c>
      <c r="N675" s="33">
        <f t="shared" si="282"/>
        <v>0</v>
      </c>
      <c r="S675">
        <v>1</v>
      </c>
      <c r="T675" s="29">
        <f t="shared" si="277"/>
        <v>0</v>
      </c>
      <c r="U675" s="29">
        <f t="shared" si="278"/>
        <v>0</v>
      </c>
      <c r="V675" s="29">
        <f t="shared" si="279"/>
        <v>0</v>
      </c>
      <c r="W675" s="29">
        <f t="shared" si="280"/>
        <v>0</v>
      </c>
      <c r="X675" s="29">
        <f t="shared" si="281"/>
        <v>9976</v>
      </c>
      <c r="Z675" s="29"/>
    </row>
    <row r="676" spans="1:26" x14ac:dyDescent="0.3">
      <c r="A676" s="5" t="s">
        <v>2556</v>
      </c>
      <c r="B676" s="5" t="s">
        <v>2557</v>
      </c>
      <c r="C676" s="5">
        <v>80</v>
      </c>
      <c r="D676" s="157">
        <v>9976</v>
      </c>
      <c r="E676" s="119">
        <v>44951</v>
      </c>
      <c r="F676" s="119">
        <v>44952</v>
      </c>
      <c r="G676" s="174">
        <v>0</v>
      </c>
      <c r="H676" s="5" t="s">
        <v>8346</v>
      </c>
      <c r="I676" s="22">
        <f t="shared" si="283"/>
        <v>80</v>
      </c>
      <c r="J676" s="5"/>
      <c r="K676" s="5"/>
      <c r="L676" s="137">
        <f t="shared" si="284"/>
        <v>9976</v>
      </c>
      <c r="M676" s="137">
        <f t="shared" si="285"/>
        <v>9976</v>
      </c>
      <c r="N676" s="33">
        <f t="shared" si="282"/>
        <v>0</v>
      </c>
      <c r="S676">
        <v>1</v>
      </c>
      <c r="T676" s="29">
        <f t="shared" si="277"/>
        <v>0</v>
      </c>
      <c r="U676" s="29">
        <f t="shared" si="278"/>
        <v>0</v>
      </c>
      <c r="V676" s="29">
        <f t="shared" si="279"/>
        <v>0</v>
      </c>
      <c r="W676" s="29">
        <f t="shared" si="280"/>
        <v>0</v>
      </c>
      <c r="X676" s="29">
        <f t="shared" si="281"/>
        <v>9976</v>
      </c>
      <c r="Z676" s="29"/>
    </row>
    <row r="677" spans="1:26" x14ac:dyDescent="0.3">
      <c r="A677" s="5" t="s">
        <v>2556</v>
      </c>
      <c r="B677" s="5" t="s">
        <v>2557</v>
      </c>
      <c r="C677" s="5">
        <v>80</v>
      </c>
      <c r="D677" s="157">
        <v>11059</v>
      </c>
      <c r="E677" s="119">
        <v>44951</v>
      </c>
      <c r="F677" s="119">
        <v>44952</v>
      </c>
      <c r="G677" s="174">
        <v>0</v>
      </c>
      <c r="H677" s="5" t="s">
        <v>8347</v>
      </c>
      <c r="I677" s="22">
        <f t="shared" si="283"/>
        <v>80</v>
      </c>
      <c r="J677" s="5"/>
      <c r="K677" s="5"/>
      <c r="L677" s="137">
        <f t="shared" si="284"/>
        <v>11059</v>
      </c>
      <c r="M677" s="137">
        <f t="shared" si="285"/>
        <v>11059</v>
      </c>
      <c r="N677" s="33">
        <f t="shared" si="282"/>
        <v>0</v>
      </c>
      <c r="S677">
        <v>1</v>
      </c>
      <c r="T677" s="29">
        <f t="shared" si="277"/>
        <v>0</v>
      </c>
      <c r="U677" s="29">
        <f t="shared" si="278"/>
        <v>0</v>
      </c>
      <c r="V677" s="29">
        <f t="shared" si="279"/>
        <v>0</v>
      </c>
      <c r="W677" s="29">
        <f t="shared" si="280"/>
        <v>0</v>
      </c>
      <c r="X677" s="29">
        <f t="shared" si="281"/>
        <v>11059</v>
      </c>
      <c r="Z677" s="29"/>
    </row>
    <row r="678" spans="1:26" x14ac:dyDescent="0.3">
      <c r="A678" s="5" t="s">
        <v>2522</v>
      </c>
      <c r="B678" s="5" t="s">
        <v>2523</v>
      </c>
      <c r="C678" s="5">
        <v>80</v>
      </c>
      <c r="D678" s="157">
        <v>9976</v>
      </c>
      <c r="E678" s="119">
        <v>44953</v>
      </c>
      <c r="F678" s="119">
        <v>44953</v>
      </c>
      <c r="G678" s="174">
        <v>0</v>
      </c>
      <c r="H678" s="5" t="s">
        <v>8346</v>
      </c>
      <c r="I678" s="22">
        <f t="shared" si="283"/>
        <v>80</v>
      </c>
      <c r="J678" s="5"/>
      <c r="K678" s="5"/>
      <c r="L678" s="137">
        <f t="shared" si="284"/>
        <v>9976</v>
      </c>
      <c r="M678" s="137">
        <f t="shared" si="285"/>
        <v>9976</v>
      </c>
      <c r="N678" s="33">
        <f t="shared" si="282"/>
        <v>0</v>
      </c>
      <c r="S678">
        <v>1</v>
      </c>
      <c r="T678" s="29">
        <f t="shared" si="277"/>
        <v>0</v>
      </c>
      <c r="U678" s="29">
        <f t="shared" si="278"/>
        <v>0</v>
      </c>
      <c r="V678" s="29">
        <f t="shared" si="279"/>
        <v>0</v>
      </c>
      <c r="W678" s="29">
        <f t="shared" si="280"/>
        <v>0</v>
      </c>
      <c r="X678" s="29">
        <f t="shared" si="281"/>
        <v>9976</v>
      </c>
      <c r="Z678" s="29"/>
    </row>
    <row r="679" spans="1:26" x14ac:dyDescent="0.3">
      <c r="A679" s="5" t="s">
        <v>2522</v>
      </c>
      <c r="B679" s="5" t="s">
        <v>2523</v>
      </c>
      <c r="C679" s="5">
        <v>24</v>
      </c>
      <c r="D679" s="157">
        <v>3862</v>
      </c>
      <c r="E679" s="119">
        <v>44953</v>
      </c>
      <c r="F679" s="119">
        <v>44953</v>
      </c>
      <c r="G679" s="174">
        <v>0</v>
      </c>
      <c r="H679" s="5" t="s">
        <v>8341</v>
      </c>
      <c r="I679" s="22">
        <f t="shared" si="283"/>
        <v>24</v>
      </c>
      <c r="J679" s="5"/>
      <c r="K679" s="5"/>
      <c r="L679" s="137">
        <f t="shared" si="284"/>
        <v>3862</v>
      </c>
      <c r="M679" s="137">
        <f t="shared" si="285"/>
        <v>3862</v>
      </c>
      <c r="N679" s="33">
        <f t="shared" si="282"/>
        <v>0</v>
      </c>
      <c r="S679">
        <v>1</v>
      </c>
      <c r="T679" s="29">
        <f t="shared" si="277"/>
        <v>0</v>
      </c>
      <c r="U679" s="29">
        <f t="shared" si="278"/>
        <v>0</v>
      </c>
      <c r="V679" s="29">
        <f t="shared" si="279"/>
        <v>0</v>
      </c>
      <c r="W679" s="29">
        <f t="shared" si="280"/>
        <v>0</v>
      </c>
      <c r="X679" s="29">
        <f t="shared" si="281"/>
        <v>3862</v>
      </c>
      <c r="Z679" s="29"/>
    </row>
    <row r="680" spans="1:26" x14ac:dyDescent="0.3">
      <c r="A680" s="5" t="s">
        <v>2522</v>
      </c>
      <c r="B680" s="5" t="s">
        <v>2523</v>
      </c>
      <c r="C680" s="5">
        <v>80</v>
      </c>
      <c r="D680" s="157">
        <v>9976</v>
      </c>
      <c r="E680" s="119">
        <v>44953</v>
      </c>
      <c r="F680" s="119">
        <v>44953</v>
      </c>
      <c r="G680" s="174">
        <v>0</v>
      </c>
      <c r="H680" s="5" t="s">
        <v>8343</v>
      </c>
      <c r="I680" s="22">
        <f t="shared" si="283"/>
        <v>80</v>
      </c>
      <c r="J680" s="5"/>
      <c r="K680" s="5"/>
      <c r="L680" s="137">
        <f t="shared" si="284"/>
        <v>9976</v>
      </c>
      <c r="M680" s="137">
        <f t="shared" si="285"/>
        <v>9976</v>
      </c>
      <c r="N680" s="33">
        <f t="shared" si="282"/>
        <v>0</v>
      </c>
      <c r="S680">
        <v>1</v>
      </c>
      <c r="T680" s="29">
        <f t="shared" si="277"/>
        <v>0</v>
      </c>
      <c r="U680" s="29">
        <f t="shared" si="278"/>
        <v>0</v>
      </c>
      <c r="V680" s="29">
        <f t="shared" si="279"/>
        <v>0</v>
      </c>
      <c r="W680" s="29">
        <f t="shared" si="280"/>
        <v>0</v>
      </c>
      <c r="X680" s="29">
        <f t="shared" si="281"/>
        <v>9976</v>
      </c>
      <c r="Z680" s="29"/>
    </row>
    <row r="681" spans="1:26" x14ac:dyDescent="0.3">
      <c r="A681" s="5" t="s">
        <v>2522</v>
      </c>
      <c r="B681" s="5" t="s">
        <v>2523</v>
      </c>
      <c r="C681" s="5">
        <v>24</v>
      </c>
      <c r="D681" s="157">
        <v>2993</v>
      </c>
      <c r="E681" s="119">
        <v>44953</v>
      </c>
      <c r="F681" s="119">
        <v>44953</v>
      </c>
      <c r="G681" s="174">
        <v>0</v>
      </c>
      <c r="H681" s="5" t="s">
        <v>8345</v>
      </c>
      <c r="I681" s="22">
        <f t="shared" si="283"/>
        <v>24</v>
      </c>
      <c r="J681" s="5"/>
      <c r="K681" s="5"/>
      <c r="L681" s="137">
        <f t="shared" si="284"/>
        <v>2993</v>
      </c>
      <c r="M681" s="137">
        <f t="shared" si="285"/>
        <v>2993</v>
      </c>
      <c r="N681" s="33">
        <f t="shared" si="282"/>
        <v>0</v>
      </c>
      <c r="S681">
        <v>1</v>
      </c>
      <c r="T681" s="29">
        <f t="shared" si="277"/>
        <v>0</v>
      </c>
      <c r="U681" s="29">
        <f t="shared" si="278"/>
        <v>0</v>
      </c>
      <c r="V681" s="29">
        <f t="shared" si="279"/>
        <v>0</v>
      </c>
      <c r="W681" s="29">
        <f t="shared" si="280"/>
        <v>0</v>
      </c>
      <c r="X681" s="29">
        <f t="shared" si="281"/>
        <v>2993</v>
      </c>
      <c r="Z681" s="29"/>
    </row>
    <row r="682" spans="1:26" x14ac:dyDescent="0.3">
      <c r="A682" s="5" t="s">
        <v>2522</v>
      </c>
      <c r="B682" s="5" t="s">
        <v>2523</v>
      </c>
      <c r="C682" s="5">
        <v>24</v>
      </c>
      <c r="D682" s="157">
        <v>3862</v>
      </c>
      <c r="E682" s="119">
        <v>44953</v>
      </c>
      <c r="F682" s="119">
        <v>44953</v>
      </c>
      <c r="G682" s="174">
        <v>0</v>
      </c>
      <c r="H682" s="5" t="s">
        <v>8344</v>
      </c>
      <c r="I682" s="22">
        <f t="shared" si="283"/>
        <v>24</v>
      </c>
      <c r="J682" s="5"/>
      <c r="K682" s="5"/>
      <c r="L682" s="137">
        <f t="shared" si="284"/>
        <v>3862</v>
      </c>
      <c r="M682" s="137">
        <f t="shared" si="285"/>
        <v>3862</v>
      </c>
      <c r="N682" s="33">
        <f t="shared" si="282"/>
        <v>0</v>
      </c>
      <c r="S682">
        <v>1</v>
      </c>
      <c r="T682" s="29">
        <f t="shared" si="277"/>
        <v>0</v>
      </c>
      <c r="U682" s="29">
        <f t="shared" si="278"/>
        <v>0</v>
      </c>
      <c r="V682" s="29">
        <f t="shared" si="279"/>
        <v>0</v>
      </c>
      <c r="W682" s="29">
        <f t="shared" si="280"/>
        <v>0</v>
      </c>
      <c r="X682" s="29">
        <f t="shared" si="281"/>
        <v>3862</v>
      </c>
      <c r="Z682" s="29"/>
    </row>
    <row r="683" spans="1:26" x14ac:dyDescent="0.3">
      <c r="A683" s="5" t="s">
        <v>2522</v>
      </c>
      <c r="B683" s="5" t="s">
        <v>2523</v>
      </c>
      <c r="C683" s="5">
        <v>160</v>
      </c>
      <c r="D683" s="157">
        <v>21867</v>
      </c>
      <c r="E683" s="119">
        <v>44953</v>
      </c>
      <c r="F683" s="119">
        <v>44953</v>
      </c>
      <c r="G683" s="174">
        <v>0</v>
      </c>
      <c r="H683" s="5" t="s">
        <v>8337</v>
      </c>
      <c r="I683" s="22">
        <f t="shared" si="283"/>
        <v>160</v>
      </c>
      <c r="J683" s="5"/>
      <c r="K683" s="5"/>
      <c r="L683" s="137">
        <f t="shared" si="284"/>
        <v>21867</v>
      </c>
      <c r="M683" s="137">
        <f t="shared" si="285"/>
        <v>21867</v>
      </c>
      <c r="N683" s="33">
        <f t="shared" si="282"/>
        <v>0</v>
      </c>
      <c r="S683">
        <v>1</v>
      </c>
      <c r="T683" s="29">
        <f t="shared" si="277"/>
        <v>0</v>
      </c>
      <c r="U683" s="29">
        <f t="shared" si="278"/>
        <v>0</v>
      </c>
      <c r="V683" s="29">
        <f t="shared" si="279"/>
        <v>0</v>
      </c>
      <c r="W683" s="29">
        <f t="shared" si="280"/>
        <v>0</v>
      </c>
      <c r="X683" s="29">
        <f t="shared" si="281"/>
        <v>21867</v>
      </c>
      <c r="Z683" s="29"/>
    </row>
    <row r="684" spans="1:26" x14ac:dyDescent="0.3">
      <c r="A684" s="5" t="s">
        <v>2538</v>
      </c>
      <c r="B684" s="5" t="s">
        <v>2539</v>
      </c>
      <c r="C684" s="5">
        <v>500</v>
      </c>
      <c r="D684" s="160">
        <v>604</v>
      </c>
      <c r="E684" s="119">
        <v>44953</v>
      </c>
      <c r="F684" s="119">
        <v>44953</v>
      </c>
      <c r="G684" s="174">
        <v>0</v>
      </c>
      <c r="H684" s="5" t="s">
        <v>8320</v>
      </c>
      <c r="I684" s="22">
        <f t="shared" si="283"/>
        <v>500</v>
      </c>
      <c r="J684" s="5"/>
      <c r="K684" s="5"/>
      <c r="L684" s="137">
        <f t="shared" si="284"/>
        <v>604</v>
      </c>
      <c r="M684" s="137">
        <f t="shared" si="285"/>
        <v>604</v>
      </c>
      <c r="N684" s="33">
        <f t="shared" si="282"/>
        <v>0</v>
      </c>
      <c r="P684">
        <v>1</v>
      </c>
      <c r="T684" s="29">
        <f t="shared" si="277"/>
        <v>0</v>
      </c>
      <c r="U684" s="29">
        <f t="shared" si="278"/>
        <v>604</v>
      </c>
      <c r="V684" s="29">
        <f t="shared" si="279"/>
        <v>0</v>
      </c>
      <c r="W684" s="29">
        <f t="shared" si="280"/>
        <v>0</v>
      </c>
      <c r="X684" s="29">
        <f t="shared" si="281"/>
        <v>0</v>
      </c>
      <c r="Z684" s="29"/>
    </row>
    <row r="685" spans="1:26" x14ac:dyDescent="0.3">
      <c r="A685" s="140" t="s">
        <v>8647</v>
      </c>
      <c r="B685" s="140"/>
      <c r="C685" s="140">
        <v>12364</v>
      </c>
      <c r="D685" s="158">
        <v>62930</v>
      </c>
      <c r="E685" s="140" t="s">
        <v>6648</v>
      </c>
      <c r="F685" s="147">
        <v>44952</v>
      </c>
      <c r="G685" s="175"/>
      <c r="H685" s="140"/>
      <c r="I685" s="145"/>
      <c r="J685" s="140"/>
      <c r="K685" s="140"/>
      <c r="L685" s="142"/>
      <c r="M685" s="142"/>
      <c r="N685" s="149"/>
      <c r="T685" s="29"/>
      <c r="U685" s="29"/>
      <c r="V685" s="29"/>
      <c r="W685" s="29"/>
      <c r="X685" s="29"/>
      <c r="Z685" s="29"/>
    </row>
    <row r="686" spans="1:26" x14ac:dyDescent="0.3">
      <c r="A686" s="5" t="s">
        <v>2192</v>
      </c>
      <c r="B686" s="5" t="s">
        <v>2193</v>
      </c>
      <c r="C686" s="5">
        <v>16</v>
      </c>
      <c r="D686" s="157">
        <v>2427</v>
      </c>
      <c r="E686" s="5" t="s">
        <v>6648</v>
      </c>
      <c r="F686" s="119">
        <v>44669</v>
      </c>
      <c r="G686" s="174">
        <v>0.75</v>
      </c>
      <c r="H686" s="5" t="s">
        <v>8344</v>
      </c>
      <c r="I686" s="22">
        <f t="shared" si="283"/>
        <v>4</v>
      </c>
      <c r="J686" s="5"/>
      <c r="K686" s="5"/>
      <c r="L686" s="137">
        <f t="shared" si="284"/>
        <v>606.75</v>
      </c>
      <c r="M686" s="137">
        <f t="shared" si="285"/>
        <v>606.75</v>
      </c>
      <c r="N686" s="33">
        <f t="shared" si="282"/>
        <v>0</v>
      </c>
      <c r="Q686">
        <v>1</v>
      </c>
      <c r="T686" s="29">
        <f t="shared" ref="T686:T711" si="286">O686*M686</f>
        <v>0</v>
      </c>
      <c r="U686" s="29">
        <f t="shared" ref="U686:U711" si="287">P686*M686</f>
        <v>0</v>
      </c>
      <c r="V686" s="29">
        <f t="shared" ref="V686:V711" si="288">Q686*M686</f>
        <v>606.75</v>
      </c>
      <c r="W686" s="29">
        <f t="shared" ref="W686:W711" si="289">R686*M686</f>
        <v>0</v>
      </c>
      <c r="X686" s="29">
        <f t="shared" ref="X686:X711" si="290">S686*M686</f>
        <v>0</v>
      </c>
      <c r="Z686" s="29"/>
    </row>
    <row r="687" spans="1:26" x14ac:dyDescent="0.3">
      <c r="A687" s="5" t="s">
        <v>2192</v>
      </c>
      <c r="B687" s="5" t="s">
        <v>2193</v>
      </c>
      <c r="C687" s="5">
        <v>30</v>
      </c>
      <c r="D687" s="157">
        <v>3526</v>
      </c>
      <c r="E687" s="5" t="s">
        <v>6648</v>
      </c>
      <c r="F687" s="119">
        <v>44669</v>
      </c>
      <c r="G687" s="174">
        <v>0.75</v>
      </c>
      <c r="H687" s="5" t="s">
        <v>8345</v>
      </c>
      <c r="I687" s="22">
        <f t="shared" si="283"/>
        <v>7.5</v>
      </c>
      <c r="J687" s="5"/>
      <c r="K687" s="5"/>
      <c r="L687" s="137">
        <f t="shared" si="284"/>
        <v>881.5</v>
      </c>
      <c r="M687" s="137">
        <f t="shared" si="285"/>
        <v>881.5</v>
      </c>
      <c r="N687" s="33">
        <f t="shared" si="282"/>
        <v>0</v>
      </c>
      <c r="Q687">
        <v>1</v>
      </c>
      <c r="T687" s="29">
        <f t="shared" si="286"/>
        <v>0</v>
      </c>
      <c r="U687" s="29">
        <f t="shared" si="287"/>
        <v>0</v>
      </c>
      <c r="V687" s="29">
        <f t="shared" si="288"/>
        <v>881.5</v>
      </c>
      <c r="W687" s="29">
        <f t="shared" si="289"/>
        <v>0</v>
      </c>
      <c r="X687" s="29">
        <f t="shared" si="290"/>
        <v>0</v>
      </c>
      <c r="Z687" s="29"/>
    </row>
    <row r="688" spans="1:26" x14ac:dyDescent="0.3">
      <c r="A688" s="5" t="s">
        <v>2194</v>
      </c>
      <c r="B688" s="5" t="s">
        <v>2195</v>
      </c>
      <c r="C688" s="5">
        <v>30</v>
      </c>
      <c r="D688" s="157">
        <v>4687</v>
      </c>
      <c r="E688" s="119">
        <v>44670</v>
      </c>
      <c r="F688" s="119">
        <v>44755</v>
      </c>
      <c r="G688" s="174">
        <v>0</v>
      </c>
      <c r="H688" s="5" t="s">
        <v>8344</v>
      </c>
      <c r="I688" s="22">
        <f t="shared" si="283"/>
        <v>30</v>
      </c>
      <c r="J688" s="5"/>
      <c r="K688" s="5"/>
      <c r="L688" s="137">
        <f t="shared" si="284"/>
        <v>4687</v>
      </c>
      <c r="M688" s="137">
        <f t="shared" si="285"/>
        <v>4687</v>
      </c>
      <c r="N688" s="33">
        <f t="shared" si="282"/>
        <v>0</v>
      </c>
      <c r="S688">
        <v>1</v>
      </c>
      <c r="T688" s="29">
        <f t="shared" si="286"/>
        <v>0</v>
      </c>
      <c r="U688" s="29">
        <f t="shared" si="287"/>
        <v>0</v>
      </c>
      <c r="V688" s="29">
        <f t="shared" si="288"/>
        <v>0</v>
      </c>
      <c r="W688" s="29">
        <f t="shared" si="289"/>
        <v>0</v>
      </c>
      <c r="X688" s="29">
        <f t="shared" si="290"/>
        <v>4687</v>
      </c>
      <c r="Z688" s="29"/>
    </row>
    <row r="689" spans="1:26" x14ac:dyDescent="0.3">
      <c r="A689" s="5" t="s">
        <v>2194</v>
      </c>
      <c r="B689" s="5" t="s">
        <v>2195</v>
      </c>
      <c r="C689" s="5">
        <v>10</v>
      </c>
      <c r="D689" s="157">
        <v>1211</v>
      </c>
      <c r="E689" s="119">
        <v>44670</v>
      </c>
      <c r="F689" s="119">
        <v>44755</v>
      </c>
      <c r="G689" s="174">
        <v>0</v>
      </c>
      <c r="H689" s="5" t="s">
        <v>8345</v>
      </c>
      <c r="I689" s="22">
        <f t="shared" si="283"/>
        <v>10</v>
      </c>
      <c r="J689" s="5"/>
      <c r="K689" s="5"/>
      <c r="L689" s="137">
        <f t="shared" si="284"/>
        <v>1211</v>
      </c>
      <c r="M689" s="137">
        <f t="shared" si="285"/>
        <v>1211</v>
      </c>
      <c r="N689" s="33">
        <f t="shared" si="282"/>
        <v>0</v>
      </c>
      <c r="S689">
        <v>1</v>
      </c>
      <c r="T689" s="29">
        <f t="shared" si="286"/>
        <v>0</v>
      </c>
      <c r="U689" s="29">
        <f t="shared" si="287"/>
        <v>0</v>
      </c>
      <c r="V689" s="29">
        <f t="shared" si="288"/>
        <v>0</v>
      </c>
      <c r="W689" s="29">
        <f t="shared" si="289"/>
        <v>0</v>
      </c>
      <c r="X689" s="29">
        <f t="shared" si="290"/>
        <v>1211</v>
      </c>
      <c r="Z689" s="29"/>
    </row>
    <row r="690" spans="1:26" x14ac:dyDescent="0.3">
      <c r="A690" s="5" t="s">
        <v>2194</v>
      </c>
      <c r="B690" s="5" t="s">
        <v>2195</v>
      </c>
      <c r="C690" s="5">
        <v>10</v>
      </c>
      <c r="D690" s="157">
        <v>1211</v>
      </c>
      <c r="E690" s="119">
        <v>44670</v>
      </c>
      <c r="F690" s="119">
        <v>44755</v>
      </c>
      <c r="G690" s="174">
        <v>0</v>
      </c>
      <c r="H690" s="5" t="s">
        <v>8346</v>
      </c>
      <c r="I690" s="22">
        <f t="shared" si="283"/>
        <v>10</v>
      </c>
      <c r="J690" s="5"/>
      <c r="K690" s="5"/>
      <c r="L690" s="137">
        <f t="shared" si="284"/>
        <v>1211</v>
      </c>
      <c r="M690" s="137">
        <f t="shared" si="285"/>
        <v>1211</v>
      </c>
      <c r="N690" s="33">
        <f t="shared" si="282"/>
        <v>0</v>
      </c>
      <c r="S690">
        <v>1</v>
      </c>
      <c r="T690" s="29">
        <f t="shared" si="286"/>
        <v>0</v>
      </c>
      <c r="U690" s="29">
        <f t="shared" si="287"/>
        <v>0</v>
      </c>
      <c r="V690" s="29">
        <f t="shared" si="288"/>
        <v>0</v>
      </c>
      <c r="W690" s="29">
        <f t="shared" si="289"/>
        <v>0</v>
      </c>
      <c r="X690" s="29">
        <f t="shared" si="290"/>
        <v>1211</v>
      </c>
      <c r="Z690" s="29"/>
    </row>
    <row r="691" spans="1:26" x14ac:dyDescent="0.3">
      <c r="A691" s="5" t="s">
        <v>2218</v>
      </c>
      <c r="B691" s="5" t="s">
        <v>2219</v>
      </c>
      <c r="C691" s="5">
        <v>10000</v>
      </c>
      <c r="D691" s="157">
        <v>11839</v>
      </c>
      <c r="E691" s="119">
        <v>44670</v>
      </c>
      <c r="F691" s="119">
        <v>44755</v>
      </c>
      <c r="G691" s="174">
        <v>0</v>
      </c>
      <c r="H691" s="5" t="s">
        <v>8320</v>
      </c>
      <c r="I691" s="22">
        <f t="shared" si="283"/>
        <v>10000</v>
      </c>
      <c r="J691" s="5"/>
      <c r="K691" s="5"/>
      <c r="L691" s="137">
        <f t="shared" si="284"/>
        <v>11839</v>
      </c>
      <c r="M691" s="137">
        <f t="shared" si="285"/>
        <v>11839</v>
      </c>
      <c r="N691" s="33">
        <f t="shared" si="282"/>
        <v>0</v>
      </c>
      <c r="P691">
        <v>1</v>
      </c>
      <c r="T691" s="29">
        <f t="shared" si="286"/>
        <v>0</v>
      </c>
      <c r="U691" s="29">
        <f t="shared" si="287"/>
        <v>11839</v>
      </c>
      <c r="V691" s="29">
        <f t="shared" si="288"/>
        <v>0</v>
      </c>
      <c r="W691" s="29">
        <f t="shared" si="289"/>
        <v>0</v>
      </c>
      <c r="X691" s="29">
        <f t="shared" si="290"/>
        <v>0</v>
      </c>
      <c r="Z691" s="29"/>
    </row>
    <row r="692" spans="1:26" x14ac:dyDescent="0.3">
      <c r="A692" s="5" t="s">
        <v>2196</v>
      </c>
      <c r="B692" s="5" t="s">
        <v>2197</v>
      </c>
      <c r="C692" s="5">
        <v>40</v>
      </c>
      <c r="D692" s="157">
        <v>6067</v>
      </c>
      <c r="E692" s="5" t="s">
        <v>7351</v>
      </c>
      <c r="F692" s="119">
        <v>44771</v>
      </c>
      <c r="G692" s="174">
        <v>0.5</v>
      </c>
      <c r="H692" s="5" t="s">
        <v>8344</v>
      </c>
      <c r="I692" s="22">
        <f t="shared" si="283"/>
        <v>20</v>
      </c>
      <c r="J692" s="5"/>
      <c r="K692" s="5"/>
      <c r="L692" s="137">
        <f t="shared" si="284"/>
        <v>3033.5</v>
      </c>
      <c r="M692" s="137">
        <f t="shared" si="285"/>
        <v>3033.5</v>
      </c>
      <c r="N692" s="33">
        <f t="shared" si="282"/>
        <v>0</v>
      </c>
      <c r="Q692">
        <v>1</v>
      </c>
      <c r="T692" s="29">
        <f t="shared" si="286"/>
        <v>0</v>
      </c>
      <c r="U692" s="29">
        <f t="shared" si="287"/>
        <v>0</v>
      </c>
      <c r="V692" s="29">
        <f t="shared" si="288"/>
        <v>3033.5</v>
      </c>
      <c r="W692" s="29">
        <f t="shared" si="289"/>
        <v>0</v>
      </c>
      <c r="X692" s="29">
        <f t="shared" si="290"/>
        <v>0</v>
      </c>
      <c r="Z692" s="29"/>
    </row>
    <row r="693" spans="1:26" x14ac:dyDescent="0.3">
      <c r="A693" s="5" t="s">
        <v>2196</v>
      </c>
      <c r="B693" s="5" t="s">
        <v>2197</v>
      </c>
      <c r="C693" s="5">
        <v>20</v>
      </c>
      <c r="D693" s="157">
        <v>2351</v>
      </c>
      <c r="E693" s="5" t="s">
        <v>7351</v>
      </c>
      <c r="F693" s="119">
        <v>44771</v>
      </c>
      <c r="G693" s="174">
        <v>0.5</v>
      </c>
      <c r="H693" s="5" t="s">
        <v>8345</v>
      </c>
      <c r="I693" s="22">
        <f t="shared" si="283"/>
        <v>10</v>
      </c>
      <c r="J693" s="5"/>
      <c r="K693" s="5"/>
      <c r="L693" s="137">
        <f t="shared" si="284"/>
        <v>1175.5</v>
      </c>
      <c r="M693" s="137">
        <f t="shared" si="285"/>
        <v>1175.5</v>
      </c>
      <c r="N693" s="33">
        <f t="shared" si="282"/>
        <v>0</v>
      </c>
      <c r="Q693">
        <v>1</v>
      </c>
      <c r="T693" s="29">
        <f t="shared" si="286"/>
        <v>0</v>
      </c>
      <c r="U693" s="29">
        <f t="shared" si="287"/>
        <v>0</v>
      </c>
      <c r="V693" s="29">
        <f t="shared" si="288"/>
        <v>1175.5</v>
      </c>
      <c r="W693" s="29">
        <f t="shared" si="289"/>
        <v>0</v>
      </c>
      <c r="X693" s="29">
        <f t="shared" si="290"/>
        <v>0</v>
      </c>
      <c r="Z693" s="29"/>
    </row>
    <row r="694" spans="1:26" x14ac:dyDescent="0.3">
      <c r="A694" s="5" t="s">
        <v>2198</v>
      </c>
      <c r="B694" s="5" t="s">
        <v>2199</v>
      </c>
      <c r="C694" s="5">
        <v>8</v>
      </c>
      <c r="D694" s="157">
        <v>1250</v>
      </c>
      <c r="E694" s="119">
        <v>44774</v>
      </c>
      <c r="F694" s="119">
        <v>44785</v>
      </c>
      <c r="G694" s="174">
        <v>0</v>
      </c>
      <c r="H694" s="5" t="s">
        <v>8344</v>
      </c>
      <c r="I694" s="22">
        <f t="shared" si="283"/>
        <v>8</v>
      </c>
      <c r="J694" s="5"/>
      <c r="K694" s="5"/>
      <c r="L694" s="137">
        <f t="shared" si="284"/>
        <v>1250</v>
      </c>
      <c r="M694" s="137">
        <f t="shared" si="285"/>
        <v>1250</v>
      </c>
      <c r="N694" s="33">
        <f t="shared" si="282"/>
        <v>0</v>
      </c>
      <c r="S694">
        <v>1</v>
      </c>
      <c r="T694" s="29">
        <f t="shared" si="286"/>
        <v>0</v>
      </c>
      <c r="U694" s="29">
        <f t="shared" si="287"/>
        <v>0</v>
      </c>
      <c r="V694" s="29">
        <f t="shared" si="288"/>
        <v>0</v>
      </c>
      <c r="W694" s="29">
        <f t="shared" si="289"/>
        <v>0</v>
      </c>
      <c r="X694" s="29">
        <f t="shared" si="290"/>
        <v>1250</v>
      </c>
      <c r="Z694" s="29"/>
    </row>
    <row r="695" spans="1:26" x14ac:dyDescent="0.3">
      <c r="A695" s="5" t="s">
        <v>2198</v>
      </c>
      <c r="B695" s="5" t="s">
        <v>2199</v>
      </c>
      <c r="C695" s="5">
        <v>8</v>
      </c>
      <c r="D695" s="160">
        <v>969</v>
      </c>
      <c r="E695" s="119">
        <v>44774</v>
      </c>
      <c r="F695" s="119">
        <v>44785</v>
      </c>
      <c r="G695" s="174">
        <v>0</v>
      </c>
      <c r="H695" s="5" t="s">
        <v>8345</v>
      </c>
      <c r="I695" s="22">
        <f t="shared" si="283"/>
        <v>8</v>
      </c>
      <c r="J695" s="5"/>
      <c r="K695" s="5"/>
      <c r="L695" s="137">
        <f t="shared" si="284"/>
        <v>969</v>
      </c>
      <c r="M695" s="137">
        <f t="shared" si="285"/>
        <v>969</v>
      </c>
      <c r="N695" s="33">
        <f t="shared" si="282"/>
        <v>0</v>
      </c>
      <c r="S695">
        <v>1</v>
      </c>
      <c r="T695" s="29">
        <f t="shared" si="286"/>
        <v>0</v>
      </c>
      <c r="U695" s="29">
        <f t="shared" si="287"/>
        <v>0</v>
      </c>
      <c r="V695" s="29">
        <f t="shared" si="288"/>
        <v>0</v>
      </c>
      <c r="W695" s="29">
        <f t="shared" si="289"/>
        <v>0</v>
      </c>
      <c r="X695" s="29">
        <f t="shared" si="290"/>
        <v>969</v>
      </c>
      <c r="Z695" s="29"/>
    </row>
    <row r="696" spans="1:26" x14ac:dyDescent="0.3">
      <c r="A696" s="5" t="s">
        <v>2198</v>
      </c>
      <c r="B696" s="5" t="s">
        <v>2199</v>
      </c>
      <c r="C696" s="5">
        <v>8</v>
      </c>
      <c r="D696" s="160">
        <v>969</v>
      </c>
      <c r="E696" s="119">
        <v>44774</v>
      </c>
      <c r="F696" s="119">
        <v>44785</v>
      </c>
      <c r="G696" s="174">
        <v>0</v>
      </c>
      <c r="H696" s="5" t="s">
        <v>8346</v>
      </c>
      <c r="I696" s="22">
        <f t="shared" si="283"/>
        <v>8</v>
      </c>
      <c r="J696" s="5"/>
      <c r="K696" s="5"/>
      <c r="L696" s="137">
        <f t="shared" si="284"/>
        <v>969</v>
      </c>
      <c r="M696" s="137">
        <f t="shared" si="285"/>
        <v>969</v>
      </c>
      <c r="N696" s="33">
        <f t="shared" si="282"/>
        <v>0</v>
      </c>
      <c r="S696">
        <v>1</v>
      </c>
      <c r="T696" s="29">
        <f t="shared" si="286"/>
        <v>0</v>
      </c>
      <c r="U696" s="29">
        <f t="shared" si="287"/>
        <v>0</v>
      </c>
      <c r="V696" s="29">
        <f t="shared" si="288"/>
        <v>0</v>
      </c>
      <c r="W696" s="29">
        <f t="shared" si="289"/>
        <v>0</v>
      </c>
      <c r="X696" s="29">
        <f t="shared" si="290"/>
        <v>969</v>
      </c>
      <c r="Z696" s="29"/>
    </row>
    <row r="697" spans="1:26" x14ac:dyDescent="0.3">
      <c r="A697" s="5" t="s">
        <v>2200</v>
      </c>
      <c r="B697" s="5" t="s">
        <v>2201</v>
      </c>
      <c r="C697" s="5">
        <v>8</v>
      </c>
      <c r="D697" s="157">
        <v>1250</v>
      </c>
      <c r="E697" s="119">
        <v>44788</v>
      </c>
      <c r="F697" s="119">
        <v>44799</v>
      </c>
      <c r="G697" s="174">
        <v>0</v>
      </c>
      <c r="H697" s="5" t="s">
        <v>8344</v>
      </c>
      <c r="I697" s="22">
        <f t="shared" si="283"/>
        <v>8</v>
      </c>
      <c r="J697" s="5"/>
      <c r="K697" s="5"/>
      <c r="L697" s="137">
        <f t="shared" si="284"/>
        <v>1250</v>
      </c>
      <c r="M697" s="137">
        <f t="shared" si="285"/>
        <v>1250</v>
      </c>
      <c r="N697" s="33">
        <f t="shared" si="282"/>
        <v>0</v>
      </c>
      <c r="S697">
        <v>1</v>
      </c>
      <c r="T697" s="29">
        <f t="shared" si="286"/>
        <v>0</v>
      </c>
      <c r="U697" s="29">
        <f t="shared" si="287"/>
        <v>0</v>
      </c>
      <c r="V697" s="29">
        <f t="shared" si="288"/>
        <v>0</v>
      </c>
      <c r="W697" s="29">
        <f t="shared" si="289"/>
        <v>0</v>
      </c>
      <c r="X697" s="29">
        <f t="shared" si="290"/>
        <v>1250</v>
      </c>
      <c r="Z697" s="29"/>
    </row>
    <row r="698" spans="1:26" x14ac:dyDescent="0.3">
      <c r="A698" s="5" t="s">
        <v>2200</v>
      </c>
      <c r="B698" s="5" t="s">
        <v>2201</v>
      </c>
      <c r="C698" s="5">
        <v>8</v>
      </c>
      <c r="D698" s="160">
        <v>969</v>
      </c>
      <c r="E698" s="119">
        <v>44788</v>
      </c>
      <c r="F698" s="119">
        <v>44799</v>
      </c>
      <c r="G698" s="174">
        <v>0</v>
      </c>
      <c r="H698" s="5" t="s">
        <v>8345</v>
      </c>
      <c r="I698" s="22">
        <f t="shared" si="283"/>
        <v>8</v>
      </c>
      <c r="J698" s="5"/>
      <c r="K698" s="5"/>
      <c r="L698" s="137">
        <f t="shared" si="284"/>
        <v>969</v>
      </c>
      <c r="M698" s="137">
        <f t="shared" si="285"/>
        <v>969</v>
      </c>
      <c r="N698" s="33">
        <f t="shared" si="282"/>
        <v>0</v>
      </c>
      <c r="S698">
        <v>1</v>
      </c>
      <c r="T698" s="29">
        <f t="shared" si="286"/>
        <v>0</v>
      </c>
      <c r="U698" s="29">
        <f t="shared" si="287"/>
        <v>0</v>
      </c>
      <c r="V698" s="29">
        <f t="shared" si="288"/>
        <v>0</v>
      </c>
      <c r="W698" s="29">
        <f t="shared" si="289"/>
        <v>0</v>
      </c>
      <c r="X698" s="29">
        <f t="shared" si="290"/>
        <v>969</v>
      </c>
      <c r="Z698" s="29"/>
    </row>
    <row r="699" spans="1:26" x14ac:dyDescent="0.3">
      <c r="A699" s="5" t="s">
        <v>2200</v>
      </c>
      <c r="B699" s="5" t="s">
        <v>2201</v>
      </c>
      <c r="C699" s="5">
        <v>8</v>
      </c>
      <c r="D699" s="160">
        <v>969</v>
      </c>
      <c r="E699" s="119">
        <v>44788</v>
      </c>
      <c r="F699" s="119">
        <v>44799</v>
      </c>
      <c r="G699" s="174">
        <v>0</v>
      </c>
      <c r="H699" s="5" t="s">
        <v>8346</v>
      </c>
      <c r="I699" s="22">
        <f t="shared" si="283"/>
        <v>8</v>
      </c>
      <c r="J699" s="5"/>
      <c r="K699" s="5"/>
      <c r="L699" s="137">
        <f t="shared" si="284"/>
        <v>969</v>
      </c>
      <c r="M699" s="137">
        <f t="shared" si="285"/>
        <v>969</v>
      </c>
      <c r="N699" s="33">
        <f t="shared" si="282"/>
        <v>0</v>
      </c>
      <c r="S699">
        <v>1</v>
      </c>
      <c r="T699" s="29">
        <f t="shared" si="286"/>
        <v>0</v>
      </c>
      <c r="U699" s="29">
        <f t="shared" si="287"/>
        <v>0</v>
      </c>
      <c r="V699" s="29">
        <f t="shared" si="288"/>
        <v>0</v>
      </c>
      <c r="W699" s="29">
        <f t="shared" si="289"/>
        <v>0</v>
      </c>
      <c r="X699" s="29">
        <f t="shared" si="290"/>
        <v>969</v>
      </c>
      <c r="Z699" s="29"/>
    </row>
    <row r="700" spans="1:26" x14ac:dyDescent="0.3">
      <c r="A700" s="5" t="s">
        <v>2202</v>
      </c>
      <c r="B700" s="5" t="s">
        <v>2203</v>
      </c>
      <c r="C700" s="5">
        <v>8</v>
      </c>
      <c r="D700" s="157">
        <v>1287</v>
      </c>
      <c r="E700" s="119">
        <v>44949</v>
      </c>
      <c r="F700" s="119">
        <v>44949</v>
      </c>
      <c r="G700" s="174">
        <v>0</v>
      </c>
      <c r="H700" s="5" t="s">
        <v>8344</v>
      </c>
      <c r="I700" s="22">
        <f t="shared" si="283"/>
        <v>8</v>
      </c>
      <c r="J700" s="5"/>
      <c r="K700" s="5"/>
      <c r="L700" s="137">
        <f t="shared" si="284"/>
        <v>1287</v>
      </c>
      <c r="M700" s="137">
        <f t="shared" si="285"/>
        <v>1287</v>
      </c>
      <c r="N700" s="33">
        <f t="shared" si="282"/>
        <v>0</v>
      </c>
      <c r="S700">
        <v>1</v>
      </c>
      <c r="T700" s="29">
        <f t="shared" si="286"/>
        <v>0</v>
      </c>
      <c r="U700" s="29">
        <f t="shared" si="287"/>
        <v>0</v>
      </c>
      <c r="V700" s="29">
        <f t="shared" si="288"/>
        <v>0</v>
      </c>
      <c r="W700" s="29">
        <f t="shared" si="289"/>
        <v>0</v>
      </c>
      <c r="X700" s="29">
        <f t="shared" si="290"/>
        <v>1287</v>
      </c>
      <c r="Z700" s="29"/>
    </row>
    <row r="701" spans="1:26" x14ac:dyDescent="0.3">
      <c r="A701" s="5" t="s">
        <v>2202</v>
      </c>
      <c r="B701" s="5" t="s">
        <v>2203</v>
      </c>
      <c r="C701" s="5">
        <v>8</v>
      </c>
      <c r="D701" s="160">
        <v>998</v>
      </c>
      <c r="E701" s="119">
        <v>44949</v>
      </c>
      <c r="F701" s="119">
        <v>44949</v>
      </c>
      <c r="G701" s="174">
        <v>0</v>
      </c>
      <c r="H701" s="5" t="s">
        <v>8346</v>
      </c>
      <c r="I701" s="22">
        <f t="shared" si="283"/>
        <v>8</v>
      </c>
      <c r="J701" s="5"/>
      <c r="K701" s="5"/>
      <c r="L701" s="137">
        <f t="shared" si="284"/>
        <v>998</v>
      </c>
      <c r="M701" s="137">
        <f t="shared" si="285"/>
        <v>998</v>
      </c>
      <c r="N701" s="33">
        <f t="shared" si="282"/>
        <v>0</v>
      </c>
      <c r="S701">
        <v>1</v>
      </c>
      <c r="T701" s="29">
        <f t="shared" si="286"/>
        <v>0</v>
      </c>
      <c r="U701" s="29">
        <f t="shared" si="287"/>
        <v>0</v>
      </c>
      <c r="V701" s="29">
        <f t="shared" si="288"/>
        <v>0</v>
      </c>
      <c r="W701" s="29">
        <f t="shared" si="289"/>
        <v>0</v>
      </c>
      <c r="X701" s="29">
        <f t="shared" si="290"/>
        <v>998</v>
      </c>
      <c r="Z701" s="29"/>
    </row>
    <row r="702" spans="1:26" x14ac:dyDescent="0.3">
      <c r="A702" s="5" t="s">
        <v>2220</v>
      </c>
      <c r="B702" s="5" t="s">
        <v>2221</v>
      </c>
      <c r="C702" s="5">
        <v>500</v>
      </c>
      <c r="D702" s="160">
        <v>604</v>
      </c>
      <c r="E702" s="119">
        <v>44949</v>
      </c>
      <c r="F702" s="119">
        <v>44949</v>
      </c>
      <c r="G702" s="174">
        <v>0</v>
      </c>
      <c r="H702" s="5" t="s">
        <v>8320</v>
      </c>
      <c r="I702" s="22">
        <f t="shared" si="283"/>
        <v>500</v>
      </c>
      <c r="J702" s="5"/>
      <c r="K702" s="5"/>
      <c r="L702" s="137">
        <f t="shared" si="284"/>
        <v>604</v>
      </c>
      <c r="M702" s="137">
        <f t="shared" si="285"/>
        <v>604</v>
      </c>
      <c r="N702" s="33">
        <f t="shared" si="282"/>
        <v>0</v>
      </c>
      <c r="P702">
        <v>1</v>
      </c>
      <c r="T702" s="29">
        <f t="shared" si="286"/>
        <v>0</v>
      </c>
      <c r="U702" s="29">
        <f t="shared" si="287"/>
        <v>604</v>
      </c>
      <c r="V702" s="29">
        <f t="shared" si="288"/>
        <v>0</v>
      </c>
      <c r="W702" s="29">
        <f t="shared" si="289"/>
        <v>0</v>
      </c>
      <c r="X702" s="29">
        <f t="shared" si="290"/>
        <v>0</v>
      </c>
      <c r="Z702" s="29"/>
    </row>
    <row r="703" spans="1:26" x14ac:dyDescent="0.3">
      <c r="A703" s="5" t="s">
        <v>2204</v>
      </c>
      <c r="B703" s="5" t="s">
        <v>2205</v>
      </c>
      <c r="C703" s="5">
        <v>8</v>
      </c>
      <c r="D703" s="157">
        <v>1287</v>
      </c>
      <c r="E703" s="119">
        <v>44950</v>
      </c>
      <c r="F703" s="119">
        <v>44950</v>
      </c>
      <c r="G703" s="174">
        <v>0</v>
      </c>
      <c r="H703" s="5" t="s">
        <v>8344</v>
      </c>
      <c r="I703" s="22">
        <f t="shared" si="283"/>
        <v>8</v>
      </c>
      <c r="J703" s="5"/>
      <c r="K703" s="5"/>
      <c r="L703" s="137">
        <f t="shared" si="284"/>
        <v>1287</v>
      </c>
      <c r="M703" s="137">
        <f t="shared" si="285"/>
        <v>1287</v>
      </c>
      <c r="N703" s="33">
        <f t="shared" si="282"/>
        <v>0</v>
      </c>
      <c r="S703">
        <v>1</v>
      </c>
      <c r="T703" s="29">
        <f t="shared" si="286"/>
        <v>0</v>
      </c>
      <c r="U703" s="29">
        <f t="shared" si="287"/>
        <v>0</v>
      </c>
      <c r="V703" s="29">
        <f t="shared" si="288"/>
        <v>0</v>
      </c>
      <c r="W703" s="29">
        <f t="shared" si="289"/>
        <v>0</v>
      </c>
      <c r="X703" s="29">
        <f t="shared" si="290"/>
        <v>1287</v>
      </c>
      <c r="Z703" s="29"/>
    </row>
    <row r="704" spans="1:26" x14ac:dyDescent="0.3">
      <c r="A704" s="5" t="s">
        <v>2204</v>
      </c>
      <c r="B704" s="5" t="s">
        <v>2205</v>
      </c>
      <c r="C704" s="5">
        <v>8</v>
      </c>
      <c r="D704" s="160">
        <v>998</v>
      </c>
      <c r="E704" s="119">
        <v>44950</v>
      </c>
      <c r="F704" s="119">
        <v>44950</v>
      </c>
      <c r="G704" s="174">
        <v>0</v>
      </c>
      <c r="H704" s="5" t="s">
        <v>8345</v>
      </c>
      <c r="I704" s="22">
        <f t="shared" si="283"/>
        <v>8</v>
      </c>
      <c r="J704" s="5"/>
      <c r="K704" s="5"/>
      <c r="L704" s="137">
        <f t="shared" si="284"/>
        <v>998</v>
      </c>
      <c r="M704" s="137">
        <f t="shared" si="285"/>
        <v>998</v>
      </c>
      <c r="N704" s="33">
        <f t="shared" si="282"/>
        <v>0</v>
      </c>
      <c r="S704">
        <v>1</v>
      </c>
      <c r="T704" s="29">
        <f t="shared" si="286"/>
        <v>0</v>
      </c>
      <c r="U704" s="29">
        <f t="shared" si="287"/>
        <v>0</v>
      </c>
      <c r="V704" s="29">
        <f t="shared" si="288"/>
        <v>0</v>
      </c>
      <c r="W704" s="29">
        <f t="shared" si="289"/>
        <v>0</v>
      </c>
      <c r="X704" s="29">
        <f t="shared" si="290"/>
        <v>998</v>
      </c>
      <c r="Z704" s="29"/>
    </row>
    <row r="705" spans="1:26" x14ac:dyDescent="0.3">
      <c r="A705" s="5" t="s">
        <v>2204</v>
      </c>
      <c r="B705" s="5" t="s">
        <v>2205</v>
      </c>
      <c r="C705" s="5">
        <v>16</v>
      </c>
      <c r="D705" s="157">
        <v>1995</v>
      </c>
      <c r="E705" s="119">
        <v>44950</v>
      </c>
      <c r="F705" s="119">
        <v>44950</v>
      </c>
      <c r="G705" s="174">
        <v>0</v>
      </c>
      <c r="H705" s="5" t="s">
        <v>8346</v>
      </c>
      <c r="I705" s="22">
        <f t="shared" si="283"/>
        <v>16</v>
      </c>
      <c r="J705" s="5"/>
      <c r="K705" s="5"/>
      <c r="L705" s="137">
        <f t="shared" si="284"/>
        <v>1995</v>
      </c>
      <c r="M705" s="137">
        <f t="shared" si="285"/>
        <v>1995</v>
      </c>
      <c r="N705" s="33">
        <f t="shared" si="282"/>
        <v>0</v>
      </c>
      <c r="S705">
        <v>1</v>
      </c>
      <c r="T705" s="29">
        <f t="shared" si="286"/>
        <v>0</v>
      </c>
      <c r="U705" s="29">
        <f t="shared" si="287"/>
        <v>0</v>
      </c>
      <c r="V705" s="29">
        <f t="shared" si="288"/>
        <v>0</v>
      </c>
      <c r="W705" s="29">
        <f t="shared" si="289"/>
        <v>0</v>
      </c>
      <c r="X705" s="29">
        <f t="shared" si="290"/>
        <v>1995</v>
      </c>
      <c r="Z705" s="29"/>
    </row>
    <row r="706" spans="1:26" x14ac:dyDescent="0.3">
      <c r="A706" s="5" t="s">
        <v>2222</v>
      </c>
      <c r="B706" s="5" t="s">
        <v>2223</v>
      </c>
      <c r="C706" s="5">
        <v>500</v>
      </c>
      <c r="D706" s="160">
        <v>604</v>
      </c>
      <c r="E706" s="119">
        <v>44950</v>
      </c>
      <c r="F706" s="119">
        <v>44950</v>
      </c>
      <c r="G706" s="174">
        <v>0</v>
      </c>
      <c r="H706" s="5" t="s">
        <v>8320</v>
      </c>
      <c r="I706" s="22">
        <f t="shared" si="283"/>
        <v>500</v>
      </c>
      <c r="J706" s="5"/>
      <c r="K706" s="5"/>
      <c r="L706" s="137">
        <f t="shared" si="284"/>
        <v>604</v>
      </c>
      <c r="M706" s="137">
        <f t="shared" si="285"/>
        <v>604</v>
      </c>
      <c r="N706" s="33">
        <f t="shared" si="282"/>
        <v>0</v>
      </c>
      <c r="P706">
        <v>1</v>
      </c>
      <c r="T706" s="29">
        <f t="shared" si="286"/>
        <v>0</v>
      </c>
      <c r="U706" s="29">
        <f t="shared" si="287"/>
        <v>604</v>
      </c>
      <c r="V706" s="29">
        <f t="shared" si="288"/>
        <v>0</v>
      </c>
      <c r="W706" s="29">
        <f t="shared" si="289"/>
        <v>0</v>
      </c>
      <c r="X706" s="29">
        <f t="shared" si="290"/>
        <v>0</v>
      </c>
      <c r="Z706" s="29"/>
    </row>
    <row r="707" spans="1:26" x14ac:dyDescent="0.3">
      <c r="A707" s="5" t="s">
        <v>2206</v>
      </c>
      <c r="B707" s="5" t="s">
        <v>2207</v>
      </c>
      <c r="C707" s="5">
        <v>8</v>
      </c>
      <c r="D707" s="157">
        <v>1287</v>
      </c>
      <c r="E707" s="119">
        <v>44951</v>
      </c>
      <c r="F707" s="119">
        <v>44951</v>
      </c>
      <c r="G707" s="174">
        <v>0</v>
      </c>
      <c r="H707" s="5" t="s">
        <v>8344</v>
      </c>
      <c r="I707" s="22">
        <f t="shared" si="283"/>
        <v>8</v>
      </c>
      <c r="J707" s="5"/>
      <c r="K707" s="5"/>
      <c r="L707" s="137">
        <f t="shared" si="284"/>
        <v>1287</v>
      </c>
      <c r="M707" s="137">
        <f t="shared" si="285"/>
        <v>1287</v>
      </c>
      <c r="N707" s="33">
        <f t="shared" si="282"/>
        <v>0</v>
      </c>
      <c r="S707">
        <v>1</v>
      </c>
      <c r="T707" s="29">
        <f t="shared" si="286"/>
        <v>0</v>
      </c>
      <c r="U707" s="29">
        <f t="shared" si="287"/>
        <v>0</v>
      </c>
      <c r="V707" s="29">
        <f t="shared" si="288"/>
        <v>0</v>
      </c>
      <c r="W707" s="29">
        <f t="shared" si="289"/>
        <v>0</v>
      </c>
      <c r="X707" s="29">
        <f t="shared" si="290"/>
        <v>1287</v>
      </c>
      <c r="Z707" s="29"/>
    </row>
    <row r="708" spans="1:26" x14ac:dyDescent="0.3">
      <c r="A708" s="5" t="s">
        <v>2206</v>
      </c>
      <c r="B708" s="5" t="s">
        <v>2207</v>
      </c>
      <c r="C708" s="5">
        <v>8</v>
      </c>
      <c r="D708" s="160">
        <v>998</v>
      </c>
      <c r="E708" s="119">
        <v>44951</v>
      </c>
      <c r="F708" s="119">
        <v>44951</v>
      </c>
      <c r="G708" s="174">
        <v>0</v>
      </c>
      <c r="H708" s="5" t="s">
        <v>8345</v>
      </c>
      <c r="I708" s="22">
        <f t="shared" si="283"/>
        <v>8</v>
      </c>
      <c r="J708" s="5"/>
      <c r="K708" s="5"/>
      <c r="L708" s="137">
        <f t="shared" si="284"/>
        <v>998</v>
      </c>
      <c r="M708" s="137">
        <f t="shared" si="285"/>
        <v>998</v>
      </c>
      <c r="N708" s="33">
        <f t="shared" si="282"/>
        <v>0</v>
      </c>
      <c r="S708">
        <v>1</v>
      </c>
      <c r="T708" s="29">
        <f t="shared" si="286"/>
        <v>0</v>
      </c>
      <c r="U708" s="29">
        <f t="shared" si="287"/>
        <v>0</v>
      </c>
      <c r="V708" s="29">
        <f t="shared" si="288"/>
        <v>0</v>
      </c>
      <c r="W708" s="29">
        <f t="shared" si="289"/>
        <v>0</v>
      </c>
      <c r="X708" s="29">
        <f t="shared" si="290"/>
        <v>998</v>
      </c>
      <c r="Z708" s="29"/>
    </row>
    <row r="709" spans="1:26" x14ac:dyDescent="0.3">
      <c r="A709" s="5" t="s">
        <v>2206</v>
      </c>
      <c r="B709" s="5" t="s">
        <v>2207</v>
      </c>
      <c r="C709" s="5">
        <v>16</v>
      </c>
      <c r="D709" s="157">
        <v>1995</v>
      </c>
      <c r="E709" s="119">
        <v>44951</v>
      </c>
      <c r="F709" s="119">
        <v>44951</v>
      </c>
      <c r="G709" s="174">
        <v>0</v>
      </c>
      <c r="H709" s="5" t="s">
        <v>8346</v>
      </c>
      <c r="I709" s="22">
        <f t="shared" si="283"/>
        <v>16</v>
      </c>
      <c r="J709" s="5"/>
      <c r="K709" s="5"/>
      <c r="L709" s="137">
        <f t="shared" si="284"/>
        <v>1995</v>
      </c>
      <c r="M709" s="137">
        <f t="shared" si="285"/>
        <v>1995</v>
      </c>
      <c r="N709" s="33">
        <f t="shared" si="282"/>
        <v>0</v>
      </c>
      <c r="S709">
        <v>1</v>
      </c>
      <c r="T709" s="29">
        <f t="shared" si="286"/>
        <v>0</v>
      </c>
      <c r="U709" s="29">
        <f t="shared" si="287"/>
        <v>0</v>
      </c>
      <c r="V709" s="29">
        <f t="shared" si="288"/>
        <v>0</v>
      </c>
      <c r="W709" s="29">
        <f t="shared" si="289"/>
        <v>0</v>
      </c>
      <c r="X709" s="29">
        <f t="shared" si="290"/>
        <v>1995</v>
      </c>
      <c r="Z709" s="29"/>
    </row>
    <row r="710" spans="1:26" x14ac:dyDescent="0.3">
      <c r="A710" s="5" t="s">
        <v>2224</v>
      </c>
      <c r="B710" s="5" t="s">
        <v>2225</v>
      </c>
      <c r="C710" s="5">
        <v>500</v>
      </c>
      <c r="D710" s="160">
        <v>604</v>
      </c>
      <c r="E710" s="119">
        <v>44951</v>
      </c>
      <c r="F710" s="119">
        <v>44951</v>
      </c>
      <c r="G710" s="174">
        <v>0</v>
      </c>
      <c r="H710" s="5" t="s">
        <v>8320</v>
      </c>
      <c r="I710" s="22">
        <f t="shared" si="283"/>
        <v>500</v>
      </c>
      <c r="J710" s="5"/>
      <c r="K710" s="5"/>
      <c r="L710" s="137">
        <f t="shared" si="284"/>
        <v>604</v>
      </c>
      <c r="M710" s="137">
        <f t="shared" si="285"/>
        <v>604</v>
      </c>
      <c r="N710" s="33">
        <f t="shared" si="282"/>
        <v>0</v>
      </c>
      <c r="P710">
        <v>1</v>
      </c>
      <c r="T710" s="29">
        <f t="shared" si="286"/>
        <v>0</v>
      </c>
      <c r="U710" s="29">
        <f t="shared" si="287"/>
        <v>604</v>
      </c>
      <c r="V710" s="29">
        <f t="shared" si="288"/>
        <v>0</v>
      </c>
      <c r="W710" s="29">
        <f t="shared" si="289"/>
        <v>0</v>
      </c>
      <c r="X710" s="29">
        <f t="shared" si="290"/>
        <v>0</v>
      </c>
      <c r="Z710" s="29"/>
    </row>
    <row r="711" spans="1:26" x14ac:dyDescent="0.3">
      <c r="A711" s="5" t="s">
        <v>2210</v>
      </c>
      <c r="B711" s="5" t="s">
        <v>2211</v>
      </c>
      <c r="C711" s="5">
        <v>40</v>
      </c>
      <c r="D711" s="157">
        <v>4988</v>
      </c>
      <c r="E711" s="119">
        <v>44952</v>
      </c>
      <c r="F711" s="119">
        <v>44952</v>
      </c>
      <c r="G711" s="174">
        <v>0</v>
      </c>
      <c r="H711" s="5" t="s">
        <v>8343</v>
      </c>
      <c r="I711" s="22">
        <f t="shared" si="283"/>
        <v>40</v>
      </c>
      <c r="J711" s="5"/>
      <c r="K711" s="5"/>
      <c r="L711" s="137">
        <f t="shared" si="284"/>
        <v>4988</v>
      </c>
      <c r="M711" s="137">
        <f t="shared" si="285"/>
        <v>4988</v>
      </c>
      <c r="N711" s="33">
        <f t="shared" si="282"/>
        <v>0</v>
      </c>
      <c r="S711">
        <v>1</v>
      </c>
      <c r="T711" s="29">
        <f t="shared" si="286"/>
        <v>0</v>
      </c>
      <c r="U711" s="29">
        <f t="shared" si="287"/>
        <v>0</v>
      </c>
      <c r="V711" s="29">
        <f t="shared" si="288"/>
        <v>0</v>
      </c>
      <c r="W711" s="29">
        <f t="shared" si="289"/>
        <v>0</v>
      </c>
      <c r="X711" s="29">
        <f t="shared" si="290"/>
        <v>4988</v>
      </c>
      <c r="Z711" s="29"/>
    </row>
    <row r="712" spans="1:26" x14ac:dyDescent="0.3">
      <c r="A712" s="5" t="s">
        <v>2210</v>
      </c>
      <c r="B712" s="5" t="s">
        <v>2211</v>
      </c>
      <c r="C712" s="5">
        <v>40</v>
      </c>
      <c r="D712" s="157">
        <v>4988</v>
      </c>
      <c r="E712" s="119">
        <v>44952</v>
      </c>
      <c r="F712" s="119">
        <v>44952</v>
      </c>
      <c r="G712" s="174">
        <v>0</v>
      </c>
      <c r="H712" s="5" t="s">
        <v>8346</v>
      </c>
      <c r="I712" s="22">
        <f t="shared" si="283"/>
        <v>40</v>
      </c>
      <c r="J712" s="5"/>
      <c r="K712" s="5"/>
      <c r="L712" s="137">
        <f t="shared" si="284"/>
        <v>4988</v>
      </c>
      <c r="M712" s="137">
        <f t="shared" si="285"/>
        <v>4988</v>
      </c>
      <c r="N712" s="33">
        <f t="shared" si="282"/>
        <v>0</v>
      </c>
      <c r="S712">
        <v>1</v>
      </c>
      <c r="T712" s="29">
        <f t="shared" ref="T712:T713" si="291">O712*M712</f>
        <v>0</v>
      </c>
      <c r="U712" s="29">
        <f t="shared" ref="U712:U713" si="292">P712*M712</f>
        <v>0</v>
      </c>
      <c r="V712" s="29">
        <f t="shared" ref="V712:V713" si="293">Q712*M712</f>
        <v>0</v>
      </c>
      <c r="W712" s="29">
        <f t="shared" ref="W712:W713" si="294">R712*M712</f>
        <v>0</v>
      </c>
      <c r="X712" s="29">
        <f t="shared" ref="X712:X713" si="295">S712*M712</f>
        <v>4988</v>
      </c>
      <c r="Z712" s="29"/>
    </row>
    <row r="713" spans="1:26" x14ac:dyDescent="0.3">
      <c r="A713" s="5" t="s">
        <v>2228</v>
      </c>
      <c r="B713" s="5" t="s">
        <v>2229</v>
      </c>
      <c r="C713" s="5">
        <v>500</v>
      </c>
      <c r="D713" s="160">
        <v>604</v>
      </c>
      <c r="E713" s="119">
        <v>44952</v>
      </c>
      <c r="F713" s="119">
        <v>44952</v>
      </c>
      <c r="G713" s="174">
        <v>0</v>
      </c>
      <c r="H713" s="5" t="s">
        <v>8320</v>
      </c>
      <c r="I713" s="22">
        <f t="shared" si="283"/>
        <v>500</v>
      </c>
      <c r="J713" s="5"/>
      <c r="K713" s="5"/>
      <c r="L713" s="137">
        <f t="shared" si="284"/>
        <v>604</v>
      </c>
      <c r="M713" s="137">
        <f t="shared" si="285"/>
        <v>604</v>
      </c>
      <c r="N713" s="33">
        <f t="shared" si="282"/>
        <v>0</v>
      </c>
      <c r="P713">
        <v>1</v>
      </c>
      <c r="T713" s="29">
        <f t="shared" si="291"/>
        <v>0</v>
      </c>
      <c r="U713" s="29">
        <f t="shared" si="292"/>
        <v>604</v>
      </c>
      <c r="V713" s="29">
        <f t="shared" si="293"/>
        <v>0</v>
      </c>
      <c r="W713" s="29">
        <f t="shared" si="294"/>
        <v>0</v>
      </c>
      <c r="X713" s="29">
        <f t="shared" si="295"/>
        <v>0</v>
      </c>
      <c r="Z713" s="29"/>
    </row>
    <row r="714" spans="1:26" x14ac:dyDescent="0.3">
      <c r="A714" s="140" t="s">
        <v>8648</v>
      </c>
      <c r="B714" s="140"/>
      <c r="C714" s="140">
        <v>3352</v>
      </c>
      <c r="D714" s="158">
        <v>220642</v>
      </c>
      <c r="E714" s="147">
        <v>44690</v>
      </c>
      <c r="F714" s="147">
        <v>44886</v>
      </c>
      <c r="G714" s="175"/>
      <c r="H714" s="140"/>
      <c r="I714" s="145"/>
      <c r="J714" s="140"/>
      <c r="K714" s="140"/>
      <c r="L714" s="142"/>
      <c r="M714" s="142"/>
      <c r="N714" s="149"/>
      <c r="T714" s="29"/>
      <c r="U714" s="29"/>
      <c r="V714" s="29"/>
      <c r="W714" s="29"/>
      <c r="X714" s="29"/>
      <c r="Z714" s="29"/>
    </row>
    <row r="715" spans="1:26" x14ac:dyDescent="0.3">
      <c r="A715" s="5" t="s">
        <v>2580</v>
      </c>
      <c r="B715" s="5" t="s">
        <v>2581</v>
      </c>
      <c r="C715" s="5">
        <v>8</v>
      </c>
      <c r="D715" s="157">
        <v>1250</v>
      </c>
      <c r="E715" s="119">
        <v>44763</v>
      </c>
      <c r="F715" s="119">
        <v>44782</v>
      </c>
      <c r="G715" s="174">
        <v>0</v>
      </c>
      <c r="H715" s="5" t="s">
        <v>8344</v>
      </c>
      <c r="I715" s="22">
        <f t="shared" si="283"/>
        <v>8</v>
      </c>
      <c r="J715" s="5"/>
      <c r="K715" s="5"/>
      <c r="L715" s="137">
        <f t="shared" si="284"/>
        <v>1250</v>
      </c>
      <c r="M715" s="137">
        <f t="shared" si="285"/>
        <v>1250</v>
      </c>
      <c r="N715" s="33">
        <f t="shared" si="282"/>
        <v>0</v>
      </c>
      <c r="S715">
        <v>1</v>
      </c>
      <c r="T715" s="29">
        <f t="shared" ref="T715:T746" si="296">O715*M715</f>
        <v>0</v>
      </c>
      <c r="U715" s="29">
        <f t="shared" ref="U715:U746" si="297">P715*M715</f>
        <v>0</v>
      </c>
      <c r="V715" s="29">
        <f t="shared" ref="V715:V746" si="298">Q715*M715</f>
        <v>0</v>
      </c>
      <c r="W715" s="29">
        <f t="shared" ref="W715:W746" si="299">R715*M715</f>
        <v>0</v>
      </c>
      <c r="X715" s="29">
        <f t="shared" ref="X715:X746" si="300">S715*M715</f>
        <v>1250</v>
      </c>
      <c r="Z715" s="29"/>
    </row>
    <row r="716" spans="1:26" x14ac:dyDescent="0.3">
      <c r="A716" s="5" t="s">
        <v>2580</v>
      </c>
      <c r="B716" s="5" t="s">
        <v>2581</v>
      </c>
      <c r="C716" s="5">
        <v>24</v>
      </c>
      <c r="D716" s="157">
        <v>2906</v>
      </c>
      <c r="E716" s="119">
        <v>44763</v>
      </c>
      <c r="F716" s="119">
        <v>44782</v>
      </c>
      <c r="G716" s="174">
        <v>0</v>
      </c>
      <c r="H716" s="5" t="s">
        <v>8343</v>
      </c>
      <c r="I716" s="22">
        <f t="shared" si="283"/>
        <v>24</v>
      </c>
      <c r="J716" s="5"/>
      <c r="K716" s="5"/>
      <c r="L716" s="137">
        <f t="shared" si="284"/>
        <v>2906</v>
      </c>
      <c r="M716" s="137">
        <f t="shared" si="285"/>
        <v>2906</v>
      </c>
      <c r="N716" s="33">
        <f t="shared" si="282"/>
        <v>0</v>
      </c>
      <c r="S716">
        <v>1</v>
      </c>
      <c r="T716" s="29">
        <f t="shared" si="296"/>
        <v>0</v>
      </c>
      <c r="U716" s="29">
        <f t="shared" si="297"/>
        <v>0</v>
      </c>
      <c r="V716" s="29">
        <f t="shared" si="298"/>
        <v>0</v>
      </c>
      <c r="W716" s="29">
        <f t="shared" si="299"/>
        <v>0</v>
      </c>
      <c r="X716" s="29">
        <f t="shared" si="300"/>
        <v>2906</v>
      </c>
      <c r="Z716" s="29"/>
    </row>
    <row r="717" spans="1:26" x14ac:dyDescent="0.3">
      <c r="A717" s="5" t="s">
        <v>2580</v>
      </c>
      <c r="B717" s="5" t="s">
        <v>2581</v>
      </c>
      <c r="C717" s="5">
        <v>96</v>
      </c>
      <c r="D717" s="157">
        <v>11623</v>
      </c>
      <c r="E717" s="119">
        <v>44763</v>
      </c>
      <c r="F717" s="119">
        <v>44782</v>
      </c>
      <c r="G717" s="174">
        <v>0</v>
      </c>
      <c r="H717" s="5" t="s">
        <v>8346</v>
      </c>
      <c r="I717" s="22">
        <f t="shared" si="283"/>
        <v>96</v>
      </c>
      <c r="J717" s="5"/>
      <c r="K717" s="5"/>
      <c r="L717" s="137">
        <f t="shared" si="284"/>
        <v>11623</v>
      </c>
      <c r="M717" s="137">
        <f t="shared" si="285"/>
        <v>11623</v>
      </c>
      <c r="N717" s="33">
        <f t="shared" si="282"/>
        <v>0</v>
      </c>
      <c r="S717">
        <v>1</v>
      </c>
      <c r="T717" s="29">
        <f t="shared" si="296"/>
        <v>0</v>
      </c>
      <c r="U717" s="29">
        <f t="shared" si="297"/>
        <v>0</v>
      </c>
      <c r="V717" s="29">
        <f t="shared" si="298"/>
        <v>0</v>
      </c>
      <c r="W717" s="29">
        <f t="shared" si="299"/>
        <v>0</v>
      </c>
      <c r="X717" s="29">
        <f t="shared" si="300"/>
        <v>11623</v>
      </c>
      <c r="Z717" s="29"/>
    </row>
    <row r="718" spans="1:26" x14ac:dyDescent="0.3">
      <c r="A718" s="5" t="s">
        <v>2580</v>
      </c>
      <c r="B718" s="5" t="s">
        <v>2581</v>
      </c>
      <c r="C718" s="5">
        <v>8</v>
      </c>
      <c r="D718" s="160">
        <v>969</v>
      </c>
      <c r="E718" s="119">
        <v>44763</v>
      </c>
      <c r="F718" s="119">
        <v>44782</v>
      </c>
      <c r="G718" s="174">
        <v>0</v>
      </c>
      <c r="H718" s="5" t="s">
        <v>8345</v>
      </c>
      <c r="I718" s="22">
        <f t="shared" si="283"/>
        <v>8</v>
      </c>
      <c r="J718" s="5"/>
      <c r="K718" s="5"/>
      <c r="L718" s="137">
        <f t="shared" si="284"/>
        <v>969</v>
      </c>
      <c r="M718" s="137">
        <f t="shared" si="285"/>
        <v>969</v>
      </c>
      <c r="N718" s="33">
        <f t="shared" si="282"/>
        <v>0</v>
      </c>
      <c r="S718">
        <v>1</v>
      </c>
      <c r="T718" s="29">
        <f t="shared" si="296"/>
        <v>0</v>
      </c>
      <c r="U718" s="29">
        <f t="shared" si="297"/>
        <v>0</v>
      </c>
      <c r="V718" s="29">
        <f t="shared" si="298"/>
        <v>0</v>
      </c>
      <c r="W718" s="29">
        <f t="shared" si="299"/>
        <v>0</v>
      </c>
      <c r="X718" s="29">
        <f t="shared" si="300"/>
        <v>969</v>
      </c>
      <c r="Z718" s="29"/>
    </row>
    <row r="719" spans="1:26" x14ac:dyDescent="0.3">
      <c r="A719" s="5" t="s">
        <v>2580</v>
      </c>
      <c r="B719" s="5" t="s">
        <v>2581</v>
      </c>
      <c r="C719" s="5">
        <v>40</v>
      </c>
      <c r="D719" s="157">
        <v>4843</v>
      </c>
      <c r="E719" s="119">
        <v>44763</v>
      </c>
      <c r="F719" s="119">
        <v>44782</v>
      </c>
      <c r="G719" s="174">
        <v>0</v>
      </c>
      <c r="H719" s="5" t="s">
        <v>8336</v>
      </c>
      <c r="I719" s="22">
        <f>C719*(1-G719)</f>
        <v>40</v>
      </c>
      <c r="J719" s="5"/>
      <c r="K719" s="5"/>
      <c r="L719" s="137">
        <f>D719*(1-G719)</f>
        <v>4843</v>
      </c>
      <c r="M719" s="137">
        <f>IF(J719="",L719,(D719/C719)*J719)</f>
        <v>4843</v>
      </c>
      <c r="N719" s="33">
        <f t="shared" si="282"/>
        <v>0</v>
      </c>
      <c r="S719">
        <v>1</v>
      </c>
      <c r="T719" s="29">
        <f t="shared" si="296"/>
        <v>0</v>
      </c>
      <c r="U719" s="29">
        <f t="shared" si="297"/>
        <v>0</v>
      </c>
      <c r="V719" s="29">
        <f t="shared" si="298"/>
        <v>0</v>
      </c>
      <c r="W719" s="29">
        <f t="shared" si="299"/>
        <v>0</v>
      </c>
      <c r="X719" s="29">
        <f t="shared" si="300"/>
        <v>4843</v>
      </c>
      <c r="Z719" s="29"/>
    </row>
    <row r="720" spans="1:26" x14ac:dyDescent="0.3">
      <c r="A720" s="5" t="s">
        <v>2566</v>
      </c>
      <c r="B720" s="5" t="s">
        <v>2567</v>
      </c>
      <c r="C720" s="5">
        <v>8</v>
      </c>
      <c r="D720" s="160">
        <v>851</v>
      </c>
      <c r="E720" s="119">
        <v>44763</v>
      </c>
      <c r="F720" s="119">
        <v>44782</v>
      </c>
      <c r="G720" s="174">
        <v>0</v>
      </c>
      <c r="H720" s="5" t="s">
        <v>8330</v>
      </c>
      <c r="I720" s="22">
        <f t="shared" ref="I720:I771" si="301">C720*(1-G720)</f>
        <v>8</v>
      </c>
      <c r="J720" s="5"/>
      <c r="K720" s="5"/>
      <c r="L720" s="137">
        <f t="shared" ref="L720:L771" si="302">D720*(1-G720)</f>
        <v>851</v>
      </c>
      <c r="M720" s="137">
        <f t="shared" ref="M720:M771" si="303">IF(J720="",L720,(D720/C720)*J720)</f>
        <v>851</v>
      </c>
      <c r="N720" s="33">
        <f t="shared" si="282"/>
        <v>0</v>
      </c>
      <c r="S720">
        <v>1</v>
      </c>
      <c r="T720" s="29">
        <f t="shared" si="296"/>
        <v>0</v>
      </c>
      <c r="U720" s="29">
        <f t="shared" si="297"/>
        <v>0</v>
      </c>
      <c r="V720" s="29">
        <f t="shared" si="298"/>
        <v>0</v>
      </c>
      <c r="W720" s="29">
        <f t="shared" si="299"/>
        <v>0</v>
      </c>
      <c r="X720" s="29">
        <f t="shared" si="300"/>
        <v>851</v>
      </c>
      <c r="Z720" s="29"/>
    </row>
    <row r="721" spans="1:26" x14ac:dyDescent="0.3">
      <c r="A721" s="5" t="s">
        <v>2566</v>
      </c>
      <c r="B721" s="5" t="s">
        <v>2567</v>
      </c>
      <c r="C721" s="5">
        <v>8</v>
      </c>
      <c r="D721" s="157">
        <v>1250</v>
      </c>
      <c r="E721" s="119">
        <v>44763</v>
      </c>
      <c r="F721" s="119">
        <v>44782</v>
      </c>
      <c r="G721" s="174">
        <v>0</v>
      </c>
      <c r="H721" s="5" t="s">
        <v>8340</v>
      </c>
      <c r="I721" s="22">
        <f t="shared" si="301"/>
        <v>8</v>
      </c>
      <c r="J721" s="5"/>
      <c r="K721" s="5"/>
      <c r="L721" s="137">
        <f t="shared" si="302"/>
        <v>1250</v>
      </c>
      <c r="M721" s="137">
        <f t="shared" si="303"/>
        <v>1250</v>
      </c>
      <c r="N721" s="33">
        <f t="shared" si="282"/>
        <v>0</v>
      </c>
      <c r="S721">
        <v>1</v>
      </c>
      <c r="T721" s="29">
        <f t="shared" si="296"/>
        <v>0</v>
      </c>
      <c r="U721" s="29">
        <f t="shared" si="297"/>
        <v>0</v>
      </c>
      <c r="V721" s="29">
        <f t="shared" si="298"/>
        <v>0</v>
      </c>
      <c r="W721" s="29">
        <f t="shared" si="299"/>
        <v>0</v>
      </c>
      <c r="X721" s="29">
        <f t="shared" si="300"/>
        <v>1250</v>
      </c>
      <c r="Z721" s="29"/>
    </row>
    <row r="722" spans="1:26" x14ac:dyDescent="0.3">
      <c r="A722" s="5" t="s">
        <v>2566</v>
      </c>
      <c r="B722" s="5" t="s">
        <v>2567</v>
      </c>
      <c r="C722" s="5">
        <v>40</v>
      </c>
      <c r="D722" s="157">
        <v>5542</v>
      </c>
      <c r="E722" s="119">
        <v>44763</v>
      </c>
      <c r="F722" s="119">
        <v>44782</v>
      </c>
      <c r="G722" s="174">
        <v>0</v>
      </c>
      <c r="H722" s="5" t="s">
        <v>8356</v>
      </c>
      <c r="I722" s="22">
        <f t="shared" si="301"/>
        <v>40</v>
      </c>
      <c r="J722" s="5"/>
      <c r="K722" s="5"/>
      <c r="L722" s="137">
        <f t="shared" si="302"/>
        <v>5542</v>
      </c>
      <c r="M722" s="137">
        <f t="shared" si="303"/>
        <v>5542</v>
      </c>
      <c r="N722" s="33">
        <f t="shared" si="282"/>
        <v>0</v>
      </c>
      <c r="S722">
        <v>1</v>
      </c>
      <c r="T722" s="29">
        <f t="shared" si="296"/>
        <v>0</v>
      </c>
      <c r="U722" s="29">
        <f t="shared" si="297"/>
        <v>0</v>
      </c>
      <c r="V722" s="29">
        <f t="shared" si="298"/>
        <v>0</v>
      </c>
      <c r="W722" s="29">
        <f t="shared" si="299"/>
        <v>0</v>
      </c>
      <c r="X722" s="29">
        <f t="shared" si="300"/>
        <v>5542</v>
      </c>
      <c r="Z722" s="29"/>
    </row>
    <row r="723" spans="1:26" x14ac:dyDescent="0.3">
      <c r="A723" s="5" t="s">
        <v>2574</v>
      </c>
      <c r="B723" s="5" t="s">
        <v>2575</v>
      </c>
      <c r="C723" s="5">
        <v>1000</v>
      </c>
      <c r="D723" s="157">
        <v>1184</v>
      </c>
      <c r="E723" s="119">
        <v>44763</v>
      </c>
      <c r="F723" s="119">
        <v>44782</v>
      </c>
      <c r="G723" s="174">
        <v>0</v>
      </c>
      <c r="H723" s="5" t="s">
        <v>8320</v>
      </c>
      <c r="I723" s="22">
        <f t="shared" si="301"/>
        <v>1000</v>
      </c>
      <c r="J723" s="5"/>
      <c r="K723" s="5"/>
      <c r="L723" s="137">
        <f t="shared" si="302"/>
        <v>1184</v>
      </c>
      <c r="M723" s="137">
        <f t="shared" si="303"/>
        <v>1184</v>
      </c>
      <c r="N723" s="33">
        <f t="shared" si="282"/>
        <v>0</v>
      </c>
      <c r="P723">
        <v>1</v>
      </c>
      <c r="T723" s="29">
        <f t="shared" si="296"/>
        <v>0</v>
      </c>
      <c r="U723" s="29">
        <f t="shared" si="297"/>
        <v>1184</v>
      </c>
      <c r="V723" s="29">
        <f t="shared" si="298"/>
        <v>0</v>
      </c>
      <c r="W723" s="29">
        <f t="shared" si="299"/>
        <v>0</v>
      </c>
      <c r="X723" s="29">
        <f t="shared" si="300"/>
        <v>0</v>
      </c>
      <c r="Z723" s="29"/>
    </row>
    <row r="724" spans="1:26" x14ac:dyDescent="0.3">
      <c r="A724" s="5" t="s">
        <v>2568</v>
      </c>
      <c r="B724" s="5" t="s">
        <v>2569</v>
      </c>
      <c r="C724" s="5">
        <v>16</v>
      </c>
      <c r="D724" s="157">
        <v>1995</v>
      </c>
      <c r="E724" s="119">
        <v>44880</v>
      </c>
      <c r="F724" s="119">
        <v>44886</v>
      </c>
      <c r="G724" s="174">
        <v>0</v>
      </c>
      <c r="H724" s="5" t="s">
        <v>8346</v>
      </c>
      <c r="I724" s="22">
        <f t="shared" si="301"/>
        <v>16</v>
      </c>
      <c r="J724" s="5"/>
      <c r="K724" s="5"/>
      <c r="L724" s="137">
        <f t="shared" si="302"/>
        <v>1995</v>
      </c>
      <c r="M724" s="137">
        <f t="shared" si="303"/>
        <v>1995</v>
      </c>
      <c r="N724" s="33">
        <f t="shared" si="282"/>
        <v>0</v>
      </c>
      <c r="S724">
        <v>1</v>
      </c>
      <c r="T724" s="29">
        <f t="shared" si="296"/>
        <v>0</v>
      </c>
      <c r="U724" s="29">
        <f t="shared" si="297"/>
        <v>0</v>
      </c>
      <c r="V724" s="29">
        <f t="shared" si="298"/>
        <v>0</v>
      </c>
      <c r="W724" s="29">
        <f t="shared" si="299"/>
        <v>0</v>
      </c>
      <c r="X724" s="29">
        <f t="shared" si="300"/>
        <v>1995</v>
      </c>
      <c r="Z724" s="29"/>
    </row>
    <row r="725" spans="1:26" x14ac:dyDescent="0.3">
      <c r="A725" s="5" t="s">
        <v>2578</v>
      </c>
      <c r="B725" s="5" t="s">
        <v>2579</v>
      </c>
      <c r="C725" s="5">
        <v>40</v>
      </c>
      <c r="D725" s="157">
        <v>5467</v>
      </c>
      <c r="E725" s="119">
        <v>44880</v>
      </c>
      <c r="F725" s="119">
        <v>44886</v>
      </c>
      <c r="G725" s="174">
        <v>0</v>
      </c>
      <c r="H725" s="5" t="s">
        <v>8337</v>
      </c>
      <c r="I725" s="22">
        <f t="shared" si="301"/>
        <v>40</v>
      </c>
      <c r="J725" s="5"/>
      <c r="K725" s="5"/>
      <c r="L725" s="137">
        <f t="shared" si="302"/>
        <v>5467</v>
      </c>
      <c r="M725" s="137">
        <f t="shared" si="303"/>
        <v>5467</v>
      </c>
      <c r="N725" s="33">
        <f t="shared" si="282"/>
        <v>0</v>
      </c>
      <c r="S725">
        <v>1</v>
      </c>
      <c r="T725" s="29">
        <f t="shared" si="296"/>
        <v>0</v>
      </c>
      <c r="U725" s="29">
        <f t="shared" si="297"/>
        <v>0</v>
      </c>
      <c r="V725" s="29">
        <f t="shared" si="298"/>
        <v>0</v>
      </c>
      <c r="W725" s="29">
        <f t="shared" si="299"/>
        <v>0</v>
      </c>
      <c r="X725" s="29">
        <f t="shared" si="300"/>
        <v>5467</v>
      </c>
      <c r="Z725" s="29"/>
    </row>
    <row r="726" spans="1:26" x14ac:dyDescent="0.3">
      <c r="A726" s="5" t="s">
        <v>2578</v>
      </c>
      <c r="B726" s="5" t="s">
        <v>2579</v>
      </c>
      <c r="C726" s="5">
        <v>48</v>
      </c>
      <c r="D726" s="157">
        <v>5986</v>
      </c>
      <c r="E726" s="119">
        <v>44880</v>
      </c>
      <c r="F726" s="119">
        <v>44886</v>
      </c>
      <c r="G726" s="174">
        <v>0</v>
      </c>
      <c r="H726" s="5" t="s">
        <v>8335</v>
      </c>
      <c r="I726" s="22">
        <f t="shared" si="301"/>
        <v>48</v>
      </c>
      <c r="J726" s="5"/>
      <c r="K726" s="5"/>
      <c r="L726" s="137">
        <f t="shared" si="302"/>
        <v>5986</v>
      </c>
      <c r="M726" s="137">
        <f t="shared" si="303"/>
        <v>5986</v>
      </c>
      <c r="N726" s="33">
        <f t="shared" si="282"/>
        <v>0</v>
      </c>
      <c r="S726">
        <v>1</v>
      </c>
      <c r="T726" s="29">
        <f t="shared" si="296"/>
        <v>0</v>
      </c>
      <c r="U726" s="29">
        <f t="shared" si="297"/>
        <v>0</v>
      </c>
      <c r="V726" s="29">
        <f t="shared" si="298"/>
        <v>0</v>
      </c>
      <c r="W726" s="29">
        <f t="shared" si="299"/>
        <v>0</v>
      </c>
      <c r="X726" s="29">
        <f t="shared" si="300"/>
        <v>5986</v>
      </c>
      <c r="Z726" s="29"/>
    </row>
    <row r="727" spans="1:26" x14ac:dyDescent="0.3">
      <c r="A727" s="5" t="s">
        <v>2578</v>
      </c>
      <c r="B727" s="5" t="s">
        <v>2579</v>
      </c>
      <c r="C727" s="5">
        <v>8</v>
      </c>
      <c r="D727" s="160">
        <v>876</v>
      </c>
      <c r="E727" s="119">
        <v>44880</v>
      </c>
      <c r="F727" s="119">
        <v>44886</v>
      </c>
      <c r="G727" s="174">
        <v>0</v>
      </c>
      <c r="H727" s="5" t="s">
        <v>8330</v>
      </c>
      <c r="I727" s="22">
        <f t="shared" si="301"/>
        <v>8</v>
      </c>
      <c r="J727" s="5"/>
      <c r="K727" s="5"/>
      <c r="L727" s="137">
        <f t="shared" si="302"/>
        <v>876</v>
      </c>
      <c r="M727" s="137">
        <f t="shared" si="303"/>
        <v>876</v>
      </c>
      <c r="N727" s="33">
        <f t="shared" si="282"/>
        <v>0</v>
      </c>
      <c r="S727">
        <v>1</v>
      </c>
      <c r="T727" s="29">
        <f t="shared" si="296"/>
        <v>0</v>
      </c>
      <c r="U727" s="29">
        <f t="shared" si="297"/>
        <v>0</v>
      </c>
      <c r="V727" s="29">
        <f t="shared" si="298"/>
        <v>0</v>
      </c>
      <c r="W727" s="29">
        <f t="shared" si="299"/>
        <v>0</v>
      </c>
      <c r="X727" s="29">
        <f t="shared" si="300"/>
        <v>876</v>
      </c>
      <c r="Z727" s="29"/>
    </row>
    <row r="728" spans="1:26" x14ac:dyDescent="0.3">
      <c r="A728" s="5" t="s">
        <v>2578</v>
      </c>
      <c r="B728" s="5" t="s">
        <v>2579</v>
      </c>
      <c r="C728" s="5">
        <v>8</v>
      </c>
      <c r="D728" s="157">
        <v>1287</v>
      </c>
      <c r="E728" s="119">
        <v>44880</v>
      </c>
      <c r="F728" s="119">
        <v>44886</v>
      </c>
      <c r="G728" s="174">
        <v>0</v>
      </c>
      <c r="H728" s="5" t="s">
        <v>8340</v>
      </c>
      <c r="I728" s="22">
        <f t="shared" si="301"/>
        <v>8</v>
      </c>
      <c r="J728" s="5"/>
      <c r="K728" s="5"/>
      <c r="L728" s="137">
        <f t="shared" si="302"/>
        <v>1287</v>
      </c>
      <c r="M728" s="137">
        <f t="shared" si="303"/>
        <v>1287</v>
      </c>
      <c r="N728" s="33">
        <f t="shared" si="282"/>
        <v>0</v>
      </c>
      <c r="S728">
        <v>1</v>
      </c>
      <c r="T728" s="29">
        <f t="shared" si="296"/>
        <v>0</v>
      </c>
      <c r="U728" s="29">
        <f t="shared" si="297"/>
        <v>0</v>
      </c>
      <c r="V728" s="29">
        <f t="shared" si="298"/>
        <v>0</v>
      </c>
      <c r="W728" s="29">
        <f t="shared" si="299"/>
        <v>0</v>
      </c>
      <c r="X728" s="29">
        <f t="shared" si="300"/>
        <v>1287</v>
      </c>
      <c r="Z728" s="29"/>
    </row>
    <row r="729" spans="1:26" x14ac:dyDescent="0.3">
      <c r="A729" s="5" t="s">
        <v>2578</v>
      </c>
      <c r="B729" s="5" t="s">
        <v>2579</v>
      </c>
      <c r="C729" s="5">
        <v>48</v>
      </c>
      <c r="D729" s="157">
        <v>6850</v>
      </c>
      <c r="E729" s="119">
        <v>44880</v>
      </c>
      <c r="F729" s="119">
        <v>44886</v>
      </c>
      <c r="G729" s="174">
        <v>0</v>
      </c>
      <c r="H729" s="5" t="s">
        <v>8356</v>
      </c>
      <c r="I729" s="22">
        <f t="shared" si="301"/>
        <v>48</v>
      </c>
      <c r="J729" s="5"/>
      <c r="K729" s="5"/>
      <c r="L729" s="137">
        <f t="shared" si="302"/>
        <v>6850</v>
      </c>
      <c r="M729" s="137">
        <f t="shared" si="303"/>
        <v>6850</v>
      </c>
      <c r="N729" s="33">
        <f t="shared" si="282"/>
        <v>0</v>
      </c>
      <c r="S729">
        <v>1</v>
      </c>
      <c r="T729" s="29">
        <f t="shared" si="296"/>
        <v>0</v>
      </c>
      <c r="U729" s="29">
        <f t="shared" si="297"/>
        <v>0</v>
      </c>
      <c r="V729" s="29">
        <f t="shared" si="298"/>
        <v>0</v>
      </c>
      <c r="W729" s="29">
        <f t="shared" si="299"/>
        <v>0</v>
      </c>
      <c r="X729" s="29">
        <f t="shared" si="300"/>
        <v>6850</v>
      </c>
      <c r="Z729" s="29"/>
    </row>
    <row r="730" spans="1:26" x14ac:dyDescent="0.3">
      <c r="A730" s="5" t="s">
        <v>2576</v>
      </c>
      <c r="B730" s="5" t="s">
        <v>2577</v>
      </c>
      <c r="C730" s="5">
        <v>1000</v>
      </c>
      <c r="D730" s="157">
        <v>1208</v>
      </c>
      <c r="E730" s="119">
        <v>44880</v>
      </c>
      <c r="F730" s="119">
        <v>44886</v>
      </c>
      <c r="G730" s="174">
        <v>0</v>
      </c>
      <c r="H730" s="5" t="s">
        <v>8320</v>
      </c>
      <c r="I730" s="22">
        <f t="shared" si="301"/>
        <v>1000</v>
      </c>
      <c r="J730" s="5"/>
      <c r="K730" s="5"/>
      <c r="L730" s="137">
        <f t="shared" si="302"/>
        <v>1208</v>
      </c>
      <c r="M730" s="137">
        <f t="shared" si="303"/>
        <v>1208</v>
      </c>
      <c r="N730" s="33">
        <f t="shared" si="282"/>
        <v>0</v>
      </c>
      <c r="P730">
        <v>1</v>
      </c>
      <c r="T730" s="29">
        <f t="shared" si="296"/>
        <v>0</v>
      </c>
      <c r="U730" s="29">
        <f t="shared" si="297"/>
        <v>1208</v>
      </c>
      <c r="V730" s="29">
        <f t="shared" si="298"/>
        <v>0</v>
      </c>
      <c r="W730" s="29">
        <f t="shared" si="299"/>
        <v>0</v>
      </c>
      <c r="X730" s="29">
        <f t="shared" si="300"/>
        <v>0</v>
      </c>
      <c r="Z730" s="29"/>
    </row>
    <row r="731" spans="1:26" x14ac:dyDescent="0.3">
      <c r="A731" s="5" t="s">
        <v>2582</v>
      </c>
      <c r="B731" s="5" t="s">
        <v>2583</v>
      </c>
      <c r="C731" s="5">
        <v>40</v>
      </c>
      <c r="D731" s="157">
        <v>6249</v>
      </c>
      <c r="E731" s="119">
        <v>44690</v>
      </c>
      <c r="F731" s="119">
        <v>44718</v>
      </c>
      <c r="G731" s="174">
        <v>0</v>
      </c>
      <c r="H731" s="5" t="s">
        <v>8344</v>
      </c>
      <c r="I731" s="22">
        <f t="shared" si="301"/>
        <v>40</v>
      </c>
      <c r="J731" s="5"/>
      <c r="K731" s="5"/>
      <c r="L731" s="137">
        <f t="shared" si="302"/>
        <v>6249</v>
      </c>
      <c r="M731" s="137">
        <f t="shared" si="303"/>
        <v>6249</v>
      </c>
      <c r="N731" s="33">
        <f t="shared" si="282"/>
        <v>0</v>
      </c>
      <c r="S731">
        <v>1</v>
      </c>
      <c r="T731" s="29">
        <f t="shared" si="296"/>
        <v>0</v>
      </c>
      <c r="U731" s="29">
        <f t="shared" si="297"/>
        <v>0</v>
      </c>
      <c r="V731" s="29">
        <f t="shared" si="298"/>
        <v>0</v>
      </c>
      <c r="W731" s="29">
        <f t="shared" si="299"/>
        <v>0</v>
      </c>
      <c r="X731" s="29">
        <f t="shared" si="300"/>
        <v>6249</v>
      </c>
      <c r="Z731" s="29"/>
    </row>
    <row r="732" spans="1:26" x14ac:dyDescent="0.3">
      <c r="A732" s="5" t="s">
        <v>2582</v>
      </c>
      <c r="B732" s="5" t="s">
        <v>2583</v>
      </c>
      <c r="C732" s="5">
        <v>40</v>
      </c>
      <c r="D732" s="157">
        <v>6249</v>
      </c>
      <c r="E732" s="119">
        <v>44690</v>
      </c>
      <c r="F732" s="119">
        <v>44718</v>
      </c>
      <c r="G732" s="174">
        <v>0</v>
      </c>
      <c r="H732" s="5" t="s">
        <v>8341</v>
      </c>
      <c r="I732" s="22">
        <f t="shared" si="301"/>
        <v>40</v>
      </c>
      <c r="J732" s="5"/>
      <c r="K732" s="5"/>
      <c r="L732" s="137">
        <f t="shared" si="302"/>
        <v>6249</v>
      </c>
      <c r="M732" s="137">
        <f t="shared" si="303"/>
        <v>6249</v>
      </c>
      <c r="N732" s="33">
        <f t="shared" si="282"/>
        <v>0</v>
      </c>
      <c r="S732">
        <v>1</v>
      </c>
      <c r="T732" s="29">
        <f t="shared" si="296"/>
        <v>0</v>
      </c>
      <c r="U732" s="29">
        <f t="shared" si="297"/>
        <v>0</v>
      </c>
      <c r="V732" s="29">
        <f t="shared" si="298"/>
        <v>0</v>
      </c>
      <c r="W732" s="29">
        <f t="shared" si="299"/>
        <v>0</v>
      </c>
      <c r="X732" s="29">
        <f t="shared" si="300"/>
        <v>6249</v>
      </c>
      <c r="Z732" s="29"/>
    </row>
    <row r="733" spans="1:26" x14ac:dyDescent="0.3">
      <c r="A733" s="5" t="s">
        <v>2582</v>
      </c>
      <c r="B733" s="5" t="s">
        <v>2583</v>
      </c>
      <c r="C733" s="5">
        <v>40</v>
      </c>
      <c r="D733" s="157">
        <v>7303</v>
      </c>
      <c r="E733" s="119">
        <v>44690</v>
      </c>
      <c r="F733" s="119">
        <v>44718</v>
      </c>
      <c r="G733" s="174">
        <v>0</v>
      </c>
      <c r="H733" s="5" t="s">
        <v>8348</v>
      </c>
      <c r="I733" s="22">
        <f t="shared" si="301"/>
        <v>40</v>
      </c>
      <c r="J733" s="5"/>
      <c r="K733" s="5"/>
      <c r="L733" s="137">
        <f t="shared" si="302"/>
        <v>7303</v>
      </c>
      <c r="M733" s="137">
        <f t="shared" si="303"/>
        <v>7303</v>
      </c>
      <c r="N733" s="33">
        <f t="shared" ref="N733:N777" si="304">L733-M733</f>
        <v>0</v>
      </c>
      <c r="S733">
        <v>1</v>
      </c>
      <c r="T733" s="29">
        <f t="shared" si="296"/>
        <v>0</v>
      </c>
      <c r="U733" s="29">
        <f t="shared" si="297"/>
        <v>0</v>
      </c>
      <c r="V733" s="29">
        <f t="shared" si="298"/>
        <v>0</v>
      </c>
      <c r="W733" s="29">
        <f t="shared" si="299"/>
        <v>0</v>
      </c>
      <c r="X733" s="29">
        <f t="shared" si="300"/>
        <v>7303</v>
      </c>
      <c r="Z733" s="29"/>
    </row>
    <row r="734" spans="1:26" x14ac:dyDescent="0.3">
      <c r="A734" s="5" t="s">
        <v>2582</v>
      </c>
      <c r="B734" s="5" t="s">
        <v>2583</v>
      </c>
      <c r="C734" s="5">
        <v>40</v>
      </c>
      <c r="D734" s="157">
        <v>8738</v>
      </c>
      <c r="E734" s="119">
        <v>44690</v>
      </c>
      <c r="F734" s="119">
        <v>44718</v>
      </c>
      <c r="G734" s="174">
        <v>0</v>
      </c>
      <c r="H734" s="5" t="s">
        <v>8342</v>
      </c>
      <c r="I734" s="22">
        <f t="shared" si="301"/>
        <v>40</v>
      </c>
      <c r="J734" s="5"/>
      <c r="K734" s="5"/>
      <c r="L734" s="137">
        <f t="shared" si="302"/>
        <v>8738</v>
      </c>
      <c r="M734" s="137">
        <f t="shared" si="303"/>
        <v>8738</v>
      </c>
      <c r="N734" s="33">
        <f t="shared" si="304"/>
        <v>0</v>
      </c>
      <c r="S734">
        <v>1</v>
      </c>
      <c r="T734" s="29">
        <f t="shared" si="296"/>
        <v>0</v>
      </c>
      <c r="U734" s="29">
        <f t="shared" si="297"/>
        <v>0</v>
      </c>
      <c r="V734" s="29">
        <f t="shared" si="298"/>
        <v>0</v>
      </c>
      <c r="W734" s="29">
        <f t="shared" si="299"/>
        <v>0</v>
      </c>
      <c r="X734" s="29">
        <f t="shared" si="300"/>
        <v>8738</v>
      </c>
      <c r="Z734" s="29"/>
    </row>
    <row r="735" spans="1:26" x14ac:dyDescent="0.3">
      <c r="A735" s="5" t="s">
        <v>2584</v>
      </c>
      <c r="B735" s="5" t="s">
        <v>2585</v>
      </c>
      <c r="C735" s="5">
        <v>8</v>
      </c>
      <c r="D735" s="157">
        <v>1250</v>
      </c>
      <c r="E735" s="119">
        <v>44719</v>
      </c>
      <c r="F735" s="119">
        <v>44721</v>
      </c>
      <c r="G735" s="174">
        <v>0</v>
      </c>
      <c r="H735" s="5" t="s">
        <v>8344</v>
      </c>
      <c r="I735" s="22">
        <f t="shared" si="301"/>
        <v>8</v>
      </c>
      <c r="J735" s="5"/>
      <c r="K735" s="5"/>
      <c r="L735" s="137">
        <f t="shared" si="302"/>
        <v>1250</v>
      </c>
      <c r="M735" s="137">
        <f t="shared" si="303"/>
        <v>1250</v>
      </c>
      <c r="N735" s="33">
        <f t="shared" si="304"/>
        <v>0</v>
      </c>
      <c r="S735">
        <v>1</v>
      </c>
      <c r="T735" s="29">
        <f t="shared" si="296"/>
        <v>0</v>
      </c>
      <c r="U735" s="29">
        <f t="shared" si="297"/>
        <v>0</v>
      </c>
      <c r="V735" s="29">
        <f t="shared" si="298"/>
        <v>0</v>
      </c>
      <c r="W735" s="29">
        <f t="shared" si="299"/>
        <v>0</v>
      </c>
      <c r="X735" s="29">
        <f t="shared" si="300"/>
        <v>1250</v>
      </c>
      <c r="Z735" s="29"/>
    </row>
    <row r="736" spans="1:26" x14ac:dyDescent="0.3">
      <c r="A736" s="5" t="s">
        <v>2584</v>
      </c>
      <c r="B736" s="5" t="s">
        <v>2585</v>
      </c>
      <c r="C736" s="5">
        <v>8</v>
      </c>
      <c r="D736" s="157">
        <v>1250</v>
      </c>
      <c r="E736" s="119">
        <v>44719</v>
      </c>
      <c r="F736" s="119">
        <v>44721</v>
      </c>
      <c r="G736" s="174">
        <v>0</v>
      </c>
      <c r="H736" s="5" t="s">
        <v>8341</v>
      </c>
      <c r="I736" s="22">
        <f t="shared" si="301"/>
        <v>8</v>
      </c>
      <c r="J736" s="5"/>
      <c r="K736" s="5"/>
      <c r="L736" s="137">
        <f t="shared" si="302"/>
        <v>1250</v>
      </c>
      <c r="M736" s="137">
        <f t="shared" si="303"/>
        <v>1250</v>
      </c>
      <c r="N736" s="33">
        <f t="shared" si="304"/>
        <v>0</v>
      </c>
      <c r="S736">
        <v>1</v>
      </c>
      <c r="T736" s="29">
        <f t="shared" si="296"/>
        <v>0</v>
      </c>
      <c r="U736" s="29">
        <f t="shared" si="297"/>
        <v>0</v>
      </c>
      <c r="V736" s="29">
        <f t="shared" si="298"/>
        <v>0</v>
      </c>
      <c r="W736" s="29">
        <f t="shared" si="299"/>
        <v>0</v>
      </c>
      <c r="X736" s="29">
        <f t="shared" si="300"/>
        <v>1250</v>
      </c>
      <c r="Z736" s="29"/>
    </row>
    <row r="737" spans="1:26" x14ac:dyDescent="0.3">
      <c r="A737" s="5" t="s">
        <v>2584</v>
      </c>
      <c r="B737" s="5" t="s">
        <v>2585</v>
      </c>
      <c r="C737" s="5">
        <v>24</v>
      </c>
      <c r="D737" s="157">
        <v>5243</v>
      </c>
      <c r="E737" s="119">
        <v>44719</v>
      </c>
      <c r="F737" s="119">
        <v>44721</v>
      </c>
      <c r="G737" s="174">
        <v>0</v>
      </c>
      <c r="H737" s="5" t="s">
        <v>8342</v>
      </c>
      <c r="I737" s="22">
        <f t="shared" si="301"/>
        <v>24</v>
      </c>
      <c r="J737" s="5"/>
      <c r="K737" s="5"/>
      <c r="L737" s="137">
        <f t="shared" si="302"/>
        <v>5243</v>
      </c>
      <c r="M737" s="137">
        <f t="shared" si="303"/>
        <v>5243</v>
      </c>
      <c r="N737" s="33">
        <f t="shared" si="304"/>
        <v>0</v>
      </c>
      <c r="S737">
        <v>1</v>
      </c>
      <c r="T737" s="29">
        <f t="shared" si="296"/>
        <v>0</v>
      </c>
      <c r="U737" s="29">
        <f t="shared" si="297"/>
        <v>0</v>
      </c>
      <c r="V737" s="29">
        <f t="shared" si="298"/>
        <v>0</v>
      </c>
      <c r="W737" s="29">
        <f t="shared" si="299"/>
        <v>0</v>
      </c>
      <c r="X737" s="29">
        <f t="shared" si="300"/>
        <v>5243</v>
      </c>
      <c r="Z737" s="29"/>
    </row>
    <row r="738" spans="1:26" x14ac:dyDescent="0.3">
      <c r="A738" s="5" t="s">
        <v>2584</v>
      </c>
      <c r="B738" s="5" t="s">
        <v>2585</v>
      </c>
      <c r="C738" s="5">
        <v>24</v>
      </c>
      <c r="D738" s="157">
        <v>4382</v>
      </c>
      <c r="E738" s="119">
        <v>44719</v>
      </c>
      <c r="F738" s="119">
        <v>44721</v>
      </c>
      <c r="G738" s="174">
        <v>0</v>
      </c>
      <c r="H738" s="5" t="s">
        <v>8348</v>
      </c>
      <c r="I738" s="22">
        <f t="shared" si="301"/>
        <v>24</v>
      </c>
      <c r="J738" s="5"/>
      <c r="K738" s="5"/>
      <c r="L738" s="137">
        <f t="shared" si="302"/>
        <v>4382</v>
      </c>
      <c r="M738" s="137">
        <f t="shared" si="303"/>
        <v>4382</v>
      </c>
      <c r="N738" s="33">
        <f t="shared" si="304"/>
        <v>0</v>
      </c>
      <c r="S738">
        <v>1</v>
      </c>
      <c r="T738" s="29">
        <f t="shared" si="296"/>
        <v>0</v>
      </c>
      <c r="U738" s="29">
        <f t="shared" si="297"/>
        <v>0</v>
      </c>
      <c r="V738" s="29">
        <f t="shared" si="298"/>
        <v>0</v>
      </c>
      <c r="W738" s="29">
        <f t="shared" si="299"/>
        <v>0</v>
      </c>
      <c r="X738" s="29">
        <f t="shared" si="300"/>
        <v>4382</v>
      </c>
      <c r="Z738" s="29"/>
    </row>
    <row r="739" spans="1:26" x14ac:dyDescent="0.3">
      <c r="A739" s="5" t="s">
        <v>2586</v>
      </c>
      <c r="B739" s="5" t="s">
        <v>2587</v>
      </c>
      <c r="C739" s="5">
        <v>40</v>
      </c>
      <c r="D739" s="157">
        <v>6249</v>
      </c>
      <c r="E739" s="119">
        <v>44722</v>
      </c>
      <c r="F739" s="119">
        <v>44750</v>
      </c>
      <c r="G739" s="174">
        <v>0</v>
      </c>
      <c r="H739" s="5" t="s">
        <v>8344</v>
      </c>
      <c r="I739" s="22">
        <f t="shared" si="301"/>
        <v>40</v>
      </c>
      <c r="J739" s="5"/>
      <c r="K739" s="5"/>
      <c r="L739" s="137">
        <f t="shared" si="302"/>
        <v>6249</v>
      </c>
      <c r="M739" s="137">
        <f t="shared" si="303"/>
        <v>6249</v>
      </c>
      <c r="N739" s="33">
        <f t="shared" si="304"/>
        <v>0</v>
      </c>
      <c r="S739">
        <v>1</v>
      </c>
      <c r="T739" s="29">
        <f t="shared" si="296"/>
        <v>0</v>
      </c>
      <c r="U739" s="29">
        <f t="shared" si="297"/>
        <v>0</v>
      </c>
      <c r="V739" s="29">
        <f t="shared" si="298"/>
        <v>0</v>
      </c>
      <c r="W739" s="29">
        <f t="shared" si="299"/>
        <v>0</v>
      </c>
      <c r="X739" s="29">
        <f t="shared" si="300"/>
        <v>6249</v>
      </c>
      <c r="Z739" s="29"/>
    </row>
    <row r="740" spans="1:26" x14ac:dyDescent="0.3">
      <c r="A740" s="5" t="s">
        <v>2586</v>
      </c>
      <c r="B740" s="5" t="s">
        <v>2587</v>
      </c>
      <c r="C740" s="5">
        <v>40</v>
      </c>
      <c r="D740" s="157">
        <v>6249</v>
      </c>
      <c r="E740" s="119">
        <v>44722</v>
      </c>
      <c r="F740" s="119">
        <v>44750</v>
      </c>
      <c r="G740" s="174">
        <v>0</v>
      </c>
      <c r="H740" s="5" t="s">
        <v>8341</v>
      </c>
      <c r="I740" s="22">
        <f t="shared" si="301"/>
        <v>40</v>
      </c>
      <c r="J740" s="5"/>
      <c r="K740" s="5"/>
      <c r="L740" s="137">
        <f t="shared" si="302"/>
        <v>6249</v>
      </c>
      <c r="M740" s="137">
        <f t="shared" si="303"/>
        <v>6249</v>
      </c>
      <c r="N740" s="33">
        <f t="shared" si="304"/>
        <v>0</v>
      </c>
      <c r="S740">
        <v>1</v>
      </c>
      <c r="T740" s="29">
        <f t="shared" si="296"/>
        <v>0</v>
      </c>
      <c r="U740" s="29">
        <f t="shared" si="297"/>
        <v>0</v>
      </c>
      <c r="V740" s="29">
        <f t="shared" si="298"/>
        <v>0</v>
      </c>
      <c r="W740" s="29">
        <f t="shared" si="299"/>
        <v>0</v>
      </c>
      <c r="X740" s="29">
        <f t="shared" si="300"/>
        <v>6249</v>
      </c>
      <c r="Z740" s="29"/>
    </row>
    <row r="741" spans="1:26" x14ac:dyDescent="0.3">
      <c r="A741" s="5" t="s">
        <v>2586</v>
      </c>
      <c r="B741" s="5" t="s">
        <v>2587</v>
      </c>
      <c r="C741" s="5">
        <v>40</v>
      </c>
      <c r="D741" s="157">
        <v>7303</v>
      </c>
      <c r="E741" s="119">
        <v>44722</v>
      </c>
      <c r="F741" s="119">
        <v>44750</v>
      </c>
      <c r="G741" s="174">
        <v>0</v>
      </c>
      <c r="H741" s="5" t="s">
        <v>8348</v>
      </c>
      <c r="I741" s="22">
        <f t="shared" si="301"/>
        <v>40</v>
      </c>
      <c r="J741" s="5"/>
      <c r="K741" s="5"/>
      <c r="L741" s="137">
        <f t="shared" si="302"/>
        <v>7303</v>
      </c>
      <c r="M741" s="137">
        <f t="shared" si="303"/>
        <v>7303</v>
      </c>
      <c r="N741" s="33">
        <f t="shared" si="304"/>
        <v>0</v>
      </c>
      <c r="S741">
        <v>1</v>
      </c>
      <c r="T741" s="29">
        <f t="shared" si="296"/>
        <v>0</v>
      </c>
      <c r="U741" s="29">
        <f t="shared" si="297"/>
        <v>0</v>
      </c>
      <c r="V741" s="29">
        <f t="shared" si="298"/>
        <v>0</v>
      </c>
      <c r="W741" s="29">
        <f t="shared" si="299"/>
        <v>0</v>
      </c>
      <c r="X741" s="29">
        <f t="shared" si="300"/>
        <v>7303</v>
      </c>
      <c r="Z741" s="29"/>
    </row>
    <row r="742" spans="1:26" x14ac:dyDescent="0.3">
      <c r="A742" s="5" t="s">
        <v>2586</v>
      </c>
      <c r="B742" s="5" t="s">
        <v>2587</v>
      </c>
      <c r="C742" s="5">
        <v>40</v>
      </c>
      <c r="D742" s="157">
        <v>8738</v>
      </c>
      <c r="E742" s="119">
        <v>44722</v>
      </c>
      <c r="F742" s="119">
        <v>44750</v>
      </c>
      <c r="G742" s="174">
        <v>0</v>
      </c>
      <c r="H742" s="5" t="s">
        <v>8342</v>
      </c>
      <c r="I742" s="22">
        <f t="shared" si="301"/>
        <v>40</v>
      </c>
      <c r="J742" s="5"/>
      <c r="K742" s="5"/>
      <c r="L742" s="137">
        <f t="shared" si="302"/>
        <v>8738</v>
      </c>
      <c r="M742" s="137">
        <f t="shared" si="303"/>
        <v>8738</v>
      </c>
      <c r="N742" s="33">
        <f t="shared" si="304"/>
        <v>0</v>
      </c>
      <c r="S742">
        <v>1</v>
      </c>
      <c r="T742" s="29">
        <f t="shared" si="296"/>
        <v>0</v>
      </c>
      <c r="U742" s="29">
        <f t="shared" si="297"/>
        <v>0</v>
      </c>
      <c r="V742" s="29">
        <f t="shared" si="298"/>
        <v>0</v>
      </c>
      <c r="W742" s="29">
        <f t="shared" si="299"/>
        <v>0</v>
      </c>
      <c r="X742" s="29">
        <f t="shared" si="300"/>
        <v>8738</v>
      </c>
      <c r="Z742" s="29"/>
    </row>
    <row r="743" spans="1:26" x14ac:dyDescent="0.3">
      <c r="A743" s="5" t="s">
        <v>2586</v>
      </c>
      <c r="B743" s="5" t="s">
        <v>2587</v>
      </c>
      <c r="C743" s="5">
        <v>20</v>
      </c>
      <c r="D743" s="157">
        <v>3608</v>
      </c>
      <c r="E743" s="119">
        <v>44722</v>
      </c>
      <c r="F743" s="119">
        <v>44750</v>
      </c>
      <c r="G743" s="174">
        <v>0</v>
      </c>
      <c r="H743" s="5" t="s">
        <v>8328</v>
      </c>
      <c r="I743" s="22">
        <f t="shared" si="301"/>
        <v>20</v>
      </c>
      <c r="J743" s="5"/>
      <c r="K743" s="5"/>
      <c r="L743" s="137">
        <f t="shared" si="302"/>
        <v>3608</v>
      </c>
      <c r="M743" s="137">
        <f t="shared" si="303"/>
        <v>3608</v>
      </c>
      <c r="N743" s="33">
        <f t="shared" si="304"/>
        <v>0</v>
      </c>
      <c r="S743">
        <v>1</v>
      </c>
      <c r="T743" s="29">
        <f t="shared" si="296"/>
        <v>0</v>
      </c>
      <c r="U743" s="29">
        <f t="shared" si="297"/>
        <v>0</v>
      </c>
      <c r="V743" s="29">
        <f t="shared" si="298"/>
        <v>0</v>
      </c>
      <c r="W743" s="29">
        <f t="shared" si="299"/>
        <v>0</v>
      </c>
      <c r="X743" s="29">
        <f t="shared" si="300"/>
        <v>3608</v>
      </c>
      <c r="Z743" s="29"/>
    </row>
    <row r="744" spans="1:26" x14ac:dyDescent="0.3">
      <c r="A744" s="5" t="s">
        <v>2586</v>
      </c>
      <c r="B744" s="5" t="s">
        <v>2587</v>
      </c>
      <c r="C744" s="5">
        <v>20</v>
      </c>
      <c r="D744" s="157">
        <v>4095</v>
      </c>
      <c r="E744" s="119">
        <v>44722</v>
      </c>
      <c r="F744" s="119">
        <v>44750</v>
      </c>
      <c r="G744" s="174">
        <v>0</v>
      </c>
      <c r="H744" s="5" t="s">
        <v>8333</v>
      </c>
      <c r="I744" s="22">
        <f t="shared" si="301"/>
        <v>20</v>
      </c>
      <c r="J744" s="5"/>
      <c r="K744" s="5"/>
      <c r="L744" s="137">
        <f t="shared" si="302"/>
        <v>4095</v>
      </c>
      <c r="M744" s="137">
        <f t="shared" si="303"/>
        <v>4095</v>
      </c>
      <c r="N744" s="33">
        <f t="shared" si="304"/>
        <v>0</v>
      </c>
      <c r="S744">
        <v>1</v>
      </c>
      <c r="T744" s="29">
        <f t="shared" si="296"/>
        <v>0</v>
      </c>
      <c r="U744" s="29">
        <f t="shared" si="297"/>
        <v>0</v>
      </c>
      <c r="V744" s="29">
        <f t="shared" si="298"/>
        <v>0</v>
      </c>
      <c r="W744" s="29">
        <f t="shared" si="299"/>
        <v>0</v>
      </c>
      <c r="X744" s="29">
        <f t="shared" si="300"/>
        <v>4095</v>
      </c>
      <c r="Z744" s="29"/>
    </row>
    <row r="745" spans="1:26" x14ac:dyDescent="0.3">
      <c r="A745" s="5" t="s">
        <v>2586</v>
      </c>
      <c r="B745" s="5" t="s">
        <v>2587</v>
      </c>
      <c r="C745" s="5">
        <v>20</v>
      </c>
      <c r="D745" s="157">
        <v>2126</v>
      </c>
      <c r="E745" s="119">
        <v>44722</v>
      </c>
      <c r="F745" s="119">
        <v>44750</v>
      </c>
      <c r="G745" s="174">
        <v>0</v>
      </c>
      <c r="H745" s="5" t="s">
        <v>8330</v>
      </c>
      <c r="I745" s="22">
        <f t="shared" si="301"/>
        <v>20</v>
      </c>
      <c r="J745" s="5"/>
      <c r="K745" s="5"/>
      <c r="L745" s="137">
        <f t="shared" si="302"/>
        <v>2126</v>
      </c>
      <c r="M745" s="137">
        <f t="shared" si="303"/>
        <v>2126</v>
      </c>
      <c r="N745" s="33">
        <f t="shared" si="304"/>
        <v>0</v>
      </c>
      <c r="S745">
        <v>1</v>
      </c>
      <c r="T745" s="29">
        <f t="shared" si="296"/>
        <v>0</v>
      </c>
      <c r="U745" s="29">
        <f t="shared" si="297"/>
        <v>0</v>
      </c>
      <c r="V745" s="29">
        <f t="shared" si="298"/>
        <v>0</v>
      </c>
      <c r="W745" s="29">
        <f t="shared" si="299"/>
        <v>0</v>
      </c>
      <c r="X745" s="29">
        <f t="shared" si="300"/>
        <v>2126</v>
      </c>
      <c r="Z745" s="29"/>
    </row>
    <row r="746" spans="1:26" x14ac:dyDescent="0.3">
      <c r="A746" s="5" t="s">
        <v>2586</v>
      </c>
      <c r="B746" s="5" t="s">
        <v>2587</v>
      </c>
      <c r="C746" s="5">
        <v>20</v>
      </c>
      <c r="D746" s="157">
        <v>3125</v>
      </c>
      <c r="E746" s="119">
        <v>44722</v>
      </c>
      <c r="F746" s="119">
        <v>44750</v>
      </c>
      <c r="G746" s="174">
        <v>0</v>
      </c>
      <c r="H746" s="5" t="s">
        <v>8340</v>
      </c>
      <c r="I746" s="22">
        <f t="shared" si="301"/>
        <v>20</v>
      </c>
      <c r="J746" s="5"/>
      <c r="K746" s="5"/>
      <c r="L746" s="137">
        <f t="shared" si="302"/>
        <v>3125</v>
      </c>
      <c r="M746" s="137">
        <f t="shared" si="303"/>
        <v>3125</v>
      </c>
      <c r="N746" s="33">
        <f t="shared" si="304"/>
        <v>0</v>
      </c>
      <c r="S746">
        <v>1</v>
      </c>
      <c r="T746" s="29">
        <f t="shared" si="296"/>
        <v>0</v>
      </c>
      <c r="U746" s="29">
        <f t="shared" si="297"/>
        <v>0</v>
      </c>
      <c r="V746" s="29">
        <f t="shared" si="298"/>
        <v>0</v>
      </c>
      <c r="W746" s="29">
        <f t="shared" si="299"/>
        <v>0</v>
      </c>
      <c r="X746" s="29">
        <f t="shared" si="300"/>
        <v>3125</v>
      </c>
      <c r="Z746" s="29"/>
    </row>
    <row r="747" spans="1:26" x14ac:dyDescent="0.3">
      <c r="A747" s="5" t="s">
        <v>2588</v>
      </c>
      <c r="B747" s="5" t="s">
        <v>2589</v>
      </c>
      <c r="C747" s="5">
        <v>16</v>
      </c>
      <c r="D747" s="157">
        <v>2500</v>
      </c>
      <c r="E747" s="119">
        <v>44753</v>
      </c>
      <c r="F747" s="119">
        <v>44754</v>
      </c>
      <c r="G747" s="174">
        <v>0</v>
      </c>
      <c r="H747" s="5" t="s">
        <v>8344</v>
      </c>
      <c r="I747" s="22">
        <f t="shared" si="301"/>
        <v>16</v>
      </c>
      <c r="J747" s="5"/>
      <c r="K747" s="5"/>
      <c r="L747" s="137">
        <f t="shared" si="302"/>
        <v>2500</v>
      </c>
      <c r="M747" s="137">
        <f t="shared" si="303"/>
        <v>2500</v>
      </c>
      <c r="N747" s="33">
        <f t="shared" si="304"/>
        <v>0</v>
      </c>
      <c r="S747">
        <v>1</v>
      </c>
      <c r="T747" s="29">
        <f t="shared" ref="T747:T777" si="305">O747*M747</f>
        <v>0</v>
      </c>
      <c r="U747" s="29">
        <f t="shared" ref="U747:U777" si="306">P747*M747</f>
        <v>0</v>
      </c>
      <c r="V747" s="29">
        <f t="shared" ref="V747:V777" si="307">Q747*M747</f>
        <v>0</v>
      </c>
      <c r="W747" s="29">
        <f t="shared" ref="W747:W777" si="308">R747*M747</f>
        <v>0</v>
      </c>
      <c r="X747" s="29">
        <f t="shared" ref="X747:X777" si="309">S747*M747</f>
        <v>2500</v>
      </c>
      <c r="Z747" s="29"/>
    </row>
    <row r="748" spans="1:26" x14ac:dyDescent="0.3">
      <c r="A748" s="5" t="s">
        <v>2588</v>
      </c>
      <c r="B748" s="5" t="s">
        <v>2589</v>
      </c>
      <c r="C748" s="5">
        <v>16</v>
      </c>
      <c r="D748" s="157">
        <v>2500</v>
      </c>
      <c r="E748" s="119">
        <v>44753</v>
      </c>
      <c r="F748" s="119">
        <v>44754</v>
      </c>
      <c r="G748" s="174">
        <v>0</v>
      </c>
      <c r="H748" s="5" t="s">
        <v>8341</v>
      </c>
      <c r="I748" s="22">
        <f t="shared" si="301"/>
        <v>16</v>
      </c>
      <c r="J748" s="5"/>
      <c r="K748" s="5"/>
      <c r="L748" s="137">
        <f t="shared" si="302"/>
        <v>2500</v>
      </c>
      <c r="M748" s="137">
        <f t="shared" si="303"/>
        <v>2500</v>
      </c>
      <c r="N748" s="33">
        <f t="shared" si="304"/>
        <v>0</v>
      </c>
      <c r="S748">
        <v>1</v>
      </c>
      <c r="T748" s="29">
        <f t="shared" si="305"/>
        <v>0</v>
      </c>
      <c r="U748" s="29">
        <f t="shared" si="306"/>
        <v>0</v>
      </c>
      <c r="V748" s="29">
        <f t="shared" si="307"/>
        <v>0</v>
      </c>
      <c r="W748" s="29">
        <f t="shared" si="308"/>
        <v>0</v>
      </c>
      <c r="X748" s="29">
        <f t="shared" si="309"/>
        <v>2500</v>
      </c>
      <c r="Z748" s="29"/>
    </row>
    <row r="749" spans="1:26" x14ac:dyDescent="0.3">
      <c r="A749" s="5" t="s">
        <v>2588</v>
      </c>
      <c r="B749" s="5" t="s">
        <v>2589</v>
      </c>
      <c r="C749" s="5">
        <v>16</v>
      </c>
      <c r="D749" s="157">
        <v>2921</v>
      </c>
      <c r="E749" s="119">
        <v>44753</v>
      </c>
      <c r="F749" s="119">
        <v>44754</v>
      </c>
      <c r="G749" s="174">
        <v>0</v>
      </c>
      <c r="H749" s="5" t="s">
        <v>8348</v>
      </c>
      <c r="I749" s="22">
        <f t="shared" si="301"/>
        <v>16</v>
      </c>
      <c r="J749" s="5"/>
      <c r="K749" s="5"/>
      <c r="L749" s="137">
        <f t="shared" si="302"/>
        <v>2921</v>
      </c>
      <c r="M749" s="137">
        <f t="shared" si="303"/>
        <v>2921</v>
      </c>
      <c r="N749" s="33">
        <f t="shared" si="304"/>
        <v>0</v>
      </c>
      <c r="S749">
        <v>1</v>
      </c>
      <c r="T749" s="29">
        <f t="shared" si="305"/>
        <v>0</v>
      </c>
      <c r="U749" s="29">
        <f t="shared" si="306"/>
        <v>0</v>
      </c>
      <c r="V749" s="29">
        <f t="shared" si="307"/>
        <v>0</v>
      </c>
      <c r="W749" s="29">
        <f t="shared" si="308"/>
        <v>0</v>
      </c>
      <c r="X749" s="29">
        <f t="shared" si="309"/>
        <v>2921</v>
      </c>
      <c r="Z749" s="29"/>
    </row>
    <row r="750" spans="1:26" x14ac:dyDescent="0.3">
      <c r="A750" s="5" t="s">
        <v>2588</v>
      </c>
      <c r="B750" s="5" t="s">
        <v>2589</v>
      </c>
      <c r="C750" s="5">
        <v>16</v>
      </c>
      <c r="D750" s="157">
        <v>3495</v>
      </c>
      <c r="E750" s="119">
        <v>44753</v>
      </c>
      <c r="F750" s="119">
        <v>44754</v>
      </c>
      <c r="G750" s="174">
        <v>0</v>
      </c>
      <c r="H750" s="5" t="s">
        <v>8342</v>
      </c>
      <c r="I750" s="22">
        <f t="shared" si="301"/>
        <v>16</v>
      </c>
      <c r="J750" s="5"/>
      <c r="K750" s="5"/>
      <c r="L750" s="137">
        <f t="shared" si="302"/>
        <v>3495</v>
      </c>
      <c r="M750" s="137">
        <f t="shared" si="303"/>
        <v>3495</v>
      </c>
      <c r="N750" s="33">
        <f t="shared" si="304"/>
        <v>0</v>
      </c>
      <c r="S750">
        <v>1</v>
      </c>
      <c r="T750" s="29">
        <f t="shared" si="305"/>
        <v>0</v>
      </c>
      <c r="U750" s="29">
        <f t="shared" si="306"/>
        <v>0</v>
      </c>
      <c r="V750" s="29">
        <f t="shared" si="307"/>
        <v>0</v>
      </c>
      <c r="W750" s="29">
        <f t="shared" si="308"/>
        <v>0</v>
      </c>
      <c r="X750" s="29">
        <f t="shared" si="309"/>
        <v>3495</v>
      </c>
      <c r="Z750" s="29"/>
    </row>
    <row r="751" spans="1:26" x14ac:dyDescent="0.3">
      <c r="A751" s="5" t="s">
        <v>2588</v>
      </c>
      <c r="B751" s="5" t="s">
        <v>2589</v>
      </c>
      <c r="C751" s="5">
        <v>16</v>
      </c>
      <c r="D751" s="157">
        <v>2887</v>
      </c>
      <c r="E751" s="119">
        <v>44753</v>
      </c>
      <c r="F751" s="119">
        <v>44754</v>
      </c>
      <c r="G751" s="174">
        <v>0</v>
      </c>
      <c r="H751" s="5" t="s">
        <v>8328</v>
      </c>
      <c r="I751" s="22">
        <f t="shared" si="301"/>
        <v>16</v>
      </c>
      <c r="J751" s="5"/>
      <c r="K751" s="5"/>
      <c r="L751" s="137">
        <f t="shared" si="302"/>
        <v>2887</v>
      </c>
      <c r="M751" s="137">
        <f t="shared" si="303"/>
        <v>2887</v>
      </c>
      <c r="N751" s="33">
        <f t="shared" si="304"/>
        <v>0</v>
      </c>
      <c r="S751">
        <v>1</v>
      </c>
      <c r="T751" s="29">
        <f t="shared" si="305"/>
        <v>0</v>
      </c>
      <c r="U751" s="29">
        <f t="shared" si="306"/>
        <v>0</v>
      </c>
      <c r="V751" s="29">
        <f t="shared" si="307"/>
        <v>0</v>
      </c>
      <c r="W751" s="29">
        <f t="shared" si="308"/>
        <v>0</v>
      </c>
      <c r="X751" s="29">
        <f t="shared" si="309"/>
        <v>2887</v>
      </c>
      <c r="Z751" s="29"/>
    </row>
    <row r="752" spans="1:26" x14ac:dyDescent="0.3">
      <c r="A752" s="5" t="s">
        <v>2588</v>
      </c>
      <c r="B752" s="5" t="s">
        <v>2589</v>
      </c>
      <c r="C752" s="5">
        <v>16</v>
      </c>
      <c r="D752" s="157">
        <v>3276</v>
      </c>
      <c r="E752" s="119">
        <v>44753</v>
      </c>
      <c r="F752" s="119">
        <v>44754</v>
      </c>
      <c r="G752" s="174">
        <v>0</v>
      </c>
      <c r="H752" s="5" t="s">
        <v>8333</v>
      </c>
      <c r="I752" s="22">
        <f t="shared" si="301"/>
        <v>16</v>
      </c>
      <c r="J752" s="5"/>
      <c r="K752" s="5"/>
      <c r="L752" s="137">
        <f t="shared" si="302"/>
        <v>3276</v>
      </c>
      <c r="M752" s="137">
        <f t="shared" si="303"/>
        <v>3276</v>
      </c>
      <c r="N752" s="33">
        <f t="shared" si="304"/>
        <v>0</v>
      </c>
      <c r="S752">
        <v>1</v>
      </c>
      <c r="T752" s="29">
        <f t="shared" si="305"/>
        <v>0</v>
      </c>
      <c r="U752" s="29">
        <f t="shared" si="306"/>
        <v>0</v>
      </c>
      <c r="V752" s="29">
        <f t="shared" si="307"/>
        <v>0</v>
      </c>
      <c r="W752" s="29">
        <f t="shared" si="308"/>
        <v>0</v>
      </c>
      <c r="X752" s="29">
        <f t="shared" si="309"/>
        <v>3276</v>
      </c>
      <c r="Z752" s="29"/>
    </row>
    <row r="753" spans="1:26" x14ac:dyDescent="0.3">
      <c r="A753" s="5" t="s">
        <v>2590</v>
      </c>
      <c r="B753" s="5" t="s">
        <v>2591</v>
      </c>
      <c r="C753" s="5">
        <v>16</v>
      </c>
      <c r="D753" s="157">
        <v>2921</v>
      </c>
      <c r="E753" s="119">
        <v>44755</v>
      </c>
      <c r="F753" s="119">
        <v>44761</v>
      </c>
      <c r="G753" s="174">
        <v>0</v>
      </c>
      <c r="H753" s="5" t="s">
        <v>8327</v>
      </c>
      <c r="I753" s="22">
        <f t="shared" si="301"/>
        <v>16</v>
      </c>
      <c r="J753" s="5"/>
      <c r="K753" s="5"/>
      <c r="L753" s="137">
        <f t="shared" si="302"/>
        <v>2921</v>
      </c>
      <c r="M753" s="137">
        <f t="shared" si="303"/>
        <v>2921</v>
      </c>
      <c r="N753" s="33">
        <f t="shared" si="304"/>
        <v>0</v>
      </c>
      <c r="S753">
        <v>1</v>
      </c>
      <c r="T753" s="29">
        <f t="shared" si="305"/>
        <v>0</v>
      </c>
      <c r="U753" s="29">
        <f t="shared" si="306"/>
        <v>0</v>
      </c>
      <c r="V753" s="29">
        <f t="shared" si="307"/>
        <v>0</v>
      </c>
      <c r="W753" s="29">
        <f t="shared" si="308"/>
        <v>0</v>
      </c>
      <c r="X753" s="29">
        <f t="shared" si="309"/>
        <v>2921</v>
      </c>
      <c r="Z753" s="29"/>
    </row>
    <row r="754" spans="1:26" x14ac:dyDescent="0.3">
      <c r="A754" s="5" t="s">
        <v>2590</v>
      </c>
      <c r="B754" s="5" t="s">
        <v>2591</v>
      </c>
      <c r="C754" s="5">
        <v>16</v>
      </c>
      <c r="D754" s="157">
        <v>3276</v>
      </c>
      <c r="E754" s="119">
        <v>44755</v>
      </c>
      <c r="F754" s="119">
        <v>44761</v>
      </c>
      <c r="G754" s="174">
        <v>0</v>
      </c>
      <c r="H754" s="5" t="s">
        <v>8333</v>
      </c>
      <c r="I754" s="22">
        <f t="shared" si="301"/>
        <v>16</v>
      </c>
      <c r="J754" s="5"/>
      <c r="K754" s="5"/>
      <c r="L754" s="137">
        <f t="shared" si="302"/>
        <v>3276</v>
      </c>
      <c r="M754" s="137">
        <f t="shared" si="303"/>
        <v>3276</v>
      </c>
      <c r="N754" s="33">
        <f t="shared" si="304"/>
        <v>0</v>
      </c>
      <c r="S754">
        <v>1</v>
      </c>
      <c r="T754" s="29">
        <f t="shared" si="305"/>
        <v>0</v>
      </c>
      <c r="U754" s="29">
        <f t="shared" si="306"/>
        <v>0</v>
      </c>
      <c r="V754" s="29">
        <f t="shared" si="307"/>
        <v>0</v>
      </c>
      <c r="W754" s="29">
        <f t="shared" si="308"/>
        <v>0</v>
      </c>
      <c r="X754" s="29">
        <f t="shared" si="309"/>
        <v>3276</v>
      </c>
      <c r="Z754" s="29"/>
    </row>
    <row r="755" spans="1:26" x14ac:dyDescent="0.3">
      <c r="A755" s="5" t="s">
        <v>2590</v>
      </c>
      <c r="B755" s="5" t="s">
        <v>2591</v>
      </c>
      <c r="C755" s="5">
        <v>16</v>
      </c>
      <c r="D755" s="157">
        <v>2887</v>
      </c>
      <c r="E755" s="119">
        <v>44755</v>
      </c>
      <c r="F755" s="119">
        <v>44761</v>
      </c>
      <c r="G755" s="174">
        <v>0</v>
      </c>
      <c r="H755" s="5" t="s">
        <v>8328</v>
      </c>
      <c r="I755" s="22">
        <f t="shared" si="301"/>
        <v>16</v>
      </c>
      <c r="J755" s="5"/>
      <c r="K755" s="5"/>
      <c r="L755" s="137">
        <f t="shared" si="302"/>
        <v>2887</v>
      </c>
      <c r="M755" s="137">
        <f t="shared" si="303"/>
        <v>2887</v>
      </c>
      <c r="N755" s="33">
        <f t="shared" si="304"/>
        <v>0</v>
      </c>
      <c r="S755">
        <v>1</v>
      </c>
      <c r="T755" s="29">
        <f t="shared" si="305"/>
        <v>0</v>
      </c>
      <c r="U755" s="29">
        <f t="shared" si="306"/>
        <v>0</v>
      </c>
      <c r="V755" s="29">
        <f t="shared" si="307"/>
        <v>0</v>
      </c>
      <c r="W755" s="29">
        <f t="shared" si="308"/>
        <v>0</v>
      </c>
      <c r="X755" s="29">
        <f t="shared" si="309"/>
        <v>2887</v>
      </c>
      <c r="Z755" s="29"/>
    </row>
    <row r="756" spans="1:26" x14ac:dyDescent="0.3">
      <c r="A756" s="5" t="s">
        <v>2592</v>
      </c>
      <c r="B756" s="5" t="s">
        <v>2593</v>
      </c>
      <c r="C756" s="5">
        <v>24</v>
      </c>
      <c r="D756" s="157">
        <v>2906</v>
      </c>
      <c r="E756" s="119">
        <v>44762</v>
      </c>
      <c r="F756" s="119">
        <v>44768</v>
      </c>
      <c r="G756" s="174">
        <v>0</v>
      </c>
      <c r="H756" s="5" t="s">
        <v>8343</v>
      </c>
      <c r="I756" s="22">
        <f t="shared" si="301"/>
        <v>24</v>
      </c>
      <c r="J756" s="5"/>
      <c r="K756" s="5"/>
      <c r="L756" s="137">
        <f t="shared" si="302"/>
        <v>2906</v>
      </c>
      <c r="M756" s="137">
        <f t="shared" si="303"/>
        <v>2906</v>
      </c>
      <c r="N756" s="33">
        <f t="shared" si="304"/>
        <v>0</v>
      </c>
      <c r="S756">
        <v>1</v>
      </c>
      <c r="T756" s="29">
        <f t="shared" si="305"/>
        <v>0</v>
      </c>
      <c r="U756" s="29">
        <f t="shared" si="306"/>
        <v>0</v>
      </c>
      <c r="V756" s="29">
        <f t="shared" si="307"/>
        <v>0</v>
      </c>
      <c r="W756" s="29">
        <f t="shared" si="308"/>
        <v>0</v>
      </c>
      <c r="X756" s="29">
        <f t="shared" si="309"/>
        <v>2906</v>
      </c>
      <c r="Z756" s="29"/>
    </row>
    <row r="757" spans="1:26" x14ac:dyDescent="0.3">
      <c r="A757" s="5" t="s">
        <v>2592</v>
      </c>
      <c r="B757" s="5" t="s">
        <v>2593</v>
      </c>
      <c r="C757" s="5">
        <v>24</v>
      </c>
      <c r="D757" s="157">
        <v>3750</v>
      </c>
      <c r="E757" s="119">
        <v>44762</v>
      </c>
      <c r="F757" s="119">
        <v>44768</v>
      </c>
      <c r="G757" s="174">
        <v>0</v>
      </c>
      <c r="H757" s="5" t="s">
        <v>8341</v>
      </c>
      <c r="I757" s="22">
        <f t="shared" si="301"/>
        <v>24</v>
      </c>
      <c r="J757" s="5"/>
      <c r="K757" s="5"/>
      <c r="L757" s="137">
        <f t="shared" si="302"/>
        <v>3750</v>
      </c>
      <c r="M757" s="137">
        <f t="shared" si="303"/>
        <v>3750</v>
      </c>
      <c r="N757" s="33">
        <f t="shared" si="304"/>
        <v>0</v>
      </c>
      <c r="S757">
        <v>1</v>
      </c>
      <c r="T757" s="29">
        <f t="shared" si="305"/>
        <v>0</v>
      </c>
      <c r="U757" s="29">
        <f t="shared" si="306"/>
        <v>0</v>
      </c>
      <c r="V757" s="29">
        <f t="shared" si="307"/>
        <v>0</v>
      </c>
      <c r="W757" s="29">
        <f t="shared" si="308"/>
        <v>0</v>
      </c>
      <c r="X757" s="29">
        <f t="shared" si="309"/>
        <v>3750</v>
      </c>
      <c r="Z757" s="29"/>
    </row>
    <row r="758" spans="1:26" x14ac:dyDescent="0.3">
      <c r="A758" s="5" t="s">
        <v>2592</v>
      </c>
      <c r="B758" s="5" t="s">
        <v>2593</v>
      </c>
      <c r="C758" s="5">
        <v>24</v>
      </c>
      <c r="D758" s="157">
        <v>5243</v>
      </c>
      <c r="E758" s="119">
        <v>44762</v>
      </c>
      <c r="F758" s="119">
        <v>44768</v>
      </c>
      <c r="G758" s="174">
        <v>0</v>
      </c>
      <c r="H758" s="5" t="s">
        <v>8342</v>
      </c>
      <c r="I758" s="22">
        <f t="shared" si="301"/>
        <v>24</v>
      </c>
      <c r="J758" s="5"/>
      <c r="K758" s="5"/>
      <c r="L758" s="137">
        <f t="shared" si="302"/>
        <v>5243</v>
      </c>
      <c r="M758" s="137">
        <f t="shared" si="303"/>
        <v>5243</v>
      </c>
      <c r="N758" s="33">
        <f t="shared" si="304"/>
        <v>0</v>
      </c>
      <c r="S758">
        <v>1</v>
      </c>
      <c r="T758" s="29">
        <f t="shared" si="305"/>
        <v>0</v>
      </c>
      <c r="U758" s="29">
        <f t="shared" si="306"/>
        <v>0</v>
      </c>
      <c r="V758" s="29">
        <f t="shared" si="307"/>
        <v>0</v>
      </c>
      <c r="W758" s="29">
        <f t="shared" si="308"/>
        <v>0</v>
      </c>
      <c r="X758" s="29">
        <f t="shared" si="309"/>
        <v>5243</v>
      </c>
      <c r="Z758" s="29"/>
    </row>
    <row r="759" spans="1:26" x14ac:dyDescent="0.3">
      <c r="A759" s="5" t="s">
        <v>2594</v>
      </c>
      <c r="B759" s="5" t="s">
        <v>2595</v>
      </c>
      <c r="C759" s="5">
        <v>16</v>
      </c>
      <c r="D759" s="157">
        <v>2921</v>
      </c>
      <c r="E759" s="119">
        <v>44769</v>
      </c>
      <c r="F759" s="119">
        <v>44782</v>
      </c>
      <c r="G759" s="174">
        <v>0</v>
      </c>
      <c r="H759" s="5" t="s">
        <v>8327</v>
      </c>
      <c r="I759" s="22">
        <f t="shared" si="301"/>
        <v>16</v>
      </c>
      <c r="J759" s="5"/>
      <c r="K759" s="5"/>
      <c r="L759" s="137">
        <f t="shared" si="302"/>
        <v>2921</v>
      </c>
      <c r="M759" s="137">
        <f t="shared" si="303"/>
        <v>2921</v>
      </c>
      <c r="N759" s="33">
        <f t="shared" si="304"/>
        <v>0</v>
      </c>
      <c r="S759">
        <v>1</v>
      </c>
      <c r="T759" s="29">
        <f t="shared" si="305"/>
        <v>0</v>
      </c>
      <c r="U759" s="29">
        <f t="shared" si="306"/>
        <v>0</v>
      </c>
      <c r="V759" s="29">
        <f t="shared" si="307"/>
        <v>0</v>
      </c>
      <c r="W759" s="29">
        <f t="shared" si="308"/>
        <v>0</v>
      </c>
      <c r="X759" s="29">
        <f t="shared" si="309"/>
        <v>2921</v>
      </c>
      <c r="Z759" s="29"/>
    </row>
    <row r="760" spans="1:26" x14ac:dyDescent="0.3">
      <c r="A760" s="5" t="s">
        <v>2594</v>
      </c>
      <c r="B760" s="5" t="s">
        <v>2595</v>
      </c>
      <c r="C760" s="5">
        <v>16</v>
      </c>
      <c r="D760" s="157">
        <v>2887</v>
      </c>
      <c r="E760" s="119">
        <v>44769</v>
      </c>
      <c r="F760" s="119">
        <v>44782</v>
      </c>
      <c r="G760" s="174">
        <v>0</v>
      </c>
      <c r="H760" s="5" t="s">
        <v>8328</v>
      </c>
      <c r="I760" s="22">
        <f t="shared" si="301"/>
        <v>16</v>
      </c>
      <c r="J760" s="5"/>
      <c r="K760" s="5"/>
      <c r="L760" s="137">
        <f t="shared" si="302"/>
        <v>2887</v>
      </c>
      <c r="M760" s="137">
        <f t="shared" si="303"/>
        <v>2887</v>
      </c>
      <c r="N760" s="33">
        <f t="shared" si="304"/>
        <v>0</v>
      </c>
      <c r="S760">
        <v>1</v>
      </c>
      <c r="T760" s="29">
        <f t="shared" si="305"/>
        <v>0</v>
      </c>
      <c r="U760" s="29">
        <f t="shared" si="306"/>
        <v>0</v>
      </c>
      <c r="V760" s="29">
        <f t="shared" si="307"/>
        <v>0</v>
      </c>
      <c r="W760" s="29">
        <f t="shared" si="308"/>
        <v>0</v>
      </c>
      <c r="X760" s="29">
        <f t="shared" si="309"/>
        <v>2887</v>
      </c>
      <c r="Z760" s="29"/>
    </row>
    <row r="761" spans="1:26" x14ac:dyDescent="0.3">
      <c r="A761" s="5" t="s">
        <v>2594</v>
      </c>
      <c r="B761" s="5" t="s">
        <v>2595</v>
      </c>
      <c r="C761" s="5">
        <v>16</v>
      </c>
      <c r="D761" s="157">
        <v>3276</v>
      </c>
      <c r="E761" s="119">
        <v>44769</v>
      </c>
      <c r="F761" s="119">
        <v>44782</v>
      </c>
      <c r="G761" s="174">
        <v>0</v>
      </c>
      <c r="H761" s="5" t="s">
        <v>8333</v>
      </c>
      <c r="I761" s="22">
        <f t="shared" si="301"/>
        <v>16</v>
      </c>
      <c r="J761" s="5"/>
      <c r="K761" s="5"/>
      <c r="L761" s="137">
        <f t="shared" si="302"/>
        <v>3276</v>
      </c>
      <c r="M761" s="137">
        <f t="shared" si="303"/>
        <v>3276</v>
      </c>
      <c r="N761" s="33">
        <f t="shared" si="304"/>
        <v>0</v>
      </c>
      <c r="S761">
        <v>1</v>
      </c>
      <c r="T761" s="29">
        <f t="shared" si="305"/>
        <v>0</v>
      </c>
      <c r="U761" s="29">
        <f t="shared" si="306"/>
        <v>0</v>
      </c>
      <c r="V761" s="29">
        <f t="shared" si="307"/>
        <v>0</v>
      </c>
      <c r="W761" s="29">
        <f t="shared" si="308"/>
        <v>0</v>
      </c>
      <c r="X761" s="29">
        <f t="shared" si="309"/>
        <v>3276</v>
      </c>
      <c r="Z761" s="29"/>
    </row>
    <row r="762" spans="1:26" x14ac:dyDescent="0.3">
      <c r="A762" s="5" t="s">
        <v>2596</v>
      </c>
      <c r="B762" s="5" t="s">
        <v>2597</v>
      </c>
      <c r="C762" s="5">
        <v>16</v>
      </c>
      <c r="D762" s="157">
        <v>2500</v>
      </c>
      <c r="E762" s="119">
        <v>44783</v>
      </c>
      <c r="F762" s="119">
        <v>44789</v>
      </c>
      <c r="G762" s="174">
        <v>0</v>
      </c>
      <c r="H762" s="5" t="s">
        <v>8344</v>
      </c>
      <c r="I762" s="22">
        <f t="shared" si="301"/>
        <v>16</v>
      </c>
      <c r="J762" s="5"/>
      <c r="K762" s="5"/>
      <c r="L762" s="137">
        <f t="shared" si="302"/>
        <v>2500</v>
      </c>
      <c r="M762" s="137">
        <f t="shared" si="303"/>
        <v>2500</v>
      </c>
      <c r="N762" s="33">
        <f t="shared" si="304"/>
        <v>0</v>
      </c>
      <c r="S762">
        <v>1</v>
      </c>
      <c r="T762" s="29">
        <f t="shared" si="305"/>
        <v>0</v>
      </c>
      <c r="U762" s="29">
        <f t="shared" si="306"/>
        <v>0</v>
      </c>
      <c r="V762" s="29">
        <f t="shared" si="307"/>
        <v>0</v>
      </c>
      <c r="W762" s="29">
        <f t="shared" si="308"/>
        <v>0</v>
      </c>
      <c r="X762" s="29">
        <f t="shared" si="309"/>
        <v>2500</v>
      </c>
      <c r="Z762" s="29"/>
    </row>
    <row r="763" spans="1:26" x14ac:dyDescent="0.3">
      <c r="A763" s="5" t="s">
        <v>2596</v>
      </c>
      <c r="B763" s="5" t="s">
        <v>2597</v>
      </c>
      <c r="C763" s="5">
        <v>16</v>
      </c>
      <c r="D763" s="157">
        <v>1937</v>
      </c>
      <c r="E763" s="119">
        <v>44783</v>
      </c>
      <c r="F763" s="119">
        <v>44789</v>
      </c>
      <c r="G763" s="174">
        <v>0</v>
      </c>
      <c r="H763" s="5" t="s">
        <v>8343</v>
      </c>
      <c r="I763" s="22">
        <f t="shared" si="301"/>
        <v>16</v>
      </c>
      <c r="J763" s="5"/>
      <c r="K763" s="5"/>
      <c r="L763" s="137">
        <f t="shared" si="302"/>
        <v>1937</v>
      </c>
      <c r="M763" s="137">
        <f t="shared" si="303"/>
        <v>1937</v>
      </c>
      <c r="N763" s="33">
        <f t="shared" si="304"/>
        <v>0</v>
      </c>
      <c r="S763">
        <v>1</v>
      </c>
      <c r="T763" s="29">
        <f t="shared" si="305"/>
        <v>0</v>
      </c>
      <c r="U763" s="29">
        <f t="shared" si="306"/>
        <v>0</v>
      </c>
      <c r="V763" s="29">
        <f t="shared" si="307"/>
        <v>0</v>
      </c>
      <c r="W763" s="29">
        <f t="shared" si="308"/>
        <v>0</v>
      </c>
      <c r="X763" s="29">
        <f t="shared" si="309"/>
        <v>1937</v>
      </c>
      <c r="Z763" s="29"/>
    </row>
    <row r="764" spans="1:26" x14ac:dyDescent="0.3">
      <c r="A764" s="5" t="s">
        <v>2596</v>
      </c>
      <c r="B764" s="5" t="s">
        <v>2597</v>
      </c>
      <c r="C764" s="5">
        <v>16</v>
      </c>
      <c r="D764" s="157">
        <v>1937</v>
      </c>
      <c r="E764" s="119">
        <v>44783</v>
      </c>
      <c r="F764" s="119">
        <v>44789</v>
      </c>
      <c r="G764" s="174">
        <v>0</v>
      </c>
      <c r="H764" s="5" t="s">
        <v>8346</v>
      </c>
      <c r="I764" s="22">
        <f t="shared" si="301"/>
        <v>16</v>
      </c>
      <c r="J764" s="5"/>
      <c r="K764" s="5"/>
      <c r="L764" s="137">
        <f t="shared" si="302"/>
        <v>1937</v>
      </c>
      <c r="M764" s="137">
        <f t="shared" si="303"/>
        <v>1937</v>
      </c>
      <c r="N764" s="33">
        <f t="shared" si="304"/>
        <v>0</v>
      </c>
      <c r="S764">
        <v>1</v>
      </c>
      <c r="T764" s="29">
        <f t="shared" si="305"/>
        <v>0</v>
      </c>
      <c r="U764" s="29">
        <f t="shared" si="306"/>
        <v>0</v>
      </c>
      <c r="V764" s="29">
        <f t="shared" si="307"/>
        <v>0</v>
      </c>
      <c r="W764" s="29">
        <f t="shared" si="308"/>
        <v>0</v>
      </c>
      <c r="X764" s="29">
        <f t="shared" si="309"/>
        <v>1937</v>
      </c>
      <c r="Z764" s="29"/>
    </row>
    <row r="765" spans="1:26" x14ac:dyDescent="0.3">
      <c r="A765" s="5" t="s">
        <v>2596</v>
      </c>
      <c r="B765" s="5" t="s">
        <v>2597</v>
      </c>
      <c r="C765" s="5">
        <v>16</v>
      </c>
      <c r="D765" s="157">
        <v>2500</v>
      </c>
      <c r="E765" s="119">
        <v>44783</v>
      </c>
      <c r="F765" s="119">
        <v>44789</v>
      </c>
      <c r="G765" s="174">
        <v>0</v>
      </c>
      <c r="H765" s="5" t="s">
        <v>8341</v>
      </c>
      <c r="I765" s="22">
        <f t="shared" si="301"/>
        <v>16</v>
      </c>
      <c r="J765" s="5"/>
      <c r="K765" s="5"/>
      <c r="L765" s="137">
        <f t="shared" si="302"/>
        <v>2500</v>
      </c>
      <c r="M765" s="137">
        <f t="shared" si="303"/>
        <v>2500</v>
      </c>
      <c r="N765" s="33">
        <f t="shared" si="304"/>
        <v>0</v>
      </c>
      <c r="S765">
        <v>1</v>
      </c>
      <c r="T765" s="29">
        <f t="shared" si="305"/>
        <v>0</v>
      </c>
      <c r="U765" s="29">
        <f t="shared" si="306"/>
        <v>0</v>
      </c>
      <c r="V765" s="29">
        <f t="shared" si="307"/>
        <v>0</v>
      </c>
      <c r="W765" s="29">
        <f t="shared" si="308"/>
        <v>0</v>
      </c>
      <c r="X765" s="29">
        <f t="shared" si="309"/>
        <v>2500</v>
      </c>
      <c r="Z765" s="29"/>
    </row>
    <row r="766" spans="1:26" x14ac:dyDescent="0.3">
      <c r="A766" s="5" t="s">
        <v>2596</v>
      </c>
      <c r="B766" s="5" t="s">
        <v>2597</v>
      </c>
      <c r="C766" s="5">
        <v>16</v>
      </c>
      <c r="D766" s="157">
        <v>3495</v>
      </c>
      <c r="E766" s="119">
        <v>44783</v>
      </c>
      <c r="F766" s="119">
        <v>44789</v>
      </c>
      <c r="G766" s="174">
        <v>0</v>
      </c>
      <c r="H766" s="5" t="s">
        <v>8342</v>
      </c>
      <c r="I766" s="22">
        <f t="shared" si="301"/>
        <v>16</v>
      </c>
      <c r="J766" s="5"/>
      <c r="K766" s="5"/>
      <c r="L766" s="137">
        <f t="shared" si="302"/>
        <v>3495</v>
      </c>
      <c r="M766" s="137">
        <f t="shared" si="303"/>
        <v>3495</v>
      </c>
      <c r="N766" s="33">
        <f t="shared" si="304"/>
        <v>0</v>
      </c>
      <c r="S766">
        <v>1</v>
      </c>
      <c r="T766" s="29">
        <f t="shared" si="305"/>
        <v>0</v>
      </c>
      <c r="U766" s="29">
        <f t="shared" si="306"/>
        <v>0</v>
      </c>
      <c r="V766" s="29">
        <f t="shared" si="307"/>
        <v>0</v>
      </c>
      <c r="W766" s="29">
        <f t="shared" si="308"/>
        <v>0</v>
      </c>
      <c r="X766" s="29">
        <f t="shared" si="309"/>
        <v>3495</v>
      </c>
      <c r="Z766" s="29"/>
    </row>
    <row r="767" spans="1:26" x14ac:dyDescent="0.3">
      <c r="A767" s="5" t="s">
        <v>2598</v>
      </c>
      <c r="B767" s="5" t="s">
        <v>2599</v>
      </c>
      <c r="C767" s="5">
        <v>16</v>
      </c>
      <c r="D767" s="157">
        <v>2500</v>
      </c>
      <c r="E767" s="119">
        <v>44790</v>
      </c>
      <c r="F767" s="119">
        <v>44796</v>
      </c>
      <c r="G767" s="174">
        <v>0</v>
      </c>
      <c r="H767" s="5" t="s">
        <v>8344</v>
      </c>
      <c r="I767" s="22">
        <f t="shared" si="301"/>
        <v>16</v>
      </c>
      <c r="J767" s="5"/>
      <c r="K767" s="5"/>
      <c r="L767" s="137">
        <f t="shared" si="302"/>
        <v>2500</v>
      </c>
      <c r="M767" s="137">
        <f t="shared" si="303"/>
        <v>2500</v>
      </c>
      <c r="N767" s="33">
        <f t="shared" si="304"/>
        <v>0</v>
      </c>
      <c r="S767">
        <v>1</v>
      </c>
      <c r="T767" s="29">
        <f t="shared" si="305"/>
        <v>0</v>
      </c>
      <c r="U767" s="29">
        <f t="shared" si="306"/>
        <v>0</v>
      </c>
      <c r="V767" s="29">
        <f t="shared" si="307"/>
        <v>0</v>
      </c>
      <c r="W767" s="29">
        <f t="shared" si="308"/>
        <v>0</v>
      </c>
      <c r="X767" s="29">
        <f t="shared" si="309"/>
        <v>2500</v>
      </c>
      <c r="Z767" s="29"/>
    </row>
    <row r="768" spans="1:26" x14ac:dyDescent="0.3">
      <c r="A768" s="5" t="s">
        <v>2598</v>
      </c>
      <c r="B768" s="5" t="s">
        <v>2599</v>
      </c>
      <c r="C768" s="5">
        <v>16</v>
      </c>
      <c r="D768" s="157">
        <v>1937</v>
      </c>
      <c r="E768" s="119">
        <v>44790</v>
      </c>
      <c r="F768" s="119">
        <v>44796</v>
      </c>
      <c r="G768" s="174">
        <v>0</v>
      </c>
      <c r="H768" s="5" t="s">
        <v>8343</v>
      </c>
      <c r="I768" s="22">
        <f t="shared" si="301"/>
        <v>16</v>
      </c>
      <c r="J768" s="5"/>
      <c r="K768" s="5"/>
      <c r="L768" s="137">
        <f t="shared" si="302"/>
        <v>1937</v>
      </c>
      <c r="M768" s="137">
        <f t="shared" si="303"/>
        <v>1937</v>
      </c>
      <c r="N768" s="33">
        <f t="shared" si="304"/>
        <v>0</v>
      </c>
      <c r="S768">
        <v>1</v>
      </c>
      <c r="T768" s="29">
        <f t="shared" si="305"/>
        <v>0</v>
      </c>
      <c r="U768" s="29">
        <f t="shared" si="306"/>
        <v>0</v>
      </c>
      <c r="V768" s="29">
        <f t="shared" si="307"/>
        <v>0</v>
      </c>
      <c r="W768" s="29">
        <f t="shared" si="308"/>
        <v>0</v>
      </c>
      <c r="X768" s="29">
        <f t="shared" si="309"/>
        <v>1937</v>
      </c>
      <c r="Z768" s="29"/>
    </row>
    <row r="769" spans="1:26" x14ac:dyDescent="0.3">
      <c r="A769" s="5" t="s">
        <v>2598</v>
      </c>
      <c r="B769" s="5" t="s">
        <v>2599</v>
      </c>
      <c r="C769" s="5">
        <v>16</v>
      </c>
      <c r="D769" s="157">
        <v>1937</v>
      </c>
      <c r="E769" s="119">
        <v>44790</v>
      </c>
      <c r="F769" s="119">
        <v>44796</v>
      </c>
      <c r="G769" s="174">
        <v>0</v>
      </c>
      <c r="H769" s="5" t="s">
        <v>8346</v>
      </c>
      <c r="I769" s="22">
        <f t="shared" si="301"/>
        <v>16</v>
      </c>
      <c r="J769" s="5"/>
      <c r="K769" s="5"/>
      <c r="L769" s="137">
        <f t="shared" si="302"/>
        <v>1937</v>
      </c>
      <c r="M769" s="137">
        <f t="shared" si="303"/>
        <v>1937</v>
      </c>
      <c r="N769" s="33">
        <f t="shared" si="304"/>
        <v>0</v>
      </c>
      <c r="S769">
        <v>1</v>
      </c>
      <c r="T769" s="29">
        <f t="shared" si="305"/>
        <v>0</v>
      </c>
      <c r="U769" s="29">
        <f t="shared" si="306"/>
        <v>0</v>
      </c>
      <c r="V769" s="29">
        <f t="shared" si="307"/>
        <v>0</v>
      </c>
      <c r="W769" s="29">
        <f t="shared" si="308"/>
        <v>0</v>
      </c>
      <c r="X769" s="29">
        <f t="shared" si="309"/>
        <v>1937</v>
      </c>
      <c r="Z769" s="29"/>
    </row>
    <row r="770" spans="1:26" x14ac:dyDescent="0.3">
      <c r="A770" s="5" t="s">
        <v>2598</v>
      </c>
      <c r="B770" s="5" t="s">
        <v>2599</v>
      </c>
      <c r="C770" s="5">
        <v>16</v>
      </c>
      <c r="D770" s="157">
        <v>2500</v>
      </c>
      <c r="E770" s="119">
        <v>44790</v>
      </c>
      <c r="F770" s="119">
        <v>44796</v>
      </c>
      <c r="G770" s="174">
        <v>0</v>
      </c>
      <c r="H770" s="5" t="s">
        <v>8341</v>
      </c>
      <c r="I770" s="22">
        <f t="shared" si="301"/>
        <v>16</v>
      </c>
      <c r="J770" s="5"/>
      <c r="K770" s="5"/>
      <c r="L770" s="137">
        <f t="shared" si="302"/>
        <v>2500</v>
      </c>
      <c r="M770" s="137">
        <f t="shared" si="303"/>
        <v>2500</v>
      </c>
      <c r="N770" s="33">
        <f t="shared" si="304"/>
        <v>0</v>
      </c>
      <c r="S770">
        <v>1</v>
      </c>
      <c r="T770" s="29">
        <f t="shared" si="305"/>
        <v>0</v>
      </c>
      <c r="U770" s="29">
        <f t="shared" si="306"/>
        <v>0</v>
      </c>
      <c r="V770" s="29">
        <f t="shared" si="307"/>
        <v>0</v>
      </c>
      <c r="W770" s="29">
        <f t="shared" si="308"/>
        <v>0</v>
      </c>
      <c r="X770" s="29">
        <f t="shared" si="309"/>
        <v>2500</v>
      </c>
      <c r="Z770" s="29"/>
    </row>
    <row r="771" spans="1:26" x14ac:dyDescent="0.3">
      <c r="A771" s="5" t="s">
        <v>2598</v>
      </c>
      <c r="B771" s="5" t="s">
        <v>2599</v>
      </c>
      <c r="C771" s="5">
        <v>16</v>
      </c>
      <c r="D771" s="157">
        <v>3495</v>
      </c>
      <c r="E771" s="119">
        <v>44790</v>
      </c>
      <c r="F771" s="119">
        <v>44796</v>
      </c>
      <c r="G771" s="174">
        <v>0</v>
      </c>
      <c r="H771" s="5" t="s">
        <v>8342</v>
      </c>
      <c r="I771" s="22">
        <f t="shared" si="301"/>
        <v>16</v>
      </c>
      <c r="J771" s="5"/>
      <c r="K771" s="5"/>
      <c r="L771" s="137">
        <f t="shared" si="302"/>
        <v>3495</v>
      </c>
      <c r="M771" s="137">
        <f t="shared" si="303"/>
        <v>3495</v>
      </c>
      <c r="N771" s="33">
        <f t="shared" si="304"/>
        <v>0</v>
      </c>
      <c r="S771">
        <v>1</v>
      </c>
      <c r="T771" s="29">
        <f t="shared" si="305"/>
        <v>0</v>
      </c>
      <c r="U771" s="29">
        <f t="shared" si="306"/>
        <v>0</v>
      </c>
      <c r="V771" s="29">
        <f t="shared" si="307"/>
        <v>0</v>
      </c>
      <c r="W771" s="29">
        <f t="shared" si="308"/>
        <v>0</v>
      </c>
      <c r="X771" s="29">
        <f t="shared" si="309"/>
        <v>3495</v>
      </c>
      <c r="Z771" s="29"/>
    </row>
    <row r="772" spans="1:26" x14ac:dyDescent="0.3">
      <c r="A772" s="5" t="s">
        <v>2598</v>
      </c>
      <c r="B772" s="5" t="s">
        <v>2599</v>
      </c>
      <c r="C772" s="5">
        <v>16</v>
      </c>
      <c r="D772" s="157">
        <v>2921</v>
      </c>
      <c r="E772" s="119">
        <v>44790</v>
      </c>
      <c r="F772" s="119">
        <v>44796</v>
      </c>
      <c r="G772" s="174">
        <v>0</v>
      </c>
      <c r="H772" s="5" t="s">
        <v>8348</v>
      </c>
      <c r="I772" s="22">
        <f>C772*(1-G772)</f>
        <v>16</v>
      </c>
      <c r="J772" s="5"/>
      <c r="K772" s="5"/>
      <c r="L772" s="137">
        <f>D772*(1-G772)</f>
        <v>2921</v>
      </c>
      <c r="M772" s="137">
        <f>IF(J772="",L772,(D772/C772)*J772)</f>
        <v>2921</v>
      </c>
      <c r="N772" s="33">
        <f t="shared" si="304"/>
        <v>0</v>
      </c>
      <c r="S772">
        <v>1</v>
      </c>
      <c r="T772" s="29">
        <f t="shared" si="305"/>
        <v>0</v>
      </c>
      <c r="U772" s="29">
        <f t="shared" si="306"/>
        <v>0</v>
      </c>
      <c r="V772" s="29">
        <f t="shared" si="307"/>
        <v>0</v>
      </c>
      <c r="W772" s="29">
        <f t="shared" si="308"/>
        <v>0</v>
      </c>
      <c r="X772" s="29">
        <f t="shared" si="309"/>
        <v>2921</v>
      </c>
      <c r="Z772" s="29"/>
    </row>
    <row r="773" spans="1:26" x14ac:dyDescent="0.3">
      <c r="A773" s="5" t="s">
        <v>2598</v>
      </c>
      <c r="B773" s="5" t="s">
        <v>2599</v>
      </c>
      <c r="C773" s="5">
        <v>8</v>
      </c>
      <c r="D773" s="157">
        <v>1461</v>
      </c>
      <c r="E773" s="119">
        <v>44790</v>
      </c>
      <c r="F773" s="119">
        <v>44796</v>
      </c>
      <c r="G773" s="174">
        <v>0</v>
      </c>
      <c r="H773" s="5" t="s">
        <v>8327</v>
      </c>
      <c r="I773" s="22">
        <f t="shared" ref="I773:I777" si="310">C773*(1-G773)</f>
        <v>8</v>
      </c>
      <c r="J773" s="5"/>
      <c r="K773" s="5"/>
      <c r="L773" s="137">
        <f t="shared" ref="L773:L777" si="311">D773*(1-G773)</f>
        <v>1461</v>
      </c>
      <c r="M773" s="137">
        <f t="shared" ref="M773:M777" si="312">IF(J773="",L773,(D773/C773)*J773)</f>
        <v>1461</v>
      </c>
      <c r="N773" s="33">
        <f t="shared" si="304"/>
        <v>0</v>
      </c>
      <c r="S773">
        <v>1</v>
      </c>
      <c r="T773" s="29">
        <f t="shared" si="305"/>
        <v>0</v>
      </c>
      <c r="U773" s="29">
        <f t="shared" si="306"/>
        <v>0</v>
      </c>
      <c r="V773" s="29">
        <f t="shared" si="307"/>
        <v>0</v>
      </c>
      <c r="W773" s="29">
        <f t="shared" si="308"/>
        <v>0</v>
      </c>
      <c r="X773" s="29">
        <f t="shared" si="309"/>
        <v>1461</v>
      </c>
      <c r="Z773" s="29"/>
    </row>
    <row r="774" spans="1:26" x14ac:dyDescent="0.3">
      <c r="A774" s="5" t="s">
        <v>2598</v>
      </c>
      <c r="B774" s="5" t="s">
        <v>2599</v>
      </c>
      <c r="C774" s="5">
        <v>8</v>
      </c>
      <c r="D774" s="157">
        <v>1250</v>
      </c>
      <c r="E774" s="119">
        <v>44790</v>
      </c>
      <c r="F774" s="119">
        <v>44796</v>
      </c>
      <c r="G774" s="174">
        <v>0</v>
      </c>
      <c r="H774" s="5" t="s">
        <v>8340</v>
      </c>
      <c r="I774" s="22">
        <f t="shared" si="310"/>
        <v>8</v>
      </c>
      <c r="J774" s="5"/>
      <c r="K774" s="5"/>
      <c r="L774" s="137">
        <f t="shared" si="311"/>
        <v>1250</v>
      </c>
      <c r="M774" s="137">
        <f t="shared" si="312"/>
        <v>1250</v>
      </c>
      <c r="N774" s="33">
        <f t="shared" si="304"/>
        <v>0</v>
      </c>
      <c r="S774">
        <v>1</v>
      </c>
      <c r="T774" s="29">
        <f t="shared" si="305"/>
        <v>0</v>
      </c>
      <c r="U774" s="29">
        <f t="shared" si="306"/>
        <v>0</v>
      </c>
      <c r="V774" s="29">
        <f t="shared" si="307"/>
        <v>0</v>
      </c>
      <c r="W774" s="29">
        <f t="shared" si="308"/>
        <v>0</v>
      </c>
      <c r="X774" s="29">
        <f t="shared" si="309"/>
        <v>1250</v>
      </c>
      <c r="Z774" s="29"/>
    </row>
    <row r="775" spans="1:26" x14ac:dyDescent="0.3">
      <c r="A775" s="5" t="s">
        <v>2598</v>
      </c>
      <c r="B775" s="5" t="s">
        <v>2599</v>
      </c>
      <c r="C775" s="5">
        <v>8</v>
      </c>
      <c r="D775" s="157">
        <v>1250</v>
      </c>
      <c r="E775" s="119">
        <v>44790</v>
      </c>
      <c r="F775" s="119">
        <v>44796</v>
      </c>
      <c r="G775" s="174">
        <v>0</v>
      </c>
      <c r="H775" s="5" t="s">
        <v>8340</v>
      </c>
      <c r="I775" s="22">
        <f t="shared" si="310"/>
        <v>8</v>
      </c>
      <c r="J775" s="5"/>
      <c r="K775" s="5"/>
      <c r="L775" s="137">
        <f t="shared" si="311"/>
        <v>1250</v>
      </c>
      <c r="M775" s="137">
        <f t="shared" si="312"/>
        <v>1250</v>
      </c>
      <c r="N775" s="33">
        <f t="shared" si="304"/>
        <v>0</v>
      </c>
      <c r="S775">
        <v>1</v>
      </c>
      <c r="T775" s="29">
        <f t="shared" si="305"/>
        <v>0</v>
      </c>
      <c r="U775" s="29">
        <f t="shared" si="306"/>
        <v>0</v>
      </c>
      <c r="V775" s="29">
        <f t="shared" si="307"/>
        <v>0</v>
      </c>
      <c r="W775" s="29">
        <f t="shared" si="308"/>
        <v>0</v>
      </c>
      <c r="X775" s="29">
        <f t="shared" si="309"/>
        <v>1250</v>
      </c>
      <c r="Z775" s="29"/>
    </row>
    <row r="776" spans="1:26" x14ac:dyDescent="0.3">
      <c r="A776" s="5" t="s">
        <v>2598</v>
      </c>
      <c r="B776" s="5" t="s">
        <v>2599</v>
      </c>
      <c r="C776" s="5">
        <v>8</v>
      </c>
      <c r="D776" s="157">
        <v>1638</v>
      </c>
      <c r="E776" s="119">
        <v>44790</v>
      </c>
      <c r="F776" s="119">
        <v>44796</v>
      </c>
      <c r="G776" s="174">
        <v>0</v>
      </c>
      <c r="H776" s="5" t="s">
        <v>8333</v>
      </c>
      <c r="I776" s="22">
        <f t="shared" si="310"/>
        <v>8</v>
      </c>
      <c r="J776" s="5"/>
      <c r="K776" s="5"/>
      <c r="L776" s="137">
        <f t="shared" si="311"/>
        <v>1638</v>
      </c>
      <c r="M776" s="137">
        <f t="shared" si="312"/>
        <v>1638</v>
      </c>
      <c r="N776" s="33">
        <f t="shared" si="304"/>
        <v>0</v>
      </c>
      <c r="S776">
        <v>1</v>
      </c>
      <c r="T776" s="29">
        <f t="shared" si="305"/>
        <v>0</v>
      </c>
      <c r="U776" s="29">
        <f t="shared" si="306"/>
        <v>0</v>
      </c>
      <c r="V776" s="29">
        <f t="shared" si="307"/>
        <v>0</v>
      </c>
      <c r="W776" s="29">
        <f t="shared" si="308"/>
        <v>0</v>
      </c>
      <c r="X776" s="29">
        <f t="shared" si="309"/>
        <v>1638</v>
      </c>
      <c r="Z776" s="29"/>
    </row>
    <row r="777" spans="1:26" x14ac:dyDescent="0.3">
      <c r="A777" s="5" t="s">
        <v>2600</v>
      </c>
      <c r="B777" s="5" t="s">
        <v>2601</v>
      </c>
      <c r="C777" s="5">
        <v>16</v>
      </c>
      <c r="D777" s="157">
        <v>3495</v>
      </c>
      <c r="E777" s="119">
        <v>44797</v>
      </c>
      <c r="F777" s="119">
        <v>44803</v>
      </c>
      <c r="G777" s="174">
        <v>0</v>
      </c>
      <c r="H777" s="5" t="s">
        <v>8342</v>
      </c>
      <c r="I777" s="22">
        <f t="shared" si="310"/>
        <v>16</v>
      </c>
      <c r="J777" s="5"/>
      <c r="K777" s="5"/>
      <c r="L777" s="137">
        <f t="shared" si="311"/>
        <v>3495</v>
      </c>
      <c r="M777" s="137">
        <f t="shared" si="312"/>
        <v>3495</v>
      </c>
      <c r="N777" s="33">
        <f t="shared" si="304"/>
        <v>0</v>
      </c>
      <c r="S777">
        <v>1</v>
      </c>
      <c r="T777" s="29">
        <f t="shared" si="305"/>
        <v>0</v>
      </c>
      <c r="U777" s="29">
        <f t="shared" si="306"/>
        <v>0</v>
      </c>
      <c r="V777" s="29">
        <f t="shared" si="307"/>
        <v>0</v>
      </c>
      <c r="W777" s="29">
        <f t="shared" si="308"/>
        <v>0</v>
      </c>
      <c r="X777" s="29">
        <f t="shared" si="309"/>
        <v>3495</v>
      </c>
      <c r="Z777" s="29"/>
    </row>
    <row r="778" spans="1:26" x14ac:dyDescent="0.3">
      <c r="B778" s="79"/>
    </row>
    <row r="779" spans="1:26" x14ac:dyDescent="0.3">
      <c r="I779" s="29"/>
      <c r="J779" s="29"/>
      <c r="K779" s="29"/>
      <c r="L779" s="29">
        <f>SUM(L5:L777)</f>
        <v>5375513.6239999989</v>
      </c>
      <c r="M779" s="66">
        <f>SUM(M5:M777)</f>
        <v>5375513.6239999989</v>
      </c>
      <c r="T779" s="29">
        <f>SUM(T5:T777)</f>
        <v>895767.60000000021</v>
      </c>
      <c r="U779" s="29">
        <f>SUM(U5:U777)</f>
        <v>597294.89999999991</v>
      </c>
      <c r="V779" s="29">
        <f>SUM(V5:V777)</f>
        <v>469539.07000000007</v>
      </c>
      <c r="W779" s="29">
        <f>SUM(W5:W777)</f>
        <v>409683.10399999999</v>
      </c>
      <c r="X779" s="29">
        <f>SUM(X5:X777)</f>
        <v>3003228.95</v>
      </c>
    </row>
    <row r="780" spans="1:26" x14ac:dyDescent="0.3">
      <c r="T780" t="s">
        <v>8273</v>
      </c>
      <c r="U780" s="29">
        <f>SUM(T779:U779)</f>
        <v>1493062.5</v>
      </c>
    </row>
    <row r="781" spans="1:26" x14ac:dyDescent="0.3">
      <c r="T781" t="s">
        <v>8272</v>
      </c>
      <c r="U781" s="29">
        <f>SUM(V779:X779)</f>
        <v>3882451.1240000003</v>
      </c>
    </row>
    <row r="782" spans="1:26" x14ac:dyDescent="0.3">
      <c r="T782" s="44" t="s">
        <v>8013</v>
      </c>
      <c r="U782" s="66">
        <f>SUM(T779:X779)</f>
        <v>5375513.6239999998</v>
      </c>
    </row>
  </sheetData>
  <autoFilter ref="A2:N777" xr:uid="{0C9BBF51-D755-4492-8EFB-08E10424166F}"/>
  <mergeCells count="2">
    <mergeCell ref="A1:D1"/>
    <mergeCell ref="E1:G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D81E9-3F12-44BD-9C40-8AC8352BBC10}">
  <sheetPr>
    <pageSetUpPr fitToPage="1"/>
  </sheetPr>
  <dimension ref="A1:W107"/>
  <sheetViews>
    <sheetView workbookViewId="0">
      <pane xSplit="8" ySplit="1" topLeftCell="O74" activePane="bottomRight" state="frozen"/>
      <selection pane="topRight" activeCell="I1" sqref="I1"/>
      <selection pane="bottomLeft" activeCell="A2" sqref="A2"/>
      <selection pane="bottomRight" activeCell="T32" sqref="T2:T32"/>
    </sheetView>
  </sheetViews>
  <sheetFormatPr defaultRowHeight="14.4" x14ac:dyDescent="0.3"/>
  <cols>
    <col min="1" max="1" width="11.77734375" customWidth="1"/>
    <col min="2" max="2" width="14.44140625" customWidth="1"/>
    <col min="4" max="5" width="10.33203125" customWidth="1"/>
    <col min="6" max="7" width="6.77734375" customWidth="1"/>
    <col min="8" max="8" width="34.109375" customWidth="1"/>
    <col min="9" max="9" width="10.109375" customWidth="1"/>
    <col min="10" max="10" width="22.109375" customWidth="1"/>
    <col min="12" max="13" width="12.44140625" customWidth="1"/>
    <col min="14" max="14" width="27.77734375" customWidth="1"/>
    <col min="15" max="15" width="10.109375" customWidth="1"/>
    <col min="17" max="17" width="9.77734375" customWidth="1"/>
    <col min="18" max="18" width="18" customWidth="1"/>
    <col min="19" max="20" width="12.77734375" customWidth="1"/>
    <col min="21" max="21" width="13.44140625" customWidth="1"/>
  </cols>
  <sheetData>
    <row r="1" spans="1:20" ht="115.2" x14ac:dyDescent="0.3">
      <c r="A1" s="44" t="s">
        <v>8030</v>
      </c>
      <c r="B1" s="44" t="s">
        <v>8031</v>
      </c>
      <c r="C1" s="44" t="s">
        <v>8032</v>
      </c>
      <c r="D1" s="44" t="s">
        <v>8033</v>
      </c>
      <c r="E1" s="44" t="s">
        <v>8041</v>
      </c>
      <c r="F1" s="44" t="s">
        <v>8034</v>
      </c>
      <c r="G1" s="44" t="s">
        <v>8035</v>
      </c>
      <c r="H1" s="136" t="s">
        <v>8036</v>
      </c>
      <c r="I1" s="44" t="s">
        <v>8046</v>
      </c>
      <c r="J1" s="44" t="s">
        <v>8043</v>
      </c>
      <c r="K1" s="44" t="s">
        <v>8037</v>
      </c>
      <c r="L1" s="77" t="s">
        <v>8209</v>
      </c>
      <c r="M1" s="77" t="s">
        <v>8210</v>
      </c>
      <c r="N1" s="44" t="s">
        <v>8199</v>
      </c>
      <c r="O1" s="94" t="s">
        <v>8219</v>
      </c>
      <c r="P1" s="95" t="s">
        <v>8206</v>
      </c>
      <c r="Q1" s="82" t="s">
        <v>8207</v>
      </c>
      <c r="R1" s="96" t="s">
        <v>8218</v>
      </c>
      <c r="S1" s="77" t="s">
        <v>8280</v>
      </c>
      <c r="T1" s="77" t="s">
        <v>8281</v>
      </c>
    </row>
    <row r="2" spans="1:20" x14ac:dyDescent="0.3">
      <c r="A2" t="s">
        <v>8038</v>
      </c>
      <c r="B2" t="s">
        <v>8039</v>
      </c>
      <c r="C2">
        <v>59702</v>
      </c>
      <c r="D2">
        <v>392774</v>
      </c>
      <c r="E2" s="72">
        <v>44181</v>
      </c>
      <c r="G2" s="74">
        <v>1</v>
      </c>
      <c r="H2" t="s">
        <v>8040</v>
      </c>
      <c r="I2" t="s">
        <v>8047</v>
      </c>
      <c r="J2" t="s">
        <v>8044</v>
      </c>
      <c r="K2">
        <v>5000</v>
      </c>
      <c r="L2" s="74">
        <v>5000</v>
      </c>
      <c r="N2" t="s">
        <v>8200</v>
      </c>
      <c r="O2" s="19">
        <f>M3*1.117</f>
        <v>2747.82</v>
      </c>
      <c r="P2" s="19">
        <v>0</v>
      </c>
      <c r="Q2" s="19"/>
      <c r="R2" s="19">
        <f>O2-P2</f>
        <v>2747.82</v>
      </c>
      <c r="S2" s="19">
        <f>R2</f>
        <v>2747.82</v>
      </c>
    </row>
    <row r="3" spans="1:20" x14ac:dyDescent="0.3">
      <c r="C3">
        <v>59702</v>
      </c>
      <c r="D3">
        <v>376464</v>
      </c>
      <c r="E3" s="72">
        <v>43819</v>
      </c>
      <c r="F3">
        <v>1</v>
      </c>
      <c r="H3" t="s">
        <v>8042</v>
      </c>
      <c r="I3" t="s">
        <v>8048</v>
      </c>
      <c r="J3" t="s">
        <v>8045</v>
      </c>
      <c r="K3">
        <v>30901</v>
      </c>
      <c r="L3">
        <v>2460</v>
      </c>
      <c r="M3">
        <v>2460</v>
      </c>
      <c r="O3" s="19"/>
      <c r="P3" s="19"/>
      <c r="Q3" s="19"/>
      <c r="R3" s="19"/>
    </row>
    <row r="4" spans="1:20" x14ac:dyDescent="0.3">
      <c r="O4" s="19"/>
      <c r="P4" s="19"/>
      <c r="Q4" s="19"/>
      <c r="R4" s="19"/>
    </row>
    <row r="5" spans="1:20" x14ac:dyDescent="0.3">
      <c r="O5" s="19"/>
      <c r="P5" s="19"/>
      <c r="Q5" s="19"/>
      <c r="R5" s="19"/>
    </row>
    <row r="6" spans="1:20" ht="28.8" x14ac:dyDescent="0.3">
      <c r="A6" s="71" t="s">
        <v>8049</v>
      </c>
      <c r="B6" s="71" t="s">
        <v>8050</v>
      </c>
      <c r="C6">
        <v>59703</v>
      </c>
      <c r="D6">
        <v>376464</v>
      </c>
      <c r="E6" s="72">
        <v>43819</v>
      </c>
      <c r="F6">
        <v>1</v>
      </c>
      <c r="H6" t="s">
        <v>8042</v>
      </c>
      <c r="I6" t="s">
        <v>8048</v>
      </c>
      <c r="J6" t="s">
        <v>8045</v>
      </c>
      <c r="K6" s="73">
        <v>749434</v>
      </c>
      <c r="L6" s="73">
        <v>59652</v>
      </c>
      <c r="M6" s="73">
        <v>59652</v>
      </c>
      <c r="O6" s="19">
        <f>SUM(M6:M6)*1.117</f>
        <v>66631.284</v>
      </c>
      <c r="P6" s="19">
        <v>0</v>
      </c>
      <c r="Q6" s="19"/>
      <c r="R6" s="19">
        <f>O6-P6</f>
        <v>66631.284</v>
      </c>
      <c r="S6" s="19">
        <f>R6</f>
        <v>66631.284</v>
      </c>
    </row>
    <row r="7" spans="1:20" x14ac:dyDescent="0.3">
      <c r="O7" s="19"/>
      <c r="P7" s="19"/>
      <c r="Q7" s="19"/>
      <c r="R7" s="19"/>
    </row>
    <row r="8" spans="1:20" x14ac:dyDescent="0.3">
      <c r="O8" s="19"/>
      <c r="P8" s="19"/>
      <c r="Q8" s="19"/>
      <c r="R8" s="19"/>
    </row>
    <row r="9" spans="1:20" x14ac:dyDescent="0.3">
      <c r="A9" t="s">
        <v>8051</v>
      </c>
      <c r="B9" t="s">
        <v>8052</v>
      </c>
      <c r="C9">
        <v>59704</v>
      </c>
      <c r="D9">
        <v>388253</v>
      </c>
      <c r="E9" s="72">
        <v>44083</v>
      </c>
      <c r="G9" s="74">
        <v>1</v>
      </c>
      <c r="H9" t="s">
        <v>8053</v>
      </c>
      <c r="I9" t="s">
        <v>8054</v>
      </c>
      <c r="J9" t="s">
        <v>8055</v>
      </c>
      <c r="K9">
        <v>83687</v>
      </c>
      <c r="L9" s="74">
        <v>83687</v>
      </c>
      <c r="N9" t="s">
        <v>8200</v>
      </c>
      <c r="O9" s="19">
        <f>SUM(M10:M25)*1.117</f>
        <v>109126.432</v>
      </c>
      <c r="P9" s="19">
        <f>'BCWR - Cat A'!U4</f>
        <v>134996.74000000002</v>
      </c>
      <c r="Q9" s="19"/>
      <c r="R9" s="19">
        <f>O9-P9</f>
        <v>-25870.308000000019</v>
      </c>
      <c r="T9" s="19">
        <f>R9</f>
        <v>-25870.308000000019</v>
      </c>
    </row>
    <row r="10" spans="1:20" x14ac:dyDescent="0.3">
      <c r="C10">
        <v>59704</v>
      </c>
      <c r="D10">
        <v>390055</v>
      </c>
      <c r="E10" s="72">
        <v>44155</v>
      </c>
      <c r="F10">
        <v>1</v>
      </c>
      <c r="H10" t="s">
        <v>8056</v>
      </c>
      <c r="I10" t="s">
        <v>8054</v>
      </c>
      <c r="J10" t="s">
        <v>8055</v>
      </c>
      <c r="K10">
        <v>91690</v>
      </c>
      <c r="O10" s="19"/>
      <c r="P10" s="19"/>
      <c r="Q10" s="19"/>
      <c r="R10" s="19"/>
    </row>
    <row r="11" spans="1:20" ht="28.8" x14ac:dyDescent="0.3">
      <c r="C11">
        <v>59704</v>
      </c>
      <c r="D11">
        <v>383443</v>
      </c>
      <c r="E11" s="72">
        <v>44309</v>
      </c>
      <c r="F11">
        <v>1</v>
      </c>
      <c r="H11" t="s">
        <v>8139</v>
      </c>
      <c r="I11" t="s">
        <v>8048</v>
      </c>
      <c r="J11" t="s">
        <v>8058</v>
      </c>
      <c r="K11">
        <v>35973</v>
      </c>
      <c r="L11" s="75">
        <v>32000</v>
      </c>
      <c r="M11" s="81"/>
      <c r="N11" s="139" t="s">
        <v>8301</v>
      </c>
      <c r="O11" s="19"/>
      <c r="P11" s="19"/>
      <c r="Q11" s="19"/>
      <c r="R11" s="19"/>
    </row>
    <row r="12" spans="1:20" x14ac:dyDescent="0.3">
      <c r="C12" s="44">
        <v>59728</v>
      </c>
      <c r="D12">
        <v>383443</v>
      </c>
      <c r="E12" s="72">
        <v>44309</v>
      </c>
      <c r="F12">
        <v>1</v>
      </c>
      <c r="G12" s="79"/>
      <c r="H12" t="s">
        <v>8139</v>
      </c>
      <c r="I12" t="s">
        <v>8048</v>
      </c>
      <c r="J12" t="s">
        <v>8058</v>
      </c>
      <c r="K12">
        <v>32627</v>
      </c>
      <c r="L12" s="79"/>
      <c r="M12" s="81"/>
      <c r="N12" s="81" t="s">
        <v>8298</v>
      </c>
      <c r="O12" s="19"/>
      <c r="P12" s="19"/>
      <c r="Q12" s="19"/>
      <c r="R12" s="19"/>
    </row>
    <row r="13" spans="1:20" x14ac:dyDescent="0.3">
      <c r="C13" s="44">
        <v>59728</v>
      </c>
      <c r="D13">
        <v>399995</v>
      </c>
      <c r="E13" s="72">
        <v>44390</v>
      </c>
      <c r="F13">
        <v>1</v>
      </c>
      <c r="H13" t="s">
        <v>8059</v>
      </c>
      <c r="I13" t="s">
        <v>8057</v>
      </c>
      <c r="J13" t="s">
        <v>8060</v>
      </c>
      <c r="K13">
        <v>106646</v>
      </c>
      <c r="L13">
        <v>60817</v>
      </c>
      <c r="M13">
        <v>60817</v>
      </c>
      <c r="N13" s="79"/>
      <c r="O13" s="19"/>
      <c r="P13" s="19"/>
      <c r="Q13" s="19"/>
      <c r="R13" s="19"/>
    </row>
    <row r="14" spans="1:20" x14ac:dyDescent="0.3">
      <c r="C14" s="44">
        <v>59728</v>
      </c>
      <c r="D14">
        <v>402061</v>
      </c>
      <c r="E14" s="72">
        <v>44391</v>
      </c>
      <c r="F14">
        <v>1</v>
      </c>
      <c r="G14" s="65"/>
      <c r="H14" t="s">
        <v>8061</v>
      </c>
      <c r="I14" t="s">
        <v>8057</v>
      </c>
      <c r="J14" t="s">
        <v>8062</v>
      </c>
      <c r="K14">
        <v>18300</v>
      </c>
      <c r="L14" s="65"/>
      <c r="N14" s="79"/>
      <c r="O14" s="19"/>
      <c r="P14" s="19"/>
      <c r="Q14" s="19"/>
      <c r="R14" s="19"/>
    </row>
    <row r="15" spans="1:20" x14ac:dyDescent="0.3">
      <c r="C15" s="44">
        <v>59728</v>
      </c>
      <c r="D15">
        <v>402224</v>
      </c>
      <c r="E15" s="72">
        <v>44393</v>
      </c>
      <c r="G15" s="65">
        <v>1</v>
      </c>
      <c r="H15" t="s">
        <v>8063</v>
      </c>
      <c r="I15" t="s">
        <v>8057</v>
      </c>
      <c r="J15" t="s">
        <v>8064</v>
      </c>
      <c r="K15">
        <v>8286</v>
      </c>
      <c r="L15">
        <v>6026</v>
      </c>
      <c r="M15">
        <v>6026</v>
      </c>
      <c r="N15" s="79"/>
      <c r="O15" s="19"/>
      <c r="P15" s="19"/>
      <c r="Q15" s="19"/>
      <c r="R15" s="19"/>
    </row>
    <row r="16" spans="1:20" x14ac:dyDescent="0.3">
      <c r="C16" s="44">
        <v>59728</v>
      </c>
      <c r="D16">
        <v>403596</v>
      </c>
      <c r="E16" s="72">
        <v>44420</v>
      </c>
      <c r="F16">
        <v>1</v>
      </c>
      <c r="H16" t="s">
        <v>8282</v>
      </c>
      <c r="I16" t="s">
        <v>8057</v>
      </c>
      <c r="J16" t="s">
        <v>8120</v>
      </c>
      <c r="K16">
        <v>17280</v>
      </c>
      <c r="L16">
        <v>17280</v>
      </c>
      <c r="M16">
        <v>17280</v>
      </c>
      <c r="O16" s="19"/>
      <c r="P16" s="19"/>
      <c r="Q16" s="19"/>
      <c r="R16" s="19"/>
    </row>
    <row r="17" spans="1:20" x14ac:dyDescent="0.3">
      <c r="C17" s="44">
        <v>59728</v>
      </c>
      <c r="D17">
        <v>405332</v>
      </c>
      <c r="E17" s="72">
        <v>44459</v>
      </c>
      <c r="G17">
        <v>1</v>
      </c>
      <c r="H17" t="s">
        <v>8306</v>
      </c>
      <c r="I17" t="s">
        <v>8057</v>
      </c>
      <c r="J17" t="s">
        <v>8307</v>
      </c>
      <c r="K17">
        <v>5202</v>
      </c>
      <c r="L17" s="79">
        <v>1935</v>
      </c>
      <c r="M17" s="79">
        <v>1935</v>
      </c>
      <c r="N17" s="79"/>
      <c r="O17" s="19"/>
      <c r="P17" s="19"/>
      <c r="Q17" s="19"/>
      <c r="R17" s="19"/>
    </row>
    <row r="18" spans="1:20" x14ac:dyDescent="0.3">
      <c r="C18" s="44">
        <v>59728</v>
      </c>
      <c r="D18">
        <v>405424</v>
      </c>
      <c r="E18" s="72">
        <v>44468</v>
      </c>
      <c r="G18">
        <v>1</v>
      </c>
      <c r="H18" t="s">
        <v>8395</v>
      </c>
      <c r="I18" t="s">
        <v>8057</v>
      </c>
      <c r="J18" t="s">
        <v>8396</v>
      </c>
      <c r="K18">
        <v>4900</v>
      </c>
      <c r="L18" s="79">
        <v>98</v>
      </c>
      <c r="M18" s="79">
        <v>98</v>
      </c>
      <c r="N18" s="79"/>
      <c r="O18" s="19"/>
      <c r="P18" s="19"/>
      <c r="Q18" s="19"/>
      <c r="R18" s="19"/>
    </row>
    <row r="19" spans="1:20" x14ac:dyDescent="0.3">
      <c r="C19" s="44">
        <v>59728</v>
      </c>
      <c r="D19">
        <v>405548</v>
      </c>
      <c r="E19" s="72">
        <v>44463</v>
      </c>
      <c r="G19">
        <v>1</v>
      </c>
      <c r="H19" t="s">
        <v>8369</v>
      </c>
      <c r="I19" t="s">
        <v>8368</v>
      </c>
      <c r="J19" t="s">
        <v>8308</v>
      </c>
      <c r="K19">
        <v>4259</v>
      </c>
      <c r="L19">
        <v>2369</v>
      </c>
      <c r="M19">
        <v>2369</v>
      </c>
      <c r="O19" s="19"/>
      <c r="P19" s="19"/>
      <c r="Q19" s="19"/>
      <c r="R19" s="19"/>
    </row>
    <row r="20" spans="1:20" x14ac:dyDescent="0.3">
      <c r="C20" s="44">
        <v>59728</v>
      </c>
      <c r="D20">
        <v>405558</v>
      </c>
      <c r="E20" s="72">
        <v>44463</v>
      </c>
      <c r="F20">
        <v>1</v>
      </c>
      <c r="H20" t="s">
        <v>8370</v>
      </c>
      <c r="I20" t="s">
        <v>8368</v>
      </c>
      <c r="J20" t="s">
        <v>8308</v>
      </c>
      <c r="K20">
        <v>2881</v>
      </c>
      <c r="O20" s="19"/>
      <c r="P20" s="19"/>
      <c r="Q20" s="19"/>
      <c r="R20" s="19"/>
    </row>
    <row r="21" spans="1:20" x14ac:dyDescent="0.3">
      <c r="C21" s="44">
        <v>59728</v>
      </c>
      <c r="D21">
        <v>405777</v>
      </c>
      <c r="E21" s="72">
        <v>44469</v>
      </c>
      <c r="G21">
        <v>1</v>
      </c>
      <c r="H21" t="s">
        <v>8371</v>
      </c>
      <c r="I21" t="s">
        <v>8057</v>
      </c>
      <c r="J21" t="s">
        <v>8064</v>
      </c>
      <c r="K21">
        <v>1461</v>
      </c>
      <c r="L21">
        <v>1461</v>
      </c>
      <c r="M21">
        <v>1461</v>
      </c>
      <c r="O21" s="19"/>
      <c r="P21" s="19"/>
      <c r="Q21" s="19"/>
      <c r="R21" s="19"/>
    </row>
    <row r="22" spans="1:20" x14ac:dyDescent="0.3">
      <c r="C22" s="44">
        <v>59728</v>
      </c>
      <c r="D22">
        <v>405823</v>
      </c>
      <c r="E22" s="72">
        <v>44470</v>
      </c>
      <c r="G22">
        <v>1</v>
      </c>
      <c r="H22" t="s">
        <v>8372</v>
      </c>
      <c r="I22" t="s">
        <v>8057</v>
      </c>
      <c r="J22" t="s">
        <v>8308</v>
      </c>
      <c r="K22">
        <v>1094</v>
      </c>
      <c r="L22">
        <v>1094</v>
      </c>
      <c r="M22">
        <v>1094</v>
      </c>
      <c r="O22" s="19"/>
      <c r="P22" s="19"/>
      <c r="Q22" s="19"/>
      <c r="R22" s="19"/>
    </row>
    <row r="23" spans="1:20" x14ac:dyDescent="0.3">
      <c r="C23" s="44">
        <v>59728</v>
      </c>
      <c r="D23">
        <v>408663</v>
      </c>
      <c r="E23" s="72">
        <v>44545</v>
      </c>
      <c r="F23">
        <v>1</v>
      </c>
      <c r="H23" t="s">
        <v>8426</v>
      </c>
      <c r="I23" t="s">
        <v>8057</v>
      </c>
      <c r="J23" t="s">
        <v>8427</v>
      </c>
      <c r="K23">
        <v>6487</v>
      </c>
      <c r="L23">
        <v>6487</v>
      </c>
      <c r="M23">
        <v>6487</v>
      </c>
      <c r="O23" s="19"/>
      <c r="P23" s="19"/>
      <c r="Q23" s="19"/>
      <c r="R23" s="19"/>
    </row>
    <row r="24" spans="1:20" x14ac:dyDescent="0.3">
      <c r="C24" s="44">
        <v>59728</v>
      </c>
      <c r="D24">
        <v>409340</v>
      </c>
      <c r="E24" s="72">
        <v>44558</v>
      </c>
      <c r="F24">
        <v>1</v>
      </c>
      <c r="H24" t="s">
        <v>8457</v>
      </c>
      <c r="I24" t="s">
        <v>8368</v>
      </c>
      <c r="J24" t="s">
        <v>8308</v>
      </c>
      <c r="K24">
        <v>820</v>
      </c>
      <c r="O24" s="19"/>
      <c r="P24" s="19"/>
      <c r="Q24" s="19"/>
      <c r="R24" s="19"/>
    </row>
    <row r="25" spans="1:20" x14ac:dyDescent="0.3">
      <c r="C25" s="44">
        <v>59728</v>
      </c>
      <c r="D25">
        <v>413019</v>
      </c>
      <c r="E25" s="72">
        <v>44581</v>
      </c>
      <c r="F25">
        <v>1</v>
      </c>
      <c r="H25" t="s">
        <v>8063</v>
      </c>
      <c r="I25" t="s">
        <v>8057</v>
      </c>
      <c r="J25" t="s">
        <v>8458</v>
      </c>
      <c r="K25">
        <v>129</v>
      </c>
      <c r="L25">
        <v>129</v>
      </c>
      <c r="M25">
        <v>129</v>
      </c>
      <c r="O25" s="19"/>
      <c r="P25" s="19"/>
      <c r="Q25" s="19"/>
      <c r="R25" s="19"/>
    </row>
    <row r="26" spans="1:20" x14ac:dyDescent="0.3">
      <c r="C26" s="44"/>
      <c r="E26" s="72"/>
      <c r="O26" s="19"/>
      <c r="P26" s="19"/>
      <c r="Q26" s="19"/>
      <c r="R26" s="19"/>
    </row>
    <row r="27" spans="1:20" x14ac:dyDescent="0.3">
      <c r="O27" s="19"/>
      <c r="P27" s="19"/>
      <c r="Q27" s="19"/>
      <c r="R27" s="19"/>
    </row>
    <row r="28" spans="1:20" x14ac:dyDescent="0.3">
      <c r="A28" t="s">
        <v>8065</v>
      </c>
      <c r="B28" t="s">
        <v>8066</v>
      </c>
      <c r="C28" s="44">
        <v>59729</v>
      </c>
      <c r="D28">
        <v>395126</v>
      </c>
      <c r="E28" s="72">
        <v>44270</v>
      </c>
      <c r="F28">
        <v>1</v>
      </c>
      <c r="H28" t="s">
        <v>8198</v>
      </c>
      <c r="I28" t="s">
        <v>8067</v>
      </c>
      <c r="J28" t="s">
        <v>8068</v>
      </c>
      <c r="K28">
        <v>13598</v>
      </c>
      <c r="L28">
        <v>1970</v>
      </c>
      <c r="M28">
        <v>1970</v>
      </c>
      <c r="O28" s="19">
        <f>SUM(M28:M29)*1.117</f>
        <v>111045.43799999999</v>
      </c>
      <c r="P28" s="19">
        <f>'BCWR - Cat A'!U10</f>
        <v>95594</v>
      </c>
      <c r="Q28" s="19"/>
      <c r="R28" s="19">
        <f>O28-P28</f>
        <v>15451.437999999995</v>
      </c>
      <c r="T28" s="19">
        <f>R28</f>
        <v>15451.437999999995</v>
      </c>
    </row>
    <row r="29" spans="1:20" x14ac:dyDescent="0.3">
      <c r="C29" s="44">
        <v>59729</v>
      </c>
      <c r="D29">
        <v>412294</v>
      </c>
      <c r="E29" s="72">
        <v>44621</v>
      </c>
      <c r="F29">
        <v>1</v>
      </c>
      <c r="H29" t="s">
        <v>8534</v>
      </c>
      <c r="I29" t="s">
        <v>8532</v>
      </c>
      <c r="J29" t="s">
        <v>8533</v>
      </c>
      <c r="K29">
        <v>97444</v>
      </c>
      <c r="L29">
        <v>97444</v>
      </c>
      <c r="M29">
        <v>97444</v>
      </c>
      <c r="O29" s="19"/>
      <c r="P29" s="19"/>
      <c r="Q29" s="19"/>
      <c r="R29" s="19"/>
      <c r="S29" s="19"/>
    </row>
    <row r="30" spans="1:20" x14ac:dyDescent="0.3">
      <c r="O30" s="19"/>
      <c r="P30" s="19"/>
      <c r="Q30" s="19"/>
      <c r="R30" s="19"/>
    </row>
    <row r="31" spans="1:20" x14ac:dyDescent="0.3">
      <c r="O31" s="19"/>
      <c r="P31" s="19"/>
      <c r="Q31" s="19"/>
      <c r="R31" s="19"/>
    </row>
    <row r="32" spans="1:20" x14ac:dyDescent="0.3">
      <c r="A32" t="s">
        <v>8070</v>
      </c>
      <c r="B32" t="s">
        <v>8071</v>
      </c>
      <c r="C32">
        <v>59706</v>
      </c>
      <c r="D32">
        <v>390374</v>
      </c>
      <c r="E32" s="72">
        <v>44130</v>
      </c>
      <c r="F32">
        <v>1</v>
      </c>
      <c r="H32" t="s">
        <v>8072</v>
      </c>
      <c r="I32" t="s">
        <v>8073</v>
      </c>
      <c r="J32" t="s">
        <v>8074</v>
      </c>
      <c r="K32">
        <v>3240</v>
      </c>
      <c r="L32">
        <v>360</v>
      </c>
      <c r="M32">
        <v>360</v>
      </c>
      <c r="O32" s="19">
        <f>SUM(M32:M45)*1.117</f>
        <v>857221.54399999999</v>
      </c>
      <c r="P32" s="19">
        <f>'BCWR - Cat A'!U14</f>
        <v>618530.5</v>
      </c>
      <c r="Q32" s="19"/>
      <c r="R32" s="19">
        <f>O32-P32</f>
        <v>238691.04399999999</v>
      </c>
      <c r="T32" s="19">
        <f>R32</f>
        <v>238691.04399999999</v>
      </c>
    </row>
    <row r="33" spans="1:19" x14ac:dyDescent="0.3">
      <c r="C33">
        <v>59706</v>
      </c>
      <c r="D33">
        <v>391026</v>
      </c>
      <c r="E33" s="72">
        <v>44147</v>
      </c>
      <c r="F33">
        <v>1</v>
      </c>
      <c r="H33" t="s">
        <v>8075</v>
      </c>
      <c r="I33" t="s">
        <v>8073</v>
      </c>
      <c r="J33" t="s">
        <v>8076</v>
      </c>
      <c r="K33">
        <v>2436</v>
      </c>
      <c r="L33">
        <v>244</v>
      </c>
      <c r="M33">
        <v>244</v>
      </c>
      <c r="O33" s="19"/>
      <c r="P33" s="19"/>
      <c r="Q33" s="19"/>
      <c r="R33" s="19"/>
    </row>
    <row r="34" spans="1:19" x14ac:dyDescent="0.3">
      <c r="C34" s="44">
        <v>59730</v>
      </c>
      <c r="D34">
        <v>389300</v>
      </c>
      <c r="E34" s="72">
        <v>44110</v>
      </c>
      <c r="F34">
        <v>1</v>
      </c>
      <c r="H34" t="s">
        <v>8542</v>
      </c>
      <c r="I34" t="s">
        <v>8159</v>
      </c>
      <c r="J34" t="s">
        <v>8374</v>
      </c>
      <c r="K34">
        <v>4532</v>
      </c>
      <c r="L34">
        <v>4532</v>
      </c>
      <c r="M34">
        <v>4532</v>
      </c>
      <c r="O34" s="19"/>
      <c r="P34" s="19"/>
      <c r="Q34" s="19"/>
      <c r="R34" s="19"/>
    </row>
    <row r="35" spans="1:19" x14ac:dyDescent="0.3">
      <c r="C35" s="44">
        <v>59730</v>
      </c>
      <c r="D35">
        <v>394400</v>
      </c>
      <c r="E35" s="72">
        <v>44232</v>
      </c>
      <c r="G35" s="65">
        <v>1</v>
      </c>
      <c r="H35" t="s">
        <v>8077</v>
      </c>
      <c r="I35" t="s">
        <v>8078</v>
      </c>
      <c r="J35" t="s">
        <v>8079</v>
      </c>
      <c r="K35">
        <v>30775</v>
      </c>
      <c r="L35" s="65">
        <v>30775</v>
      </c>
      <c r="M35" s="81"/>
      <c r="N35" s="81" t="s">
        <v>8201</v>
      </c>
      <c r="O35" s="19"/>
      <c r="P35" s="19"/>
      <c r="Q35" s="19"/>
      <c r="R35" s="19"/>
    </row>
    <row r="36" spans="1:19" x14ac:dyDescent="0.3">
      <c r="C36" s="44">
        <v>59730</v>
      </c>
      <c r="D36">
        <v>397664</v>
      </c>
      <c r="E36" s="72">
        <v>44334</v>
      </c>
      <c r="F36">
        <v>1</v>
      </c>
      <c r="G36" s="65"/>
      <c r="H36" t="s">
        <v>8502</v>
      </c>
      <c r="I36" t="s">
        <v>8073</v>
      </c>
      <c r="J36" t="s">
        <v>8080</v>
      </c>
      <c r="K36">
        <v>165900</v>
      </c>
      <c r="L36" s="79">
        <v>23700</v>
      </c>
      <c r="M36" s="79">
        <v>23700</v>
      </c>
      <c r="N36" s="79" t="s">
        <v>8503</v>
      </c>
      <c r="O36" s="19"/>
      <c r="P36" s="19"/>
      <c r="Q36" s="19"/>
      <c r="R36" s="19"/>
    </row>
    <row r="37" spans="1:19" x14ac:dyDescent="0.3">
      <c r="C37" s="44">
        <v>59730</v>
      </c>
      <c r="D37">
        <v>405991</v>
      </c>
      <c r="E37" s="72">
        <v>44475</v>
      </c>
      <c r="G37">
        <v>1</v>
      </c>
      <c r="H37" t="s">
        <v>8373</v>
      </c>
      <c r="I37" t="s">
        <v>8073</v>
      </c>
      <c r="J37" t="s">
        <v>8080</v>
      </c>
      <c r="K37">
        <v>1240</v>
      </c>
      <c r="L37">
        <v>1240</v>
      </c>
      <c r="M37">
        <v>1240</v>
      </c>
      <c r="O37" s="19"/>
      <c r="P37" s="19"/>
      <c r="Q37" s="19"/>
      <c r="R37" s="19"/>
    </row>
    <row r="38" spans="1:19" x14ac:dyDescent="0.3">
      <c r="C38" s="44">
        <v>59730</v>
      </c>
      <c r="D38">
        <v>404242</v>
      </c>
      <c r="E38" s="72">
        <v>44460</v>
      </c>
      <c r="F38">
        <v>1</v>
      </c>
      <c r="H38" t="s">
        <v>8310</v>
      </c>
      <c r="I38" t="s">
        <v>8311</v>
      </c>
      <c r="J38" t="s">
        <v>8312</v>
      </c>
      <c r="K38">
        <v>21175</v>
      </c>
      <c r="L38">
        <v>21175</v>
      </c>
      <c r="M38">
        <v>21175</v>
      </c>
      <c r="O38" s="19"/>
      <c r="P38" s="19"/>
      <c r="Q38" s="19"/>
      <c r="R38" s="19"/>
    </row>
    <row r="39" spans="1:19" x14ac:dyDescent="0.3">
      <c r="A39" t="s">
        <v>8309</v>
      </c>
      <c r="C39" s="44">
        <v>59730</v>
      </c>
      <c r="D39">
        <v>405031</v>
      </c>
      <c r="E39" s="72">
        <v>44480</v>
      </c>
      <c r="F39">
        <v>1</v>
      </c>
      <c r="H39" t="s">
        <v>8535</v>
      </c>
      <c r="I39" t="s">
        <v>8073</v>
      </c>
      <c r="J39" t="s">
        <v>8080</v>
      </c>
      <c r="K39">
        <v>284898</v>
      </c>
      <c r="L39" s="79">
        <v>284898</v>
      </c>
      <c r="M39" s="79">
        <v>284898</v>
      </c>
      <c r="N39" s="79" t="s">
        <v>8528</v>
      </c>
      <c r="O39" s="19"/>
      <c r="P39" s="19"/>
      <c r="Q39" s="19"/>
      <c r="R39" s="19"/>
    </row>
    <row r="40" spans="1:19" x14ac:dyDescent="0.3">
      <c r="C40" s="44">
        <v>59730</v>
      </c>
      <c r="D40">
        <v>407180</v>
      </c>
      <c r="E40" s="72">
        <v>44502</v>
      </c>
      <c r="F40">
        <v>1</v>
      </c>
      <c r="H40" t="s">
        <v>8397</v>
      </c>
      <c r="I40" t="s">
        <v>8073</v>
      </c>
      <c r="J40" t="s">
        <v>8398</v>
      </c>
      <c r="K40">
        <v>70475</v>
      </c>
      <c r="L40" s="79">
        <v>70475</v>
      </c>
      <c r="M40" s="79">
        <v>70475</v>
      </c>
      <c r="N40" s="79"/>
      <c r="O40" s="19"/>
      <c r="P40" s="19"/>
      <c r="Q40" s="19"/>
      <c r="R40" s="19"/>
    </row>
    <row r="41" spans="1:19" x14ac:dyDescent="0.3">
      <c r="C41" s="44">
        <v>59730</v>
      </c>
      <c r="D41">
        <v>407507</v>
      </c>
      <c r="E41" s="72">
        <v>44509</v>
      </c>
      <c r="G41">
        <v>1</v>
      </c>
      <c r="H41" t="s">
        <v>8399</v>
      </c>
      <c r="I41" t="s">
        <v>8073</v>
      </c>
      <c r="J41" t="s">
        <v>8393</v>
      </c>
      <c r="K41">
        <v>79440</v>
      </c>
      <c r="L41" s="79">
        <v>79440</v>
      </c>
      <c r="M41" s="79">
        <v>79440</v>
      </c>
      <c r="N41" s="79"/>
      <c r="O41" s="19"/>
      <c r="P41" s="19"/>
      <c r="Q41" s="19"/>
      <c r="R41" s="19"/>
    </row>
    <row r="42" spans="1:19" x14ac:dyDescent="0.3">
      <c r="C42" s="44">
        <v>59730</v>
      </c>
      <c r="D42">
        <v>411192</v>
      </c>
      <c r="E42" s="72">
        <v>44602</v>
      </c>
      <c r="G42">
        <v>1</v>
      </c>
      <c r="H42" t="s">
        <v>8498</v>
      </c>
      <c r="I42" t="s">
        <v>8073</v>
      </c>
      <c r="J42" t="s">
        <v>8499</v>
      </c>
      <c r="K42">
        <v>2130</v>
      </c>
      <c r="L42" s="79">
        <v>2130</v>
      </c>
      <c r="M42" s="79">
        <v>2130</v>
      </c>
      <c r="N42" s="79"/>
      <c r="O42" s="19"/>
      <c r="P42" s="19"/>
      <c r="Q42" s="19"/>
      <c r="R42" s="19"/>
    </row>
    <row r="43" spans="1:19" x14ac:dyDescent="0.3">
      <c r="C43" s="44">
        <v>59730</v>
      </c>
      <c r="D43">
        <v>411503</v>
      </c>
      <c r="E43" s="72">
        <v>44609</v>
      </c>
      <c r="F43">
        <v>1</v>
      </c>
      <c r="H43" t="s">
        <v>8500</v>
      </c>
      <c r="I43" t="s">
        <v>8073</v>
      </c>
      <c r="J43" t="s">
        <v>8501</v>
      </c>
      <c r="K43">
        <v>3416</v>
      </c>
      <c r="L43" s="79">
        <v>3416</v>
      </c>
      <c r="M43" s="79">
        <v>3416</v>
      </c>
      <c r="N43" s="79"/>
      <c r="O43" s="19"/>
      <c r="P43" s="19"/>
      <c r="Q43" s="19"/>
      <c r="R43" s="19"/>
    </row>
    <row r="44" spans="1:19" x14ac:dyDescent="0.3">
      <c r="C44" s="44">
        <v>59730</v>
      </c>
      <c r="D44" t="s">
        <v>8537</v>
      </c>
      <c r="E44" s="72">
        <v>44621</v>
      </c>
      <c r="F44">
        <v>1</v>
      </c>
      <c r="H44" t="s">
        <v>8538</v>
      </c>
      <c r="I44" t="s">
        <v>8048</v>
      </c>
      <c r="J44" t="s">
        <v>8539</v>
      </c>
      <c r="K44">
        <v>227022</v>
      </c>
      <c r="L44" s="79">
        <v>227022</v>
      </c>
      <c r="M44" s="79">
        <v>227022</v>
      </c>
      <c r="N44" s="79"/>
      <c r="O44" s="19"/>
      <c r="P44" s="19"/>
      <c r="Q44" s="19"/>
      <c r="R44" s="19"/>
    </row>
    <row r="45" spans="1:19" x14ac:dyDescent="0.3">
      <c r="C45" s="44">
        <v>59730</v>
      </c>
      <c r="D45">
        <v>412272</v>
      </c>
      <c r="E45" s="152">
        <v>44621</v>
      </c>
      <c r="F45">
        <v>1</v>
      </c>
      <c r="H45" t="s">
        <v>8536</v>
      </c>
      <c r="I45" t="s">
        <v>8073</v>
      </c>
      <c r="J45" t="s">
        <v>8080</v>
      </c>
      <c r="K45">
        <v>48800</v>
      </c>
      <c r="L45">
        <v>48800</v>
      </c>
      <c r="M45">
        <v>48800</v>
      </c>
      <c r="N45" s="79"/>
      <c r="O45" s="19"/>
      <c r="P45" s="19"/>
      <c r="Q45" s="19"/>
      <c r="R45" s="19"/>
    </row>
    <row r="46" spans="1:19" x14ac:dyDescent="0.3">
      <c r="N46" t="s">
        <v>8527</v>
      </c>
      <c r="O46" s="19"/>
      <c r="P46" s="19"/>
      <c r="Q46" s="19"/>
      <c r="R46" s="19"/>
    </row>
    <row r="47" spans="1:19" x14ac:dyDescent="0.3">
      <c r="O47" s="19"/>
      <c r="P47" s="19"/>
      <c r="Q47" s="19"/>
      <c r="R47" s="19"/>
    </row>
    <row r="48" spans="1:19" x14ac:dyDescent="0.3">
      <c r="A48" t="s">
        <v>8081</v>
      </c>
      <c r="B48" t="s">
        <v>8082</v>
      </c>
      <c r="C48">
        <v>59708</v>
      </c>
      <c r="D48">
        <v>393173</v>
      </c>
      <c r="E48" s="72">
        <v>44208</v>
      </c>
      <c r="F48">
        <v>1</v>
      </c>
      <c r="H48" t="s">
        <v>8083</v>
      </c>
      <c r="I48" t="s">
        <v>8084</v>
      </c>
      <c r="J48" t="s">
        <v>8085</v>
      </c>
      <c r="K48">
        <v>205</v>
      </c>
      <c r="L48">
        <v>28</v>
      </c>
      <c r="M48">
        <v>28</v>
      </c>
      <c r="O48" s="19">
        <f>SUM(M48:M51)*1.117</f>
        <v>73305.358999999997</v>
      </c>
      <c r="P48" s="19">
        <f>'BCWR - Cat A'!U25</f>
        <v>62030</v>
      </c>
      <c r="Q48" s="19"/>
      <c r="R48" s="19">
        <f>O48-P48</f>
        <v>11275.358999999997</v>
      </c>
      <c r="S48" s="19">
        <f>R48-T48</f>
        <v>11275.358999999997</v>
      </c>
    </row>
    <row r="49" spans="1:20" x14ac:dyDescent="0.3">
      <c r="C49">
        <v>59708</v>
      </c>
      <c r="D49">
        <v>362913</v>
      </c>
      <c r="E49" s="72">
        <v>43537</v>
      </c>
      <c r="G49">
        <v>1</v>
      </c>
      <c r="H49" t="s">
        <v>8294</v>
      </c>
      <c r="I49" t="s">
        <v>8048</v>
      </c>
      <c r="J49" t="s">
        <v>8087</v>
      </c>
      <c r="K49">
        <v>475410</v>
      </c>
      <c r="L49">
        <v>9509</v>
      </c>
      <c r="M49">
        <v>9509</v>
      </c>
      <c r="O49" s="19"/>
      <c r="P49" s="19"/>
      <c r="Q49" s="19"/>
      <c r="R49" s="19"/>
    </row>
    <row r="50" spans="1:20" x14ac:dyDescent="0.3">
      <c r="C50">
        <v>59708</v>
      </c>
      <c r="D50">
        <v>375848</v>
      </c>
      <c r="E50" s="72">
        <v>43803</v>
      </c>
      <c r="F50">
        <v>1</v>
      </c>
      <c r="H50" t="s">
        <v>8086</v>
      </c>
      <c r="I50" t="s">
        <v>8048</v>
      </c>
      <c r="J50" t="s">
        <v>8087</v>
      </c>
      <c r="K50">
        <v>1051513</v>
      </c>
      <c r="L50">
        <v>488</v>
      </c>
      <c r="M50">
        <v>488</v>
      </c>
      <c r="O50" s="19"/>
      <c r="P50" s="19"/>
      <c r="Q50" s="19"/>
      <c r="R50" s="19"/>
    </row>
    <row r="51" spans="1:20" x14ac:dyDescent="0.3">
      <c r="C51" s="44">
        <v>59731</v>
      </c>
      <c r="D51">
        <v>375848</v>
      </c>
      <c r="E51" s="72">
        <v>43803</v>
      </c>
      <c r="F51">
        <v>1</v>
      </c>
      <c r="H51" t="s">
        <v>8086</v>
      </c>
      <c r="I51" t="s">
        <v>8048</v>
      </c>
      <c r="J51" t="s">
        <v>8087</v>
      </c>
      <c r="K51">
        <v>55602</v>
      </c>
      <c r="L51">
        <v>55602</v>
      </c>
      <c r="M51">
        <v>55602</v>
      </c>
      <c r="N51" t="s">
        <v>8526</v>
      </c>
      <c r="O51" s="19"/>
      <c r="P51" s="19"/>
      <c r="Q51" s="19"/>
      <c r="R51" s="19"/>
    </row>
    <row r="52" spans="1:20" x14ac:dyDescent="0.3">
      <c r="O52" s="19"/>
      <c r="P52" s="19"/>
      <c r="Q52" s="19"/>
      <c r="R52" s="19"/>
    </row>
    <row r="53" spans="1:20" x14ac:dyDescent="0.3">
      <c r="A53" t="s">
        <v>8088</v>
      </c>
      <c r="B53" t="s">
        <v>8089</v>
      </c>
      <c r="C53">
        <v>59709</v>
      </c>
      <c r="D53">
        <v>359249</v>
      </c>
      <c r="E53" s="72">
        <v>43500</v>
      </c>
      <c r="F53">
        <v>1</v>
      </c>
      <c r="H53" t="s">
        <v>8090</v>
      </c>
      <c r="I53" t="s">
        <v>8091</v>
      </c>
      <c r="J53" t="s">
        <v>8092</v>
      </c>
      <c r="K53">
        <v>215244</v>
      </c>
      <c r="O53" s="19">
        <f>SUM(M53:M58)*1.117</f>
        <v>66030.338000000003</v>
      </c>
      <c r="P53" s="19">
        <v>0</v>
      </c>
      <c r="Q53" s="19"/>
      <c r="R53" s="19">
        <f>O53-P53</f>
        <v>66030.338000000003</v>
      </c>
      <c r="S53" s="19">
        <f>R53-M57-M58</f>
        <v>56264.338000000003</v>
      </c>
      <c r="T53" s="19">
        <f>R53-S53</f>
        <v>9766</v>
      </c>
    </row>
    <row r="54" spans="1:20" x14ac:dyDescent="0.3">
      <c r="C54">
        <v>59709</v>
      </c>
      <c r="D54">
        <v>394393</v>
      </c>
      <c r="E54" s="72">
        <v>44225</v>
      </c>
      <c r="G54" s="79">
        <v>1</v>
      </c>
      <c r="H54" t="s">
        <v>8093</v>
      </c>
      <c r="I54" t="s">
        <v>8094</v>
      </c>
      <c r="J54" t="s">
        <v>8064</v>
      </c>
      <c r="K54">
        <v>254</v>
      </c>
      <c r="L54">
        <v>254</v>
      </c>
      <c r="N54" t="s">
        <v>8390</v>
      </c>
      <c r="O54" s="19"/>
      <c r="P54" s="19"/>
      <c r="Q54" s="19"/>
      <c r="R54" s="19"/>
    </row>
    <row r="55" spans="1:20" x14ac:dyDescent="0.3">
      <c r="C55">
        <v>59709</v>
      </c>
      <c r="D55">
        <v>383091</v>
      </c>
      <c r="E55" s="72">
        <v>43973</v>
      </c>
      <c r="G55" s="64">
        <v>1</v>
      </c>
      <c r="H55" t="s">
        <v>8304</v>
      </c>
      <c r="I55" t="s">
        <v>8048</v>
      </c>
      <c r="J55" t="s">
        <v>8045</v>
      </c>
      <c r="K55">
        <v>271469</v>
      </c>
      <c r="L55" s="64">
        <v>27588</v>
      </c>
      <c r="M55">
        <v>27588</v>
      </c>
      <c r="N55" t="s">
        <v>8204</v>
      </c>
      <c r="O55" s="19"/>
      <c r="P55" s="19"/>
      <c r="Q55" s="19"/>
      <c r="R55" s="19"/>
    </row>
    <row r="56" spans="1:20" x14ac:dyDescent="0.3">
      <c r="C56" s="44">
        <v>59732</v>
      </c>
      <c r="D56">
        <v>383091</v>
      </c>
      <c r="E56" s="72">
        <v>44005</v>
      </c>
      <c r="F56">
        <v>1</v>
      </c>
      <c r="H56" t="s">
        <v>8305</v>
      </c>
      <c r="I56" t="s">
        <v>8048</v>
      </c>
      <c r="J56" t="s">
        <v>8045</v>
      </c>
      <c r="K56">
        <v>90620</v>
      </c>
      <c r="L56">
        <v>21760</v>
      </c>
      <c r="M56">
        <v>21760</v>
      </c>
      <c r="O56" s="19"/>
      <c r="P56" s="19"/>
      <c r="Q56" s="19"/>
      <c r="R56" s="19"/>
    </row>
    <row r="57" spans="1:20" x14ac:dyDescent="0.3">
      <c r="C57" s="44">
        <v>59732</v>
      </c>
      <c r="D57">
        <v>398317</v>
      </c>
      <c r="E57" s="72">
        <v>44326</v>
      </c>
      <c r="F57">
        <v>1</v>
      </c>
      <c r="H57" t="s">
        <v>8400</v>
      </c>
      <c r="I57" t="s">
        <v>8401</v>
      </c>
      <c r="J57" t="s">
        <v>8374</v>
      </c>
      <c r="K57">
        <v>10920</v>
      </c>
      <c r="L57">
        <v>6879</v>
      </c>
      <c r="M57">
        <v>6879</v>
      </c>
      <c r="N57" t="s">
        <v>8529</v>
      </c>
      <c r="O57" s="19"/>
      <c r="P57" s="19"/>
      <c r="Q57" s="19"/>
      <c r="R57" s="19"/>
    </row>
    <row r="58" spans="1:20" x14ac:dyDescent="0.3">
      <c r="C58" s="44">
        <v>59732</v>
      </c>
      <c r="D58">
        <v>406841</v>
      </c>
      <c r="E58" s="72">
        <v>44524</v>
      </c>
      <c r="F58">
        <v>1</v>
      </c>
      <c r="H58" t="s">
        <v>8402</v>
      </c>
      <c r="I58" t="s">
        <v>8403</v>
      </c>
      <c r="J58" t="s">
        <v>8404</v>
      </c>
      <c r="K58">
        <v>7500</v>
      </c>
      <c r="L58">
        <v>2887</v>
      </c>
      <c r="M58">
        <v>2887</v>
      </c>
      <c r="N58" t="s">
        <v>8530</v>
      </c>
      <c r="O58" s="19"/>
      <c r="P58" s="19"/>
      <c r="Q58" s="19"/>
      <c r="R58" s="19"/>
    </row>
    <row r="59" spans="1:20" x14ac:dyDescent="0.3">
      <c r="O59" s="19"/>
      <c r="P59" s="19"/>
      <c r="Q59" s="19"/>
      <c r="R59" s="19"/>
    </row>
    <row r="60" spans="1:20" x14ac:dyDescent="0.3">
      <c r="O60" s="19"/>
      <c r="P60" s="19"/>
      <c r="Q60" s="19"/>
      <c r="R60" s="19"/>
    </row>
    <row r="61" spans="1:20" x14ac:dyDescent="0.3">
      <c r="A61" t="s">
        <v>8095</v>
      </c>
      <c r="B61" t="s">
        <v>8096</v>
      </c>
      <c r="C61">
        <v>59710</v>
      </c>
      <c r="D61">
        <v>389547</v>
      </c>
      <c r="E61" s="72">
        <v>44106</v>
      </c>
      <c r="G61" s="64">
        <v>1</v>
      </c>
      <c r="H61" t="s">
        <v>8097</v>
      </c>
      <c r="I61" t="s">
        <v>8048</v>
      </c>
      <c r="J61" t="s">
        <v>8098</v>
      </c>
      <c r="K61">
        <v>950000</v>
      </c>
      <c r="L61" s="64">
        <v>38460</v>
      </c>
      <c r="M61">
        <v>38460</v>
      </c>
      <c r="N61" t="s">
        <v>8204</v>
      </c>
      <c r="O61" s="19">
        <f>SUM(M61:M63)*1.117</f>
        <v>69321.02</v>
      </c>
      <c r="P61" s="19">
        <v>0</v>
      </c>
      <c r="Q61" s="19"/>
      <c r="R61" s="19">
        <f>O61-P61</f>
        <v>69321.02</v>
      </c>
      <c r="S61" s="19">
        <f>R61</f>
        <v>69321.02</v>
      </c>
    </row>
    <row r="62" spans="1:20" x14ac:dyDescent="0.3">
      <c r="C62">
        <v>59710</v>
      </c>
      <c r="D62">
        <v>392879</v>
      </c>
      <c r="E62" s="72">
        <v>44183</v>
      </c>
      <c r="G62" s="65">
        <v>1</v>
      </c>
      <c r="H62" t="s">
        <v>8099</v>
      </c>
      <c r="I62" t="s">
        <v>8048</v>
      </c>
      <c r="J62" t="s">
        <v>8100</v>
      </c>
      <c r="K62">
        <v>53431</v>
      </c>
      <c r="L62" s="65">
        <v>23600</v>
      </c>
      <c r="M62">
        <v>23600</v>
      </c>
      <c r="O62" s="19"/>
      <c r="P62" s="19"/>
      <c r="Q62" s="19"/>
      <c r="R62" s="19"/>
    </row>
    <row r="63" spans="1:20" x14ac:dyDescent="0.3">
      <c r="C63" s="44">
        <v>59733</v>
      </c>
      <c r="D63">
        <v>402364</v>
      </c>
      <c r="E63" s="72">
        <v>44398</v>
      </c>
      <c r="G63" s="65">
        <v>1</v>
      </c>
      <c r="H63" t="s">
        <v>8102</v>
      </c>
      <c r="I63" t="s">
        <v>8101</v>
      </c>
      <c r="J63" t="s">
        <v>8103</v>
      </c>
      <c r="K63">
        <v>1374</v>
      </c>
      <c r="L63" s="65">
        <v>1374</v>
      </c>
      <c r="M63" s="79"/>
      <c r="N63" s="79"/>
      <c r="O63" s="19"/>
      <c r="P63" s="19"/>
      <c r="Q63" s="19"/>
      <c r="R63" s="19"/>
    </row>
    <row r="64" spans="1:20" x14ac:dyDescent="0.3">
      <c r="O64" s="19"/>
      <c r="P64" s="19"/>
      <c r="Q64" s="19"/>
      <c r="R64" s="19"/>
    </row>
    <row r="65" spans="1:23" x14ac:dyDescent="0.3">
      <c r="A65" t="s">
        <v>8104</v>
      </c>
      <c r="B65" t="s">
        <v>8105</v>
      </c>
      <c r="C65">
        <v>59712</v>
      </c>
      <c r="D65">
        <v>361122</v>
      </c>
      <c r="E65" s="72">
        <v>43532</v>
      </c>
      <c r="F65">
        <v>1</v>
      </c>
      <c r="H65" t="s">
        <v>8107</v>
      </c>
      <c r="I65" t="s">
        <v>8048</v>
      </c>
      <c r="J65" t="s">
        <v>8106</v>
      </c>
      <c r="K65">
        <v>1488294</v>
      </c>
      <c r="L65">
        <v>9752</v>
      </c>
      <c r="M65">
        <v>9752</v>
      </c>
      <c r="N65" t="s">
        <v>8661</v>
      </c>
      <c r="O65" s="19">
        <f>SUM(M65:M65)*1.117</f>
        <v>10892.984</v>
      </c>
      <c r="P65" s="19">
        <v>0</v>
      </c>
      <c r="Q65" s="19"/>
      <c r="R65" s="19">
        <v>0</v>
      </c>
    </row>
    <row r="66" spans="1:23" x14ac:dyDescent="0.3">
      <c r="N66" t="s">
        <v>8576</v>
      </c>
      <c r="O66" s="19"/>
      <c r="P66" s="19"/>
      <c r="Q66" s="19"/>
      <c r="R66" s="19"/>
    </row>
    <row r="67" spans="1:23" x14ac:dyDescent="0.3">
      <c r="O67" s="19"/>
      <c r="P67" s="19"/>
      <c r="Q67" s="19"/>
      <c r="R67" s="19"/>
    </row>
    <row r="68" spans="1:23" x14ac:dyDescent="0.3">
      <c r="A68" t="s">
        <v>8108</v>
      </c>
      <c r="B68" t="s">
        <v>8109</v>
      </c>
      <c r="C68">
        <v>59713</v>
      </c>
      <c r="D68">
        <v>381347</v>
      </c>
      <c r="E68" s="72">
        <v>43916</v>
      </c>
      <c r="F68">
        <v>1</v>
      </c>
      <c r="H68" t="s">
        <v>8110</v>
      </c>
      <c r="I68" t="s">
        <v>8048</v>
      </c>
      <c r="J68" t="s">
        <v>8098</v>
      </c>
      <c r="K68">
        <v>105517</v>
      </c>
      <c r="L68">
        <v>13380</v>
      </c>
      <c r="M68">
        <v>13380</v>
      </c>
      <c r="N68" t="s">
        <v>8661</v>
      </c>
      <c r="O68" s="19">
        <f>SUM(M68)*1.117</f>
        <v>14945.46</v>
      </c>
      <c r="P68" s="19">
        <v>0</v>
      </c>
      <c r="Q68" s="19"/>
      <c r="R68" s="19">
        <v>0</v>
      </c>
    </row>
    <row r="69" spans="1:23" x14ac:dyDescent="0.3">
      <c r="N69" t="s">
        <v>8575</v>
      </c>
      <c r="O69" s="19"/>
      <c r="P69" s="19"/>
      <c r="Q69" s="19"/>
      <c r="R69" s="19"/>
    </row>
    <row r="70" spans="1:23" x14ac:dyDescent="0.3">
      <c r="O70" s="19"/>
      <c r="P70" s="19"/>
      <c r="Q70" s="19"/>
      <c r="R70" s="19"/>
    </row>
    <row r="71" spans="1:23" x14ac:dyDescent="0.3">
      <c r="A71" t="s">
        <v>8111</v>
      </c>
      <c r="B71" t="s">
        <v>8212</v>
      </c>
      <c r="C71">
        <v>59715</v>
      </c>
      <c r="D71">
        <v>373822</v>
      </c>
      <c r="E71" s="72">
        <v>43755</v>
      </c>
      <c r="F71">
        <v>1</v>
      </c>
      <c r="H71" t="s">
        <v>8112</v>
      </c>
      <c r="I71" t="s">
        <v>8113</v>
      </c>
      <c r="J71" t="s">
        <v>8114</v>
      </c>
      <c r="K71">
        <v>52228</v>
      </c>
      <c r="L71">
        <v>1651</v>
      </c>
      <c r="M71">
        <v>1651</v>
      </c>
      <c r="N71" t="s">
        <v>8211</v>
      </c>
      <c r="O71" s="19">
        <f>SUM(M71:M80)*1.117</f>
        <v>42699.559000000001</v>
      </c>
      <c r="P71" s="19">
        <f>'BCWR - Cat A'!U29</f>
        <v>31190.999999999993</v>
      </c>
      <c r="Q71" s="19"/>
      <c r="R71" s="19">
        <f>O71-P71</f>
        <v>11508.559000000008</v>
      </c>
      <c r="T71" s="19">
        <f>R71-S71</f>
        <v>11508.559000000008</v>
      </c>
    </row>
    <row r="72" spans="1:23" x14ac:dyDescent="0.3">
      <c r="C72">
        <v>59715</v>
      </c>
      <c r="D72">
        <v>381490</v>
      </c>
      <c r="E72" s="72">
        <v>43933</v>
      </c>
      <c r="F72">
        <v>1</v>
      </c>
      <c r="H72" t="s">
        <v>8116</v>
      </c>
      <c r="I72" t="s">
        <v>8054</v>
      </c>
      <c r="J72" t="s">
        <v>8114</v>
      </c>
      <c r="K72">
        <v>149338</v>
      </c>
      <c r="L72">
        <v>1425</v>
      </c>
      <c r="N72" t="s">
        <v>8295</v>
      </c>
      <c r="O72" s="19"/>
      <c r="P72" s="19"/>
      <c r="Q72" s="19"/>
      <c r="R72" s="19"/>
      <c r="U72" s="84"/>
      <c r="V72" s="84"/>
      <c r="W72" s="89"/>
    </row>
    <row r="73" spans="1:23" x14ac:dyDescent="0.3">
      <c r="C73">
        <v>59715</v>
      </c>
      <c r="D73">
        <v>381567</v>
      </c>
      <c r="E73" s="72">
        <v>43921</v>
      </c>
      <c r="G73" s="78">
        <v>1</v>
      </c>
      <c r="H73" t="s">
        <v>8117</v>
      </c>
      <c r="I73" t="s">
        <v>8054</v>
      </c>
      <c r="J73" t="s">
        <v>8114</v>
      </c>
      <c r="K73">
        <v>475</v>
      </c>
      <c r="L73" s="78">
        <v>475</v>
      </c>
      <c r="N73" t="s">
        <v>8203</v>
      </c>
      <c r="O73" s="19"/>
      <c r="P73" s="19"/>
      <c r="Q73" s="19"/>
      <c r="R73" s="19"/>
      <c r="U73" s="84"/>
      <c r="V73" s="84"/>
      <c r="W73" s="89"/>
    </row>
    <row r="74" spans="1:23" x14ac:dyDescent="0.3">
      <c r="C74">
        <v>59715</v>
      </c>
      <c r="D74">
        <v>388253</v>
      </c>
      <c r="E74" s="72">
        <v>44083</v>
      </c>
      <c r="G74" s="78">
        <v>1</v>
      </c>
      <c r="H74" t="s">
        <v>8053</v>
      </c>
      <c r="I74" t="s">
        <v>8054</v>
      </c>
      <c r="J74" t="s">
        <v>8118</v>
      </c>
      <c r="K74">
        <v>10035</v>
      </c>
      <c r="L74" s="78">
        <v>10035</v>
      </c>
      <c r="N74" t="s">
        <v>8203</v>
      </c>
      <c r="O74" s="19"/>
      <c r="P74" s="19"/>
      <c r="Q74" s="19"/>
      <c r="R74" s="19"/>
      <c r="U74" s="84"/>
      <c r="V74" s="84"/>
      <c r="W74" s="89"/>
    </row>
    <row r="75" spans="1:23" x14ac:dyDescent="0.3">
      <c r="C75">
        <v>59715</v>
      </c>
      <c r="D75">
        <v>377727</v>
      </c>
      <c r="E75" s="72">
        <v>43875</v>
      </c>
      <c r="F75">
        <v>1</v>
      </c>
      <c r="H75" t="s">
        <v>8119</v>
      </c>
      <c r="I75" t="s">
        <v>8054</v>
      </c>
      <c r="J75" t="s">
        <v>8115</v>
      </c>
      <c r="K75">
        <v>46865</v>
      </c>
      <c r="L75">
        <v>29484</v>
      </c>
      <c r="N75" t="s">
        <v>8202</v>
      </c>
      <c r="O75" s="19"/>
      <c r="P75" s="19"/>
      <c r="Q75" s="19"/>
      <c r="R75" s="19"/>
    </row>
    <row r="76" spans="1:23" x14ac:dyDescent="0.3">
      <c r="C76" s="44">
        <v>59738</v>
      </c>
      <c r="D76">
        <v>401658</v>
      </c>
      <c r="E76" s="72">
        <v>44398</v>
      </c>
      <c r="F76">
        <v>1</v>
      </c>
      <c r="H76" t="s">
        <v>8283</v>
      </c>
      <c r="I76" t="s">
        <v>8054</v>
      </c>
      <c r="J76" t="s">
        <v>8120</v>
      </c>
      <c r="K76">
        <v>2176</v>
      </c>
      <c r="N76" t="s">
        <v>8211</v>
      </c>
      <c r="O76" s="19"/>
      <c r="P76" s="19"/>
      <c r="Q76" s="19"/>
      <c r="R76" s="19"/>
    </row>
    <row r="77" spans="1:23" x14ac:dyDescent="0.3">
      <c r="C77" s="44">
        <v>59738</v>
      </c>
      <c r="D77">
        <v>401868</v>
      </c>
      <c r="E77" s="72">
        <v>44398</v>
      </c>
      <c r="G77">
        <v>1</v>
      </c>
      <c r="H77" t="s">
        <v>8284</v>
      </c>
      <c r="I77" t="s">
        <v>8054</v>
      </c>
      <c r="J77" t="s">
        <v>8120</v>
      </c>
      <c r="K77">
        <v>23046</v>
      </c>
      <c r="L77">
        <v>6995</v>
      </c>
      <c r="M77">
        <v>6995</v>
      </c>
      <c r="O77" s="19"/>
      <c r="P77" s="19"/>
      <c r="Q77" s="19"/>
      <c r="R77" s="19"/>
    </row>
    <row r="78" spans="1:23" x14ac:dyDescent="0.3">
      <c r="C78" s="44">
        <v>59738</v>
      </c>
      <c r="D78">
        <v>397235</v>
      </c>
      <c r="E78" s="72">
        <v>44287</v>
      </c>
      <c r="G78" s="65">
        <v>1</v>
      </c>
      <c r="H78" t="s">
        <v>8121</v>
      </c>
      <c r="I78" t="s">
        <v>8113</v>
      </c>
      <c r="J78" t="s">
        <v>8122</v>
      </c>
      <c r="K78">
        <v>1085342</v>
      </c>
      <c r="L78" s="65">
        <v>10</v>
      </c>
      <c r="M78">
        <v>10</v>
      </c>
      <c r="O78" s="19"/>
      <c r="P78" s="19"/>
      <c r="Q78" s="19"/>
      <c r="R78" s="19"/>
    </row>
    <row r="79" spans="1:23" x14ac:dyDescent="0.3">
      <c r="C79" s="44">
        <v>59738</v>
      </c>
      <c r="D79">
        <v>407605</v>
      </c>
      <c r="E79" s="72">
        <v>44512</v>
      </c>
      <c r="G79">
        <v>1</v>
      </c>
      <c r="H79" t="s">
        <v>8405</v>
      </c>
      <c r="I79" t="s">
        <v>8054</v>
      </c>
      <c r="J79" t="s">
        <v>8120</v>
      </c>
      <c r="K79">
        <v>16965</v>
      </c>
      <c r="L79">
        <v>16965</v>
      </c>
      <c r="M79">
        <v>16965</v>
      </c>
      <c r="O79" s="19"/>
      <c r="P79" s="19"/>
      <c r="Q79" s="19"/>
      <c r="R79" s="19"/>
    </row>
    <row r="80" spans="1:23" x14ac:dyDescent="0.3">
      <c r="C80" s="44">
        <v>59738</v>
      </c>
      <c r="D80">
        <v>411985</v>
      </c>
      <c r="E80" s="72">
        <v>44622</v>
      </c>
      <c r="G80">
        <v>1</v>
      </c>
      <c r="H80" t="s">
        <v>8543</v>
      </c>
      <c r="I80" t="s">
        <v>8054</v>
      </c>
      <c r="J80" t="s">
        <v>8544</v>
      </c>
      <c r="K80">
        <v>12606</v>
      </c>
      <c r="L80">
        <v>12606</v>
      </c>
      <c r="M80">
        <v>12606</v>
      </c>
      <c r="O80" s="19"/>
      <c r="P80" s="19"/>
      <c r="Q80" s="19"/>
      <c r="R80" s="19"/>
    </row>
    <row r="81" spans="1:20" x14ac:dyDescent="0.3">
      <c r="O81" s="19"/>
      <c r="P81" s="19"/>
      <c r="Q81" s="19"/>
      <c r="R81" s="19"/>
    </row>
    <row r="82" spans="1:20" x14ac:dyDescent="0.3">
      <c r="A82" t="s">
        <v>8123</v>
      </c>
      <c r="B82" s="76" t="s">
        <v>8124</v>
      </c>
      <c r="C82">
        <v>59716</v>
      </c>
      <c r="D82">
        <v>388253</v>
      </c>
      <c r="E82" s="72">
        <v>44083</v>
      </c>
      <c r="G82" s="78">
        <v>1</v>
      </c>
      <c r="H82" t="s">
        <v>8053</v>
      </c>
      <c r="I82" t="s">
        <v>8054</v>
      </c>
      <c r="J82" t="s">
        <v>8118</v>
      </c>
      <c r="K82">
        <v>63337</v>
      </c>
      <c r="L82" s="78">
        <v>63337</v>
      </c>
      <c r="N82" t="s">
        <v>8203</v>
      </c>
      <c r="O82" s="19">
        <f>SUM(M83:M85)*1.117</f>
        <v>167955.47099999999</v>
      </c>
      <c r="P82" s="19">
        <f>'BCWR - Cat A'!U33</f>
        <v>113129.76</v>
      </c>
      <c r="Q82" s="19"/>
      <c r="R82" s="19">
        <f>O82-P82</f>
        <v>54825.710999999996</v>
      </c>
      <c r="S82" s="19">
        <f>R82</f>
        <v>54825.710999999996</v>
      </c>
      <c r="T82" s="19"/>
    </row>
    <row r="83" spans="1:20" x14ac:dyDescent="0.3">
      <c r="C83">
        <v>59716</v>
      </c>
      <c r="D83">
        <v>382403</v>
      </c>
      <c r="E83" s="72">
        <v>43950</v>
      </c>
      <c r="G83" s="64">
        <v>1</v>
      </c>
      <c r="H83" t="s">
        <v>8125</v>
      </c>
      <c r="I83" t="s">
        <v>8054</v>
      </c>
      <c r="J83" t="s">
        <v>8126</v>
      </c>
      <c r="K83">
        <v>763438</v>
      </c>
      <c r="L83" s="64">
        <v>150256</v>
      </c>
      <c r="M83">
        <v>150256</v>
      </c>
      <c r="N83" t="s">
        <v>8204</v>
      </c>
      <c r="O83" s="19"/>
      <c r="P83" s="19"/>
      <c r="Q83" s="19"/>
      <c r="R83" s="19"/>
    </row>
    <row r="84" spans="1:20" x14ac:dyDescent="0.3">
      <c r="C84" s="44">
        <v>59739</v>
      </c>
      <c r="D84">
        <v>407605</v>
      </c>
      <c r="E84" s="72">
        <v>44512</v>
      </c>
      <c r="F84">
        <v>1</v>
      </c>
      <c r="G84" s="79"/>
      <c r="H84" t="s">
        <v>8405</v>
      </c>
      <c r="I84" t="s">
        <v>8054</v>
      </c>
      <c r="J84" t="s">
        <v>8120</v>
      </c>
      <c r="K84">
        <v>107</v>
      </c>
      <c r="L84" s="79">
        <v>107</v>
      </c>
      <c r="M84">
        <v>107</v>
      </c>
      <c r="O84" s="19"/>
      <c r="P84" s="19"/>
      <c r="Q84" s="19"/>
      <c r="R84" s="19"/>
    </row>
    <row r="85" spans="1:20" x14ac:dyDescent="0.3">
      <c r="C85" s="44">
        <v>59739</v>
      </c>
      <c r="D85">
        <v>390055</v>
      </c>
      <c r="E85" s="72">
        <v>44155</v>
      </c>
      <c r="F85">
        <v>1</v>
      </c>
      <c r="H85" t="s">
        <v>8056</v>
      </c>
      <c r="I85" t="s">
        <v>8054</v>
      </c>
      <c r="J85" t="s">
        <v>8118</v>
      </c>
      <c r="K85">
        <v>70303</v>
      </c>
      <c r="N85" t="s">
        <v>8211</v>
      </c>
      <c r="O85" s="19"/>
      <c r="P85" s="19"/>
      <c r="Q85" s="19"/>
      <c r="R85" s="19"/>
    </row>
    <row r="86" spans="1:20" x14ac:dyDescent="0.3">
      <c r="O86" s="19"/>
      <c r="P86" s="19"/>
      <c r="Q86" s="19"/>
      <c r="R86" s="19"/>
    </row>
    <row r="87" spans="1:20" x14ac:dyDescent="0.3">
      <c r="O87" s="19"/>
      <c r="P87" s="19"/>
      <c r="Q87" s="19"/>
      <c r="R87" s="19"/>
    </row>
    <row r="88" spans="1:20" x14ac:dyDescent="0.3">
      <c r="A88" t="s">
        <v>8127</v>
      </c>
      <c r="B88" t="s">
        <v>8128</v>
      </c>
      <c r="C88">
        <v>59718</v>
      </c>
      <c r="D88">
        <v>380992</v>
      </c>
      <c r="E88" s="72">
        <v>43909</v>
      </c>
      <c r="G88">
        <v>1</v>
      </c>
      <c r="H88" t="s">
        <v>8129</v>
      </c>
      <c r="I88" t="s">
        <v>8069</v>
      </c>
      <c r="J88" t="s">
        <v>8130</v>
      </c>
      <c r="K88">
        <v>50500</v>
      </c>
      <c r="L88" s="78">
        <v>50500</v>
      </c>
      <c r="N88" t="s">
        <v>8285</v>
      </c>
      <c r="O88" s="19">
        <f>SUM(M88:M89)*1.117</f>
        <v>156380</v>
      </c>
      <c r="P88" s="19">
        <f>'BCWR - Cat A'!U35</f>
        <v>199702</v>
      </c>
      <c r="Q88" s="19"/>
      <c r="R88" s="19">
        <f>O88-P88</f>
        <v>-43322</v>
      </c>
      <c r="T88" s="19">
        <f>R88</f>
        <v>-43322</v>
      </c>
    </row>
    <row r="89" spans="1:20" x14ac:dyDescent="0.3">
      <c r="C89" s="44">
        <v>59740</v>
      </c>
      <c r="D89">
        <v>396499</v>
      </c>
      <c r="E89" s="72">
        <v>44427</v>
      </c>
      <c r="F89">
        <v>1</v>
      </c>
      <c r="H89" t="s">
        <v>8392</v>
      </c>
      <c r="I89" t="s">
        <v>8048</v>
      </c>
      <c r="J89" t="s">
        <v>8126</v>
      </c>
      <c r="K89">
        <v>140000</v>
      </c>
      <c r="L89" s="79">
        <v>140000</v>
      </c>
      <c r="M89">
        <v>140000</v>
      </c>
      <c r="O89" s="19"/>
      <c r="P89" s="19"/>
      <c r="Q89" s="19"/>
      <c r="R89" s="19"/>
      <c r="T89" s="19"/>
    </row>
    <row r="90" spans="1:20" x14ac:dyDescent="0.3">
      <c r="O90" s="19"/>
      <c r="P90" s="19"/>
      <c r="Q90" s="19"/>
      <c r="R90" s="19"/>
    </row>
    <row r="91" spans="1:20" x14ac:dyDescent="0.3">
      <c r="O91" s="19"/>
      <c r="P91" s="19"/>
      <c r="Q91" s="19"/>
      <c r="R91" s="19"/>
    </row>
    <row r="92" spans="1:20" x14ac:dyDescent="0.3">
      <c r="A92" t="s">
        <v>8131</v>
      </c>
      <c r="B92" t="s">
        <v>8132</v>
      </c>
      <c r="C92" s="44">
        <v>59741</v>
      </c>
      <c r="D92">
        <v>396499</v>
      </c>
      <c r="E92" s="72">
        <v>44427</v>
      </c>
      <c r="F92">
        <v>1</v>
      </c>
      <c r="G92" s="79"/>
      <c r="H92" t="s">
        <v>8133</v>
      </c>
      <c r="I92" t="s">
        <v>8048</v>
      </c>
      <c r="J92" t="s">
        <v>8126</v>
      </c>
      <c r="K92">
        <v>230923</v>
      </c>
      <c r="L92" s="79">
        <v>122504</v>
      </c>
      <c r="M92" s="79">
        <v>122504</v>
      </c>
      <c r="O92" s="19">
        <f>M92*1.117</f>
        <v>136836.96799999999</v>
      </c>
      <c r="P92" s="19">
        <f>'BCWR - Cat A'!U38</f>
        <v>138516</v>
      </c>
      <c r="Q92" s="19"/>
      <c r="R92" s="19">
        <f>O92-P92</f>
        <v>-1679.0320000000065</v>
      </c>
      <c r="T92" s="19">
        <f>R92</f>
        <v>-1679.0320000000065</v>
      </c>
    </row>
    <row r="93" spans="1:20" x14ac:dyDescent="0.3">
      <c r="O93" s="19"/>
      <c r="P93" s="19"/>
      <c r="Q93" s="19"/>
      <c r="R93" s="19"/>
    </row>
    <row r="94" spans="1:20" x14ac:dyDescent="0.3">
      <c r="O94" s="19"/>
      <c r="P94" s="19"/>
      <c r="Q94" s="19"/>
      <c r="R94" s="19"/>
    </row>
    <row r="95" spans="1:20" x14ac:dyDescent="0.3">
      <c r="A95" t="s">
        <v>8134</v>
      </c>
      <c r="B95" t="s">
        <v>8135</v>
      </c>
      <c r="C95">
        <v>59721</v>
      </c>
      <c r="D95">
        <v>411019</v>
      </c>
      <c r="E95" s="72">
        <v>44600</v>
      </c>
      <c r="G95" s="79">
        <v>1</v>
      </c>
      <c r="H95" t="s">
        <v>8504</v>
      </c>
      <c r="I95" t="s">
        <v>8508</v>
      </c>
      <c r="J95" t="s">
        <v>8505</v>
      </c>
      <c r="K95">
        <v>900</v>
      </c>
      <c r="L95" s="79">
        <v>900</v>
      </c>
      <c r="M95" s="79">
        <v>900</v>
      </c>
      <c r="O95" s="19">
        <f>SUM(M95:M99)*1.117</f>
        <v>20815.294999999998</v>
      </c>
      <c r="P95" s="19">
        <f>'BCWR - Cat A'!U40</f>
        <v>24773.100000000006</v>
      </c>
      <c r="Q95" s="19"/>
      <c r="R95" s="19">
        <v>0</v>
      </c>
    </row>
    <row r="96" spans="1:20" x14ac:dyDescent="0.3">
      <c r="C96" s="44">
        <v>59742</v>
      </c>
      <c r="D96">
        <v>411019</v>
      </c>
      <c r="E96" s="72">
        <v>44616</v>
      </c>
      <c r="F96">
        <v>1</v>
      </c>
      <c r="G96" s="79"/>
      <c r="H96" t="s">
        <v>8504</v>
      </c>
      <c r="I96" t="s">
        <v>8508</v>
      </c>
      <c r="J96" t="s">
        <v>8505</v>
      </c>
      <c r="K96">
        <v>4355</v>
      </c>
      <c r="O96" s="19"/>
      <c r="P96" s="19"/>
      <c r="Q96" s="19"/>
      <c r="R96" s="19"/>
    </row>
    <row r="97" spans="1:20" x14ac:dyDescent="0.3">
      <c r="C97" s="44">
        <v>59742</v>
      </c>
      <c r="D97">
        <v>411361</v>
      </c>
      <c r="E97" s="72">
        <v>44620</v>
      </c>
      <c r="F97">
        <v>1</v>
      </c>
      <c r="G97" s="79"/>
      <c r="H97" t="s">
        <v>8506</v>
      </c>
      <c r="I97" t="s">
        <v>8508</v>
      </c>
      <c r="J97" t="s">
        <v>8509</v>
      </c>
      <c r="K97">
        <v>23652</v>
      </c>
      <c r="O97" s="19"/>
      <c r="P97" s="19"/>
      <c r="Q97" s="19"/>
      <c r="R97" s="19"/>
    </row>
    <row r="98" spans="1:20" x14ac:dyDescent="0.3">
      <c r="C98" s="44">
        <v>59742</v>
      </c>
      <c r="D98">
        <v>411368</v>
      </c>
      <c r="E98" s="72">
        <v>44620</v>
      </c>
      <c r="F98">
        <v>1</v>
      </c>
      <c r="G98" s="79"/>
      <c r="H98" t="s">
        <v>8507</v>
      </c>
      <c r="I98" t="s">
        <v>8508</v>
      </c>
      <c r="J98" t="s">
        <v>8114</v>
      </c>
      <c r="K98">
        <v>5975</v>
      </c>
      <c r="L98">
        <v>5975</v>
      </c>
      <c r="M98">
        <v>5975</v>
      </c>
      <c r="O98" s="19"/>
      <c r="P98" s="19"/>
      <c r="Q98" s="19"/>
      <c r="R98" s="19"/>
    </row>
    <row r="99" spans="1:20" x14ac:dyDescent="0.3">
      <c r="C99" s="44">
        <v>59742</v>
      </c>
      <c r="D99">
        <v>411422</v>
      </c>
      <c r="E99" t="s">
        <v>8545</v>
      </c>
      <c r="G99">
        <v>1</v>
      </c>
      <c r="H99" t="s">
        <v>8546</v>
      </c>
      <c r="I99" t="s">
        <v>8508</v>
      </c>
      <c r="J99" t="s">
        <v>8544</v>
      </c>
      <c r="K99">
        <v>11760</v>
      </c>
      <c r="L99">
        <v>11760</v>
      </c>
      <c r="M99">
        <v>11760</v>
      </c>
      <c r="O99" s="19"/>
      <c r="P99" s="19"/>
      <c r="Q99" s="19"/>
      <c r="R99" s="19"/>
    </row>
    <row r="100" spans="1:20" x14ac:dyDescent="0.3">
      <c r="O100" s="19"/>
      <c r="P100" s="19"/>
      <c r="Q100" s="19"/>
      <c r="R100" s="19"/>
    </row>
    <row r="101" spans="1:20" x14ac:dyDescent="0.3">
      <c r="O101" s="19"/>
      <c r="P101" s="19"/>
      <c r="Q101" s="19"/>
      <c r="R101" s="19"/>
    </row>
    <row r="102" spans="1:20" x14ac:dyDescent="0.3">
      <c r="A102" s="80">
        <v>1.7</v>
      </c>
      <c r="B102" t="s">
        <v>8136</v>
      </c>
      <c r="C102">
        <v>59722</v>
      </c>
      <c r="D102">
        <v>388253</v>
      </c>
      <c r="E102" s="72">
        <v>44083</v>
      </c>
      <c r="G102" s="78">
        <v>1</v>
      </c>
      <c r="H102" t="s">
        <v>8053</v>
      </c>
      <c r="I102" t="s">
        <v>8054</v>
      </c>
      <c r="J102" t="s">
        <v>8118</v>
      </c>
      <c r="K102">
        <v>3570</v>
      </c>
      <c r="L102" s="78">
        <v>3570</v>
      </c>
      <c r="N102" t="s">
        <v>8203</v>
      </c>
      <c r="O102" s="19">
        <f>(M103+M104+M105)*1.117</f>
        <v>53209.411999999997</v>
      </c>
      <c r="P102" s="19">
        <f>'BCWR - Cat A'!U44</f>
        <v>54957</v>
      </c>
      <c r="Q102" s="19"/>
      <c r="R102" s="19">
        <f>O102-P102</f>
        <v>-1747.5880000000034</v>
      </c>
      <c r="T102" s="19">
        <f>R102</f>
        <v>-1747.5880000000034</v>
      </c>
    </row>
    <row r="103" spans="1:20" x14ac:dyDescent="0.3">
      <c r="C103">
        <v>59722</v>
      </c>
      <c r="D103">
        <v>382403</v>
      </c>
      <c r="E103" s="72">
        <v>43978</v>
      </c>
      <c r="F103">
        <v>1</v>
      </c>
      <c r="H103" t="s">
        <v>8137</v>
      </c>
      <c r="I103" t="s">
        <v>8054</v>
      </c>
      <c r="J103" t="s">
        <v>8126</v>
      </c>
      <c r="K103">
        <v>16129</v>
      </c>
      <c r="L103">
        <v>3754</v>
      </c>
      <c r="M103">
        <v>3754</v>
      </c>
      <c r="O103" s="19"/>
      <c r="P103" s="19"/>
      <c r="Q103" s="19"/>
      <c r="R103" s="19"/>
    </row>
    <row r="104" spans="1:20" x14ac:dyDescent="0.3">
      <c r="C104" s="44">
        <v>59743</v>
      </c>
      <c r="D104">
        <v>405337</v>
      </c>
      <c r="E104" s="72">
        <v>44459</v>
      </c>
      <c r="F104">
        <v>1</v>
      </c>
      <c r="H104" t="s">
        <v>8313</v>
      </c>
      <c r="I104" t="s">
        <v>8314</v>
      </c>
      <c r="J104" t="s">
        <v>8122</v>
      </c>
      <c r="K104" s="79">
        <v>7290</v>
      </c>
      <c r="L104" s="79">
        <v>7290</v>
      </c>
      <c r="M104" s="79">
        <v>7290</v>
      </c>
      <c r="N104" s="79"/>
      <c r="O104" s="19"/>
      <c r="P104" s="19"/>
      <c r="Q104" s="19"/>
      <c r="R104" s="19"/>
    </row>
    <row r="105" spans="1:20" x14ac:dyDescent="0.3">
      <c r="C105" s="44">
        <v>59743</v>
      </c>
      <c r="D105">
        <v>396499</v>
      </c>
      <c r="E105" s="72">
        <v>44427</v>
      </c>
      <c r="F105">
        <v>1</v>
      </c>
      <c r="G105" s="79"/>
      <c r="H105" t="s">
        <v>8138</v>
      </c>
      <c r="I105" t="s">
        <v>8048</v>
      </c>
      <c r="J105" t="s">
        <v>8126</v>
      </c>
      <c r="K105">
        <v>68977</v>
      </c>
      <c r="L105" s="79">
        <v>36592</v>
      </c>
      <c r="M105" s="79">
        <v>36592</v>
      </c>
      <c r="O105" s="19"/>
      <c r="P105" s="19"/>
      <c r="Q105" s="19"/>
      <c r="R105" s="19"/>
    </row>
    <row r="106" spans="1:20" x14ac:dyDescent="0.3">
      <c r="S106" s="47">
        <f>SUM(S2:S105)</f>
        <v>261065.53200000001</v>
      </c>
      <c r="T106" s="47">
        <f>SUM(T2:T105)</f>
        <v>202798.11299999995</v>
      </c>
    </row>
    <row r="107" spans="1:20" x14ac:dyDescent="0.3">
      <c r="O107" s="75"/>
      <c r="P107" s="75"/>
      <c r="Q107" s="100" t="s">
        <v>8286</v>
      </c>
      <c r="R107" s="47">
        <f>SUM(R2:R102)</f>
        <v>463863.64500000002</v>
      </c>
    </row>
  </sheetData>
  <printOptions gridLines="1"/>
  <pageMargins left="0.7" right="0.7" top="0.75" bottom="0.75" header="0.3" footer="0.3"/>
  <pageSetup scale="56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543-9EB5-49A7-8AD6-2AA4F72F92B4}">
  <dimension ref="A1:T104"/>
  <sheetViews>
    <sheetView workbookViewId="0">
      <pane xSplit="8" ySplit="1" topLeftCell="K66" activePane="bottomRight" state="frozen"/>
      <selection pane="topRight" activeCell="I1" sqref="I1"/>
      <selection pane="bottomLeft" activeCell="A2" sqref="A2"/>
      <selection pane="bottomRight" activeCell="M70" sqref="M70:M73"/>
    </sheetView>
  </sheetViews>
  <sheetFormatPr defaultRowHeight="14.4" x14ac:dyDescent="0.3"/>
  <cols>
    <col min="1" max="1" width="11.77734375" customWidth="1"/>
    <col min="2" max="2" width="15.33203125" customWidth="1"/>
    <col min="4" max="5" width="10.33203125" customWidth="1"/>
    <col min="8" max="8" width="30.44140625" customWidth="1"/>
    <col min="9" max="9" width="14.6640625" customWidth="1"/>
    <col min="10" max="10" width="32.21875" customWidth="1"/>
    <col min="12" max="12" width="12.5546875" customWidth="1"/>
    <col min="13" max="13" width="13.6640625" customWidth="1"/>
    <col min="14" max="14" width="18.21875" hidden="1" customWidth="1"/>
    <col min="15" max="15" width="11.33203125" style="19" customWidth="1"/>
    <col min="16" max="16" width="10.6640625" style="19" customWidth="1"/>
    <col min="17" max="17" width="21.21875" customWidth="1"/>
    <col min="18" max="18" width="13.44140625" customWidth="1"/>
    <col min="19" max="20" width="12.77734375" customWidth="1"/>
  </cols>
  <sheetData>
    <row r="1" spans="1:20" ht="115.2" x14ac:dyDescent="0.3">
      <c r="A1" s="44" t="s">
        <v>8030</v>
      </c>
      <c r="B1" s="44" t="s">
        <v>8031</v>
      </c>
      <c r="C1" s="44" t="s">
        <v>8032</v>
      </c>
      <c r="D1" s="44" t="s">
        <v>8033</v>
      </c>
      <c r="E1" s="44" t="s">
        <v>8041</v>
      </c>
      <c r="F1" s="44" t="s">
        <v>8034</v>
      </c>
      <c r="G1" s="44" t="s">
        <v>8035</v>
      </c>
      <c r="H1" s="44" t="s">
        <v>8036</v>
      </c>
      <c r="I1" s="44" t="s">
        <v>8046</v>
      </c>
      <c r="J1" s="44" t="s">
        <v>8043</v>
      </c>
      <c r="K1" s="44" t="s">
        <v>8037</v>
      </c>
      <c r="L1" s="77" t="s">
        <v>8209</v>
      </c>
      <c r="M1" s="77" t="s">
        <v>8210</v>
      </c>
      <c r="N1" s="44" t="s">
        <v>8199</v>
      </c>
      <c r="O1" s="97" t="s">
        <v>8219</v>
      </c>
      <c r="P1" s="101" t="s">
        <v>8206</v>
      </c>
      <c r="Q1" s="82" t="s">
        <v>8207</v>
      </c>
      <c r="R1" s="96" t="s">
        <v>8208</v>
      </c>
      <c r="S1" s="77" t="s">
        <v>8280</v>
      </c>
      <c r="T1" s="77" t="s">
        <v>8281</v>
      </c>
    </row>
    <row r="2" spans="1:20" x14ac:dyDescent="0.3">
      <c r="A2" s="166" t="s">
        <v>8653</v>
      </c>
      <c r="B2" s="166" t="s">
        <v>8654</v>
      </c>
      <c r="C2" s="44"/>
      <c r="D2" s="44"/>
      <c r="E2" s="44"/>
      <c r="F2" s="44"/>
      <c r="G2" s="44"/>
      <c r="H2" s="44"/>
      <c r="I2" s="44"/>
      <c r="J2" s="44"/>
      <c r="K2" s="44"/>
      <c r="L2" s="77"/>
      <c r="M2" s="170"/>
      <c r="N2" s="166"/>
      <c r="O2" s="168"/>
      <c r="P2" s="168"/>
      <c r="Q2" s="169"/>
      <c r="R2" s="169"/>
      <c r="S2" s="170"/>
      <c r="T2" s="170"/>
    </row>
    <row r="3" spans="1:20" x14ac:dyDescent="0.3">
      <c r="A3" s="44"/>
      <c r="B3" s="44"/>
      <c r="C3" s="166">
        <v>16717</v>
      </c>
      <c r="D3" s="166">
        <v>414003</v>
      </c>
      <c r="E3" s="167">
        <v>44662</v>
      </c>
      <c r="F3" s="166"/>
      <c r="G3" s="166">
        <v>1</v>
      </c>
      <c r="H3" s="166" t="s">
        <v>8655</v>
      </c>
      <c r="I3" s="166"/>
      <c r="J3" s="166"/>
      <c r="K3" s="166">
        <v>1625</v>
      </c>
      <c r="L3" s="77"/>
      <c r="M3" s="170"/>
      <c r="N3" s="166"/>
      <c r="O3" s="168"/>
      <c r="P3" s="168"/>
      <c r="Q3" s="169"/>
      <c r="R3" s="169"/>
      <c r="S3" s="170"/>
      <c r="T3" s="170"/>
    </row>
    <row r="4" spans="1:20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77"/>
      <c r="M4" s="77"/>
      <c r="N4" s="44"/>
      <c r="O4" s="168"/>
      <c r="P4" s="168"/>
      <c r="Q4" s="169"/>
      <c r="R4" s="169"/>
      <c r="S4" s="77"/>
      <c r="T4" s="77"/>
    </row>
    <row r="5" spans="1:20" x14ac:dyDescent="0.3">
      <c r="A5" t="s">
        <v>8140</v>
      </c>
      <c r="B5" t="s">
        <v>8141</v>
      </c>
      <c r="C5">
        <v>16718</v>
      </c>
      <c r="D5">
        <v>384315</v>
      </c>
      <c r="E5" s="72">
        <v>44147</v>
      </c>
      <c r="F5">
        <v>1</v>
      </c>
      <c r="G5" s="79"/>
      <c r="H5" t="s">
        <v>8142</v>
      </c>
      <c r="I5" t="s">
        <v>8143</v>
      </c>
      <c r="J5" t="s">
        <v>8144</v>
      </c>
      <c r="K5">
        <v>247261</v>
      </c>
      <c r="L5" s="79"/>
      <c r="O5" s="19">
        <f>SUM(M5:M25)*1.117</f>
        <v>670102.821</v>
      </c>
      <c r="P5" s="19">
        <f>'BCWR - Cat C'!Y44 +'BCWR - Cat C'!Y69+'BCWR - Cat C'!Y80</f>
        <v>590300</v>
      </c>
      <c r="Q5" t="s">
        <v>8363</v>
      </c>
      <c r="R5" s="19">
        <f>O5-P5</f>
        <v>79802.820999999996</v>
      </c>
      <c r="S5" s="19">
        <f>R5-T5</f>
        <v>71396.278999999995</v>
      </c>
      <c r="T5" s="19">
        <f>1.117*(SUM(M14,M13,M8,M9))</f>
        <v>8406.5419999999995</v>
      </c>
    </row>
    <row r="6" spans="1:20" x14ac:dyDescent="0.3">
      <c r="C6">
        <v>16718</v>
      </c>
      <c r="D6">
        <v>397827</v>
      </c>
      <c r="E6" s="72">
        <v>44350</v>
      </c>
      <c r="F6">
        <v>1</v>
      </c>
      <c r="H6" t="s">
        <v>8146</v>
      </c>
      <c r="I6" t="s">
        <v>8145</v>
      </c>
      <c r="J6" t="s">
        <v>8147</v>
      </c>
      <c r="K6">
        <v>31550</v>
      </c>
      <c r="Q6" t="s">
        <v>8229</v>
      </c>
    </row>
    <row r="7" spans="1:20" x14ac:dyDescent="0.3">
      <c r="C7">
        <v>16718</v>
      </c>
      <c r="D7">
        <v>404025</v>
      </c>
      <c r="E7" s="72">
        <v>44428</v>
      </c>
      <c r="G7">
        <v>1</v>
      </c>
      <c r="H7" t="s">
        <v>8315</v>
      </c>
      <c r="I7" t="s">
        <v>8145</v>
      </c>
      <c r="J7" t="s">
        <v>8148</v>
      </c>
      <c r="K7">
        <v>2852</v>
      </c>
      <c r="L7" s="79">
        <v>300</v>
      </c>
      <c r="M7" s="79">
        <v>300</v>
      </c>
      <c r="N7" s="79"/>
    </row>
    <row r="8" spans="1:20" x14ac:dyDescent="0.3">
      <c r="C8">
        <v>16718</v>
      </c>
      <c r="D8">
        <v>409081</v>
      </c>
      <c r="E8" s="72">
        <v>44547</v>
      </c>
      <c r="G8">
        <v>1</v>
      </c>
      <c r="H8" t="s">
        <v>8429</v>
      </c>
      <c r="I8" t="s">
        <v>8430</v>
      </c>
      <c r="J8" t="s">
        <v>8460</v>
      </c>
      <c r="K8">
        <v>4275</v>
      </c>
      <c r="L8" s="79">
        <v>4275</v>
      </c>
      <c r="M8" s="79">
        <v>4275</v>
      </c>
      <c r="N8" s="79"/>
    </row>
    <row r="9" spans="1:20" x14ac:dyDescent="0.3">
      <c r="C9">
        <v>16718</v>
      </c>
      <c r="D9">
        <v>409366</v>
      </c>
      <c r="E9" s="72">
        <v>44558</v>
      </c>
      <c r="G9">
        <v>1</v>
      </c>
      <c r="H9" t="s">
        <v>8459</v>
      </c>
      <c r="I9" t="s">
        <v>8430</v>
      </c>
      <c r="J9" t="s">
        <v>8431</v>
      </c>
      <c r="K9">
        <v>3478</v>
      </c>
      <c r="L9" s="79">
        <v>850</v>
      </c>
      <c r="M9" s="79">
        <v>850</v>
      </c>
      <c r="N9" s="79"/>
    </row>
    <row r="10" spans="1:20" x14ac:dyDescent="0.3">
      <c r="C10">
        <v>16718</v>
      </c>
      <c r="D10">
        <v>409773</v>
      </c>
      <c r="E10" s="72">
        <v>44582</v>
      </c>
      <c r="F10">
        <v>1</v>
      </c>
      <c r="H10" t="s">
        <v>8461</v>
      </c>
      <c r="I10" t="s">
        <v>8145</v>
      </c>
      <c r="J10" t="s">
        <v>8462</v>
      </c>
      <c r="K10">
        <v>4993</v>
      </c>
      <c r="L10" s="79">
        <v>4993</v>
      </c>
      <c r="M10" s="79">
        <v>4993</v>
      </c>
      <c r="N10" s="79"/>
    </row>
    <row r="11" spans="1:20" x14ac:dyDescent="0.3">
      <c r="C11">
        <v>16718</v>
      </c>
      <c r="D11">
        <v>409980</v>
      </c>
      <c r="E11" s="72">
        <v>44592</v>
      </c>
      <c r="F11">
        <v>1</v>
      </c>
      <c r="H11" t="s">
        <v>8463</v>
      </c>
      <c r="I11" t="s">
        <v>8145</v>
      </c>
      <c r="J11" t="s">
        <v>8312</v>
      </c>
      <c r="K11">
        <v>3185</v>
      </c>
      <c r="L11" s="79">
        <v>3185</v>
      </c>
      <c r="M11" s="79">
        <v>3185</v>
      </c>
      <c r="N11" s="79"/>
    </row>
    <row r="12" spans="1:20" x14ac:dyDescent="0.3">
      <c r="C12">
        <v>16718</v>
      </c>
      <c r="D12">
        <v>410125</v>
      </c>
      <c r="E12" s="72">
        <v>44585</v>
      </c>
      <c r="F12">
        <v>1</v>
      </c>
      <c r="H12" t="s">
        <v>8464</v>
      </c>
      <c r="I12" t="s">
        <v>8145</v>
      </c>
      <c r="J12" t="s">
        <v>8465</v>
      </c>
      <c r="K12">
        <v>379</v>
      </c>
      <c r="L12" s="79"/>
      <c r="M12" s="79"/>
      <c r="N12" s="79"/>
    </row>
    <row r="13" spans="1:20" x14ac:dyDescent="0.3">
      <c r="C13">
        <v>16718</v>
      </c>
      <c r="D13">
        <v>410210</v>
      </c>
      <c r="E13" s="72">
        <v>44581</v>
      </c>
      <c r="G13">
        <v>1</v>
      </c>
      <c r="H13" t="s">
        <v>8475</v>
      </c>
      <c r="I13" t="s">
        <v>8466</v>
      </c>
      <c r="J13" t="s">
        <v>8467</v>
      </c>
      <c r="K13">
        <v>8223</v>
      </c>
      <c r="L13" s="79">
        <v>1053</v>
      </c>
      <c r="M13" s="79">
        <v>1053</v>
      </c>
      <c r="N13" s="79"/>
    </row>
    <row r="14" spans="1:20" x14ac:dyDescent="0.3">
      <c r="C14">
        <v>16718</v>
      </c>
      <c r="D14">
        <v>410334</v>
      </c>
      <c r="E14" s="72">
        <v>44594</v>
      </c>
      <c r="F14">
        <v>1</v>
      </c>
      <c r="H14" t="s">
        <v>8468</v>
      </c>
      <c r="I14" t="s">
        <v>8469</v>
      </c>
      <c r="J14" t="s">
        <v>8460</v>
      </c>
      <c r="K14">
        <v>2422</v>
      </c>
      <c r="L14" s="79">
        <v>1348</v>
      </c>
      <c r="M14" s="79">
        <v>1348</v>
      </c>
      <c r="N14" s="79"/>
    </row>
    <row r="15" spans="1:20" x14ac:dyDescent="0.3">
      <c r="C15">
        <v>16718</v>
      </c>
      <c r="D15">
        <v>410550</v>
      </c>
      <c r="E15" s="72">
        <v>44593</v>
      </c>
      <c r="F15">
        <v>1</v>
      </c>
      <c r="H15" t="s">
        <v>8510</v>
      </c>
      <c r="I15" t="s">
        <v>8145</v>
      </c>
      <c r="J15" t="s">
        <v>8148</v>
      </c>
      <c r="K15">
        <v>738</v>
      </c>
      <c r="L15" s="79">
        <v>738</v>
      </c>
      <c r="M15" s="79">
        <v>738</v>
      </c>
      <c r="N15" s="79"/>
    </row>
    <row r="16" spans="1:20" x14ac:dyDescent="0.3">
      <c r="C16">
        <v>16718</v>
      </c>
      <c r="D16">
        <v>410808</v>
      </c>
      <c r="E16" s="72">
        <v>44596</v>
      </c>
      <c r="F16">
        <v>1</v>
      </c>
      <c r="H16" t="s">
        <v>8511</v>
      </c>
      <c r="I16" t="s">
        <v>8145</v>
      </c>
      <c r="J16" t="s">
        <v>8148</v>
      </c>
      <c r="K16">
        <v>2155</v>
      </c>
      <c r="L16" s="79">
        <v>1945</v>
      </c>
      <c r="M16" s="79">
        <v>1945</v>
      </c>
      <c r="N16" s="79"/>
    </row>
    <row r="17" spans="1:20" x14ac:dyDescent="0.3">
      <c r="C17">
        <v>16718</v>
      </c>
      <c r="D17">
        <v>410930</v>
      </c>
      <c r="E17" s="72">
        <v>44607</v>
      </c>
      <c r="F17">
        <v>1</v>
      </c>
      <c r="H17" t="s">
        <v>8512</v>
      </c>
      <c r="I17" t="s">
        <v>8469</v>
      </c>
      <c r="J17" t="s">
        <v>8460</v>
      </c>
      <c r="K17">
        <v>1298</v>
      </c>
      <c r="L17" s="79"/>
      <c r="M17" s="79"/>
      <c r="N17" s="79"/>
    </row>
    <row r="18" spans="1:20" x14ac:dyDescent="0.3">
      <c r="C18">
        <v>16718</v>
      </c>
      <c r="D18">
        <v>411110</v>
      </c>
      <c r="E18" s="72">
        <v>44601</v>
      </c>
      <c r="G18">
        <v>1</v>
      </c>
      <c r="H18" t="s">
        <v>8513</v>
      </c>
      <c r="I18" t="s">
        <v>8514</v>
      </c>
      <c r="J18" t="s">
        <v>8515</v>
      </c>
      <c r="K18">
        <v>454</v>
      </c>
      <c r="L18" s="79">
        <v>151</v>
      </c>
      <c r="M18" s="79">
        <v>151</v>
      </c>
      <c r="N18" s="79"/>
    </row>
    <row r="19" spans="1:20" x14ac:dyDescent="0.3">
      <c r="C19">
        <v>16718</v>
      </c>
      <c r="D19">
        <v>411559</v>
      </c>
      <c r="E19" s="72">
        <v>44610</v>
      </c>
      <c r="G19">
        <v>1</v>
      </c>
      <c r="H19" t="s">
        <v>8550</v>
      </c>
      <c r="I19" t="s">
        <v>8466</v>
      </c>
      <c r="J19" t="s">
        <v>8445</v>
      </c>
      <c r="K19">
        <v>3446</v>
      </c>
      <c r="L19" s="79">
        <v>90</v>
      </c>
      <c r="M19" s="79">
        <v>90</v>
      </c>
      <c r="N19" s="79"/>
    </row>
    <row r="20" spans="1:20" x14ac:dyDescent="0.3">
      <c r="C20">
        <v>16718</v>
      </c>
      <c r="D20">
        <v>411560</v>
      </c>
      <c r="E20" s="72">
        <v>44648</v>
      </c>
      <c r="F20">
        <v>1</v>
      </c>
      <c r="H20" t="s">
        <v>8551</v>
      </c>
      <c r="I20" t="s">
        <v>8469</v>
      </c>
      <c r="J20" t="s">
        <v>8552</v>
      </c>
      <c r="K20">
        <v>10554</v>
      </c>
      <c r="L20" s="79">
        <v>10554</v>
      </c>
      <c r="M20" s="79">
        <v>10554</v>
      </c>
      <c r="N20" s="79"/>
    </row>
    <row r="21" spans="1:20" x14ac:dyDescent="0.3">
      <c r="C21">
        <v>16718</v>
      </c>
      <c r="D21">
        <v>412079</v>
      </c>
      <c r="E21" s="72">
        <v>44641</v>
      </c>
      <c r="F21">
        <v>1</v>
      </c>
      <c r="H21" t="s">
        <v>8553</v>
      </c>
      <c r="I21" t="s">
        <v>8469</v>
      </c>
      <c r="J21" t="s">
        <v>8445</v>
      </c>
      <c r="K21">
        <v>1111</v>
      </c>
      <c r="L21" s="79">
        <v>172</v>
      </c>
      <c r="M21" s="79">
        <v>172</v>
      </c>
      <c r="N21" s="79"/>
    </row>
    <row r="22" spans="1:20" x14ac:dyDescent="0.3">
      <c r="C22">
        <v>16718</v>
      </c>
      <c r="D22">
        <v>412132</v>
      </c>
      <c r="E22" s="72">
        <v>44630</v>
      </c>
      <c r="F22">
        <v>1</v>
      </c>
      <c r="H22" t="s">
        <v>8554</v>
      </c>
      <c r="I22" t="s">
        <v>8469</v>
      </c>
      <c r="J22" t="s">
        <v>8474</v>
      </c>
      <c r="K22">
        <v>4231</v>
      </c>
      <c r="L22" s="79">
        <v>4231</v>
      </c>
      <c r="M22" s="79">
        <v>4231</v>
      </c>
      <c r="N22" s="79"/>
    </row>
    <row r="23" spans="1:20" x14ac:dyDescent="0.3">
      <c r="C23">
        <v>16718</v>
      </c>
      <c r="D23">
        <v>412370</v>
      </c>
      <c r="E23" s="72">
        <v>44651</v>
      </c>
      <c r="F23">
        <v>1</v>
      </c>
      <c r="H23" t="s">
        <v>8555</v>
      </c>
      <c r="I23" t="s">
        <v>8469</v>
      </c>
      <c r="J23" t="s">
        <v>8445</v>
      </c>
      <c r="K23">
        <v>849</v>
      </c>
      <c r="L23" s="79">
        <v>849</v>
      </c>
      <c r="M23" s="79">
        <v>849</v>
      </c>
      <c r="N23" s="79"/>
    </row>
    <row r="24" spans="1:20" x14ac:dyDescent="0.3">
      <c r="C24">
        <v>16718</v>
      </c>
      <c r="D24">
        <v>412750</v>
      </c>
      <c r="E24" s="72">
        <v>44637</v>
      </c>
      <c r="F24">
        <v>1</v>
      </c>
      <c r="H24" t="s">
        <v>8556</v>
      </c>
      <c r="I24" t="s">
        <v>8466</v>
      </c>
      <c r="J24" t="s">
        <v>8445</v>
      </c>
      <c r="K24">
        <v>1542</v>
      </c>
      <c r="L24" s="79">
        <v>1542</v>
      </c>
      <c r="M24" s="79">
        <v>1542</v>
      </c>
      <c r="N24" s="79"/>
    </row>
    <row r="25" spans="1:20" x14ac:dyDescent="0.3">
      <c r="C25">
        <v>16718</v>
      </c>
      <c r="D25">
        <v>362765</v>
      </c>
      <c r="E25" s="72">
        <v>43613</v>
      </c>
      <c r="F25">
        <v>1</v>
      </c>
      <c r="H25" t="s">
        <v>8149</v>
      </c>
      <c r="I25" t="s">
        <v>8150</v>
      </c>
      <c r="J25" t="s">
        <v>8316</v>
      </c>
      <c r="K25">
        <v>1565660</v>
      </c>
      <c r="L25">
        <v>563637</v>
      </c>
      <c r="M25">
        <v>563637</v>
      </c>
    </row>
    <row r="26" spans="1:20" x14ac:dyDescent="0.3">
      <c r="C26">
        <v>16718</v>
      </c>
      <c r="D26">
        <v>414130</v>
      </c>
      <c r="E26" s="72"/>
      <c r="G26">
        <v>1</v>
      </c>
      <c r="H26" t="s">
        <v>8656</v>
      </c>
      <c r="I26" t="s">
        <v>8145</v>
      </c>
      <c r="K26">
        <v>1725</v>
      </c>
    </row>
    <row r="29" spans="1:20" x14ac:dyDescent="0.3">
      <c r="A29" t="s">
        <v>8151</v>
      </c>
      <c r="B29" t="s">
        <v>8152</v>
      </c>
      <c r="C29">
        <v>16719</v>
      </c>
      <c r="D29">
        <v>412094</v>
      </c>
      <c r="E29" s="72">
        <v>44623</v>
      </c>
      <c r="G29">
        <v>1</v>
      </c>
      <c r="H29" t="s">
        <v>8557</v>
      </c>
      <c r="I29" t="s">
        <v>8153</v>
      </c>
      <c r="J29" t="s">
        <v>8558</v>
      </c>
      <c r="K29">
        <v>2147</v>
      </c>
      <c r="L29">
        <v>2294</v>
      </c>
      <c r="M29">
        <v>2294</v>
      </c>
      <c r="O29" s="19">
        <f>SUM(M29)*1.117</f>
        <v>2562.3980000000001</v>
      </c>
      <c r="P29" s="19">
        <f>'BCWR - Cat C'!Y105</f>
        <v>0</v>
      </c>
      <c r="R29" s="19">
        <f>O29-P29</f>
        <v>2562.3980000000001</v>
      </c>
      <c r="S29" s="19">
        <f>R29</f>
        <v>2562.3980000000001</v>
      </c>
    </row>
    <row r="32" spans="1:20" x14ac:dyDescent="0.3">
      <c r="A32" t="s">
        <v>8154</v>
      </c>
      <c r="B32" t="s">
        <v>8155</v>
      </c>
      <c r="C32">
        <v>16722</v>
      </c>
      <c r="D32">
        <v>364436</v>
      </c>
      <c r="E32" s="72">
        <v>43739</v>
      </c>
      <c r="F32">
        <v>1</v>
      </c>
      <c r="H32" t="s">
        <v>8288</v>
      </c>
      <c r="I32" t="s">
        <v>8156</v>
      </c>
      <c r="J32" t="s">
        <v>8205</v>
      </c>
      <c r="K32">
        <v>11878</v>
      </c>
      <c r="L32">
        <v>14254</v>
      </c>
      <c r="M32">
        <v>14254</v>
      </c>
      <c r="O32" s="19">
        <f>SUM(M32)*1.117</f>
        <v>15921.718000000001</v>
      </c>
      <c r="P32" s="19">
        <v>0</v>
      </c>
      <c r="R32" s="19">
        <f>O32-P32</f>
        <v>15921.718000000001</v>
      </c>
      <c r="T32" s="19">
        <f>R32</f>
        <v>15921.718000000001</v>
      </c>
    </row>
    <row r="33" spans="1:20" x14ac:dyDescent="0.3">
      <c r="E33" s="72"/>
    </row>
    <row r="35" spans="1:20" ht="28.8" x14ac:dyDescent="0.3">
      <c r="A35" t="s">
        <v>8157</v>
      </c>
      <c r="B35" s="71" t="s">
        <v>8158</v>
      </c>
      <c r="C35">
        <v>16723</v>
      </c>
      <c r="D35">
        <v>389021</v>
      </c>
      <c r="E35" s="72">
        <v>44110</v>
      </c>
      <c r="F35">
        <v>1</v>
      </c>
      <c r="H35" t="s">
        <v>8317</v>
      </c>
      <c r="I35" t="s">
        <v>8376</v>
      </c>
      <c r="J35" t="s">
        <v>8160</v>
      </c>
      <c r="K35">
        <v>151555</v>
      </c>
      <c r="L35">
        <v>4777</v>
      </c>
      <c r="M35">
        <v>4777</v>
      </c>
      <c r="O35" s="19">
        <f>SUM(M35:M52)*1.117</f>
        <v>107252.106</v>
      </c>
      <c r="P35" s="19">
        <f>'BCWR - Cat C'!Y230</f>
        <v>76835.500000000015</v>
      </c>
      <c r="Q35" t="s">
        <v>8364</v>
      </c>
      <c r="R35" s="19">
        <f>O35-P35</f>
        <v>30416.605999999985</v>
      </c>
      <c r="T35" s="19">
        <f>R35-S35</f>
        <v>30416.605999999985</v>
      </c>
    </row>
    <row r="36" spans="1:20" x14ac:dyDescent="0.3">
      <c r="B36" s="71"/>
      <c r="C36">
        <v>16723</v>
      </c>
      <c r="D36">
        <v>389300</v>
      </c>
      <c r="E36" s="72">
        <v>44110</v>
      </c>
      <c r="F36">
        <v>1</v>
      </c>
      <c r="H36" t="s">
        <v>8375</v>
      </c>
      <c r="I36" t="s">
        <v>8376</v>
      </c>
      <c r="J36" t="s">
        <v>8374</v>
      </c>
      <c r="K36">
        <v>158000</v>
      </c>
      <c r="L36">
        <v>22507</v>
      </c>
      <c r="M36">
        <v>22507</v>
      </c>
      <c r="R36" s="19"/>
      <c r="T36" s="19"/>
    </row>
    <row r="37" spans="1:20" x14ac:dyDescent="0.3">
      <c r="C37">
        <v>16723</v>
      </c>
      <c r="D37">
        <v>404029</v>
      </c>
      <c r="E37" s="72">
        <v>44449</v>
      </c>
      <c r="F37">
        <v>1</v>
      </c>
      <c r="H37" t="s">
        <v>8290</v>
      </c>
      <c r="I37" t="s">
        <v>8161</v>
      </c>
      <c r="J37" t="s">
        <v>8289</v>
      </c>
      <c r="K37">
        <v>2979</v>
      </c>
    </row>
    <row r="38" spans="1:20" x14ac:dyDescent="0.3">
      <c r="C38">
        <v>16723</v>
      </c>
      <c r="D38">
        <v>406587</v>
      </c>
      <c r="E38" s="72">
        <v>44489</v>
      </c>
      <c r="F38">
        <v>1</v>
      </c>
      <c r="H38" t="s">
        <v>8442</v>
      </c>
      <c r="I38" t="s">
        <v>8094</v>
      </c>
      <c r="J38" t="s">
        <v>8443</v>
      </c>
      <c r="K38">
        <v>27250</v>
      </c>
      <c r="L38">
        <v>27250</v>
      </c>
      <c r="M38">
        <v>27250</v>
      </c>
    </row>
    <row r="39" spans="1:20" x14ac:dyDescent="0.3">
      <c r="C39">
        <v>16723</v>
      </c>
      <c r="D39">
        <v>407887</v>
      </c>
      <c r="E39" s="72">
        <v>44524</v>
      </c>
      <c r="F39">
        <v>1</v>
      </c>
      <c r="H39" t="s">
        <v>8380</v>
      </c>
      <c r="I39" t="s">
        <v>8161</v>
      </c>
      <c r="J39" t="s">
        <v>8406</v>
      </c>
      <c r="K39">
        <v>1106</v>
      </c>
      <c r="L39">
        <v>1106</v>
      </c>
      <c r="M39">
        <v>1106</v>
      </c>
    </row>
    <row r="40" spans="1:20" x14ac:dyDescent="0.3">
      <c r="C40">
        <v>16723</v>
      </c>
      <c r="D40">
        <v>408093</v>
      </c>
      <c r="E40" s="72">
        <v>44523</v>
      </c>
      <c r="G40">
        <v>1</v>
      </c>
      <c r="H40" t="s">
        <v>8432</v>
      </c>
      <c r="I40" t="s">
        <v>8433</v>
      </c>
      <c r="J40" t="s">
        <v>8434</v>
      </c>
      <c r="K40">
        <v>5267</v>
      </c>
      <c r="L40">
        <v>3760</v>
      </c>
      <c r="M40">
        <v>3760</v>
      </c>
    </row>
    <row r="41" spans="1:20" x14ac:dyDescent="0.3">
      <c r="C41">
        <v>16723</v>
      </c>
      <c r="D41">
        <v>408328</v>
      </c>
      <c r="E41" s="72">
        <v>44537</v>
      </c>
      <c r="F41">
        <v>1</v>
      </c>
      <c r="H41" t="s">
        <v>8435</v>
      </c>
      <c r="I41" t="s">
        <v>8161</v>
      </c>
      <c r="J41" t="s">
        <v>8436</v>
      </c>
      <c r="K41">
        <v>3418</v>
      </c>
    </row>
    <row r="42" spans="1:20" x14ac:dyDescent="0.3">
      <c r="C42">
        <v>16723</v>
      </c>
      <c r="D42">
        <v>409048</v>
      </c>
      <c r="E42" s="72" t="s">
        <v>8438</v>
      </c>
      <c r="G42">
        <v>1</v>
      </c>
      <c r="H42" t="s">
        <v>8439</v>
      </c>
      <c r="I42" t="s">
        <v>8161</v>
      </c>
      <c r="J42" t="s">
        <v>8437</v>
      </c>
      <c r="K42">
        <v>3127</v>
      </c>
      <c r="L42">
        <v>3127</v>
      </c>
      <c r="M42">
        <v>3127</v>
      </c>
    </row>
    <row r="43" spans="1:20" x14ac:dyDescent="0.3">
      <c r="C43">
        <v>16723</v>
      </c>
      <c r="D43">
        <v>409146</v>
      </c>
      <c r="E43" s="72">
        <v>44550</v>
      </c>
      <c r="G43">
        <v>1</v>
      </c>
      <c r="H43" t="s">
        <v>8440</v>
      </c>
      <c r="I43" t="s">
        <v>8161</v>
      </c>
      <c r="J43" t="s">
        <v>8379</v>
      </c>
      <c r="K43">
        <v>6958</v>
      </c>
      <c r="L43">
        <v>1379</v>
      </c>
      <c r="M43">
        <v>1379</v>
      </c>
    </row>
    <row r="44" spans="1:20" x14ac:dyDescent="0.3">
      <c r="C44">
        <v>16723</v>
      </c>
      <c r="D44">
        <v>409173</v>
      </c>
      <c r="E44" s="72">
        <v>44551</v>
      </c>
      <c r="G44">
        <v>1</v>
      </c>
      <c r="H44" t="s">
        <v>8441</v>
      </c>
      <c r="I44" t="s">
        <v>8161</v>
      </c>
      <c r="J44" t="s">
        <v>8437</v>
      </c>
      <c r="K44">
        <v>626</v>
      </c>
      <c r="L44">
        <v>695</v>
      </c>
      <c r="M44">
        <v>695</v>
      </c>
    </row>
    <row r="45" spans="1:20" x14ac:dyDescent="0.3">
      <c r="C45">
        <v>16723</v>
      </c>
      <c r="D45">
        <v>409623</v>
      </c>
      <c r="E45" s="72">
        <v>44588</v>
      </c>
      <c r="F45">
        <v>1</v>
      </c>
      <c r="H45" t="s">
        <v>8472</v>
      </c>
      <c r="I45" t="s">
        <v>8094</v>
      </c>
      <c r="J45" t="s">
        <v>8473</v>
      </c>
      <c r="K45">
        <v>23278</v>
      </c>
      <c r="L45">
        <v>23278</v>
      </c>
      <c r="M45">
        <v>23278</v>
      </c>
    </row>
    <row r="46" spans="1:20" x14ac:dyDescent="0.3">
      <c r="C46">
        <v>16723</v>
      </c>
      <c r="D46">
        <v>410595</v>
      </c>
      <c r="E46" s="72">
        <v>44595</v>
      </c>
      <c r="F46">
        <v>1</v>
      </c>
      <c r="H46" t="s">
        <v>8516</v>
      </c>
      <c r="I46" t="s">
        <v>8113</v>
      </c>
      <c r="J46" t="s">
        <v>8517</v>
      </c>
      <c r="K46">
        <v>3128</v>
      </c>
      <c r="L46">
        <v>3128</v>
      </c>
      <c r="M46">
        <v>3128</v>
      </c>
    </row>
    <row r="47" spans="1:20" x14ac:dyDescent="0.3">
      <c r="C47">
        <v>16723</v>
      </c>
      <c r="D47">
        <v>411305</v>
      </c>
      <c r="E47" s="72">
        <v>44608</v>
      </c>
      <c r="F47">
        <v>1</v>
      </c>
      <c r="H47" t="s">
        <v>8518</v>
      </c>
      <c r="I47" t="s">
        <v>8403</v>
      </c>
      <c r="J47" t="s">
        <v>8519</v>
      </c>
      <c r="K47">
        <v>8052</v>
      </c>
      <c r="L47">
        <v>150</v>
      </c>
      <c r="M47">
        <v>150</v>
      </c>
    </row>
    <row r="48" spans="1:20" x14ac:dyDescent="0.3">
      <c r="C48">
        <v>16723</v>
      </c>
      <c r="D48">
        <v>411697</v>
      </c>
      <c r="E48" s="72">
        <v>44624</v>
      </c>
      <c r="F48">
        <v>1</v>
      </c>
      <c r="H48" t="s">
        <v>8559</v>
      </c>
      <c r="I48" t="s">
        <v>8561</v>
      </c>
      <c r="J48" t="s">
        <v>8377</v>
      </c>
      <c r="K48">
        <v>1420</v>
      </c>
      <c r="L48">
        <v>576</v>
      </c>
      <c r="M48">
        <v>576</v>
      </c>
    </row>
    <row r="49" spans="1:20" x14ac:dyDescent="0.3">
      <c r="C49">
        <v>16723</v>
      </c>
      <c r="D49">
        <v>412215</v>
      </c>
      <c r="E49" s="72">
        <v>44634</v>
      </c>
      <c r="F49">
        <v>1</v>
      </c>
      <c r="H49" t="s">
        <v>8560</v>
      </c>
      <c r="I49" t="s">
        <v>8311</v>
      </c>
      <c r="J49" t="s">
        <v>8377</v>
      </c>
      <c r="K49">
        <v>1669</v>
      </c>
      <c r="L49">
        <v>562</v>
      </c>
      <c r="M49">
        <v>562</v>
      </c>
    </row>
    <row r="50" spans="1:20" x14ac:dyDescent="0.3">
      <c r="C50">
        <v>16723</v>
      </c>
      <c r="D50">
        <v>413037</v>
      </c>
      <c r="E50" s="72">
        <v>44648</v>
      </c>
      <c r="F50">
        <v>1</v>
      </c>
      <c r="H50" t="s">
        <v>8163</v>
      </c>
      <c r="I50" t="s">
        <v>8561</v>
      </c>
      <c r="J50" t="s">
        <v>8307</v>
      </c>
      <c r="K50">
        <v>800</v>
      </c>
      <c r="L50">
        <v>500</v>
      </c>
      <c r="M50">
        <v>500</v>
      </c>
    </row>
    <row r="51" spans="1:20" x14ac:dyDescent="0.3">
      <c r="C51">
        <v>16723</v>
      </c>
      <c r="D51">
        <v>413837</v>
      </c>
      <c r="E51" s="72"/>
      <c r="G51">
        <v>1</v>
      </c>
      <c r="H51" t="s">
        <v>8666</v>
      </c>
      <c r="I51" t="s">
        <v>8311</v>
      </c>
      <c r="K51">
        <v>3000</v>
      </c>
    </row>
    <row r="52" spans="1:20" x14ac:dyDescent="0.3">
      <c r="C52">
        <v>16723</v>
      </c>
      <c r="D52">
        <v>414026</v>
      </c>
      <c r="E52" s="72"/>
      <c r="G52">
        <v>1</v>
      </c>
      <c r="H52" t="s">
        <v>8657</v>
      </c>
      <c r="I52" t="s">
        <v>8311</v>
      </c>
      <c r="J52" t="s">
        <v>8658</v>
      </c>
      <c r="K52">
        <v>3223</v>
      </c>
      <c r="L52">
        <v>3223</v>
      </c>
      <c r="M52">
        <v>3223</v>
      </c>
    </row>
    <row r="53" spans="1:20" x14ac:dyDescent="0.3">
      <c r="E53" s="72"/>
      <c r="L53" s="79"/>
      <c r="M53" s="79"/>
      <c r="N53" s="79"/>
    </row>
    <row r="55" spans="1:20" ht="28.8" x14ac:dyDescent="0.3">
      <c r="A55" t="s">
        <v>8164</v>
      </c>
      <c r="B55" s="71" t="s">
        <v>8165</v>
      </c>
      <c r="C55">
        <v>16724</v>
      </c>
      <c r="D55">
        <v>396236</v>
      </c>
      <c r="E55" s="72">
        <v>44273</v>
      </c>
      <c r="F55">
        <v>1</v>
      </c>
      <c r="H55" t="s">
        <v>8167</v>
      </c>
      <c r="I55" t="s">
        <v>8166</v>
      </c>
      <c r="J55" t="s">
        <v>8168</v>
      </c>
      <c r="K55">
        <v>8250</v>
      </c>
      <c r="L55">
        <v>1500</v>
      </c>
      <c r="M55">
        <v>1500</v>
      </c>
      <c r="O55" s="19">
        <f>SUM(M55:M66)*1.117</f>
        <v>68732.361000000004</v>
      </c>
      <c r="P55" s="19">
        <f>'BCWR - Cat C'!Y325</f>
        <v>15390.599999999997</v>
      </c>
      <c r="R55" s="19">
        <f>O55-P55</f>
        <v>53341.761000000006</v>
      </c>
      <c r="S55" s="19">
        <f>M66*1.117</f>
        <v>254.67599999999999</v>
      </c>
      <c r="T55" s="19">
        <f>R55-S55</f>
        <v>53087.085000000006</v>
      </c>
    </row>
    <row r="56" spans="1:20" x14ac:dyDescent="0.3">
      <c r="C56">
        <v>16724</v>
      </c>
      <c r="D56">
        <v>401169</v>
      </c>
      <c r="E56" s="72">
        <v>44390</v>
      </c>
      <c r="F56">
        <v>1</v>
      </c>
      <c r="H56" t="s">
        <v>8169</v>
      </c>
      <c r="I56" t="s">
        <v>8166</v>
      </c>
      <c r="J56" t="s">
        <v>8168</v>
      </c>
      <c r="K56">
        <v>20000</v>
      </c>
      <c r="L56">
        <v>6425</v>
      </c>
      <c r="M56">
        <v>6425</v>
      </c>
    </row>
    <row r="57" spans="1:20" x14ac:dyDescent="0.3">
      <c r="C57">
        <v>16724</v>
      </c>
      <c r="D57">
        <v>405632</v>
      </c>
      <c r="E57" s="72">
        <v>44498</v>
      </c>
      <c r="F57">
        <v>1</v>
      </c>
      <c r="H57" t="s">
        <v>8318</v>
      </c>
      <c r="I57" t="s">
        <v>8319</v>
      </c>
      <c r="J57" t="s">
        <v>8291</v>
      </c>
      <c r="K57">
        <v>19819</v>
      </c>
      <c r="L57" s="79">
        <v>19819</v>
      </c>
      <c r="M57" s="79">
        <v>19819</v>
      </c>
      <c r="N57" s="79"/>
    </row>
    <row r="58" spans="1:20" ht="28.8" x14ac:dyDescent="0.3">
      <c r="C58">
        <v>16724</v>
      </c>
      <c r="D58">
        <v>383876</v>
      </c>
      <c r="E58" s="72">
        <v>44139</v>
      </c>
      <c r="F58">
        <v>1</v>
      </c>
      <c r="H58" t="s">
        <v>8170</v>
      </c>
      <c r="I58" t="s">
        <v>8171</v>
      </c>
      <c r="J58" t="s">
        <v>8172</v>
      </c>
      <c r="K58" s="150">
        <v>284828</v>
      </c>
      <c r="L58" s="151"/>
      <c r="M58" s="153"/>
      <c r="N58" s="71" t="s">
        <v>8531</v>
      </c>
    </row>
    <row r="59" spans="1:20" x14ac:dyDescent="0.3">
      <c r="C59">
        <v>16724</v>
      </c>
      <c r="D59">
        <v>397246</v>
      </c>
      <c r="E59" s="72">
        <v>44356</v>
      </c>
      <c r="F59">
        <v>1</v>
      </c>
      <c r="H59" t="s">
        <v>8173</v>
      </c>
      <c r="I59" t="s">
        <v>8174</v>
      </c>
      <c r="J59" t="s">
        <v>8175</v>
      </c>
      <c r="K59">
        <v>6112</v>
      </c>
      <c r="L59" s="79">
        <v>0</v>
      </c>
    </row>
    <row r="60" spans="1:20" x14ac:dyDescent="0.3">
      <c r="C60">
        <v>16724</v>
      </c>
      <c r="D60">
        <v>406080</v>
      </c>
      <c r="E60" s="72">
        <v>44476</v>
      </c>
      <c r="G60">
        <v>1</v>
      </c>
      <c r="H60" t="s">
        <v>8378</v>
      </c>
      <c r="I60" t="s">
        <v>8161</v>
      </c>
      <c r="J60" t="s">
        <v>8379</v>
      </c>
      <c r="K60">
        <v>11574</v>
      </c>
      <c r="L60" s="79"/>
      <c r="M60" s="79"/>
      <c r="N60" s="79"/>
    </row>
    <row r="61" spans="1:20" x14ac:dyDescent="0.3">
      <c r="C61">
        <v>16724</v>
      </c>
      <c r="D61">
        <v>408668</v>
      </c>
      <c r="E61" s="72">
        <v>44547</v>
      </c>
      <c r="F61">
        <v>1</v>
      </c>
      <c r="H61" t="s">
        <v>8444</v>
      </c>
      <c r="I61" t="s">
        <v>8171</v>
      </c>
      <c r="J61" t="s">
        <v>8445</v>
      </c>
      <c r="K61">
        <v>2043</v>
      </c>
      <c r="L61" s="79">
        <v>0</v>
      </c>
      <c r="M61" s="79"/>
      <c r="N61" s="79"/>
    </row>
    <row r="62" spans="1:20" x14ac:dyDescent="0.3">
      <c r="C62">
        <v>16724</v>
      </c>
      <c r="D62">
        <v>409989</v>
      </c>
      <c r="E62" s="72">
        <v>44575</v>
      </c>
      <c r="F62">
        <v>1</v>
      </c>
      <c r="H62" t="s">
        <v>8520</v>
      </c>
      <c r="I62" t="s">
        <v>8521</v>
      </c>
      <c r="J62" t="s">
        <v>8522</v>
      </c>
      <c r="K62">
        <v>9785</v>
      </c>
      <c r="L62" s="79">
        <v>9785</v>
      </c>
      <c r="M62" s="79">
        <v>9785</v>
      </c>
      <c r="N62" s="79"/>
    </row>
    <row r="63" spans="1:20" x14ac:dyDescent="0.3">
      <c r="C63">
        <v>16724</v>
      </c>
      <c r="D63">
        <v>411671</v>
      </c>
      <c r="E63" s="72">
        <v>44615</v>
      </c>
      <c r="G63">
        <v>1</v>
      </c>
      <c r="H63" t="s">
        <v>8565</v>
      </c>
      <c r="I63" t="s">
        <v>8548</v>
      </c>
      <c r="J63" t="s">
        <v>8566</v>
      </c>
      <c r="K63">
        <v>41585</v>
      </c>
      <c r="L63" s="79">
        <v>11786</v>
      </c>
      <c r="M63" s="79">
        <v>11786</v>
      </c>
      <c r="N63" s="79"/>
    </row>
    <row r="64" spans="1:20" x14ac:dyDescent="0.3">
      <c r="C64">
        <v>16724</v>
      </c>
      <c r="D64">
        <v>411772</v>
      </c>
      <c r="E64" s="72">
        <v>44617</v>
      </c>
      <c r="G64">
        <v>1</v>
      </c>
      <c r="H64" t="s">
        <v>8567</v>
      </c>
      <c r="I64" t="s">
        <v>8166</v>
      </c>
      <c r="J64" t="s">
        <v>8568</v>
      </c>
      <c r="K64">
        <v>8022</v>
      </c>
      <c r="L64" s="79">
        <v>9940</v>
      </c>
      <c r="M64" s="79">
        <v>9940</v>
      </c>
      <c r="N64" s="79"/>
    </row>
    <row r="65" spans="1:20" x14ac:dyDescent="0.3">
      <c r="C65">
        <v>16724</v>
      </c>
      <c r="D65">
        <v>411921</v>
      </c>
      <c r="E65" s="72">
        <v>44621</v>
      </c>
      <c r="G65">
        <v>1</v>
      </c>
      <c r="H65" t="s">
        <v>8562</v>
      </c>
      <c r="I65" t="s">
        <v>8563</v>
      </c>
      <c r="J65" t="s">
        <v>8564</v>
      </c>
      <c r="K65">
        <v>2050</v>
      </c>
      <c r="L65" s="79">
        <v>2050</v>
      </c>
      <c r="M65" s="79">
        <v>2050</v>
      </c>
      <c r="N65" s="79"/>
    </row>
    <row r="66" spans="1:20" x14ac:dyDescent="0.3">
      <c r="C66">
        <v>16724</v>
      </c>
      <c r="D66">
        <v>389925</v>
      </c>
      <c r="E66" s="72">
        <v>44225</v>
      </c>
      <c r="F66">
        <v>1</v>
      </c>
      <c r="H66" t="s">
        <v>8176</v>
      </c>
      <c r="I66" t="s">
        <v>8166</v>
      </c>
      <c r="J66" t="s">
        <v>8177</v>
      </c>
      <c r="K66">
        <v>1137078</v>
      </c>
      <c r="L66">
        <v>228</v>
      </c>
      <c r="M66">
        <v>228</v>
      </c>
    </row>
    <row r="67" spans="1:20" x14ac:dyDescent="0.3">
      <c r="C67">
        <v>16724</v>
      </c>
      <c r="D67">
        <v>413265</v>
      </c>
      <c r="E67" s="72"/>
      <c r="G67">
        <v>1</v>
      </c>
      <c r="H67" t="s">
        <v>8649</v>
      </c>
      <c r="I67" t="s">
        <v>8548</v>
      </c>
      <c r="J67" t="s">
        <v>8650</v>
      </c>
      <c r="K67">
        <v>46320</v>
      </c>
    </row>
    <row r="70" spans="1:20" x14ac:dyDescent="0.3">
      <c r="A70" s="80">
        <v>2.5</v>
      </c>
      <c r="B70" t="s">
        <v>8180</v>
      </c>
      <c r="C70">
        <v>16727</v>
      </c>
      <c r="D70">
        <v>401725</v>
      </c>
      <c r="E70" s="72">
        <v>44420</v>
      </c>
      <c r="F70">
        <v>1</v>
      </c>
      <c r="H70" t="s">
        <v>8179</v>
      </c>
      <c r="I70" t="s">
        <v>8159</v>
      </c>
      <c r="J70" t="s">
        <v>8044</v>
      </c>
      <c r="K70">
        <v>160805</v>
      </c>
      <c r="L70">
        <v>160805</v>
      </c>
      <c r="M70">
        <v>160805</v>
      </c>
      <c r="O70" s="19">
        <f>(SUM(M70:M78))*1.117</f>
        <v>490839.95899999997</v>
      </c>
      <c r="P70" s="19">
        <f>'BCWR - Cat C'!Y395</f>
        <v>54045.1</v>
      </c>
      <c r="Q70" s="71"/>
      <c r="R70" s="19">
        <f>O70-P70</f>
        <v>436794.859</v>
      </c>
      <c r="S70" s="112">
        <f>R70-T70</f>
        <v>436794.859</v>
      </c>
      <c r="T70" s="112"/>
    </row>
    <row r="71" spans="1:20" x14ac:dyDescent="0.3">
      <c r="C71">
        <v>16727</v>
      </c>
      <c r="D71">
        <v>399894</v>
      </c>
      <c r="E71" s="72">
        <v>44378</v>
      </c>
      <c r="F71">
        <v>1</v>
      </c>
      <c r="H71" t="s">
        <v>8299</v>
      </c>
      <c r="I71" t="s">
        <v>8181</v>
      </c>
      <c r="J71" t="s">
        <v>8162</v>
      </c>
      <c r="K71">
        <v>14625</v>
      </c>
      <c r="L71">
        <v>14625</v>
      </c>
      <c r="M71">
        <v>14625</v>
      </c>
      <c r="S71" t="s">
        <v>8663</v>
      </c>
    </row>
    <row r="72" spans="1:20" x14ac:dyDescent="0.3">
      <c r="C72">
        <v>16727</v>
      </c>
      <c r="D72">
        <v>380126</v>
      </c>
      <c r="E72" s="72">
        <v>43892</v>
      </c>
      <c r="F72">
        <v>1</v>
      </c>
      <c r="H72" t="s">
        <v>8182</v>
      </c>
      <c r="I72" t="s">
        <v>8048</v>
      </c>
      <c r="J72" t="s">
        <v>8183</v>
      </c>
      <c r="K72">
        <v>30500</v>
      </c>
      <c r="L72">
        <v>30500</v>
      </c>
      <c r="M72">
        <v>30500</v>
      </c>
      <c r="Q72" s="71"/>
      <c r="S72" s="80" t="s">
        <v>8664</v>
      </c>
    </row>
    <row r="73" spans="1:20" ht="57.6" x14ac:dyDescent="0.3">
      <c r="C73">
        <v>16727</v>
      </c>
      <c r="D73">
        <v>395973</v>
      </c>
      <c r="E73" s="72">
        <v>44362</v>
      </c>
      <c r="F73">
        <v>1</v>
      </c>
      <c r="G73">
        <v>1</v>
      </c>
      <c r="H73" s="71" t="s">
        <v>8300</v>
      </c>
      <c r="I73" t="s">
        <v>8048</v>
      </c>
      <c r="J73" t="s">
        <v>8045</v>
      </c>
      <c r="K73">
        <v>120036</v>
      </c>
      <c r="L73">
        <v>90644</v>
      </c>
      <c r="M73">
        <v>90644</v>
      </c>
    </row>
    <row r="74" spans="1:20" x14ac:dyDescent="0.3">
      <c r="C74">
        <v>16727</v>
      </c>
      <c r="D74">
        <v>407234</v>
      </c>
      <c r="E74" s="72">
        <v>44503</v>
      </c>
      <c r="F74">
        <v>1</v>
      </c>
      <c r="H74" s="71" t="s">
        <v>8394</v>
      </c>
      <c r="I74" t="s">
        <v>8159</v>
      </c>
      <c r="J74" t="s">
        <v>8178</v>
      </c>
      <c r="K74">
        <v>52888</v>
      </c>
    </row>
    <row r="75" spans="1:20" x14ac:dyDescent="0.3">
      <c r="C75">
        <v>16727</v>
      </c>
      <c r="D75">
        <v>406772</v>
      </c>
      <c r="E75" s="72">
        <v>44493</v>
      </c>
      <c r="F75">
        <v>1</v>
      </c>
      <c r="H75" s="71" t="s">
        <v>8407</v>
      </c>
      <c r="I75" t="s">
        <v>8159</v>
      </c>
      <c r="J75" t="s">
        <v>8446</v>
      </c>
      <c r="K75">
        <v>89615</v>
      </c>
    </row>
    <row r="76" spans="1:20" x14ac:dyDescent="0.3">
      <c r="C76">
        <v>16727</v>
      </c>
      <c r="D76">
        <v>412755</v>
      </c>
      <c r="E76" s="72">
        <v>44621</v>
      </c>
      <c r="G76">
        <v>1</v>
      </c>
      <c r="H76" s="71" t="s">
        <v>8541</v>
      </c>
      <c r="I76" t="s">
        <v>8048</v>
      </c>
      <c r="J76" t="s">
        <v>8045</v>
      </c>
      <c r="K76">
        <v>142145</v>
      </c>
      <c r="L76">
        <v>142145</v>
      </c>
      <c r="M76">
        <v>142145</v>
      </c>
    </row>
    <row r="77" spans="1:20" x14ac:dyDescent="0.3">
      <c r="C77">
        <v>16727</v>
      </c>
      <c r="D77">
        <v>413088</v>
      </c>
      <c r="E77" s="72">
        <v>44645</v>
      </c>
      <c r="G77">
        <v>1</v>
      </c>
      <c r="H77" s="71" t="s">
        <v>8569</v>
      </c>
      <c r="I77" t="s">
        <v>8101</v>
      </c>
      <c r="J77" t="s">
        <v>8570</v>
      </c>
      <c r="K77">
        <v>708</v>
      </c>
      <c r="L77">
        <v>708</v>
      </c>
      <c r="M77">
        <v>708</v>
      </c>
    </row>
    <row r="78" spans="1:20" x14ac:dyDescent="0.3">
      <c r="C78">
        <v>16727</v>
      </c>
      <c r="D78">
        <v>413251</v>
      </c>
      <c r="E78" s="72">
        <v>44657</v>
      </c>
      <c r="G78">
        <v>1</v>
      </c>
      <c r="H78" s="71" t="s">
        <v>8547</v>
      </c>
      <c r="I78" t="s">
        <v>8548</v>
      </c>
      <c r="J78" t="s">
        <v>8549</v>
      </c>
      <c r="K78">
        <v>55000</v>
      </c>
      <c r="L78">
        <v>55000</v>
      </c>
    </row>
    <row r="79" spans="1:20" x14ac:dyDescent="0.3">
      <c r="C79">
        <v>16727</v>
      </c>
      <c r="D79">
        <v>413658</v>
      </c>
      <c r="E79" s="72">
        <v>44662</v>
      </c>
      <c r="G79">
        <v>1</v>
      </c>
      <c r="H79" s="71" t="s">
        <v>8651</v>
      </c>
      <c r="I79" t="s">
        <v>8292</v>
      </c>
      <c r="J79" t="s">
        <v>8652</v>
      </c>
      <c r="K79">
        <v>5780</v>
      </c>
    </row>
    <row r="82" spans="1:20" x14ac:dyDescent="0.3">
      <c r="A82" t="s">
        <v>8186</v>
      </c>
      <c r="B82" t="s">
        <v>8184</v>
      </c>
      <c r="C82">
        <v>16729</v>
      </c>
      <c r="D82">
        <v>406778</v>
      </c>
      <c r="E82" s="72">
        <v>44510</v>
      </c>
      <c r="F82">
        <v>1</v>
      </c>
      <c r="G82" s="79"/>
      <c r="H82" t="s">
        <v>8408</v>
      </c>
      <c r="I82" t="s">
        <v>8189</v>
      </c>
      <c r="J82" t="s">
        <v>8044</v>
      </c>
      <c r="K82">
        <v>56202</v>
      </c>
      <c r="L82" s="79">
        <v>56202</v>
      </c>
      <c r="M82" s="79">
        <v>56202</v>
      </c>
      <c r="O82" s="19">
        <f>SUM(M82:M86)*1.117</f>
        <v>90035.785000000003</v>
      </c>
      <c r="P82" s="19">
        <f>'BCWR - Cat C'!Y156</f>
        <v>0</v>
      </c>
      <c r="Q82" t="s">
        <v>8365</v>
      </c>
      <c r="R82" s="19">
        <f>O82-P82</f>
        <v>90035.785000000003</v>
      </c>
      <c r="T82" s="19">
        <f>R82</f>
        <v>90035.785000000003</v>
      </c>
    </row>
    <row r="83" spans="1:20" x14ac:dyDescent="0.3">
      <c r="C83">
        <v>16729</v>
      </c>
      <c r="D83">
        <v>408971</v>
      </c>
      <c r="E83" s="72">
        <v>44545</v>
      </c>
      <c r="F83">
        <v>1</v>
      </c>
      <c r="G83" s="79"/>
      <c r="H83" t="s">
        <v>8447</v>
      </c>
      <c r="I83" t="s">
        <v>8185</v>
      </c>
      <c r="J83" t="s">
        <v>8448</v>
      </c>
      <c r="K83">
        <v>3107</v>
      </c>
      <c r="L83" s="79">
        <v>0</v>
      </c>
      <c r="M83" s="79"/>
      <c r="R83" s="19"/>
      <c r="T83" s="19"/>
    </row>
    <row r="84" spans="1:20" x14ac:dyDescent="0.3">
      <c r="C84">
        <v>16729</v>
      </c>
      <c r="D84">
        <v>410112</v>
      </c>
      <c r="E84" s="72">
        <v>44580</v>
      </c>
      <c r="G84" s="79">
        <v>1</v>
      </c>
      <c r="H84" t="s">
        <v>8470</v>
      </c>
      <c r="I84" t="s">
        <v>8185</v>
      </c>
      <c r="J84" t="s">
        <v>8437</v>
      </c>
      <c r="K84">
        <v>2207</v>
      </c>
      <c r="L84" s="79">
        <v>2207</v>
      </c>
      <c r="M84" s="79">
        <v>2207</v>
      </c>
      <c r="R84" s="19"/>
      <c r="T84" s="19"/>
    </row>
    <row r="85" spans="1:20" x14ac:dyDescent="0.3">
      <c r="C85">
        <v>16729</v>
      </c>
      <c r="D85">
        <v>410121</v>
      </c>
      <c r="E85" s="72">
        <v>44580</v>
      </c>
      <c r="G85" s="79">
        <v>1</v>
      </c>
      <c r="H85" t="s">
        <v>8471</v>
      </c>
      <c r="I85" t="s">
        <v>8185</v>
      </c>
      <c r="J85" t="s">
        <v>8437</v>
      </c>
      <c r="K85">
        <v>6784</v>
      </c>
      <c r="L85" s="79">
        <v>7316</v>
      </c>
      <c r="M85" s="79">
        <v>7316</v>
      </c>
      <c r="R85" s="19"/>
      <c r="T85" s="19"/>
    </row>
    <row r="86" spans="1:20" x14ac:dyDescent="0.3">
      <c r="C86">
        <v>16729</v>
      </c>
      <c r="D86">
        <v>388730</v>
      </c>
      <c r="E86" s="72">
        <v>44236</v>
      </c>
      <c r="F86">
        <v>1</v>
      </c>
      <c r="H86" t="s">
        <v>8571</v>
      </c>
      <c r="I86" t="s">
        <v>8185</v>
      </c>
      <c r="J86" t="s">
        <v>8044</v>
      </c>
      <c r="K86">
        <v>14880</v>
      </c>
      <c r="L86">
        <v>14880</v>
      </c>
      <c r="M86">
        <v>14880</v>
      </c>
    </row>
    <row r="89" spans="1:20" x14ac:dyDescent="0.3">
      <c r="A89" t="s">
        <v>8197</v>
      </c>
      <c r="B89" t="s">
        <v>8187</v>
      </c>
      <c r="C89">
        <v>16731</v>
      </c>
      <c r="D89">
        <v>400958</v>
      </c>
      <c r="E89" s="72">
        <v>44390</v>
      </c>
      <c r="F89">
        <v>1</v>
      </c>
      <c r="H89" t="s">
        <v>8188</v>
      </c>
      <c r="I89" t="s">
        <v>8189</v>
      </c>
      <c r="J89" t="s">
        <v>8190</v>
      </c>
      <c r="K89">
        <v>9919</v>
      </c>
      <c r="O89" s="19">
        <f>SUM(M89:M89)*1.117</f>
        <v>0</v>
      </c>
      <c r="P89" s="19">
        <f>'BCWR - Cat C'!Y197</f>
        <v>117206.1</v>
      </c>
      <c r="Q89" t="s">
        <v>8476</v>
      </c>
      <c r="R89" s="19">
        <f>O89-P89</f>
        <v>-117206.1</v>
      </c>
      <c r="S89" s="19">
        <f>R89</f>
        <v>-117206.1</v>
      </c>
      <c r="T89" s="19"/>
    </row>
    <row r="90" spans="1:20" x14ac:dyDescent="0.3">
      <c r="Q90" t="s">
        <v>8662</v>
      </c>
    </row>
    <row r="92" spans="1:20" x14ac:dyDescent="0.3">
      <c r="A92" t="s">
        <v>8191</v>
      </c>
      <c r="B92" t="s">
        <v>8192</v>
      </c>
      <c r="C92">
        <v>16732</v>
      </c>
      <c r="D92">
        <v>405503</v>
      </c>
      <c r="E92" s="72">
        <v>44484</v>
      </c>
      <c r="F92">
        <v>1</v>
      </c>
      <c r="H92" t="s">
        <v>8381</v>
      </c>
      <c r="I92" t="s">
        <v>8292</v>
      </c>
      <c r="J92" t="s">
        <v>8382</v>
      </c>
      <c r="K92">
        <v>24984</v>
      </c>
      <c r="L92" s="79"/>
      <c r="M92" s="79"/>
      <c r="O92" s="19">
        <f>SUM(M92:M97)*1.117</f>
        <v>34736.466</v>
      </c>
      <c r="P92" s="19">
        <v>0</v>
      </c>
      <c r="Q92" t="s">
        <v>8366</v>
      </c>
      <c r="R92" s="19">
        <f>O92-P92</f>
        <v>34736.466</v>
      </c>
      <c r="S92" s="19">
        <f>1.117*M97</f>
        <v>0</v>
      </c>
      <c r="T92" s="19">
        <f>R92-S92</f>
        <v>34736.466</v>
      </c>
    </row>
    <row r="93" spans="1:20" x14ac:dyDescent="0.3">
      <c r="C93">
        <v>16732</v>
      </c>
      <c r="D93">
        <v>410324</v>
      </c>
      <c r="E93" s="72">
        <v>44606</v>
      </c>
      <c r="F93">
        <v>1</v>
      </c>
      <c r="H93" t="s">
        <v>8523</v>
      </c>
      <c r="I93" t="s">
        <v>8524</v>
      </c>
      <c r="J93" t="s">
        <v>8377</v>
      </c>
      <c r="K93">
        <v>6442</v>
      </c>
      <c r="L93" s="79">
        <v>2599</v>
      </c>
      <c r="M93" s="79">
        <v>2599</v>
      </c>
      <c r="R93" s="19"/>
      <c r="T93" s="19"/>
    </row>
    <row r="94" spans="1:20" x14ac:dyDescent="0.3">
      <c r="C94">
        <v>16732</v>
      </c>
      <c r="D94">
        <v>412255</v>
      </c>
      <c r="E94" s="72">
        <v>44637</v>
      </c>
      <c r="F94">
        <v>1</v>
      </c>
      <c r="H94" t="s">
        <v>8572</v>
      </c>
      <c r="I94" t="s">
        <v>8311</v>
      </c>
      <c r="J94" t="s">
        <v>8312</v>
      </c>
      <c r="K94">
        <v>24000</v>
      </c>
      <c r="L94" s="79">
        <v>24000</v>
      </c>
      <c r="M94" s="79">
        <v>24000</v>
      </c>
      <c r="R94" s="19"/>
      <c r="T94" s="19"/>
    </row>
    <row r="95" spans="1:20" x14ac:dyDescent="0.3">
      <c r="C95">
        <v>16732</v>
      </c>
      <c r="D95">
        <v>412261</v>
      </c>
      <c r="E95" s="72">
        <v>44629</v>
      </c>
      <c r="F95">
        <v>1</v>
      </c>
      <c r="H95" t="s">
        <v>8573</v>
      </c>
      <c r="I95" t="s">
        <v>8311</v>
      </c>
      <c r="J95" t="s">
        <v>8312</v>
      </c>
      <c r="K95">
        <v>3970</v>
      </c>
      <c r="L95" s="79">
        <v>3970</v>
      </c>
      <c r="M95" s="79">
        <v>3970</v>
      </c>
      <c r="R95" s="19"/>
      <c r="T95" s="19"/>
    </row>
    <row r="96" spans="1:20" x14ac:dyDescent="0.3">
      <c r="C96">
        <v>16732</v>
      </c>
      <c r="D96">
        <v>412868</v>
      </c>
      <c r="E96" s="72">
        <v>44642</v>
      </c>
      <c r="G96">
        <v>1</v>
      </c>
      <c r="H96" t="s">
        <v>8574</v>
      </c>
      <c r="I96" t="s">
        <v>8292</v>
      </c>
      <c r="J96" t="s">
        <v>8307</v>
      </c>
      <c r="K96">
        <v>1900</v>
      </c>
      <c r="L96" s="79">
        <v>529</v>
      </c>
      <c r="M96" s="79">
        <v>529</v>
      </c>
      <c r="R96" s="19"/>
      <c r="T96" s="19"/>
    </row>
    <row r="97" spans="1:20" x14ac:dyDescent="0.3">
      <c r="C97">
        <v>16732</v>
      </c>
      <c r="D97">
        <v>388730</v>
      </c>
      <c r="E97" s="72">
        <v>44236</v>
      </c>
      <c r="F97">
        <v>1</v>
      </c>
      <c r="H97" t="s">
        <v>8193</v>
      </c>
      <c r="I97" t="s">
        <v>8185</v>
      </c>
      <c r="J97" t="s">
        <v>8044</v>
      </c>
      <c r="K97">
        <v>890262</v>
      </c>
    </row>
    <row r="100" spans="1:20" x14ac:dyDescent="0.3">
      <c r="A100" t="s">
        <v>8194</v>
      </c>
      <c r="B100" t="s">
        <v>8195</v>
      </c>
      <c r="C100">
        <v>16733</v>
      </c>
      <c r="D100">
        <v>405740</v>
      </c>
      <c r="E100" s="72">
        <v>44540</v>
      </c>
      <c r="F100">
        <v>1</v>
      </c>
      <c r="H100" t="s">
        <v>8383</v>
      </c>
      <c r="I100" t="s">
        <v>8293</v>
      </c>
      <c r="J100" t="s">
        <v>8449</v>
      </c>
      <c r="K100">
        <v>1489</v>
      </c>
      <c r="L100" s="79"/>
      <c r="M100" s="79"/>
      <c r="N100" s="79"/>
      <c r="O100" s="19">
        <f>(SUM(M100:M101))*1.117</f>
        <v>397570.45899999997</v>
      </c>
      <c r="P100" s="19">
        <f>'BCWR - Cat C'!Y228</f>
        <v>41990.299999999988</v>
      </c>
      <c r="R100" s="19">
        <f>O100-P100</f>
        <v>355580.15899999999</v>
      </c>
      <c r="S100" s="19">
        <f>1.117*0.9*M101</f>
        <v>357813.41310000001</v>
      </c>
      <c r="T100" s="19">
        <f>R100-S100</f>
        <v>-2233.2541000000201</v>
      </c>
    </row>
    <row r="101" spans="1:20" x14ac:dyDescent="0.3">
      <c r="C101">
        <v>16733</v>
      </c>
      <c r="D101">
        <v>391837</v>
      </c>
      <c r="E101" s="72">
        <v>44258</v>
      </c>
      <c r="F101">
        <v>1</v>
      </c>
      <c r="H101" t="s">
        <v>8196</v>
      </c>
      <c r="I101" t="s">
        <v>8185</v>
      </c>
      <c r="J101" t="s">
        <v>8044</v>
      </c>
      <c r="K101">
        <v>355927</v>
      </c>
      <c r="L101">
        <v>355927</v>
      </c>
      <c r="M101">
        <v>355927</v>
      </c>
      <c r="Q101" t="s">
        <v>8525</v>
      </c>
    </row>
    <row r="102" spans="1:20" x14ac:dyDescent="0.3">
      <c r="C102">
        <v>16733</v>
      </c>
      <c r="D102">
        <v>413692</v>
      </c>
      <c r="G102">
        <v>1</v>
      </c>
      <c r="H102" t="s">
        <v>8665</v>
      </c>
      <c r="K102">
        <v>1500</v>
      </c>
    </row>
    <row r="103" spans="1:20" x14ac:dyDescent="0.3">
      <c r="C103">
        <v>16733</v>
      </c>
      <c r="D103">
        <v>413693</v>
      </c>
      <c r="G103">
        <v>1</v>
      </c>
      <c r="H103" t="s">
        <v>8667</v>
      </c>
      <c r="K103">
        <v>7200</v>
      </c>
      <c r="S103" s="47">
        <f>SUM(S5:S101)</f>
        <v>751615.52509999997</v>
      </c>
      <c r="T103" s="47">
        <f>SUM(T5:T101)</f>
        <v>230370.94789999997</v>
      </c>
    </row>
    <row r="104" spans="1:20" x14ac:dyDescent="0.3">
      <c r="P104" s="112"/>
      <c r="Q104" s="100" t="s">
        <v>8287</v>
      </c>
      <c r="R104" s="51">
        <f>SUM(R5:R100)</f>
        <v>981986.473</v>
      </c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1EE0-9D20-4A59-881A-7E0F79F23553}">
  <sheetPr>
    <pageSetUpPr fitToPage="1"/>
  </sheetPr>
  <dimension ref="A2:M22"/>
  <sheetViews>
    <sheetView workbookViewId="0">
      <selection activeCell="D26" sqref="D26"/>
    </sheetView>
  </sheetViews>
  <sheetFormatPr defaultRowHeight="14.4" x14ac:dyDescent="0.3"/>
  <cols>
    <col min="1" max="1" width="11.88671875" customWidth="1"/>
    <col min="2" max="2" width="70.44140625" customWidth="1"/>
    <col min="3" max="3" width="12.88671875" customWidth="1"/>
    <col min="4" max="4" width="13.44140625" customWidth="1"/>
    <col min="5" max="5" width="17.44140625" customWidth="1"/>
    <col min="6" max="6" width="11.5546875" customWidth="1"/>
    <col min="7" max="7" width="10.88671875" customWidth="1"/>
    <col min="10" max="10" width="10.77734375" customWidth="1"/>
    <col min="11" max="11" width="11.88671875" customWidth="1"/>
    <col min="12" max="12" width="11" customWidth="1"/>
    <col min="13" max="13" width="10.44140625" customWidth="1"/>
  </cols>
  <sheetData>
    <row r="2" spans="1:13" x14ac:dyDescent="0.3">
      <c r="C2" s="44" t="s">
        <v>8598</v>
      </c>
      <c r="D2" s="35"/>
      <c r="E2" s="35"/>
      <c r="F2" s="91">
        <f>'BCWR - Cat A'!M47</f>
        <v>1857487.4000000001</v>
      </c>
      <c r="G2" s="35"/>
      <c r="H2" s="35"/>
      <c r="I2" s="35"/>
      <c r="J2" s="35"/>
      <c r="K2" s="35"/>
      <c r="L2" s="35"/>
      <c r="M2" s="35"/>
    </row>
    <row r="3" spans="1:13" x14ac:dyDescent="0.3">
      <c r="E3" s="29"/>
      <c r="F3" s="29"/>
      <c r="G3" s="29"/>
      <c r="K3" s="44"/>
      <c r="L3" s="43"/>
    </row>
    <row r="4" spans="1:13" x14ac:dyDescent="0.3">
      <c r="A4" s="46" t="s">
        <v>8014</v>
      </c>
      <c r="B4" s="65" t="s">
        <v>8540</v>
      </c>
      <c r="E4" s="29"/>
      <c r="F4" s="29"/>
      <c r="G4" s="29"/>
    </row>
    <row r="5" spans="1:13" x14ac:dyDescent="0.3">
      <c r="B5" t="s">
        <v>8391</v>
      </c>
      <c r="D5" s="47"/>
      <c r="E5" s="29"/>
      <c r="F5" s="29"/>
      <c r="G5" s="29"/>
      <c r="K5" s="29"/>
      <c r="L5" s="29"/>
      <c r="M5" s="29"/>
    </row>
    <row r="6" spans="1:13" x14ac:dyDescent="0.3">
      <c r="B6" t="s">
        <v>8410</v>
      </c>
      <c r="D6" s="47"/>
      <c r="E6" s="29"/>
      <c r="F6" s="29"/>
      <c r="G6" s="29"/>
      <c r="K6" s="29"/>
      <c r="L6" s="29"/>
      <c r="M6" s="29"/>
    </row>
    <row r="7" spans="1:13" x14ac:dyDescent="0.3">
      <c r="B7" t="s">
        <v>8274</v>
      </c>
      <c r="E7" s="29"/>
      <c r="F7" s="66">
        <f>SUM(D5:D6)</f>
        <v>0</v>
      </c>
      <c r="G7" s="29"/>
    </row>
    <row r="8" spans="1:13" x14ac:dyDescent="0.3">
      <c r="E8" s="29"/>
      <c r="F8" s="29"/>
      <c r="G8" s="29"/>
      <c r="K8" s="48"/>
      <c r="L8" s="48"/>
      <c r="M8" s="48"/>
    </row>
    <row r="9" spans="1:13" x14ac:dyDescent="0.3">
      <c r="C9" s="46" t="s">
        <v>8275</v>
      </c>
      <c r="D9" s="45"/>
      <c r="E9" s="29"/>
      <c r="F9" s="49">
        <f>F2+F7</f>
        <v>1857487.4000000001</v>
      </c>
      <c r="G9" s="29"/>
    </row>
    <row r="10" spans="1:13" x14ac:dyDescent="0.3">
      <c r="E10" s="29"/>
      <c r="F10" s="29"/>
      <c r="G10" s="29"/>
    </row>
    <row r="11" spans="1:13" x14ac:dyDescent="0.3">
      <c r="A11" s="46" t="s">
        <v>8276</v>
      </c>
      <c r="B11" t="s">
        <v>8428</v>
      </c>
      <c r="E11" s="29"/>
      <c r="F11" s="29">
        <v>50000</v>
      </c>
      <c r="G11" s="29"/>
      <c r="L11" s="50"/>
    </row>
    <row r="12" spans="1:13" x14ac:dyDescent="0.3">
      <c r="B12" t="s">
        <v>8659</v>
      </c>
      <c r="E12" s="29"/>
      <c r="F12" s="29">
        <v>110293</v>
      </c>
      <c r="G12" s="29"/>
    </row>
    <row r="13" spans="1:13" x14ac:dyDescent="0.3">
      <c r="B13" t="s">
        <v>8214</v>
      </c>
      <c r="E13" s="29"/>
      <c r="F13" s="29">
        <f>'Open Commitments Cat A'!R107</f>
        <v>463863.64500000002</v>
      </c>
      <c r="G13" s="29"/>
      <c r="H13" t="s">
        <v>8450</v>
      </c>
    </row>
    <row r="14" spans="1:13" x14ac:dyDescent="0.3">
      <c r="B14" t="s">
        <v>8277</v>
      </c>
      <c r="E14" s="29"/>
      <c r="F14" s="29"/>
      <c r="G14" s="29"/>
    </row>
    <row r="15" spans="1:13" x14ac:dyDescent="0.3">
      <c r="C15" s="52" t="s">
        <v>8278</v>
      </c>
      <c r="D15" s="52"/>
      <c r="E15" s="99"/>
      <c r="F15" s="51">
        <f>F9+SUM(F11:F14)</f>
        <v>2481644.0449999999</v>
      </c>
      <c r="G15" s="29"/>
    </row>
    <row r="16" spans="1:13" x14ac:dyDescent="0.3">
      <c r="C16" s="44" t="s">
        <v>8599</v>
      </c>
      <c r="E16" s="29"/>
      <c r="F16" s="47">
        <v>24246622</v>
      </c>
      <c r="G16" s="29"/>
    </row>
    <row r="17" spans="3:8" x14ac:dyDescent="0.3">
      <c r="C17" s="110" t="s">
        <v>8279</v>
      </c>
      <c r="D17" s="110"/>
      <c r="E17" s="111"/>
      <c r="F17" s="111">
        <f>F15+F16</f>
        <v>26728266.045000002</v>
      </c>
      <c r="G17" s="29"/>
    </row>
    <row r="18" spans="3:8" x14ac:dyDescent="0.3">
      <c r="E18" s="29"/>
      <c r="F18" s="29"/>
      <c r="G18" s="29"/>
    </row>
    <row r="19" spans="3:8" ht="15" thickBot="1" x14ac:dyDescent="0.35">
      <c r="C19" s="44" t="s">
        <v>8019</v>
      </c>
      <c r="E19" s="29"/>
      <c r="F19" s="47">
        <v>27000000</v>
      </c>
      <c r="G19" s="29"/>
    </row>
    <row r="20" spans="3:8" ht="15" thickBot="1" x14ac:dyDescent="0.35">
      <c r="C20" s="67" t="s">
        <v>8230</v>
      </c>
      <c r="D20" s="68"/>
      <c r="E20" s="69"/>
      <c r="F20" s="70">
        <f>F19-F17</f>
        <v>271733.95499999821</v>
      </c>
      <c r="G20" s="29"/>
    </row>
    <row r="21" spans="3:8" ht="15" thickBot="1" x14ac:dyDescent="0.35">
      <c r="E21" s="29"/>
      <c r="F21" s="29"/>
      <c r="G21" s="29"/>
    </row>
    <row r="22" spans="3:8" ht="15" thickBot="1" x14ac:dyDescent="0.35">
      <c r="C22" s="67" t="s">
        <v>8231</v>
      </c>
      <c r="D22" s="68"/>
      <c r="E22" s="69"/>
      <c r="F22" s="70">
        <f>F19-F9-F16-F13</f>
        <v>432026.95500000147</v>
      </c>
      <c r="G22" s="29"/>
      <c r="H22" t="s">
        <v>8213</v>
      </c>
    </row>
  </sheetData>
  <pageMargins left="0.7" right="0.7" top="0.75" bottom="0.75" header="0.3" footer="0.3"/>
  <pageSetup scale="8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8FF12-D2DB-490D-9090-DB0809543D3E}">
  <sheetPr>
    <pageSetUpPr fitToPage="1"/>
  </sheetPr>
  <dimension ref="A1:M22"/>
  <sheetViews>
    <sheetView tabSelected="1" workbookViewId="0">
      <selection activeCell="D26" sqref="D26"/>
    </sheetView>
  </sheetViews>
  <sheetFormatPr defaultRowHeight="14.4" x14ac:dyDescent="0.3"/>
  <cols>
    <col min="1" max="1" width="9.88671875" customWidth="1"/>
    <col min="2" max="2" width="66.77734375" customWidth="1"/>
    <col min="3" max="3" width="12.88671875" customWidth="1"/>
    <col min="4" max="4" width="13.44140625" customWidth="1"/>
    <col min="5" max="5" width="17.44140625" customWidth="1"/>
    <col min="6" max="6" width="11.5546875" customWidth="1"/>
    <col min="7" max="7" width="10.88671875" customWidth="1"/>
    <col min="10" max="10" width="10.77734375" customWidth="1"/>
    <col min="11" max="11" width="11.88671875" customWidth="1"/>
    <col min="12" max="12" width="11" customWidth="1"/>
    <col min="13" max="13" width="10.44140625" customWidth="1"/>
  </cols>
  <sheetData>
    <row r="1" spans="1:13" x14ac:dyDescent="0.3">
      <c r="G1" s="35"/>
      <c r="H1" s="35"/>
      <c r="I1" s="35"/>
      <c r="J1" s="35"/>
      <c r="K1" s="35"/>
      <c r="L1" s="35"/>
      <c r="M1" s="35"/>
    </row>
    <row r="2" spans="1:13" x14ac:dyDescent="0.3">
      <c r="C2" s="44" t="s">
        <v>8598</v>
      </c>
      <c r="D2" s="35"/>
      <c r="E2" s="35"/>
      <c r="F2" s="114">
        <f>'BCWR - Cat C'!M779</f>
        <v>5375513.6239999989</v>
      </c>
      <c r="G2" s="29"/>
      <c r="K2" s="44"/>
      <c r="L2" s="43"/>
    </row>
    <row r="3" spans="1:13" x14ac:dyDescent="0.3">
      <c r="E3" s="29"/>
      <c r="F3" s="29"/>
      <c r="G3" s="29"/>
    </row>
    <row r="4" spans="1:13" x14ac:dyDescent="0.3">
      <c r="A4" s="46" t="s">
        <v>8014</v>
      </c>
      <c r="E4" s="29"/>
      <c r="F4" s="29"/>
      <c r="G4" s="29"/>
      <c r="K4" s="29"/>
      <c r="L4" s="29"/>
      <c r="M4" s="29"/>
    </row>
    <row r="5" spans="1:13" x14ac:dyDescent="0.3">
      <c r="B5" t="s">
        <v>8670</v>
      </c>
      <c r="D5" s="47">
        <v>-100000</v>
      </c>
      <c r="E5" s="29"/>
      <c r="F5" s="29"/>
      <c r="G5" s="29"/>
      <c r="K5" s="29"/>
      <c r="L5" s="29"/>
      <c r="M5" s="29"/>
    </row>
    <row r="6" spans="1:13" x14ac:dyDescent="0.3">
      <c r="D6" s="47"/>
      <c r="E6" s="29"/>
      <c r="F6" s="29"/>
      <c r="G6" s="29"/>
    </row>
    <row r="7" spans="1:13" x14ac:dyDescent="0.3">
      <c r="B7" t="s">
        <v>8274</v>
      </c>
      <c r="E7" s="29"/>
      <c r="F7" s="66">
        <f>SUM(D5:D6)</f>
        <v>-100000</v>
      </c>
      <c r="G7" s="29"/>
      <c r="K7" s="48"/>
      <c r="L7" s="48"/>
      <c r="M7" s="48"/>
    </row>
    <row r="8" spans="1:13" x14ac:dyDescent="0.3">
      <c r="E8" s="29"/>
      <c r="F8" s="29"/>
      <c r="G8" s="29"/>
    </row>
    <row r="9" spans="1:13" x14ac:dyDescent="0.3">
      <c r="C9" s="46" t="s">
        <v>8275</v>
      </c>
      <c r="D9" s="45"/>
      <c r="E9" s="29"/>
      <c r="F9" s="49">
        <f>F2+F7</f>
        <v>5275513.6239999989</v>
      </c>
      <c r="G9" s="29"/>
    </row>
    <row r="10" spans="1:13" x14ac:dyDescent="0.3">
      <c r="E10" s="29"/>
      <c r="F10" s="29"/>
      <c r="G10" s="29"/>
      <c r="L10" s="50"/>
    </row>
    <row r="11" spans="1:13" x14ac:dyDescent="0.3">
      <c r="A11" s="46" t="s">
        <v>8276</v>
      </c>
      <c r="B11" t="s">
        <v>8668</v>
      </c>
      <c r="E11" s="29"/>
      <c r="F11" s="29">
        <v>23750</v>
      </c>
      <c r="G11" s="29"/>
    </row>
    <row r="12" spans="1:13" x14ac:dyDescent="0.3">
      <c r="B12" t="s">
        <v>8660</v>
      </c>
      <c r="E12" s="29"/>
      <c r="F12" s="115">
        <v>213611</v>
      </c>
      <c r="G12" s="29"/>
      <c r="H12" t="s">
        <v>8452</v>
      </c>
    </row>
    <row r="13" spans="1:13" x14ac:dyDescent="0.3">
      <c r="B13" t="s">
        <v>8214</v>
      </c>
      <c r="E13" s="29"/>
      <c r="F13" s="29">
        <f>'Open Commitments Cat C'!R104</f>
        <v>981986.473</v>
      </c>
      <c r="G13" s="29"/>
      <c r="H13" t="s">
        <v>8451</v>
      </c>
    </row>
    <row r="14" spans="1:13" x14ac:dyDescent="0.3">
      <c r="B14" t="s">
        <v>8277</v>
      </c>
      <c r="E14" s="29"/>
      <c r="F14" s="29"/>
      <c r="G14" s="29"/>
    </row>
    <row r="15" spans="1:13" x14ac:dyDescent="0.3">
      <c r="C15" s="52" t="s">
        <v>8278</v>
      </c>
      <c r="D15" s="52"/>
      <c r="E15" s="99"/>
      <c r="F15" s="51">
        <f>F9+SUM(F11:F14)</f>
        <v>6494861.0969999991</v>
      </c>
      <c r="G15" s="29"/>
    </row>
    <row r="16" spans="1:13" x14ac:dyDescent="0.3">
      <c r="C16" s="44" t="s">
        <v>8599</v>
      </c>
      <c r="E16" s="29"/>
      <c r="F16" s="47">
        <v>26870006</v>
      </c>
      <c r="G16" s="29"/>
    </row>
    <row r="17" spans="3:8" x14ac:dyDescent="0.3">
      <c r="C17" s="110" t="s">
        <v>8279</v>
      </c>
      <c r="D17" s="110"/>
      <c r="E17" s="111"/>
      <c r="F17" s="111">
        <f>F15+F16</f>
        <v>33364867.096999999</v>
      </c>
      <c r="G17" s="29"/>
    </row>
    <row r="18" spans="3:8" x14ac:dyDescent="0.3">
      <c r="E18" s="29"/>
      <c r="F18" s="29"/>
      <c r="G18" s="29"/>
    </row>
    <row r="19" spans="3:8" ht="15" thickBot="1" x14ac:dyDescent="0.35">
      <c r="C19" s="44" t="s">
        <v>8019</v>
      </c>
      <c r="E19" s="29"/>
      <c r="F19" s="47">
        <v>33400000</v>
      </c>
      <c r="G19" s="29"/>
    </row>
    <row r="20" spans="3:8" ht="15" thickBot="1" x14ac:dyDescent="0.35">
      <c r="C20" s="67" t="s">
        <v>8232</v>
      </c>
      <c r="D20" s="68"/>
      <c r="E20" s="69"/>
      <c r="F20" s="70">
        <f>F19-F17</f>
        <v>35132.903000000864</v>
      </c>
      <c r="G20" s="29"/>
    </row>
    <row r="21" spans="3:8" ht="15" thickBot="1" x14ac:dyDescent="0.35">
      <c r="E21" s="29"/>
      <c r="F21" s="29"/>
      <c r="G21" s="29"/>
    </row>
    <row r="22" spans="3:8" ht="15" thickBot="1" x14ac:dyDescent="0.35">
      <c r="C22" s="67" t="s">
        <v>8233</v>
      </c>
      <c r="D22" s="68"/>
      <c r="E22" s="69"/>
      <c r="F22" s="70">
        <f>F19-F9-F16-F13</f>
        <v>272493.90300000203</v>
      </c>
      <c r="G22" s="29"/>
      <c r="H22" t="s">
        <v>8213</v>
      </c>
    </row>
  </sheetData>
  <pageMargins left="0.7" right="0.7" top="0.75" bottom="0.75" header="0.3" footer="0.3"/>
  <pageSetup scale="93" fitToHeight="0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E95E-DC38-42E8-B057-85AF85EEEDA7}">
  <sheetPr>
    <pageSetUpPr fitToPage="1"/>
  </sheetPr>
  <dimension ref="A1:R92"/>
  <sheetViews>
    <sheetView workbookViewId="0">
      <pane xSplit="4" ySplit="3" topLeftCell="E4" activePane="bottomRight" state="frozen"/>
      <selection pane="topRight" activeCell="E1" sqref="E1"/>
      <selection pane="bottomLeft" activeCell="A6" sqref="A6"/>
      <selection pane="bottomRight" activeCell="K74" sqref="K74"/>
    </sheetView>
  </sheetViews>
  <sheetFormatPr defaultRowHeight="14.4" x14ac:dyDescent="0.3"/>
  <cols>
    <col min="1" max="1" width="9.88671875" customWidth="1"/>
    <col min="2" max="2" width="72.109375" customWidth="1"/>
    <col min="3" max="3" width="12.88671875" customWidth="1"/>
    <col min="4" max="4" width="13.44140625" customWidth="1"/>
    <col min="5" max="5" width="12.5546875" customWidth="1"/>
    <col min="6" max="6" width="13.33203125" customWidth="1"/>
    <col min="7" max="7" width="10.88671875" customWidth="1"/>
    <col min="8" max="8" width="28.33203125" customWidth="1"/>
    <col min="9" max="9" width="11.6640625" customWidth="1"/>
    <col min="10" max="10" width="13.6640625" customWidth="1"/>
    <col min="11" max="11" width="10.88671875" customWidth="1"/>
    <col min="12" max="12" width="13.109375" bestFit="1" customWidth="1"/>
    <col min="13" max="13" width="13.5546875" customWidth="1"/>
    <col min="14" max="14" width="10.88671875" customWidth="1"/>
    <col min="16" max="16" width="10.77734375" customWidth="1"/>
    <col min="17" max="17" width="11" bestFit="1" customWidth="1"/>
    <col min="18" max="18" width="12.109375" bestFit="1" customWidth="1"/>
  </cols>
  <sheetData>
    <row r="1" spans="1:18" ht="15" thickBot="1" x14ac:dyDescent="0.35">
      <c r="A1" s="178" t="s">
        <v>3815</v>
      </c>
      <c r="B1" s="179"/>
      <c r="C1" s="179"/>
      <c r="D1" s="180"/>
      <c r="E1" s="181" t="s">
        <v>7818</v>
      </c>
      <c r="F1" s="182"/>
      <c r="G1" s="183"/>
      <c r="H1" s="34"/>
      <c r="I1" s="35"/>
      <c r="L1" s="29"/>
      <c r="M1" s="29"/>
      <c r="N1" s="29"/>
    </row>
    <row r="2" spans="1:18" ht="58.2" thickBot="1" x14ac:dyDescent="0.35">
      <c r="A2" s="23" t="s">
        <v>0</v>
      </c>
      <c r="B2" s="23" t="s">
        <v>1</v>
      </c>
      <c r="C2" s="23" t="s">
        <v>7816</v>
      </c>
      <c r="D2" s="23" t="s">
        <v>7817</v>
      </c>
      <c r="E2" s="24" t="s">
        <v>3816</v>
      </c>
      <c r="F2" s="24" t="s">
        <v>3817</v>
      </c>
      <c r="G2" s="25" t="s">
        <v>3818</v>
      </c>
      <c r="H2" s="23" t="s">
        <v>3729</v>
      </c>
      <c r="I2" s="3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30" t="s">
        <v>7814</v>
      </c>
      <c r="O2" s="28" t="s">
        <v>8020</v>
      </c>
      <c r="P2" s="28" t="s">
        <v>8022</v>
      </c>
      <c r="Q2" s="55" t="s">
        <v>8025</v>
      </c>
      <c r="R2" s="57" t="s">
        <v>8026</v>
      </c>
    </row>
    <row r="3" spans="1:18" x14ac:dyDescent="0.3">
      <c r="A3" s="7" t="s">
        <v>3724</v>
      </c>
      <c r="B3" s="7"/>
      <c r="C3" s="7"/>
      <c r="D3" s="8"/>
      <c r="E3" s="16"/>
      <c r="F3" s="16"/>
      <c r="G3" s="40"/>
      <c r="H3" s="7"/>
      <c r="I3" s="37"/>
      <c r="J3" s="7"/>
      <c r="K3" s="7"/>
      <c r="L3" s="31"/>
      <c r="M3" s="31"/>
      <c r="N3" s="31"/>
    </row>
    <row r="4" spans="1:18" x14ac:dyDescent="0.3">
      <c r="A4" s="102" t="s">
        <v>8237</v>
      </c>
      <c r="B4" s="102"/>
      <c r="C4" s="103"/>
      <c r="D4" s="104"/>
      <c r="E4" s="105"/>
      <c r="F4" s="105"/>
      <c r="G4" s="103"/>
      <c r="H4" s="102"/>
      <c r="I4" s="106"/>
      <c r="J4" s="102"/>
      <c r="K4" s="102"/>
      <c r="L4" s="107"/>
      <c r="M4" s="107"/>
      <c r="N4" s="107"/>
      <c r="Q4" s="29"/>
      <c r="R4" s="29"/>
    </row>
    <row r="5" spans="1:18" x14ac:dyDescent="0.3">
      <c r="A5" s="5" t="s">
        <v>1667</v>
      </c>
      <c r="B5" s="5" t="s">
        <v>1668</v>
      </c>
      <c r="C5" s="108">
        <v>63000</v>
      </c>
      <c r="D5" s="6">
        <v>74586</v>
      </c>
      <c r="E5" s="109">
        <f>VLOOKUP(A5,'[1]forecast data dump'!$A$1:$H$3483,4,FALSE)</f>
        <v>44469</v>
      </c>
      <c r="F5" s="109">
        <f>VLOOKUP(A5,'[1]forecast data dump'!$A$1:$H$3483,5,FALSE)</f>
        <v>44620</v>
      </c>
      <c r="G5" s="41">
        <f>VLOOKUP(A5,'[1]forecast data dump'!$A$1:$H$3483,8,FALSE)</f>
        <v>0</v>
      </c>
      <c r="H5" s="5" t="s">
        <v>3762</v>
      </c>
      <c r="I5" s="22">
        <f>C5*(1-G5)</f>
        <v>63000</v>
      </c>
      <c r="J5" s="5"/>
      <c r="K5" s="5"/>
      <c r="L5" s="33">
        <f>D5*(1-G5)</f>
        <v>74586</v>
      </c>
      <c r="M5" s="33">
        <f>IF(J5="",L5,(D5/C5)*J5)</f>
        <v>74586</v>
      </c>
      <c r="N5" s="33">
        <f>L5-M5</f>
        <v>0</v>
      </c>
      <c r="P5">
        <v>1</v>
      </c>
      <c r="Q5" s="29">
        <f>O5*M5</f>
        <v>0</v>
      </c>
      <c r="R5" s="113">
        <f>P5*M5</f>
        <v>74586</v>
      </c>
    </row>
    <row r="6" spans="1:18" x14ac:dyDescent="0.3">
      <c r="A6" s="102" t="s">
        <v>8239</v>
      </c>
      <c r="B6" s="102"/>
      <c r="C6" s="103"/>
      <c r="D6" s="104"/>
      <c r="E6" s="105"/>
      <c r="F6" s="105"/>
      <c r="G6" s="103"/>
      <c r="H6" s="102"/>
      <c r="I6" s="106"/>
      <c r="J6" s="102"/>
      <c r="K6" s="102"/>
      <c r="L6" s="107"/>
      <c r="M6" s="107"/>
      <c r="N6" s="107"/>
      <c r="Q6" s="29"/>
      <c r="R6" s="29"/>
    </row>
    <row r="7" spans="1:18" x14ac:dyDescent="0.3">
      <c r="A7" s="5" t="s">
        <v>3358</v>
      </c>
      <c r="B7" s="5" t="s">
        <v>3359</v>
      </c>
      <c r="C7" s="108">
        <v>126000</v>
      </c>
      <c r="D7" s="6">
        <v>152155</v>
      </c>
      <c r="E7" s="109">
        <f>VLOOKUP(A7,'[1]forecast data dump'!$A$1:$H$3483,4,FALSE)</f>
        <v>44666</v>
      </c>
      <c r="F7" s="109">
        <f>VLOOKUP(A7,'[1]forecast data dump'!$A$1:$H$3483,5,FALSE)</f>
        <v>44672</v>
      </c>
      <c r="G7" s="41">
        <f>VLOOKUP(A7,'[1]forecast data dump'!$A$1:$H$3483,8,FALSE)</f>
        <v>0</v>
      </c>
      <c r="H7" s="5" t="s">
        <v>3762</v>
      </c>
      <c r="I7" s="22">
        <f>C7*(1-G7)</f>
        <v>126000</v>
      </c>
      <c r="J7" s="5"/>
      <c r="K7" s="5"/>
      <c r="L7" s="33">
        <f>D7*(1-G7)</f>
        <v>152155</v>
      </c>
      <c r="M7" s="33">
        <f>IF(J7="",L7,(D7/C7)*J7)</f>
        <v>152155</v>
      </c>
      <c r="N7" s="33">
        <f>L7-M7</f>
        <v>0</v>
      </c>
      <c r="P7">
        <v>1</v>
      </c>
      <c r="Q7" s="29">
        <f>O7*M7</f>
        <v>0</v>
      </c>
      <c r="R7" s="113">
        <f>P7*M7</f>
        <v>152155</v>
      </c>
    </row>
    <row r="8" spans="1:18" x14ac:dyDescent="0.3">
      <c r="A8" s="102" t="s">
        <v>8240</v>
      </c>
      <c r="B8" s="102"/>
      <c r="C8" s="103"/>
      <c r="D8" s="104"/>
      <c r="E8" s="105"/>
      <c r="F8" s="105"/>
      <c r="G8" s="103"/>
      <c r="H8" s="102"/>
      <c r="I8" s="106"/>
      <c r="J8" s="102"/>
      <c r="K8" s="102"/>
      <c r="L8" s="107"/>
      <c r="M8" s="107"/>
      <c r="N8" s="107"/>
      <c r="Q8" s="29"/>
      <c r="R8" s="29"/>
    </row>
    <row r="9" spans="1:18" x14ac:dyDescent="0.3">
      <c r="A9" s="5" t="s">
        <v>3512</v>
      </c>
      <c r="B9" s="5" t="s">
        <v>3513</v>
      </c>
      <c r="C9" s="108">
        <v>10000</v>
      </c>
      <c r="D9" s="6">
        <v>11839</v>
      </c>
      <c r="E9" s="109">
        <f>VLOOKUP(A9,'[1]forecast data dump'!$A$1:$H$3483,4,FALSE)</f>
        <v>44603</v>
      </c>
      <c r="F9" s="109">
        <f>VLOOKUP(A9,'[1]forecast data dump'!$A$1:$H$3483,5,FALSE)</f>
        <v>44631</v>
      </c>
      <c r="G9" s="41">
        <f>VLOOKUP(A9,'[1]forecast data dump'!$A$1:$H$3483,8,FALSE)</f>
        <v>0</v>
      </c>
      <c r="H9" s="5" t="s">
        <v>3762</v>
      </c>
      <c r="I9" s="22">
        <f>C9*(1-G9)</f>
        <v>10000</v>
      </c>
      <c r="J9" s="5"/>
      <c r="K9" s="5"/>
      <c r="L9" s="33">
        <f>D9*(1-G9)</f>
        <v>11839</v>
      </c>
      <c r="M9" s="33">
        <f>IF(J9="",L9,(D9/C9)*J9)</f>
        <v>11839</v>
      </c>
      <c r="N9" s="33">
        <f>L9-M9</f>
        <v>0</v>
      </c>
      <c r="P9">
        <v>1</v>
      </c>
      <c r="Q9" s="29">
        <f>O9*M9</f>
        <v>0</v>
      </c>
      <c r="R9" s="113">
        <f>P9*M9</f>
        <v>11839</v>
      </c>
    </row>
    <row r="10" spans="1:18" x14ac:dyDescent="0.3">
      <c r="A10" s="5" t="s">
        <v>3516</v>
      </c>
      <c r="B10" s="5" t="s">
        <v>3517</v>
      </c>
      <c r="C10" s="108">
        <v>25000</v>
      </c>
      <c r="D10" s="6">
        <v>29597</v>
      </c>
      <c r="E10" s="109">
        <f>VLOOKUP(A10,'[1]forecast data dump'!$A$1:$H$3483,4,FALSE)</f>
        <v>44592</v>
      </c>
      <c r="F10" s="109">
        <f>VLOOKUP(A10,'[1]forecast data dump'!$A$1:$H$3483,5,FALSE)</f>
        <v>44620</v>
      </c>
      <c r="G10" s="41">
        <f>VLOOKUP(A10,'[1]forecast data dump'!$A$1:$H$3483,8,FALSE)</f>
        <v>0</v>
      </c>
      <c r="H10" s="5" t="s">
        <v>3762</v>
      </c>
      <c r="I10" s="22">
        <f>C10*(1-G10)</f>
        <v>25000</v>
      </c>
      <c r="J10" s="5"/>
      <c r="K10" s="5"/>
      <c r="L10" s="33">
        <f>D10*(1-G10)</f>
        <v>29597</v>
      </c>
      <c r="M10" s="33">
        <f>IF(J10="",L10,(D10/C10)*J10)</f>
        <v>29597</v>
      </c>
      <c r="N10" s="33">
        <f>L10-M10</f>
        <v>0</v>
      </c>
      <c r="P10">
        <v>1</v>
      </c>
      <c r="Q10" s="29">
        <f>O10*M10</f>
        <v>0</v>
      </c>
      <c r="R10" s="113">
        <f>P10*M10</f>
        <v>29597</v>
      </c>
    </row>
    <row r="11" spans="1:18" x14ac:dyDescent="0.3">
      <c r="A11" s="102" t="s">
        <v>8249</v>
      </c>
      <c r="B11" s="102"/>
      <c r="C11" s="103"/>
      <c r="D11" s="104"/>
      <c r="E11" s="105"/>
      <c r="F11" s="105"/>
      <c r="G11" s="103"/>
      <c r="H11" s="102"/>
      <c r="I11" s="106"/>
      <c r="J11" s="102"/>
      <c r="K11" s="102"/>
      <c r="L11" s="107"/>
      <c r="M11" s="107"/>
      <c r="N11" s="107"/>
      <c r="Q11" s="29"/>
      <c r="R11" s="29"/>
    </row>
    <row r="12" spans="1:18" x14ac:dyDescent="0.3">
      <c r="A12" s="5" t="s">
        <v>3170</v>
      </c>
      <c r="B12" s="5" t="s">
        <v>3171</v>
      </c>
      <c r="C12" s="108">
        <v>54000</v>
      </c>
      <c r="D12" s="6">
        <v>64595</v>
      </c>
      <c r="E12" s="109">
        <f>VLOOKUP(A12,'[1]forecast data dump'!$A$1:$H$3483,4,FALSE)</f>
        <v>44649</v>
      </c>
      <c r="F12" s="109">
        <f>VLOOKUP(A12,'[1]forecast data dump'!$A$1:$H$3483,5,FALSE)</f>
        <v>44819</v>
      </c>
      <c r="G12" s="41">
        <f>VLOOKUP(A12,'[1]forecast data dump'!$A$1:$H$3483,8,FALSE)</f>
        <v>0</v>
      </c>
      <c r="H12" s="5" t="s">
        <v>3762</v>
      </c>
      <c r="I12" s="22">
        <f>C12*(1-G12)</f>
        <v>54000</v>
      </c>
      <c r="J12" s="5"/>
      <c r="K12" s="5"/>
      <c r="L12" s="33">
        <f>D12*(1-G12)</f>
        <v>64595</v>
      </c>
      <c r="M12" s="33">
        <f>IF(J12="",L12,(D12/C12)*J12)</f>
        <v>64595</v>
      </c>
      <c r="N12" s="33">
        <f>L12-M12</f>
        <v>0</v>
      </c>
      <c r="P12">
        <v>1</v>
      </c>
      <c r="Q12" s="29">
        <f>O12*M12</f>
        <v>0</v>
      </c>
      <c r="R12" s="113">
        <f>P12*M12</f>
        <v>64595</v>
      </c>
    </row>
    <row r="13" spans="1:18" x14ac:dyDescent="0.3">
      <c r="A13" s="102" t="s">
        <v>8250</v>
      </c>
      <c r="B13" s="102"/>
      <c r="C13" s="103"/>
      <c r="D13" s="104"/>
      <c r="E13" s="105"/>
      <c r="F13" s="105"/>
      <c r="G13" s="103"/>
      <c r="H13" s="102"/>
      <c r="I13" s="106"/>
      <c r="J13" s="102"/>
      <c r="K13" s="102"/>
      <c r="L13" s="107"/>
      <c r="M13" s="107"/>
      <c r="N13" s="107"/>
      <c r="Q13" s="29"/>
      <c r="R13" s="29"/>
    </row>
    <row r="14" spans="1:18" x14ac:dyDescent="0.3">
      <c r="A14" s="5" t="s">
        <v>3194</v>
      </c>
      <c r="B14" s="5" t="s">
        <v>3195</v>
      </c>
      <c r="C14" s="108">
        <v>20000</v>
      </c>
      <c r="D14" s="6">
        <v>23678</v>
      </c>
      <c r="E14" s="109">
        <f>VLOOKUP(A14,'[1]forecast data dump'!$A$1:$H$3483,4,FALSE)</f>
        <v>44573</v>
      </c>
      <c r="F14" s="109">
        <f>VLOOKUP(A14,'[1]forecast data dump'!$A$1:$H$3483,5,FALSE)</f>
        <v>44658</v>
      </c>
      <c r="G14" s="41">
        <v>0.6</v>
      </c>
      <c r="H14" s="5" t="s">
        <v>3762</v>
      </c>
      <c r="I14" s="22">
        <f>C14*(1-G14)</f>
        <v>8000</v>
      </c>
      <c r="J14" s="5"/>
      <c r="K14" s="5"/>
      <c r="L14" s="33">
        <f>D14*(1-G14)</f>
        <v>9471.2000000000007</v>
      </c>
      <c r="M14" s="33">
        <f>IF(J14="",L14,(D14/C14)*J14)</f>
        <v>9471.2000000000007</v>
      </c>
      <c r="N14" s="33">
        <f>L14-M14</f>
        <v>0</v>
      </c>
      <c r="P14">
        <v>1</v>
      </c>
      <c r="Q14" s="29">
        <f>O14*M14</f>
        <v>0</v>
      </c>
      <c r="R14" s="113">
        <f>P14*M14</f>
        <v>9471.2000000000007</v>
      </c>
    </row>
    <row r="15" spans="1:18" x14ac:dyDescent="0.3">
      <c r="A15" s="102" t="s">
        <v>8251</v>
      </c>
      <c r="B15" s="102"/>
      <c r="C15" s="103"/>
      <c r="D15" s="104"/>
      <c r="E15" s="105"/>
      <c r="F15" s="105"/>
      <c r="G15" s="103"/>
      <c r="H15" s="102"/>
      <c r="I15" s="106"/>
      <c r="J15" s="102"/>
      <c r="K15" s="102"/>
      <c r="L15" s="107"/>
      <c r="M15" s="107"/>
      <c r="N15" s="107"/>
      <c r="Q15" s="29"/>
      <c r="R15" s="29"/>
    </row>
    <row r="16" spans="1:18" x14ac:dyDescent="0.3">
      <c r="A16" s="5" t="s">
        <v>3216</v>
      </c>
      <c r="B16" s="5" t="s">
        <v>3217</v>
      </c>
      <c r="C16" s="108">
        <v>50000</v>
      </c>
      <c r="D16" s="6">
        <v>59195</v>
      </c>
      <c r="E16" s="109">
        <f>VLOOKUP(A16,'[1]forecast data dump'!$A$1:$H$3483,4,FALSE)</f>
        <v>44603</v>
      </c>
      <c r="F16" s="109">
        <f>VLOOKUP(A16,'[1]forecast data dump'!$A$1:$H$3483,5,FALSE)</f>
        <v>44645</v>
      </c>
      <c r="G16" s="41">
        <v>0.5</v>
      </c>
      <c r="H16" s="5" t="s">
        <v>3762</v>
      </c>
      <c r="I16" s="22">
        <f>C16*(1-G16)</f>
        <v>25000</v>
      </c>
      <c r="J16" s="5"/>
      <c r="K16" s="5"/>
      <c r="L16" s="33">
        <f>D16*(1-G16)</f>
        <v>29597.5</v>
      </c>
      <c r="M16" s="33">
        <f>IF(J16="",L16,(D16/C16)*J16)</f>
        <v>29597.5</v>
      </c>
      <c r="N16" s="33">
        <f>L16-M16</f>
        <v>0</v>
      </c>
      <c r="P16">
        <v>1</v>
      </c>
      <c r="Q16" s="29">
        <f>O16*M16</f>
        <v>0</v>
      </c>
      <c r="R16" s="113">
        <f>P16*M16</f>
        <v>29597.5</v>
      </c>
    </row>
    <row r="17" spans="1:18" x14ac:dyDescent="0.3">
      <c r="A17" s="102" t="s">
        <v>8252</v>
      </c>
      <c r="B17" s="102"/>
      <c r="C17" s="103"/>
      <c r="D17" s="104"/>
      <c r="E17" s="105"/>
      <c r="F17" s="105"/>
      <c r="G17" s="103"/>
      <c r="H17" s="102"/>
      <c r="I17" s="106"/>
      <c r="J17" s="102"/>
      <c r="K17" s="102"/>
      <c r="L17" s="107"/>
      <c r="M17" s="107"/>
      <c r="N17" s="107"/>
      <c r="Q17" s="29"/>
      <c r="R17" s="29"/>
    </row>
    <row r="18" spans="1:18" x14ac:dyDescent="0.3">
      <c r="A18" s="5" t="s">
        <v>2826</v>
      </c>
      <c r="B18" s="5" t="s">
        <v>2827</v>
      </c>
      <c r="C18" s="108">
        <v>35000</v>
      </c>
      <c r="D18" s="6">
        <v>41436</v>
      </c>
      <c r="E18" s="109">
        <f>VLOOKUP(A18,'[1]forecast data dump'!$A$1:$H$3483,4,FALSE)</f>
        <v>44546</v>
      </c>
      <c r="F18" s="109">
        <f>VLOOKUP(A18,'[1]forecast data dump'!$A$1:$H$3483,5,FALSE)</f>
        <v>44635</v>
      </c>
      <c r="G18" s="41">
        <v>0.5</v>
      </c>
      <c r="H18" s="5" t="s">
        <v>3762</v>
      </c>
      <c r="I18" s="22">
        <f>C18*(1-G18)</f>
        <v>17500</v>
      </c>
      <c r="J18" s="5"/>
      <c r="K18" s="5"/>
      <c r="L18" s="33">
        <f>D18*(1-G18)</f>
        <v>20718</v>
      </c>
      <c r="M18" s="33">
        <f>IF(J18="",L18,(D18/C18)*J18)</f>
        <v>20718</v>
      </c>
      <c r="N18" s="33">
        <f>L18-M18</f>
        <v>0</v>
      </c>
      <c r="P18">
        <v>1</v>
      </c>
      <c r="Q18" s="29">
        <f>O18*M18</f>
        <v>0</v>
      </c>
      <c r="R18" s="113">
        <f>P18*M18</f>
        <v>20718</v>
      </c>
    </row>
    <row r="19" spans="1:18" x14ac:dyDescent="0.3">
      <c r="A19" s="140" t="s">
        <v>8669</v>
      </c>
      <c r="B19" s="140"/>
      <c r="C19" s="140"/>
      <c r="D19" s="158"/>
      <c r="E19" s="140"/>
      <c r="F19" s="147"/>
      <c r="G19" s="175"/>
      <c r="H19" s="140"/>
      <c r="I19" s="145"/>
      <c r="J19" s="140"/>
      <c r="K19" s="140"/>
      <c r="L19" s="142"/>
      <c r="M19" s="142"/>
      <c r="N19" s="149"/>
      <c r="Q19" s="29"/>
      <c r="R19" s="115"/>
    </row>
    <row r="20" spans="1:18" x14ac:dyDescent="0.3">
      <c r="A20" s="5" t="s">
        <v>2842</v>
      </c>
      <c r="B20" s="5" t="s">
        <v>2843</v>
      </c>
      <c r="C20" s="108">
        <v>65000</v>
      </c>
      <c r="D20" s="6">
        <v>76953</v>
      </c>
      <c r="E20" s="5" t="s">
        <v>6886</v>
      </c>
      <c r="F20" s="109">
        <v>44707</v>
      </c>
      <c r="G20" s="41">
        <v>0.8</v>
      </c>
      <c r="H20" s="5" t="s">
        <v>8320</v>
      </c>
      <c r="I20" s="22">
        <f t="shared" ref="I20" si="0">C20*(1-G20)</f>
        <v>12999.999999999996</v>
      </c>
      <c r="J20" s="5"/>
      <c r="K20" s="5"/>
      <c r="L20" s="137">
        <f t="shared" ref="L20" si="1">D20*(1-G20)</f>
        <v>15390.599999999997</v>
      </c>
      <c r="M20" s="137">
        <f t="shared" ref="M20" si="2">IF(J20="",L20,(D20/C20)*J20)</f>
        <v>15390.599999999997</v>
      </c>
      <c r="N20" s="33">
        <f t="shared" ref="N20" si="3">L20-M20</f>
        <v>0</v>
      </c>
      <c r="P20">
        <v>1</v>
      </c>
      <c r="Q20" s="29">
        <f t="shared" ref="Q20" si="4">O20*M20</f>
        <v>0</v>
      </c>
      <c r="R20" s="113">
        <f t="shared" ref="R20" si="5">P20*M20</f>
        <v>15390.599999999997</v>
      </c>
    </row>
    <row r="21" spans="1:18" x14ac:dyDescent="0.3">
      <c r="A21" s="102" t="s">
        <v>8253</v>
      </c>
      <c r="B21" s="102"/>
      <c r="C21" s="103"/>
      <c r="D21" s="104"/>
      <c r="E21" s="105"/>
      <c r="F21" s="105"/>
      <c r="G21" s="103"/>
      <c r="H21" s="102"/>
      <c r="I21" s="106"/>
      <c r="J21" s="102"/>
      <c r="K21" s="102"/>
      <c r="L21" s="107"/>
      <c r="M21" s="107"/>
      <c r="N21" s="107"/>
      <c r="Q21" s="29"/>
      <c r="R21" s="29"/>
    </row>
    <row r="22" spans="1:18" x14ac:dyDescent="0.3">
      <c r="A22" s="5" t="s">
        <v>2736</v>
      </c>
      <c r="B22" s="5" t="s">
        <v>2737</v>
      </c>
      <c r="C22" s="108">
        <v>32000</v>
      </c>
      <c r="D22" s="6">
        <v>38428</v>
      </c>
      <c r="E22" s="109">
        <f>VLOOKUP(A22,'[1]forecast data dump'!$A$1:$H$3483,4,FALSE)</f>
        <v>44607</v>
      </c>
      <c r="F22" s="109">
        <f>VLOOKUP(A22,'[1]forecast data dump'!$A$1:$H$3483,5,FALSE)</f>
        <v>44691</v>
      </c>
      <c r="G22" s="41">
        <f>VLOOKUP(A22,'[1]forecast data dump'!$A$1:$H$3483,8,FALSE)</f>
        <v>0</v>
      </c>
      <c r="H22" s="5" t="s">
        <v>3762</v>
      </c>
      <c r="I22" s="22">
        <f>C22*(1-G22)</f>
        <v>32000</v>
      </c>
      <c r="J22" s="5"/>
      <c r="K22" s="5"/>
      <c r="L22" s="33">
        <f>D22*(1-G22)</f>
        <v>38428</v>
      </c>
      <c r="M22" s="33">
        <f>IF(J22="",L22,(D22/C22)*J22)</f>
        <v>38428</v>
      </c>
      <c r="N22" s="33">
        <f>L22-M22</f>
        <v>0</v>
      </c>
      <c r="P22">
        <v>1</v>
      </c>
      <c r="Q22" s="29">
        <f>O22*M22</f>
        <v>0</v>
      </c>
      <c r="R22" s="113">
        <f>P22*M22</f>
        <v>38428</v>
      </c>
    </row>
    <row r="23" spans="1:18" x14ac:dyDescent="0.3">
      <c r="A23" s="102" t="s">
        <v>8254</v>
      </c>
      <c r="B23" s="102"/>
      <c r="C23" s="103"/>
      <c r="D23" s="104"/>
      <c r="E23" s="105"/>
      <c r="F23" s="105"/>
      <c r="G23" s="103"/>
      <c r="H23" s="102"/>
      <c r="I23" s="106"/>
      <c r="J23" s="102"/>
      <c r="K23" s="102"/>
      <c r="L23" s="107"/>
      <c r="M23" s="107"/>
      <c r="N23" s="107"/>
      <c r="Q23" s="29"/>
      <c r="R23" s="29"/>
    </row>
    <row r="24" spans="1:18" x14ac:dyDescent="0.3">
      <c r="A24" s="5" t="s">
        <v>2756</v>
      </c>
      <c r="B24" s="5" t="s">
        <v>2757</v>
      </c>
      <c r="C24" s="108">
        <v>10000</v>
      </c>
      <c r="D24" s="6">
        <v>11890</v>
      </c>
      <c r="E24" s="109">
        <f>VLOOKUP(A24,'[1]forecast data dump'!$A$1:$H$3483,4,FALSE)</f>
        <v>44606</v>
      </c>
      <c r="F24" s="109">
        <f>VLOOKUP(A24,'[1]forecast data dump'!$A$1:$H$3483,5,FALSE)</f>
        <v>44733</v>
      </c>
      <c r="G24" s="41">
        <f>VLOOKUP(A24,'[1]forecast data dump'!$A$1:$H$3483,8,FALSE)</f>
        <v>0</v>
      </c>
      <c r="H24" s="5" t="s">
        <v>3762</v>
      </c>
      <c r="I24" s="22">
        <f>C24*(1-G24)</f>
        <v>10000</v>
      </c>
      <c r="J24" s="5"/>
      <c r="K24" s="5"/>
      <c r="L24" s="33">
        <f>D24*(1-G24)</f>
        <v>11890</v>
      </c>
      <c r="M24" s="33">
        <f>IF(J24="",L24,(D24/C24)*J24)</f>
        <v>11890</v>
      </c>
      <c r="N24" s="33">
        <f>L24-M24</f>
        <v>0</v>
      </c>
      <c r="P24">
        <v>1</v>
      </c>
      <c r="Q24" s="29">
        <f>O24*M24</f>
        <v>0</v>
      </c>
      <c r="R24" s="113">
        <f>P24*M24</f>
        <v>11890</v>
      </c>
    </row>
    <row r="25" spans="1:18" x14ac:dyDescent="0.3">
      <c r="A25" s="102" t="s">
        <v>8255</v>
      </c>
      <c r="B25" s="102"/>
      <c r="C25" s="103"/>
      <c r="D25" s="104"/>
      <c r="E25" s="105"/>
      <c r="F25" s="105"/>
      <c r="G25" s="103"/>
      <c r="H25" s="102"/>
      <c r="I25" s="106"/>
      <c r="J25" s="102"/>
      <c r="K25" s="102"/>
      <c r="L25" s="107"/>
      <c r="M25" s="107"/>
      <c r="N25" s="107"/>
      <c r="Q25" s="29"/>
      <c r="R25" s="29"/>
    </row>
    <row r="26" spans="1:18" x14ac:dyDescent="0.3">
      <c r="A26" s="5" t="s">
        <v>2148</v>
      </c>
      <c r="B26" s="5" t="s">
        <v>8257</v>
      </c>
      <c r="C26" s="108">
        <v>500</v>
      </c>
      <c r="D26" s="6">
        <v>604</v>
      </c>
      <c r="E26" s="109">
        <f>VLOOKUP(A26,'[1]forecast data dump'!$A$1:$H$3483,4,FALSE)</f>
        <v>44798</v>
      </c>
      <c r="F26" s="109">
        <f>VLOOKUP(A26,'[1]forecast data dump'!$A$1:$H$3483,5,FALSE)</f>
        <v>44798</v>
      </c>
      <c r="G26" s="41">
        <f>VLOOKUP(A26,'[1]forecast data dump'!$A$1:$H$3483,8,FALSE)</f>
        <v>0</v>
      </c>
      <c r="H26" s="5" t="s">
        <v>3762</v>
      </c>
      <c r="I26" s="22">
        <f t="shared" ref="I26:I36" si="6">C26*(1-G26)</f>
        <v>500</v>
      </c>
      <c r="J26" s="5"/>
      <c r="K26" s="5"/>
      <c r="L26" s="33">
        <f t="shared" ref="L26:L36" si="7">D26*(1-G26)</f>
        <v>604</v>
      </c>
      <c r="M26" s="33">
        <f t="shared" ref="M26:M36" si="8">IF(J26="",L26,(D26/C26)*J26)</f>
        <v>604</v>
      </c>
      <c r="N26" s="33">
        <f t="shared" ref="N26:N36" si="9">L26-M26</f>
        <v>0</v>
      </c>
      <c r="P26">
        <v>1</v>
      </c>
      <c r="Q26" s="29">
        <f t="shared" ref="Q26:Q36" si="10">O26*M26</f>
        <v>0</v>
      </c>
      <c r="R26" s="29">
        <f t="shared" ref="R26:R36" si="11">P26*M26</f>
        <v>604</v>
      </c>
    </row>
    <row r="27" spans="1:18" x14ac:dyDescent="0.3">
      <c r="A27" s="5" t="s">
        <v>2150</v>
      </c>
      <c r="B27" s="5" t="s">
        <v>2151</v>
      </c>
      <c r="C27" s="108">
        <v>500</v>
      </c>
      <c r="D27" s="6">
        <v>600</v>
      </c>
      <c r="E27" s="109">
        <f>VLOOKUP(A27,'[1]forecast data dump'!$A$1:$H$3483,4,FALSE)</f>
        <v>44650</v>
      </c>
      <c r="F27" s="109">
        <f>VLOOKUP(A27,'[1]forecast data dump'!$A$1:$H$3483,5,FALSE)</f>
        <v>44663</v>
      </c>
      <c r="G27" s="41">
        <f>VLOOKUP(A27,'[1]forecast data dump'!$A$1:$H$3483,8,FALSE)</f>
        <v>0</v>
      </c>
      <c r="H27" s="5" t="s">
        <v>3762</v>
      </c>
      <c r="I27" s="22">
        <f t="shared" si="6"/>
        <v>500</v>
      </c>
      <c r="J27" s="5"/>
      <c r="K27" s="5"/>
      <c r="L27" s="33">
        <f t="shared" si="7"/>
        <v>600</v>
      </c>
      <c r="M27" s="33">
        <f t="shared" si="8"/>
        <v>600</v>
      </c>
      <c r="N27" s="33">
        <f t="shared" si="9"/>
        <v>0</v>
      </c>
      <c r="P27">
        <v>1</v>
      </c>
      <c r="Q27" s="29">
        <f t="shared" si="10"/>
        <v>0</v>
      </c>
      <c r="R27" s="29">
        <f t="shared" si="11"/>
        <v>600</v>
      </c>
    </row>
    <row r="28" spans="1:18" x14ac:dyDescent="0.3">
      <c r="A28" s="5" t="s">
        <v>2152</v>
      </c>
      <c r="B28" s="5" t="s">
        <v>2153</v>
      </c>
      <c r="C28" s="108">
        <v>500</v>
      </c>
      <c r="D28" s="6">
        <v>604</v>
      </c>
      <c r="E28" s="109">
        <f>VLOOKUP(A28,'[1]forecast data dump'!$A$1:$H$3483,4,FALSE)</f>
        <v>44582</v>
      </c>
      <c r="F28" s="109">
        <f>VLOOKUP(A28,'[1]forecast data dump'!$A$1:$H$3483,5,FALSE)</f>
        <v>44609</v>
      </c>
      <c r="G28" s="41">
        <f>VLOOKUP(A28,'[1]forecast data dump'!$A$1:$H$3483,8,FALSE)</f>
        <v>0</v>
      </c>
      <c r="H28" s="5" t="s">
        <v>3762</v>
      </c>
      <c r="I28" s="22">
        <f t="shared" si="6"/>
        <v>500</v>
      </c>
      <c r="J28" s="5"/>
      <c r="K28" s="5"/>
      <c r="L28" s="33">
        <f t="shared" si="7"/>
        <v>604</v>
      </c>
      <c r="M28" s="33">
        <f t="shared" si="8"/>
        <v>604</v>
      </c>
      <c r="N28" s="33">
        <f t="shared" si="9"/>
        <v>0</v>
      </c>
      <c r="P28">
        <v>1</v>
      </c>
      <c r="Q28" s="29">
        <f t="shared" si="10"/>
        <v>0</v>
      </c>
      <c r="R28" s="29">
        <f t="shared" si="11"/>
        <v>604</v>
      </c>
    </row>
    <row r="29" spans="1:18" x14ac:dyDescent="0.3">
      <c r="A29" s="5" t="s">
        <v>2154</v>
      </c>
      <c r="B29" s="5" t="s">
        <v>2155</v>
      </c>
      <c r="C29" s="108">
        <v>500</v>
      </c>
      <c r="D29" s="6">
        <v>604</v>
      </c>
      <c r="E29" s="109">
        <f>VLOOKUP(A29,'[1]forecast data dump'!$A$1:$H$3483,4,FALSE)</f>
        <v>44701</v>
      </c>
      <c r="F29" s="109">
        <f>VLOOKUP(A29,'[1]forecast data dump'!$A$1:$H$3483,5,FALSE)</f>
        <v>44729</v>
      </c>
      <c r="G29" s="41">
        <f>VLOOKUP(A29,'[1]forecast data dump'!$A$1:$H$3483,8,FALSE)</f>
        <v>0</v>
      </c>
      <c r="H29" s="5" t="s">
        <v>3762</v>
      </c>
      <c r="I29" s="22">
        <f t="shared" si="6"/>
        <v>500</v>
      </c>
      <c r="J29" s="5"/>
      <c r="K29" s="5"/>
      <c r="L29" s="33">
        <f t="shared" si="7"/>
        <v>604</v>
      </c>
      <c r="M29" s="33">
        <f t="shared" si="8"/>
        <v>604</v>
      </c>
      <c r="N29" s="33">
        <f t="shared" si="9"/>
        <v>0</v>
      </c>
      <c r="P29">
        <v>1</v>
      </c>
      <c r="Q29" s="29">
        <f t="shared" si="10"/>
        <v>0</v>
      </c>
      <c r="R29" s="29">
        <f t="shared" si="11"/>
        <v>604</v>
      </c>
    </row>
    <row r="30" spans="1:18" x14ac:dyDescent="0.3">
      <c r="A30" s="5" t="s">
        <v>2156</v>
      </c>
      <c r="B30" s="5" t="s">
        <v>2157</v>
      </c>
      <c r="C30" s="108">
        <v>500</v>
      </c>
      <c r="D30" s="6">
        <v>604</v>
      </c>
      <c r="E30" s="109">
        <f>VLOOKUP(A30,'[1]forecast data dump'!$A$1:$H$3483,4,FALSE)</f>
        <v>44806</v>
      </c>
      <c r="F30" s="109">
        <f>VLOOKUP(A30,'[1]forecast data dump'!$A$1:$H$3483,5,FALSE)</f>
        <v>44834</v>
      </c>
      <c r="G30" s="41">
        <f>VLOOKUP(A30,'[1]forecast data dump'!$A$1:$H$3483,8,FALSE)</f>
        <v>0</v>
      </c>
      <c r="H30" s="5" t="s">
        <v>3762</v>
      </c>
      <c r="I30" s="22">
        <f t="shared" si="6"/>
        <v>500</v>
      </c>
      <c r="J30" s="5"/>
      <c r="K30" s="5"/>
      <c r="L30" s="33">
        <f t="shared" si="7"/>
        <v>604</v>
      </c>
      <c r="M30" s="33">
        <f t="shared" si="8"/>
        <v>604</v>
      </c>
      <c r="N30" s="33">
        <f t="shared" si="9"/>
        <v>0</v>
      </c>
      <c r="P30">
        <v>1</v>
      </c>
      <c r="Q30" s="29">
        <f t="shared" si="10"/>
        <v>0</v>
      </c>
      <c r="R30" s="29">
        <f t="shared" si="11"/>
        <v>604</v>
      </c>
    </row>
    <row r="31" spans="1:18" x14ac:dyDescent="0.3">
      <c r="A31" s="5" t="s">
        <v>2160</v>
      </c>
      <c r="B31" s="5" t="s">
        <v>2161</v>
      </c>
      <c r="C31" s="108">
        <v>500</v>
      </c>
      <c r="D31" s="6">
        <v>604</v>
      </c>
      <c r="E31" s="109">
        <f>VLOOKUP(A31,'[1]forecast data dump'!$A$1:$H$3483,4,FALSE)</f>
        <v>44764</v>
      </c>
      <c r="F31" s="109">
        <f>VLOOKUP(A31,'[1]forecast data dump'!$A$1:$H$3483,5,FALSE)</f>
        <v>44820</v>
      </c>
      <c r="G31" s="41">
        <f>VLOOKUP(A31,'[1]forecast data dump'!$A$1:$H$3483,8,FALSE)</f>
        <v>0</v>
      </c>
      <c r="H31" s="5" t="s">
        <v>3762</v>
      </c>
      <c r="I31" s="22">
        <f t="shared" si="6"/>
        <v>500</v>
      </c>
      <c r="J31" s="5"/>
      <c r="K31" s="5"/>
      <c r="L31" s="33">
        <f t="shared" si="7"/>
        <v>604</v>
      </c>
      <c r="M31" s="33">
        <f t="shared" si="8"/>
        <v>604</v>
      </c>
      <c r="N31" s="33">
        <f t="shared" si="9"/>
        <v>0</v>
      </c>
      <c r="P31">
        <v>1</v>
      </c>
      <c r="Q31" s="29">
        <f t="shared" si="10"/>
        <v>0</v>
      </c>
      <c r="R31" s="29">
        <f t="shared" si="11"/>
        <v>604</v>
      </c>
    </row>
    <row r="32" spans="1:18" x14ac:dyDescent="0.3">
      <c r="A32" s="5" t="s">
        <v>2162</v>
      </c>
      <c r="B32" s="5" t="s">
        <v>2163</v>
      </c>
      <c r="C32" s="108">
        <v>500</v>
      </c>
      <c r="D32" s="6">
        <v>604</v>
      </c>
      <c r="E32" s="109">
        <f>VLOOKUP(A32,'[1]forecast data dump'!$A$1:$H$3483,4,FALSE)</f>
        <v>44763</v>
      </c>
      <c r="F32" s="109">
        <f>VLOOKUP(A32,'[1]forecast data dump'!$A$1:$H$3483,5,FALSE)</f>
        <v>44812</v>
      </c>
      <c r="G32" s="41">
        <f>VLOOKUP(A32,'[1]forecast data dump'!$A$1:$H$3483,8,FALSE)</f>
        <v>0</v>
      </c>
      <c r="H32" s="5" t="s">
        <v>3762</v>
      </c>
      <c r="I32" s="22">
        <f t="shared" si="6"/>
        <v>500</v>
      </c>
      <c r="J32" s="5"/>
      <c r="K32" s="5"/>
      <c r="L32" s="33">
        <f t="shared" si="7"/>
        <v>604</v>
      </c>
      <c r="M32" s="33">
        <f t="shared" si="8"/>
        <v>604</v>
      </c>
      <c r="N32" s="33">
        <f t="shared" si="9"/>
        <v>0</v>
      </c>
      <c r="P32">
        <v>1</v>
      </c>
      <c r="Q32" s="29">
        <f t="shared" si="10"/>
        <v>0</v>
      </c>
      <c r="R32" s="29">
        <f t="shared" si="11"/>
        <v>604</v>
      </c>
    </row>
    <row r="33" spans="1:18" x14ac:dyDescent="0.3">
      <c r="A33" s="5" t="s">
        <v>2172</v>
      </c>
      <c r="B33" s="5" t="s">
        <v>2173</v>
      </c>
      <c r="C33" s="108">
        <v>500</v>
      </c>
      <c r="D33" s="6">
        <v>600</v>
      </c>
      <c r="E33" s="109">
        <f>VLOOKUP(A33,'[1]forecast data dump'!$A$1:$H$3483,4,FALSE)</f>
        <v>44706</v>
      </c>
      <c r="F33" s="109">
        <f>VLOOKUP(A33,'[1]forecast data dump'!$A$1:$H$3483,5,FALSE)</f>
        <v>44734</v>
      </c>
      <c r="G33" s="41">
        <f>VLOOKUP(A33,'[1]forecast data dump'!$A$1:$H$3483,8,FALSE)</f>
        <v>0</v>
      </c>
      <c r="H33" s="5" t="s">
        <v>3762</v>
      </c>
      <c r="I33" s="22">
        <f t="shared" si="6"/>
        <v>500</v>
      </c>
      <c r="J33" s="5"/>
      <c r="K33" s="5"/>
      <c r="L33" s="33">
        <f t="shared" si="7"/>
        <v>600</v>
      </c>
      <c r="M33" s="33">
        <f t="shared" si="8"/>
        <v>600</v>
      </c>
      <c r="N33" s="33">
        <f t="shared" si="9"/>
        <v>0</v>
      </c>
      <c r="P33">
        <v>1</v>
      </c>
      <c r="Q33" s="29">
        <f t="shared" si="10"/>
        <v>0</v>
      </c>
      <c r="R33" s="29">
        <f t="shared" si="11"/>
        <v>600</v>
      </c>
    </row>
    <row r="34" spans="1:18" x14ac:dyDescent="0.3">
      <c r="A34" s="5" t="s">
        <v>2174</v>
      </c>
      <c r="B34" s="5" t="s">
        <v>2175</v>
      </c>
      <c r="C34" s="108">
        <v>500</v>
      </c>
      <c r="D34" s="6">
        <v>604</v>
      </c>
      <c r="E34" s="109">
        <f>VLOOKUP(A34,'[1]forecast data dump'!$A$1:$H$3483,4,FALSE)</f>
        <v>44558</v>
      </c>
      <c r="F34" s="109">
        <f>VLOOKUP(A34,'[1]forecast data dump'!$A$1:$H$3483,5,FALSE)</f>
        <v>44587</v>
      </c>
      <c r="G34" s="41">
        <f>VLOOKUP(A34,'[1]forecast data dump'!$A$1:$H$3483,8,FALSE)</f>
        <v>0</v>
      </c>
      <c r="H34" s="5" t="s">
        <v>3762</v>
      </c>
      <c r="I34" s="22">
        <f t="shared" si="6"/>
        <v>500</v>
      </c>
      <c r="J34" s="5"/>
      <c r="K34" s="5"/>
      <c r="L34" s="33">
        <f t="shared" si="7"/>
        <v>604</v>
      </c>
      <c r="M34" s="33">
        <f t="shared" si="8"/>
        <v>604</v>
      </c>
      <c r="N34" s="33">
        <f t="shared" si="9"/>
        <v>0</v>
      </c>
      <c r="P34">
        <v>1</v>
      </c>
      <c r="Q34" s="29">
        <f t="shared" si="10"/>
        <v>0</v>
      </c>
      <c r="R34" s="29">
        <f t="shared" si="11"/>
        <v>604</v>
      </c>
    </row>
    <row r="35" spans="1:18" x14ac:dyDescent="0.3">
      <c r="A35" s="5" t="s">
        <v>2176</v>
      </c>
      <c r="B35" s="5" t="s">
        <v>2177</v>
      </c>
      <c r="C35" s="108">
        <v>500</v>
      </c>
      <c r="D35" s="6">
        <v>604</v>
      </c>
      <c r="E35" s="109">
        <f>VLOOKUP(A35,'[1]forecast data dump'!$A$1:$H$3483,4,FALSE)</f>
        <v>44601</v>
      </c>
      <c r="F35" s="109">
        <f>VLOOKUP(A35,'[1]forecast data dump'!$A$1:$H$3483,5,FALSE)</f>
        <v>44629</v>
      </c>
      <c r="G35" s="41">
        <f>VLOOKUP(A35,'[1]forecast data dump'!$A$1:$H$3483,8,FALSE)</f>
        <v>0</v>
      </c>
      <c r="H35" s="5" t="s">
        <v>3762</v>
      </c>
      <c r="I35" s="22">
        <f t="shared" si="6"/>
        <v>500</v>
      </c>
      <c r="J35" s="5"/>
      <c r="K35" s="5"/>
      <c r="L35" s="33">
        <f t="shared" si="7"/>
        <v>604</v>
      </c>
      <c r="M35" s="33">
        <f t="shared" si="8"/>
        <v>604</v>
      </c>
      <c r="N35" s="33">
        <f t="shared" si="9"/>
        <v>0</v>
      </c>
      <c r="P35">
        <v>1</v>
      </c>
      <c r="Q35" s="29">
        <f t="shared" si="10"/>
        <v>0</v>
      </c>
      <c r="R35" s="29">
        <f t="shared" si="11"/>
        <v>604</v>
      </c>
    </row>
    <row r="36" spans="1:18" x14ac:dyDescent="0.3">
      <c r="A36" s="5" t="s">
        <v>2178</v>
      </c>
      <c r="B36" s="5" t="s">
        <v>2179</v>
      </c>
      <c r="C36" s="108">
        <v>500</v>
      </c>
      <c r="D36" s="6">
        <v>604</v>
      </c>
      <c r="E36" s="109">
        <f>VLOOKUP(A36,'[1]forecast data dump'!$A$1:$H$3483,4,FALSE)</f>
        <v>44768</v>
      </c>
      <c r="F36" s="109">
        <f>VLOOKUP(A36,'[1]forecast data dump'!$A$1:$H$3483,5,FALSE)</f>
        <v>44853</v>
      </c>
      <c r="G36" s="41">
        <f>VLOOKUP(A36,'[1]forecast data dump'!$A$1:$H$3483,8,FALSE)</f>
        <v>0</v>
      </c>
      <c r="H36" s="5" t="s">
        <v>3762</v>
      </c>
      <c r="I36" s="22">
        <f t="shared" si="6"/>
        <v>500</v>
      </c>
      <c r="J36" s="5"/>
      <c r="K36" s="5"/>
      <c r="L36" s="33">
        <f t="shared" si="7"/>
        <v>604</v>
      </c>
      <c r="M36" s="33">
        <f t="shared" si="8"/>
        <v>604</v>
      </c>
      <c r="N36" s="33">
        <f t="shared" si="9"/>
        <v>0</v>
      </c>
      <c r="P36">
        <v>1</v>
      </c>
      <c r="Q36" s="29">
        <f t="shared" si="10"/>
        <v>0</v>
      </c>
      <c r="R36" s="29">
        <f t="shared" si="11"/>
        <v>604</v>
      </c>
    </row>
    <row r="37" spans="1:18" x14ac:dyDescent="0.3">
      <c r="A37" s="102" t="s">
        <v>8262</v>
      </c>
      <c r="B37" s="102"/>
      <c r="C37" s="103"/>
      <c r="D37" s="104"/>
      <c r="E37" s="105"/>
      <c r="F37" s="105"/>
      <c r="G37" s="103"/>
      <c r="H37" s="102"/>
      <c r="I37" s="106"/>
      <c r="J37" s="102"/>
      <c r="K37" s="102"/>
      <c r="L37" s="107"/>
      <c r="M37" s="107"/>
      <c r="N37" s="107"/>
      <c r="Q37" s="29"/>
      <c r="R37" s="29"/>
    </row>
    <row r="38" spans="1:18" x14ac:dyDescent="0.3">
      <c r="A38" s="5" t="s">
        <v>2321</v>
      </c>
      <c r="B38" s="5" t="s">
        <v>2322</v>
      </c>
      <c r="C38" s="108">
        <v>1000</v>
      </c>
      <c r="D38" s="6">
        <v>1184</v>
      </c>
      <c r="E38" s="109">
        <f>VLOOKUP(A38,'[1]forecast data dump'!$A$1:$H$3483,4,FALSE)</f>
        <v>44572</v>
      </c>
      <c r="F38" s="109">
        <f>VLOOKUP(A38,'[1]forecast data dump'!$A$1:$H$3483,5,FALSE)</f>
        <v>44600</v>
      </c>
      <c r="G38" s="41">
        <v>0.2</v>
      </c>
      <c r="H38" s="5" t="s">
        <v>3762</v>
      </c>
      <c r="I38" s="22">
        <f>C38*(1-G38)</f>
        <v>800</v>
      </c>
      <c r="J38" s="5"/>
      <c r="K38" s="5"/>
      <c r="L38" s="33">
        <f>D38*(1-G38)</f>
        <v>947.2</v>
      </c>
      <c r="M38" s="33">
        <f>IF(J38="",L38,(D38/C38)*J38)</f>
        <v>947.2</v>
      </c>
      <c r="N38" s="33">
        <f>L38-M38</f>
        <v>0</v>
      </c>
      <c r="P38">
        <v>1</v>
      </c>
      <c r="Q38" s="29">
        <f>O38*M38</f>
        <v>0</v>
      </c>
      <c r="R38" s="29">
        <f>P38*M38</f>
        <v>947.2</v>
      </c>
    </row>
    <row r="39" spans="1:18" x14ac:dyDescent="0.3">
      <c r="A39" s="5" t="s">
        <v>2323</v>
      </c>
      <c r="B39" s="5" t="s">
        <v>2324</v>
      </c>
      <c r="C39" s="108">
        <v>3000</v>
      </c>
      <c r="D39" s="6">
        <v>3552</v>
      </c>
      <c r="E39" s="109">
        <f>VLOOKUP(A39,'[1]forecast data dump'!$A$1:$H$3483,4,FALSE)</f>
        <v>44572</v>
      </c>
      <c r="F39" s="109">
        <f>VLOOKUP(A39,'[1]forecast data dump'!$A$1:$H$3483,5,FALSE)</f>
        <v>44586</v>
      </c>
      <c r="G39" s="41">
        <v>0.15</v>
      </c>
      <c r="H39" s="5" t="s">
        <v>3762</v>
      </c>
      <c r="I39" s="22">
        <f>C39*(1-G39)</f>
        <v>2550</v>
      </c>
      <c r="J39" s="5"/>
      <c r="K39" s="5"/>
      <c r="L39" s="33">
        <f>D39*(1-G39)</f>
        <v>3019.2</v>
      </c>
      <c r="M39" s="33">
        <f>IF(J39="",L39,(D39/C39)*J39)</f>
        <v>3019.2</v>
      </c>
      <c r="N39" s="33">
        <f>L39-M39</f>
        <v>0</v>
      </c>
      <c r="P39">
        <v>1</v>
      </c>
      <c r="Q39" s="29">
        <f>O39*M39</f>
        <v>0</v>
      </c>
      <c r="R39" s="29">
        <f>P39*M39</f>
        <v>3019.2</v>
      </c>
    </row>
    <row r="40" spans="1:18" x14ac:dyDescent="0.3">
      <c r="A40" s="102" t="s">
        <v>8263</v>
      </c>
      <c r="B40" s="102"/>
      <c r="C40" s="103"/>
      <c r="D40" s="104"/>
      <c r="E40" s="105"/>
      <c r="F40" s="105"/>
      <c r="G40" s="103"/>
      <c r="H40" s="102"/>
      <c r="I40" s="106"/>
      <c r="J40" s="102"/>
      <c r="K40" s="102"/>
      <c r="L40" s="107"/>
      <c r="M40" s="107"/>
      <c r="N40" s="107"/>
      <c r="Q40" s="29"/>
      <c r="R40" s="29"/>
    </row>
    <row r="41" spans="1:18" x14ac:dyDescent="0.3">
      <c r="A41" s="5" t="s">
        <v>2383</v>
      </c>
      <c r="B41" s="5" t="s">
        <v>2384</v>
      </c>
      <c r="C41" s="108">
        <v>500</v>
      </c>
      <c r="D41" s="6">
        <v>604</v>
      </c>
      <c r="E41" s="109">
        <f>VLOOKUP(A41,'[1]forecast data dump'!$A$1:$H$3483,4,FALSE)</f>
        <v>44580</v>
      </c>
      <c r="F41" s="109">
        <f>VLOOKUP(A41,'[1]forecast data dump'!$A$1:$H$3483,5,FALSE)</f>
        <v>44607</v>
      </c>
      <c r="G41" s="41">
        <f>VLOOKUP(A41,'[1]forecast data dump'!$A$1:$H$3483,8,FALSE)</f>
        <v>0</v>
      </c>
      <c r="H41" s="5" t="s">
        <v>3762</v>
      </c>
      <c r="I41" s="22">
        <f>C41*(1-G41)</f>
        <v>500</v>
      </c>
      <c r="J41" s="5"/>
      <c r="K41" s="5"/>
      <c r="L41" s="33">
        <f>D41*(1-G41)</f>
        <v>604</v>
      </c>
      <c r="M41" s="33">
        <f>IF(J41="",L41,(D41/C41)*J41)</f>
        <v>604</v>
      </c>
      <c r="N41" s="33">
        <f>L41-M41</f>
        <v>0</v>
      </c>
      <c r="P41">
        <v>1</v>
      </c>
      <c r="Q41" s="29">
        <f>O41*M41</f>
        <v>0</v>
      </c>
      <c r="R41" s="29">
        <f>P41*M41</f>
        <v>604</v>
      </c>
    </row>
    <row r="42" spans="1:18" x14ac:dyDescent="0.3">
      <c r="A42" s="5" t="s">
        <v>2385</v>
      </c>
      <c r="B42" s="5" t="s">
        <v>2386</v>
      </c>
      <c r="C42" s="108">
        <v>500</v>
      </c>
      <c r="D42" s="6">
        <v>604</v>
      </c>
      <c r="E42" s="109">
        <f>VLOOKUP(A42,'[1]forecast data dump'!$A$1:$H$3483,4,FALSE)</f>
        <v>44637</v>
      </c>
      <c r="F42" s="109">
        <f>VLOOKUP(A42,'[1]forecast data dump'!$A$1:$H$3483,5,FALSE)</f>
        <v>44664</v>
      </c>
      <c r="G42" s="41">
        <f>VLOOKUP(A42,'[1]forecast data dump'!$A$1:$H$3483,8,FALSE)</f>
        <v>0</v>
      </c>
      <c r="H42" s="5" t="s">
        <v>3762</v>
      </c>
      <c r="I42" s="22">
        <f>C42*(1-G42)</f>
        <v>500</v>
      </c>
      <c r="J42" s="5"/>
      <c r="K42" s="5"/>
      <c r="L42" s="33">
        <f>D42*(1-G42)</f>
        <v>604</v>
      </c>
      <c r="M42" s="33">
        <f>IF(J42="",L42,(D42/C42)*J42)</f>
        <v>604</v>
      </c>
      <c r="N42" s="33">
        <f>L42-M42</f>
        <v>0</v>
      </c>
      <c r="P42">
        <v>1</v>
      </c>
      <c r="Q42" s="29">
        <f>O42*M42</f>
        <v>0</v>
      </c>
      <c r="R42" s="29">
        <f>P42*M42</f>
        <v>604</v>
      </c>
    </row>
    <row r="43" spans="1:18" x14ac:dyDescent="0.3">
      <c r="A43" s="102" t="s">
        <v>8264</v>
      </c>
      <c r="B43" s="102"/>
      <c r="C43" s="103"/>
      <c r="D43" s="104"/>
      <c r="E43" s="105"/>
      <c r="F43" s="105"/>
      <c r="G43" s="103"/>
      <c r="H43" s="102"/>
      <c r="I43" s="106"/>
      <c r="J43" s="102"/>
      <c r="K43" s="102"/>
      <c r="L43" s="107"/>
      <c r="M43" s="107"/>
      <c r="N43" s="107"/>
      <c r="Q43" s="29"/>
      <c r="R43" s="29"/>
    </row>
    <row r="44" spans="1:18" x14ac:dyDescent="0.3">
      <c r="A44" s="5" t="s">
        <v>2483</v>
      </c>
      <c r="B44" s="5" t="s">
        <v>8367</v>
      </c>
      <c r="C44" s="108">
        <v>500</v>
      </c>
      <c r="D44" s="6">
        <v>604</v>
      </c>
      <c r="E44" s="109">
        <f>VLOOKUP(A44,'[1]forecast data dump'!$A$1:$H$3483,4,FALSE)</f>
        <v>44593</v>
      </c>
      <c r="F44" s="109">
        <f>VLOOKUP(A44,'[1]forecast data dump'!$A$1:$H$3483,5,FALSE)</f>
        <v>44599</v>
      </c>
      <c r="G44" s="41">
        <f>VLOOKUP(A44,'[1]forecast data dump'!$A$1:$H$3483,8,FALSE)</f>
        <v>0</v>
      </c>
      <c r="H44" s="5" t="s">
        <v>3762</v>
      </c>
      <c r="I44" s="22">
        <f>C44*(1-G44)</f>
        <v>500</v>
      </c>
      <c r="J44" s="5"/>
      <c r="K44" s="5"/>
      <c r="L44" s="33">
        <f>D44*(1-G44)</f>
        <v>604</v>
      </c>
      <c r="M44" s="33">
        <f>IF(J44="",L44,(D44/C44)*J44)</f>
        <v>604</v>
      </c>
      <c r="N44" s="33">
        <f>L44-M44</f>
        <v>0</v>
      </c>
      <c r="P44">
        <v>1</v>
      </c>
      <c r="Q44" s="29">
        <f>O44*M44</f>
        <v>0</v>
      </c>
      <c r="R44" s="29">
        <f>P44*M44</f>
        <v>604</v>
      </c>
    </row>
    <row r="45" spans="1:18" x14ac:dyDescent="0.3">
      <c r="A45" s="5" t="s">
        <v>2487</v>
      </c>
      <c r="B45" s="5" t="s">
        <v>2488</v>
      </c>
      <c r="C45" s="108">
        <v>500</v>
      </c>
      <c r="D45" s="6">
        <v>604</v>
      </c>
      <c r="E45" s="109">
        <f>VLOOKUP(A45,'[1]forecast data dump'!$A$1:$H$3483,4,FALSE)</f>
        <v>44602</v>
      </c>
      <c r="F45" s="109">
        <f>VLOOKUP(A45,'[1]forecast data dump'!$A$1:$H$3483,5,FALSE)</f>
        <v>44603</v>
      </c>
      <c r="G45" s="41">
        <f>VLOOKUP(A45,'[1]forecast data dump'!$A$1:$H$3483,8,FALSE)</f>
        <v>0</v>
      </c>
      <c r="H45" s="5" t="s">
        <v>3762</v>
      </c>
      <c r="I45" s="22">
        <f>C45*(1-G45)</f>
        <v>500</v>
      </c>
      <c r="J45" s="5"/>
      <c r="K45" s="5"/>
      <c r="L45" s="33">
        <f>D45*(1-G45)</f>
        <v>604</v>
      </c>
      <c r="M45" s="33">
        <f>IF(J45="",L45,(D45/C45)*J45)</f>
        <v>604</v>
      </c>
      <c r="N45" s="33">
        <f>L45-M45</f>
        <v>0</v>
      </c>
      <c r="P45">
        <v>1</v>
      </c>
      <c r="Q45" s="29">
        <f>O45*M45</f>
        <v>0</v>
      </c>
      <c r="R45" s="29">
        <f>P45*M45</f>
        <v>604</v>
      </c>
    </row>
    <row r="46" spans="1:18" x14ac:dyDescent="0.3">
      <c r="A46" s="5" t="s">
        <v>2491</v>
      </c>
      <c r="B46" s="5" t="s">
        <v>2492</v>
      </c>
      <c r="C46" s="108">
        <v>500</v>
      </c>
      <c r="D46" s="6">
        <v>604</v>
      </c>
      <c r="E46" s="109">
        <f>VLOOKUP(A46,'[1]forecast data dump'!$A$1:$H$3483,4,FALSE)</f>
        <v>44606</v>
      </c>
      <c r="F46" s="109">
        <f>VLOOKUP(A46,'[1]forecast data dump'!$A$1:$H$3483,5,FALSE)</f>
        <v>44610</v>
      </c>
      <c r="G46" s="41">
        <f>VLOOKUP(A46,'[1]forecast data dump'!$A$1:$H$3483,8,FALSE)</f>
        <v>0</v>
      </c>
      <c r="H46" s="5" t="s">
        <v>3762</v>
      </c>
      <c r="I46" s="22">
        <f>C46*(1-G46)</f>
        <v>500</v>
      </c>
      <c r="J46" s="5"/>
      <c r="K46" s="5"/>
      <c r="L46" s="33">
        <f>D46*(1-G46)</f>
        <v>604</v>
      </c>
      <c r="M46" s="33">
        <f>IF(J46="",L46,(D46/C46)*J46)</f>
        <v>604</v>
      </c>
      <c r="N46" s="33">
        <f>L46-M46</f>
        <v>0</v>
      </c>
      <c r="P46">
        <v>1</v>
      </c>
      <c r="Q46" s="29">
        <f>O46*M46</f>
        <v>0</v>
      </c>
      <c r="R46" s="29">
        <f>P46*M46</f>
        <v>604</v>
      </c>
    </row>
    <row r="47" spans="1:18" x14ac:dyDescent="0.3">
      <c r="A47" s="5" t="s">
        <v>2493</v>
      </c>
      <c r="B47" s="5" t="s">
        <v>8265</v>
      </c>
      <c r="C47" s="108">
        <v>500</v>
      </c>
      <c r="D47" s="6">
        <v>604</v>
      </c>
      <c r="E47" s="109">
        <f>VLOOKUP(A47,'[1]forecast data dump'!$A$1:$H$3483,4,FALSE)</f>
        <v>44622</v>
      </c>
      <c r="F47" s="109">
        <f>VLOOKUP(A47,'[1]forecast data dump'!$A$1:$H$3483,5,FALSE)</f>
        <v>44649</v>
      </c>
      <c r="G47" s="41">
        <f>VLOOKUP(A47,'[1]forecast data dump'!$A$1:$H$3483,8,FALSE)</f>
        <v>0</v>
      </c>
      <c r="H47" s="5" t="s">
        <v>3762</v>
      </c>
      <c r="I47" s="22">
        <f>C47*(1-G47)</f>
        <v>500</v>
      </c>
      <c r="J47" s="5"/>
      <c r="K47" s="5"/>
      <c r="L47" s="33">
        <f>D47*(1-G47)</f>
        <v>604</v>
      </c>
      <c r="M47" s="33">
        <f>IF(J47="",L47,(D47/C47)*J47)</f>
        <v>604</v>
      </c>
      <c r="N47" s="33">
        <f>L47-M47</f>
        <v>0</v>
      </c>
      <c r="P47">
        <v>1</v>
      </c>
      <c r="Q47" s="29">
        <f>O47*M47</f>
        <v>0</v>
      </c>
      <c r="R47" s="29">
        <f>P47*M47</f>
        <v>604</v>
      </c>
    </row>
    <row r="48" spans="1:18" x14ac:dyDescent="0.3">
      <c r="A48" s="5" t="s">
        <v>2495</v>
      </c>
      <c r="B48" s="5" t="s">
        <v>2496</v>
      </c>
      <c r="C48" s="108">
        <v>500</v>
      </c>
      <c r="D48" s="6">
        <v>604</v>
      </c>
      <c r="E48" s="109">
        <f>VLOOKUP(A48,'[1]forecast data dump'!$A$1:$H$3483,4,FALSE)</f>
        <v>44678</v>
      </c>
      <c r="F48" s="109">
        <f>VLOOKUP(A48,'[1]forecast data dump'!$A$1:$H$3483,5,FALSE)</f>
        <v>44684</v>
      </c>
      <c r="G48" s="41">
        <f>VLOOKUP(A48,'[1]forecast data dump'!$A$1:$H$3483,8,FALSE)</f>
        <v>0</v>
      </c>
      <c r="H48" s="5" t="s">
        <v>3762</v>
      </c>
      <c r="I48" s="22">
        <f>C48*(1-G48)</f>
        <v>500</v>
      </c>
      <c r="J48" s="5"/>
      <c r="K48" s="5"/>
      <c r="L48" s="33">
        <f>D48*(1-G48)</f>
        <v>604</v>
      </c>
      <c r="M48" s="33">
        <f>IF(J48="",L48,(D48/C48)*J48)</f>
        <v>604</v>
      </c>
      <c r="N48" s="33">
        <f>L48-M48</f>
        <v>0</v>
      </c>
      <c r="P48">
        <v>1</v>
      </c>
      <c r="Q48" s="29">
        <f>O48*M48</f>
        <v>0</v>
      </c>
      <c r="R48" s="29">
        <f>P48*M48</f>
        <v>604</v>
      </c>
    </row>
    <row r="49" spans="1:18" x14ac:dyDescent="0.3">
      <c r="A49" s="102" t="s">
        <v>8266</v>
      </c>
      <c r="B49" s="102"/>
      <c r="C49" s="103"/>
      <c r="D49" s="104"/>
      <c r="E49" s="105"/>
      <c r="F49" s="105"/>
      <c r="G49" s="103"/>
      <c r="H49" s="102"/>
      <c r="I49" s="106"/>
      <c r="J49" s="102"/>
      <c r="K49" s="102"/>
      <c r="L49" s="107"/>
      <c r="M49" s="107"/>
      <c r="N49" s="107"/>
      <c r="Q49" s="29"/>
      <c r="R49" s="29"/>
    </row>
    <row r="50" spans="1:18" x14ac:dyDescent="0.3">
      <c r="A50" s="5" t="s">
        <v>2432</v>
      </c>
      <c r="B50" s="5" t="s">
        <v>2433</v>
      </c>
      <c r="C50" s="108">
        <v>500</v>
      </c>
      <c r="D50" s="6">
        <v>604</v>
      </c>
      <c r="E50" s="109">
        <f>VLOOKUP(A50,'[1]forecast data dump'!$A$1:$H$3483,4,FALSE)</f>
        <v>44614</v>
      </c>
      <c r="F50" s="109">
        <f>VLOOKUP(A50,'[1]forecast data dump'!$A$1:$H$3483,5,FALSE)</f>
        <v>44635</v>
      </c>
      <c r="G50" s="41">
        <f>VLOOKUP(A50,'[1]forecast data dump'!$A$1:$H$3483,8,FALSE)</f>
        <v>0</v>
      </c>
      <c r="H50" s="5" t="s">
        <v>3762</v>
      </c>
      <c r="I50" s="22">
        <f>C50*(1-G50)</f>
        <v>500</v>
      </c>
      <c r="J50" s="5"/>
      <c r="K50" s="5"/>
      <c r="L50" s="33">
        <f>D50*(1-G50)</f>
        <v>604</v>
      </c>
      <c r="M50" s="33">
        <f>IF(J50="",L50,(D50/C50)*J50)</f>
        <v>604</v>
      </c>
      <c r="N50" s="33">
        <f>L50-M50</f>
        <v>0</v>
      </c>
      <c r="P50">
        <v>1</v>
      </c>
      <c r="Q50" s="29">
        <f>O50*M50</f>
        <v>0</v>
      </c>
      <c r="R50" s="29">
        <f>P50*M50</f>
        <v>604</v>
      </c>
    </row>
    <row r="51" spans="1:18" x14ac:dyDescent="0.3">
      <c r="A51" s="5" t="s">
        <v>2434</v>
      </c>
      <c r="B51" s="5" t="s">
        <v>2435</v>
      </c>
      <c r="C51" s="108">
        <v>500</v>
      </c>
      <c r="D51" s="6">
        <v>604</v>
      </c>
      <c r="E51" s="109">
        <f>VLOOKUP(A51,'[1]forecast data dump'!$A$1:$H$3483,4,FALSE)</f>
        <v>44615</v>
      </c>
      <c r="F51" s="109">
        <f>VLOOKUP(A51,'[1]forecast data dump'!$A$1:$H$3483,5,FALSE)</f>
        <v>44636</v>
      </c>
      <c r="G51" s="41">
        <f>VLOOKUP(A51,'[1]forecast data dump'!$A$1:$H$3483,8,FALSE)</f>
        <v>0</v>
      </c>
      <c r="H51" s="5" t="s">
        <v>3762</v>
      </c>
      <c r="I51" s="22">
        <f>C51*(1-G51)</f>
        <v>500</v>
      </c>
      <c r="J51" s="5"/>
      <c r="K51" s="5"/>
      <c r="L51" s="33">
        <f>D51*(1-G51)</f>
        <v>604</v>
      </c>
      <c r="M51" s="33">
        <f>IF(J51="",L51,(D51/C51)*J51)</f>
        <v>604</v>
      </c>
      <c r="N51" s="33">
        <f>L51-M51</f>
        <v>0</v>
      </c>
      <c r="P51">
        <v>1</v>
      </c>
      <c r="Q51" s="29">
        <f>O51*M51</f>
        <v>0</v>
      </c>
      <c r="R51" s="29">
        <f>P51*M51</f>
        <v>604</v>
      </c>
    </row>
    <row r="52" spans="1:18" x14ac:dyDescent="0.3">
      <c r="A52" s="5" t="s">
        <v>2436</v>
      </c>
      <c r="B52" s="5" t="s">
        <v>2437</v>
      </c>
      <c r="C52" s="108">
        <v>500</v>
      </c>
      <c r="D52" s="6">
        <v>604</v>
      </c>
      <c r="E52" s="109">
        <f>VLOOKUP(A52,'[1]forecast data dump'!$A$1:$H$3483,4,FALSE)</f>
        <v>44637</v>
      </c>
      <c r="F52" s="109">
        <f>VLOOKUP(A52,'[1]forecast data dump'!$A$1:$H$3483,5,FALSE)</f>
        <v>44658</v>
      </c>
      <c r="G52" s="41">
        <f>VLOOKUP(A52,'[1]forecast data dump'!$A$1:$H$3483,8,FALSE)</f>
        <v>0</v>
      </c>
      <c r="H52" s="5" t="s">
        <v>3762</v>
      </c>
      <c r="I52" s="22">
        <f>C52*(1-G52)</f>
        <v>500</v>
      </c>
      <c r="J52" s="5"/>
      <c r="K52" s="5"/>
      <c r="L52" s="33">
        <f>D52*(1-G52)</f>
        <v>604</v>
      </c>
      <c r="M52" s="33">
        <f>IF(J52="",L52,(D52/C52)*J52)</f>
        <v>604</v>
      </c>
      <c r="N52" s="33">
        <f>L52-M52</f>
        <v>0</v>
      </c>
      <c r="P52">
        <v>1</v>
      </c>
      <c r="Q52" s="29">
        <f>O52*M52</f>
        <v>0</v>
      </c>
      <c r="R52" s="29">
        <f>P52*M52</f>
        <v>604</v>
      </c>
    </row>
    <row r="53" spans="1:18" x14ac:dyDescent="0.3">
      <c r="A53" s="5" t="s">
        <v>2438</v>
      </c>
      <c r="B53" s="5" t="s">
        <v>2439</v>
      </c>
      <c r="C53" s="108">
        <v>500</v>
      </c>
      <c r="D53" s="6">
        <v>604</v>
      </c>
      <c r="E53" s="109">
        <f>VLOOKUP(A53,'[1]forecast data dump'!$A$1:$H$3483,4,FALSE)</f>
        <v>44659</v>
      </c>
      <c r="F53" s="109">
        <f>VLOOKUP(A53,'[1]forecast data dump'!$A$1:$H$3483,5,FALSE)</f>
        <v>44680</v>
      </c>
      <c r="G53" s="41">
        <f>VLOOKUP(A53,'[1]forecast data dump'!$A$1:$H$3483,8,FALSE)</f>
        <v>0</v>
      </c>
      <c r="H53" s="5" t="s">
        <v>3762</v>
      </c>
      <c r="I53" s="22">
        <f>C53*(1-G53)</f>
        <v>500</v>
      </c>
      <c r="J53" s="5"/>
      <c r="K53" s="5"/>
      <c r="L53" s="33">
        <f>D53*(1-G53)</f>
        <v>604</v>
      </c>
      <c r="M53" s="33">
        <f>IF(J53="",L53,(D53/C53)*J53)</f>
        <v>604</v>
      </c>
      <c r="N53" s="33">
        <f>L53-M53</f>
        <v>0</v>
      </c>
      <c r="P53">
        <v>1</v>
      </c>
      <c r="Q53" s="29">
        <f>O53*M53</f>
        <v>0</v>
      </c>
      <c r="R53" s="29">
        <f>P53*M53</f>
        <v>604</v>
      </c>
    </row>
    <row r="54" spans="1:18" x14ac:dyDescent="0.3">
      <c r="A54" s="5" t="s">
        <v>2440</v>
      </c>
      <c r="B54" s="5" t="s">
        <v>2441</v>
      </c>
      <c r="C54" s="108">
        <v>500</v>
      </c>
      <c r="D54" s="6">
        <v>604</v>
      </c>
      <c r="E54" s="109">
        <f>VLOOKUP(A54,'[1]forecast data dump'!$A$1:$H$3483,4,FALSE)</f>
        <v>44704</v>
      </c>
      <c r="F54" s="109">
        <f>VLOOKUP(A54,'[1]forecast data dump'!$A$1:$H$3483,5,FALSE)</f>
        <v>44739</v>
      </c>
      <c r="G54" s="41">
        <f>VLOOKUP(A54,'[1]forecast data dump'!$A$1:$H$3483,8,FALSE)</f>
        <v>0</v>
      </c>
      <c r="H54" s="5" t="s">
        <v>3762</v>
      </c>
      <c r="I54" s="22">
        <f>C54*(1-G54)</f>
        <v>500</v>
      </c>
      <c r="J54" s="5"/>
      <c r="K54" s="5"/>
      <c r="L54" s="33">
        <f>D54*(1-G54)</f>
        <v>604</v>
      </c>
      <c r="M54" s="33">
        <f>IF(J54="",L54,(D54/C54)*J54)</f>
        <v>604</v>
      </c>
      <c r="N54" s="33">
        <f>L54-M54</f>
        <v>0</v>
      </c>
      <c r="P54">
        <v>1</v>
      </c>
      <c r="Q54" s="29">
        <f>O54*M54</f>
        <v>0</v>
      </c>
      <c r="R54" s="29">
        <f>P54*M54</f>
        <v>604</v>
      </c>
    </row>
    <row r="55" spans="1:18" x14ac:dyDescent="0.3">
      <c r="A55" s="102" t="s">
        <v>8267</v>
      </c>
      <c r="B55" s="102"/>
      <c r="C55" s="103"/>
      <c r="D55" s="104"/>
      <c r="E55" s="105"/>
      <c r="F55" s="105"/>
      <c r="G55" s="103"/>
      <c r="H55" s="102"/>
      <c r="I55" s="106"/>
      <c r="J55" s="102"/>
      <c r="K55" s="102"/>
      <c r="L55" s="107"/>
      <c r="M55" s="107"/>
      <c r="N55" s="107"/>
      <c r="Q55" s="29"/>
      <c r="R55" s="29"/>
    </row>
    <row r="56" spans="1:18" x14ac:dyDescent="0.3">
      <c r="A56" s="5" t="s">
        <v>2628</v>
      </c>
      <c r="B56" s="5" t="s">
        <v>2629</v>
      </c>
      <c r="C56" s="108">
        <v>500</v>
      </c>
      <c r="D56" s="6">
        <v>604</v>
      </c>
      <c r="E56" s="109">
        <f>VLOOKUP(A56,'[1]forecast data dump'!$A$1:$H$3483,4,FALSE)</f>
        <v>44673</v>
      </c>
      <c r="F56" s="109">
        <f>VLOOKUP(A56,'[1]forecast data dump'!$A$1:$H$3483,5,FALSE)</f>
        <v>44679</v>
      </c>
      <c r="G56" s="41">
        <f>VLOOKUP(A56,'[1]forecast data dump'!$A$1:$H$3483,8,FALSE)</f>
        <v>0</v>
      </c>
      <c r="H56" s="5" t="s">
        <v>3762</v>
      </c>
      <c r="I56" s="22">
        <f t="shared" ref="I56:I61" si="12">C56*(1-G56)</f>
        <v>500</v>
      </c>
      <c r="J56" s="5"/>
      <c r="K56" s="5"/>
      <c r="L56" s="33">
        <f t="shared" ref="L56:L61" si="13">D56*(1-G56)</f>
        <v>604</v>
      </c>
      <c r="M56" s="33">
        <f t="shared" ref="M56:M61" si="14">IF(J56="",L56,(D56/C56)*J56)</f>
        <v>604</v>
      </c>
      <c r="N56" s="33">
        <f t="shared" ref="N56:N61" si="15">L56-M56</f>
        <v>0</v>
      </c>
      <c r="P56">
        <v>1</v>
      </c>
      <c r="Q56" s="29">
        <f t="shared" ref="Q56:Q61" si="16">O56*M56</f>
        <v>0</v>
      </c>
      <c r="R56" s="29">
        <f t="shared" ref="R56:R61" si="17">P56*M56</f>
        <v>604</v>
      </c>
    </row>
    <row r="57" spans="1:18" x14ac:dyDescent="0.3">
      <c r="A57" s="5" t="s">
        <v>2630</v>
      </c>
      <c r="B57" s="5" t="s">
        <v>2631</v>
      </c>
      <c r="C57" s="108">
        <v>500</v>
      </c>
      <c r="D57" s="6">
        <v>604</v>
      </c>
      <c r="E57" s="109">
        <f>VLOOKUP(A57,'[1]forecast data dump'!$A$1:$H$3483,4,FALSE)</f>
        <v>44774</v>
      </c>
      <c r="F57" s="109">
        <f>VLOOKUP(A57,'[1]forecast data dump'!$A$1:$H$3483,5,FALSE)</f>
        <v>44778</v>
      </c>
      <c r="G57" s="41">
        <f>VLOOKUP(A57,'[1]forecast data dump'!$A$1:$H$3483,8,FALSE)</f>
        <v>0</v>
      </c>
      <c r="H57" s="5" t="s">
        <v>3762</v>
      </c>
      <c r="I57" s="22">
        <f t="shared" si="12"/>
        <v>500</v>
      </c>
      <c r="J57" s="5"/>
      <c r="K57" s="5"/>
      <c r="L57" s="33">
        <f t="shared" si="13"/>
        <v>604</v>
      </c>
      <c r="M57" s="33">
        <f t="shared" si="14"/>
        <v>604</v>
      </c>
      <c r="N57" s="33">
        <f t="shared" si="15"/>
        <v>0</v>
      </c>
      <c r="P57">
        <v>1</v>
      </c>
      <c r="Q57" s="29">
        <f t="shared" si="16"/>
        <v>0</v>
      </c>
      <c r="R57" s="29">
        <f t="shared" si="17"/>
        <v>604</v>
      </c>
    </row>
    <row r="58" spans="1:18" x14ac:dyDescent="0.3">
      <c r="A58" s="5" t="s">
        <v>2632</v>
      </c>
      <c r="B58" s="5" t="s">
        <v>2633</v>
      </c>
      <c r="C58" s="108">
        <v>500</v>
      </c>
      <c r="D58" s="6">
        <v>604</v>
      </c>
      <c r="E58" s="109">
        <f>VLOOKUP(A58,'[1]forecast data dump'!$A$1:$H$3483,4,FALSE)</f>
        <v>44781</v>
      </c>
      <c r="F58" s="109">
        <f>VLOOKUP(A58,'[1]forecast data dump'!$A$1:$H$3483,5,FALSE)</f>
        <v>44788</v>
      </c>
      <c r="G58" s="41">
        <f>VLOOKUP(A58,'[1]forecast data dump'!$A$1:$H$3483,8,FALSE)</f>
        <v>0</v>
      </c>
      <c r="H58" s="5" t="s">
        <v>3762</v>
      </c>
      <c r="I58" s="22">
        <f t="shared" si="12"/>
        <v>500</v>
      </c>
      <c r="J58" s="5"/>
      <c r="K58" s="5"/>
      <c r="L58" s="33">
        <f t="shared" si="13"/>
        <v>604</v>
      </c>
      <c r="M58" s="33">
        <f t="shared" si="14"/>
        <v>604</v>
      </c>
      <c r="N58" s="33">
        <f t="shared" si="15"/>
        <v>0</v>
      </c>
      <c r="P58">
        <v>1</v>
      </c>
      <c r="Q58" s="29">
        <f t="shared" si="16"/>
        <v>0</v>
      </c>
      <c r="R58" s="29">
        <f t="shared" si="17"/>
        <v>604</v>
      </c>
    </row>
    <row r="59" spans="1:18" x14ac:dyDescent="0.3">
      <c r="A59" s="5" t="s">
        <v>2634</v>
      </c>
      <c r="B59" s="5" t="s">
        <v>2635</v>
      </c>
      <c r="C59" s="108">
        <v>500</v>
      </c>
      <c r="D59" s="6">
        <v>604</v>
      </c>
      <c r="E59" s="109">
        <f>VLOOKUP(A59,'[1]forecast data dump'!$A$1:$H$3483,4,FALSE)</f>
        <v>44789</v>
      </c>
      <c r="F59" s="109">
        <f>VLOOKUP(A59,'[1]forecast data dump'!$A$1:$H$3483,5,FALSE)</f>
        <v>44795</v>
      </c>
      <c r="G59" s="41">
        <f>VLOOKUP(A59,'[1]forecast data dump'!$A$1:$H$3483,8,FALSE)</f>
        <v>0</v>
      </c>
      <c r="H59" s="5" t="s">
        <v>3762</v>
      </c>
      <c r="I59" s="22">
        <f t="shared" si="12"/>
        <v>500</v>
      </c>
      <c r="J59" s="5"/>
      <c r="K59" s="5"/>
      <c r="L59" s="33">
        <f t="shared" si="13"/>
        <v>604</v>
      </c>
      <c r="M59" s="33">
        <f t="shared" si="14"/>
        <v>604</v>
      </c>
      <c r="N59" s="33">
        <f t="shared" si="15"/>
        <v>0</v>
      </c>
      <c r="P59">
        <v>1</v>
      </c>
      <c r="Q59" s="29">
        <f t="shared" si="16"/>
        <v>0</v>
      </c>
      <c r="R59" s="29">
        <f t="shared" si="17"/>
        <v>604</v>
      </c>
    </row>
    <row r="60" spans="1:18" x14ac:dyDescent="0.3">
      <c r="A60" s="5" t="s">
        <v>2636</v>
      </c>
      <c r="B60" s="5" t="s">
        <v>2637</v>
      </c>
      <c r="C60" s="108">
        <v>500</v>
      </c>
      <c r="D60" s="6">
        <v>604</v>
      </c>
      <c r="E60" s="109">
        <f>VLOOKUP(A60,'[1]forecast data dump'!$A$1:$H$3483,4,FALSE)</f>
        <v>44799</v>
      </c>
      <c r="F60" s="109">
        <f>VLOOKUP(A60,'[1]forecast data dump'!$A$1:$H$3483,5,FALSE)</f>
        <v>44820</v>
      </c>
      <c r="G60" s="41">
        <f>VLOOKUP(A60,'[1]forecast data dump'!$A$1:$H$3483,8,FALSE)</f>
        <v>0</v>
      </c>
      <c r="H60" s="5" t="s">
        <v>3762</v>
      </c>
      <c r="I60" s="22">
        <f t="shared" si="12"/>
        <v>500</v>
      </c>
      <c r="J60" s="5"/>
      <c r="K60" s="5"/>
      <c r="L60" s="33">
        <f t="shared" si="13"/>
        <v>604</v>
      </c>
      <c r="M60" s="33">
        <f t="shared" si="14"/>
        <v>604</v>
      </c>
      <c r="N60" s="33">
        <f t="shared" si="15"/>
        <v>0</v>
      </c>
      <c r="P60">
        <v>1</v>
      </c>
      <c r="Q60" s="29">
        <f t="shared" si="16"/>
        <v>0</v>
      </c>
      <c r="R60" s="29">
        <f t="shared" si="17"/>
        <v>604</v>
      </c>
    </row>
    <row r="61" spans="1:18" x14ac:dyDescent="0.3">
      <c r="A61" s="5" t="s">
        <v>2638</v>
      </c>
      <c r="B61" s="5" t="s">
        <v>2639</v>
      </c>
      <c r="C61" s="108">
        <v>500</v>
      </c>
      <c r="D61" s="6">
        <v>606</v>
      </c>
      <c r="E61" s="109">
        <f>VLOOKUP(A61,'[1]forecast data dump'!$A$1:$H$3483,4,FALSE)</f>
        <v>44837</v>
      </c>
      <c r="F61" s="109">
        <f>VLOOKUP(A61,'[1]forecast data dump'!$A$1:$H$3483,5,FALSE)</f>
        <v>44858</v>
      </c>
      <c r="G61" s="41">
        <f>VLOOKUP(A61,'[1]forecast data dump'!$A$1:$H$3483,8,FALSE)</f>
        <v>0</v>
      </c>
      <c r="H61" s="5" t="s">
        <v>3762</v>
      </c>
      <c r="I61" s="22">
        <f t="shared" si="12"/>
        <v>500</v>
      </c>
      <c r="J61" s="5"/>
      <c r="K61" s="5"/>
      <c r="L61" s="33">
        <f t="shared" si="13"/>
        <v>606</v>
      </c>
      <c r="M61" s="33">
        <f t="shared" si="14"/>
        <v>606</v>
      </c>
      <c r="N61" s="33">
        <f t="shared" si="15"/>
        <v>0</v>
      </c>
      <c r="P61">
        <v>1</v>
      </c>
      <c r="Q61" s="29">
        <f t="shared" si="16"/>
        <v>0</v>
      </c>
      <c r="R61" s="29">
        <f t="shared" si="17"/>
        <v>606</v>
      </c>
    </row>
    <row r="62" spans="1:18" x14ac:dyDescent="0.3">
      <c r="A62" s="102" t="s">
        <v>8268</v>
      </c>
      <c r="B62" s="102"/>
      <c r="C62" s="103"/>
      <c r="D62" s="104"/>
      <c r="E62" s="105"/>
      <c r="F62" s="105"/>
      <c r="G62" s="103"/>
      <c r="H62" s="102"/>
      <c r="I62" s="106"/>
      <c r="J62" s="102"/>
      <c r="K62" s="102"/>
      <c r="L62" s="107"/>
      <c r="M62" s="107"/>
      <c r="N62" s="107"/>
      <c r="Q62" s="29"/>
      <c r="R62" s="29"/>
    </row>
    <row r="63" spans="1:18" x14ac:dyDescent="0.3">
      <c r="A63" s="5" t="s">
        <v>2277</v>
      </c>
      <c r="B63" s="5" t="s">
        <v>2278</v>
      </c>
      <c r="C63" s="108">
        <v>500</v>
      </c>
      <c r="D63" s="6">
        <v>604</v>
      </c>
      <c r="E63" s="109">
        <f>VLOOKUP(A63,'[1]forecast data dump'!$A$1:$H$3483,4,FALSE)</f>
        <v>44799</v>
      </c>
      <c r="F63" s="109">
        <f>VLOOKUP(A63,'[1]forecast data dump'!$A$1:$H$3483,5,FALSE)</f>
        <v>44802</v>
      </c>
      <c r="G63" s="41">
        <f>VLOOKUP(A63,'[1]forecast data dump'!$A$1:$H$3483,8,FALSE)</f>
        <v>0</v>
      </c>
      <c r="H63" s="5" t="s">
        <v>3762</v>
      </c>
      <c r="I63" s="22">
        <f t="shared" ref="I63:I68" si="18">C63*(1-G63)</f>
        <v>500</v>
      </c>
      <c r="J63" s="5"/>
      <c r="K63" s="5"/>
      <c r="L63" s="33">
        <f t="shared" ref="L63:L68" si="19">D63*(1-G63)</f>
        <v>604</v>
      </c>
      <c r="M63" s="33">
        <f t="shared" ref="M63:M68" si="20">IF(J63="",L63,(D63/C63)*J63)</f>
        <v>604</v>
      </c>
      <c r="N63" s="33">
        <f t="shared" ref="N63:N68" si="21">L63-M63</f>
        <v>0</v>
      </c>
      <c r="P63">
        <v>1</v>
      </c>
      <c r="Q63" s="29">
        <f t="shared" ref="Q63:Q68" si="22">O63*M63</f>
        <v>0</v>
      </c>
      <c r="R63" s="29">
        <f t="shared" ref="R63:R68" si="23">P63*M63</f>
        <v>604</v>
      </c>
    </row>
    <row r="64" spans="1:18" x14ac:dyDescent="0.3">
      <c r="A64" s="5" t="s">
        <v>2279</v>
      </c>
      <c r="B64" s="5" t="s">
        <v>2280</v>
      </c>
      <c r="C64" s="108">
        <v>500</v>
      </c>
      <c r="D64" s="6">
        <v>604</v>
      </c>
      <c r="E64" s="109">
        <f>VLOOKUP(A64,'[1]forecast data dump'!$A$1:$H$3483,4,FALSE)</f>
        <v>44803</v>
      </c>
      <c r="F64" s="109">
        <f>VLOOKUP(A64,'[1]forecast data dump'!$A$1:$H$3483,5,FALSE)</f>
        <v>44804</v>
      </c>
      <c r="G64" s="41">
        <f>VLOOKUP(A64,'[1]forecast data dump'!$A$1:$H$3483,8,FALSE)</f>
        <v>0</v>
      </c>
      <c r="H64" s="5" t="s">
        <v>3762</v>
      </c>
      <c r="I64" s="22">
        <f t="shared" si="18"/>
        <v>500</v>
      </c>
      <c r="J64" s="5"/>
      <c r="K64" s="5"/>
      <c r="L64" s="33">
        <f t="shared" si="19"/>
        <v>604</v>
      </c>
      <c r="M64" s="33">
        <f t="shared" si="20"/>
        <v>604</v>
      </c>
      <c r="N64" s="33">
        <f t="shared" si="21"/>
        <v>0</v>
      </c>
      <c r="P64">
        <v>1</v>
      </c>
      <c r="Q64" s="29">
        <f t="shared" si="22"/>
        <v>0</v>
      </c>
      <c r="R64" s="29">
        <f t="shared" si="23"/>
        <v>604</v>
      </c>
    </row>
    <row r="65" spans="1:18" x14ac:dyDescent="0.3">
      <c r="A65" s="5" t="s">
        <v>2281</v>
      </c>
      <c r="B65" s="5" t="s">
        <v>2282</v>
      </c>
      <c r="C65" s="108">
        <v>500</v>
      </c>
      <c r="D65" s="6">
        <v>604</v>
      </c>
      <c r="E65" s="109">
        <f>VLOOKUP(A65,'[1]forecast data dump'!$A$1:$H$3483,4,FALSE)</f>
        <v>44805</v>
      </c>
      <c r="F65" s="109">
        <f>VLOOKUP(A65,'[1]forecast data dump'!$A$1:$H$3483,5,FALSE)</f>
        <v>44806</v>
      </c>
      <c r="G65" s="41">
        <f>VLOOKUP(A65,'[1]forecast data dump'!$A$1:$H$3483,8,FALSE)</f>
        <v>0</v>
      </c>
      <c r="H65" s="5" t="s">
        <v>3762</v>
      </c>
      <c r="I65" s="22">
        <f t="shared" si="18"/>
        <v>500</v>
      </c>
      <c r="J65" s="5"/>
      <c r="K65" s="5"/>
      <c r="L65" s="33">
        <f t="shared" si="19"/>
        <v>604</v>
      </c>
      <c r="M65" s="33">
        <f t="shared" si="20"/>
        <v>604</v>
      </c>
      <c r="N65" s="33">
        <f t="shared" si="21"/>
        <v>0</v>
      </c>
      <c r="P65">
        <v>1</v>
      </c>
      <c r="Q65" s="29">
        <f t="shared" si="22"/>
        <v>0</v>
      </c>
      <c r="R65" s="29">
        <f t="shared" si="23"/>
        <v>604</v>
      </c>
    </row>
    <row r="66" spans="1:18" x14ac:dyDescent="0.3">
      <c r="A66" s="5" t="s">
        <v>2283</v>
      </c>
      <c r="B66" s="5" t="s">
        <v>2284</v>
      </c>
      <c r="C66" s="108">
        <v>500</v>
      </c>
      <c r="D66" s="6">
        <v>604</v>
      </c>
      <c r="E66" s="109">
        <f>VLOOKUP(A66,'[1]forecast data dump'!$A$1:$H$3483,4,FALSE)</f>
        <v>44811</v>
      </c>
      <c r="F66" s="109">
        <f>VLOOKUP(A66,'[1]forecast data dump'!$A$1:$H$3483,5,FALSE)</f>
        <v>44817</v>
      </c>
      <c r="G66" s="41">
        <f>VLOOKUP(A66,'[1]forecast data dump'!$A$1:$H$3483,8,FALSE)</f>
        <v>0</v>
      </c>
      <c r="H66" s="5" t="s">
        <v>3762</v>
      </c>
      <c r="I66" s="22">
        <f t="shared" si="18"/>
        <v>500</v>
      </c>
      <c r="J66" s="5"/>
      <c r="K66" s="5"/>
      <c r="L66" s="33">
        <f t="shared" si="19"/>
        <v>604</v>
      </c>
      <c r="M66" s="33">
        <f t="shared" si="20"/>
        <v>604</v>
      </c>
      <c r="N66" s="33">
        <f t="shared" si="21"/>
        <v>0</v>
      </c>
      <c r="P66">
        <v>1</v>
      </c>
      <c r="Q66" s="29">
        <f t="shared" si="22"/>
        <v>0</v>
      </c>
      <c r="R66" s="29">
        <f t="shared" si="23"/>
        <v>604</v>
      </c>
    </row>
    <row r="67" spans="1:18" x14ac:dyDescent="0.3">
      <c r="A67" s="5" t="s">
        <v>2285</v>
      </c>
      <c r="B67" s="5" t="s">
        <v>2286</v>
      </c>
      <c r="C67" s="108">
        <v>500</v>
      </c>
      <c r="D67" s="6">
        <v>604</v>
      </c>
      <c r="E67" s="109">
        <f>VLOOKUP(A67,'[1]forecast data dump'!$A$1:$H$3483,4,FALSE)</f>
        <v>44818</v>
      </c>
      <c r="F67" s="109">
        <f>VLOOKUP(A67,'[1]forecast data dump'!$A$1:$H$3483,5,FALSE)</f>
        <v>44824</v>
      </c>
      <c r="G67" s="41">
        <f>VLOOKUP(A67,'[1]forecast data dump'!$A$1:$H$3483,8,FALSE)</f>
        <v>0</v>
      </c>
      <c r="H67" s="5" t="s">
        <v>3762</v>
      </c>
      <c r="I67" s="22">
        <f t="shared" si="18"/>
        <v>500</v>
      </c>
      <c r="J67" s="5"/>
      <c r="K67" s="5"/>
      <c r="L67" s="33">
        <f t="shared" si="19"/>
        <v>604</v>
      </c>
      <c r="M67" s="33">
        <f t="shared" si="20"/>
        <v>604</v>
      </c>
      <c r="N67" s="33">
        <f t="shared" si="21"/>
        <v>0</v>
      </c>
      <c r="P67">
        <v>1</v>
      </c>
      <c r="Q67" s="29">
        <f t="shared" si="22"/>
        <v>0</v>
      </c>
      <c r="R67" s="29">
        <f t="shared" si="23"/>
        <v>604</v>
      </c>
    </row>
    <row r="68" spans="1:18" x14ac:dyDescent="0.3">
      <c r="A68" s="5" t="s">
        <v>2287</v>
      </c>
      <c r="B68" s="5" t="s">
        <v>2288</v>
      </c>
      <c r="C68" s="108">
        <v>500</v>
      </c>
      <c r="D68" s="6">
        <v>604</v>
      </c>
      <c r="E68" s="109">
        <f>VLOOKUP(A68,'[1]forecast data dump'!$A$1:$H$3483,4,FALSE)</f>
        <v>44839</v>
      </c>
      <c r="F68" s="109">
        <f>VLOOKUP(A68,'[1]forecast data dump'!$A$1:$H$3483,5,FALSE)</f>
        <v>44853</v>
      </c>
      <c r="G68" s="41">
        <f>VLOOKUP(A68,'[1]forecast data dump'!$A$1:$H$3483,8,FALSE)</f>
        <v>0</v>
      </c>
      <c r="H68" s="5" t="s">
        <v>3762</v>
      </c>
      <c r="I68" s="22">
        <f t="shared" si="18"/>
        <v>500</v>
      </c>
      <c r="J68" s="5"/>
      <c r="K68" s="5"/>
      <c r="L68" s="33">
        <f t="shared" si="19"/>
        <v>604</v>
      </c>
      <c r="M68" s="33">
        <f t="shared" si="20"/>
        <v>604</v>
      </c>
      <c r="N68" s="33">
        <f t="shared" si="21"/>
        <v>0</v>
      </c>
      <c r="P68">
        <v>1</v>
      </c>
      <c r="Q68" s="29">
        <f t="shared" si="22"/>
        <v>0</v>
      </c>
      <c r="R68" s="29">
        <f t="shared" si="23"/>
        <v>604</v>
      </c>
    </row>
    <row r="69" spans="1:18" x14ac:dyDescent="0.3">
      <c r="A69" s="102" t="s">
        <v>8269</v>
      </c>
      <c r="B69" s="102"/>
      <c r="C69" s="103"/>
      <c r="D69" s="104"/>
      <c r="E69" s="105"/>
      <c r="F69" s="105"/>
      <c r="G69" s="103"/>
      <c r="H69" s="102"/>
      <c r="I69" s="106"/>
      <c r="J69" s="102"/>
      <c r="K69" s="102"/>
      <c r="L69" s="107"/>
      <c r="M69" s="107"/>
      <c r="N69" s="107"/>
      <c r="Q69" s="29"/>
      <c r="R69" s="29"/>
    </row>
    <row r="70" spans="1:18" x14ac:dyDescent="0.3">
      <c r="A70" s="5" t="s">
        <v>2532</v>
      </c>
      <c r="B70" s="5" t="s">
        <v>2533</v>
      </c>
      <c r="C70" s="108">
        <v>500</v>
      </c>
      <c r="D70" s="6">
        <v>604</v>
      </c>
      <c r="E70" s="109">
        <f>VLOOKUP(A70,'[1]forecast data dump'!$A$1:$H$3483,4,FALSE)</f>
        <v>44664</v>
      </c>
      <c r="F70" s="109">
        <f>VLOOKUP(A70,'[1]forecast data dump'!$A$1:$H$3483,5,FALSE)</f>
        <v>44670</v>
      </c>
      <c r="G70" s="41">
        <f>VLOOKUP(A70,'[1]forecast data dump'!$A$1:$H$3483,8,FALSE)</f>
        <v>0</v>
      </c>
      <c r="H70" s="5" t="s">
        <v>3762</v>
      </c>
      <c r="I70" s="22">
        <f t="shared" ref="I70:I74" si="24">C70*(1-G70)</f>
        <v>500</v>
      </c>
      <c r="J70" s="5"/>
      <c r="K70" s="5"/>
      <c r="L70" s="33">
        <f t="shared" ref="L70:L74" si="25">D70*(1-G70)</f>
        <v>604</v>
      </c>
      <c r="M70" s="33">
        <f t="shared" ref="M70:M74" si="26">IF(J70="",L70,(D70/C70)*J70)</f>
        <v>604</v>
      </c>
      <c r="N70" s="33">
        <f t="shared" ref="N70:N74" si="27">L70-M70</f>
        <v>0</v>
      </c>
      <c r="P70">
        <v>1</v>
      </c>
      <c r="Q70" s="29">
        <f t="shared" ref="Q70:Q74" si="28">O70*M70</f>
        <v>0</v>
      </c>
      <c r="R70" s="29">
        <f t="shared" ref="R70:R74" si="29">P70*M70</f>
        <v>604</v>
      </c>
    </row>
    <row r="71" spans="1:18" x14ac:dyDescent="0.3">
      <c r="A71" s="5" t="s">
        <v>2534</v>
      </c>
      <c r="B71" s="5" t="s">
        <v>2535</v>
      </c>
      <c r="C71" s="108">
        <v>500</v>
      </c>
      <c r="D71" s="6">
        <v>604</v>
      </c>
      <c r="E71" s="109">
        <f>VLOOKUP(A71,'[1]forecast data dump'!$A$1:$H$3483,4,FALSE)</f>
        <v>44826</v>
      </c>
      <c r="F71" s="109">
        <f>VLOOKUP(A71,'[1]forecast data dump'!$A$1:$H$3483,5,FALSE)</f>
        <v>44830</v>
      </c>
      <c r="G71" s="41">
        <f>VLOOKUP(A71,'[1]forecast data dump'!$A$1:$H$3483,8,FALSE)</f>
        <v>0</v>
      </c>
      <c r="H71" s="5" t="s">
        <v>3762</v>
      </c>
      <c r="I71" s="22">
        <f t="shared" si="24"/>
        <v>500</v>
      </c>
      <c r="J71" s="5"/>
      <c r="K71" s="5"/>
      <c r="L71" s="33">
        <f t="shared" si="25"/>
        <v>604</v>
      </c>
      <c r="M71" s="33">
        <f t="shared" si="26"/>
        <v>604</v>
      </c>
      <c r="N71" s="33">
        <f t="shared" si="27"/>
        <v>0</v>
      </c>
      <c r="P71">
        <v>1</v>
      </c>
      <c r="Q71" s="29">
        <f t="shared" si="28"/>
        <v>0</v>
      </c>
      <c r="R71" s="29">
        <f t="shared" si="29"/>
        <v>604</v>
      </c>
    </row>
    <row r="72" spans="1:18" x14ac:dyDescent="0.3">
      <c r="A72" s="5" t="s">
        <v>2536</v>
      </c>
      <c r="B72" s="5" t="s">
        <v>2537</v>
      </c>
      <c r="C72" s="108">
        <v>500</v>
      </c>
      <c r="D72" s="6">
        <v>604</v>
      </c>
      <c r="E72" s="109">
        <f>VLOOKUP(A72,'[1]forecast data dump'!$A$1:$H$3483,4,FALSE)</f>
        <v>44851</v>
      </c>
      <c r="F72" s="109">
        <f>VLOOKUP(A72,'[1]forecast data dump'!$A$1:$H$3483,5,FALSE)</f>
        <v>44852</v>
      </c>
      <c r="G72" s="41">
        <f>VLOOKUP(A72,'[1]forecast data dump'!$A$1:$H$3483,8,FALSE)</f>
        <v>0</v>
      </c>
      <c r="H72" s="5" t="s">
        <v>3762</v>
      </c>
      <c r="I72" s="22">
        <f t="shared" si="24"/>
        <v>500</v>
      </c>
      <c r="J72" s="5"/>
      <c r="K72" s="5"/>
      <c r="L72" s="33">
        <f t="shared" si="25"/>
        <v>604</v>
      </c>
      <c r="M72" s="33">
        <f t="shared" si="26"/>
        <v>604</v>
      </c>
      <c r="N72" s="33">
        <f t="shared" si="27"/>
        <v>0</v>
      </c>
      <c r="P72">
        <v>1</v>
      </c>
      <c r="Q72" s="29">
        <f t="shared" si="28"/>
        <v>0</v>
      </c>
      <c r="R72" s="29">
        <f t="shared" si="29"/>
        <v>604</v>
      </c>
    </row>
    <row r="73" spans="1:18" x14ac:dyDescent="0.3">
      <c r="A73" s="5" t="s">
        <v>2538</v>
      </c>
      <c r="B73" s="5" t="s">
        <v>2539</v>
      </c>
      <c r="C73" s="108">
        <v>500</v>
      </c>
      <c r="D73" s="6">
        <v>604</v>
      </c>
      <c r="E73" s="109">
        <f>VLOOKUP(A73,'[1]forecast data dump'!$A$1:$H$3483,4,FALSE)</f>
        <v>44853</v>
      </c>
      <c r="F73" s="109">
        <f>VLOOKUP(A73,'[1]forecast data dump'!$A$1:$H$3483,5,FALSE)</f>
        <v>44855</v>
      </c>
      <c r="G73" s="41">
        <f>VLOOKUP(A73,'[1]forecast data dump'!$A$1:$H$3483,8,FALSE)</f>
        <v>0</v>
      </c>
      <c r="H73" s="5" t="s">
        <v>3762</v>
      </c>
      <c r="I73" s="22">
        <f t="shared" si="24"/>
        <v>500</v>
      </c>
      <c r="J73" s="5"/>
      <c r="K73" s="5"/>
      <c r="L73" s="33">
        <f t="shared" si="25"/>
        <v>604</v>
      </c>
      <c r="M73" s="33">
        <f t="shared" si="26"/>
        <v>604</v>
      </c>
      <c r="N73" s="33">
        <f t="shared" si="27"/>
        <v>0</v>
      </c>
      <c r="P73">
        <v>1</v>
      </c>
      <c r="Q73" s="29">
        <f t="shared" si="28"/>
        <v>0</v>
      </c>
      <c r="R73" s="29">
        <f t="shared" si="29"/>
        <v>604</v>
      </c>
    </row>
    <row r="74" spans="1:18" x14ac:dyDescent="0.3">
      <c r="A74" s="5" t="s">
        <v>2540</v>
      </c>
      <c r="B74" s="5" t="s">
        <v>2541</v>
      </c>
      <c r="C74" s="108">
        <v>500</v>
      </c>
      <c r="D74" s="6">
        <v>604</v>
      </c>
      <c r="E74" s="109">
        <f>VLOOKUP(A74,'[1]forecast data dump'!$A$1:$H$3483,4,FALSE)</f>
        <v>44872</v>
      </c>
      <c r="F74" s="109">
        <f>VLOOKUP(A74,'[1]forecast data dump'!$A$1:$H$3483,5,FALSE)</f>
        <v>44879</v>
      </c>
      <c r="G74" s="41">
        <f>VLOOKUP(A74,'[1]forecast data dump'!$A$1:$H$3483,8,FALSE)</f>
        <v>0</v>
      </c>
      <c r="H74" s="5" t="s">
        <v>3762</v>
      </c>
      <c r="I74" s="22">
        <f t="shared" si="24"/>
        <v>500</v>
      </c>
      <c r="J74" s="5"/>
      <c r="K74" s="5"/>
      <c r="L74" s="33">
        <f t="shared" si="25"/>
        <v>604</v>
      </c>
      <c r="M74" s="33">
        <f t="shared" si="26"/>
        <v>604</v>
      </c>
      <c r="N74" s="33">
        <f t="shared" si="27"/>
        <v>0</v>
      </c>
      <c r="P74">
        <v>1</v>
      </c>
      <c r="Q74" s="29">
        <f t="shared" si="28"/>
        <v>0</v>
      </c>
      <c r="R74" s="29">
        <f t="shared" si="29"/>
        <v>604</v>
      </c>
    </row>
    <row r="75" spans="1:18" x14ac:dyDescent="0.3">
      <c r="A75" s="102" t="s">
        <v>8270</v>
      </c>
      <c r="B75" s="102"/>
      <c r="C75" s="103"/>
      <c r="D75" s="104"/>
      <c r="E75" s="105"/>
      <c r="F75" s="105"/>
      <c r="G75" s="103"/>
      <c r="H75" s="102"/>
      <c r="I75" s="106"/>
      <c r="J75" s="102"/>
      <c r="K75" s="102"/>
      <c r="L75" s="107"/>
      <c r="M75" s="107"/>
      <c r="N75" s="107"/>
      <c r="Q75" s="29"/>
      <c r="R75" s="29"/>
    </row>
    <row r="76" spans="1:18" x14ac:dyDescent="0.3">
      <c r="A76" s="5" t="s">
        <v>2218</v>
      </c>
      <c r="B76" s="5" t="s">
        <v>2219</v>
      </c>
      <c r="C76" s="108">
        <v>10000</v>
      </c>
      <c r="D76" s="6">
        <v>11839</v>
      </c>
      <c r="E76" s="109">
        <f>VLOOKUP(A76,'[1]forecast data dump'!$A$1:$H$3483,4,FALSE)</f>
        <v>44470</v>
      </c>
      <c r="F76" s="109">
        <f>VLOOKUP(A76,'[1]forecast data dump'!$A$1:$H$3483,5,FALSE)</f>
        <v>44560</v>
      </c>
      <c r="G76" s="41">
        <f>VLOOKUP(A76,'[1]forecast data dump'!$A$1:$H$3483,8,FALSE)</f>
        <v>0</v>
      </c>
      <c r="H76" s="5" t="s">
        <v>3762</v>
      </c>
      <c r="I76" s="22">
        <f t="shared" ref="I76:I82" si="30">C76*(1-G76)</f>
        <v>10000</v>
      </c>
      <c r="J76" s="5"/>
      <c r="K76" s="5"/>
      <c r="L76" s="33">
        <f t="shared" ref="L76:L82" si="31">D76*(1-G76)</f>
        <v>11839</v>
      </c>
      <c r="M76" s="33">
        <f t="shared" ref="M76:M82" si="32">IF(J76="",L76,(D76/C76)*J76)</f>
        <v>11839</v>
      </c>
      <c r="N76" s="33">
        <f t="shared" ref="N76:N82" si="33">L76-M76</f>
        <v>0</v>
      </c>
      <c r="P76">
        <v>1</v>
      </c>
      <c r="Q76" s="29">
        <f t="shared" ref="Q76:Q82" si="34">O76*M76</f>
        <v>0</v>
      </c>
      <c r="R76" s="113">
        <f t="shared" ref="R76:R82" si="35">P76*M76</f>
        <v>11839</v>
      </c>
    </row>
    <row r="77" spans="1:18" x14ac:dyDescent="0.3">
      <c r="A77" s="5" t="s">
        <v>2220</v>
      </c>
      <c r="B77" s="5" t="s">
        <v>2221</v>
      </c>
      <c r="C77" s="108">
        <v>500</v>
      </c>
      <c r="D77" s="6">
        <v>604</v>
      </c>
      <c r="E77" s="109">
        <f>VLOOKUP(A77,'[1]forecast data dump'!$A$1:$H$3483,4,FALSE)</f>
        <v>44826</v>
      </c>
      <c r="F77" s="109">
        <f>VLOOKUP(A77,'[1]forecast data dump'!$A$1:$H$3483,5,FALSE)</f>
        <v>44826</v>
      </c>
      <c r="G77" s="41">
        <f>VLOOKUP(A77,'[1]forecast data dump'!$A$1:$H$3483,8,FALSE)</f>
        <v>0</v>
      </c>
      <c r="H77" s="5" t="s">
        <v>3762</v>
      </c>
      <c r="I77" s="22">
        <f t="shared" si="30"/>
        <v>500</v>
      </c>
      <c r="J77" s="5"/>
      <c r="K77" s="5"/>
      <c r="L77" s="33">
        <f t="shared" si="31"/>
        <v>604</v>
      </c>
      <c r="M77" s="33">
        <f t="shared" si="32"/>
        <v>604</v>
      </c>
      <c r="N77" s="33">
        <f t="shared" si="33"/>
        <v>0</v>
      </c>
      <c r="P77">
        <v>1</v>
      </c>
      <c r="Q77" s="29">
        <f t="shared" si="34"/>
        <v>0</v>
      </c>
      <c r="R77" s="29">
        <f t="shared" si="35"/>
        <v>604</v>
      </c>
    </row>
    <row r="78" spans="1:18" x14ac:dyDescent="0.3">
      <c r="A78" s="5" t="s">
        <v>2222</v>
      </c>
      <c r="B78" s="5" t="s">
        <v>2223</v>
      </c>
      <c r="C78" s="108">
        <v>500</v>
      </c>
      <c r="D78" s="6">
        <v>604</v>
      </c>
      <c r="E78" s="109">
        <f>VLOOKUP(A78,'[1]forecast data dump'!$A$1:$H$3483,4,FALSE)</f>
        <v>44827</v>
      </c>
      <c r="F78" s="109">
        <f>VLOOKUP(A78,'[1]forecast data dump'!$A$1:$H$3483,5,FALSE)</f>
        <v>44831</v>
      </c>
      <c r="G78" s="41">
        <f>VLOOKUP(A78,'[1]forecast data dump'!$A$1:$H$3483,8,FALSE)</f>
        <v>0</v>
      </c>
      <c r="H78" s="5" t="s">
        <v>3762</v>
      </c>
      <c r="I78" s="22">
        <f t="shared" si="30"/>
        <v>500</v>
      </c>
      <c r="J78" s="5"/>
      <c r="K78" s="5"/>
      <c r="L78" s="33">
        <f t="shared" si="31"/>
        <v>604</v>
      </c>
      <c r="M78" s="33">
        <f t="shared" si="32"/>
        <v>604</v>
      </c>
      <c r="N78" s="33">
        <f t="shared" si="33"/>
        <v>0</v>
      </c>
      <c r="P78">
        <v>1</v>
      </c>
      <c r="Q78" s="29">
        <f t="shared" si="34"/>
        <v>0</v>
      </c>
      <c r="R78" s="29">
        <f t="shared" si="35"/>
        <v>604</v>
      </c>
    </row>
    <row r="79" spans="1:18" x14ac:dyDescent="0.3">
      <c r="A79" s="5" t="s">
        <v>2224</v>
      </c>
      <c r="B79" s="5" t="s">
        <v>2225</v>
      </c>
      <c r="C79" s="108">
        <v>500</v>
      </c>
      <c r="D79" s="6">
        <v>604</v>
      </c>
      <c r="E79" s="109">
        <f>VLOOKUP(A79,'[1]forecast data dump'!$A$1:$H$3483,4,FALSE)</f>
        <v>44832</v>
      </c>
      <c r="F79" s="109">
        <f>VLOOKUP(A79,'[1]forecast data dump'!$A$1:$H$3483,5,FALSE)</f>
        <v>44838</v>
      </c>
      <c r="G79" s="41">
        <f>VLOOKUP(A79,'[1]forecast data dump'!$A$1:$H$3483,8,FALSE)</f>
        <v>0</v>
      </c>
      <c r="H79" s="5" t="s">
        <v>3762</v>
      </c>
      <c r="I79" s="22">
        <f t="shared" si="30"/>
        <v>500</v>
      </c>
      <c r="J79" s="5"/>
      <c r="K79" s="5"/>
      <c r="L79" s="33">
        <f t="shared" si="31"/>
        <v>604</v>
      </c>
      <c r="M79" s="33">
        <f t="shared" si="32"/>
        <v>604</v>
      </c>
      <c r="N79" s="33">
        <f t="shared" si="33"/>
        <v>0</v>
      </c>
      <c r="P79">
        <v>1</v>
      </c>
      <c r="Q79" s="29">
        <f t="shared" si="34"/>
        <v>0</v>
      </c>
      <c r="R79" s="29">
        <f t="shared" si="35"/>
        <v>604</v>
      </c>
    </row>
    <row r="80" spans="1:18" x14ac:dyDescent="0.3">
      <c r="A80" s="5" t="s">
        <v>2226</v>
      </c>
      <c r="B80" s="5" t="s">
        <v>2227</v>
      </c>
      <c r="C80" s="108">
        <v>500</v>
      </c>
      <c r="D80" s="6">
        <v>608</v>
      </c>
      <c r="E80" s="109">
        <f>VLOOKUP(A80,'[1]forecast data dump'!$A$1:$H$3483,4,FALSE)</f>
        <v>44839</v>
      </c>
      <c r="F80" s="109">
        <f>VLOOKUP(A80,'[1]forecast data dump'!$A$1:$H$3483,5,FALSE)</f>
        <v>44846</v>
      </c>
      <c r="G80" s="41">
        <f>VLOOKUP(A80,'[1]forecast data dump'!$A$1:$H$3483,8,FALSE)</f>
        <v>0</v>
      </c>
      <c r="H80" s="5" t="s">
        <v>3762</v>
      </c>
      <c r="I80" s="22">
        <f t="shared" si="30"/>
        <v>500</v>
      </c>
      <c r="J80" s="5"/>
      <c r="K80" s="5"/>
      <c r="L80" s="33">
        <f t="shared" si="31"/>
        <v>608</v>
      </c>
      <c r="M80" s="33">
        <f t="shared" si="32"/>
        <v>608</v>
      </c>
      <c r="N80" s="33">
        <f t="shared" si="33"/>
        <v>0</v>
      </c>
      <c r="P80">
        <v>1</v>
      </c>
      <c r="Q80" s="29">
        <f t="shared" si="34"/>
        <v>0</v>
      </c>
      <c r="R80" s="29">
        <f t="shared" si="35"/>
        <v>608</v>
      </c>
    </row>
    <row r="81" spans="1:18" x14ac:dyDescent="0.3">
      <c r="A81" s="5" t="s">
        <v>2228</v>
      </c>
      <c r="B81" s="5" t="s">
        <v>2229</v>
      </c>
      <c r="C81" s="108">
        <v>500</v>
      </c>
      <c r="D81" s="6">
        <v>604</v>
      </c>
      <c r="E81" s="109">
        <f>VLOOKUP(A81,'[1]forecast data dump'!$A$1:$H$3483,4,FALSE)</f>
        <v>44847</v>
      </c>
      <c r="F81" s="109">
        <f>VLOOKUP(A81,'[1]forecast data dump'!$A$1:$H$3483,5,FALSE)</f>
        <v>44853</v>
      </c>
      <c r="G81" s="41">
        <f>VLOOKUP(A81,'[1]forecast data dump'!$A$1:$H$3483,8,FALSE)</f>
        <v>0</v>
      </c>
      <c r="H81" s="5" t="s">
        <v>3762</v>
      </c>
      <c r="I81" s="22">
        <f t="shared" si="30"/>
        <v>500</v>
      </c>
      <c r="J81" s="5"/>
      <c r="K81" s="5"/>
      <c r="L81" s="33">
        <f t="shared" si="31"/>
        <v>604</v>
      </c>
      <c r="M81" s="33">
        <f t="shared" si="32"/>
        <v>604</v>
      </c>
      <c r="N81" s="33">
        <f t="shared" si="33"/>
        <v>0</v>
      </c>
      <c r="P81">
        <v>1</v>
      </c>
      <c r="Q81" s="29">
        <f t="shared" si="34"/>
        <v>0</v>
      </c>
      <c r="R81" s="29">
        <f t="shared" si="35"/>
        <v>604</v>
      </c>
    </row>
    <row r="82" spans="1:18" x14ac:dyDescent="0.3">
      <c r="A82" s="5" t="s">
        <v>2230</v>
      </c>
      <c r="B82" s="5" t="s">
        <v>2231</v>
      </c>
      <c r="C82" s="108">
        <v>500</v>
      </c>
      <c r="D82" s="6">
        <v>604</v>
      </c>
      <c r="E82" s="109">
        <f>VLOOKUP(A82,'[1]forecast data dump'!$A$1:$H$3483,4,FALSE)</f>
        <v>44868</v>
      </c>
      <c r="F82" s="109">
        <f>VLOOKUP(A82,'[1]forecast data dump'!$A$1:$H$3483,5,FALSE)</f>
        <v>44874</v>
      </c>
      <c r="G82" s="41">
        <f>VLOOKUP(A82,'[1]forecast data dump'!$A$1:$H$3483,8,FALSE)</f>
        <v>0</v>
      </c>
      <c r="H82" s="5" t="s">
        <v>3762</v>
      </c>
      <c r="I82" s="22">
        <f t="shared" si="30"/>
        <v>500</v>
      </c>
      <c r="J82" s="5"/>
      <c r="K82" s="5"/>
      <c r="L82" s="33">
        <f t="shared" si="31"/>
        <v>604</v>
      </c>
      <c r="M82" s="33">
        <f t="shared" si="32"/>
        <v>604</v>
      </c>
      <c r="N82" s="33">
        <f t="shared" si="33"/>
        <v>0</v>
      </c>
      <c r="P82">
        <v>1</v>
      </c>
      <c r="Q82" s="29">
        <f t="shared" si="34"/>
        <v>0</v>
      </c>
      <c r="R82" s="29">
        <f t="shared" si="35"/>
        <v>604</v>
      </c>
    </row>
    <row r="83" spans="1:18" x14ac:dyDescent="0.3">
      <c r="A83" s="102" t="s">
        <v>8271</v>
      </c>
      <c r="B83" s="102"/>
      <c r="C83" s="103"/>
      <c r="D83" s="104"/>
      <c r="E83" s="105"/>
      <c r="F83" s="105"/>
      <c r="G83" s="103"/>
      <c r="H83" s="102"/>
      <c r="I83" s="106"/>
      <c r="J83" s="102"/>
      <c r="K83" s="102"/>
      <c r="L83" s="107"/>
      <c r="M83" s="107"/>
      <c r="N83" s="107"/>
      <c r="Q83" s="29"/>
      <c r="R83" s="29"/>
    </row>
    <row r="84" spans="1:18" x14ac:dyDescent="0.3">
      <c r="A84" s="5" t="s">
        <v>2574</v>
      </c>
      <c r="B84" s="5" t="s">
        <v>2575</v>
      </c>
      <c r="C84" s="116">
        <v>1000</v>
      </c>
      <c r="D84" s="117">
        <v>1184</v>
      </c>
      <c r="E84" s="109">
        <v>44656</v>
      </c>
      <c r="F84" s="109">
        <v>44676</v>
      </c>
      <c r="G84" s="13">
        <v>0</v>
      </c>
      <c r="H84" s="5" t="s">
        <v>8320</v>
      </c>
      <c r="I84" s="22">
        <f>C84*(1-G84)</f>
        <v>1000</v>
      </c>
      <c r="J84" s="5"/>
      <c r="K84" s="5"/>
      <c r="L84" s="33">
        <f>D84*(1-G84)</f>
        <v>1184</v>
      </c>
      <c r="M84" s="33">
        <f>IF(J84="",L84,(D84/C84)*J84)</f>
        <v>1184</v>
      </c>
      <c r="N84" s="33">
        <f>L84-M84</f>
        <v>0</v>
      </c>
      <c r="P84">
        <v>1</v>
      </c>
      <c r="Q84" s="29">
        <f>O84*M84</f>
        <v>0</v>
      </c>
      <c r="R84" s="29">
        <f>P84*M84</f>
        <v>1184</v>
      </c>
    </row>
    <row r="85" spans="1:18" x14ac:dyDescent="0.3">
      <c r="A85" s="5" t="s">
        <v>2576</v>
      </c>
      <c r="B85" s="5" t="s">
        <v>2577</v>
      </c>
      <c r="C85" s="116">
        <v>1000</v>
      </c>
      <c r="D85" s="117">
        <v>1208</v>
      </c>
      <c r="E85" s="109">
        <v>44728</v>
      </c>
      <c r="F85" s="109">
        <v>44734</v>
      </c>
      <c r="G85" s="13">
        <v>0</v>
      </c>
      <c r="H85" s="5" t="s">
        <v>8320</v>
      </c>
      <c r="I85" s="22">
        <f>C85*(1-G85)</f>
        <v>1000</v>
      </c>
      <c r="J85" s="5"/>
      <c r="K85" s="5"/>
      <c r="L85" s="33">
        <f>D85*(1-G85)</f>
        <v>1208</v>
      </c>
      <c r="M85" s="33">
        <f>IF(J85="",L85,(D85/C85)*J85)</f>
        <v>1208</v>
      </c>
      <c r="N85" s="33">
        <f>L85-M85</f>
        <v>0</v>
      </c>
      <c r="P85">
        <v>1</v>
      </c>
      <c r="Q85" s="29">
        <f>O85*M85</f>
        <v>0</v>
      </c>
      <c r="R85" s="29">
        <f>P85*M85</f>
        <v>1208</v>
      </c>
    </row>
    <row r="86" spans="1:18" x14ac:dyDescent="0.3">
      <c r="D86" s="1">
        <f>SUM(D4:D82)</f>
        <v>628709</v>
      </c>
      <c r="E86" s="18"/>
      <c r="F86" s="18"/>
      <c r="G86" s="42"/>
      <c r="I86" s="35"/>
      <c r="L86" s="29"/>
      <c r="M86" s="29"/>
      <c r="N86" s="29"/>
    </row>
    <row r="87" spans="1:18" x14ac:dyDescent="0.3">
      <c r="E87" s="18"/>
      <c r="F87" s="18"/>
      <c r="G87" s="42"/>
      <c r="I87" s="35"/>
      <c r="L87" s="29">
        <f>SUM(L4:L85)</f>
        <v>504246.7</v>
      </c>
      <c r="M87" s="29">
        <f>SUM(M4:M85)</f>
        <v>504246.7</v>
      </c>
      <c r="N87" s="29"/>
      <c r="Q87" s="29">
        <f>SUM(Q4:Q85)</f>
        <v>0</v>
      </c>
      <c r="R87" s="29">
        <f>SUM(R4:R85)</f>
        <v>504246.7</v>
      </c>
    </row>
    <row r="88" spans="1:18" x14ac:dyDescent="0.3">
      <c r="E88" s="18"/>
      <c r="F88" s="18"/>
      <c r="G88" s="42"/>
      <c r="I88" s="35"/>
      <c r="L88" s="29"/>
      <c r="M88" s="29"/>
      <c r="N88" s="29"/>
      <c r="Q88" t="s">
        <v>8273</v>
      </c>
      <c r="R88" s="29">
        <f>SUM(Q87:R87)</f>
        <v>504246.7</v>
      </c>
    </row>
    <row r="89" spans="1:18" x14ac:dyDescent="0.3">
      <c r="E89" s="18"/>
      <c r="F89" s="18"/>
      <c r="G89" s="42"/>
      <c r="I89" s="35"/>
      <c r="L89" s="29"/>
      <c r="M89" s="29"/>
      <c r="N89" s="29"/>
      <c r="Q89" s="44" t="s">
        <v>8013</v>
      </c>
      <c r="R89" s="29">
        <f>SUM(Q87:R87)</f>
        <v>504246.7</v>
      </c>
    </row>
    <row r="91" spans="1:18" x14ac:dyDescent="0.3">
      <c r="M91" t="s">
        <v>8302</v>
      </c>
      <c r="R91" s="29">
        <f>SUM(R26:R54)+SUM(R56:R61)+SUM(R56:R61)+SUM(R63:R68)+SUM(R70:R74)+SUM(R77:R82)</f>
        <v>35374.400000000001</v>
      </c>
    </row>
    <row r="92" spans="1:18" x14ac:dyDescent="0.3">
      <c r="M92" s="44" t="s">
        <v>8303</v>
      </c>
      <c r="R92" s="113">
        <f>R87-R91</f>
        <v>468872.3</v>
      </c>
    </row>
  </sheetData>
  <mergeCells count="2">
    <mergeCell ref="A1:D1"/>
    <mergeCell ref="E1:G1"/>
  </mergeCells>
  <pageMargins left="0.7" right="0.7" top="0.75" bottom="0.75" header="0.3" footer="0.3"/>
  <pageSetup scale="42" fitToHeight="0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D7D8-1769-4C00-BAD5-194DF3B446B6}">
  <dimension ref="A1:N352"/>
  <sheetViews>
    <sheetView workbookViewId="0">
      <pane ySplit="2" topLeftCell="A3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9.88671875" customWidth="1"/>
    <col min="2" max="2" width="88.33203125" customWidth="1"/>
    <col min="3" max="3" width="12.88671875" customWidth="1"/>
    <col min="4" max="4" width="13.44140625" customWidth="1"/>
    <col min="5" max="5" width="12.5546875" style="18" customWidth="1"/>
    <col min="6" max="6" width="13.33203125" style="18" customWidth="1"/>
    <col min="7" max="7" width="10.88671875" style="14" customWidth="1"/>
    <col min="8" max="8" width="28.33203125" customWidth="1"/>
    <col min="9" max="9" width="11.6640625" style="35" customWidth="1"/>
    <col min="10" max="10" width="13.6640625" customWidth="1"/>
    <col min="11" max="11" width="10.88671875" customWidth="1"/>
    <col min="12" max="12" width="10.6640625" style="29" customWidth="1"/>
    <col min="13" max="13" width="11.5546875" style="29" customWidth="1"/>
    <col min="14" max="14" width="10.88671875" style="19" customWidth="1"/>
  </cols>
  <sheetData>
    <row r="1" spans="1:14" x14ac:dyDescent="0.3">
      <c r="A1" s="178" t="s">
        <v>3815</v>
      </c>
      <c r="B1" s="179"/>
      <c r="C1" s="179"/>
      <c r="D1" s="180"/>
      <c r="E1" s="181" t="s">
        <v>7818</v>
      </c>
      <c r="F1" s="182"/>
      <c r="G1" s="183"/>
      <c r="H1" s="34"/>
    </row>
    <row r="2" spans="1:14" s="28" customFormat="1" ht="28.8" x14ac:dyDescent="0.3">
      <c r="A2" s="23" t="s">
        <v>0</v>
      </c>
      <c r="B2" s="23" t="s">
        <v>1</v>
      </c>
      <c r="C2" s="23" t="s">
        <v>7816</v>
      </c>
      <c r="D2" s="23" t="s">
        <v>7817</v>
      </c>
      <c r="E2" s="24" t="s">
        <v>3816</v>
      </c>
      <c r="F2" s="24" t="s">
        <v>3817</v>
      </c>
      <c r="G2" s="25" t="s">
        <v>3818</v>
      </c>
      <c r="H2" s="23" t="s">
        <v>3729</v>
      </c>
      <c r="I2" s="3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26" t="s">
        <v>7814</v>
      </c>
    </row>
    <row r="3" spans="1:14" x14ac:dyDescent="0.3">
      <c r="A3" s="7" t="s">
        <v>3725</v>
      </c>
      <c r="B3" s="7"/>
      <c r="C3" s="7"/>
      <c r="D3" s="8"/>
      <c r="E3" s="16"/>
      <c r="F3" s="16"/>
      <c r="G3" s="12"/>
      <c r="H3" s="7"/>
      <c r="I3" s="37"/>
      <c r="J3" s="7"/>
      <c r="K3" s="7"/>
      <c r="L3" s="31"/>
      <c r="M3" s="31"/>
      <c r="N3" s="21"/>
    </row>
    <row r="4" spans="1:14" x14ac:dyDescent="0.3">
      <c r="A4" s="3" t="s">
        <v>7902</v>
      </c>
      <c r="B4" s="3"/>
      <c r="C4" s="3"/>
      <c r="D4" s="4"/>
      <c r="E4" s="15"/>
      <c r="F4" s="15"/>
      <c r="G4" s="11"/>
      <c r="H4" s="3"/>
      <c r="I4" s="38"/>
      <c r="J4" s="3"/>
      <c r="K4" s="3"/>
      <c r="L4" s="32"/>
      <c r="M4" s="32"/>
      <c r="N4" s="20"/>
    </row>
    <row r="5" spans="1:14" x14ac:dyDescent="0.3">
      <c r="A5" s="5" t="s">
        <v>196</v>
      </c>
      <c r="B5" s="5" t="s">
        <v>197</v>
      </c>
      <c r="C5" s="5">
        <v>480</v>
      </c>
      <c r="D5" s="6">
        <v>0</v>
      </c>
      <c r="E5" s="17" t="str">
        <f>VLOOKUP(A5,'forecast data dump'!$A$1:$H$3450,4,FALSE)</f>
        <v>01-Jun-20 A</v>
      </c>
      <c r="F5" s="17">
        <f>VLOOKUP(A5,'forecast data dump'!$A$1:$H$3450,5,FALSE)</f>
        <v>44399</v>
      </c>
      <c r="G5" s="13">
        <f>VLOOKUP(A5,'forecast data dump'!$A$1:$H$3450,8,FALSE)</f>
        <v>0.98</v>
      </c>
      <c r="H5" s="5" t="s">
        <v>3767</v>
      </c>
      <c r="I5" s="39">
        <f t="shared" ref="I5:I13" si="0">C5*(1-G5)</f>
        <v>9.6000000000000085</v>
      </c>
      <c r="J5" s="5"/>
      <c r="K5" s="5"/>
      <c r="L5" s="33">
        <f t="shared" ref="L5:L13" si="1">D5*(1-G5)</f>
        <v>0</v>
      </c>
      <c r="M5" s="33">
        <f t="shared" ref="M5:M13" si="2">IF(J5="",L5,(D5/C5)*J5)</f>
        <v>0</v>
      </c>
      <c r="N5" s="22">
        <f t="shared" ref="N5:N13" si="3">L5-M5</f>
        <v>0</v>
      </c>
    </row>
    <row r="6" spans="1:14" x14ac:dyDescent="0.3">
      <c r="A6" s="5" t="s">
        <v>196</v>
      </c>
      <c r="B6" s="5" t="s">
        <v>197</v>
      </c>
      <c r="C6" s="5">
        <v>80</v>
      </c>
      <c r="D6" s="6">
        <v>0</v>
      </c>
      <c r="E6" s="17" t="str">
        <f>VLOOKUP(A6,'forecast data dump'!$A$1:$H$3450,4,FALSE)</f>
        <v>01-Jun-20 A</v>
      </c>
      <c r="F6" s="17">
        <f>VLOOKUP(A6,'forecast data dump'!$A$1:$H$3450,5,FALSE)</f>
        <v>44399</v>
      </c>
      <c r="G6" s="13">
        <f>VLOOKUP(A6,'forecast data dump'!$A$1:$H$3450,8,FALSE)</f>
        <v>0.98</v>
      </c>
      <c r="H6" s="5" t="s">
        <v>3768</v>
      </c>
      <c r="I6" s="39">
        <f t="shared" si="0"/>
        <v>1.6000000000000014</v>
      </c>
      <c r="J6" s="5"/>
      <c r="K6" s="5"/>
      <c r="L6" s="33">
        <f t="shared" si="1"/>
        <v>0</v>
      </c>
      <c r="M6" s="33">
        <f t="shared" si="2"/>
        <v>0</v>
      </c>
      <c r="N6" s="22">
        <f t="shared" si="3"/>
        <v>0</v>
      </c>
    </row>
    <row r="7" spans="1:14" x14ac:dyDescent="0.3">
      <c r="A7" s="5" t="s">
        <v>196</v>
      </c>
      <c r="B7" s="5" t="s">
        <v>197</v>
      </c>
      <c r="C7" s="5">
        <v>160</v>
      </c>
      <c r="D7" s="6">
        <v>0</v>
      </c>
      <c r="E7" s="17" t="str">
        <f>VLOOKUP(A7,'forecast data dump'!$A$1:$H$3450,4,FALSE)</f>
        <v>01-Jun-20 A</v>
      </c>
      <c r="F7" s="17">
        <f>VLOOKUP(A7,'forecast data dump'!$A$1:$H$3450,5,FALSE)</f>
        <v>44399</v>
      </c>
      <c r="G7" s="13">
        <f>VLOOKUP(A7,'forecast data dump'!$A$1:$H$3450,8,FALSE)</f>
        <v>0.98</v>
      </c>
      <c r="H7" s="5" t="s">
        <v>3769</v>
      </c>
      <c r="I7" s="39">
        <f t="shared" si="0"/>
        <v>3.2000000000000028</v>
      </c>
      <c r="J7" s="5"/>
      <c r="K7" s="5"/>
      <c r="L7" s="33">
        <f t="shared" si="1"/>
        <v>0</v>
      </c>
      <c r="M7" s="33">
        <f t="shared" si="2"/>
        <v>0</v>
      </c>
      <c r="N7" s="22">
        <f t="shared" si="3"/>
        <v>0</v>
      </c>
    </row>
    <row r="8" spans="1:14" x14ac:dyDescent="0.3">
      <c r="A8" s="5" t="s">
        <v>204</v>
      </c>
      <c r="B8" s="5" t="s">
        <v>205</v>
      </c>
      <c r="C8" s="5">
        <v>80</v>
      </c>
      <c r="D8" s="6">
        <v>0</v>
      </c>
      <c r="E8" s="17" t="str">
        <f>VLOOKUP(A8,'forecast data dump'!$A$1:$H$3450,4,FALSE)</f>
        <v>01-Jun-20 A</v>
      </c>
      <c r="F8" s="17">
        <f>VLOOKUP(A8,'forecast data dump'!$A$1:$H$3450,5,FALSE)</f>
        <v>44399</v>
      </c>
      <c r="G8" s="13">
        <f>VLOOKUP(A8,'forecast data dump'!$A$1:$H$3450,8,FALSE)</f>
        <v>0.9</v>
      </c>
      <c r="H8" s="5" t="s">
        <v>3767</v>
      </c>
      <c r="I8" s="39">
        <f t="shared" si="0"/>
        <v>7.9999999999999982</v>
      </c>
      <c r="J8" s="5"/>
      <c r="K8" s="5"/>
      <c r="L8" s="33">
        <f t="shared" si="1"/>
        <v>0</v>
      </c>
      <c r="M8" s="33">
        <f t="shared" si="2"/>
        <v>0</v>
      </c>
      <c r="N8" s="22">
        <f t="shared" si="3"/>
        <v>0</v>
      </c>
    </row>
    <row r="9" spans="1:14" x14ac:dyDescent="0.3">
      <c r="A9" s="5" t="s">
        <v>204</v>
      </c>
      <c r="B9" s="5" t="s">
        <v>205</v>
      </c>
      <c r="C9" s="5">
        <v>80</v>
      </c>
      <c r="D9" s="6">
        <v>0</v>
      </c>
      <c r="E9" s="17" t="str">
        <f>VLOOKUP(A9,'forecast data dump'!$A$1:$H$3450,4,FALSE)</f>
        <v>01-Jun-20 A</v>
      </c>
      <c r="F9" s="17">
        <f>VLOOKUP(A9,'forecast data dump'!$A$1:$H$3450,5,FALSE)</f>
        <v>44399</v>
      </c>
      <c r="G9" s="13">
        <f>VLOOKUP(A9,'forecast data dump'!$A$1:$H$3450,8,FALSE)</f>
        <v>0.9</v>
      </c>
      <c r="H9" s="5" t="s">
        <v>3768</v>
      </c>
      <c r="I9" s="39">
        <f t="shared" si="0"/>
        <v>7.9999999999999982</v>
      </c>
      <c r="J9" s="5"/>
      <c r="K9" s="5"/>
      <c r="L9" s="33">
        <f t="shared" si="1"/>
        <v>0</v>
      </c>
      <c r="M9" s="33">
        <f t="shared" si="2"/>
        <v>0</v>
      </c>
      <c r="N9" s="22">
        <f t="shared" si="3"/>
        <v>0</v>
      </c>
    </row>
    <row r="10" spans="1:14" x14ac:dyDescent="0.3">
      <c r="A10" s="5" t="s">
        <v>204</v>
      </c>
      <c r="B10" s="5" t="s">
        <v>205</v>
      </c>
      <c r="C10" s="5">
        <v>80</v>
      </c>
      <c r="D10" s="6">
        <v>0</v>
      </c>
      <c r="E10" s="17" t="str">
        <f>VLOOKUP(A10,'forecast data dump'!$A$1:$H$3450,4,FALSE)</f>
        <v>01-Jun-20 A</v>
      </c>
      <c r="F10" s="17">
        <f>VLOOKUP(A10,'forecast data dump'!$A$1:$H$3450,5,FALSE)</f>
        <v>44399</v>
      </c>
      <c r="G10" s="13">
        <f>VLOOKUP(A10,'forecast data dump'!$A$1:$H$3450,8,FALSE)</f>
        <v>0.9</v>
      </c>
      <c r="H10" s="5" t="s">
        <v>3769</v>
      </c>
      <c r="I10" s="39">
        <f t="shared" si="0"/>
        <v>7.9999999999999982</v>
      </c>
      <c r="J10" s="5"/>
      <c r="K10" s="5"/>
      <c r="L10" s="33">
        <f t="shared" si="1"/>
        <v>0</v>
      </c>
      <c r="M10" s="33">
        <f t="shared" si="2"/>
        <v>0</v>
      </c>
      <c r="N10" s="22">
        <f t="shared" si="3"/>
        <v>0</v>
      </c>
    </row>
    <row r="11" spans="1:14" x14ac:dyDescent="0.3">
      <c r="A11" s="5" t="s">
        <v>206</v>
      </c>
      <c r="B11" s="5" t="s">
        <v>207</v>
      </c>
      <c r="C11" s="5">
        <v>160</v>
      </c>
      <c r="D11" s="6">
        <v>0</v>
      </c>
      <c r="E11" s="17" t="str">
        <f>VLOOKUP(A11,'forecast data dump'!$A$1:$H$3450,4,FALSE)</f>
        <v>11-May-21 A</v>
      </c>
      <c r="F11" s="17">
        <f>VLOOKUP(A11,'forecast data dump'!$A$1:$H$3450,5,FALSE)</f>
        <v>44407</v>
      </c>
      <c r="G11" s="13">
        <f>VLOOKUP(A11,'forecast data dump'!$A$1:$H$3450,8,FALSE)</f>
        <v>0.15</v>
      </c>
      <c r="H11" s="5" t="s">
        <v>3767</v>
      </c>
      <c r="I11" s="39">
        <f t="shared" si="0"/>
        <v>136</v>
      </c>
      <c r="J11" s="5"/>
      <c r="K11" s="5"/>
      <c r="L11" s="33">
        <f t="shared" si="1"/>
        <v>0</v>
      </c>
      <c r="M11" s="33">
        <f t="shared" si="2"/>
        <v>0</v>
      </c>
      <c r="N11" s="22">
        <f t="shared" si="3"/>
        <v>0</v>
      </c>
    </row>
    <row r="12" spans="1:14" x14ac:dyDescent="0.3">
      <c r="A12" s="5" t="s">
        <v>206</v>
      </c>
      <c r="B12" s="5" t="s">
        <v>207</v>
      </c>
      <c r="C12" s="5">
        <v>160</v>
      </c>
      <c r="D12" s="6">
        <v>0</v>
      </c>
      <c r="E12" s="17" t="str">
        <f>VLOOKUP(A12,'forecast data dump'!$A$1:$H$3450,4,FALSE)</f>
        <v>11-May-21 A</v>
      </c>
      <c r="F12" s="17">
        <f>VLOOKUP(A12,'forecast data dump'!$A$1:$H$3450,5,FALSE)</f>
        <v>44407</v>
      </c>
      <c r="G12" s="13">
        <f>VLOOKUP(A12,'forecast data dump'!$A$1:$H$3450,8,FALSE)</f>
        <v>0.15</v>
      </c>
      <c r="H12" s="5" t="s">
        <v>3768</v>
      </c>
      <c r="I12" s="39">
        <f t="shared" si="0"/>
        <v>136</v>
      </c>
      <c r="J12" s="5"/>
      <c r="K12" s="5"/>
      <c r="L12" s="33">
        <f t="shared" si="1"/>
        <v>0</v>
      </c>
      <c r="M12" s="33">
        <f t="shared" si="2"/>
        <v>0</v>
      </c>
      <c r="N12" s="22">
        <f t="shared" si="3"/>
        <v>0</v>
      </c>
    </row>
    <row r="13" spans="1:14" x14ac:dyDescent="0.3">
      <c r="A13" s="5" t="s">
        <v>206</v>
      </c>
      <c r="B13" s="5" t="s">
        <v>207</v>
      </c>
      <c r="C13" s="5">
        <v>160</v>
      </c>
      <c r="D13" s="6">
        <v>0</v>
      </c>
      <c r="E13" s="17" t="str">
        <f>VLOOKUP(A13,'forecast data dump'!$A$1:$H$3450,4,FALSE)</f>
        <v>11-May-21 A</v>
      </c>
      <c r="F13" s="17">
        <f>VLOOKUP(A13,'forecast data dump'!$A$1:$H$3450,5,FALSE)</f>
        <v>44407</v>
      </c>
      <c r="G13" s="13">
        <f>VLOOKUP(A13,'forecast data dump'!$A$1:$H$3450,8,FALSE)</f>
        <v>0.15</v>
      </c>
      <c r="H13" s="5" t="s">
        <v>3769</v>
      </c>
      <c r="I13" s="39">
        <f t="shared" si="0"/>
        <v>136</v>
      </c>
      <c r="J13" s="5"/>
      <c r="K13" s="5"/>
      <c r="L13" s="33">
        <f t="shared" si="1"/>
        <v>0</v>
      </c>
      <c r="M13" s="33">
        <f t="shared" si="2"/>
        <v>0</v>
      </c>
      <c r="N13" s="22">
        <f t="shared" si="3"/>
        <v>0</v>
      </c>
    </row>
    <row r="14" spans="1:14" x14ac:dyDescent="0.3">
      <c r="A14" s="3" t="s">
        <v>7821</v>
      </c>
      <c r="B14" s="3"/>
      <c r="C14" s="3"/>
      <c r="D14" s="4"/>
      <c r="E14" s="15"/>
      <c r="F14" s="15"/>
      <c r="G14" s="11"/>
      <c r="H14" s="3"/>
      <c r="I14" s="38"/>
      <c r="J14" s="3"/>
      <c r="K14" s="3"/>
      <c r="L14" s="32"/>
      <c r="M14" s="32"/>
      <c r="N14" s="20"/>
    </row>
    <row r="15" spans="1:14" x14ac:dyDescent="0.3">
      <c r="A15" s="5" t="s">
        <v>160</v>
      </c>
      <c r="B15" s="5" t="s">
        <v>161</v>
      </c>
      <c r="C15" s="5">
        <v>576</v>
      </c>
      <c r="D15" s="6">
        <v>0</v>
      </c>
      <c r="E15" s="17" t="str">
        <f>VLOOKUP(A15,'forecast data dump'!$A$1:$H$3450,4,FALSE)</f>
        <v>25-Aug-21*</v>
      </c>
      <c r="F15" s="17">
        <f>VLOOKUP(A15,'forecast data dump'!$A$1:$H$3450,5,FALSE)</f>
        <v>44484</v>
      </c>
      <c r="G15" s="13">
        <f>VLOOKUP(A15,'forecast data dump'!$A$1:$H$3450,8,FALSE)</f>
        <v>0</v>
      </c>
      <c r="H15" s="5" t="s">
        <v>3770</v>
      </c>
      <c r="I15" s="39">
        <f t="shared" ref="I15:I22" si="4">C15*(1-G15)</f>
        <v>576</v>
      </c>
      <c r="J15" s="5"/>
      <c r="K15" s="5"/>
      <c r="L15" s="33">
        <f t="shared" ref="L15:L22" si="5">D15*(1-G15)</f>
        <v>0</v>
      </c>
      <c r="M15" s="33">
        <f t="shared" ref="M15:M22" si="6">IF(J15="",L15,(D15/C15)*J15)</f>
        <v>0</v>
      </c>
      <c r="N15" s="22">
        <f t="shared" ref="N15:N22" si="7">L15-M15</f>
        <v>0</v>
      </c>
    </row>
    <row r="16" spans="1:14" x14ac:dyDescent="0.3">
      <c r="A16" s="5" t="s">
        <v>160</v>
      </c>
      <c r="B16" s="5" t="s">
        <v>161</v>
      </c>
      <c r="C16" s="5">
        <v>4800</v>
      </c>
      <c r="D16" s="6">
        <v>0</v>
      </c>
      <c r="E16" s="17" t="str">
        <f>VLOOKUP(A16,'forecast data dump'!$A$1:$H$3450,4,FALSE)</f>
        <v>25-Aug-21*</v>
      </c>
      <c r="F16" s="17">
        <f>VLOOKUP(A16,'forecast data dump'!$A$1:$H$3450,5,FALSE)</f>
        <v>44484</v>
      </c>
      <c r="G16" s="13">
        <f>VLOOKUP(A16,'forecast data dump'!$A$1:$H$3450,8,FALSE)</f>
        <v>0</v>
      </c>
      <c r="H16" s="5" t="s">
        <v>3767</v>
      </c>
      <c r="I16" s="39">
        <f t="shared" si="4"/>
        <v>4800</v>
      </c>
      <c r="J16" s="5"/>
      <c r="K16" s="5"/>
      <c r="L16" s="33">
        <f t="shared" si="5"/>
        <v>0</v>
      </c>
      <c r="M16" s="33">
        <f t="shared" si="6"/>
        <v>0</v>
      </c>
      <c r="N16" s="22">
        <f t="shared" si="7"/>
        <v>0</v>
      </c>
    </row>
    <row r="17" spans="1:14" x14ac:dyDescent="0.3">
      <c r="A17" s="5" t="s">
        <v>160</v>
      </c>
      <c r="B17" s="5" t="s">
        <v>161</v>
      </c>
      <c r="C17" s="5">
        <v>1920</v>
      </c>
      <c r="D17" s="6">
        <v>0</v>
      </c>
      <c r="E17" s="17" t="str">
        <f>VLOOKUP(A17,'forecast data dump'!$A$1:$H$3450,4,FALSE)</f>
        <v>25-Aug-21*</v>
      </c>
      <c r="F17" s="17">
        <f>VLOOKUP(A17,'forecast data dump'!$A$1:$H$3450,5,FALSE)</f>
        <v>44484</v>
      </c>
      <c r="G17" s="13">
        <f>VLOOKUP(A17,'forecast data dump'!$A$1:$H$3450,8,FALSE)</f>
        <v>0</v>
      </c>
      <c r="H17" s="5" t="s">
        <v>3769</v>
      </c>
      <c r="I17" s="39">
        <f t="shared" si="4"/>
        <v>1920</v>
      </c>
      <c r="J17" s="5"/>
      <c r="K17" s="5"/>
      <c r="L17" s="33">
        <f t="shared" si="5"/>
        <v>0</v>
      </c>
      <c r="M17" s="33">
        <f t="shared" si="6"/>
        <v>0</v>
      </c>
      <c r="N17" s="22">
        <f t="shared" si="7"/>
        <v>0</v>
      </c>
    </row>
    <row r="18" spans="1:14" x14ac:dyDescent="0.3">
      <c r="A18" s="5" t="s">
        <v>164</v>
      </c>
      <c r="B18" s="5" t="s">
        <v>165</v>
      </c>
      <c r="C18" s="5">
        <v>2600</v>
      </c>
      <c r="D18" s="6">
        <v>0</v>
      </c>
      <c r="E18" s="17">
        <f>VLOOKUP(A18,'forecast data dump'!$A$1:$H$3450,4,FALSE)</f>
        <v>44501</v>
      </c>
      <c r="F18" s="17">
        <f>VLOOKUP(A18,'forecast data dump'!$A$1:$H$3450,5,FALSE)</f>
        <v>44594</v>
      </c>
      <c r="G18" s="13">
        <f>VLOOKUP(A18,'forecast data dump'!$A$1:$H$3450,8,FALSE)</f>
        <v>0</v>
      </c>
      <c r="H18" s="5" t="s">
        <v>3767</v>
      </c>
      <c r="I18" s="39">
        <f t="shared" si="4"/>
        <v>2600</v>
      </c>
      <c r="J18" s="5"/>
      <c r="K18" s="5"/>
      <c r="L18" s="33">
        <f t="shared" si="5"/>
        <v>0</v>
      </c>
      <c r="M18" s="33">
        <f t="shared" si="6"/>
        <v>0</v>
      </c>
      <c r="N18" s="22">
        <f t="shared" si="7"/>
        <v>0</v>
      </c>
    </row>
    <row r="19" spans="1:14" x14ac:dyDescent="0.3">
      <c r="A19" s="5" t="s">
        <v>164</v>
      </c>
      <c r="B19" s="5" t="s">
        <v>165</v>
      </c>
      <c r="C19" s="5">
        <v>312</v>
      </c>
      <c r="D19" s="6">
        <v>0</v>
      </c>
      <c r="E19" s="17">
        <f>VLOOKUP(A19,'forecast data dump'!$A$1:$H$3450,4,FALSE)</f>
        <v>44501</v>
      </c>
      <c r="F19" s="17">
        <f>VLOOKUP(A19,'forecast data dump'!$A$1:$H$3450,5,FALSE)</f>
        <v>44594</v>
      </c>
      <c r="G19" s="13">
        <f>VLOOKUP(A19,'forecast data dump'!$A$1:$H$3450,8,FALSE)</f>
        <v>0</v>
      </c>
      <c r="H19" s="5" t="s">
        <v>3770</v>
      </c>
      <c r="I19" s="39">
        <f t="shared" si="4"/>
        <v>312</v>
      </c>
      <c r="J19" s="5"/>
      <c r="K19" s="5"/>
      <c r="L19" s="33">
        <f t="shared" si="5"/>
        <v>0</v>
      </c>
      <c r="M19" s="33">
        <f t="shared" si="6"/>
        <v>0</v>
      </c>
      <c r="N19" s="22">
        <f t="shared" si="7"/>
        <v>0</v>
      </c>
    </row>
    <row r="20" spans="1:14" x14ac:dyDescent="0.3">
      <c r="A20" s="5" t="s">
        <v>164</v>
      </c>
      <c r="B20" s="5" t="s">
        <v>165</v>
      </c>
      <c r="C20" s="5">
        <v>520</v>
      </c>
      <c r="D20" s="6">
        <v>0</v>
      </c>
      <c r="E20" s="17">
        <f>VLOOKUP(A20,'forecast data dump'!$A$1:$H$3450,4,FALSE)</f>
        <v>44501</v>
      </c>
      <c r="F20" s="17">
        <f>VLOOKUP(A20,'forecast data dump'!$A$1:$H$3450,5,FALSE)</f>
        <v>44594</v>
      </c>
      <c r="G20" s="13">
        <f>VLOOKUP(A20,'forecast data dump'!$A$1:$H$3450,8,FALSE)</f>
        <v>0</v>
      </c>
      <c r="H20" s="5" t="s">
        <v>3769</v>
      </c>
      <c r="I20" s="39">
        <f t="shared" si="4"/>
        <v>520</v>
      </c>
      <c r="J20" s="5"/>
      <c r="K20" s="5"/>
      <c r="L20" s="33">
        <f t="shared" si="5"/>
        <v>0</v>
      </c>
      <c r="M20" s="33">
        <f t="shared" si="6"/>
        <v>0</v>
      </c>
      <c r="N20" s="22">
        <f t="shared" si="7"/>
        <v>0</v>
      </c>
    </row>
    <row r="21" spans="1:14" x14ac:dyDescent="0.3">
      <c r="A21" s="5" t="s">
        <v>168</v>
      </c>
      <c r="B21" s="5" t="s">
        <v>169</v>
      </c>
      <c r="C21" s="5">
        <v>8</v>
      </c>
      <c r="D21" s="6">
        <v>0</v>
      </c>
      <c r="E21" s="17">
        <f>VLOOKUP(A21,'forecast data dump'!$A$1:$H$3450,4,FALSE)</f>
        <v>44432</v>
      </c>
      <c r="F21" s="17">
        <f>VLOOKUP(A21,'forecast data dump'!$A$1:$H$3450,5,FALSE)</f>
        <v>44432</v>
      </c>
      <c r="G21" s="13">
        <f>VLOOKUP(A21,'forecast data dump'!$A$1:$H$3450,8,FALSE)</f>
        <v>0</v>
      </c>
      <c r="H21" s="5" t="s">
        <v>3770</v>
      </c>
      <c r="I21" s="39">
        <f t="shared" si="4"/>
        <v>8</v>
      </c>
      <c r="J21" s="5"/>
      <c r="K21" s="5"/>
      <c r="L21" s="33">
        <f t="shared" si="5"/>
        <v>0</v>
      </c>
      <c r="M21" s="33">
        <f t="shared" si="6"/>
        <v>0</v>
      </c>
      <c r="N21" s="22">
        <f t="shared" si="7"/>
        <v>0</v>
      </c>
    </row>
    <row r="22" spans="1:14" x14ac:dyDescent="0.3">
      <c r="A22" s="5" t="s">
        <v>168</v>
      </c>
      <c r="B22" s="5" t="s">
        <v>169</v>
      </c>
      <c r="C22" s="5">
        <v>8</v>
      </c>
      <c r="D22" s="6">
        <v>0</v>
      </c>
      <c r="E22" s="17">
        <f>VLOOKUP(A22,'forecast data dump'!$A$1:$H$3450,4,FALSE)</f>
        <v>44432</v>
      </c>
      <c r="F22" s="17">
        <f>VLOOKUP(A22,'forecast data dump'!$A$1:$H$3450,5,FALSE)</f>
        <v>44432</v>
      </c>
      <c r="G22" s="13">
        <f>VLOOKUP(A22,'forecast data dump'!$A$1:$H$3450,8,FALSE)</f>
        <v>0</v>
      </c>
      <c r="H22" s="5" t="s">
        <v>3769</v>
      </c>
      <c r="I22" s="39">
        <f t="shared" si="4"/>
        <v>8</v>
      </c>
      <c r="J22" s="5"/>
      <c r="K22" s="5"/>
      <c r="L22" s="33">
        <f t="shared" si="5"/>
        <v>0</v>
      </c>
      <c r="M22" s="33">
        <f t="shared" si="6"/>
        <v>0</v>
      </c>
      <c r="N22" s="22">
        <f t="shared" si="7"/>
        <v>0</v>
      </c>
    </row>
    <row r="23" spans="1:14" x14ac:dyDescent="0.3">
      <c r="A23" s="3" t="s">
        <v>7822</v>
      </c>
      <c r="B23" s="3"/>
      <c r="C23" s="3"/>
      <c r="D23" s="4"/>
      <c r="E23" s="15"/>
      <c r="F23" s="15"/>
      <c r="G23" s="11"/>
      <c r="H23" s="3"/>
      <c r="I23" s="38"/>
      <c r="J23" s="3"/>
      <c r="K23" s="3"/>
      <c r="L23" s="32"/>
      <c r="M23" s="32"/>
      <c r="N23" s="20"/>
    </row>
    <row r="24" spans="1:14" x14ac:dyDescent="0.3">
      <c r="A24" s="5" t="s">
        <v>259</v>
      </c>
      <c r="B24" s="5" t="s">
        <v>260</v>
      </c>
      <c r="C24" s="5">
        <v>288</v>
      </c>
      <c r="D24" s="6">
        <v>0</v>
      </c>
      <c r="E24" s="17" t="str">
        <f>VLOOKUP(A24,'forecast data dump'!$A$1:$H$3450,4,FALSE)</f>
        <v>11-Jan-21 A</v>
      </c>
      <c r="F24" s="17">
        <f>VLOOKUP(A24,'forecast data dump'!$A$1:$H$3450,5,FALSE)</f>
        <v>44442</v>
      </c>
      <c r="G24" s="13">
        <f>VLOOKUP(A24,'forecast data dump'!$A$1:$H$3450,8,FALSE)</f>
        <v>0.85</v>
      </c>
      <c r="H24" s="5" t="s">
        <v>3772</v>
      </c>
      <c r="I24" s="39">
        <f>C24*(1-G24)</f>
        <v>43.2</v>
      </c>
      <c r="J24" s="5"/>
      <c r="K24" s="5"/>
      <c r="L24" s="33">
        <f>D24*(1-G24)</f>
        <v>0</v>
      </c>
      <c r="M24" s="33">
        <f>IF(J24="",L24,(D24/C24)*J24)</f>
        <v>0</v>
      </c>
      <c r="N24" s="22">
        <f>L24-M24</f>
        <v>0</v>
      </c>
    </row>
    <row r="25" spans="1:14" x14ac:dyDescent="0.3">
      <c r="A25" s="5" t="s">
        <v>259</v>
      </c>
      <c r="B25" s="5" t="s">
        <v>260</v>
      </c>
      <c r="C25" s="5">
        <v>2400</v>
      </c>
      <c r="D25" s="6">
        <v>0</v>
      </c>
      <c r="E25" s="17" t="str">
        <f>VLOOKUP(A25,'forecast data dump'!$A$1:$H$3450,4,FALSE)</f>
        <v>11-Jan-21 A</v>
      </c>
      <c r="F25" s="17">
        <f>VLOOKUP(A25,'forecast data dump'!$A$1:$H$3450,5,FALSE)</f>
        <v>44442</v>
      </c>
      <c r="G25" s="13">
        <f>VLOOKUP(A25,'forecast data dump'!$A$1:$H$3450,8,FALSE)</f>
        <v>0.85</v>
      </c>
      <c r="H25" s="5" t="s">
        <v>3771</v>
      </c>
      <c r="I25" s="39">
        <f>C25*(1-G25)</f>
        <v>360.00000000000006</v>
      </c>
      <c r="J25" s="5"/>
      <c r="K25" s="5"/>
      <c r="L25" s="33">
        <f>D25*(1-G25)</f>
        <v>0</v>
      </c>
      <c r="M25" s="33">
        <f>IF(J25="",L25,(D25/C25)*J25)</f>
        <v>0</v>
      </c>
      <c r="N25" s="22">
        <f>L25-M25</f>
        <v>0</v>
      </c>
    </row>
    <row r="26" spans="1:14" x14ac:dyDescent="0.3">
      <c r="A26" s="5" t="s">
        <v>261</v>
      </c>
      <c r="B26" s="5" t="s">
        <v>262</v>
      </c>
      <c r="C26" s="5">
        <v>288</v>
      </c>
      <c r="D26" s="6">
        <v>0</v>
      </c>
      <c r="E26" s="17" t="str">
        <f>VLOOKUP(A26,'forecast data dump'!$A$1:$H$3450,4,FALSE)</f>
        <v>11-Jan-21 A</v>
      </c>
      <c r="F26" s="17">
        <f>VLOOKUP(A26,'forecast data dump'!$A$1:$H$3450,5,FALSE)</f>
        <v>44459</v>
      </c>
      <c r="G26" s="13">
        <f>VLOOKUP(A26,'forecast data dump'!$A$1:$H$3450,8,FALSE)</f>
        <v>0.85</v>
      </c>
      <c r="H26" s="5" t="s">
        <v>3772</v>
      </c>
      <c r="I26" s="39">
        <f>C26*(1-G26)</f>
        <v>43.2</v>
      </c>
      <c r="J26" s="5"/>
      <c r="K26" s="5"/>
      <c r="L26" s="33">
        <f>D26*(1-G26)</f>
        <v>0</v>
      </c>
      <c r="M26" s="33">
        <f>IF(J26="",L26,(D26/C26)*J26)</f>
        <v>0</v>
      </c>
      <c r="N26" s="22">
        <f>L26-M26</f>
        <v>0</v>
      </c>
    </row>
    <row r="27" spans="1:14" x14ac:dyDescent="0.3">
      <c r="A27" s="5" t="s">
        <v>261</v>
      </c>
      <c r="B27" s="5" t="s">
        <v>262</v>
      </c>
      <c r="C27" s="5">
        <v>2400</v>
      </c>
      <c r="D27" s="6">
        <v>0</v>
      </c>
      <c r="E27" s="17" t="str">
        <f>VLOOKUP(A27,'forecast data dump'!$A$1:$H$3450,4,FALSE)</f>
        <v>11-Jan-21 A</v>
      </c>
      <c r="F27" s="17">
        <f>VLOOKUP(A27,'forecast data dump'!$A$1:$H$3450,5,FALSE)</f>
        <v>44459</v>
      </c>
      <c r="G27" s="13">
        <f>VLOOKUP(A27,'forecast data dump'!$A$1:$H$3450,8,FALSE)</f>
        <v>0.85</v>
      </c>
      <c r="H27" s="5" t="s">
        <v>3771</v>
      </c>
      <c r="I27" s="39">
        <f>C27*(1-G27)</f>
        <v>360.00000000000006</v>
      </c>
      <c r="J27" s="5"/>
      <c r="K27" s="5"/>
      <c r="L27" s="33">
        <f>D27*(1-G27)</f>
        <v>0</v>
      </c>
      <c r="M27" s="33">
        <f>IF(J27="",L27,(D27/C27)*J27)</f>
        <v>0</v>
      </c>
      <c r="N27" s="22">
        <f>L27-M27</f>
        <v>0</v>
      </c>
    </row>
    <row r="28" spans="1:14" x14ac:dyDescent="0.3">
      <c r="A28" s="3" t="s">
        <v>7903</v>
      </c>
      <c r="B28" s="3"/>
      <c r="C28" s="3"/>
      <c r="D28" s="4"/>
      <c r="E28" s="15"/>
      <c r="F28" s="15"/>
      <c r="G28" s="11"/>
      <c r="H28" s="3"/>
      <c r="I28" s="38"/>
      <c r="J28" s="3"/>
      <c r="K28" s="3"/>
      <c r="L28" s="32"/>
      <c r="M28" s="32"/>
      <c r="N28" s="20"/>
    </row>
    <row r="29" spans="1:14" x14ac:dyDescent="0.3">
      <c r="A29" s="5" t="s">
        <v>269</v>
      </c>
      <c r="B29" s="5" t="s">
        <v>270</v>
      </c>
      <c r="C29" s="5">
        <v>288</v>
      </c>
      <c r="D29" s="6">
        <v>0</v>
      </c>
      <c r="E29" s="17" t="str">
        <f>VLOOKUP(A29,'forecast data dump'!$A$1:$H$3450,4,FALSE)</f>
        <v>02-Nov-20 A</v>
      </c>
      <c r="F29" s="17">
        <f>VLOOKUP(A29,'forecast data dump'!$A$1:$H$3450,5,FALSE)</f>
        <v>44399</v>
      </c>
      <c r="G29" s="13">
        <f>VLOOKUP(A29,'forecast data dump'!$A$1:$H$3450,8,FALSE)</f>
        <v>0.85</v>
      </c>
      <c r="H29" s="5" t="s">
        <v>3775</v>
      </c>
      <c r="I29" s="39">
        <f>C29*(1-G29)</f>
        <v>43.2</v>
      </c>
      <c r="J29" s="5"/>
      <c r="K29" s="5"/>
      <c r="L29" s="33">
        <f>D29*(1-G29)</f>
        <v>0</v>
      </c>
      <c r="M29" s="33">
        <f>IF(J29="",L29,(D29/C29)*J29)</f>
        <v>0</v>
      </c>
      <c r="N29" s="22">
        <f>L29-M29</f>
        <v>0</v>
      </c>
    </row>
    <row r="30" spans="1:14" x14ac:dyDescent="0.3">
      <c r="A30" s="5" t="s">
        <v>269</v>
      </c>
      <c r="B30" s="5" t="s">
        <v>270</v>
      </c>
      <c r="C30" s="5">
        <v>960</v>
      </c>
      <c r="D30" s="6">
        <v>0</v>
      </c>
      <c r="E30" s="17" t="str">
        <f>VLOOKUP(A30,'forecast data dump'!$A$1:$H$3450,4,FALSE)</f>
        <v>02-Nov-20 A</v>
      </c>
      <c r="F30" s="17">
        <f>VLOOKUP(A30,'forecast data dump'!$A$1:$H$3450,5,FALSE)</f>
        <v>44399</v>
      </c>
      <c r="G30" s="13">
        <f>VLOOKUP(A30,'forecast data dump'!$A$1:$H$3450,8,FALSE)</f>
        <v>0.85</v>
      </c>
      <c r="H30" s="5" t="s">
        <v>3776</v>
      </c>
      <c r="I30" s="39">
        <f>C30*(1-G30)</f>
        <v>144.00000000000003</v>
      </c>
      <c r="J30" s="5"/>
      <c r="K30" s="5"/>
      <c r="L30" s="33">
        <f>D30*(1-G30)</f>
        <v>0</v>
      </c>
      <c r="M30" s="33">
        <f>IF(J30="",L30,(D30/C30)*J30)</f>
        <v>0</v>
      </c>
      <c r="N30" s="22">
        <f>L30-M30</f>
        <v>0</v>
      </c>
    </row>
    <row r="31" spans="1:14" x14ac:dyDescent="0.3">
      <c r="A31" s="5" t="s">
        <v>269</v>
      </c>
      <c r="B31" s="5" t="s">
        <v>270</v>
      </c>
      <c r="C31" s="5">
        <v>2400</v>
      </c>
      <c r="D31" s="6">
        <v>0</v>
      </c>
      <c r="E31" s="17" t="str">
        <f>VLOOKUP(A31,'forecast data dump'!$A$1:$H$3450,4,FALSE)</f>
        <v>02-Nov-20 A</v>
      </c>
      <c r="F31" s="17">
        <f>VLOOKUP(A31,'forecast data dump'!$A$1:$H$3450,5,FALSE)</f>
        <v>44399</v>
      </c>
      <c r="G31" s="13">
        <f>VLOOKUP(A31,'forecast data dump'!$A$1:$H$3450,8,FALSE)</f>
        <v>0.85</v>
      </c>
      <c r="H31" s="5" t="s">
        <v>3774</v>
      </c>
      <c r="I31" s="39">
        <f>C31*(1-G31)</f>
        <v>360.00000000000006</v>
      </c>
      <c r="J31" s="5"/>
      <c r="K31" s="5"/>
      <c r="L31" s="33">
        <f>D31*(1-G31)</f>
        <v>0</v>
      </c>
      <c r="M31" s="33">
        <f>IF(J31="",L31,(D31/C31)*J31)</f>
        <v>0</v>
      </c>
      <c r="N31" s="22">
        <f>L31-M31</f>
        <v>0</v>
      </c>
    </row>
    <row r="32" spans="1:14" x14ac:dyDescent="0.3">
      <c r="A32" s="5" t="s">
        <v>271</v>
      </c>
      <c r="B32" s="5" t="s">
        <v>272</v>
      </c>
      <c r="C32" s="5">
        <v>288</v>
      </c>
      <c r="D32" s="6">
        <v>0</v>
      </c>
      <c r="E32" s="17" t="str">
        <f>VLOOKUP(A32,'forecast data dump'!$A$1:$H$3450,4,FALSE)</f>
        <v>17-Nov-20 A</v>
      </c>
      <c r="F32" s="17">
        <f>VLOOKUP(A32,'forecast data dump'!$A$1:$H$3450,5,FALSE)</f>
        <v>44399</v>
      </c>
      <c r="G32" s="13">
        <f>VLOOKUP(A32,'forecast data dump'!$A$1:$H$3450,8,FALSE)</f>
        <v>0.85</v>
      </c>
      <c r="H32" s="5" t="s">
        <v>3775</v>
      </c>
      <c r="I32" s="39">
        <f>C32*(1-G32)</f>
        <v>43.2</v>
      </c>
      <c r="J32" s="5"/>
      <c r="K32" s="5"/>
      <c r="L32" s="33">
        <f>D32*(1-G32)</f>
        <v>0</v>
      </c>
      <c r="M32" s="33">
        <f>IF(J32="",L32,(D32/C32)*J32)</f>
        <v>0</v>
      </c>
      <c r="N32" s="22">
        <f>L32-M32</f>
        <v>0</v>
      </c>
    </row>
    <row r="33" spans="1:14" x14ac:dyDescent="0.3">
      <c r="A33" s="5" t="s">
        <v>271</v>
      </c>
      <c r="B33" s="5" t="s">
        <v>272</v>
      </c>
      <c r="C33" s="5">
        <v>2400</v>
      </c>
      <c r="D33" s="6">
        <v>0</v>
      </c>
      <c r="E33" s="17" t="str">
        <f>VLOOKUP(A33,'forecast data dump'!$A$1:$H$3450,4,FALSE)</f>
        <v>17-Nov-20 A</v>
      </c>
      <c r="F33" s="17">
        <f>VLOOKUP(A33,'forecast data dump'!$A$1:$H$3450,5,FALSE)</f>
        <v>44399</v>
      </c>
      <c r="G33" s="13">
        <f>VLOOKUP(A33,'forecast data dump'!$A$1:$H$3450,8,FALSE)</f>
        <v>0.85</v>
      </c>
      <c r="H33" s="5" t="s">
        <v>3774</v>
      </c>
      <c r="I33" s="39">
        <f>C33*(1-G33)</f>
        <v>360.00000000000006</v>
      </c>
      <c r="J33" s="5"/>
      <c r="K33" s="5"/>
      <c r="L33" s="33">
        <f>D33*(1-G33)</f>
        <v>0</v>
      </c>
      <c r="M33" s="33">
        <f>IF(J33="",L33,(D33/C33)*J33)</f>
        <v>0</v>
      </c>
      <c r="N33" s="22">
        <f>L33-M33</f>
        <v>0</v>
      </c>
    </row>
    <row r="34" spans="1:14" x14ac:dyDescent="0.3">
      <c r="A34" s="3" t="s">
        <v>7904</v>
      </c>
      <c r="B34" s="3"/>
      <c r="C34" s="3"/>
      <c r="D34" s="4"/>
      <c r="E34" s="15"/>
      <c r="F34" s="15"/>
      <c r="G34" s="11"/>
      <c r="H34" s="3"/>
      <c r="I34" s="38"/>
      <c r="J34" s="3"/>
      <c r="K34" s="3"/>
      <c r="L34" s="32"/>
      <c r="M34" s="32"/>
      <c r="N34" s="20"/>
    </row>
    <row r="35" spans="1:14" x14ac:dyDescent="0.3">
      <c r="A35" s="5" t="s">
        <v>365</v>
      </c>
      <c r="B35" s="5" t="s">
        <v>366</v>
      </c>
      <c r="C35" s="5">
        <v>288</v>
      </c>
      <c r="D35" s="6">
        <v>0</v>
      </c>
      <c r="E35" s="17" t="str">
        <f>VLOOKUP(A35,'forecast data dump'!$A$1:$H$3450,4,FALSE)</f>
        <v>06-Oct-20 A</v>
      </c>
      <c r="F35" s="17">
        <f>VLOOKUP(A35,'forecast data dump'!$A$1:$H$3450,5,FALSE)</f>
        <v>44391</v>
      </c>
      <c r="G35" s="13">
        <f>VLOOKUP(A35,'forecast data dump'!$A$1:$H$3450,8,FALSE)</f>
        <v>0.85</v>
      </c>
      <c r="H35" s="5" t="s">
        <v>3777</v>
      </c>
      <c r="I35" s="39">
        <f t="shared" ref="I35:I46" si="8">C35*(1-G35)</f>
        <v>43.2</v>
      </c>
      <c r="J35" s="5"/>
      <c r="K35" s="5"/>
      <c r="L35" s="33">
        <f t="shared" ref="L35:L46" si="9">D35*(1-G35)</f>
        <v>0</v>
      </c>
      <c r="M35" s="33">
        <f t="shared" ref="M35:M46" si="10">IF(J35="",L35,(D35/C35)*J35)</f>
        <v>0</v>
      </c>
      <c r="N35" s="22">
        <f t="shared" ref="N35:N46" si="11">L35-M35</f>
        <v>0</v>
      </c>
    </row>
    <row r="36" spans="1:14" x14ac:dyDescent="0.3">
      <c r="A36" s="5" t="s">
        <v>365</v>
      </c>
      <c r="B36" s="5" t="s">
        <v>366</v>
      </c>
      <c r="C36" s="5">
        <v>960</v>
      </c>
      <c r="D36" s="6">
        <v>0</v>
      </c>
      <c r="E36" s="17" t="str">
        <f>VLOOKUP(A36,'forecast data dump'!$A$1:$H$3450,4,FALSE)</f>
        <v>06-Oct-20 A</v>
      </c>
      <c r="F36" s="17">
        <f>VLOOKUP(A36,'forecast data dump'!$A$1:$H$3450,5,FALSE)</f>
        <v>44391</v>
      </c>
      <c r="G36" s="13">
        <f>VLOOKUP(A36,'forecast data dump'!$A$1:$H$3450,8,FALSE)</f>
        <v>0.85</v>
      </c>
      <c r="H36" s="5" t="s">
        <v>3781</v>
      </c>
      <c r="I36" s="39">
        <f t="shared" si="8"/>
        <v>144.00000000000003</v>
      </c>
      <c r="J36" s="5"/>
      <c r="K36" s="5"/>
      <c r="L36" s="33">
        <f t="shared" si="9"/>
        <v>0</v>
      </c>
      <c r="M36" s="33">
        <f t="shared" si="10"/>
        <v>0</v>
      </c>
      <c r="N36" s="22">
        <f t="shared" si="11"/>
        <v>0</v>
      </c>
    </row>
    <row r="37" spans="1:14" x14ac:dyDescent="0.3">
      <c r="A37" s="5" t="s">
        <v>365</v>
      </c>
      <c r="B37" s="5" t="s">
        <v>366</v>
      </c>
      <c r="C37" s="5">
        <v>2400</v>
      </c>
      <c r="D37" s="6">
        <v>0</v>
      </c>
      <c r="E37" s="17" t="str">
        <f>VLOOKUP(A37,'forecast data dump'!$A$1:$H$3450,4,FALSE)</f>
        <v>06-Oct-20 A</v>
      </c>
      <c r="F37" s="17">
        <f>VLOOKUP(A37,'forecast data dump'!$A$1:$H$3450,5,FALSE)</f>
        <v>44391</v>
      </c>
      <c r="G37" s="13">
        <f>VLOOKUP(A37,'forecast data dump'!$A$1:$H$3450,8,FALSE)</f>
        <v>0.85</v>
      </c>
      <c r="H37" s="5" t="s">
        <v>3778</v>
      </c>
      <c r="I37" s="39">
        <f t="shared" si="8"/>
        <v>360.00000000000006</v>
      </c>
      <c r="J37" s="5"/>
      <c r="K37" s="5"/>
      <c r="L37" s="33">
        <f t="shared" si="9"/>
        <v>0</v>
      </c>
      <c r="M37" s="33">
        <f t="shared" si="10"/>
        <v>0</v>
      </c>
      <c r="N37" s="22">
        <f t="shared" si="11"/>
        <v>0</v>
      </c>
    </row>
    <row r="38" spans="1:14" x14ac:dyDescent="0.3">
      <c r="A38" s="5" t="s">
        <v>367</v>
      </c>
      <c r="B38" s="5" t="s">
        <v>368</v>
      </c>
      <c r="C38" s="5">
        <v>288</v>
      </c>
      <c r="D38" s="6">
        <v>0</v>
      </c>
      <c r="E38" s="17" t="str">
        <f>VLOOKUP(A38,'forecast data dump'!$A$1:$H$3450,4,FALSE)</f>
        <v>21-Oct-20 A</v>
      </c>
      <c r="F38" s="17">
        <f>VLOOKUP(A38,'forecast data dump'!$A$1:$H$3450,5,FALSE)</f>
        <v>44391</v>
      </c>
      <c r="G38" s="13">
        <f>VLOOKUP(A38,'forecast data dump'!$A$1:$H$3450,8,FALSE)</f>
        <v>0.85</v>
      </c>
      <c r="H38" s="5" t="s">
        <v>3777</v>
      </c>
      <c r="I38" s="39">
        <f t="shared" si="8"/>
        <v>43.2</v>
      </c>
      <c r="J38" s="5"/>
      <c r="K38" s="5"/>
      <c r="L38" s="33">
        <f t="shared" si="9"/>
        <v>0</v>
      </c>
      <c r="M38" s="33">
        <f t="shared" si="10"/>
        <v>0</v>
      </c>
      <c r="N38" s="22">
        <f t="shared" si="11"/>
        <v>0</v>
      </c>
    </row>
    <row r="39" spans="1:14" x14ac:dyDescent="0.3">
      <c r="A39" s="5" t="s">
        <v>367</v>
      </c>
      <c r="B39" s="5" t="s">
        <v>368</v>
      </c>
      <c r="C39" s="5">
        <v>960</v>
      </c>
      <c r="D39" s="6">
        <v>0</v>
      </c>
      <c r="E39" s="17" t="str">
        <f>VLOOKUP(A39,'forecast data dump'!$A$1:$H$3450,4,FALSE)</f>
        <v>21-Oct-20 A</v>
      </c>
      <c r="F39" s="17">
        <f>VLOOKUP(A39,'forecast data dump'!$A$1:$H$3450,5,FALSE)</f>
        <v>44391</v>
      </c>
      <c r="G39" s="13">
        <f>VLOOKUP(A39,'forecast data dump'!$A$1:$H$3450,8,FALSE)</f>
        <v>0.85</v>
      </c>
      <c r="H39" s="5" t="s">
        <v>3781</v>
      </c>
      <c r="I39" s="39">
        <f t="shared" si="8"/>
        <v>144.00000000000003</v>
      </c>
      <c r="J39" s="5"/>
      <c r="K39" s="5"/>
      <c r="L39" s="33">
        <f t="shared" si="9"/>
        <v>0</v>
      </c>
      <c r="M39" s="33">
        <f t="shared" si="10"/>
        <v>0</v>
      </c>
      <c r="N39" s="22">
        <f t="shared" si="11"/>
        <v>0</v>
      </c>
    </row>
    <row r="40" spans="1:14" x14ac:dyDescent="0.3">
      <c r="A40" s="5" t="s">
        <v>367</v>
      </c>
      <c r="B40" s="5" t="s">
        <v>368</v>
      </c>
      <c r="C40" s="5">
        <v>2400</v>
      </c>
      <c r="D40" s="6">
        <v>0</v>
      </c>
      <c r="E40" s="17" t="str">
        <f>VLOOKUP(A40,'forecast data dump'!$A$1:$H$3450,4,FALSE)</f>
        <v>21-Oct-20 A</v>
      </c>
      <c r="F40" s="17">
        <f>VLOOKUP(A40,'forecast data dump'!$A$1:$H$3450,5,FALSE)</f>
        <v>44391</v>
      </c>
      <c r="G40" s="13">
        <f>VLOOKUP(A40,'forecast data dump'!$A$1:$H$3450,8,FALSE)</f>
        <v>0.85</v>
      </c>
      <c r="H40" s="5" t="s">
        <v>3778</v>
      </c>
      <c r="I40" s="39">
        <f t="shared" si="8"/>
        <v>360.00000000000006</v>
      </c>
      <c r="J40" s="5"/>
      <c r="K40" s="5"/>
      <c r="L40" s="33">
        <f t="shared" si="9"/>
        <v>0</v>
      </c>
      <c r="M40" s="33">
        <f t="shared" si="10"/>
        <v>0</v>
      </c>
      <c r="N40" s="22">
        <f t="shared" si="11"/>
        <v>0</v>
      </c>
    </row>
    <row r="41" spans="1:14" x14ac:dyDescent="0.3">
      <c r="A41" s="5" t="s">
        <v>371</v>
      </c>
      <c r="B41" s="5" t="s">
        <v>372</v>
      </c>
      <c r="C41" s="5">
        <v>288</v>
      </c>
      <c r="D41" s="6">
        <v>0</v>
      </c>
      <c r="E41" s="17" t="str">
        <f>VLOOKUP(A41,'forecast data dump'!$A$1:$H$3450,4,FALSE)</f>
        <v>06-Oct-20 A</v>
      </c>
      <c r="F41" s="17">
        <f>VLOOKUP(A41,'forecast data dump'!$A$1:$H$3450,5,FALSE)</f>
        <v>44391</v>
      </c>
      <c r="G41" s="13">
        <f>VLOOKUP(A41,'forecast data dump'!$A$1:$H$3450,8,FALSE)</f>
        <v>0.85</v>
      </c>
      <c r="H41" s="5" t="s">
        <v>3779</v>
      </c>
      <c r="I41" s="39">
        <f t="shared" si="8"/>
        <v>43.2</v>
      </c>
      <c r="J41" s="5"/>
      <c r="K41" s="5"/>
      <c r="L41" s="33">
        <f t="shared" si="9"/>
        <v>0</v>
      </c>
      <c r="M41" s="33">
        <f t="shared" si="10"/>
        <v>0</v>
      </c>
      <c r="N41" s="22">
        <f t="shared" si="11"/>
        <v>0</v>
      </c>
    </row>
    <row r="42" spans="1:14" x14ac:dyDescent="0.3">
      <c r="A42" s="5" t="s">
        <v>371</v>
      </c>
      <c r="B42" s="5" t="s">
        <v>372</v>
      </c>
      <c r="C42" s="5">
        <v>960</v>
      </c>
      <c r="D42" s="6">
        <v>0</v>
      </c>
      <c r="E42" s="17" t="str">
        <f>VLOOKUP(A42,'forecast data dump'!$A$1:$H$3450,4,FALSE)</f>
        <v>06-Oct-20 A</v>
      </c>
      <c r="F42" s="17">
        <f>VLOOKUP(A42,'forecast data dump'!$A$1:$H$3450,5,FALSE)</f>
        <v>44391</v>
      </c>
      <c r="G42" s="13">
        <f>VLOOKUP(A42,'forecast data dump'!$A$1:$H$3450,8,FALSE)</f>
        <v>0.85</v>
      </c>
      <c r="H42" s="5" t="s">
        <v>3782</v>
      </c>
      <c r="I42" s="39">
        <f t="shared" si="8"/>
        <v>144.00000000000003</v>
      </c>
      <c r="J42" s="5"/>
      <c r="K42" s="5"/>
      <c r="L42" s="33">
        <f t="shared" si="9"/>
        <v>0</v>
      </c>
      <c r="M42" s="33">
        <f t="shared" si="10"/>
        <v>0</v>
      </c>
      <c r="N42" s="22">
        <f t="shared" si="11"/>
        <v>0</v>
      </c>
    </row>
    <row r="43" spans="1:14" x14ac:dyDescent="0.3">
      <c r="A43" s="5" t="s">
        <v>371</v>
      </c>
      <c r="B43" s="5" t="s">
        <v>372</v>
      </c>
      <c r="C43" s="5">
        <v>2400</v>
      </c>
      <c r="D43" s="6">
        <v>0</v>
      </c>
      <c r="E43" s="17" t="str">
        <f>VLOOKUP(A43,'forecast data dump'!$A$1:$H$3450,4,FALSE)</f>
        <v>06-Oct-20 A</v>
      </c>
      <c r="F43" s="17">
        <f>VLOOKUP(A43,'forecast data dump'!$A$1:$H$3450,5,FALSE)</f>
        <v>44391</v>
      </c>
      <c r="G43" s="13">
        <f>VLOOKUP(A43,'forecast data dump'!$A$1:$H$3450,8,FALSE)</f>
        <v>0.85</v>
      </c>
      <c r="H43" s="5" t="s">
        <v>3780</v>
      </c>
      <c r="I43" s="39">
        <f t="shared" si="8"/>
        <v>360.00000000000006</v>
      </c>
      <c r="J43" s="5"/>
      <c r="K43" s="5"/>
      <c r="L43" s="33">
        <f t="shared" si="9"/>
        <v>0</v>
      </c>
      <c r="M43" s="33">
        <f t="shared" si="10"/>
        <v>0</v>
      </c>
      <c r="N43" s="22">
        <f t="shared" si="11"/>
        <v>0</v>
      </c>
    </row>
    <row r="44" spans="1:14" x14ac:dyDescent="0.3">
      <c r="A44" s="5" t="s">
        <v>373</v>
      </c>
      <c r="B44" s="5" t="s">
        <v>374</v>
      </c>
      <c r="C44" s="5">
        <v>288</v>
      </c>
      <c r="D44" s="6">
        <v>0</v>
      </c>
      <c r="E44" s="17" t="str">
        <f>VLOOKUP(A44,'forecast data dump'!$A$1:$H$3450,4,FALSE)</f>
        <v>21-Oct-20 A</v>
      </c>
      <c r="F44" s="17">
        <f>VLOOKUP(A44,'forecast data dump'!$A$1:$H$3450,5,FALSE)</f>
        <v>44391</v>
      </c>
      <c r="G44" s="13">
        <f>VLOOKUP(A44,'forecast data dump'!$A$1:$H$3450,8,FALSE)</f>
        <v>0.85</v>
      </c>
      <c r="H44" s="5" t="s">
        <v>3779</v>
      </c>
      <c r="I44" s="39">
        <f t="shared" si="8"/>
        <v>43.2</v>
      </c>
      <c r="J44" s="5"/>
      <c r="K44" s="5"/>
      <c r="L44" s="33">
        <f t="shared" si="9"/>
        <v>0</v>
      </c>
      <c r="M44" s="33">
        <f t="shared" si="10"/>
        <v>0</v>
      </c>
      <c r="N44" s="22">
        <f t="shared" si="11"/>
        <v>0</v>
      </c>
    </row>
    <row r="45" spans="1:14" x14ac:dyDescent="0.3">
      <c r="A45" s="5" t="s">
        <v>373</v>
      </c>
      <c r="B45" s="5" t="s">
        <v>374</v>
      </c>
      <c r="C45" s="5">
        <v>2400</v>
      </c>
      <c r="D45" s="6">
        <v>0</v>
      </c>
      <c r="E45" s="17" t="str">
        <f>VLOOKUP(A45,'forecast data dump'!$A$1:$H$3450,4,FALSE)</f>
        <v>21-Oct-20 A</v>
      </c>
      <c r="F45" s="17">
        <f>VLOOKUP(A45,'forecast data dump'!$A$1:$H$3450,5,FALSE)</f>
        <v>44391</v>
      </c>
      <c r="G45" s="13">
        <f>VLOOKUP(A45,'forecast data dump'!$A$1:$H$3450,8,FALSE)</f>
        <v>0.85</v>
      </c>
      <c r="H45" s="5" t="s">
        <v>3780</v>
      </c>
      <c r="I45" s="39">
        <f t="shared" si="8"/>
        <v>360.00000000000006</v>
      </c>
      <c r="J45" s="5"/>
      <c r="K45" s="5"/>
      <c r="L45" s="33">
        <f t="shared" si="9"/>
        <v>0</v>
      </c>
      <c r="M45" s="33">
        <f t="shared" si="10"/>
        <v>0</v>
      </c>
      <c r="N45" s="22">
        <f t="shared" si="11"/>
        <v>0</v>
      </c>
    </row>
    <row r="46" spans="1:14" x14ac:dyDescent="0.3">
      <c r="A46" s="5" t="s">
        <v>373</v>
      </c>
      <c r="B46" s="5" t="s">
        <v>374</v>
      </c>
      <c r="C46" s="5">
        <v>960</v>
      </c>
      <c r="D46" s="6">
        <v>0</v>
      </c>
      <c r="E46" s="17" t="str">
        <f>VLOOKUP(A46,'forecast data dump'!$A$1:$H$3450,4,FALSE)</f>
        <v>21-Oct-20 A</v>
      </c>
      <c r="F46" s="17">
        <f>VLOOKUP(A46,'forecast data dump'!$A$1:$H$3450,5,FALSE)</f>
        <v>44391</v>
      </c>
      <c r="G46" s="13">
        <f>VLOOKUP(A46,'forecast data dump'!$A$1:$H$3450,8,FALSE)</f>
        <v>0.85</v>
      </c>
      <c r="H46" s="5" t="s">
        <v>3782</v>
      </c>
      <c r="I46" s="39">
        <f t="shared" si="8"/>
        <v>144.00000000000003</v>
      </c>
      <c r="J46" s="5"/>
      <c r="K46" s="5"/>
      <c r="L46" s="33">
        <f t="shared" si="9"/>
        <v>0</v>
      </c>
      <c r="M46" s="33">
        <f t="shared" si="10"/>
        <v>0</v>
      </c>
      <c r="N46" s="22">
        <f t="shared" si="11"/>
        <v>0</v>
      </c>
    </row>
    <row r="47" spans="1:14" x14ac:dyDescent="0.3">
      <c r="A47" s="3" t="s">
        <v>7838</v>
      </c>
      <c r="B47" s="3"/>
      <c r="C47" s="3"/>
      <c r="D47" s="4"/>
      <c r="E47" s="15"/>
      <c r="F47" s="15"/>
      <c r="G47" s="11"/>
      <c r="H47" s="3"/>
      <c r="I47" s="38"/>
      <c r="J47" s="3"/>
      <c r="K47" s="3"/>
      <c r="L47" s="32"/>
      <c r="M47" s="32"/>
      <c r="N47" s="20"/>
    </row>
    <row r="48" spans="1:14" x14ac:dyDescent="0.3">
      <c r="A48" s="5" t="s">
        <v>1269</v>
      </c>
      <c r="B48" s="5" t="s">
        <v>1270</v>
      </c>
      <c r="C48" s="5">
        <v>280</v>
      </c>
      <c r="D48" s="6">
        <v>0</v>
      </c>
      <c r="E48" s="17">
        <f>VLOOKUP(A48,'forecast data dump'!$A$1:$H$3450,4,FALSE)</f>
        <v>44417</v>
      </c>
      <c r="F48" s="17">
        <f>VLOOKUP(A48,'forecast data dump'!$A$1:$H$3450,5,FALSE)</f>
        <v>44435</v>
      </c>
      <c r="G48" s="13">
        <f>VLOOKUP(A48,'forecast data dump'!$A$1:$H$3450,8,FALSE)</f>
        <v>0</v>
      </c>
      <c r="H48" s="5" t="s">
        <v>3753</v>
      </c>
      <c r="I48" s="39">
        <f>C48*(1-G48)</f>
        <v>280</v>
      </c>
      <c r="J48" s="5"/>
      <c r="K48" s="5"/>
      <c r="L48" s="33">
        <f>D48*(1-G48)</f>
        <v>0</v>
      </c>
      <c r="M48" s="33">
        <f>IF(J48="",L48,(D48/C48)*J48)</f>
        <v>0</v>
      </c>
      <c r="N48" s="22">
        <f>L48-M48</f>
        <v>0</v>
      </c>
    </row>
    <row r="49" spans="1:14" x14ac:dyDescent="0.3">
      <c r="A49" s="3" t="s">
        <v>7839</v>
      </c>
      <c r="B49" s="3"/>
      <c r="C49" s="3"/>
      <c r="D49" s="4"/>
      <c r="E49" s="15"/>
      <c r="F49" s="15"/>
      <c r="G49" s="11"/>
      <c r="H49" s="3"/>
      <c r="I49" s="38"/>
      <c r="J49" s="3"/>
      <c r="K49" s="3"/>
      <c r="L49" s="32"/>
      <c r="M49" s="32"/>
      <c r="N49" s="20"/>
    </row>
    <row r="50" spans="1:14" x14ac:dyDescent="0.3">
      <c r="A50" s="5" t="s">
        <v>1249</v>
      </c>
      <c r="B50" s="5" t="s">
        <v>1250</v>
      </c>
      <c r="C50" s="5">
        <v>136</v>
      </c>
      <c r="D50" s="6">
        <v>0</v>
      </c>
      <c r="E50" s="17">
        <f>VLOOKUP(A50,'forecast data dump'!$A$1:$H$3450,4,FALSE)</f>
        <v>44442</v>
      </c>
      <c r="F50" s="17">
        <f>VLOOKUP(A50,'forecast data dump'!$A$1:$H$3450,5,FALSE)</f>
        <v>44467</v>
      </c>
      <c r="G50" s="13">
        <f>VLOOKUP(A50,'forecast data dump'!$A$1:$H$3450,8,FALSE)</f>
        <v>0</v>
      </c>
      <c r="H50" s="5" t="s">
        <v>3753</v>
      </c>
      <c r="I50" s="39">
        <f>C50*(1-G50)</f>
        <v>136</v>
      </c>
      <c r="J50" s="5"/>
      <c r="K50" s="5"/>
      <c r="L50" s="33">
        <f>D50*(1-G50)</f>
        <v>0</v>
      </c>
      <c r="M50" s="33">
        <f>IF(J50="",L50,(D50/C50)*J50)</f>
        <v>0</v>
      </c>
      <c r="N50" s="22">
        <f>L50-M50</f>
        <v>0</v>
      </c>
    </row>
    <row r="51" spans="1:14" x14ac:dyDescent="0.3">
      <c r="A51" s="5" t="s">
        <v>1251</v>
      </c>
      <c r="B51" s="5" t="s">
        <v>1252</v>
      </c>
      <c r="C51" s="5">
        <v>20</v>
      </c>
      <c r="D51" s="6">
        <v>0</v>
      </c>
      <c r="E51" s="17">
        <f>VLOOKUP(A51,'forecast data dump'!$A$1:$H$3450,4,FALSE)</f>
        <v>44468</v>
      </c>
      <c r="F51" s="17">
        <f>VLOOKUP(A51,'forecast data dump'!$A$1:$H$3450,5,FALSE)</f>
        <v>44482</v>
      </c>
      <c r="G51" s="13">
        <f>VLOOKUP(A51,'forecast data dump'!$A$1:$H$3450,8,FALSE)</f>
        <v>0</v>
      </c>
      <c r="H51" s="5" t="s">
        <v>3753</v>
      </c>
      <c r="I51" s="39">
        <f>C51*(1-G51)</f>
        <v>20</v>
      </c>
      <c r="J51" s="5"/>
      <c r="K51" s="5"/>
      <c r="L51" s="33">
        <f>D51*(1-G51)</f>
        <v>0</v>
      </c>
      <c r="M51" s="33">
        <f>IF(J51="",L51,(D51/C51)*J51)</f>
        <v>0</v>
      </c>
      <c r="N51" s="22">
        <f>L51-M51</f>
        <v>0</v>
      </c>
    </row>
    <row r="52" spans="1:14" x14ac:dyDescent="0.3">
      <c r="A52" s="5" t="s">
        <v>1257</v>
      </c>
      <c r="B52" s="5" t="s">
        <v>1258</v>
      </c>
      <c r="C52" s="5">
        <v>60</v>
      </c>
      <c r="D52" s="6">
        <v>0</v>
      </c>
      <c r="E52" s="17">
        <f>VLOOKUP(A52,'forecast data dump'!$A$1:$H$3450,4,FALSE)</f>
        <v>44512</v>
      </c>
      <c r="F52" s="17">
        <f>VLOOKUP(A52,'forecast data dump'!$A$1:$H$3450,5,FALSE)</f>
        <v>44536</v>
      </c>
      <c r="G52" s="13">
        <f>VLOOKUP(A52,'forecast data dump'!$A$1:$H$3450,8,FALSE)</f>
        <v>0</v>
      </c>
      <c r="H52" s="5" t="s">
        <v>3753</v>
      </c>
      <c r="I52" s="39">
        <f>C52*(1-G52)</f>
        <v>60</v>
      </c>
      <c r="J52" s="5"/>
      <c r="K52" s="5"/>
      <c r="L52" s="33">
        <f>D52*(1-G52)</f>
        <v>0</v>
      </c>
      <c r="M52" s="33">
        <f>IF(J52="",L52,(D52/C52)*J52)</f>
        <v>0</v>
      </c>
      <c r="N52" s="22">
        <f>L52-M52</f>
        <v>0</v>
      </c>
    </row>
    <row r="53" spans="1:14" x14ac:dyDescent="0.3">
      <c r="A53" s="5" t="s">
        <v>1259</v>
      </c>
      <c r="B53" s="5" t="s">
        <v>1260</v>
      </c>
      <c r="C53" s="5">
        <v>120</v>
      </c>
      <c r="D53" s="6">
        <v>0</v>
      </c>
      <c r="E53" s="17">
        <f>VLOOKUP(A53,'forecast data dump'!$A$1:$H$3450,4,FALSE)</f>
        <v>44537</v>
      </c>
      <c r="F53" s="17">
        <f>VLOOKUP(A53,'forecast data dump'!$A$1:$H$3450,5,FALSE)</f>
        <v>44543</v>
      </c>
      <c r="G53" s="13">
        <f>VLOOKUP(A53,'forecast data dump'!$A$1:$H$3450,8,FALSE)</f>
        <v>0</v>
      </c>
      <c r="H53" s="5" t="s">
        <v>3753</v>
      </c>
      <c r="I53" s="39">
        <f>C53*(1-G53)</f>
        <v>120</v>
      </c>
      <c r="J53" s="5"/>
      <c r="K53" s="5"/>
      <c r="L53" s="33">
        <f>D53*(1-G53)</f>
        <v>0</v>
      </c>
      <c r="M53" s="33">
        <f>IF(J53="",L53,(D53/C53)*J53)</f>
        <v>0</v>
      </c>
      <c r="N53" s="22">
        <f>L53-M53</f>
        <v>0</v>
      </c>
    </row>
    <row r="54" spans="1:14" x14ac:dyDescent="0.3">
      <c r="A54" s="5" t="s">
        <v>1261</v>
      </c>
      <c r="B54" s="5" t="s">
        <v>1262</v>
      </c>
      <c r="C54" s="5">
        <v>120</v>
      </c>
      <c r="D54" s="6">
        <v>0</v>
      </c>
      <c r="E54" s="17">
        <f>VLOOKUP(A54,'forecast data dump'!$A$1:$H$3450,4,FALSE)</f>
        <v>44544</v>
      </c>
      <c r="F54" s="17">
        <f>VLOOKUP(A54,'forecast data dump'!$A$1:$H$3450,5,FALSE)</f>
        <v>44550</v>
      </c>
      <c r="G54" s="13">
        <f>VLOOKUP(A54,'forecast data dump'!$A$1:$H$3450,8,FALSE)</f>
        <v>0</v>
      </c>
      <c r="H54" s="5" t="s">
        <v>3753</v>
      </c>
      <c r="I54" s="39">
        <f>C54*(1-G54)</f>
        <v>120</v>
      </c>
      <c r="J54" s="5"/>
      <c r="K54" s="5"/>
      <c r="L54" s="33">
        <f>D54*(1-G54)</f>
        <v>0</v>
      </c>
      <c r="M54" s="33">
        <f>IF(J54="",L54,(D54/C54)*J54)</f>
        <v>0</v>
      </c>
      <c r="N54" s="22">
        <f>L54-M54</f>
        <v>0</v>
      </c>
    </row>
    <row r="55" spans="1:14" x14ac:dyDescent="0.3">
      <c r="A55" s="3" t="s">
        <v>7895</v>
      </c>
      <c r="B55" s="3"/>
      <c r="C55" s="3"/>
      <c r="D55" s="4"/>
      <c r="E55" s="15"/>
      <c r="F55" s="15"/>
      <c r="G55" s="11"/>
      <c r="H55" s="3"/>
      <c r="I55" s="38"/>
      <c r="J55" s="3"/>
      <c r="K55" s="3"/>
      <c r="L55" s="32"/>
      <c r="M55" s="32"/>
      <c r="N55" s="20"/>
    </row>
    <row r="56" spans="1:14" x14ac:dyDescent="0.3">
      <c r="A56" s="5" t="s">
        <v>2499</v>
      </c>
      <c r="B56" s="5" t="s">
        <v>2476</v>
      </c>
      <c r="C56" s="5">
        <v>640</v>
      </c>
      <c r="D56" s="6">
        <v>0</v>
      </c>
      <c r="E56" s="17">
        <f>VLOOKUP(A56,'forecast data dump'!$A$1:$H$3450,4,FALSE)</f>
        <v>44634</v>
      </c>
      <c r="F56" s="17">
        <f>VLOOKUP(A56,'forecast data dump'!$A$1:$H$3450,5,FALSE)</f>
        <v>44638</v>
      </c>
      <c r="G56" s="13">
        <f>VLOOKUP(A56,'forecast data dump'!$A$1:$H$3450,8,FALSE)</f>
        <v>0</v>
      </c>
      <c r="H56" s="5" t="s">
        <v>3766</v>
      </c>
      <c r="I56" s="39">
        <f>C56*(1-G56)</f>
        <v>640</v>
      </c>
      <c r="J56" s="5"/>
      <c r="K56" s="5"/>
      <c r="L56" s="33">
        <f>D56*(1-G56)</f>
        <v>0</v>
      </c>
      <c r="M56" s="33">
        <f>IF(J56="",L56,(D56/C56)*J56)</f>
        <v>0</v>
      </c>
      <c r="N56" s="22">
        <f>L56-M56</f>
        <v>0</v>
      </c>
    </row>
    <row r="57" spans="1:14" x14ac:dyDescent="0.3">
      <c r="A57" s="3" t="s">
        <v>7896</v>
      </c>
      <c r="B57" s="3"/>
      <c r="C57" s="3"/>
      <c r="D57" s="4"/>
      <c r="E57" s="15"/>
      <c r="F57" s="15"/>
      <c r="G57" s="11"/>
      <c r="H57" s="3"/>
      <c r="I57" s="38"/>
      <c r="J57" s="3"/>
      <c r="K57" s="3"/>
      <c r="L57" s="32"/>
      <c r="M57" s="32"/>
      <c r="N57" s="20"/>
    </row>
    <row r="58" spans="1:14" x14ac:dyDescent="0.3">
      <c r="A58" s="5" t="s">
        <v>2442</v>
      </c>
      <c r="B58" s="5" t="s">
        <v>2429</v>
      </c>
      <c r="C58" s="5">
        <v>1600</v>
      </c>
      <c r="D58" s="6">
        <v>0</v>
      </c>
      <c r="E58" s="17">
        <f>VLOOKUP(A58,'forecast data dump'!$A$1:$H$3450,4,FALSE)</f>
        <v>44650</v>
      </c>
      <c r="F58" s="17">
        <f>VLOOKUP(A58,'forecast data dump'!$A$1:$H$3450,5,FALSE)</f>
        <v>44684</v>
      </c>
      <c r="G58" s="13">
        <f>VLOOKUP(A58,'forecast data dump'!$A$1:$H$3450,8,FALSE)</f>
        <v>0</v>
      </c>
      <c r="H58" s="5" t="s">
        <v>3766</v>
      </c>
      <c r="I58" s="39">
        <f>C58*(1-G58)</f>
        <v>1600</v>
      </c>
      <c r="J58" s="5"/>
      <c r="K58" s="5"/>
      <c r="L58" s="33">
        <f>D58*(1-G58)</f>
        <v>0</v>
      </c>
      <c r="M58" s="33">
        <f>IF(J58="",L58,(D58/C58)*J58)</f>
        <v>0</v>
      </c>
      <c r="N58" s="22">
        <f>L58-M58</f>
        <v>0</v>
      </c>
    </row>
    <row r="59" spans="1:14" x14ac:dyDescent="0.3">
      <c r="A59" s="3" t="s">
        <v>7897</v>
      </c>
      <c r="B59" s="3"/>
      <c r="C59" s="3"/>
      <c r="D59" s="4"/>
      <c r="E59" s="15"/>
      <c r="F59" s="15"/>
      <c r="G59" s="11"/>
      <c r="H59" s="3"/>
      <c r="I59" s="38"/>
      <c r="J59" s="3"/>
      <c r="K59" s="3"/>
      <c r="L59" s="32"/>
      <c r="M59" s="32"/>
      <c r="N59" s="20"/>
    </row>
    <row r="60" spans="1:14" x14ac:dyDescent="0.3">
      <c r="A60" s="5" t="s">
        <v>2642</v>
      </c>
      <c r="B60" s="5" t="s">
        <v>2643</v>
      </c>
      <c r="C60" s="5">
        <v>1600</v>
      </c>
      <c r="D60" s="6">
        <v>0</v>
      </c>
      <c r="E60" s="17">
        <f>VLOOKUP(A60,'forecast data dump'!$A$1:$H$3450,4,FALSE)</f>
        <v>44819</v>
      </c>
      <c r="F60" s="17">
        <f>VLOOKUP(A60,'forecast data dump'!$A$1:$H$3450,5,FALSE)</f>
        <v>44839</v>
      </c>
      <c r="G60" s="13">
        <f>VLOOKUP(A60,'forecast data dump'!$A$1:$H$3450,8,FALSE)</f>
        <v>0</v>
      </c>
      <c r="H60" s="5" t="s">
        <v>3766</v>
      </c>
      <c r="I60" s="39">
        <f>C60*(1-G60)</f>
        <v>1600</v>
      </c>
      <c r="J60" s="5"/>
      <c r="K60" s="5"/>
      <c r="L60" s="33">
        <f>D60*(1-G60)</f>
        <v>0</v>
      </c>
      <c r="M60" s="33">
        <f>IF(J60="",L60,(D60/C60)*J60)</f>
        <v>0</v>
      </c>
      <c r="N60" s="22">
        <f>L60-M60</f>
        <v>0</v>
      </c>
    </row>
    <row r="61" spans="1:14" x14ac:dyDescent="0.3">
      <c r="A61" s="3" t="s">
        <v>7898</v>
      </c>
      <c r="B61" s="3"/>
      <c r="C61" s="3"/>
      <c r="D61" s="4"/>
      <c r="E61" s="15"/>
      <c r="F61" s="15"/>
      <c r="G61" s="11"/>
      <c r="H61" s="3"/>
      <c r="I61" s="38"/>
      <c r="J61" s="3"/>
      <c r="K61" s="3"/>
      <c r="L61" s="32"/>
      <c r="M61" s="32"/>
      <c r="N61" s="20"/>
    </row>
    <row r="62" spans="1:14" x14ac:dyDescent="0.3">
      <c r="A62" s="5" t="s">
        <v>2289</v>
      </c>
      <c r="B62" s="5" t="s">
        <v>2290</v>
      </c>
      <c r="C62" s="5">
        <v>1600</v>
      </c>
      <c r="D62" s="6">
        <v>0</v>
      </c>
      <c r="E62" s="17">
        <f>VLOOKUP(A62,'forecast data dump'!$A$1:$H$3450,4,FALSE)</f>
        <v>44823</v>
      </c>
      <c r="F62" s="17">
        <f>VLOOKUP(A62,'forecast data dump'!$A$1:$H$3450,5,FALSE)</f>
        <v>44834</v>
      </c>
      <c r="G62" s="13">
        <f>VLOOKUP(A62,'forecast data dump'!$A$1:$H$3450,8,FALSE)</f>
        <v>0</v>
      </c>
      <c r="H62" s="5" t="s">
        <v>3766</v>
      </c>
      <c r="I62" s="39">
        <f>C62*(1-G62)</f>
        <v>1600</v>
      </c>
      <c r="J62" s="5"/>
      <c r="K62" s="5"/>
      <c r="L62" s="33">
        <f>D62*(1-G62)</f>
        <v>0</v>
      </c>
      <c r="M62" s="33">
        <f>IF(J62="",L62,(D62/C62)*J62)</f>
        <v>0</v>
      </c>
      <c r="N62" s="22">
        <f>L62-M62</f>
        <v>0</v>
      </c>
    </row>
    <row r="63" spans="1:14" x14ac:dyDescent="0.3">
      <c r="A63" s="3" t="s">
        <v>7899</v>
      </c>
      <c r="B63" s="3"/>
      <c r="C63" s="3"/>
      <c r="D63" s="4"/>
      <c r="E63" s="15"/>
      <c r="F63" s="15"/>
      <c r="G63" s="11"/>
      <c r="H63" s="3"/>
      <c r="I63" s="38"/>
      <c r="J63" s="3"/>
      <c r="K63" s="3"/>
      <c r="L63" s="32"/>
      <c r="M63" s="32"/>
      <c r="N63" s="20"/>
    </row>
    <row r="64" spans="1:14" x14ac:dyDescent="0.3">
      <c r="A64" s="5" t="s">
        <v>2528</v>
      </c>
      <c r="B64" s="5" t="s">
        <v>2529</v>
      </c>
      <c r="C64" s="5">
        <v>480</v>
      </c>
      <c r="D64" s="6">
        <v>0</v>
      </c>
      <c r="E64" s="17">
        <f>VLOOKUP(A64,'forecast data dump'!$A$1:$H$3450,4,FALSE)</f>
        <v>44831</v>
      </c>
      <c r="F64" s="17">
        <f>VLOOKUP(A64,'forecast data dump'!$A$1:$H$3450,5,FALSE)</f>
        <v>44837</v>
      </c>
      <c r="G64" s="13">
        <f>VLOOKUP(A64,'forecast data dump'!$A$1:$H$3450,8,FALSE)</f>
        <v>0</v>
      </c>
      <c r="H64" s="5" t="s">
        <v>3783</v>
      </c>
      <c r="I64" s="39">
        <f t="shared" ref="I64:I82" si="12">C64*(1-G64)</f>
        <v>480</v>
      </c>
      <c r="J64" s="5"/>
      <c r="K64" s="5"/>
      <c r="L64" s="33">
        <f t="shared" ref="L64:L82" si="13">D64*(1-G64)</f>
        <v>0</v>
      </c>
      <c r="M64" s="33">
        <f t="shared" ref="M64:M82" si="14">IF(J64="",L64,(D64/C64)*J64)</f>
        <v>0</v>
      </c>
      <c r="N64" s="22">
        <f t="shared" ref="N64:N82" si="15">L64-M64</f>
        <v>0</v>
      </c>
    </row>
    <row r="65" spans="1:14" x14ac:dyDescent="0.3">
      <c r="A65" s="5" t="s">
        <v>2528</v>
      </c>
      <c r="B65" s="5" t="s">
        <v>2529</v>
      </c>
      <c r="C65" s="5">
        <v>480</v>
      </c>
      <c r="D65" s="6">
        <v>0</v>
      </c>
      <c r="E65" s="17">
        <f>VLOOKUP(A65,'forecast data dump'!$A$1:$H$3450,4,FALSE)</f>
        <v>44831</v>
      </c>
      <c r="F65" s="17">
        <f>VLOOKUP(A65,'forecast data dump'!$A$1:$H$3450,5,FALSE)</f>
        <v>44837</v>
      </c>
      <c r="G65" s="13">
        <f>VLOOKUP(A65,'forecast data dump'!$A$1:$H$3450,8,FALSE)</f>
        <v>0</v>
      </c>
      <c r="H65" s="5" t="s">
        <v>3784</v>
      </c>
      <c r="I65" s="39">
        <f t="shared" si="12"/>
        <v>480</v>
      </c>
      <c r="J65" s="5"/>
      <c r="K65" s="5"/>
      <c r="L65" s="33">
        <f t="shared" si="13"/>
        <v>0</v>
      </c>
      <c r="M65" s="33">
        <f t="shared" si="14"/>
        <v>0</v>
      </c>
      <c r="N65" s="22">
        <f t="shared" si="15"/>
        <v>0</v>
      </c>
    </row>
    <row r="66" spans="1:14" x14ac:dyDescent="0.3">
      <c r="A66" s="5" t="s">
        <v>2528</v>
      </c>
      <c r="B66" s="5" t="s">
        <v>2529</v>
      </c>
      <c r="C66" s="5">
        <v>480</v>
      </c>
      <c r="D66" s="6">
        <v>0</v>
      </c>
      <c r="E66" s="17">
        <f>VLOOKUP(A66,'forecast data dump'!$A$1:$H$3450,4,FALSE)</f>
        <v>44831</v>
      </c>
      <c r="F66" s="17">
        <f>VLOOKUP(A66,'forecast data dump'!$A$1:$H$3450,5,FALSE)</f>
        <v>44837</v>
      </c>
      <c r="G66" s="13">
        <f>VLOOKUP(A66,'forecast data dump'!$A$1:$H$3450,8,FALSE)</f>
        <v>0</v>
      </c>
      <c r="H66" s="5" t="s">
        <v>3785</v>
      </c>
      <c r="I66" s="39">
        <f t="shared" si="12"/>
        <v>480</v>
      </c>
      <c r="J66" s="5"/>
      <c r="K66" s="5"/>
      <c r="L66" s="33">
        <f t="shared" si="13"/>
        <v>0</v>
      </c>
      <c r="M66" s="33">
        <f t="shared" si="14"/>
        <v>0</v>
      </c>
      <c r="N66" s="22">
        <f t="shared" si="15"/>
        <v>0</v>
      </c>
    </row>
    <row r="67" spans="1:14" x14ac:dyDescent="0.3">
      <c r="A67" s="5" t="s">
        <v>2542</v>
      </c>
      <c r="B67" s="5" t="s">
        <v>2543</v>
      </c>
      <c r="C67" s="5">
        <v>80</v>
      </c>
      <c r="D67" s="6">
        <v>0</v>
      </c>
      <c r="E67" s="17">
        <f>VLOOKUP(A67,'forecast data dump'!$A$1:$H$3450,4,FALSE)</f>
        <v>44638</v>
      </c>
      <c r="F67" s="17">
        <f>VLOOKUP(A67,'forecast data dump'!$A$1:$H$3450,5,FALSE)</f>
        <v>44644</v>
      </c>
      <c r="G67" s="13">
        <f>VLOOKUP(A67,'forecast data dump'!$A$1:$H$3450,8,FALSE)</f>
        <v>0</v>
      </c>
      <c r="H67" s="5" t="s">
        <v>3785</v>
      </c>
      <c r="I67" s="39">
        <f t="shared" si="12"/>
        <v>80</v>
      </c>
      <c r="J67" s="5"/>
      <c r="K67" s="5"/>
      <c r="L67" s="33">
        <f t="shared" si="13"/>
        <v>0</v>
      </c>
      <c r="M67" s="33">
        <f t="shared" si="14"/>
        <v>0</v>
      </c>
      <c r="N67" s="22">
        <f t="shared" si="15"/>
        <v>0</v>
      </c>
    </row>
    <row r="68" spans="1:14" x14ac:dyDescent="0.3">
      <c r="A68" s="5" t="s">
        <v>2542</v>
      </c>
      <c r="B68" s="5" t="s">
        <v>2543</v>
      </c>
      <c r="C68" s="5">
        <v>80</v>
      </c>
      <c r="D68" s="6">
        <v>0</v>
      </c>
      <c r="E68" s="17">
        <f>VLOOKUP(A68,'forecast data dump'!$A$1:$H$3450,4,FALSE)</f>
        <v>44638</v>
      </c>
      <c r="F68" s="17">
        <f>VLOOKUP(A68,'forecast data dump'!$A$1:$H$3450,5,FALSE)</f>
        <v>44644</v>
      </c>
      <c r="G68" s="13">
        <f>VLOOKUP(A68,'forecast data dump'!$A$1:$H$3450,8,FALSE)</f>
        <v>0</v>
      </c>
      <c r="H68" s="5" t="s">
        <v>3784</v>
      </c>
      <c r="I68" s="39">
        <f t="shared" si="12"/>
        <v>80</v>
      </c>
      <c r="J68" s="5"/>
      <c r="K68" s="5"/>
      <c r="L68" s="33">
        <f t="shared" si="13"/>
        <v>0</v>
      </c>
      <c r="M68" s="33">
        <f t="shared" si="14"/>
        <v>0</v>
      </c>
      <c r="N68" s="22">
        <f t="shared" si="15"/>
        <v>0</v>
      </c>
    </row>
    <row r="69" spans="1:14" x14ac:dyDescent="0.3">
      <c r="A69" s="5" t="s">
        <v>2542</v>
      </c>
      <c r="B69" s="5" t="s">
        <v>2543</v>
      </c>
      <c r="C69" s="5">
        <v>80</v>
      </c>
      <c r="D69" s="6">
        <v>0</v>
      </c>
      <c r="E69" s="17">
        <f>VLOOKUP(A69,'forecast data dump'!$A$1:$H$3450,4,FALSE)</f>
        <v>44638</v>
      </c>
      <c r="F69" s="17">
        <f>VLOOKUP(A69,'forecast data dump'!$A$1:$H$3450,5,FALSE)</f>
        <v>44644</v>
      </c>
      <c r="G69" s="13">
        <f>VLOOKUP(A69,'forecast data dump'!$A$1:$H$3450,8,FALSE)</f>
        <v>0</v>
      </c>
      <c r="H69" s="5" t="s">
        <v>3783</v>
      </c>
      <c r="I69" s="39">
        <f t="shared" si="12"/>
        <v>80</v>
      </c>
      <c r="J69" s="5"/>
      <c r="K69" s="5"/>
      <c r="L69" s="33">
        <f t="shared" si="13"/>
        <v>0</v>
      </c>
      <c r="M69" s="33">
        <f t="shared" si="14"/>
        <v>0</v>
      </c>
      <c r="N69" s="22">
        <f t="shared" si="15"/>
        <v>0</v>
      </c>
    </row>
    <row r="70" spans="1:14" x14ac:dyDescent="0.3">
      <c r="A70" s="5" t="s">
        <v>2544</v>
      </c>
      <c r="B70" s="5" t="s">
        <v>2545</v>
      </c>
      <c r="C70" s="5">
        <v>8</v>
      </c>
      <c r="D70" s="6">
        <v>0</v>
      </c>
      <c r="E70" s="17">
        <f>VLOOKUP(A70,'forecast data dump'!$A$1:$H$3450,4,FALSE)</f>
        <v>44645</v>
      </c>
      <c r="F70" s="17">
        <f>VLOOKUP(A70,'forecast data dump'!$A$1:$H$3450,5,FALSE)</f>
        <v>44645</v>
      </c>
      <c r="G70" s="13">
        <f>VLOOKUP(A70,'forecast data dump'!$A$1:$H$3450,8,FALSE)</f>
        <v>0</v>
      </c>
      <c r="H70" s="5" t="s">
        <v>3784</v>
      </c>
      <c r="I70" s="39">
        <f t="shared" si="12"/>
        <v>8</v>
      </c>
      <c r="J70" s="5"/>
      <c r="K70" s="5"/>
      <c r="L70" s="33">
        <f t="shared" si="13"/>
        <v>0</v>
      </c>
      <c r="M70" s="33">
        <f t="shared" si="14"/>
        <v>0</v>
      </c>
      <c r="N70" s="22">
        <f t="shared" si="15"/>
        <v>0</v>
      </c>
    </row>
    <row r="71" spans="1:14" x14ac:dyDescent="0.3">
      <c r="A71" s="5" t="s">
        <v>2544</v>
      </c>
      <c r="B71" s="5" t="s">
        <v>2545</v>
      </c>
      <c r="C71" s="5">
        <v>8</v>
      </c>
      <c r="D71" s="6">
        <v>0</v>
      </c>
      <c r="E71" s="17">
        <f>VLOOKUP(A71,'forecast data dump'!$A$1:$H$3450,4,FALSE)</f>
        <v>44645</v>
      </c>
      <c r="F71" s="17">
        <f>VLOOKUP(A71,'forecast data dump'!$A$1:$H$3450,5,FALSE)</f>
        <v>44645</v>
      </c>
      <c r="G71" s="13">
        <f>VLOOKUP(A71,'forecast data dump'!$A$1:$H$3450,8,FALSE)</f>
        <v>0</v>
      </c>
      <c r="H71" s="5" t="s">
        <v>3783</v>
      </c>
      <c r="I71" s="39">
        <f t="shared" si="12"/>
        <v>8</v>
      </c>
      <c r="J71" s="5"/>
      <c r="K71" s="5"/>
      <c r="L71" s="33">
        <f t="shared" si="13"/>
        <v>0</v>
      </c>
      <c r="M71" s="33">
        <f t="shared" si="14"/>
        <v>0</v>
      </c>
      <c r="N71" s="22">
        <f t="shared" si="15"/>
        <v>0</v>
      </c>
    </row>
    <row r="72" spans="1:14" x14ac:dyDescent="0.3">
      <c r="A72" s="5" t="s">
        <v>2544</v>
      </c>
      <c r="B72" s="5" t="s">
        <v>2545</v>
      </c>
      <c r="C72" s="5">
        <v>8</v>
      </c>
      <c r="D72" s="6">
        <v>0</v>
      </c>
      <c r="E72" s="17">
        <f>VLOOKUP(A72,'forecast data dump'!$A$1:$H$3450,4,FALSE)</f>
        <v>44645</v>
      </c>
      <c r="F72" s="17">
        <f>VLOOKUP(A72,'forecast data dump'!$A$1:$H$3450,5,FALSE)</f>
        <v>44645</v>
      </c>
      <c r="G72" s="13">
        <f>VLOOKUP(A72,'forecast data dump'!$A$1:$H$3450,8,FALSE)</f>
        <v>0</v>
      </c>
      <c r="H72" s="5" t="s">
        <v>3785</v>
      </c>
      <c r="I72" s="39">
        <f t="shared" si="12"/>
        <v>8</v>
      </c>
      <c r="J72" s="5"/>
      <c r="K72" s="5"/>
      <c r="L72" s="33">
        <f t="shared" si="13"/>
        <v>0</v>
      </c>
      <c r="M72" s="33">
        <f t="shared" si="14"/>
        <v>0</v>
      </c>
      <c r="N72" s="22">
        <f t="shared" si="15"/>
        <v>0</v>
      </c>
    </row>
    <row r="73" spans="1:14" x14ac:dyDescent="0.3">
      <c r="A73" s="5" t="s">
        <v>2558</v>
      </c>
      <c r="B73" s="5" t="s">
        <v>2547</v>
      </c>
      <c r="C73" s="5">
        <v>16</v>
      </c>
      <c r="D73" s="6">
        <v>0</v>
      </c>
      <c r="E73" s="17">
        <f>VLOOKUP(A73,'forecast data dump'!$A$1:$H$3450,4,FALSE)</f>
        <v>44790</v>
      </c>
      <c r="F73" s="17">
        <f>VLOOKUP(A73,'forecast data dump'!$A$1:$H$3450,5,FALSE)</f>
        <v>44791</v>
      </c>
      <c r="G73" s="13">
        <f>VLOOKUP(A73,'forecast data dump'!$A$1:$H$3450,8,FALSE)</f>
        <v>0</v>
      </c>
      <c r="H73" s="5" t="s">
        <v>3785</v>
      </c>
      <c r="I73" s="39">
        <f t="shared" si="12"/>
        <v>16</v>
      </c>
      <c r="J73" s="5"/>
      <c r="K73" s="5"/>
      <c r="L73" s="33">
        <f t="shared" si="13"/>
        <v>0</v>
      </c>
      <c r="M73" s="33">
        <f t="shared" si="14"/>
        <v>0</v>
      </c>
      <c r="N73" s="22">
        <f t="shared" si="15"/>
        <v>0</v>
      </c>
    </row>
    <row r="74" spans="1:14" x14ac:dyDescent="0.3">
      <c r="A74" s="5" t="s">
        <v>2559</v>
      </c>
      <c r="B74" s="5" t="s">
        <v>2551</v>
      </c>
      <c r="C74" s="5">
        <v>40</v>
      </c>
      <c r="D74" s="6">
        <v>0</v>
      </c>
      <c r="E74" s="17">
        <f>VLOOKUP(A74,'forecast data dump'!$A$1:$H$3450,4,FALSE)</f>
        <v>44790</v>
      </c>
      <c r="F74" s="17">
        <f>VLOOKUP(A74,'forecast data dump'!$A$1:$H$3450,5,FALSE)</f>
        <v>44791</v>
      </c>
      <c r="G74" s="13">
        <f>VLOOKUP(A74,'forecast data dump'!$A$1:$H$3450,8,FALSE)</f>
        <v>0</v>
      </c>
      <c r="H74" s="5" t="s">
        <v>3785</v>
      </c>
      <c r="I74" s="39">
        <f t="shared" si="12"/>
        <v>40</v>
      </c>
      <c r="J74" s="5"/>
      <c r="K74" s="5"/>
      <c r="L74" s="33">
        <f t="shared" si="13"/>
        <v>0</v>
      </c>
      <c r="M74" s="33">
        <f t="shared" si="14"/>
        <v>0</v>
      </c>
      <c r="N74" s="22">
        <f t="shared" si="15"/>
        <v>0</v>
      </c>
    </row>
    <row r="75" spans="1:14" x14ac:dyDescent="0.3">
      <c r="A75" s="5" t="s">
        <v>2560</v>
      </c>
      <c r="B75" s="5" t="s">
        <v>2555</v>
      </c>
      <c r="C75" s="5">
        <v>30</v>
      </c>
      <c r="D75" s="6">
        <v>0</v>
      </c>
      <c r="E75" s="17">
        <f>VLOOKUP(A75,'forecast data dump'!$A$1:$H$3450,4,FALSE)</f>
        <v>44792</v>
      </c>
      <c r="F75" s="17">
        <f>VLOOKUP(A75,'forecast data dump'!$A$1:$H$3450,5,FALSE)</f>
        <v>44799</v>
      </c>
      <c r="G75" s="13">
        <f>VLOOKUP(A75,'forecast data dump'!$A$1:$H$3450,8,FALSE)</f>
        <v>0</v>
      </c>
      <c r="H75" s="5" t="s">
        <v>3784</v>
      </c>
      <c r="I75" s="39">
        <f t="shared" si="12"/>
        <v>30</v>
      </c>
      <c r="J75" s="5"/>
      <c r="K75" s="5"/>
      <c r="L75" s="33">
        <f t="shared" si="13"/>
        <v>0</v>
      </c>
      <c r="M75" s="33">
        <f t="shared" si="14"/>
        <v>0</v>
      </c>
      <c r="N75" s="22">
        <f t="shared" si="15"/>
        <v>0</v>
      </c>
    </row>
    <row r="76" spans="1:14" x14ac:dyDescent="0.3">
      <c r="A76" s="5" t="s">
        <v>2560</v>
      </c>
      <c r="B76" s="5" t="s">
        <v>2555</v>
      </c>
      <c r="C76" s="5">
        <v>30</v>
      </c>
      <c r="D76" s="6">
        <v>0</v>
      </c>
      <c r="E76" s="17">
        <f>VLOOKUP(A76,'forecast data dump'!$A$1:$H$3450,4,FALSE)</f>
        <v>44792</v>
      </c>
      <c r="F76" s="17">
        <f>VLOOKUP(A76,'forecast data dump'!$A$1:$H$3450,5,FALSE)</f>
        <v>44799</v>
      </c>
      <c r="G76" s="13">
        <f>VLOOKUP(A76,'forecast data dump'!$A$1:$H$3450,8,FALSE)</f>
        <v>0</v>
      </c>
      <c r="H76" s="5" t="s">
        <v>3783</v>
      </c>
      <c r="I76" s="39">
        <f t="shared" si="12"/>
        <v>30</v>
      </c>
      <c r="J76" s="5"/>
      <c r="K76" s="5"/>
      <c r="L76" s="33">
        <f t="shared" si="13"/>
        <v>0</v>
      </c>
      <c r="M76" s="33">
        <f t="shared" si="14"/>
        <v>0</v>
      </c>
      <c r="N76" s="22">
        <f t="shared" si="15"/>
        <v>0</v>
      </c>
    </row>
    <row r="77" spans="1:14" x14ac:dyDescent="0.3">
      <c r="A77" s="5" t="s">
        <v>2561</v>
      </c>
      <c r="B77" s="5" t="s">
        <v>2557</v>
      </c>
      <c r="C77" s="5">
        <v>30</v>
      </c>
      <c r="D77" s="6">
        <v>0</v>
      </c>
      <c r="E77" s="17">
        <f>VLOOKUP(A77,'forecast data dump'!$A$1:$H$3450,4,FALSE)</f>
        <v>44802</v>
      </c>
      <c r="F77" s="17">
        <f>VLOOKUP(A77,'forecast data dump'!$A$1:$H$3450,5,FALSE)</f>
        <v>44806</v>
      </c>
      <c r="G77" s="13">
        <f>VLOOKUP(A77,'forecast data dump'!$A$1:$H$3450,8,FALSE)</f>
        <v>0</v>
      </c>
      <c r="H77" s="5" t="s">
        <v>3784</v>
      </c>
      <c r="I77" s="39">
        <f t="shared" si="12"/>
        <v>30</v>
      </c>
      <c r="J77" s="5"/>
      <c r="K77" s="5"/>
      <c r="L77" s="33">
        <f t="shared" si="13"/>
        <v>0</v>
      </c>
      <c r="M77" s="33">
        <f t="shared" si="14"/>
        <v>0</v>
      </c>
      <c r="N77" s="22">
        <f t="shared" si="15"/>
        <v>0</v>
      </c>
    </row>
    <row r="78" spans="1:14" x14ac:dyDescent="0.3">
      <c r="A78" s="5" t="s">
        <v>2561</v>
      </c>
      <c r="B78" s="5" t="s">
        <v>2557</v>
      </c>
      <c r="C78" s="5">
        <v>30</v>
      </c>
      <c r="D78" s="6">
        <v>0</v>
      </c>
      <c r="E78" s="17">
        <f>VLOOKUP(A78,'forecast data dump'!$A$1:$H$3450,4,FALSE)</f>
        <v>44802</v>
      </c>
      <c r="F78" s="17">
        <f>VLOOKUP(A78,'forecast data dump'!$A$1:$H$3450,5,FALSE)</f>
        <v>44806</v>
      </c>
      <c r="G78" s="13">
        <f>VLOOKUP(A78,'forecast data dump'!$A$1:$H$3450,8,FALSE)</f>
        <v>0</v>
      </c>
      <c r="H78" s="5" t="s">
        <v>3783</v>
      </c>
      <c r="I78" s="39">
        <f t="shared" si="12"/>
        <v>30</v>
      </c>
      <c r="J78" s="5"/>
      <c r="K78" s="5"/>
      <c r="L78" s="33">
        <f t="shared" si="13"/>
        <v>0</v>
      </c>
      <c r="M78" s="33">
        <f t="shared" si="14"/>
        <v>0</v>
      </c>
      <c r="N78" s="22">
        <f t="shared" si="15"/>
        <v>0</v>
      </c>
    </row>
    <row r="79" spans="1:14" x14ac:dyDescent="0.3">
      <c r="A79" s="5" t="s">
        <v>2562</v>
      </c>
      <c r="B79" s="5" t="s">
        <v>2527</v>
      </c>
      <c r="C79" s="5">
        <v>16</v>
      </c>
      <c r="D79" s="6">
        <v>0</v>
      </c>
      <c r="E79" s="17">
        <f>VLOOKUP(A79,'forecast data dump'!$A$1:$H$3450,4,FALSE)</f>
        <v>44824</v>
      </c>
      <c r="F79" s="17">
        <f>VLOOKUP(A79,'forecast data dump'!$A$1:$H$3450,5,FALSE)</f>
        <v>44830</v>
      </c>
      <c r="G79" s="13">
        <f>VLOOKUP(A79,'forecast data dump'!$A$1:$H$3450,8,FALSE)</f>
        <v>0</v>
      </c>
      <c r="H79" s="5" t="s">
        <v>3785</v>
      </c>
      <c r="I79" s="39">
        <f t="shared" si="12"/>
        <v>16</v>
      </c>
      <c r="J79" s="5"/>
      <c r="K79" s="5"/>
      <c r="L79" s="33">
        <f t="shared" si="13"/>
        <v>0</v>
      </c>
      <c r="M79" s="33">
        <f t="shared" si="14"/>
        <v>0</v>
      </c>
      <c r="N79" s="22">
        <f t="shared" si="15"/>
        <v>0</v>
      </c>
    </row>
    <row r="80" spans="1:14" x14ac:dyDescent="0.3">
      <c r="A80" s="5" t="s">
        <v>2562</v>
      </c>
      <c r="B80" s="5" t="s">
        <v>2527</v>
      </c>
      <c r="C80" s="5">
        <v>16</v>
      </c>
      <c r="D80" s="6">
        <v>0</v>
      </c>
      <c r="E80" s="17">
        <f>VLOOKUP(A80,'forecast data dump'!$A$1:$H$3450,4,FALSE)</f>
        <v>44824</v>
      </c>
      <c r="F80" s="17">
        <f>VLOOKUP(A80,'forecast data dump'!$A$1:$H$3450,5,FALSE)</f>
        <v>44830</v>
      </c>
      <c r="G80" s="13">
        <f>VLOOKUP(A80,'forecast data dump'!$A$1:$H$3450,8,FALSE)</f>
        <v>0</v>
      </c>
      <c r="H80" s="5" t="s">
        <v>3784</v>
      </c>
      <c r="I80" s="39">
        <f t="shared" si="12"/>
        <v>16</v>
      </c>
      <c r="J80" s="5"/>
      <c r="K80" s="5"/>
      <c r="L80" s="33">
        <f t="shared" si="13"/>
        <v>0</v>
      </c>
      <c r="M80" s="33">
        <f t="shared" si="14"/>
        <v>0</v>
      </c>
      <c r="N80" s="22">
        <f t="shared" si="15"/>
        <v>0</v>
      </c>
    </row>
    <row r="81" spans="1:14" x14ac:dyDescent="0.3">
      <c r="A81" s="5" t="s">
        <v>2563</v>
      </c>
      <c r="B81" s="5" t="s">
        <v>2525</v>
      </c>
      <c r="C81" s="5">
        <v>16</v>
      </c>
      <c r="D81" s="6">
        <v>0</v>
      </c>
      <c r="E81" s="17">
        <f>VLOOKUP(A81,'forecast data dump'!$A$1:$H$3450,4,FALSE)</f>
        <v>44817</v>
      </c>
      <c r="F81" s="17">
        <f>VLOOKUP(A81,'forecast data dump'!$A$1:$H$3450,5,FALSE)</f>
        <v>44823</v>
      </c>
      <c r="G81" s="13">
        <f>VLOOKUP(A81,'forecast data dump'!$A$1:$H$3450,8,FALSE)</f>
        <v>0</v>
      </c>
      <c r="H81" s="5" t="s">
        <v>3785</v>
      </c>
      <c r="I81" s="39">
        <f t="shared" si="12"/>
        <v>16</v>
      </c>
      <c r="J81" s="5"/>
      <c r="K81" s="5"/>
      <c r="L81" s="33">
        <f t="shared" si="13"/>
        <v>0</v>
      </c>
      <c r="M81" s="33">
        <f t="shared" si="14"/>
        <v>0</v>
      </c>
      <c r="N81" s="22">
        <f t="shared" si="15"/>
        <v>0</v>
      </c>
    </row>
    <row r="82" spans="1:14" x14ac:dyDescent="0.3">
      <c r="A82" s="5" t="s">
        <v>2563</v>
      </c>
      <c r="B82" s="5" t="s">
        <v>2525</v>
      </c>
      <c r="C82" s="5">
        <v>16</v>
      </c>
      <c r="D82" s="6">
        <v>0</v>
      </c>
      <c r="E82" s="17">
        <f>VLOOKUP(A82,'forecast data dump'!$A$1:$H$3450,4,FALSE)</f>
        <v>44817</v>
      </c>
      <c r="F82" s="17">
        <f>VLOOKUP(A82,'forecast data dump'!$A$1:$H$3450,5,FALSE)</f>
        <v>44823</v>
      </c>
      <c r="G82" s="13">
        <f>VLOOKUP(A82,'forecast data dump'!$A$1:$H$3450,8,FALSE)</f>
        <v>0</v>
      </c>
      <c r="H82" s="5" t="s">
        <v>3784</v>
      </c>
      <c r="I82" s="39">
        <f t="shared" si="12"/>
        <v>16</v>
      </c>
      <c r="J82" s="5"/>
      <c r="K82" s="5"/>
      <c r="L82" s="33">
        <f t="shared" si="13"/>
        <v>0</v>
      </c>
      <c r="M82" s="33">
        <f t="shared" si="14"/>
        <v>0</v>
      </c>
      <c r="N82" s="22">
        <f t="shared" si="15"/>
        <v>0</v>
      </c>
    </row>
    <row r="83" spans="1:14" x14ac:dyDescent="0.3">
      <c r="A83" s="3" t="s">
        <v>7900</v>
      </c>
      <c r="B83" s="3"/>
      <c r="C83" s="3"/>
      <c r="D83" s="4"/>
      <c r="E83" s="15"/>
      <c r="F83" s="15"/>
      <c r="G83" s="11"/>
      <c r="H83" s="3"/>
      <c r="I83" s="38"/>
      <c r="J83" s="3"/>
      <c r="K83" s="3"/>
      <c r="L83" s="32"/>
      <c r="M83" s="32"/>
      <c r="N83" s="20"/>
    </row>
    <row r="84" spans="1:14" x14ac:dyDescent="0.3">
      <c r="A84" s="5" t="s">
        <v>2232</v>
      </c>
      <c r="B84" s="5" t="s">
        <v>2217</v>
      </c>
      <c r="C84" s="5">
        <v>1600</v>
      </c>
      <c r="D84" s="6">
        <v>0</v>
      </c>
      <c r="E84" s="17">
        <f>VLOOKUP(A84,'forecast data dump'!$A$1:$H$3450,4,FALSE)</f>
        <v>44832</v>
      </c>
      <c r="F84" s="17">
        <f>VLOOKUP(A84,'forecast data dump'!$A$1:$H$3450,5,FALSE)</f>
        <v>44838</v>
      </c>
      <c r="G84" s="13">
        <f>VLOOKUP(A84,'forecast data dump'!$A$1:$H$3450,8,FALSE)</f>
        <v>0</v>
      </c>
      <c r="H84" s="5" t="s">
        <v>3766</v>
      </c>
      <c r="I84" s="39">
        <f>C84*(1-G84)</f>
        <v>1600</v>
      </c>
      <c r="J84" s="5"/>
      <c r="K84" s="5"/>
      <c r="L84" s="33">
        <f>D84*(1-G84)</f>
        <v>0</v>
      </c>
      <c r="M84" s="33">
        <f>IF(J84="",L84,(D84/C84)*J84)</f>
        <v>0</v>
      </c>
      <c r="N84" s="22">
        <f>L84-M84</f>
        <v>0</v>
      </c>
    </row>
    <row r="85" spans="1:14" x14ac:dyDescent="0.3">
      <c r="A85" s="7" t="s">
        <v>3726</v>
      </c>
      <c r="B85" s="7"/>
      <c r="C85" s="7"/>
      <c r="D85" s="8"/>
      <c r="E85" s="16"/>
      <c r="F85" s="16"/>
      <c r="G85" s="12"/>
      <c r="H85" s="7"/>
      <c r="I85" s="37"/>
      <c r="J85" s="7"/>
      <c r="K85" s="7"/>
      <c r="L85" s="31"/>
      <c r="M85" s="31"/>
      <c r="N85" s="21"/>
    </row>
    <row r="86" spans="1:14" x14ac:dyDescent="0.3">
      <c r="A86" s="3" t="s">
        <v>7821</v>
      </c>
      <c r="B86" s="3"/>
      <c r="C86" s="3"/>
      <c r="D86" s="4"/>
      <c r="E86" s="15"/>
      <c r="F86" s="15"/>
      <c r="G86" s="11"/>
      <c r="H86" s="3"/>
      <c r="I86" s="38"/>
      <c r="J86" s="3"/>
      <c r="K86" s="3"/>
      <c r="L86" s="32"/>
      <c r="M86" s="32"/>
      <c r="N86" s="20"/>
    </row>
    <row r="87" spans="1:14" x14ac:dyDescent="0.3">
      <c r="A87" s="5" t="s">
        <v>162</v>
      </c>
      <c r="B87" s="5" t="s">
        <v>163</v>
      </c>
      <c r="C87" s="5">
        <v>400</v>
      </c>
      <c r="D87" s="6">
        <v>0</v>
      </c>
      <c r="E87" s="17">
        <f>VLOOKUP(A87,'forecast data dump'!$A$1:$H$3450,4,FALSE)</f>
        <v>44487</v>
      </c>
      <c r="F87" s="17">
        <f>VLOOKUP(A87,'forecast data dump'!$A$1:$H$3450,5,FALSE)</f>
        <v>44498</v>
      </c>
      <c r="G87" s="13">
        <f>VLOOKUP(A87,'forecast data dump'!$A$1:$H$3450,8,FALSE)</f>
        <v>0</v>
      </c>
      <c r="H87" s="5" t="s">
        <v>3767</v>
      </c>
      <c r="I87" s="39">
        <f>C87*(1-G87)</f>
        <v>400</v>
      </c>
      <c r="J87" s="5"/>
      <c r="K87" s="5"/>
      <c r="L87" s="33">
        <f>D87*(1-G87)</f>
        <v>0</v>
      </c>
      <c r="M87" s="33">
        <f>IF(J87="",L87,(D87/C87)*J87)</f>
        <v>0</v>
      </c>
      <c r="N87" s="22">
        <f>L87-M87</f>
        <v>0</v>
      </c>
    </row>
    <row r="88" spans="1:14" x14ac:dyDescent="0.3">
      <c r="A88" s="5" t="s">
        <v>162</v>
      </c>
      <c r="B88" s="5" t="s">
        <v>163</v>
      </c>
      <c r="C88" s="5">
        <v>160</v>
      </c>
      <c r="D88" s="6">
        <v>18807</v>
      </c>
      <c r="E88" s="17">
        <f>VLOOKUP(A88,'forecast data dump'!$A$1:$H$3450,4,FALSE)</f>
        <v>44487</v>
      </c>
      <c r="F88" s="17">
        <f>VLOOKUP(A88,'forecast data dump'!$A$1:$H$3450,5,FALSE)</f>
        <v>44498</v>
      </c>
      <c r="G88" s="13">
        <f>VLOOKUP(A88,'forecast data dump'!$A$1:$H$3450,8,FALSE)</f>
        <v>0</v>
      </c>
      <c r="H88" s="5" t="s">
        <v>3741</v>
      </c>
      <c r="I88" s="39">
        <f>C88*(1-G88)</f>
        <v>160</v>
      </c>
      <c r="J88" s="5"/>
      <c r="K88" s="5"/>
      <c r="L88" s="33">
        <f>D88*(1-G88)</f>
        <v>18807</v>
      </c>
      <c r="M88" s="33">
        <f>IF(J88="",L88,(D88/C88)*J88)</f>
        <v>18807</v>
      </c>
      <c r="N88" s="22">
        <f>L88-M88</f>
        <v>0</v>
      </c>
    </row>
    <row r="89" spans="1:14" x14ac:dyDescent="0.3">
      <c r="A89" s="5" t="s">
        <v>162</v>
      </c>
      <c r="B89" s="5" t="s">
        <v>163</v>
      </c>
      <c r="C89" s="5">
        <v>48</v>
      </c>
      <c r="D89" s="6">
        <v>0</v>
      </c>
      <c r="E89" s="17">
        <f>VLOOKUP(A89,'forecast data dump'!$A$1:$H$3450,4,FALSE)</f>
        <v>44487</v>
      </c>
      <c r="F89" s="17">
        <f>VLOOKUP(A89,'forecast data dump'!$A$1:$H$3450,5,FALSE)</f>
        <v>44498</v>
      </c>
      <c r="G89" s="13">
        <f>VLOOKUP(A89,'forecast data dump'!$A$1:$H$3450,8,FALSE)</f>
        <v>0</v>
      </c>
      <c r="H89" s="5" t="s">
        <v>3770</v>
      </c>
      <c r="I89" s="39">
        <f>C89*(1-G89)</f>
        <v>48</v>
      </c>
      <c r="J89" s="5"/>
      <c r="K89" s="5"/>
      <c r="L89" s="33">
        <f>D89*(1-G89)</f>
        <v>0</v>
      </c>
      <c r="M89" s="33">
        <f>IF(J89="",L89,(D89/C89)*J89)</f>
        <v>0</v>
      </c>
      <c r="N89" s="22">
        <f>L89-M89</f>
        <v>0</v>
      </c>
    </row>
    <row r="90" spans="1:14" x14ac:dyDescent="0.3">
      <c r="A90" s="3" t="s">
        <v>7823</v>
      </c>
      <c r="B90" s="3"/>
      <c r="C90" s="3"/>
      <c r="D90" s="4"/>
      <c r="E90" s="15"/>
      <c r="F90" s="15"/>
      <c r="G90" s="11"/>
      <c r="H90" s="3"/>
      <c r="I90" s="38"/>
      <c r="J90" s="3"/>
      <c r="K90" s="3"/>
      <c r="L90" s="32"/>
      <c r="M90" s="32"/>
      <c r="N90" s="20"/>
    </row>
    <row r="91" spans="1:14" x14ac:dyDescent="0.3">
      <c r="A91" s="5" t="s">
        <v>319</v>
      </c>
      <c r="B91" s="5" t="s">
        <v>320</v>
      </c>
      <c r="C91" s="5">
        <v>56</v>
      </c>
      <c r="D91" s="6">
        <v>8494</v>
      </c>
      <c r="E91" s="17">
        <f>VLOOKUP(A91,'forecast data dump'!$A$1:$H$3450,4,FALSE)</f>
        <v>44475</v>
      </c>
      <c r="F91" s="17">
        <f>VLOOKUP(A91,'forecast data dump'!$A$1:$H$3450,5,FALSE)</f>
        <v>44580</v>
      </c>
      <c r="G91" s="13">
        <f>VLOOKUP(A91,'forecast data dump'!$A$1:$H$3450,8,FALSE)</f>
        <v>0</v>
      </c>
      <c r="H91" s="5" t="s">
        <v>3744</v>
      </c>
      <c r="I91" s="39">
        <f>C91*(1-G91)</f>
        <v>56</v>
      </c>
      <c r="J91" s="5"/>
      <c r="K91" s="5"/>
      <c r="L91" s="33">
        <f>D91*(1-G91)</f>
        <v>8494</v>
      </c>
      <c r="M91" s="33">
        <f>IF(J91="",L91,(D91/C91)*J91)</f>
        <v>8494</v>
      </c>
      <c r="N91" s="22">
        <f>L91-M91</f>
        <v>0</v>
      </c>
    </row>
    <row r="92" spans="1:14" x14ac:dyDescent="0.3">
      <c r="A92" s="5" t="s">
        <v>319</v>
      </c>
      <c r="B92" s="5" t="s">
        <v>320</v>
      </c>
      <c r="C92" s="5">
        <v>56</v>
      </c>
      <c r="D92" s="6">
        <v>0</v>
      </c>
      <c r="E92" s="17">
        <f>VLOOKUP(A92,'forecast data dump'!$A$1:$H$3450,4,FALSE)</f>
        <v>44475</v>
      </c>
      <c r="F92" s="17">
        <f>VLOOKUP(A92,'forecast data dump'!$A$1:$H$3450,5,FALSE)</f>
        <v>44580</v>
      </c>
      <c r="G92" s="13">
        <f>VLOOKUP(A92,'forecast data dump'!$A$1:$H$3450,8,FALSE)</f>
        <v>0</v>
      </c>
      <c r="H92" s="5" t="s">
        <v>3770</v>
      </c>
      <c r="I92" s="39">
        <f>C92*(1-G92)</f>
        <v>56</v>
      </c>
      <c r="J92" s="5"/>
      <c r="K92" s="5"/>
      <c r="L92" s="33">
        <f>D92*(1-G92)</f>
        <v>0</v>
      </c>
      <c r="M92" s="33">
        <f>IF(J92="",L92,(D92/C92)*J92)</f>
        <v>0</v>
      </c>
      <c r="N92" s="22">
        <f>L92-M92</f>
        <v>0</v>
      </c>
    </row>
    <row r="93" spans="1:14" x14ac:dyDescent="0.3">
      <c r="A93" s="5" t="s">
        <v>319</v>
      </c>
      <c r="B93" s="5" t="s">
        <v>320</v>
      </c>
      <c r="C93" s="5">
        <v>280</v>
      </c>
      <c r="D93" s="6">
        <v>0</v>
      </c>
      <c r="E93" s="17">
        <f>VLOOKUP(A93,'forecast data dump'!$A$1:$H$3450,4,FALSE)</f>
        <v>44475</v>
      </c>
      <c r="F93" s="17">
        <f>VLOOKUP(A93,'forecast data dump'!$A$1:$H$3450,5,FALSE)</f>
        <v>44580</v>
      </c>
      <c r="G93" s="13">
        <f>VLOOKUP(A93,'forecast data dump'!$A$1:$H$3450,8,FALSE)</f>
        <v>0</v>
      </c>
      <c r="H93" s="5" t="s">
        <v>3767</v>
      </c>
      <c r="I93" s="39">
        <f>C93*(1-G93)</f>
        <v>280</v>
      </c>
      <c r="J93" s="5"/>
      <c r="K93" s="5"/>
      <c r="L93" s="33">
        <f>D93*(1-G93)</f>
        <v>0</v>
      </c>
      <c r="M93" s="33">
        <f>IF(J93="",L93,(D93/C93)*J93)</f>
        <v>0</v>
      </c>
      <c r="N93" s="22">
        <f>L93-M93</f>
        <v>0</v>
      </c>
    </row>
    <row r="94" spans="1:14" x14ac:dyDescent="0.3">
      <c r="A94" s="5" t="s">
        <v>319</v>
      </c>
      <c r="B94" s="5" t="s">
        <v>320</v>
      </c>
      <c r="C94" s="5">
        <v>168</v>
      </c>
      <c r="D94" s="6">
        <v>19748</v>
      </c>
      <c r="E94" s="17">
        <f>VLOOKUP(A94,'forecast data dump'!$A$1:$H$3450,4,FALSE)</f>
        <v>44475</v>
      </c>
      <c r="F94" s="17">
        <f>VLOOKUP(A94,'forecast data dump'!$A$1:$H$3450,5,FALSE)</f>
        <v>44580</v>
      </c>
      <c r="G94" s="13">
        <f>VLOOKUP(A94,'forecast data dump'!$A$1:$H$3450,8,FALSE)</f>
        <v>0</v>
      </c>
      <c r="H94" s="5" t="s">
        <v>3742</v>
      </c>
      <c r="I94" s="39">
        <f>C94*(1-G94)</f>
        <v>168</v>
      </c>
      <c r="J94" s="5"/>
      <c r="K94" s="5"/>
      <c r="L94" s="33">
        <f>D94*(1-G94)</f>
        <v>19748</v>
      </c>
      <c r="M94" s="33">
        <f>IF(J94="",L94,(D94/C94)*J94)</f>
        <v>19748</v>
      </c>
      <c r="N94" s="22">
        <f>L94-M94</f>
        <v>0</v>
      </c>
    </row>
    <row r="95" spans="1:14" x14ac:dyDescent="0.3">
      <c r="A95" s="5" t="s">
        <v>319</v>
      </c>
      <c r="B95" s="5" t="s">
        <v>320</v>
      </c>
      <c r="C95" s="5">
        <v>323</v>
      </c>
      <c r="D95" s="6">
        <v>57258</v>
      </c>
      <c r="E95" s="17">
        <f>VLOOKUP(A95,'forecast data dump'!$A$1:$H$3450,4,FALSE)</f>
        <v>44475</v>
      </c>
      <c r="F95" s="17">
        <f>VLOOKUP(A95,'forecast data dump'!$A$1:$H$3450,5,FALSE)</f>
        <v>44580</v>
      </c>
      <c r="G95" s="13">
        <f>VLOOKUP(A95,'forecast data dump'!$A$1:$H$3450,8,FALSE)</f>
        <v>0</v>
      </c>
      <c r="H95" s="5" t="s">
        <v>3740</v>
      </c>
      <c r="I95" s="39">
        <f>C95*(1-G95)</f>
        <v>323</v>
      </c>
      <c r="J95" s="5"/>
      <c r="K95" s="5"/>
      <c r="L95" s="33">
        <f>D95*(1-G95)</f>
        <v>57258</v>
      </c>
      <c r="M95" s="33">
        <f>IF(J95="",L95,(D95/C95)*J95)</f>
        <v>57258</v>
      </c>
      <c r="N95" s="22">
        <f>L95-M95</f>
        <v>0</v>
      </c>
    </row>
    <row r="96" spans="1:14" x14ac:dyDescent="0.3">
      <c r="A96" s="3" t="s">
        <v>7824</v>
      </c>
      <c r="B96" s="3"/>
      <c r="C96" s="3"/>
      <c r="D96" s="4"/>
      <c r="E96" s="15"/>
      <c r="F96" s="15"/>
      <c r="G96" s="11"/>
      <c r="H96" s="3"/>
      <c r="I96" s="38"/>
      <c r="J96" s="3"/>
      <c r="K96" s="3"/>
      <c r="L96" s="32"/>
      <c r="M96" s="32"/>
      <c r="N96" s="20"/>
    </row>
    <row r="97" spans="1:14" x14ac:dyDescent="0.3">
      <c r="A97" s="5" t="s">
        <v>423</v>
      </c>
      <c r="B97" s="5" t="s">
        <v>424</v>
      </c>
      <c r="C97" s="5">
        <v>44</v>
      </c>
      <c r="D97" s="6">
        <v>6674</v>
      </c>
      <c r="E97" s="17" t="str">
        <f>VLOOKUP(A97,'forecast data dump'!$A$1:$H$3450,4,FALSE)</f>
        <v>08-Mar-21 A</v>
      </c>
      <c r="F97" s="17">
        <f>VLOOKUP(A97,'forecast data dump'!$A$1:$H$3450,5,FALSE)</f>
        <v>44411</v>
      </c>
      <c r="G97" s="13">
        <f>VLOOKUP(A97,'forecast data dump'!$A$1:$H$3450,8,FALSE)</f>
        <v>0.1</v>
      </c>
      <c r="H97" s="5" t="s">
        <v>3744</v>
      </c>
      <c r="I97" s="39">
        <f t="shared" ref="I97:I104" si="16">C97*(1-G97)</f>
        <v>39.6</v>
      </c>
      <c r="J97" s="5"/>
      <c r="K97" s="5"/>
      <c r="L97" s="33">
        <f t="shared" ref="L97:L104" si="17">D97*(1-G97)</f>
        <v>6006.6</v>
      </c>
      <c r="M97" s="33">
        <f t="shared" ref="M97:M104" si="18">IF(J97="",L97,(D97/C97)*J97)</f>
        <v>6006.6</v>
      </c>
      <c r="N97" s="22">
        <f t="shared" ref="N97:N104" si="19">L97-M97</f>
        <v>0</v>
      </c>
    </row>
    <row r="98" spans="1:14" x14ac:dyDescent="0.3">
      <c r="A98" s="5" t="s">
        <v>423</v>
      </c>
      <c r="B98" s="5" t="s">
        <v>424</v>
      </c>
      <c r="C98" s="5">
        <v>264</v>
      </c>
      <c r="D98" s="6">
        <v>31032</v>
      </c>
      <c r="E98" s="17" t="str">
        <f>VLOOKUP(A98,'forecast data dump'!$A$1:$H$3450,4,FALSE)</f>
        <v>08-Mar-21 A</v>
      </c>
      <c r="F98" s="17">
        <f>VLOOKUP(A98,'forecast data dump'!$A$1:$H$3450,5,FALSE)</f>
        <v>44411</v>
      </c>
      <c r="G98" s="13">
        <f>VLOOKUP(A98,'forecast data dump'!$A$1:$H$3450,8,FALSE)</f>
        <v>0.1</v>
      </c>
      <c r="H98" s="5" t="s">
        <v>3742</v>
      </c>
      <c r="I98" s="39">
        <f t="shared" si="16"/>
        <v>237.6</v>
      </c>
      <c r="J98" s="5"/>
      <c r="K98" s="5"/>
      <c r="L98" s="33">
        <f t="shared" si="17"/>
        <v>27928.799999999999</v>
      </c>
      <c r="M98" s="33">
        <f t="shared" si="18"/>
        <v>27928.799999999999</v>
      </c>
      <c r="N98" s="22">
        <f t="shared" si="19"/>
        <v>0</v>
      </c>
    </row>
    <row r="99" spans="1:14" x14ac:dyDescent="0.3">
      <c r="A99" s="5" t="s">
        <v>423</v>
      </c>
      <c r="B99" s="5" t="s">
        <v>424</v>
      </c>
      <c r="C99" s="5">
        <v>44</v>
      </c>
      <c r="D99" s="6">
        <v>0</v>
      </c>
      <c r="E99" s="17" t="str">
        <f>VLOOKUP(A99,'forecast data dump'!$A$1:$H$3450,4,FALSE)</f>
        <v>08-Mar-21 A</v>
      </c>
      <c r="F99" s="17">
        <f>VLOOKUP(A99,'forecast data dump'!$A$1:$H$3450,5,FALSE)</f>
        <v>44411</v>
      </c>
      <c r="G99" s="13">
        <f>VLOOKUP(A99,'forecast data dump'!$A$1:$H$3450,8,FALSE)</f>
        <v>0.1</v>
      </c>
      <c r="H99" s="5" t="s">
        <v>3770</v>
      </c>
      <c r="I99" s="39">
        <f t="shared" si="16"/>
        <v>39.6</v>
      </c>
      <c r="J99" s="5"/>
      <c r="K99" s="5"/>
      <c r="L99" s="33">
        <f t="shared" si="17"/>
        <v>0</v>
      </c>
      <c r="M99" s="33">
        <f t="shared" si="18"/>
        <v>0</v>
      </c>
      <c r="N99" s="22">
        <f t="shared" si="19"/>
        <v>0</v>
      </c>
    </row>
    <row r="100" spans="1:14" x14ac:dyDescent="0.3">
      <c r="A100" s="5" t="s">
        <v>423</v>
      </c>
      <c r="B100" s="5" t="s">
        <v>424</v>
      </c>
      <c r="C100" s="5">
        <v>220</v>
      </c>
      <c r="D100" s="6">
        <v>0</v>
      </c>
      <c r="E100" s="17" t="str">
        <f>VLOOKUP(A100,'forecast data dump'!$A$1:$H$3450,4,FALSE)</f>
        <v>08-Mar-21 A</v>
      </c>
      <c r="F100" s="17">
        <f>VLOOKUP(A100,'forecast data dump'!$A$1:$H$3450,5,FALSE)</f>
        <v>44411</v>
      </c>
      <c r="G100" s="13">
        <f>VLOOKUP(A100,'forecast data dump'!$A$1:$H$3450,8,FALSE)</f>
        <v>0.1</v>
      </c>
      <c r="H100" s="5" t="s">
        <v>3767</v>
      </c>
      <c r="I100" s="39">
        <f t="shared" si="16"/>
        <v>198</v>
      </c>
      <c r="J100" s="5"/>
      <c r="K100" s="5"/>
      <c r="L100" s="33">
        <f t="shared" si="17"/>
        <v>0</v>
      </c>
      <c r="M100" s="33">
        <f t="shared" si="18"/>
        <v>0</v>
      </c>
      <c r="N100" s="22">
        <f t="shared" si="19"/>
        <v>0</v>
      </c>
    </row>
    <row r="101" spans="1:14" x14ac:dyDescent="0.3">
      <c r="A101" s="5" t="s">
        <v>423</v>
      </c>
      <c r="B101" s="5" t="s">
        <v>424</v>
      </c>
      <c r="C101" s="5">
        <v>183</v>
      </c>
      <c r="D101" s="6">
        <v>32440</v>
      </c>
      <c r="E101" s="17" t="str">
        <f>VLOOKUP(A101,'forecast data dump'!$A$1:$H$3450,4,FALSE)</f>
        <v>08-Mar-21 A</v>
      </c>
      <c r="F101" s="17">
        <f>VLOOKUP(A101,'forecast data dump'!$A$1:$H$3450,5,FALSE)</f>
        <v>44411</v>
      </c>
      <c r="G101" s="13">
        <f>VLOOKUP(A101,'forecast data dump'!$A$1:$H$3450,8,FALSE)</f>
        <v>0.1</v>
      </c>
      <c r="H101" s="5" t="s">
        <v>3740</v>
      </c>
      <c r="I101" s="39">
        <f t="shared" si="16"/>
        <v>164.70000000000002</v>
      </c>
      <c r="J101" s="5"/>
      <c r="K101" s="5"/>
      <c r="L101" s="33">
        <f t="shared" si="17"/>
        <v>29196</v>
      </c>
      <c r="M101" s="33">
        <f t="shared" si="18"/>
        <v>29196</v>
      </c>
      <c r="N101" s="22">
        <f t="shared" si="19"/>
        <v>0</v>
      </c>
    </row>
    <row r="102" spans="1:14" x14ac:dyDescent="0.3">
      <c r="A102" s="5" t="s">
        <v>431</v>
      </c>
      <c r="B102" s="5" t="s">
        <v>432</v>
      </c>
      <c r="C102" s="5">
        <v>960</v>
      </c>
      <c r="D102" s="6">
        <v>145959</v>
      </c>
      <c r="E102" s="17">
        <f>VLOOKUP(A102,'forecast data dump'!$A$1:$H$3450,4,FALSE)</f>
        <v>44412</v>
      </c>
      <c r="F102" s="17">
        <f>VLOOKUP(A102,'forecast data dump'!$A$1:$H$3450,5,FALSE)</f>
        <v>44544</v>
      </c>
      <c r="G102" s="13">
        <f>VLOOKUP(A102,'forecast data dump'!$A$1:$H$3450,8,FALSE)</f>
        <v>0</v>
      </c>
      <c r="H102" s="5" t="s">
        <v>3744</v>
      </c>
      <c r="I102" s="39">
        <f t="shared" si="16"/>
        <v>960</v>
      </c>
      <c r="J102" s="5"/>
      <c r="K102" s="5"/>
      <c r="L102" s="33">
        <f t="shared" si="17"/>
        <v>145959</v>
      </c>
      <c r="M102" s="33">
        <f t="shared" si="18"/>
        <v>145959</v>
      </c>
      <c r="N102" s="22">
        <f t="shared" si="19"/>
        <v>0</v>
      </c>
    </row>
    <row r="103" spans="1:14" x14ac:dyDescent="0.3">
      <c r="A103" s="5" t="s">
        <v>431</v>
      </c>
      <c r="B103" s="5" t="s">
        <v>432</v>
      </c>
      <c r="C103" s="5">
        <v>440</v>
      </c>
      <c r="D103" s="6">
        <v>0</v>
      </c>
      <c r="E103" s="17">
        <f>VLOOKUP(A103,'forecast data dump'!$A$1:$H$3450,4,FALSE)</f>
        <v>44412</v>
      </c>
      <c r="F103" s="17">
        <f>VLOOKUP(A103,'forecast data dump'!$A$1:$H$3450,5,FALSE)</f>
        <v>44544</v>
      </c>
      <c r="G103" s="13">
        <f>VLOOKUP(A103,'forecast data dump'!$A$1:$H$3450,8,FALSE)</f>
        <v>0</v>
      </c>
      <c r="H103" s="5" t="s">
        <v>3770</v>
      </c>
      <c r="I103" s="39">
        <f t="shared" si="16"/>
        <v>440</v>
      </c>
      <c r="J103" s="5"/>
      <c r="K103" s="5"/>
      <c r="L103" s="33">
        <f t="shared" si="17"/>
        <v>0</v>
      </c>
      <c r="M103" s="33">
        <f t="shared" si="18"/>
        <v>0</v>
      </c>
      <c r="N103" s="22">
        <f t="shared" si="19"/>
        <v>0</v>
      </c>
    </row>
    <row r="104" spans="1:14" x14ac:dyDescent="0.3">
      <c r="A104" s="5" t="s">
        <v>431</v>
      </c>
      <c r="B104" s="5" t="s">
        <v>432</v>
      </c>
      <c r="C104" s="5">
        <v>440</v>
      </c>
      <c r="D104" s="6">
        <v>78182</v>
      </c>
      <c r="E104" s="17">
        <f>VLOOKUP(A104,'forecast data dump'!$A$1:$H$3450,4,FALSE)</f>
        <v>44412</v>
      </c>
      <c r="F104" s="17">
        <f>VLOOKUP(A104,'forecast data dump'!$A$1:$H$3450,5,FALSE)</f>
        <v>44544</v>
      </c>
      <c r="G104" s="13">
        <f>VLOOKUP(A104,'forecast data dump'!$A$1:$H$3450,8,FALSE)</f>
        <v>0</v>
      </c>
      <c r="H104" s="5" t="s">
        <v>3740</v>
      </c>
      <c r="I104" s="39">
        <f t="shared" si="16"/>
        <v>440</v>
      </c>
      <c r="J104" s="5"/>
      <c r="K104" s="5"/>
      <c r="L104" s="33">
        <f t="shared" si="17"/>
        <v>78182</v>
      </c>
      <c r="M104" s="33">
        <f t="shared" si="18"/>
        <v>78182</v>
      </c>
      <c r="N104" s="22">
        <f t="shared" si="19"/>
        <v>0</v>
      </c>
    </row>
    <row r="105" spans="1:14" x14ac:dyDescent="0.3">
      <c r="A105" s="3" t="s">
        <v>7825</v>
      </c>
      <c r="B105" s="3"/>
      <c r="C105" s="3"/>
      <c r="D105" s="4"/>
      <c r="E105" s="15"/>
      <c r="F105" s="15"/>
      <c r="G105" s="11"/>
      <c r="H105" s="3"/>
      <c r="I105" s="38"/>
      <c r="J105" s="3"/>
      <c r="K105" s="3"/>
      <c r="L105" s="32"/>
      <c r="M105" s="32"/>
      <c r="N105" s="20"/>
    </row>
    <row r="106" spans="1:14" x14ac:dyDescent="0.3">
      <c r="A106" s="5" t="s">
        <v>453</v>
      </c>
      <c r="B106" s="5" t="s">
        <v>454</v>
      </c>
      <c r="C106" s="5">
        <v>24</v>
      </c>
      <c r="D106" s="6">
        <v>0</v>
      </c>
      <c r="E106" s="17" t="str">
        <f>VLOOKUP(A106,'forecast data dump'!$A$1:$H$3450,4,FALSE)</f>
        <v>13-Jan-21 A</v>
      </c>
      <c r="F106" s="17">
        <f>VLOOKUP(A106,'forecast data dump'!$A$1:$H$3450,5,FALSE)</f>
        <v>44439</v>
      </c>
      <c r="G106" s="13">
        <f>VLOOKUP(A106,'forecast data dump'!$A$1:$H$3450,8,FALSE)</f>
        <v>0.5</v>
      </c>
      <c r="H106" s="5" t="s">
        <v>3770</v>
      </c>
      <c r="I106" s="39">
        <f>C106*(1-G106)</f>
        <v>12</v>
      </c>
      <c r="J106" s="5"/>
      <c r="K106" s="5"/>
      <c r="L106" s="33">
        <f>D106*(1-G106)</f>
        <v>0</v>
      </c>
      <c r="M106" s="33">
        <f>IF(J106="",L106,(D106/C106)*J106)</f>
        <v>0</v>
      </c>
      <c r="N106" s="22">
        <f>L106-M106</f>
        <v>0</v>
      </c>
    </row>
    <row r="107" spans="1:14" x14ac:dyDescent="0.3">
      <c r="A107" s="5" t="s">
        <v>453</v>
      </c>
      <c r="B107" s="5" t="s">
        <v>454</v>
      </c>
      <c r="C107" s="5">
        <v>24</v>
      </c>
      <c r="D107" s="6">
        <v>3533</v>
      </c>
      <c r="E107" s="17" t="str">
        <f>VLOOKUP(A107,'forecast data dump'!$A$1:$H$3450,4,FALSE)</f>
        <v>13-Jan-21 A</v>
      </c>
      <c r="F107" s="17">
        <f>VLOOKUP(A107,'forecast data dump'!$A$1:$H$3450,5,FALSE)</f>
        <v>44439</v>
      </c>
      <c r="G107" s="13">
        <f>VLOOKUP(A107,'forecast data dump'!$A$1:$H$3450,8,FALSE)</f>
        <v>0.5</v>
      </c>
      <c r="H107" s="5" t="s">
        <v>3733</v>
      </c>
      <c r="I107" s="39">
        <f>C107*(1-G107)</f>
        <v>12</v>
      </c>
      <c r="J107" s="5"/>
      <c r="K107" s="5"/>
      <c r="L107" s="33">
        <f>D107*(1-G107)</f>
        <v>1766.5</v>
      </c>
      <c r="M107" s="33">
        <f>IF(J107="",L107,(D107/C107)*J107)</f>
        <v>1766.5</v>
      </c>
      <c r="N107" s="22">
        <f>L107-M107</f>
        <v>0</v>
      </c>
    </row>
    <row r="108" spans="1:14" x14ac:dyDescent="0.3">
      <c r="A108" s="3" t="s">
        <v>7826</v>
      </c>
      <c r="B108" s="3"/>
      <c r="C108" s="3"/>
      <c r="D108" s="4"/>
      <c r="E108" s="15"/>
      <c r="F108" s="15"/>
      <c r="G108" s="11"/>
      <c r="H108" s="3"/>
      <c r="I108" s="38"/>
      <c r="J108" s="3"/>
      <c r="K108" s="3"/>
      <c r="L108" s="32"/>
      <c r="M108" s="32"/>
      <c r="N108" s="20"/>
    </row>
    <row r="109" spans="1:14" x14ac:dyDescent="0.3">
      <c r="A109" s="5" t="s">
        <v>489</v>
      </c>
      <c r="B109" s="5" t="s">
        <v>490</v>
      </c>
      <c r="C109" s="5">
        <v>48</v>
      </c>
      <c r="D109" s="6">
        <v>7069</v>
      </c>
      <c r="E109" s="17" t="str">
        <f>VLOOKUP(A109,'forecast data dump'!$A$1:$H$3450,4,FALSE)</f>
        <v>22-Mar-21 A</v>
      </c>
      <c r="F109" s="17">
        <f>VLOOKUP(A109,'forecast data dump'!$A$1:$H$3450,5,FALSE)</f>
        <v>44432</v>
      </c>
      <c r="G109" s="13">
        <f>VLOOKUP(A109,'forecast data dump'!$A$1:$H$3450,8,FALSE)</f>
        <v>0.1</v>
      </c>
      <c r="H109" s="5" t="s">
        <v>3733</v>
      </c>
      <c r="I109" s="39">
        <f>C109*(1-G109)</f>
        <v>43.2</v>
      </c>
      <c r="J109" s="5"/>
      <c r="K109" s="5"/>
      <c r="L109" s="33">
        <f>D109*(1-G109)</f>
        <v>6362.1</v>
      </c>
      <c r="M109" s="33">
        <f>IF(J109="",L109,(D109/C109)*J109)</f>
        <v>6362.1</v>
      </c>
      <c r="N109" s="22">
        <f>L109-M109</f>
        <v>0</v>
      </c>
    </row>
    <row r="110" spans="1:14" x14ac:dyDescent="0.3">
      <c r="A110" s="5" t="s">
        <v>489</v>
      </c>
      <c r="B110" s="5" t="s">
        <v>490</v>
      </c>
      <c r="C110" s="5">
        <v>1920</v>
      </c>
      <c r="D110" s="6">
        <v>0</v>
      </c>
      <c r="E110" s="17" t="str">
        <f>VLOOKUP(A110,'forecast data dump'!$A$1:$H$3450,4,FALSE)</f>
        <v>22-Mar-21 A</v>
      </c>
      <c r="F110" s="17">
        <f>VLOOKUP(A110,'forecast data dump'!$A$1:$H$3450,5,FALSE)</f>
        <v>44432</v>
      </c>
      <c r="G110" s="13">
        <f>VLOOKUP(A110,'forecast data dump'!$A$1:$H$3450,8,FALSE)</f>
        <v>0.1</v>
      </c>
      <c r="H110" s="5" t="s">
        <v>3767</v>
      </c>
      <c r="I110" s="39">
        <f>C110*(1-G110)</f>
        <v>1728</v>
      </c>
      <c r="J110" s="5"/>
      <c r="K110" s="5"/>
      <c r="L110" s="33">
        <f>D110*(1-G110)</f>
        <v>0</v>
      </c>
      <c r="M110" s="33">
        <f>IF(J110="",L110,(D110/C110)*J110)</f>
        <v>0</v>
      </c>
      <c r="N110" s="22">
        <f>L110-M110</f>
        <v>0</v>
      </c>
    </row>
    <row r="111" spans="1:14" x14ac:dyDescent="0.3">
      <c r="A111" s="5" t="s">
        <v>489</v>
      </c>
      <c r="B111" s="5" t="s">
        <v>490</v>
      </c>
      <c r="C111" s="5">
        <v>480</v>
      </c>
      <c r="D111" s="6">
        <v>54779</v>
      </c>
      <c r="E111" s="17" t="str">
        <f>VLOOKUP(A111,'forecast data dump'!$A$1:$H$3450,4,FALSE)</f>
        <v>22-Mar-21 A</v>
      </c>
      <c r="F111" s="17">
        <f>VLOOKUP(A111,'forecast data dump'!$A$1:$H$3450,5,FALSE)</f>
        <v>44432</v>
      </c>
      <c r="G111" s="13">
        <f>VLOOKUP(A111,'forecast data dump'!$A$1:$H$3450,8,FALSE)</f>
        <v>0.1</v>
      </c>
      <c r="H111" s="5" t="s">
        <v>3741</v>
      </c>
      <c r="I111" s="39">
        <f>C111*(1-G111)</f>
        <v>432</v>
      </c>
      <c r="J111" s="5"/>
      <c r="K111" s="5"/>
      <c r="L111" s="33">
        <f>D111*(1-G111)</f>
        <v>49301.1</v>
      </c>
      <c r="M111" s="33">
        <f>IF(J111="",L111,(D111/C111)*J111)</f>
        <v>49301.1</v>
      </c>
      <c r="N111" s="22">
        <f>L111-M111</f>
        <v>0</v>
      </c>
    </row>
    <row r="112" spans="1:14" x14ac:dyDescent="0.3">
      <c r="A112" s="5" t="s">
        <v>491</v>
      </c>
      <c r="B112" s="5" t="s">
        <v>492</v>
      </c>
      <c r="C112" s="5">
        <v>24</v>
      </c>
      <c r="D112" s="6">
        <v>3543</v>
      </c>
      <c r="E112" s="17" t="str">
        <f>VLOOKUP(A112,'forecast data dump'!$A$1:$H$3450,4,FALSE)</f>
        <v>15-Mar-21 A</v>
      </c>
      <c r="F112" s="17">
        <f>VLOOKUP(A112,'forecast data dump'!$A$1:$H$3450,5,FALSE)</f>
        <v>44483</v>
      </c>
      <c r="G112" s="13">
        <f>VLOOKUP(A112,'forecast data dump'!$A$1:$H$3450,8,FALSE)</f>
        <v>0.25</v>
      </c>
      <c r="H112" s="5" t="s">
        <v>3733</v>
      </c>
      <c r="I112" s="39">
        <f>C112*(1-G112)</f>
        <v>18</v>
      </c>
      <c r="J112" s="5"/>
      <c r="K112" s="5"/>
      <c r="L112" s="33">
        <f>D112*(1-G112)</f>
        <v>2657.25</v>
      </c>
      <c r="M112" s="33">
        <f>IF(J112="",L112,(D112/C112)*J112)</f>
        <v>2657.25</v>
      </c>
      <c r="N112" s="22">
        <f>L112-M112</f>
        <v>0</v>
      </c>
    </row>
    <row r="113" spans="1:14" x14ac:dyDescent="0.3">
      <c r="A113" s="5" t="s">
        <v>491</v>
      </c>
      <c r="B113" s="5" t="s">
        <v>492</v>
      </c>
      <c r="C113" s="5">
        <v>480</v>
      </c>
      <c r="D113" s="6">
        <v>0</v>
      </c>
      <c r="E113" s="17" t="str">
        <f>VLOOKUP(A113,'forecast data dump'!$A$1:$H$3450,4,FALSE)</f>
        <v>15-Mar-21 A</v>
      </c>
      <c r="F113" s="17">
        <f>VLOOKUP(A113,'forecast data dump'!$A$1:$H$3450,5,FALSE)</f>
        <v>44483</v>
      </c>
      <c r="G113" s="13">
        <f>VLOOKUP(A113,'forecast data dump'!$A$1:$H$3450,8,FALSE)</f>
        <v>0.25</v>
      </c>
      <c r="H113" s="5" t="s">
        <v>3767</v>
      </c>
      <c r="I113" s="39">
        <f>C113*(1-G113)</f>
        <v>360</v>
      </c>
      <c r="J113" s="5"/>
      <c r="K113" s="5"/>
      <c r="L113" s="33">
        <f>D113*(1-G113)</f>
        <v>0</v>
      </c>
      <c r="M113" s="33">
        <f>IF(J113="",L113,(D113/C113)*J113)</f>
        <v>0</v>
      </c>
      <c r="N113" s="22">
        <f>L113-M113</f>
        <v>0</v>
      </c>
    </row>
    <row r="114" spans="1:14" x14ac:dyDescent="0.3">
      <c r="A114" s="3" t="s">
        <v>7832</v>
      </c>
      <c r="B114" s="3"/>
      <c r="C114" s="3"/>
      <c r="D114" s="4"/>
      <c r="E114" s="15"/>
      <c r="F114" s="15"/>
      <c r="G114" s="11"/>
      <c r="H114" s="3"/>
      <c r="I114" s="38"/>
      <c r="J114" s="3"/>
      <c r="K114" s="3"/>
      <c r="L114" s="32"/>
      <c r="M114" s="32"/>
      <c r="N114" s="20"/>
    </row>
    <row r="115" spans="1:14" x14ac:dyDescent="0.3">
      <c r="A115" s="5" t="s">
        <v>906</v>
      </c>
      <c r="B115" s="5" t="s">
        <v>907</v>
      </c>
      <c r="C115" s="5">
        <v>462</v>
      </c>
      <c r="D115" s="6">
        <v>70218</v>
      </c>
      <c r="E115" s="17" t="str">
        <f>VLOOKUP(A115,'forecast data dump'!$A$1:$H$3450,4,FALSE)</f>
        <v>23-Feb-21 A</v>
      </c>
      <c r="F115" s="17">
        <f>VLOOKUP(A115,'forecast data dump'!$A$1:$H$3450,5,FALSE)</f>
        <v>44596</v>
      </c>
      <c r="G115" s="13">
        <f>VLOOKUP(A115,'forecast data dump'!$A$1:$H$3450,8,FALSE)</f>
        <v>0.1</v>
      </c>
      <c r="H115" s="5" t="s">
        <v>3744</v>
      </c>
      <c r="I115" s="39">
        <f t="shared" ref="I115:I123" si="20">C115*(1-G115)</f>
        <v>415.8</v>
      </c>
      <c r="J115" s="5"/>
      <c r="K115" s="5"/>
      <c r="L115" s="33">
        <f t="shared" ref="L115:L123" si="21">D115*(1-G115)</f>
        <v>63196.200000000004</v>
      </c>
      <c r="M115" s="33">
        <f t="shared" ref="M115:M123" si="22">IF(J115="",L115,(D115/C115)*J115)</f>
        <v>63196.200000000004</v>
      </c>
      <c r="N115" s="22">
        <f t="shared" ref="N115:N123" si="23">L115-M115</f>
        <v>0</v>
      </c>
    </row>
    <row r="116" spans="1:14" x14ac:dyDescent="0.3">
      <c r="A116" s="5" t="s">
        <v>906</v>
      </c>
      <c r="B116" s="5" t="s">
        <v>907</v>
      </c>
      <c r="C116" s="5">
        <v>462</v>
      </c>
      <c r="D116" s="6">
        <v>54415</v>
      </c>
      <c r="E116" s="17" t="str">
        <f>VLOOKUP(A116,'forecast data dump'!$A$1:$H$3450,4,FALSE)</f>
        <v>23-Feb-21 A</v>
      </c>
      <c r="F116" s="17">
        <f>VLOOKUP(A116,'forecast data dump'!$A$1:$H$3450,5,FALSE)</f>
        <v>44596</v>
      </c>
      <c r="G116" s="13">
        <f>VLOOKUP(A116,'forecast data dump'!$A$1:$H$3450,8,FALSE)</f>
        <v>0.1</v>
      </c>
      <c r="H116" s="5" t="s">
        <v>3742</v>
      </c>
      <c r="I116" s="39">
        <f t="shared" si="20"/>
        <v>415.8</v>
      </c>
      <c r="J116" s="5"/>
      <c r="K116" s="5"/>
      <c r="L116" s="33">
        <f t="shared" si="21"/>
        <v>48973.5</v>
      </c>
      <c r="M116" s="33">
        <f t="shared" si="22"/>
        <v>48973.5</v>
      </c>
      <c r="N116" s="22">
        <f t="shared" si="23"/>
        <v>0</v>
      </c>
    </row>
    <row r="117" spans="1:14" x14ac:dyDescent="0.3">
      <c r="A117" s="5" t="s">
        <v>906</v>
      </c>
      <c r="B117" s="5" t="s">
        <v>907</v>
      </c>
      <c r="C117" s="5">
        <v>4608</v>
      </c>
      <c r="D117" s="6">
        <v>0</v>
      </c>
      <c r="E117" s="17" t="str">
        <f>VLOOKUP(A117,'forecast data dump'!$A$1:$H$3450,4,FALSE)</f>
        <v>23-Feb-21 A</v>
      </c>
      <c r="F117" s="17">
        <f>VLOOKUP(A117,'forecast data dump'!$A$1:$H$3450,5,FALSE)</f>
        <v>44596</v>
      </c>
      <c r="G117" s="13">
        <f>VLOOKUP(A117,'forecast data dump'!$A$1:$H$3450,8,FALSE)</f>
        <v>0.1</v>
      </c>
      <c r="H117" s="5" t="s">
        <v>3766</v>
      </c>
      <c r="I117" s="39">
        <f t="shared" si="20"/>
        <v>4147.2</v>
      </c>
      <c r="J117" s="5"/>
      <c r="K117" s="5"/>
      <c r="L117" s="33">
        <f t="shared" si="21"/>
        <v>0</v>
      </c>
      <c r="M117" s="33">
        <f t="shared" si="22"/>
        <v>0</v>
      </c>
      <c r="N117" s="22">
        <f t="shared" si="23"/>
        <v>0</v>
      </c>
    </row>
    <row r="118" spans="1:14" x14ac:dyDescent="0.3">
      <c r="A118" s="5" t="s">
        <v>908</v>
      </c>
      <c r="B118" s="5" t="s">
        <v>909</v>
      </c>
      <c r="C118" s="5">
        <v>231</v>
      </c>
      <c r="D118" s="6">
        <v>35114</v>
      </c>
      <c r="E118" s="17" t="str">
        <f>VLOOKUP(A118,'forecast data dump'!$A$1:$H$3450,4,FALSE)</f>
        <v>16-Mar-21 A</v>
      </c>
      <c r="F118" s="17">
        <f>VLOOKUP(A118,'forecast data dump'!$A$1:$H$3450,5,FALSE)</f>
        <v>44596</v>
      </c>
      <c r="G118" s="13">
        <f>VLOOKUP(A118,'forecast data dump'!$A$1:$H$3450,8,FALSE)</f>
        <v>0.31</v>
      </c>
      <c r="H118" s="5" t="s">
        <v>3733</v>
      </c>
      <c r="I118" s="39">
        <f t="shared" si="20"/>
        <v>159.38999999999999</v>
      </c>
      <c r="J118" s="5"/>
      <c r="K118" s="5"/>
      <c r="L118" s="33">
        <f t="shared" si="21"/>
        <v>24228.66</v>
      </c>
      <c r="M118" s="33">
        <f t="shared" si="22"/>
        <v>24228.66</v>
      </c>
      <c r="N118" s="22">
        <f t="shared" si="23"/>
        <v>0</v>
      </c>
    </row>
    <row r="119" spans="1:14" x14ac:dyDescent="0.3">
      <c r="A119" s="5" t="s">
        <v>908</v>
      </c>
      <c r="B119" s="5" t="s">
        <v>909</v>
      </c>
      <c r="C119" s="5">
        <v>462</v>
      </c>
      <c r="D119" s="6">
        <v>54423</v>
      </c>
      <c r="E119" s="17" t="str">
        <f>VLOOKUP(A119,'forecast data dump'!$A$1:$H$3450,4,FALSE)</f>
        <v>16-Mar-21 A</v>
      </c>
      <c r="F119" s="17">
        <f>VLOOKUP(A119,'forecast data dump'!$A$1:$H$3450,5,FALSE)</f>
        <v>44596</v>
      </c>
      <c r="G119" s="13">
        <f>VLOOKUP(A119,'forecast data dump'!$A$1:$H$3450,8,FALSE)</f>
        <v>0.31</v>
      </c>
      <c r="H119" s="5" t="s">
        <v>3741</v>
      </c>
      <c r="I119" s="39">
        <f t="shared" si="20"/>
        <v>318.77999999999997</v>
      </c>
      <c r="J119" s="5"/>
      <c r="K119" s="5"/>
      <c r="L119" s="33">
        <f t="shared" si="21"/>
        <v>37551.869999999995</v>
      </c>
      <c r="M119" s="33">
        <f t="shared" si="22"/>
        <v>37551.869999999995</v>
      </c>
      <c r="N119" s="22">
        <f t="shared" si="23"/>
        <v>0</v>
      </c>
    </row>
    <row r="120" spans="1:14" x14ac:dyDescent="0.3">
      <c r="A120" s="5" t="s">
        <v>908</v>
      </c>
      <c r="B120" s="5" t="s">
        <v>909</v>
      </c>
      <c r="C120" s="5">
        <v>2304</v>
      </c>
      <c r="D120" s="6">
        <v>0</v>
      </c>
      <c r="E120" s="17" t="str">
        <f>VLOOKUP(A120,'forecast data dump'!$A$1:$H$3450,4,FALSE)</f>
        <v>16-Mar-21 A</v>
      </c>
      <c r="F120" s="17">
        <f>VLOOKUP(A120,'forecast data dump'!$A$1:$H$3450,5,FALSE)</f>
        <v>44596</v>
      </c>
      <c r="G120" s="13">
        <f>VLOOKUP(A120,'forecast data dump'!$A$1:$H$3450,8,FALSE)</f>
        <v>0.31</v>
      </c>
      <c r="H120" s="5" t="s">
        <v>3766</v>
      </c>
      <c r="I120" s="39">
        <f t="shared" si="20"/>
        <v>1589.7599999999998</v>
      </c>
      <c r="J120" s="5"/>
      <c r="K120" s="5"/>
      <c r="L120" s="33">
        <f t="shared" si="21"/>
        <v>0</v>
      </c>
      <c r="M120" s="33">
        <f t="shared" si="22"/>
        <v>0</v>
      </c>
      <c r="N120" s="22">
        <f t="shared" si="23"/>
        <v>0</v>
      </c>
    </row>
    <row r="121" spans="1:14" x14ac:dyDescent="0.3">
      <c r="A121" s="5" t="s">
        <v>908</v>
      </c>
      <c r="B121" s="5" t="s">
        <v>909</v>
      </c>
      <c r="C121" s="5">
        <v>462</v>
      </c>
      <c r="D121" s="6">
        <v>98193</v>
      </c>
      <c r="E121" s="17" t="str">
        <f>VLOOKUP(A121,'forecast data dump'!$A$1:$H$3450,4,FALSE)</f>
        <v>16-Mar-21 A</v>
      </c>
      <c r="F121" s="17">
        <f>VLOOKUP(A121,'forecast data dump'!$A$1:$H$3450,5,FALSE)</f>
        <v>44596</v>
      </c>
      <c r="G121" s="13">
        <f>VLOOKUP(A121,'forecast data dump'!$A$1:$H$3450,8,FALSE)</f>
        <v>0.31</v>
      </c>
      <c r="H121" s="5" t="s">
        <v>3732</v>
      </c>
      <c r="I121" s="39">
        <f t="shared" si="20"/>
        <v>318.77999999999997</v>
      </c>
      <c r="J121" s="5"/>
      <c r="K121" s="5"/>
      <c r="L121" s="33">
        <f t="shared" si="21"/>
        <v>67753.17</v>
      </c>
      <c r="M121" s="33">
        <f t="shared" si="22"/>
        <v>67753.17</v>
      </c>
      <c r="N121" s="22">
        <f t="shared" si="23"/>
        <v>0</v>
      </c>
    </row>
    <row r="122" spans="1:14" x14ac:dyDescent="0.3">
      <c r="A122" s="5" t="s">
        <v>908</v>
      </c>
      <c r="B122" s="5" t="s">
        <v>909</v>
      </c>
      <c r="C122" s="5">
        <v>231</v>
      </c>
      <c r="D122" s="6">
        <v>35114</v>
      </c>
      <c r="E122" s="17" t="str">
        <f>VLOOKUP(A122,'forecast data dump'!$A$1:$H$3450,4,FALSE)</f>
        <v>16-Mar-21 A</v>
      </c>
      <c r="F122" s="17">
        <f>VLOOKUP(A122,'forecast data dump'!$A$1:$H$3450,5,FALSE)</f>
        <v>44596</v>
      </c>
      <c r="G122" s="13">
        <f>VLOOKUP(A122,'forecast data dump'!$A$1:$H$3450,8,FALSE)</f>
        <v>0.31</v>
      </c>
      <c r="H122" s="5" t="s">
        <v>3744</v>
      </c>
      <c r="I122" s="39">
        <f t="shared" si="20"/>
        <v>159.38999999999999</v>
      </c>
      <c r="J122" s="5"/>
      <c r="K122" s="5"/>
      <c r="L122" s="33">
        <f t="shared" si="21"/>
        <v>24228.66</v>
      </c>
      <c r="M122" s="33">
        <f t="shared" si="22"/>
        <v>24228.66</v>
      </c>
      <c r="N122" s="22">
        <f t="shared" si="23"/>
        <v>0</v>
      </c>
    </row>
    <row r="123" spans="1:14" x14ac:dyDescent="0.3">
      <c r="A123" s="5" t="s">
        <v>908</v>
      </c>
      <c r="B123" s="5" t="s">
        <v>909</v>
      </c>
      <c r="C123" s="5">
        <v>231</v>
      </c>
      <c r="D123" s="6">
        <v>27211</v>
      </c>
      <c r="E123" s="17" t="str">
        <f>VLOOKUP(A123,'forecast data dump'!$A$1:$H$3450,4,FALSE)</f>
        <v>16-Mar-21 A</v>
      </c>
      <c r="F123" s="17">
        <f>VLOOKUP(A123,'forecast data dump'!$A$1:$H$3450,5,FALSE)</f>
        <v>44596</v>
      </c>
      <c r="G123" s="13">
        <f>VLOOKUP(A123,'forecast data dump'!$A$1:$H$3450,8,FALSE)</f>
        <v>0.31</v>
      </c>
      <c r="H123" s="5" t="s">
        <v>3742</v>
      </c>
      <c r="I123" s="39">
        <f t="shared" si="20"/>
        <v>159.38999999999999</v>
      </c>
      <c r="J123" s="5"/>
      <c r="K123" s="5"/>
      <c r="L123" s="33">
        <f t="shared" si="21"/>
        <v>18775.59</v>
      </c>
      <c r="M123" s="33">
        <f t="shared" si="22"/>
        <v>18775.59</v>
      </c>
      <c r="N123" s="22">
        <f t="shared" si="23"/>
        <v>0</v>
      </c>
    </row>
    <row r="124" spans="1:14" x14ac:dyDescent="0.3">
      <c r="A124" s="3" t="s">
        <v>7834</v>
      </c>
      <c r="B124" s="3"/>
      <c r="C124" s="3"/>
      <c r="D124" s="4"/>
      <c r="E124" s="15"/>
      <c r="F124" s="15"/>
      <c r="G124" s="11"/>
      <c r="H124" s="3"/>
      <c r="I124" s="38"/>
      <c r="J124" s="3"/>
      <c r="K124" s="3"/>
      <c r="L124" s="32"/>
      <c r="M124" s="32"/>
      <c r="N124" s="20"/>
    </row>
    <row r="125" spans="1:14" x14ac:dyDescent="0.3">
      <c r="A125" s="5" t="s">
        <v>1537</v>
      </c>
      <c r="B125" s="5" t="s">
        <v>1538</v>
      </c>
      <c r="C125" s="5">
        <v>321</v>
      </c>
      <c r="D125" s="6">
        <v>41744</v>
      </c>
      <c r="E125" s="17" t="str">
        <f>VLOOKUP(A125,'forecast data dump'!$A$1:$H$3450,4,FALSE)</f>
        <v>01-Dec-20 A</v>
      </c>
      <c r="F125" s="17">
        <f>VLOOKUP(A125,'forecast data dump'!$A$1:$H$3450,5,FALSE)</f>
        <v>44397</v>
      </c>
      <c r="G125" s="13">
        <f>VLOOKUP(A125,'forecast data dump'!$A$1:$H$3450,8,FALSE)</f>
        <v>0.6</v>
      </c>
      <c r="H125" s="5" t="s">
        <v>3746</v>
      </c>
      <c r="I125" s="39">
        <f>C125*(1-G125)</f>
        <v>128.4</v>
      </c>
      <c r="J125" s="5"/>
      <c r="K125" s="5"/>
      <c r="L125" s="33">
        <f>D125*(1-G125)</f>
        <v>16697.600000000002</v>
      </c>
      <c r="M125" s="33">
        <f>IF(J125="",L125,(D125/C125)*J125)</f>
        <v>16697.600000000002</v>
      </c>
      <c r="N125" s="22">
        <f>L125-M125</f>
        <v>0</v>
      </c>
    </row>
    <row r="126" spans="1:14" x14ac:dyDescent="0.3">
      <c r="A126" s="5" t="s">
        <v>1537</v>
      </c>
      <c r="B126" s="5" t="s">
        <v>1538</v>
      </c>
      <c r="C126" s="5">
        <v>80</v>
      </c>
      <c r="D126" s="6">
        <v>14153</v>
      </c>
      <c r="E126" s="17" t="str">
        <f>VLOOKUP(A126,'forecast data dump'!$A$1:$H$3450,4,FALSE)</f>
        <v>01-Dec-20 A</v>
      </c>
      <c r="F126" s="17">
        <f>VLOOKUP(A126,'forecast data dump'!$A$1:$H$3450,5,FALSE)</f>
        <v>44397</v>
      </c>
      <c r="G126" s="13">
        <f>VLOOKUP(A126,'forecast data dump'!$A$1:$H$3450,8,FALSE)</f>
        <v>0.6</v>
      </c>
      <c r="H126" s="5" t="s">
        <v>3740</v>
      </c>
      <c r="I126" s="39">
        <f>C126*(1-G126)</f>
        <v>32</v>
      </c>
      <c r="J126" s="5"/>
      <c r="K126" s="5"/>
      <c r="L126" s="33">
        <f>D126*(1-G126)</f>
        <v>5661.2000000000007</v>
      </c>
      <c r="M126" s="33">
        <f>IF(J126="",L126,(D126/C126)*J126)</f>
        <v>5661.2000000000007</v>
      </c>
      <c r="N126" s="22">
        <f>L126-M126</f>
        <v>0</v>
      </c>
    </row>
    <row r="127" spans="1:14" x14ac:dyDescent="0.3">
      <c r="A127" s="5" t="s">
        <v>1537</v>
      </c>
      <c r="B127" s="5" t="s">
        <v>1538</v>
      </c>
      <c r="C127" s="5">
        <v>80</v>
      </c>
      <c r="D127" s="6">
        <v>9385</v>
      </c>
      <c r="E127" s="17" t="str">
        <f>VLOOKUP(A127,'forecast data dump'!$A$1:$H$3450,4,FALSE)</f>
        <v>01-Dec-20 A</v>
      </c>
      <c r="F127" s="17">
        <f>VLOOKUP(A127,'forecast data dump'!$A$1:$H$3450,5,FALSE)</f>
        <v>44397</v>
      </c>
      <c r="G127" s="13">
        <f>VLOOKUP(A127,'forecast data dump'!$A$1:$H$3450,8,FALSE)</f>
        <v>0.6</v>
      </c>
      <c r="H127" s="5" t="s">
        <v>3742</v>
      </c>
      <c r="I127" s="39">
        <f>C127*(1-G127)</f>
        <v>32</v>
      </c>
      <c r="J127" s="5"/>
      <c r="K127" s="5"/>
      <c r="L127" s="33">
        <f>D127*(1-G127)</f>
        <v>3754</v>
      </c>
      <c r="M127" s="33">
        <f>IF(J127="",L127,(D127/C127)*J127)</f>
        <v>3754</v>
      </c>
      <c r="N127" s="22">
        <f>L127-M127</f>
        <v>0</v>
      </c>
    </row>
    <row r="128" spans="1:14" x14ac:dyDescent="0.3">
      <c r="A128" s="5" t="s">
        <v>1537</v>
      </c>
      <c r="B128" s="5" t="s">
        <v>1538</v>
      </c>
      <c r="C128" s="5">
        <v>176</v>
      </c>
      <c r="D128" s="6">
        <v>0</v>
      </c>
      <c r="E128" s="17" t="str">
        <f>VLOOKUP(A128,'forecast data dump'!$A$1:$H$3450,4,FALSE)</f>
        <v>01-Dec-20 A</v>
      </c>
      <c r="F128" s="17">
        <f>VLOOKUP(A128,'forecast data dump'!$A$1:$H$3450,5,FALSE)</f>
        <v>44397</v>
      </c>
      <c r="G128" s="13">
        <f>VLOOKUP(A128,'forecast data dump'!$A$1:$H$3450,8,FALSE)</f>
        <v>0.6</v>
      </c>
      <c r="H128" s="5" t="s">
        <v>3791</v>
      </c>
      <c r="I128" s="39">
        <f>C128*(1-G128)</f>
        <v>70.400000000000006</v>
      </c>
      <c r="J128" s="5"/>
      <c r="K128" s="5"/>
      <c r="L128" s="33">
        <f>D128*(1-G128)</f>
        <v>0</v>
      </c>
      <c r="M128" s="33">
        <f>IF(J128="",L128,(D128/C128)*J128)</f>
        <v>0</v>
      </c>
      <c r="N128" s="22">
        <f>L128-M128</f>
        <v>0</v>
      </c>
    </row>
    <row r="129" spans="1:14" x14ac:dyDescent="0.3">
      <c r="A129" s="5" t="s">
        <v>1537</v>
      </c>
      <c r="B129" s="5" t="s">
        <v>1538</v>
      </c>
      <c r="C129" s="5">
        <v>176</v>
      </c>
      <c r="D129" s="6">
        <v>0</v>
      </c>
      <c r="E129" s="17" t="str">
        <f>VLOOKUP(A129,'forecast data dump'!$A$1:$H$3450,4,FALSE)</f>
        <v>01-Dec-20 A</v>
      </c>
      <c r="F129" s="17">
        <f>VLOOKUP(A129,'forecast data dump'!$A$1:$H$3450,5,FALSE)</f>
        <v>44397</v>
      </c>
      <c r="G129" s="13">
        <f>VLOOKUP(A129,'forecast data dump'!$A$1:$H$3450,8,FALSE)</f>
        <v>0.6</v>
      </c>
      <c r="H129" s="5" t="s">
        <v>3790</v>
      </c>
      <c r="I129" s="39">
        <f>C129*(1-G129)</f>
        <v>70.400000000000006</v>
      </c>
      <c r="J129" s="5"/>
      <c r="K129" s="5"/>
      <c r="L129" s="33">
        <f>D129*(1-G129)</f>
        <v>0</v>
      </c>
      <c r="M129" s="33">
        <f>IF(J129="",L129,(D129/C129)*J129)</f>
        <v>0</v>
      </c>
      <c r="N129" s="22">
        <f>L129-M129</f>
        <v>0</v>
      </c>
    </row>
    <row r="130" spans="1:14" x14ac:dyDescent="0.3">
      <c r="A130" s="3" t="s">
        <v>7837</v>
      </c>
      <c r="B130" s="3"/>
      <c r="C130" s="3"/>
      <c r="D130" s="4"/>
      <c r="E130" s="15"/>
      <c r="F130" s="15"/>
      <c r="G130" s="11"/>
      <c r="H130" s="3"/>
      <c r="I130" s="38"/>
      <c r="J130" s="3"/>
      <c r="K130" s="3"/>
      <c r="L130" s="32"/>
      <c r="M130" s="32"/>
      <c r="N130" s="20"/>
    </row>
    <row r="131" spans="1:14" x14ac:dyDescent="0.3">
      <c r="A131" s="5" t="s">
        <v>1193</v>
      </c>
      <c r="B131" s="5" t="s">
        <v>1194</v>
      </c>
      <c r="C131" s="5">
        <v>64</v>
      </c>
      <c r="D131" s="6">
        <v>11345</v>
      </c>
      <c r="E131" s="17">
        <f>VLOOKUP(A131,'forecast data dump'!$A$1:$H$3450,4,FALSE)</f>
        <v>44502</v>
      </c>
      <c r="F131" s="17">
        <f>VLOOKUP(A131,'forecast data dump'!$A$1:$H$3450,5,FALSE)</f>
        <v>44579</v>
      </c>
      <c r="G131" s="13">
        <f>VLOOKUP(A131,'forecast data dump'!$A$1:$H$3450,8,FALSE)</f>
        <v>0</v>
      </c>
      <c r="H131" s="5" t="s">
        <v>3740</v>
      </c>
      <c r="I131" s="39">
        <f t="shared" ref="I131:I136" si="24">C131*(1-G131)</f>
        <v>64</v>
      </c>
      <c r="J131" s="5"/>
      <c r="K131" s="5"/>
      <c r="L131" s="33">
        <f t="shared" ref="L131:L136" si="25">D131*(1-G131)</f>
        <v>11345</v>
      </c>
      <c r="M131" s="33">
        <f t="shared" ref="M131:M136" si="26">IF(J131="",L131,(D131/C131)*J131)</f>
        <v>11345</v>
      </c>
      <c r="N131" s="22">
        <f t="shared" ref="N131:N136" si="27">L131-M131</f>
        <v>0</v>
      </c>
    </row>
    <row r="132" spans="1:14" x14ac:dyDescent="0.3">
      <c r="A132" s="5" t="s">
        <v>1193</v>
      </c>
      <c r="B132" s="5" t="s">
        <v>1194</v>
      </c>
      <c r="C132" s="5">
        <v>240</v>
      </c>
      <c r="D132" s="6">
        <v>0</v>
      </c>
      <c r="E132" s="17">
        <f>VLOOKUP(A132,'forecast data dump'!$A$1:$H$3450,4,FALSE)</f>
        <v>44502</v>
      </c>
      <c r="F132" s="17">
        <f>VLOOKUP(A132,'forecast data dump'!$A$1:$H$3450,5,FALSE)</f>
        <v>44579</v>
      </c>
      <c r="G132" s="13">
        <f>VLOOKUP(A132,'forecast data dump'!$A$1:$H$3450,8,FALSE)</f>
        <v>0</v>
      </c>
      <c r="H132" s="5" t="s">
        <v>3766</v>
      </c>
      <c r="I132" s="39">
        <f t="shared" si="24"/>
        <v>240</v>
      </c>
      <c r="J132" s="5"/>
      <c r="K132" s="5"/>
      <c r="L132" s="33">
        <f t="shared" si="25"/>
        <v>0</v>
      </c>
      <c r="M132" s="33">
        <f t="shared" si="26"/>
        <v>0</v>
      </c>
      <c r="N132" s="22">
        <f t="shared" si="27"/>
        <v>0</v>
      </c>
    </row>
    <row r="133" spans="1:14" x14ac:dyDescent="0.3">
      <c r="A133" s="5" t="s">
        <v>1193</v>
      </c>
      <c r="B133" s="5" t="s">
        <v>1194</v>
      </c>
      <c r="C133" s="5">
        <v>960</v>
      </c>
      <c r="D133" s="6">
        <v>125093</v>
      </c>
      <c r="E133" s="17">
        <f>VLOOKUP(A133,'forecast data dump'!$A$1:$H$3450,4,FALSE)</f>
        <v>44502</v>
      </c>
      <c r="F133" s="17">
        <f>VLOOKUP(A133,'forecast data dump'!$A$1:$H$3450,5,FALSE)</f>
        <v>44579</v>
      </c>
      <c r="G133" s="13">
        <f>VLOOKUP(A133,'forecast data dump'!$A$1:$H$3450,8,FALSE)</f>
        <v>0</v>
      </c>
      <c r="H133" s="5" t="s">
        <v>3746</v>
      </c>
      <c r="I133" s="39">
        <f t="shared" si="24"/>
        <v>960</v>
      </c>
      <c r="J133" s="5"/>
      <c r="K133" s="5"/>
      <c r="L133" s="33">
        <f t="shared" si="25"/>
        <v>125093</v>
      </c>
      <c r="M133" s="33">
        <f t="shared" si="26"/>
        <v>125093</v>
      </c>
      <c r="N133" s="22">
        <f t="shared" si="27"/>
        <v>0</v>
      </c>
    </row>
    <row r="134" spans="1:14" x14ac:dyDescent="0.3">
      <c r="A134" s="5" t="s">
        <v>1215</v>
      </c>
      <c r="B134" s="5" t="s">
        <v>1216</v>
      </c>
      <c r="C134" s="5">
        <v>880</v>
      </c>
      <c r="D134" s="6">
        <v>130060</v>
      </c>
      <c r="E134" s="17" t="str">
        <f>VLOOKUP(A134,'forecast data dump'!$A$1:$H$3450,4,FALSE)</f>
        <v>16-Nov-20 A</v>
      </c>
      <c r="F134" s="17">
        <f>VLOOKUP(A134,'forecast data dump'!$A$1:$H$3450,5,FALSE)</f>
        <v>44530</v>
      </c>
      <c r="G134" s="13">
        <f>VLOOKUP(A134,'forecast data dump'!$A$1:$H$3450,8,FALSE)</f>
        <v>0.9</v>
      </c>
      <c r="H134" s="5" t="s">
        <v>3733</v>
      </c>
      <c r="I134" s="39">
        <f t="shared" si="24"/>
        <v>87.999999999999986</v>
      </c>
      <c r="J134" s="5"/>
      <c r="K134" s="5"/>
      <c r="L134" s="33">
        <f t="shared" si="25"/>
        <v>13005.999999999996</v>
      </c>
      <c r="M134" s="33">
        <f t="shared" si="26"/>
        <v>13005.999999999996</v>
      </c>
      <c r="N134" s="22">
        <f t="shared" si="27"/>
        <v>0</v>
      </c>
    </row>
    <row r="135" spans="1:14" x14ac:dyDescent="0.3">
      <c r="A135" s="5" t="s">
        <v>1215</v>
      </c>
      <c r="B135" s="5" t="s">
        <v>1216</v>
      </c>
      <c r="C135" s="5">
        <v>880</v>
      </c>
      <c r="D135" s="6">
        <v>151998</v>
      </c>
      <c r="E135" s="17" t="str">
        <f>VLOOKUP(A135,'forecast data dump'!$A$1:$H$3450,4,FALSE)</f>
        <v>16-Nov-20 A</v>
      </c>
      <c r="F135" s="17">
        <f>VLOOKUP(A135,'forecast data dump'!$A$1:$H$3450,5,FALSE)</f>
        <v>44530</v>
      </c>
      <c r="G135" s="13">
        <f>VLOOKUP(A135,'forecast data dump'!$A$1:$H$3450,8,FALSE)</f>
        <v>0.9</v>
      </c>
      <c r="H135" s="5" t="s">
        <v>3740</v>
      </c>
      <c r="I135" s="39">
        <f t="shared" si="24"/>
        <v>87.999999999999986</v>
      </c>
      <c r="J135" s="5"/>
      <c r="K135" s="5"/>
      <c r="L135" s="33">
        <f t="shared" si="25"/>
        <v>15199.799999999997</v>
      </c>
      <c r="M135" s="33">
        <f t="shared" si="26"/>
        <v>15199.799999999997</v>
      </c>
      <c r="N135" s="22">
        <f t="shared" si="27"/>
        <v>0</v>
      </c>
    </row>
    <row r="136" spans="1:14" x14ac:dyDescent="0.3">
      <c r="A136" s="5" t="s">
        <v>1215</v>
      </c>
      <c r="B136" s="5" t="s">
        <v>1216</v>
      </c>
      <c r="C136" s="5">
        <v>1760</v>
      </c>
      <c r="D136" s="6">
        <v>0</v>
      </c>
      <c r="E136" s="17" t="str">
        <f>VLOOKUP(A136,'forecast data dump'!$A$1:$H$3450,4,FALSE)</f>
        <v>16-Nov-20 A</v>
      </c>
      <c r="F136" s="17">
        <f>VLOOKUP(A136,'forecast data dump'!$A$1:$H$3450,5,FALSE)</f>
        <v>44530</v>
      </c>
      <c r="G136" s="13">
        <f>VLOOKUP(A136,'forecast data dump'!$A$1:$H$3450,8,FALSE)</f>
        <v>0.9</v>
      </c>
      <c r="H136" s="5" t="s">
        <v>3766</v>
      </c>
      <c r="I136" s="39">
        <f t="shared" si="24"/>
        <v>175.99999999999997</v>
      </c>
      <c r="J136" s="5"/>
      <c r="K136" s="5"/>
      <c r="L136" s="33">
        <f t="shared" si="25"/>
        <v>0</v>
      </c>
      <c r="M136" s="33">
        <f t="shared" si="26"/>
        <v>0</v>
      </c>
      <c r="N136" s="22">
        <f t="shared" si="27"/>
        <v>0</v>
      </c>
    </row>
    <row r="137" spans="1:14" x14ac:dyDescent="0.3">
      <c r="A137" s="3" t="s">
        <v>7838</v>
      </c>
      <c r="B137" s="3"/>
      <c r="C137" s="3"/>
      <c r="D137" s="4"/>
      <c r="E137" s="15"/>
      <c r="F137" s="15"/>
      <c r="G137" s="11"/>
      <c r="H137" s="3"/>
      <c r="I137" s="38"/>
      <c r="J137" s="3"/>
      <c r="K137" s="3"/>
      <c r="L137" s="32"/>
      <c r="M137" s="32"/>
      <c r="N137" s="20"/>
    </row>
    <row r="138" spans="1:14" x14ac:dyDescent="0.3">
      <c r="A138" s="5" t="s">
        <v>1273</v>
      </c>
      <c r="B138" s="5" t="s">
        <v>1274</v>
      </c>
      <c r="C138" s="5">
        <v>32</v>
      </c>
      <c r="D138" s="6">
        <v>0</v>
      </c>
      <c r="E138" s="17">
        <f>VLOOKUP(A138,'forecast data dump'!$A$1:$H$3450,4,FALSE)</f>
        <v>44438</v>
      </c>
      <c r="F138" s="17">
        <f>VLOOKUP(A138,'forecast data dump'!$A$1:$H$3450,5,FALSE)</f>
        <v>44441</v>
      </c>
      <c r="G138" s="13">
        <f>VLOOKUP(A138,'forecast data dump'!$A$1:$H$3450,8,FALSE)</f>
        <v>0</v>
      </c>
      <c r="H138" s="5" t="s">
        <v>3753</v>
      </c>
      <c r="I138" s="39">
        <f>C138*(1-G138)</f>
        <v>32</v>
      </c>
      <c r="J138" s="5"/>
      <c r="K138" s="5"/>
      <c r="L138" s="33">
        <f>D138*(1-G138)</f>
        <v>0</v>
      </c>
      <c r="M138" s="33">
        <f>IF(J138="",L138,(D138/C138)*J138)</f>
        <v>0</v>
      </c>
      <c r="N138" s="22">
        <f>L138-M138</f>
        <v>0</v>
      </c>
    </row>
    <row r="139" spans="1:14" x14ac:dyDescent="0.3">
      <c r="A139" s="5" t="s">
        <v>1273</v>
      </c>
      <c r="B139" s="5" t="s">
        <v>1274</v>
      </c>
      <c r="C139" s="5">
        <v>32</v>
      </c>
      <c r="D139" s="6">
        <v>5673</v>
      </c>
      <c r="E139" s="17">
        <f>VLOOKUP(A139,'forecast data dump'!$A$1:$H$3450,4,FALSE)</f>
        <v>44438</v>
      </c>
      <c r="F139" s="17">
        <f>VLOOKUP(A139,'forecast data dump'!$A$1:$H$3450,5,FALSE)</f>
        <v>44441</v>
      </c>
      <c r="G139" s="13">
        <f>VLOOKUP(A139,'forecast data dump'!$A$1:$H$3450,8,FALSE)</f>
        <v>0</v>
      </c>
      <c r="H139" s="5" t="s">
        <v>3740</v>
      </c>
      <c r="I139" s="39">
        <f>C139*(1-G139)</f>
        <v>32</v>
      </c>
      <c r="J139" s="5"/>
      <c r="K139" s="5"/>
      <c r="L139" s="33">
        <f>D139*(1-G139)</f>
        <v>5673</v>
      </c>
      <c r="M139" s="33">
        <f>IF(J139="",L139,(D139/C139)*J139)</f>
        <v>5673</v>
      </c>
      <c r="N139" s="22">
        <f>L139-M139</f>
        <v>0</v>
      </c>
    </row>
    <row r="140" spans="1:14" x14ac:dyDescent="0.3">
      <c r="A140" s="3" t="s">
        <v>7839</v>
      </c>
      <c r="B140" s="3"/>
      <c r="C140" s="3"/>
      <c r="D140" s="4"/>
      <c r="E140" s="15"/>
      <c r="F140" s="15"/>
      <c r="G140" s="11"/>
      <c r="H140" s="3"/>
      <c r="I140" s="38"/>
      <c r="J140" s="3"/>
      <c r="K140" s="3"/>
      <c r="L140" s="32"/>
      <c r="M140" s="32"/>
      <c r="N140" s="20"/>
    </row>
    <row r="141" spans="1:14" x14ac:dyDescent="0.3">
      <c r="A141" s="5" t="s">
        <v>1253</v>
      </c>
      <c r="B141" s="5" t="s">
        <v>1254</v>
      </c>
      <c r="C141" s="5">
        <v>32</v>
      </c>
      <c r="D141" s="6">
        <v>0</v>
      </c>
      <c r="E141" s="17">
        <f>VLOOKUP(A141,'forecast data dump'!$A$1:$H$3450,4,FALSE)</f>
        <v>44483</v>
      </c>
      <c r="F141" s="17">
        <f>VLOOKUP(A141,'forecast data dump'!$A$1:$H$3450,5,FALSE)</f>
        <v>44496</v>
      </c>
      <c r="G141" s="13">
        <f>VLOOKUP(A141,'forecast data dump'!$A$1:$H$3450,8,FALSE)</f>
        <v>0</v>
      </c>
      <c r="H141" s="5" t="s">
        <v>3753</v>
      </c>
      <c r="I141" s="39">
        <f>C141*(1-G141)</f>
        <v>32</v>
      </c>
      <c r="J141" s="5"/>
      <c r="K141" s="5"/>
      <c r="L141" s="33">
        <f>D141*(1-G141)</f>
        <v>0</v>
      </c>
      <c r="M141" s="33">
        <f>IF(J141="",L141,(D141/C141)*J141)</f>
        <v>0</v>
      </c>
      <c r="N141" s="22">
        <f>L141-M141</f>
        <v>0</v>
      </c>
    </row>
    <row r="142" spans="1:14" x14ac:dyDescent="0.3">
      <c r="A142" s="5" t="s">
        <v>1253</v>
      </c>
      <c r="B142" s="5" t="s">
        <v>1254</v>
      </c>
      <c r="C142" s="5">
        <v>32</v>
      </c>
      <c r="D142" s="6">
        <v>5673</v>
      </c>
      <c r="E142" s="17">
        <f>VLOOKUP(A142,'forecast data dump'!$A$1:$H$3450,4,FALSE)</f>
        <v>44483</v>
      </c>
      <c r="F142" s="17">
        <f>VLOOKUP(A142,'forecast data dump'!$A$1:$H$3450,5,FALSE)</f>
        <v>44496</v>
      </c>
      <c r="G142" s="13">
        <f>VLOOKUP(A142,'forecast data dump'!$A$1:$H$3450,8,FALSE)</f>
        <v>0</v>
      </c>
      <c r="H142" s="5" t="s">
        <v>3740</v>
      </c>
      <c r="I142" s="39">
        <f>C142*(1-G142)</f>
        <v>32</v>
      </c>
      <c r="J142" s="5"/>
      <c r="K142" s="5"/>
      <c r="L142" s="33">
        <f>D142*(1-G142)</f>
        <v>5673</v>
      </c>
      <c r="M142" s="33">
        <f>IF(J142="",L142,(D142/C142)*J142)</f>
        <v>5673</v>
      </c>
      <c r="N142" s="22">
        <f>L142-M142</f>
        <v>0</v>
      </c>
    </row>
    <row r="143" spans="1:14" x14ac:dyDescent="0.3">
      <c r="A143" s="3" t="s">
        <v>7905</v>
      </c>
      <c r="B143" s="3"/>
      <c r="C143" s="3"/>
      <c r="D143" s="4"/>
      <c r="E143" s="15"/>
      <c r="F143" s="15"/>
      <c r="G143" s="11"/>
      <c r="H143" s="3"/>
      <c r="I143" s="38"/>
      <c r="J143" s="3"/>
      <c r="K143" s="3"/>
      <c r="L143" s="32"/>
      <c r="M143" s="32"/>
      <c r="N143" s="20"/>
    </row>
    <row r="144" spans="1:14" x14ac:dyDescent="0.3">
      <c r="A144" s="5" t="s">
        <v>1288</v>
      </c>
      <c r="B144" s="5" t="s">
        <v>1289</v>
      </c>
      <c r="C144" s="5">
        <v>80</v>
      </c>
      <c r="D144" s="6">
        <v>13768</v>
      </c>
      <c r="E144" s="17" t="str">
        <f>VLOOKUP(A144,'forecast data dump'!$A$1:$H$3450,4,FALSE)</f>
        <v>17-Dec-19 A</v>
      </c>
      <c r="F144" s="17">
        <f>VLOOKUP(A144,'forecast data dump'!$A$1:$H$3450,5,FALSE)</f>
        <v>44407</v>
      </c>
      <c r="G144" s="13">
        <f>VLOOKUP(A144,'forecast data dump'!$A$1:$H$3450,8,FALSE)</f>
        <v>0.95</v>
      </c>
      <c r="H144" s="5" t="s">
        <v>3740</v>
      </c>
      <c r="I144" s="39">
        <f t="shared" ref="I144:I153" si="28">C144*(1-G144)</f>
        <v>4.0000000000000036</v>
      </c>
      <c r="J144" s="5"/>
      <c r="K144" s="5"/>
      <c r="L144" s="33">
        <f t="shared" ref="L144:L153" si="29">D144*(1-G144)</f>
        <v>688.40000000000066</v>
      </c>
      <c r="M144" s="33">
        <f t="shared" ref="M144:M153" si="30">IF(J144="",L144,(D144/C144)*J144)</f>
        <v>688.40000000000066</v>
      </c>
      <c r="N144" s="22">
        <f t="shared" ref="N144:N153" si="31">L144-M144</f>
        <v>0</v>
      </c>
    </row>
    <row r="145" spans="1:14" x14ac:dyDescent="0.3">
      <c r="A145" s="5" t="s">
        <v>1288</v>
      </c>
      <c r="B145" s="5" t="s">
        <v>1289</v>
      </c>
      <c r="C145" s="5">
        <v>240</v>
      </c>
      <c r="D145" s="6">
        <v>0</v>
      </c>
      <c r="E145" s="17" t="str">
        <f>VLOOKUP(A145,'forecast data dump'!$A$1:$H$3450,4,FALSE)</f>
        <v>17-Dec-19 A</v>
      </c>
      <c r="F145" s="17">
        <f>VLOOKUP(A145,'forecast data dump'!$A$1:$H$3450,5,FALSE)</f>
        <v>44407</v>
      </c>
      <c r="G145" s="13">
        <f>VLOOKUP(A145,'forecast data dump'!$A$1:$H$3450,8,FALSE)</f>
        <v>0.95</v>
      </c>
      <c r="H145" s="5" t="s">
        <v>3767</v>
      </c>
      <c r="I145" s="39">
        <f t="shared" si="28"/>
        <v>12.000000000000011</v>
      </c>
      <c r="J145" s="5"/>
      <c r="K145" s="5"/>
      <c r="L145" s="33">
        <f t="shared" si="29"/>
        <v>0</v>
      </c>
      <c r="M145" s="33">
        <f t="shared" si="30"/>
        <v>0</v>
      </c>
      <c r="N145" s="22">
        <f t="shared" si="31"/>
        <v>0</v>
      </c>
    </row>
    <row r="146" spans="1:14" x14ac:dyDescent="0.3">
      <c r="A146" s="5" t="s">
        <v>1288</v>
      </c>
      <c r="B146" s="5" t="s">
        <v>1289</v>
      </c>
      <c r="C146" s="5">
        <v>240</v>
      </c>
      <c r="D146" s="6">
        <v>30362</v>
      </c>
      <c r="E146" s="17" t="str">
        <f>VLOOKUP(A146,'forecast data dump'!$A$1:$H$3450,4,FALSE)</f>
        <v>17-Dec-19 A</v>
      </c>
      <c r="F146" s="17">
        <f>VLOOKUP(A146,'forecast data dump'!$A$1:$H$3450,5,FALSE)</f>
        <v>44407</v>
      </c>
      <c r="G146" s="13">
        <f>VLOOKUP(A146,'forecast data dump'!$A$1:$H$3450,8,FALSE)</f>
        <v>0.95</v>
      </c>
      <c r="H146" s="5" t="s">
        <v>3746</v>
      </c>
      <c r="I146" s="39">
        <f t="shared" si="28"/>
        <v>12.000000000000011</v>
      </c>
      <c r="J146" s="5"/>
      <c r="K146" s="5"/>
      <c r="L146" s="33">
        <f t="shared" si="29"/>
        <v>1518.1000000000013</v>
      </c>
      <c r="M146" s="33">
        <f t="shared" si="30"/>
        <v>1518.1000000000013</v>
      </c>
      <c r="N146" s="22">
        <f t="shared" si="31"/>
        <v>0</v>
      </c>
    </row>
    <row r="147" spans="1:14" x14ac:dyDescent="0.3">
      <c r="A147" s="5" t="s">
        <v>1290</v>
      </c>
      <c r="B147" s="5" t="s">
        <v>1291</v>
      </c>
      <c r="C147" s="5">
        <v>80</v>
      </c>
      <c r="D147" s="6">
        <v>13768</v>
      </c>
      <c r="E147" s="17" t="str">
        <f>VLOOKUP(A147,'forecast data dump'!$A$1:$H$3450,4,FALSE)</f>
        <v>03-Nov-20 A</v>
      </c>
      <c r="F147" s="17">
        <f>VLOOKUP(A147,'forecast data dump'!$A$1:$H$3450,5,FALSE)</f>
        <v>44438</v>
      </c>
      <c r="G147" s="13">
        <f>VLOOKUP(A147,'forecast data dump'!$A$1:$H$3450,8,FALSE)</f>
        <v>0.6</v>
      </c>
      <c r="H147" s="5" t="s">
        <v>3740</v>
      </c>
      <c r="I147" s="39">
        <f t="shared" si="28"/>
        <v>32</v>
      </c>
      <c r="J147" s="5"/>
      <c r="K147" s="5"/>
      <c r="L147" s="33">
        <f t="shared" si="29"/>
        <v>5507.2000000000007</v>
      </c>
      <c r="M147" s="33">
        <f t="shared" si="30"/>
        <v>5507.2000000000007</v>
      </c>
      <c r="N147" s="22">
        <f t="shared" si="31"/>
        <v>0</v>
      </c>
    </row>
    <row r="148" spans="1:14" x14ac:dyDescent="0.3">
      <c r="A148" s="5" t="s">
        <v>1290</v>
      </c>
      <c r="B148" s="5" t="s">
        <v>1291</v>
      </c>
      <c r="C148" s="5">
        <v>100</v>
      </c>
      <c r="D148" s="6">
        <v>0</v>
      </c>
      <c r="E148" s="17" t="str">
        <f>VLOOKUP(A148,'forecast data dump'!$A$1:$H$3450,4,FALSE)</f>
        <v>03-Nov-20 A</v>
      </c>
      <c r="F148" s="17">
        <f>VLOOKUP(A148,'forecast data dump'!$A$1:$H$3450,5,FALSE)</f>
        <v>44438</v>
      </c>
      <c r="G148" s="13">
        <f>VLOOKUP(A148,'forecast data dump'!$A$1:$H$3450,8,FALSE)</f>
        <v>0.6</v>
      </c>
      <c r="H148" s="5" t="s">
        <v>3770</v>
      </c>
      <c r="I148" s="39">
        <f t="shared" si="28"/>
        <v>40</v>
      </c>
      <c r="J148" s="5"/>
      <c r="K148" s="5"/>
      <c r="L148" s="33">
        <f t="shared" si="29"/>
        <v>0</v>
      </c>
      <c r="M148" s="33">
        <f t="shared" si="30"/>
        <v>0</v>
      </c>
      <c r="N148" s="22">
        <f t="shared" si="31"/>
        <v>0</v>
      </c>
    </row>
    <row r="149" spans="1:14" x14ac:dyDescent="0.3">
      <c r="A149" s="5" t="s">
        <v>1290</v>
      </c>
      <c r="B149" s="5" t="s">
        <v>1291</v>
      </c>
      <c r="C149" s="5">
        <v>200</v>
      </c>
      <c r="D149" s="6">
        <v>0</v>
      </c>
      <c r="E149" s="17" t="str">
        <f>VLOOKUP(A149,'forecast data dump'!$A$1:$H$3450,4,FALSE)</f>
        <v>03-Nov-20 A</v>
      </c>
      <c r="F149" s="17">
        <f>VLOOKUP(A149,'forecast data dump'!$A$1:$H$3450,5,FALSE)</f>
        <v>44438</v>
      </c>
      <c r="G149" s="13">
        <f>VLOOKUP(A149,'forecast data dump'!$A$1:$H$3450,8,FALSE)</f>
        <v>0.6</v>
      </c>
      <c r="H149" s="5" t="s">
        <v>3767</v>
      </c>
      <c r="I149" s="39">
        <f t="shared" si="28"/>
        <v>80</v>
      </c>
      <c r="J149" s="5"/>
      <c r="K149" s="5"/>
      <c r="L149" s="33">
        <f t="shared" si="29"/>
        <v>0</v>
      </c>
      <c r="M149" s="33">
        <f t="shared" si="30"/>
        <v>0</v>
      </c>
      <c r="N149" s="22">
        <f t="shared" si="31"/>
        <v>0</v>
      </c>
    </row>
    <row r="150" spans="1:14" x14ac:dyDescent="0.3">
      <c r="A150" s="5" t="s">
        <v>1290</v>
      </c>
      <c r="B150" s="5" t="s">
        <v>1291</v>
      </c>
      <c r="C150" s="5">
        <v>80</v>
      </c>
      <c r="D150" s="6">
        <v>10121</v>
      </c>
      <c r="E150" s="17" t="str">
        <f>VLOOKUP(A150,'forecast data dump'!$A$1:$H$3450,4,FALSE)</f>
        <v>03-Nov-20 A</v>
      </c>
      <c r="F150" s="17">
        <f>VLOOKUP(A150,'forecast data dump'!$A$1:$H$3450,5,FALSE)</f>
        <v>44438</v>
      </c>
      <c r="G150" s="13">
        <f>VLOOKUP(A150,'forecast data dump'!$A$1:$H$3450,8,FALSE)</f>
        <v>0.6</v>
      </c>
      <c r="H150" s="5" t="s">
        <v>3746</v>
      </c>
      <c r="I150" s="39">
        <f t="shared" si="28"/>
        <v>32</v>
      </c>
      <c r="J150" s="5"/>
      <c r="K150" s="5"/>
      <c r="L150" s="33">
        <f t="shared" si="29"/>
        <v>4048.4</v>
      </c>
      <c r="M150" s="33">
        <f t="shared" si="30"/>
        <v>4048.4</v>
      </c>
      <c r="N150" s="22">
        <f t="shared" si="31"/>
        <v>0</v>
      </c>
    </row>
    <row r="151" spans="1:14" x14ac:dyDescent="0.3">
      <c r="A151" s="5" t="s">
        <v>1292</v>
      </c>
      <c r="B151" s="5" t="s">
        <v>1293</v>
      </c>
      <c r="C151" s="5">
        <v>64</v>
      </c>
      <c r="D151" s="6">
        <v>11015</v>
      </c>
      <c r="E151" s="17">
        <f>VLOOKUP(A151,'forecast data dump'!$A$1:$H$3450,4,FALSE)</f>
        <v>44379</v>
      </c>
      <c r="F151" s="17">
        <f>VLOOKUP(A151,'forecast data dump'!$A$1:$H$3450,5,FALSE)</f>
        <v>44407</v>
      </c>
      <c r="G151" s="13">
        <f>VLOOKUP(A151,'forecast data dump'!$A$1:$H$3450,8,FALSE)</f>
        <v>0</v>
      </c>
      <c r="H151" s="5" t="s">
        <v>3740</v>
      </c>
      <c r="I151" s="39">
        <f t="shared" si="28"/>
        <v>64</v>
      </c>
      <c r="J151" s="5"/>
      <c r="K151" s="5"/>
      <c r="L151" s="33">
        <f t="shared" si="29"/>
        <v>11015</v>
      </c>
      <c r="M151" s="33">
        <f t="shared" si="30"/>
        <v>11015</v>
      </c>
      <c r="N151" s="22">
        <f t="shared" si="31"/>
        <v>0</v>
      </c>
    </row>
    <row r="152" spans="1:14" x14ac:dyDescent="0.3">
      <c r="A152" s="5" t="s">
        <v>1292</v>
      </c>
      <c r="B152" s="5" t="s">
        <v>1293</v>
      </c>
      <c r="C152" s="5">
        <v>60</v>
      </c>
      <c r="D152" s="6">
        <v>0</v>
      </c>
      <c r="E152" s="17">
        <f>VLOOKUP(A152,'forecast data dump'!$A$1:$H$3450,4,FALSE)</f>
        <v>44379</v>
      </c>
      <c r="F152" s="17">
        <f>VLOOKUP(A152,'forecast data dump'!$A$1:$H$3450,5,FALSE)</f>
        <v>44407</v>
      </c>
      <c r="G152" s="13">
        <f>VLOOKUP(A152,'forecast data dump'!$A$1:$H$3450,8,FALSE)</f>
        <v>0</v>
      </c>
      <c r="H152" s="5" t="s">
        <v>3770</v>
      </c>
      <c r="I152" s="39">
        <f t="shared" si="28"/>
        <v>60</v>
      </c>
      <c r="J152" s="5"/>
      <c r="K152" s="5"/>
      <c r="L152" s="33">
        <f t="shared" si="29"/>
        <v>0</v>
      </c>
      <c r="M152" s="33">
        <f t="shared" si="30"/>
        <v>0</v>
      </c>
      <c r="N152" s="22">
        <f t="shared" si="31"/>
        <v>0</v>
      </c>
    </row>
    <row r="153" spans="1:14" x14ac:dyDescent="0.3">
      <c r="A153" s="5" t="s">
        <v>1292</v>
      </c>
      <c r="B153" s="5" t="s">
        <v>1293</v>
      </c>
      <c r="C153" s="5">
        <v>80</v>
      </c>
      <c r="D153" s="6">
        <v>10121</v>
      </c>
      <c r="E153" s="17">
        <f>VLOOKUP(A153,'forecast data dump'!$A$1:$H$3450,4,FALSE)</f>
        <v>44379</v>
      </c>
      <c r="F153" s="17">
        <f>VLOOKUP(A153,'forecast data dump'!$A$1:$H$3450,5,FALSE)</f>
        <v>44407</v>
      </c>
      <c r="G153" s="13">
        <f>VLOOKUP(A153,'forecast data dump'!$A$1:$H$3450,8,FALSE)</f>
        <v>0</v>
      </c>
      <c r="H153" s="5" t="s">
        <v>3746</v>
      </c>
      <c r="I153" s="39">
        <f t="shared" si="28"/>
        <v>80</v>
      </c>
      <c r="J153" s="5"/>
      <c r="K153" s="5"/>
      <c r="L153" s="33">
        <f t="shared" si="29"/>
        <v>10121</v>
      </c>
      <c r="M153" s="33">
        <f t="shared" si="30"/>
        <v>10121</v>
      </c>
      <c r="N153" s="22">
        <f t="shared" si="31"/>
        <v>0</v>
      </c>
    </row>
    <row r="154" spans="1:14" x14ac:dyDescent="0.3">
      <c r="A154" s="3" t="s">
        <v>7840</v>
      </c>
      <c r="B154" s="3"/>
      <c r="C154" s="3"/>
      <c r="D154" s="4"/>
      <c r="E154" s="15"/>
      <c r="F154" s="15"/>
      <c r="G154" s="11"/>
      <c r="H154" s="3"/>
      <c r="I154" s="38"/>
      <c r="J154" s="3"/>
      <c r="K154" s="3"/>
      <c r="L154" s="32"/>
      <c r="M154" s="32"/>
      <c r="N154" s="20"/>
    </row>
    <row r="155" spans="1:14" x14ac:dyDescent="0.3">
      <c r="A155" s="5" t="s">
        <v>1277</v>
      </c>
      <c r="B155" s="5" t="s">
        <v>1278</v>
      </c>
      <c r="C155" s="5">
        <v>64</v>
      </c>
      <c r="D155" s="6">
        <v>0</v>
      </c>
      <c r="E155" s="17">
        <f>VLOOKUP(A155,'forecast data dump'!$A$1:$H$3450,4,FALSE)</f>
        <v>44410</v>
      </c>
      <c r="F155" s="17">
        <f>VLOOKUP(A155,'forecast data dump'!$A$1:$H$3450,5,FALSE)</f>
        <v>44495</v>
      </c>
      <c r="G155" s="13">
        <f>VLOOKUP(A155,'forecast data dump'!$A$1:$H$3450,8,FALSE)</f>
        <v>0</v>
      </c>
      <c r="H155" s="5" t="s">
        <v>3770</v>
      </c>
      <c r="I155" s="39">
        <f t="shared" ref="I155:I163" si="32">C155*(1-G155)</f>
        <v>64</v>
      </c>
      <c r="J155" s="5"/>
      <c r="K155" s="5"/>
      <c r="L155" s="33">
        <f t="shared" ref="L155:L163" si="33">D155*(1-G155)</f>
        <v>0</v>
      </c>
      <c r="M155" s="33">
        <f t="shared" ref="M155:M163" si="34">IF(J155="",L155,(D155/C155)*J155)</f>
        <v>0</v>
      </c>
      <c r="N155" s="22">
        <f t="shared" ref="N155:N163" si="35">L155-M155</f>
        <v>0</v>
      </c>
    </row>
    <row r="156" spans="1:14" x14ac:dyDescent="0.3">
      <c r="A156" s="5" t="s">
        <v>1277</v>
      </c>
      <c r="B156" s="5" t="s">
        <v>1278</v>
      </c>
      <c r="C156" s="5">
        <v>64</v>
      </c>
      <c r="D156" s="6">
        <v>11015</v>
      </c>
      <c r="E156" s="17">
        <f>VLOOKUP(A156,'forecast data dump'!$A$1:$H$3450,4,FALSE)</f>
        <v>44410</v>
      </c>
      <c r="F156" s="17">
        <f>VLOOKUP(A156,'forecast data dump'!$A$1:$H$3450,5,FALSE)</f>
        <v>44495</v>
      </c>
      <c r="G156" s="13">
        <f>VLOOKUP(A156,'forecast data dump'!$A$1:$H$3450,8,FALSE)</f>
        <v>0</v>
      </c>
      <c r="H156" s="5" t="s">
        <v>3740</v>
      </c>
      <c r="I156" s="39">
        <f t="shared" si="32"/>
        <v>64</v>
      </c>
      <c r="J156" s="5"/>
      <c r="K156" s="5"/>
      <c r="L156" s="33">
        <f t="shared" si="33"/>
        <v>11015</v>
      </c>
      <c r="M156" s="33">
        <f t="shared" si="34"/>
        <v>11015</v>
      </c>
      <c r="N156" s="22">
        <f t="shared" si="35"/>
        <v>0</v>
      </c>
    </row>
    <row r="157" spans="1:14" x14ac:dyDescent="0.3">
      <c r="A157" s="5" t="s">
        <v>1277</v>
      </c>
      <c r="B157" s="5" t="s">
        <v>1278</v>
      </c>
      <c r="C157" s="5">
        <v>406</v>
      </c>
      <c r="D157" s="6">
        <v>51363</v>
      </c>
      <c r="E157" s="17">
        <f>VLOOKUP(A157,'forecast data dump'!$A$1:$H$3450,4,FALSE)</f>
        <v>44410</v>
      </c>
      <c r="F157" s="17">
        <f>VLOOKUP(A157,'forecast data dump'!$A$1:$H$3450,5,FALSE)</f>
        <v>44495</v>
      </c>
      <c r="G157" s="13">
        <f>VLOOKUP(A157,'forecast data dump'!$A$1:$H$3450,8,FALSE)</f>
        <v>0</v>
      </c>
      <c r="H157" s="5" t="s">
        <v>3746</v>
      </c>
      <c r="I157" s="39">
        <f t="shared" si="32"/>
        <v>406</v>
      </c>
      <c r="J157" s="5"/>
      <c r="K157" s="5"/>
      <c r="L157" s="33">
        <f t="shared" si="33"/>
        <v>51363</v>
      </c>
      <c r="M157" s="33">
        <f t="shared" si="34"/>
        <v>51363</v>
      </c>
      <c r="N157" s="22">
        <f t="shared" si="35"/>
        <v>0</v>
      </c>
    </row>
    <row r="158" spans="1:14" x14ac:dyDescent="0.3">
      <c r="A158" s="5" t="s">
        <v>1279</v>
      </c>
      <c r="B158" s="5" t="s">
        <v>1280</v>
      </c>
      <c r="C158" s="5">
        <v>80</v>
      </c>
      <c r="D158" s="6">
        <v>10424</v>
      </c>
      <c r="E158" s="17">
        <f>VLOOKUP(A158,'forecast data dump'!$A$1:$H$3450,4,FALSE)</f>
        <v>44496</v>
      </c>
      <c r="F158" s="17">
        <f>VLOOKUP(A158,'forecast data dump'!$A$1:$H$3450,5,FALSE)</f>
        <v>44533</v>
      </c>
      <c r="G158" s="13">
        <f>VLOOKUP(A158,'forecast data dump'!$A$1:$H$3450,8,FALSE)</f>
        <v>0</v>
      </c>
      <c r="H158" s="5" t="s">
        <v>3746</v>
      </c>
      <c r="I158" s="39">
        <f t="shared" si="32"/>
        <v>80</v>
      </c>
      <c r="J158" s="5"/>
      <c r="K158" s="5"/>
      <c r="L158" s="33">
        <f t="shared" si="33"/>
        <v>10424</v>
      </c>
      <c r="M158" s="33">
        <f t="shared" si="34"/>
        <v>10424</v>
      </c>
      <c r="N158" s="22">
        <f t="shared" si="35"/>
        <v>0</v>
      </c>
    </row>
    <row r="159" spans="1:14" x14ac:dyDescent="0.3">
      <c r="A159" s="5" t="s">
        <v>1279</v>
      </c>
      <c r="B159" s="5" t="s">
        <v>1280</v>
      </c>
      <c r="C159" s="5">
        <v>320</v>
      </c>
      <c r="D159" s="6">
        <v>37615</v>
      </c>
      <c r="E159" s="17">
        <f>VLOOKUP(A159,'forecast data dump'!$A$1:$H$3450,4,FALSE)</f>
        <v>44496</v>
      </c>
      <c r="F159" s="17">
        <f>VLOOKUP(A159,'forecast data dump'!$A$1:$H$3450,5,FALSE)</f>
        <v>44533</v>
      </c>
      <c r="G159" s="13">
        <f>VLOOKUP(A159,'forecast data dump'!$A$1:$H$3450,8,FALSE)</f>
        <v>0</v>
      </c>
      <c r="H159" s="5" t="s">
        <v>3742</v>
      </c>
      <c r="I159" s="39">
        <f t="shared" si="32"/>
        <v>320</v>
      </c>
      <c r="J159" s="5"/>
      <c r="K159" s="5"/>
      <c r="L159" s="33">
        <f t="shared" si="33"/>
        <v>37615</v>
      </c>
      <c r="M159" s="33">
        <f t="shared" si="34"/>
        <v>37615</v>
      </c>
      <c r="N159" s="22">
        <f t="shared" si="35"/>
        <v>0</v>
      </c>
    </row>
    <row r="160" spans="1:14" x14ac:dyDescent="0.3">
      <c r="A160" s="5" t="s">
        <v>1279</v>
      </c>
      <c r="B160" s="5" t="s">
        <v>1280</v>
      </c>
      <c r="C160" s="5">
        <v>160</v>
      </c>
      <c r="D160" s="6">
        <v>0</v>
      </c>
      <c r="E160" s="17">
        <f>VLOOKUP(A160,'forecast data dump'!$A$1:$H$3450,4,FALSE)</f>
        <v>44496</v>
      </c>
      <c r="F160" s="17">
        <f>VLOOKUP(A160,'forecast data dump'!$A$1:$H$3450,5,FALSE)</f>
        <v>44533</v>
      </c>
      <c r="G160" s="13">
        <f>VLOOKUP(A160,'forecast data dump'!$A$1:$H$3450,8,FALSE)</f>
        <v>0</v>
      </c>
      <c r="H160" s="5" t="s">
        <v>3767</v>
      </c>
      <c r="I160" s="39">
        <f t="shared" si="32"/>
        <v>160</v>
      </c>
      <c r="J160" s="5"/>
      <c r="K160" s="5"/>
      <c r="L160" s="33">
        <f t="shared" si="33"/>
        <v>0</v>
      </c>
      <c r="M160" s="33">
        <f t="shared" si="34"/>
        <v>0</v>
      </c>
      <c r="N160" s="22">
        <f t="shared" si="35"/>
        <v>0</v>
      </c>
    </row>
    <row r="161" spans="1:14" x14ac:dyDescent="0.3">
      <c r="A161" s="5" t="s">
        <v>1281</v>
      </c>
      <c r="B161" s="5" t="s">
        <v>1282</v>
      </c>
      <c r="C161" s="5">
        <v>72</v>
      </c>
      <c r="D161" s="6">
        <v>12763</v>
      </c>
      <c r="E161" s="17">
        <f>VLOOKUP(A161,'forecast data dump'!$A$1:$H$3450,4,FALSE)</f>
        <v>44536</v>
      </c>
      <c r="F161" s="17">
        <f>VLOOKUP(A161,'forecast data dump'!$A$1:$H$3450,5,FALSE)</f>
        <v>44580</v>
      </c>
      <c r="G161" s="13">
        <f>VLOOKUP(A161,'forecast data dump'!$A$1:$H$3450,8,FALSE)</f>
        <v>0</v>
      </c>
      <c r="H161" s="5" t="s">
        <v>3740</v>
      </c>
      <c r="I161" s="39">
        <f t="shared" si="32"/>
        <v>72</v>
      </c>
      <c r="J161" s="5"/>
      <c r="K161" s="5"/>
      <c r="L161" s="33">
        <f t="shared" si="33"/>
        <v>12763</v>
      </c>
      <c r="M161" s="33">
        <f t="shared" si="34"/>
        <v>12763</v>
      </c>
      <c r="N161" s="22">
        <f t="shared" si="35"/>
        <v>0</v>
      </c>
    </row>
    <row r="162" spans="1:14" x14ac:dyDescent="0.3">
      <c r="A162" s="5" t="s">
        <v>1281</v>
      </c>
      <c r="B162" s="5" t="s">
        <v>1282</v>
      </c>
      <c r="C162" s="5">
        <v>108</v>
      </c>
      <c r="D162" s="6">
        <v>0</v>
      </c>
      <c r="E162" s="17">
        <f>VLOOKUP(A162,'forecast data dump'!$A$1:$H$3450,4,FALSE)</f>
        <v>44536</v>
      </c>
      <c r="F162" s="17">
        <f>VLOOKUP(A162,'forecast data dump'!$A$1:$H$3450,5,FALSE)</f>
        <v>44580</v>
      </c>
      <c r="G162" s="13">
        <f>VLOOKUP(A162,'forecast data dump'!$A$1:$H$3450,8,FALSE)</f>
        <v>0</v>
      </c>
      <c r="H162" s="5" t="s">
        <v>3753</v>
      </c>
      <c r="I162" s="39">
        <f t="shared" si="32"/>
        <v>108</v>
      </c>
      <c r="J162" s="5"/>
      <c r="K162" s="5"/>
      <c r="L162" s="33">
        <f t="shared" si="33"/>
        <v>0</v>
      </c>
      <c r="M162" s="33">
        <f t="shared" si="34"/>
        <v>0</v>
      </c>
      <c r="N162" s="22">
        <f t="shared" si="35"/>
        <v>0</v>
      </c>
    </row>
    <row r="163" spans="1:14" x14ac:dyDescent="0.3">
      <c r="A163" s="5" t="s">
        <v>1281</v>
      </c>
      <c r="B163" s="5" t="s">
        <v>1282</v>
      </c>
      <c r="C163" s="5">
        <v>108</v>
      </c>
      <c r="D163" s="6">
        <v>14073</v>
      </c>
      <c r="E163" s="17">
        <f>VLOOKUP(A163,'forecast data dump'!$A$1:$H$3450,4,FALSE)</f>
        <v>44536</v>
      </c>
      <c r="F163" s="17">
        <f>VLOOKUP(A163,'forecast data dump'!$A$1:$H$3450,5,FALSE)</f>
        <v>44580</v>
      </c>
      <c r="G163" s="13">
        <f>VLOOKUP(A163,'forecast data dump'!$A$1:$H$3450,8,FALSE)</f>
        <v>0</v>
      </c>
      <c r="H163" s="5" t="s">
        <v>3746</v>
      </c>
      <c r="I163" s="39">
        <f t="shared" si="32"/>
        <v>108</v>
      </c>
      <c r="J163" s="5"/>
      <c r="K163" s="5"/>
      <c r="L163" s="33">
        <f t="shared" si="33"/>
        <v>14073</v>
      </c>
      <c r="M163" s="33">
        <f t="shared" si="34"/>
        <v>14073</v>
      </c>
      <c r="N163" s="22">
        <f t="shared" si="35"/>
        <v>0</v>
      </c>
    </row>
    <row r="164" spans="1:14" x14ac:dyDescent="0.3">
      <c r="A164" s="3" t="s">
        <v>7906</v>
      </c>
      <c r="B164" s="3"/>
      <c r="C164" s="3"/>
      <c r="D164" s="4"/>
      <c r="E164" s="15"/>
      <c r="F164" s="15"/>
      <c r="G164" s="11"/>
      <c r="H164" s="3"/>
      <c r="I164" s="38"/>
      <c r="J164" s="3"/>
      <c r="K164" s="3"/>
      <c r="L164" s="32"/>
      <c r="M164" s="32"/>
      <c r="N164" s="20"/>
    </row>
    <row r="165" spans="1:14" x14ac:dyDescent="0.3">
      <c r="A165" s="5" t="s">
        <v>1147</v>
      </c>
      <c r="B165" s="5" t="s">
        <v>1148</v>
      </c>
      <c r="C165" s="5">
        <v>16</v>
      </c>
      <c r="D165" s="6">
        <v>2754</v>
      </c>
      <c r="E165" s="17" t="str">
        <f>VLOOKUP(A165,'forecast data dump'!$A$1:$H$3450,4,FALSE)</f>
        <v>24-Feb-20 A</v>
      </c>
      <c r="F165" s="17">
        <f>VLOOKUP(A165,'forecast data dump'!$A$1:$H$3450,5,FALSE)</f>
        <v>44407</v>
      </c>
      <c r="G165" s="13">
        <f>VLOOKUP(A165,'forecast data dump'!$A$1:$H$3450,8,FALSE)</f>
        <v>0.95</v>
      </c>
      <c r="H165" s="5" t="s">
        <v>3740</v>
      </c>
      <c r="I165" s="39">
        <f>C165*(1-G165)</f>
        <v>0.80000000000000071</v>
      </c>
      <c r="J165" s="5"/>
      <c r="K165" s="5"/>
      <c r="L165" s="33">
        <f>D165*(1-G165)</f>
        <v>137.70000000000013</v>
      </c>
      <c r="M165" s="33">
        <f>IF(J165="",L165,(D165/C165)*J165)</f>
        <v>137.70000000000013</v>
      </c>
      <c r="N165" s="22">
        <f>L165-M165</f>
        <v>0</v>
      </c>
    </row>
    <row r="166" spans="1:14" x14ac:dyDescent="0.3">
      <c r="A166" s="5" t="s">
        <v>1147</v>
      </c>
      <c r="B166" s="5" t="s">
        <v>1148</v>
      </c>
      <c r="C166" s="5">
        <v>80</v>
      </c>
      <c r="D166" s="6">
        <v>0</v>
      </c>
      <c r="E166" s="17" t="str">
        <f>VLOOKUP(A166,'forecast data dump'!$A$1:$H$3450,4,FALSE)</f>
        <v>24-Feb-20 A</v>
      </c>
      <c r="F166" s="17">
        <f>VLOOKUP(A166,'forecast data dump'!$A$1:$H$3450,5,FALSE)</f>
        <v>44407</v>
      </c>
      <c r="G166" s="13">
        <f>VLOOKUP(A166,'forecast data dump'!$A$1:$H$3450,8,FALSE)</f>
        <v>0.95</v>
      </c>
      <c r="H166" s="5" t="s">
        <v>3795</v>
      </c>
      <c r="I166" s="39">
        <f>C166*(1-G166)</f>
        <v>4.0000000000000036</v>
      </c>
      <c r="J166" s="5"/>
      <c r="K166" s="5"/>
      <c r="L166" s="33">
        <f>D166*(1-G166)</f>
        <v>0</v>
      </c>
      <c r="M166" s="33">
        <f>IF(J166="",L166,(D166/C166)*J166)</f>
        <v>0</v>
      </c>
      <c r="N166" s="22">
        <f>L166-M166</f>
        <v>0</v>
      </c>
    </row>
    <row r="167" spans="1:14" x14ac:dyDescent="0.3">
      <c r="A167" s="5" t="s">
        <v>1147</v>
      </c>
      <c r="B167" s="5" t="s">
        <v>1148</v>
      </c>
      <c r="C167" s="5">
        <v>40</v>
      </c>
      <c r="D167" s="6">
        <v>0</v>
      </c>
      <c r="E167" s="17" t="str">
        <f>VLOOKUP(A167,'forecast data dump'!$A$1:$H$3450,4,FALSE)</f>
        <v>24-Feb-20 A</v>
      </c>
      <c r="F167" s="17">
        <f>VLOOKUP(A167,'forecast data dump'!$A$1:$H$3450,5,FALSE)</f>
        <v>44407</v>
      </c>
      <c r="G167" s="13">
        <f>VLOOKUP(A167,'forecast data dump'!$A$1:$H$3450,8,FALSE)</f>
        <v>0.95</v>
      </c>
      <c r="H167" s="5" t="s">
        <v>3753</v>
      </c>
      <c r="I167" s="39">
        <f>C167*(1-G167)</f>
        <v>2.0000000000000018</v>
      </c>
      <c r="J167" s="5"/>
      <c r="K167" s="5"/>
      <c r="L167" s="33">
        <f>D167*(1-G167)</f>
        <v>0</v>
      </c>
      <c r="M167" s="33">
        <f>IF(J167="",L167,(D167/C167)*J167)</f>
        <v>0</v>
      </c>
      <c r="N167" s="22">
        <f>L167-M167</f>
        <v>0</v>
      </c>
    </row>
    <row r="168" spans="1:14" x14ac:dyDescent="0.3">
      <c r="A168" s="5" t="s">
        <v>1149</v>
      </c>
      <c r="B168" s="5" t="s">
        <v>1150</v>
      </c>
      <c r="C168" s="5">
        <v>12</v>
      </c>
      <c r="D168" s="6">
        <v>2065</v>
      </c>
      <c r="E168" s="17">
        <f>VLOOKUP(A168,'forecast data dump'!$A$1:$H$3450,4,FALSE)</f>
        <v>44410</v>
      </c>
      <c r="F168" s="17">
        <f>VLOOKUP(A168,'forecast data dump'!$A$1:$H$3450,5,FALSE)</f>
        <v>44421</v>
      </c>
      <c r="G168" s="13">
        <f>VLOOKUP(A168,'forecast data dump'!$A$1:$H$3450,8,FALSE)</f>
        <v>0</v>
      </c>
      <c r="H168" s="5" t="s">
        <v>3740</v>
      </c>
      <c r="I168" s="39">
        <f>C168*(1-G168)</f>
        <v>12</v>
      </c>
      <c r="J168" s="5"/>
      <c r="K168" s="5"/>
      <c r="L168" s="33">
        <f>D168*(1-G168)</f>
        <v>2065</v>
      </c>
      <c r="M168" s="33">
        <f>IF(J168="",L168,(D168/C168)*J168)</f>
        <v>2065</v>
      </c>
      <c r="N168" s="22">
        <f>L168-M168</f>
        <v>0</v>
      </c>
    </row>
    <row r="169" spans="1:14" x14ac:dyDescent="0.3">
      <c r="A169" s="5" t="s">
        <v>1149</v>
      </c>
      <c r="B169" s="5" t="s">
        <v>1150</v>
      </c>
      <c r="C169" s="5">
        <v>30</v>
      </c>
      <c r="D169" s="6">
        <v>0</v>
      </c>
      <c r="E169" s="17">
        <f>VLOOKUP(A169,'forecast data dump'!$A$1:$H$3450,4,FALSE)</f>
        <v>44410</v>
      </c>
      <c r="F169" s="17">
        <f>VLOOKUP(A169,'forecast data dump'!$A$1:$H$3450,5,FALSE)</f>
        <v>44421</v>
      </c>
      <c r="G169" s="13">
        <f>VLOOKUP(A169,'forecast data dump'!$A$1:$H$3450,8,FALSE)</f>
        <v>0</v>
      </c>
      <c r="H169" s="5" t="s">
        <v>3753</v>
      </c>
      <c r="I169" s="39">
        <f>C169*(1-G169)</f>
        <v>30</v>
      </c>
      <c r="J169" s="5"/>
      <c r="K169" s="5"/>
      <c r="L169" s="33">
        <f>D169*(1-G169)</f>
        <v>0</v>
      </c>
      <c r="M169" s="33">
        <f>IF(J169="",L169,(D169/C169)*J169)</f>
        <v>0</v>
      </c>
      <c r="N169" s="22">
        <f>L169-M169</f>
        <v>0</v>
      </c>
    </row>
    <row r="170" spans="1:14" x14ac:dyDescent="0.3">
      <c r="A170" s="3" t="s">
        <v>7841</v>
      </c>
      <c r="B170" s="3"/>
      <c r="C170" s="3"/>
      <c r="D170" s="4"/>
      <c r="E170" s="15"/>
      <c r="F170" s="15"/>
      <c r="G170" s="11"/>
      <c r="H170" s="3"/>
      <c r="I170" s="38"/>
      <c r="J170" s="3"/>
      <c r="K170" s="3"/>
      <c r="L170" s="32"/>
      <c r="M170" s="32"/>
      <c r="N170" s="20"/>
    </row>
    <row r="171" spans="1:14" x14ac:dyDescent="0.3">
      <c r="A171" s="5" t="s">
        <v>1162</v>
      </c>
      <c r="B171" s="5" t="s">
        <v>1163</v>
      </c>
      <c r="C171" s="5">
        <v>64</v>
      </c>
      <c r="D171" s="6">
        <v>11015</v>
      </c>
      <c r="E171" s="17" t="str">
        <f>VLOOKUP(A171,'forecast data dump'!$A$1:$H$3450,4,FALSE)</f>
        <v>15-Mar-21 A</v>
      </c>
      <c r="F171" s="17">
        <f>VLOOKUP(A171,'forecast data dump'!$A$1:$H$3450,5,FALSE)</f>
        <v>44424</v>
      </c>
      <c r="G171" s="13">
        <f>VLOOKUP(A171,'forecast data dump'!$A$1:$H$3450,8,FALSE)</f>
        <v>0.6</v>
      </c>
      <c r="H171" s="5" t="s">
        <v>3740</v>
      </c>
      <c r="I171" s="39">
        <f t="shared" ref="I171:I177" si="36">C171*(1-G171)</f>
        <v>25.6</v>
      </c>
      <c r="J171" s="5"/>
      <c r="K171" s="5"/>
      <c r="L171" s="33">
        <f t="shared" ref="L171:L177" si="37">D171*(1-G171)</f>
        <v>4406</v>
      </c>
      <c r="M171" s="33">
        <f t="shared" ref="M171:M177" si="38">IF(J171="",L171,(D171/C171)*J171)</f>
        <v>4406</v>
      </c>
      <c r="N171" s="22">
        <f t="shared" ref="N171:N177" si="39">L171-M171</f>
        <v>0</v>
      </c>
    </row>
    <row r="172" spans="1:14" x14ac:dyDescent="0.3">
      <c r="A172" s="5" t="s">
        <v>1162</v>
      </c>
      <c r="B172" s="5" t="s">
        <v>1163</v>
      </c>
      <c r="C172" s="5">
        <v>64</v>
      </c>
      <c r="D172" s="6">
        <v>0</v>
      </c>
      <c r="E172" s="17" t="str">
        <f>VLOOKUP(A172,'forecast data dump'!$A$1:$H$3450,4,FALSE)</f>
        <v>15-Mar-21 A</v>
      </c>
      <c r="F172" s="17">
        <f>VLOOKUP(A172,'forecast data dump'!$A$1:$H$3450,5,FALSE)</f>
        <v>44424</v>
      </c>
      <c r="G172" s="13">
        <f>VLOOKUP(A172,'forecast data dump'!$A$1:$H$3450,8,FALSE)</f>
        <v>0.6</v>
      </c>
      <c r="H172" s="5" t="s">
        <v>3753</v>
      </c>
      <c r="I172" s="39">
        <f t="shared" si="36"/>
        <v>25.6</v>
      </c>
      <c r="J172" s="5"/>
      <c r="K172" s="5"/>
      <c r="L172" s="33">
        <f t="shared" si="37"/>
        <v>0</v>
      </c>
      <c r="M172" s="33">
        <f t="shared" si="38"/>
        <v>0</v>
      </c>
      <c r="N172" s="22">
        <f t="shared" si="39"/>
        <v>0</v>
      </c>
    </row>
    <row r="173" spans="1:14" x14ac:dyDescent="0.3">
      <c r="A173" s="5" t="s">
        <v>1162</v>
      </c>
      <c r="B173" s="5" t="s">
        <v>1163</v>
      </c>
      <c r="C173" s="5">
        <v>560</v>
      </c>
      <c r="D173" s="6">
        <v>70845</v>
      </c>
      <c r="E173" s="17" t="str">
        <f>VLOOKUP(A173,'forecast data dump'!$A$1:$H$3450,4,FALSE)</f>
        <v>15-Mar-21 A</v>
      </c>
      <c r="F173" s="17">
        <f>VLOOKUP(A173,'forecast data dump'!$A$1:$H$3450,5,FALSE)</f>
        <v>44424</v>
      </c>
      <c r="G173" s="13">
        <f>VLOOKUP(A173,'forecast data dump'!$A$1:$H$3450,8,FALSE)</f>
        <v>0.6</v>
      </c>
      <c r="H173" s="5" t="s">
        <v>3746</v>
      </c>
      <c r="I173" s="39">
        <f t="shared" si="36"/>
        <v>224</v>
      </c>
      <c r="J173" s="5"/>
      <c r="K173" s="5"/>
      <c r="L173" s="33">
        <f t="shared" si="37"/>
        <v>28338</v>
      </c>
      <c r="M173" s="33">
        <f t="shared" si="38"/>
        <v>28338</v>
      </c>
      <c r="N173" s="22">
        <f t="shared" si="39"/>
        <v>0</v>
      </c>
    </row>
    <row r="174" spans="1:14" x14ac:dyDescent="0.3">
      <c r="A174" s="5" t="s">
        <v>1166</v>
      </c>
      <c r="B174" s="5" t="s">
        <v>1167</v>
      </c>
      <c r="C174" s="5">
        <v>128</v>
      </c>
      <c r="D174" s="6">
        <v>22690</v>
      </c>
      <c r="E174" s="17">
        <f>VLOOKUP(A174,'forecast data dump'!$A$1:$H$3450,4,FALSE)</f>
        <v>44543</v>
      </c>
      <c r="F174" s="17">
        <f>VLOOKUP(A174,'forecast data dump'!$A$1:$H$3450,5,FALSE)</f>
        <v>44572</v>
      </c>
      <c r="G174" s="13">
        <f>VLOOKUP(A174,'forecast data dump'!$A$1:$H$3450,8,FALSE)</f>
        <v>0</v>
      </c>
      <c r="H174" s="5" t="s">
        <v>3740</v>
      </c>
      <c r="I174" s="39">
        <f t="shared" si="36"/>
        <v>128</v>
      </c>
      <c r="J174" s="5"/>
      <c r="K174" s="5"/>
      <c r="L174" s="33">
        <f t="shared" si="37"/>
        <v>22690</v>
      </c>
      <c r="M174" s="33">
        <f t="shared" si="38"/>
        <v>22690</v>
      </c>
      <c r="N174" s="22">
        <f t="shared" si="39"/>
        <v>0</v>
      </c>
    </row>
    <row r="175" spans="1:14" x14ac:dyDescent="0.3">
      <c r="A175" s="5" t="s">
        <v>1166</v>
      </c>
      <c r="B175" s="5" t="s">
        <v>1167</v>
      </c>
      <c r="C175" s="5">
        <v>192</v>
      </c>
      <c r="D175" s="6">
        <v>0</v>
      </c>
      <c r="E175" s="17">
        <f>VLOOKUP(A175,'forecast data dump'!$A$1:$H$3450,4,FALSE)</f>
        <v>44543</v>
      </c>
      <c r="F175" s="17">
        <f>VLOOKUP(A175,'forecast data dump'!$A$1:$H$3450,5,FALSE)</f>
        <v>44572</v>
      </c>
      <c r="G175" s="13">
        <f>VLOOKUP(A175,'forecast data dump'!$A$1:$H$3450,8,FALSE)</f>
        <v>0</v>
      </c>
      <c r="H175" s="5" t="s">
        <v>3753</v>
      </c>
      <c r="I175" s="39">
        <f t="shared" si="36"/>
        <v>192</v>
      </c>
      <c r="J175" s="5"/>
      <c r="K175" s="5"/>
      <c r="L175" s="33">
        <f t="shared" si="37"/>
        <v>0</v>
      </c>
      <c r="M175" s="33">
        <f t="shared" si="38"/>
        <v>0</v>
      </c>
      <c r="N175" s="22">
        <f t="shared" si="39"/>
        <v>0</v>
      </c>
    </row>
    <row r="176" spans="1:14" x14ac:dyDescent="0.3">
      <c r="A176" s="5" t="s">
        <v>1166</v>
      </c>
      <c r="B176" s="5" t="s">
        <v>1167</v>
      </c>
      <c r="C176" s="5">
        <v>320</v>
      </c>
      <c r="D176" s="6">
        <v>41698</v>
      </c>
      <c r="E176" s="17">
        <f>VLOOKUP(A176,'forecast data dump'!$A$1:$H$3450,4,FALSE)</f>
        <v>44543</v>
      </c>
      <c r="F176" s="17">
        <f>VLOOKUP(A176,'forecast data dump'!$A$1:$H$3450,5,FALSE)</f>
        <v>44572</v>
      </c>
      <c r="G176" s="13">
        <f>VLOOKUP(A176,'forecast data dump'!$A$1:$H$3450,8,FALSE)</f>
        <v>0</v>
      </c>
      <c r="H176" s="5" t="s">
        <v>3746</v>
      </c>
      <c r="I176" s="39">
        <f t="shared" si="36"/>
        <v>320</v>
      </c>
      <c r="J176" s="5"/>
      <c r="K176" s="5"/>
      <c r="L176" s="33">
        <f t="shared" si="37"/>
        <v>41698</v>
      </c>
      <c r="M176" s="33">
        <f t="shared" si="38"/>
        <v>41698</v>
      </c>
      <c r="N176" s="22">
        <f t="shared" si="39"/>
        <v>0</v>
      </c>
    </row>
    <row r="177" spans="1:14" x14ac:dyDescent="0.3">
      <c r="A177" s="5" t="s">
        <v>1170</v>
      </c>
      <c r="B177" s="5" t="s">
        <v>1171</v>
      </c>
      <c r="C177" s="5">
        <v>144</v>
      </c>
      <c r="D177" s="6">
        <v>18764</v>
      </c>
      <c r="E177" s="17">
        <f>VLOOKUP(A177,'forecast data dump'!$A$1:$H$3450,4,FALSE)</f>
        <v>44573</v>
      </c>
      <c r="F177" s="17">
        <f>VLOOKUP(A177,'forecast data dump'!$A$1:$H$3450,5,FALSE)</f>
        <v>44596</v>
      </c>
      <c r="G177" s="13">
        <f>VLOOKUP(A177,'forecast data dump'!$A$1:$H$3450,8,FALSE)</f>
        <v>0</v>
      </c>
      <c r="H177" s="5" t="s">
        <v>3746</v>
      </c>
      <c r="I177" s="39">
        <f t="shared" si="36"/>
        <v>144</v>
      </c>
      <c r="J177" s="5"/>
      <c r="K177" s="5"/>
      <c r="L177" s="33">
        <f t="shared" si="37"/>
        <v>18764</v>
      </c>
      <c r="M177" s="33">
        <f t="shared" si="38"/>
        <v>18764</v>
      </c>
      <c r="N177" s="22">
        <f t="shared" si="39"/>
        <v>0</v>
      </c>
    </row>
    <row r="178" spans="1:14" x14ac:dyDescent="0.3">
      <c r="A178" s="3" t="s">
        <v>7842</v>
      </c>
      <c r="B178" s="3"/>
      <c r="C178" s="3"/>
      <c r="D178" s="4"/>
      <c r="E178" s="15"/>
      <c r="F178" s="15"/>
      <c r="G178" s="11"/>
      <c r="H178" s="3"/>
      <c r="I178" s="38"/>
      <c r="J178" s="3"/>
      <c r="K178" s="3"/>
      <c r="L178" s="32"/>
      <c r="M178" s="32"/>
      <c r="N178" s="20"/>
    </row>
    <row r="179" spans="1:14" x14ac:dyDescent="0.3">
      <c r="A179" s="5" t="s">
        <v>1120</v>
      </c>
      <c r="B179" s="5" t="s">
        <v>1121</v>
      </c>
      <c r="C179" s="5">
        <v>16</v>
      </c>
      <c r="D179" s="6">
        <v>2085</v>
      </c>
      <c r="E179" s="17">
        <f>VLOOKUP(A179,'forecast data dump'!$A$1:$H$3450,4,FALSE)</f>
        <v>44540</v>
      </c>
      <c r="F179" s="17">
        <f>VLOOKUP(A179,'forecast data dump'!$A$1:$H$3450,5,FALSE)</f>
        <v>44579</v>
      </c>
      <c r="G179" s="13">
        <f>VLOOKUP(A179,'forecast data dump'!$A$1:$H$3450,8,FALSE)</f>
        <v>0</v>
      </c>
      <c r="H179" s="5" t="s">
        <v>3749</v>
      </c>
      <c r="I179" s="39">
        <f>C179*(1-G179)</f>
        <v>16</v>
      </c>
      <c r="J179" s="5"/>
      <c r="K179" s="5"/>
      <c r="L179" s="33">
        <f>D179*(1-G179)</f>
        <v>2085</v>
      </c>
      <c r="M179" s="33">
        <f>IF(J179="",L179,(D179/C179)*J179)</f>
        <v>2085</v>
      </c>
      <c r="N179" s="22">
        <f>L179-M179</f>
        <v>0</v>
      </c>
    </row>
    <row r="180" spans="1:14" x14ac:dyDescent="0.3">
      <c r="A180" s="5" t="s">
        <v>1120</v>
      </c>
      <c r="B180" s="5" t="s">
        <v>1121</v>
      </c>
      <c r="C180" s="5">
        <v>48</v>
      </c>
      <c r="D180" s="6">
        <v>8509</v>
      </c>
      <c r="E180" s="17">
        <f>VLOOKUP(A180,'forecast data dump'!$A$1:$H$3450,4,FALSE)</f>
        <v>44540</v>
      </c>
      <c r="F180" s="17">
        <f>VLOOKUP(A180,'forecast data dump'!$A$1:$H$3450,5,FALSE)</f>
        <v>44579</v>
      </c>
      <c r="G180" s="13">
        <f>VLOOKUP(A180,'forecast data dump'!$A$1:$H$3450,8,FALSE)</f>
        <v>0</v>
      </c>
      <c r="H180" s="5" t="s">
        <v>3740</v>
      </c>
      <c r="I180" s="39">
        <f>C180*(1-G180)</f>
        <v>48</v>
      </c>
      <c r="J180" s="5"/>
      <c r="K180" s="5"/>
      <c r="L180" s="33">
        <f>D180*(1-G180)</f>
        <v>8509</v>
      </c>
      <c r="M180" s="33">
        <f>IF(J180="",L180,(D180/C180)*J180)</f>
        <v>8509</v>
      </c>
      <c r="N180" s="22">
        <f>L180-M180</f>
        <v>0</v>
      </c>
    </row>
    <row r="181" spans="1:14" x14ac:dyDescent="0.3">
      <c r="A181" s="5" t="s">
        <v>1120</v>
      </c>
      <c r="B181" s="5" t="s">
        <v>1121</v>
      </c>
      <c r="C181" s="5">
        <v>48</v>
      </c>
      <c r="D181" s="6">
        <v>0</v>
      </c>
      <c r="E181" s="17">
        <f>VLOOKUP(A181,'forecast data dump'!$A$1:$H$3450,4,FALSE)</f>
        <v>44540</v>
      </c>
      <c r="F181" s="17">
        <f>VLOOKUP(A181,'forecast data dump'!$A$1:$H$3450,5,FALSE)</f>
        <v>44579</v>
      </c>
      <c r="G181" s="13">
        <f>VLOOKUP(A181,'forecast data dump'!$A$1:$H$3450,8,FALSE)</f>
        <v>0</v>
      </c>
      <c r="H181" s="5" t="s">
        <v>3766</v>
      </c>
      <c r="I181" s="39">
        <f>C181*(1-G181)</f>
        <v>48</v>
      </c>
      <c r="J181" s="5"/>
      <c r="K181" s="5"/>
      <c r="L181" s="33">
        <f>D181*(1-G181)</f>
        <v>0</v>
      </c>
      <c r="M181" s="33">
        <f>IF(J181="",L181,(D181/C181)*J181)</f>
        <v>0</v>
      </c>
      <c r="N181" s="22">
        <f>L181-M181</f>
        <v>0</v>
      </c>
    </row>
    <row r="182" spans="1:14" x14ac:dyDescent="0.3">
      <c r="A182" s="5" t="s">
        <v>1124</v>
      </c>
      <c r="B182" s="5" t="s">
        <v>1125</v>
      </c>
      <c r="C182" s="5">
        <v>80</v>
      </c>
      <c r="D182" s="6">
        <v>14182</v>
      </c>
      <c r="E182" s="17">
        <f>VLOOKUP(A182,'forecast data dump'!$A$1:$H$3450,4,FALSE)</f>
        <v>44580</v>
      </c>
      <c r="F182" s="17">
        <f>VLOOKUP(A182,'forecast data dump'!$A$1:$H$3450,5,FALSE)</f>
        <v>44586</v>
      </c>
      <c r="G182" s="13">
        <f>VLOOKUP(A182,'forecast data dump'!$A$1:$H$3450,8,FALSE)</f>
        <v>0</v>
      </c>
      <c r="H182" s="5" t="s">
        <v>3740</v>
      </c>
      <c r="I182" s="39">
        <f>C182*(1-G182)</f>
        <v>80</v>
      </c>
      <c r="J182" s="5"/>
      <c r="K182" s="5"/>
      <c r="L182" s="33">
        <f>D182*(1-G182)</f>
        <v>14182</v>
      </c>
      <c r="M182" s="33">
        <f>IF(J182="",L182,(D182/C182)*J182)</f>
        <v>14182</v>
      </c>
      <c r="N182" s="22">
        <f>L182-M182</f>
        <v>0</v>
      </c>
    </row>
    <row r="183" spans="1:14" x14ac:dyDescent="0.3">
      <c r="A183" s="5" t="s">
        <v>1124</v>
      </c>
      <c r="B183" s="5" t="s">
        <v>1125</v>
      </c>
      <c r="C183" s="5">
        <v>80</v>
      </c>
      <c r="D183" s="6">
        <v>0</v>
      </c>
      <c r="E183" s="17">
        <f>VLOOKUP(A183,'forecast data dump'!$A$1:$H$3450,4,FALSE)</f>
        <v>44580</v>
      </c>
      <c r="F183" s="17">
        <f>VLOOKUP(A183,'forecast data dump'!$A$1:$H$3450,5,FALSE)</f>
        <v>44586</v>
      </c>
      <c r="G183" s="13">
        <f>VLOOKUP(A183,'forecast data dump'!$A$1:$H$3450,8,FALSE)</f>
        <v>0</v>
      </c>
      <c r="H183" s="5" t="s">
        <v>3766</v>
      </c>
      <c r="I183" s="39">
        <f>C183*(1-G183)</f>
        <v>80</v>
      </c>
      <c r="J183" s="5"/>
      <c r="K183" s="5"/>
      <c r="L183" s="33">
        <f>D183*(1-G183)</f>
        <v>0</v>
      </c>
      <c r="M183" s="33">
        <f>IF(J183="",L183,(D183/C183)*J183)</f>
        <v>0</v>
      </c>
      <c r="N183" s="22">
        <f>L183-M183</f>
        <v>0</v>
      </c>
    </row>
    <row r="184" spans="1:14" x14ac:dyDescent="0.3">
      <c r="A184" s="7" t="s">
        <v>3727</v>
      </c>
      <c r="B184" s="7"/>
      <c r="C184" s="7"/>
      <c r="D184" s="8"/>
      <c r="E184" s="16"/>
      <c r="F184" s="16"/>
      <c r="G184" s="12"/>
      <c r="H184" s="7"/>
      <c r="I184" s="37"/>
      <c r="J184" s="7"/>
      <c r="K184" s="7"/>
      <c r="L184" s="31"/>
      <c r="M184" s="31"/>
      <c r="N184" s="21"/>
    </row>
    <row r="185" spans="1:14" x14ac:dyDescent="0.3">
      <c r="A185" s="3" t="s">
        <v>7819</v>
      </c>
      <c r="B185" s="3"/>
      <c r="C185" s="3"/>
      <c r="D185" s="4"/>
      <c r="E185" s="15"/>
      <c r="F185" s="15"/>
      <c r="G185" s="11"/>
      <c r="H185" s="3"/>
      <c r="I185" s="38"/>
      <c r="J185" s="3"/>
      <c r="K185" s="3"/>
      <c r="L185" s="32"/>
      <c r="M185" s="32"/>
      <c r="N185" s="20"/>
    </row>
    <row r="186" spans="1:14" x14ac:dyDescent="0.3">
      <c r="A186" s="5" t="s">
        <v>35</v>
      </c>
      <c r="B186" s="5" t="s">
        <v>36</v>
      </c>
      <c r="C186" s="5">
        <v>1050</v>
      </c>
      <c r="D186" s="6">
        <v>170568</v>
      </c>
      <c r="E186" s="17" t="str">
        <f>VLOOKUP(A186,'forecast data dump'!$A$1:$H$3450,4,FALSE)</f>
        <v>01-Oct-20 A</v>
      </c>
      <c r="F186" s="17" t="str">
        <f>VLOOKUP(A186,'forecast data dump'!$A$1:$H$3450,5,FALSE)</f>
        <v>30-Sep-21*</v>
      </c>
      <c r="G186" s="13">
        <f>VLOOKUP(A186,'forecast data dump'!$A$1:$H$3450,8,FALSE)</f>
        <v>0.74399999999999999</v>
      </c>
      <c r="H186" s="5" t="s">
        <v>3756</v>
      </c>
      <c r="I186" s="39">
        <f>C186*(1-G186)</f>
        <v>268.8</v>
      </c>
      <c r="J186" s="5"/>
      <c r="K186" s="5"/>
      <c r="L186" s="33">
        <f>D186*(1-G186)</f>
        <v>43665.408000000003</v>
      </c>
      <c r="M186" s="33">
        <f>IF(J186="",L186,(D186/C186)*J186)</f>
        <v>43665.408000000003</v>
      </c>
      <c r="N186" s="22">
        <f>L186-M186</f>
        <v>0</v>
      </c>
    </row>
    <row r="187" spans="1:14" x14ac:dyDescent="0.3">
      <c r="A187" s="5" t="s">
        <v>37</v>
      </c>
      <c r="B187" s="5" t="s">
        <v>38</v>
      </c>
      <c r="C187" s="5">
        <v>68</v>
      </c>
      <c r="D187" s="6">
        <v>11361</v>
      </c>
      <c r="E187" s="17" t="str">
        <f>VLOOKUP(A187,'forecast data dump'!$A$1:$H$3450,4,FALSE)</f>
        <v>01-Oct-21*</v>
      </c>
      <c r="F187" s="17">
        <f>VLOOKUP(A187,'forecast data dump'!$A$1:$H$3450,5,FALSE)</f>
        <v>44566</v>
      </c>
      <c r="G187" s="13">
        <f>VLOOKUP(A187,'forecast data dump'!$A$1:$H$3450,8,FALSE)</f>
        <v>0</v>
      </c>
      <c r="H187" s="5" t="s">
        <v>3756</v>
      </c>
      <c r="I187" s="39">
        <f>C187*(1-G187)</f>
        <v>68</v>
      </c>
      <c r="J187" s="5"/>
      <c r="K187" s="5"/>
      <c r="L187" s="33">
        <f>D187*(1-G187)</f>
        <v>11361</v>
      </c>
      <c r="M187" s="33">
        <f>IF(J187="",L187,(D187/C187)*J187)</f>
        <v>11361</v>
      </c>
      <c r="N187" s="22">
        <f>L187-M187</f>
        <v>0</v>
      </c>
    </row>
    <row r="188" spans="1:14" x14ac:dyDescent="0.3">
      <c r="A188" s="3" t="s">
        <v>7820</v>
      </c>
      <c r="B188" s="3"/>
      <c r="C188" s="3"/>
      <c r="D188" s="4"/>
      <c r="E188" s="15"/>
      <c r="F188" s="15"/>
      <c r="G188" s="11"/>
      <c r="H188" s="3"/>
      <c r="I188" s="38"/>
      <c r="J188" s="3"/>
      <c r="K188" s="3"/>
      <c r="L188" s="32"/>
      <c r="M188" s="32"/>
      <c r="N188" s="20"/>
    </row>
    <row r="189" spans="1:14" x14ac:dyDescent="0.3">
      <c r="A189" s="5" t="s">
        <v>29</v>
      </c>
      <c r="B189" s="5" t="s">
        <v>30</v>
      </c>
      <c r="C189" s="5">
        <v>5000</v>
      </c>
      <c r="D189" s="6">
        <v>6905</v>
      </c>
      <c r="E189" s="17" t="str">
        <f>VLOOKUP(A189,'forecast data dump'!$A$1:$H$3450,4,FALSE)</f>
        <v>01-Oct-20 A</v>
      </c>
      <c r="F189" s="17">
        <f>VLOOKUP(A189,'forecast data dump'!$A$1:$H$3450,5,FALSE)</f>
        <v>44469</v>
      </c>
      <c r="G189" s="13">
        <f>VLOOKUP(A189,'forecast data dump'!$A$1:$H$3450,8,FALSE)</f>
        <v>0.74399999999999999</v>
      </c>
      <c r="H189" s="5" t="s">
        <v>3796</v>
      </c>
      <c r="I189" s="39">
        <f>C189*(1-G189)</f>
        <v>1280</v>
      </c>
      <c r="J189" s="5"/>
      <c r="K189" s="5"/>
      <c r="L189" s="33">
        <f>D189*(1-G189)</f>
        <v>1767.68</v>
      </c>
      <c r="M189" s="33">
        <f>IF(J189="",L189,(D189/C189)*J189)</f>
        <v>1767.68</v>
      </c>
      <c r="N189" s="22">
        <f>L189-M189</f>
        <v>0</v>
      </c>
    </row>
    <row r="190" spans="1:14" x14ac:dyDescent="0.3">
      <c r="A190" s="3" t="s">
        <v>7821</v>
      </c>
      <c r="B190" s="3"/>
      <c r="C190" s="3"/>
      <c r="D190" s="4"/>
      <c r="E190" s="15"/>
      <c r="F190" s="15"/>
      <c r="G190" s="11"/>
      <c r="H190" s="3"/>
      <c r="I190" s="38"/>
      <c r="J190" s="3"/>
      <c r="K190" s="3"/>
      <c r="L190" s="32"/>
      <c r="M190" s="32"/>
      <c r="N190" s="20"/>
    </row>
    <row r="191" spans="1:14" x14ac:dyDescent="0.3">
      <c r="A191" s="5" t="s">
        <v>166</v>
      </c>
      <c r="B191" s="5" t="s">
        <v>167</v>
      </c>
      <c r="C191" s="5">
        <v>1102</v>
      </c>
      <c r="D191" s="6">
        <v>1279</v>
      </c>
      <c r="E191" s="17" t="str">
        <f>VLOOKUP(A191,'forecast data dump'!$A$1:$H$3450,4,FALSE)</f>
        <v>17-May-21 A</v>
      </c>
      <c r="F191" s="17">
        <f>VLOOKUP(A191,'forecast data dump'!$A$1:$H$3450,5,FALSE)</f>
        <v>44448</v>
      </c>
      <c r="G191" s="13">
        <f>VLOOKUP(A191,'forecast data dump'!$A$1:$H$3450,8,FALSE)</f>
        <v>0.5</v>
      </c>
      <c r="H191" s="5" t="s">
        <v>3797</v>
      </c>
      <c r="I191" s="39">
        <f>C191*(1-G191)</f>
        <v>551</v>
      </c>
      <c r="J191" s="5"/>
      <c r="K191" s="5"/>
      <c r="L191" s="33">
        <f>D191*(1-G191)</f>
        <v>639.5</v>
      </c>
      <c r="M191" s="33">
        <f>IF(J191="",L191,(D191/C191)*J191)</f>
        <v>639.5</v>
      </c>
      <c r="N191" s="22">
        <f>L191-M191</f>
        <v>0</v>
      </c>
    </row>
    <row r="192" spans="1:14" x14ac:dyDescent="0.3">
      <c r="A192" s="5" t="s">
        <v>170</v>
      </c>
      <c r="B192" s="5" t="s">
        <v>171</v>
      </c>
      <c r="C192" s="5">
        <v>20000</v>
      </c>
      <c r="D192" s="6">
        <v>23254</v>
      </c>
      <c r="E192" s="17" t="str">
        <f>VLOOKUP(A192,'forecast data dump'!$A$1:$H$3450,4,FALSE)</f>
        <v>01-Jun-21 A</v>
      </c>
      <c r="F192" s="17">
        <f>VLOOKUP(A192,'forecast data dump'!$A$1:$H$3450,5,FALSE)</f>
        <v>44459</v>
      </c>
      <c r="G192" s="13">
        <f>VLOOKUP(A192,'forecast data dump'!$A$1:$H$3450,8,FALSE)</f>
        <v>0.33</v>
      </c>
      <c r="H192" s="5" t="s">
        <v>3762</v>
      </c>
      <c r="I192" s="39">
        <f>C192*(1-G192)</f>
        <v>13399.999999999998</v>
      </c>
      <c r="J192" s="5"/>
      <c r="K192" s="5"/>
      <c r="L192" s="33">
        <f>D192*(1-G192)</f>
        <v>15580.179999999998</v>
      </c>
      <c r="M192" s="33">
        <f>IF(J192="",L192,(D192/C192)*J192)</f>
        <v>15580.179999999998</v>
      </c>
      <c r="N192" s="22">
        <f>L192-M192</f>
        <v>0</v>
      </c>
    </row>
    <row r="193" spans="1:14" x14ac:dyDescent="0.3">
      <c r="A193" s="5" t="s">
        <v>172</v>
      </c>
      <c r="B193" s="5" t="s">
        <v>173</v>
      </c>
      <c r="C193" s="5">
        <v>1500</v>
      </c>
      <c r="D193" s="6">
        <v>156234</v>
      </c>
      <c r="E193" s="17" t="str">
        <f>VLOOKUP(A193,'forecast data dump'!$A$1:$H$3450,4,FALSE)</f>
        <v>01-Feb-21 A</v>
      </c>
      <c r="F193" s="17">
        <f>VLOOKUP(A193,'forecast data dump'!$A$1:$H$3450,5,FALSE)</f>
        <v>44581</v>
      </c>
      <c r="G193" s="13">
        <f>VLOOKUP(A193,'forecast data dump'!$A$1:$H$3450,8,FALSE)</f>
        <v>0.43619999999999998</v>
      </c>
      <c r="H193" s="5" t="s">
        <v>3798</v>
      </c>
      <c r="I193" s="39">
        <f>C193*(1-G193)</f>
        <v>845.70000000000016</v>
      </c>
      <c r="J193" s="5"/>
      <c r="K193" s="5"/>
      <c r="L193" s="33">
        <f>D193*(1-G193)</f>
        <v>88084.729200000016</v>
      </c>
      <c r="M193" s="33">
        <f>IF(J193="",L193,(D193/C193)*J193)</f>
        <v>88084.729200000016</v>
      </c>
      <c r="N193" s="22">
        <f>L193-M193</f>
        <v>0</v>
      </c>
    </row>
    <row r="194" spans="1:14" x14ac:dyDescent="0.3">
      <c r="A194" s="3" t="s">
        <v>7822</v>
      </c>
      <c r="B194" s="3"/>
      <c r="C194" s="3"/>
      <c r="D194" s="4"/>
      <c r="E194" s="15"/>
      <c r="F194" s="15"/>
      <c r="G194" s="11"/>
      <c r="H194" s="3"/>
      <c r="I194" s="38"/>
      <c r="J194" s="3"/>
      <c r="K194" s="3"/>
      <c r="L194" s="32"/>
      <c r="M194" s="32"/>
      <c r="N194" s="20"/>
    </row>
    <row r="195" spans="1:14" x14ac:dyDescent="0.3">
      <c r="A195" s="5" t="s">
        <v>247</v>
      </c>
      <c r="B195" s="5" t="s">
        <v>248</v>
      </c>
      <c r="C195" s="5">
        <v>960</v>
      </c>
      <c r="D195" s="6">
        <v>63130</v>
      </c>
      <c r="E195" s="17" t="str">
        <f>VLOOKUP(A195,'forecast data dump'!$A$1:$H$3450,4,FALSE)</f>
        <v>11-Jan-21 A</v>
      </c>
      <c r="F195" s="17">
        <f>VLOOKUP(A195,'forecast data dump'!$A$1:$H$3450,5,FALSE)</f>
        <v>44442</v>
      </c>
      <c r="G195" s="13">
        <f>VLOOKUP(A195,'forecast data dump'!$A$1:$H$3450,8,FALSE)</f>
        <v>0.85</v>
      </c>
      <c r="H195" s="5" t="s">
        <v>3799</v>
      </c>
      <c r="I195" s="39">
        <f>C195*(1-G195)</f>
        <v>144.00000000000003</v>
      </c>
      <c r="J195" s="5"/>
      <c r="K195" s="5"/>
      <c r="L195" s="33">
        <f>D195*(1-G195)</f>
        <v>9469.5000000000018</v>
      </c>
      <c r="M195" s="33">
        <f>IF(J195="",L195,(D195/C195)*J195)</f>
        <v>9469.5000000000018</v>
      </c>
      <c r="N195" s="22">
        <f>L195-M195</f>
        <v>0</v>
      </c>
    </row>
    <row r="196" spans="1:14" x14ac:dyDescent="0.3">
      <c r="A196" s="5" t="s">
        <v>249</v>
      </c>
      <c r="B196" s="5" t="s">
        <v>250</v>
      </c>
      <c r="C196" s="5">
        <v>960</v>
      </c>
      <c r="D196" s="6">
        <v>63173</v>
      </c>
      <c r="E196" s="17" t="str">
        <f>VLOOKUP(A196,'forecast data dump'!$A$1:$H$3450,4,FALSE)</f>
        <v>11-Jan-21 A</v>
      </c>
      <c r="F196" s="17">
        <f>VLOOKUP(A196,'forecast data dump'!$A$1:$H$3450,5,FALSE)</f>
        <v>44459</v>
      </c>
      <c r="G196" s="13">
        <f>VLOOKUP(A196,'forecast data dump'!$A$1:$H$3450,8,FALSE)</f>
        <v>0.85</v>
      </c>
      <c r="H196" s="5" t="s">
        <v>3799</v>
      </c>
      <c r="I196" s="39">
        <f>C196*(1-G196)</f>
        <v>144.00000000000003</v>
      </c>
      <c r="J196" s="5"/>
      <c r="K196" s="5"/>
      <c r="L196" s="33">
        <f>D196*(1-G196)</f>
        <v>9475.9500000000007</v>
      </c>
      <c r="M196" s="33">
        <f>IF(J196="",L196,(D196/C196)*J196)</f>
        <v>9475.9500000000007</v>
      </c>
      <c r="N196" s="22">
        <f>L196-M196</f>
        <v>0</v>
      </c>
    </row>
    <row r="197" spans="1:14" x14ac:dyDescent="0.3">
      <c r="A197" s="3" t="s">
        <v>7823</v>
      </c>
      <c r="B197" s="3"/>
      <c r="C197" s="3"/>
      <c r="D197" s="4"/>
      <c r="E197" s="15"/>
      <c r="F197" s="15"/>
      <c r="G197" s="11"/>
      <c r="H197" s="3"/>
      <c r="I197" s="38"/>
      <c r="J197" s="3"/>
      <c r="K197" s="3"/>
      <c r="L197" s="32"/>
      <c r="M197" s="32"/>
      <c r="N197" s="20"/>
    </row>
    <row r="198" spans="1:14" x14ac:dyDescent="0.3">
      <c r="A198" s="5" t="s">
        <v>311</v>
      </c>
      <c r="B198" s="5" t="s">
        <v>312</v>
      </c>
      <c r="C198" s="5">
        <v>60155</v>
      </c>
      <c r="D198" s="6">
        <v>69821</v>
      </c>
      <c r="E198" s="17" t="str">
        <f>VLOOKUP(A198,'forecast data dump'!$A$1:$H$3450,4,FALSE)</f>
        <v>15-Mar-21 A</v>
      </c>
      <c r="F198" s="17">
        <f>VLOOKUP(A198,'forecast data dump'!$A$1:$H$3450,5,FALSE)</f>
        <v>44407</v>
      </c>
      <c r="G198" s="13">
        <f>VLOOKUP(A198,'forecast data dump'!$A$1:$H$3450,8,FALSE)</f>
        <v>0.17799999999999999</v>
      </c>
      <c r="H198" s="5" t="s">
        <v>3762</v>
      </c>
      <c r="I198" s="39">
        <f t="shared" ref="I198:I205" si="40">C198*(1-G198)</f>
        <v>49447.41</v>
      </c>
      <c r="J198" s="5"/>
      <c r="K198" s="5"/>
      <c r="L198" s="33">
        <f t="shared" ref="L198:L205" si="41">D198*(1-G198)</f>
        <v>57392.862000000001</v>
      </c>
      <c r="M198" s="33">
        <f t="shared" ref="M198:M205" si="42">IF(J198="",L198,(D198/C198)*J198)</f>
        <v>57392.862000000001</v>
      </c>
      <c r="N198" s="22">
        <f t="shared" ref="N198:N205" si="43">L198-M198</f>
        <v>0</v>
      </c>
    </row>
    <row r="199" spans="1:14" x14ac:dyDescent="0.3">
      <c r="A199" s="5" t="s">
        <v>321</v>
      </c>
      <c r="B199" s="5" t="s">
        <v>322</v>
      </c>
      <c r="C199" s="5">
        <v>29663</v>
      </c>
      <c r="D199" s="6">
        <v>34429</v>
      </c>
      <c r="E199" s="17" t="str">
        <f>VLOOKUP(A199,'forecast data dump'!$A$1:$H$3450,4,FALSE)</f>
        <v>15-Mar-21 A</v>
      </c>
      <c r="F199" s="17">
        <f>VLOOKUP(A199,'forecast data dump'!$A$1:$H$3450,5,FALSE)</f>
        <v>44407</v>
      </c>
      <c r="G199" s="13">
        <f>VLOOKUP(A199,'forecast data dump'!$A$1:$H$3450,8,FALSE)</f>
        <v>0.33200000000000002</v>
      </c>
      <c r="H199" s="5" t="s">
        <v>3762</v>
      </c>
      <c r="I199" s="39">
        <f t="shared" si="40"/>
        <v>19814.883999999998</v>
      </c>
      <c r="J199" s="5"/>
      <c r="K199" s="5"/>
      <c r="L199" s="33">
        <f t="shared" si="41"/>
        <v>22998.571999999996</v>
      </c>
      <c r="M199" s="33">
        <f t="shared" si="42"/>
        <v>22998.571999999996</v>
      </c>
      <c r="N199" s="22">
        <f t="shared" si="43"/>
        <v>0</v>
      </c>
    </row>
    <row r="200" spans="1:14" x14ac:dyDescent="0.3">
      <c r="A200" s="5" t="s">
        <v>323</v>
      </c>
      <c r="B200" s="5" t="s">
        <v>324</v>
      </c>
      <c r="C200" s="5">
        <v>190056</v>
      </c>
      <c r="D200" s="6">
        <v>220595</v>
      </c>
      <c r="E200" s="17" t="str">
        <f>VLOOKUP(A200,'forecast data dump'!$A$1:$H$3450,4,FALSE)</f>
        <v>25-Jan-21 A</v>
      </c>
      <c r="F200" s="17">
        <f>VLOOKUP(A200,'forecast data dump'!$A$1:$H$3450,5,FALSE)</f>
        <v>44407</v>
      </c>
      <c r="G200" s="13">
        <f>VLOOKUP(A200,'forecast data dump'!$A$1:$H$3450,8,FALSE)</f>
        <v>0.80200000000000005</v>
      </c>
      <c r="H200" s="5" t="s">
        <v>3762</v>
      </c>
      <c r="I200" s="39">
        <f t="shared" si="40"/>
        <v>37631.087999999989</v>
      </c>
      <c r="J200" s="5"/>
      <c r="K200" s="5"/>
      <c r="L200" s="33">
        <f t="shared" si="41"/>
        <v>43677.80999999999</v>
      </c>
      <c r="M200" s="33">
        <f t="shared" si="42"/>
        <v>43677.80999999999</v>
      </c>
      <c r="N200" s="22">
        <f t="shared" si="43"/>
        <v>0</v>
      </c>
    </row>
    <row r="201" spans="1:14" x14ac:dyDescent="0.3">
      <c r="A201" s="5" t="s">
        <v>325</v>
      </c>
      <c r="B201" s="5" t="s">
        <v>326</v>
      </c>
      <c r="C201" s="5">
        <v>150983</v>
      </c>
      <c r="D201" s="6">
        <v>175244</v>
      </c>
      <c r="E201" s="17">
        <f>VLOOKUP(A201,'forecast data dump'!$A$1:$H$3450,4,FALSE)</f>
        <v>44468</v>
      </c>
      <c r="F201" s="17">
        <f>VLOOKUP(A201,'forecast data dump'!$A$1:$H$3450,5,FALSE)</f>
        <v>44474</v>
      </c>
      <c r="G201" s="13">
        <f>VLOOKUP(A201,'forecast data dump'!$A$1:$H$3450,8,FALSE)</f>
        <v>0</v>
      </c>
      <c r="H201" s="5" t="s">
        <v>3762</v>
      </c>
      <c r="I201" s="39">
        <f t="shared" si="40"/>
        <v>150983</v>
      </c>
      <c r="J201" s="5"/>
      <c r="K201" s="5"/>
      <c r="L201" s="33">
        <f t="shared" si="41"/>
        <v>175244</v>
      </c>
      <c r="M201" s="33">
        <f t="shared" si="42"/>
        <v>175244</v>
      </c>
      <c r="N201" s="22">
        <f t="shared" si="43"/>
        <v>0</v>
      </c>
    </row>
    <row r="202" spans="1:14" x14ac:dyDescent="0.3">
      <c r="A202" s="5" t="s">
        <v>327</v>
      </c>
      <c r="B202" s="5" t="s">
        <v>328</v>
      </c>
      <c r="C202" s="5">
        <v>266694</v>
      </c>
      <c r="D202" s="6">
        <v>309548</v>
      </c>
      <c r="E202" s="17" t="str">
        <f>VLOOKUP(A202,'forecast data dump'!$A$1:$H$3450,4,FALSE)</f>
        <v>02-Nov-20 A</v>
      </c>
      <c r="F202" s="17">
        <f>VLOOKUP(A202,'forecast data dump'!$A$1:$H$3450,5,FALSE)</f>
        <v>44407</v>
      </c>
      <c r="G202" s="13">
        <f>VLOOKUP(A202,'forecast data dump'!$A$1:$H$3450,8,FALSE)</f>
        <v>0.85</v>
      </c>
      <c r="H202" s="5" t="s">
        <v>3762</v>
      </c>
      <c r="I202" s="39">
        <f t="shared" si="40"/>
        <v>40004.100000000006</v>
      </c>
      <c r="J202" s="5"/>
      <c r="K202" s="5"/>
      <c r="L202" s="33">
        <f t="shared" si="41"/>
        <v>46432.200000000004</v>
      </c>
      <c r="M202" s="33">
        <f t="shared" si="42"/>
        <v>46432.200000000004</v>
      </c>
      <c r="N202" s="22">
        <f t="shared" si="43"/>
        <v>0</v>
      </c>
    </row>
    <row r="203" spans="1:14" x14ac:dyDescent="0.3">
      <c r="A203" s="5" t="s">
        <v>331</v>
      </c>
      <c r="B203" s="5" t="s">
        <v>332</v>
      </c>
      <c r="C203" s="5">
        <v>150000</v>
      </c>
      <c r="D203" s="6">
        <v>174103</v>
      </c>
      <c r="E203" s="17" t="str">
        <f>VLOOKUP(A203,'forecast data dump'!$A$1:$H$3450,4,FALSE)</f>
        <v>15-Feb-21 A</v>
      </c>
      <c r="F203" s="17">
        <f>VLOOKUP(A203,'forecast data dump'!$A$1:$H$3450,5,FALSE)</f>
        <v>44407</v>
      </c>
      <c r="G203" s="13">
        <f>VLOOKUP(A203,'forecast data dump'!$A$1:$H$3450,8,FALSE)</f>
        <v>0.33200000000000002</v>
      </c>
      <c r="H203" s="5" t="s">
        <v>3762</v>
      </c>
      <c r="I203" s="39">
        <f t="shared" si="40"/>
        <v>100199.99999999999</v>
      </c>
      <c r="J203" s="5"/>
      <c r="K203" s="5"/>
      <c r="L203" s="33">
        <f t="shared" si="41"/>
        <v>116300.80399999999</v>
      </c>
      <c r="M203" s="33">
        <f t="shared" si="42"/>
        <v>116300.80399999999</v>
      </c>
      <c r="N203" s="22">
        <f t="shared" si="43"/>
        <v>0</v>
      </c>
    </row>
    <row r="204" spans="1:14" x14ac:dyDescent="0.3">
      <c r="A204" s="5" t="s">
        <v>333</v>
      </c>
      <c r="B204" s="5" t="s">
        <v>334</v>
      </c>
      <c r="C204" s="5">
        <v>1500</v>
      </c>
      <c r="D204" s="6">
        <v>119731</v>
      </c>
      <c r="E204" s="17" t="str">
        <f>VLOOKUP(A204,'forecast data dump'!$A$1:$H$3450,4,FALSE)</f>
        <v>01-Feb-21 A</v>
      </c>
      <c r="F204" s="17">
        <f>VLOOKUP(A204,'forecast data dump'!$A$1:$H$3450,5,FALSE)</f>
        <v>44559</v>
      </c>
      <c r="G204" s="13">
        <f>VLOOKUP(A204,'forecast data dump'!$A$1:$H$3450,8,FALSE)</f>
        <v>0.4652</v>
      </c>
      <c r="H204" s="5" t="s">
        <v>3800</v>
      </c>
      <c r="I204" s="39">
        <f t="shared" si="40"/>
        <v>802.19999999999993</v>
      </c>
      <c r="J204" s="5"/>
      <c r="K204" s="5"/>
      <c r="L204" s="33">
        <f t="shared" si="41"/>
        <v>64032.138799999993</v>
      </c>
      <c r="M204" s="33">
        <f t="shared" si="42"/>
        <v>64032.138799999993</v>
      </c>
      <c r="N204" s="22">
        <f t="shared" si="43"/>
        <v>0</v>
      </c>
    </row>
    <row r="205" spans="1:14" x14ac:dyDescent="0.3">
      <c r="A205" s="5" t="s">
        <v>335</v>
      </c>
      <c r="B205" s="5" t="s">
        <v>336</v>
      </c>
      <c r="C205" s="5">
        <v>0</v>
      </c>
      <c r="D205" s="6">
        <v>0</v>
      </c>
      <c r="E205" s="17" t="str">
        <f>VLOOKUP(A205,'forecast data dump'!$A$1:$H$3450,4,FALSE)</f>
        <v>01-Feb-21 A</v>
      </c>
      <c r="F205" s="17">
        <f>VLOOKUP(A205,'forecast data dump'!$A$1:$H$3450,5,FALSE)</f>
        <v>44559</v>
      </c>
      <c r="G205" s="13">
        <f>VLOOKUP(A205,'forecast data dump'!$A$1:$H$3450,8,FALSE)</f>
        <v>0.4652</v>
      </c>
      <c r="H205" s="5" t="s">
        <v>3801</v>
      </c>
      <c r="I205" s="39">
        <f t="shared" si="40"/>
        <v>0</v>
      </c>
      <c r="J205" s="5"/>
      <c r="K205" s="5"/>
      <c r="L205" s="33">
        <f t="shared" si="41"/>
        <v>0</v>
      </c>
      <c r="M205" s="33">
        <f t="shared" si="42"/>
        <v>0</v>
      </c>
      <c r="N205" s="22">
        <f t="shared" si="43"/>
        <v>0</v>
      </c>
    </row>
    <row r="206" spans="1:14" x14ac:dyDescent="0.3">
      <c r="A206" s="3" t="s">
        <v>7824</v>
      </c>
      <c r="B206" s="3"/>
      <c r="C206" s="3"/>
      <c r="D206" s="4"/>
      <c r="E206" s="15"/>
      <c r="F206" s="15"/>
      <c r="G206" s="11"/>
      <c r="H206" s="3"/>
      <c r="I206" s="38"/>
      <c r="J206" s="3"/>
      <c r="K206" s="3"/>
      <c r="L206" s="32"/>
      <c r="M206" s="32"/>
      <c r="N206" s="20"/>
    </row>
    <row r="207" spans="1:14" x14ac:dyDescent="0.3">
      <c r="A207" s="5" t="s">
        <v>427</v>
      </c>
      <c r="B207" s="5" t="s">
        <v>428</v>
      </c>
      <c r="C207" s="5">
        <v>130362</v>
      </c>
      <c r="D207" s="6">
        <v>151309</v>
      </c>
      <c r="E207" s="17" t="str">
        <f>VLOOKUP(A207,'forecast data dump'!$A$1:$H$3450,4,FALSE)</f>
        <v>02-Dec-20 A</v>
      </c>
      <c r="F207" s="17">
        <f>VLOOKUP(A207,'forecast data dump'!$A$1:$H$3450,5,FALSE)</f>
        <v>44406</v>
      </c>
      <c r="G207" s="13">
        <f>VLOOKUP(A207,'forecast data dump'!$A$1:$H$3450,8,FALSE)</f>
        <v>0.8</v>
      </c>
      <c r="H207" s="5" t="s">
        <v>3762</v>
      </c>
      <c r="I207" s="39">
        <f>C207*(1-G207)</f>
        <v>26072.399999999994</v>
      </c>
      <c r="J207" s="5"/>
      <c r="K207" s="5"/>
      <c r="L207" s="33">
        <f>D207*(1-G207)</f>
        <v>30261.799999999992</v>
      </c>
      <c r="M207" s="33">
        <f>IF(J207="",L207,(D207/C207)*J207)</f>
        <v>30261.799999999992</v>
      </c>
      <c r="N207" s="22">
        <f>L207-M207</f>
        <v>0</v>
      </c>
    </row>
    <row r="208" spans="1:14" x14ac:dyDescent="0.3">
      <c r="A208" s="5" t="s">
        <v>439</v>
      </c>
      <c r="B208" s="5" t="s">
        <v>440</v>
      </c>
      <c r="C208" s="5">
        <v>80745</v>
      </c>
      <c r="D208" s="6">
        <v>93719</v>
      </c>
      <c r="E208" s="17">
        <f>VLOOKUP(A208,'forecast data dump'!$A$1:$H$3450,4,FALSE)</f>
        <v>44489</v>
      </c>
      <c r="F208" s="17">
        <f>VLOOKUP(A208,'forecast data dump'!$A$1:$H$3450,5,FALSE)</f>
        <v>44495</v>
      </c>
      <c r="G208" s="13">
        <f>VLOOKUP(A208,'forecast data dump'!$A$1:$H$3450,8,FALSE)</f>
        <v>0</v>
      </c>
      <c r="H208" s="5" t="s">
        <v>3762</v>
      </c>
      <c r="I208" s="39">
        <f>C208*(1-G208)</f>
        <v>80745</v>
      </c>
      <c r="J208" s="5"/>
      <c r="K208" s="5"/>
      <c r="L208" s="33">
        <f>D208*(1-G208)</f>
        <v>93719</v>
      </c>
      <c r="M208" s="33">
        <f>IF(J208="",L208,(D208/C208)*J208)</f>
        <v>93719</v>
      </c>
      <c r="N208" s="22">
        <f>L208-M208</f>
        <v>0</v>
      </c>
    </row>
    <row r="209" spans="1:14" x14ac:dyDescent="0.3">
      <c r="A209" s="5" t="s">
        <v>441</v>
      </c>
      <c r="B209" s="5" t="s">
        <v>442</v>
      </c>
      <c r="C209" s="5">
        <v>368</v>
      </c>
      <c r="D209" s="6">
        <v>48327</v>
      </c>
      <c r="E209" s="17" t="str">
        <f>VLOOKUP(A209,'forecast data dump'!$A$1:$H$3450,4,FALSE)</f>
        <v>01-Feb-21 A</v>
      </c>
      <c r="F209" s="17">
        <f>VLOOKUP(A209,'forecast data dump'!$A$1:$H$3450,5,FALSE)</f>
        <v>44560</v>
      </c>
      <c r="G209" s="13">
        <f>VLOOKUP(A209,'forecast data dump'!$A$1:$H$3450,8,FALSE)</f>
        <v>0.45</v>
      </c>
      <c r="H209" s="5" t="s">
        <v>3801</v>
      </c>
      <c r="I209" s="39">
        <f>C209*(1-G209)</f>
        <v>202.4</v>
      </c>
      <c r="J209" s="5"/>
      <c r="K209" s="5"/>
      <c r="L209" s="33">
        <f>D209*(1-G209)</f>
        <v>26579.850000000002</v>
      </c>
      <c r="M209" s="33">
        <f>IF(J209="",L209,(D209/C209)*J209)</f>
        <v>26579.850000000002</v>
      </c>
      <c r="N209" s="22">
        <f>L209-M209</f>
        <v>0</v>
      </c>
    </row>
    <row r="210" spans="1:14" x14ac:dyDescent="0.3">
      <c r="A210" s="3" t="s">
        <v>7825</v>
      </c>
      <c r="B210" s="3"/>
      <c r="C210" s="3"/>
      <c r="D210" s="4"/>
      <c r="E210" s="15"/>
      <c r="F210" s="15"/>
      <c r="G210" s="11"/>
      <c r="H210" s="3"/>
      <c r="I210" s="38"/>
      <c r="J210" s="3"/>
      <c r="K210" s="3"/>
      <c r="L210" s="32"/>
      <c r="M210" s="32"/>
      <c r="N210" s="20"/>
    </row>
    <row r="211" spans="1:14" x14ac:dyDescent="0.3">
      <c r="A211" s="5" t="s">
        <v>463</v>
      </c>
      <c r="B211" s="5" t="s">
        <v>464</v>
      </c>
      <c r="C211" s="5">
        <v>145840</v>
      </c>
      <c r="D211" s="6">
        <v>165955</v>
      </c>
      <c r="E211" s="17" t="str">
        <f>VLOOKUP(A211,'forecast data dump'!$A$1:$H$3450,4,FALSE)</f>
        <v>06-Oct-20 A</v>
      </c>
      <c r="F211" s="17">
        <f>VLOOKUP(A211,'forecast data dump'!$A$1:$H$3450,5,FALSE)</f>
        <v>44424</v>
      </c>
      <c r="G211" s="13">
        <f>VLOOKUP(A211,'forecast data dump'!$A$1:$H$3450,8,FALSE)</f>
        <v>0.5</v>
      </c>
      <c r="H211" s="5" t="s">
        <v>3762</v>
      </c>
      <c r="I211" s="39">
        <f>C211*(1-G211)</f>
        <v>72920</v>
      </c>
      <c r="J211" s="5"/>
      <c r="K211" s="5"/>
      <c r="L211" s="33">
        <f>D211*(1-G211)</f>
        <v>82977.5</v>
      </c>
      <c r="M211" s="33">
        <f>IF(J211="",L211,(D211/C211)*J211)</f>
        <v>82977.5</v>
      </c>
      <c r="N211" s="22">
        <f>L211-M211</f>
        <v>0</v>
      </c>
    </row>
    <row r="212" spans="1:14" x14ac:dyDescent="0.3">
      <c r="A212" s="5" t="s">
        <v>465</v>
      </c>
      <c r="B212" s="5" t="s">
        <v>466</v>
      </c>
      <c r="C212" s="5">
        <v>58800</v>
      </c>
      <c r="D212" s="6">
        <v>66910</v>
      </c>
      <c r="E212" s="17" t="str">
        <f>VLOOKUP(A212,'forecast data dump'!$A$1:$H$3450,4,FALSE)</f>
        <v>13-Oct-20 A</v>
      </c>
      <c r="F212" s="17">
        <f>VLOOKUP(A212,'forecast data dump'!$A$1:$H$3450,5,FALSE)</f>
        <v>44420</v>
      </c>
      <c r="G212" s="13">
        <f>VLOOKUP(A212,'forecast data dump'!$A$1:$H$3450,8,FALSE)</f>
        <v>0.5</v>
      </c>
      <c r="H212" s="5" t="s">
        <v>3762</v>
      </c>
      <c r="I212" s="39">
        <f>C212*(1-G212)</f>
        <v>29400</v>
      </c>
      <c r="J212" s="5"/>
      <c r="K212" s="5"/>
      <c r="L212" s="33">
        <f>D212*(1-G212)</f>
        <v>33455</v>
      </c>
      <c r="M212" s="33">
        <f>IF(J212="",L212,(D212/C212)*J212)</f>
        <v>33455</v>
      </c>
      <c r="N212" s="22">
        <f>L212-M212</f>
        <v>0</v>
      </c>
    </row>
    <row r="213" spans="1:14" x14ac:dyDescent="0.3">
      <c r="A213" s="5" t="s">
        <v>467</v>
      </c>
      <c r="B213" s="5" t="s">
        <v>468</v>
      </c>
      <c r="C213" s="5">
        <v>15000</v>
      </c>
      <c r="D213" s="6">
        <v>17060</v>
      </c>
      <c r="E213" s="17" t="str">
        <f>VLOOKUP(A213,'forecast data dump'!$A$1:$H$3450,4,FALSE)</f>
        <v>13-Jan-21 A</v>
      </c>
      <c r="F213" s="17">
        <f>VLOOKUP(A213,'forecast data dump'!$A$1:$H$3450,5,FALSE)</f>
        <v>44439</v>
      </c>
      <c r="G213" s="13">
        <f>VLOOKUP(A213,'forecast data dump'!$A$1:$H$3450,8,FALSE)</f>
        <v>0.5</v>
      </c>
      <c r="H213" s="5" t="s">
        <v>3762</v>
      </c>
      <c r="I213" s="39">
        <f>C213*(1-G213)</f>
        <v>7500</v>
      </c>
      <c r="J213" s="5"/>
      <c r="K213" s="5"/>
      <c r="L213" s="33">
        <f>D213*(1-G213)</f>
        <v>8530</v>
      </c>
      <c r="M213" s="33">
        <f>IF(J213="",L213,(D213/C213)*J213)</f>
        <v>8530</v>
      </c>
      <c r="N213" s="22">
        <f>L213-M213</f>
        <v>0</v>
      </c>
    </row>
    <row r="214" spans="1:14" x14ac:dyDescent="0.3">
      <c r="A214" s="5" t="s">
        <v>469</v>
      </c>
      <c r="B214" s="5" t="s">
        <v>470</v>
      </c>
      <c r="C214" s="5">
        <v>2000</v>
      </c>
      <c r="D214" s="6">
        <v>2276</v>
      </c>
      <c r="E214" s="17">
        <f>VLOOKUP(A214,'forecast data dump'!$A$1:$H$3450,4,FALSE)</f>
        <v>44428</v>
      </c>
      <c r="F214" s="17">
        <f>VLOOKUP(A214,'forecast data dump'!$A$1:$H$3450,5,FALSE)</f>
        <v>44439</v>
      </c>
      <c r="G214" s="13">
        <f>VLOOKUP(A214,'forecast data dump'!$A$1:$H$3450,8,FALSE)</f>
        <v>0</v>
      </c>
      <c r="H214" s="5" t="s">
        <v>3762</v>
      </c>
      <c r="I214" s="39">
        <f>C214*(1-G214)</f>
        <v>2000</v>
      </c>
      <c r="J214" s="5"/>
      <c r="K214" s="5"/>
      <c r="L214" s="33">
        <f>D214*(1-G214)</f>
        <v>2276</v>
      </c>
      <c r="M214" s="33">
        <f>IF(J214="",L214,(D214/C214)*J214)</f>
        <v>2276</v>
      </c>
      <c r="N214" s="22">
        <f>L214-M214</f>
        <v>0</v>
      </c>
    </row>
    <row r="215" spans="1:14" x14ac:dyDescent="0.3">
      <c r="A215" s="5" t="s">
        <v>473</v>
      </c>
      <c r="B215" s="5" t="s">
        <v>474</v>
      </c>
      <c r="C215" s="5">
        <v>200000</v>
      </c>
      <c r="D215" s="6">
        <v>232137</v>
      </c>
      <c r="E215" s="17" t="str">
        <f>VLOOKUP(A215,'forecast data dump'!$A$1:$H$3450,4,FALSE)</f>
        <v>04-Jan-21 A</v>
      </c>
      <c r="F215" s="17">
        <f>VLOOKUP(A215,'forecast data dump'!$A$1:$H$3450,5,FALSE)</f>
        <v>44410</v>
      </c>
      <c r="G215" s="13">
        <f>VLOOKUP(A215,'forecast data dump'!$A$1:$H$3450,8,FALSE)</f>
        <v>0.5</v>
      </c>
      <c r="H215" s="5" t="s">
        <v>3762</v>
      </c>
      <c r="I215" s="39">
        <f>C215*(1-G215)</f>
        <v>100000</v>
      </c>
      <c r="J215" s="5"/>
      <c r="K215" s="5"/>
      <c r="L215" s="33">
        <f>D215*(1-G215)</f>
        <v>116068.5</v>
      </c>
      <c r="M215" s="33">
        <f>IF(J215="",L215,(D215/C215)*J215)</f>
        <v>116068.5</v>
      </c>
      <c r="N215" s="22">
        <f>L215-M215</f>
        <v>0</v>
      </c>
    </row>
    <row r="216" spans="1:14" x14ac:dyDescent="0.3">
      <c r="A216" s="3" t="s">
        <v>7826</v>
      </c>
      <c r="B216" s="3"/>
      <c r="C216" s="3"/>
      <c r="D216" s="4"/>
      <c r="E216" s="15"/>
      <c r="F216" s="15"/>
      <c r="G216" s="11"/>
      <c r="H216" s="3"/>
      <c r="I216" s="38"/>
      <c r="J216" s="3"/>
      <c r="K216" s="3"/>
      <c r="L216" s="32"/>
      <c r="M216" s="32"/>
      <c r="N216" s="20"/>
    </row>
    <row r="217" spans="1:14" x14ac:dyDescent="0.3">
      <c r="A217" s="5" t="s">
        <v>499</v>
      </c>
      <c r="B217" s="5" t="s">
        <v>500</v>
      </c>
      <c r="C217" s="5">
        <v>33035</v>
      </c>
      <c r="D217" s="6">
        <v>37591</v>
      </c>
      <c r="E217" s="17" t="str">
        <f>VLOOKUP(A217,'forecast data dump'!$A$1:$H$3450,4,FALSE)</f>
        <v>12-Jan-21 A</v>
      </c>
      <c r="F217" s="17">
        <f>VLOOKUP(A217,'forecast data dump'!$A$1:$H$3450,5,FALSE)</f>
        <v>44406</v>
      </c>
      <c r="G217" s="13">
        <f>VLOOKUP(A217,'forecast data dump'!$A$1:$H$3450,8,FALSE)</f>
        <v>0.7</v>
      </c>
      <c r="H217" s="5" t="s">
        <v>3762</v>
      </c>
      <c r="I217" s="39">
        <f>C217*(1-G217)</f>
        <v>9910.5000000000018</v>
      </c>
      <c r="J217" s="5"/>
      <c r="K217" s="5"/>
      <c r="L217" s="33">
        <f>D217*(1-G217)</f>
        <v>11277.300000000001</v>
      </c>
      <c r="M217" s="33">
        <f>IF(J217="",L217,(D217/C217)*J217)</f>
        <v>11277.300000000001</v>
      </c>
      <c r="N217" s="22">
        <f>L217-M217</f>
        <v>0</v>
      </c>
    </row>
    <row r="218" spans="1:14" x14ac:dyDescent="0.3">
      <c r="A218" s="5" t="s">
        <v>505</v>
      </c>
      <c r="B218" s="5" t="s">
        <v>506</v>
      </c>
      <c r="C218" s="5">
        <v>18401</v>
      </c>
      <c r="D218" s="6">
        <v>20975</v>
      </c>
      <c r="E218" s="17">
        <f>VLOOKUP(A218,'forecast data dump'!$A$1:$H$3450,4,FALSE)</f>
        <v>44433</v>
      </c>
      <c r="F218" s="17">
        <f>VLOOKUP(A218,'forecast data dump'!$A$1:$H$3450,5,FALSE)</f>
        <v>44483</v>
      </c>
      <c r="G218" s="13">
        <f>VLOOKUP(A218,'forecast data dump'!$A$1:$H$3450,8,FALSE)</f>
        <v>0</v>
      </c>
      <c r="H218" s="5" t="s">
        <v>3762</v>
      </c>
      <c r="I218" s="39">
        <f>C218*(1-G218)</f>
        <v>18401</v>
      </c>
      <c r="J218" s="5"/>
      <c r="K218" s="5"/>
      <c r="L218" s="33">
        <f>D218*(1-G218)</f>
        <v>20975</v>
      </c>
      <c r="M218" s="33">
        <f>IF(J218="",L218,(D218/C218)*J218)</f>
        <v>20975</v>
      </c>
      <c r="N218" s="22">
        <f>L218-M218</f>
        <v>0</v>
      </c>
    </row>
    <row r="219" spans="1:14" x14ac:dyDescent="0.3">
      <c r="A219" s="5" t="s">
        <v>507</v>
      </c>
      <c r="B219" s="5" t="s">
        <v>508</v>
      </c>
      <c r="C219" s="5">
        <v>34086</v>
      </c>
      <c r="D219" s="6">
        <v>39563</v>
      </c>
      <c r="E219" s="17" t="str">
        <f>VLOOKUP(A219,'forecast data dump'!$A$1:$H$3450,4,FALSE)</f>
        <v>08-Mar-21 A</v>
      </c>
      <c r="F219" s="17">
        <f>VLOOKUP(A219,'forecast data dump'!$A$1:$H$3450,5,FALSE)</f>
        <v>44439</v>
      </c>
      <c r="G219" s="13">
        <f>VLOOKUP(A219,'forecast data dump'!$A$1:$H$3450,8,FALSE)</f>
        <v>0.7</v>
      </c>
      <c r="H219" s="5" t="s">
        <v>3762</v>
      </c>
      <c r="I219" s="39">
        <f>C219*(1-G219)</f>
        <v>10225.800000000001</v>
      </c>
      <c r="J219" s="5"/>
      <c r="K219" s="5"/>
      <c r="L219" s="33">
        <f>D219*(1-G219)</f>
        <v>11868.900000000001</v>
      </c>
      <c r="M219" s="33">
        <f>IF(J219="",L219,(D219/C219)*J219)</f>
        <v>11868.900000000001</v>
      </c>
      <c r="N219" s="22">
        <f>L219-M219</f>
        <v>0</v>
      </c>
    </row>
    <row r="220" spans="1:14" x14ac:dyDescent="0.3">
      <c r="A220" s="3" t="s">
        <v>7827</v>
      </c>
      <c r="B220" s="3"/>
      <c r="C220" s="3"/>
      <c r="D220" s="4"/>
      <c r="E220" s="15"/>
      <c r="F220" s="15"/>
      <c r="G220" s="11"/>
      <c r="H220" s="3"/>
      <c r="I220" s="38"/>
      <c r="J220" s="3"/>
      <c r="K220" s="3"/>
      <c r="L220" s="32"/>
      <c r="M220" s="32"/>
      <c r="N220" s="20"/>
    </row>
    <row r="221" spans="1:14" x14ac:dyDescent="0.3">
      <c r="A221" s="5" t="s">
        <v>539</v>
      </c>
      <c r="B221" s="5" t="s">
        <v>540</v>
      </c>
      <c r="C221" s="5">
        <v>11667</v>
      </c>
      <c r="D221" s="6">
        <v>13542</v>
      </c>
      <c r="E221" s="17">
        <f>VLOOKUP(A221,'forecast data dump'!$A$1:$H$3450,4,FALSE)</f>
        <v>44454</v>
      </c>
      <c r="F221" s="17">
        <f>VLOOKUP(A221,'forecast data dump'!$A$1:$H$3450,5,FALSE)</f>
        <v>44482</v>
      </c>
      <c r="G221" s="13">
        <f>VLOOKUP(A221,'forecast data dump'!$A$1:$H$3450,8,FALSE)</f>
        <v>0</v>
      </c>
      <c r="H221" s="5" t="s">
        <v>3762</v>
      </c>
      <c r="I221" s="39">
        <f>C221*(1-G221)</f>
        <v>11667</v>
      </c>
      <c r="J221" s="5"/>
      <c r="K221" s="5"/>
      <c r="L221" s="33">
        <f>D221*(1-G221)</f>
        <v>13542</v>
      </c>
      <c r="M221" s="33">
        <f>IF(J221="",L221,(D221/C221)*J221)</f>
        <v>13542</v>
      </c>
      <c r="N221" s="22">
        <f>L221-M221</f>
        <v>0</v>
      </c>
    </row>
    <row r="222" spans="1:14" x14ac:dyDescent="0.3">
      <c r="A222" s="5" t="s">
        <v>541</v>
      </c>
      <c r="B222" s="5" t="s">
        <v>542</v>
      </c>
      <c r="C222" s="5">
        <v>10493</v>
      </c>
      <c r="D222" s="6">
        <v>12179</v>
      </c>
      <c r="E222" s="17">
        <f>VLOOKUP(A222,'forecast data dump'!$A$1:$H$3450,4,FALSE)</f>
        <v>44483</v>
      </c>
      <c r="F222" s="17">
        <f>VLOOKUP(A222,'forecast data dump'!$A$1:$H$3450,5,FALSE)</f>
        <v>44489</v>
      </c>
      <c r="G222" s="13">
        <f>VLOOKUP(A222,'forecast data dump'!$A$1:$H$3450,8,FALSE)</f>
        <v>0</v>
      </c>
      <c r="H222" s="5" t="s">
        <v>3762</v>
      </c>
      <c r="I222" s="39">
        <f>C222*(1-G222)</f>
        <v>10493</v>
      </c>
      <c r="J222" s="5"/>
      <c r="K222" s="5"/>
      <c r="L222" s="33">
        <f>D222*(1-G222)</f>
        <v>12179</v>
      </c>
      <c r="M222" s="33">
        <f>IF(J222="",L222,(D222/C222)*J222)</f>
        <v>12179</v>
      </c>
      <c r="N222" s="22">
        <f>L222-M222</f>
        <v>0</v>
      </c>
    </row>
    <row r="223" spans="1:14" x14ac:dyDescent="0.3">
      <c r="A223" s="3" t="s">
        <v>7828</v>
      </c>
      <c r="B223" s="3"/>
      <c r="C223" s="3"/>
      <c r="D223" s="4"/>
      <c r="E223" s="15"/>
      <c r="F223" s="15"/>
      <c r="G223" s="11"/>
      <c r="H223" s="3"/>
      <c r="I223" s="38"/>
      <c r="J223" s="3"/>
      <c r="K223" s="3"/>
      <c r="L223" s="32"/>
      <c r="M223" s="32"/>
      <c r="N223" s="20"/>
    </row>
    <row r="224" spans="1:14" x14ac:dyDescent="0.3">
      <c r="A224" s="5" t="s">
        <v>774</v>
      </c>
      <c r="B224" s="5" t="s">
        <v>775</v>
      </c>
      <c r="C224" s="5">
        <v>0</v>
      </c>
      <c r="D224" s="6">
        <v>0</v>
      </c>
      <c r="E224" s="17" t="str">
        <f>VLOOKUP(A224,'forecast data dump'!$A$1:$H$3450,4,FALSE)</f>
        <v>21-Jun-19 A</v>
      </c>
      <c r="F224" s="17">
        <f>VLOOKUP(A224,'forecast data dump'!$A$1:$H$3450,5,FALSE)</f>
        <v>44410</v>
      </c>
      <c r="G224" s="13">
        <f>VLOOKUP(A224,'forecast data dump'!$A$1:$H$3450,8,FALSE)</f>
        <v>0.96</v>
      </c>
      <c r="H224" s="5" t="s">
        <v>3803</v>
      </c>
      <c r="I224" s="39">
        <f t="shared" ref="I224:I230" si="44">C224*(1-G224)</f>
        <v>0</v>
      </c>
      <c r="J224" s="5"/>
      <c r="K224" s="5"/>
      <c r="L224" s="33">
        <f t="shared" ref="L224:L230" si="45">D224*(1-G224)</f>
        <v>0</v>
      </c>
      <c r="M224" s="33">
        <f t="shared" ref="M224:M230" si="46">IF(J224="",L224,(D224/C224)*J224)</f>
        <v>0</v>
      </c>
      <c r="N224" s="22">
        <f t="shared" ref="N224:N230" si="47">L224-M224</f>
        <v>0</v>
      </c>
    </row>
    <row r="225" spans="1:14" x14ac:dyDescent="0.3">
      <c r="A225" s="5" t="s">
        <v>774</v>
      </c>
      <c r="B225" s="5" t="s">
        <v>775</v>
      </c>
      <c r="C225" s="5">
        <v>9360</v>
      </c>
      <c r="D225" s="6">
        <v>163757</v>
      </c>
      <c r="E225" s="17" t="str">
        <f>VLOOKUP(A225,'forecast data dump'!$A$1:$H$3450,4,FALSE)</f>
        <v>21-Jun-19 A</v>
      </c>
      <c r="F225" s="17">
        <f>VLOOKUP(A225,'forecast data dump'!$A$1:$H$3450,5,FALSE)</f>
        <v>44410</v>
      </c>
      <c r="G225" s="13">
        <f>VLOOKUP(A225,'forecast data dump'!$A$1:$H$3450,8,FALSE)</f>
        <v>0.96</v>
      </c>
      <c r="H225" s="5" t="s">
        <v>3804</v>
      </c>
      <c r="I225" s="39">
        <f t="shared" si="44"/>
        <v>374.40000000000032</v>
      </c>
      <c r="J225" s="5"/>
      <c r="K225" s="5"/>
      <c r="L225" s="33">
        <f t="shared" si="45"/>
        <v>6550.2800000000061</v>
      </c>
      <c r="M225" s="33">
        <f t="shared" si="46"/>
        <v>6550.2800000000061</v>
      </c>
      <c r="N225" s="22">
        <f t="shared" si="47"/>
        <v>0</v>
      </c>
    </row>
    <row r="226" spans="1:14" x14ac:dyDescent="0.3">
      <c r="A226" s="5" t="s">
        <v>774</v>
      </c>
      <c r="B226" s="5" t="s">
        <v>775</v>
      </c>
      <c r="C226" s="5">
        <v>0</v>
      </c>
      <c r="D226" s="6">
        <v>0</v>
      </c>
      <c r="E226" s="17" t="str">
        <f>VLOOKUP(A226,'forecast data dump'!$A$1:$H$3450,4,FALSE)</f>
        <v>21-Jun-19 A</v>
      </c>
      <c r="F226" s="17">
        <f>VLOOKUP(A226,'forecast data dump'!$A$1:$H$3450,5,FALSE)</f>
        <v>44410</v>
      </c>
      <c r="G226" s="13">
        <f>VLOOKUP(A226,'forecast data dump'!$A$1:$H$3450,8,FALSE)</f>
        <v>0.96</v>
      </c>
      <c r="H226" s="5" t="s">
        <v>3802</v>
      </c>
      <c r="I226" s="39">
        <f t="shared" si="44"/>
        <v>0</v>
      </c>
      <c r="J226" s="5"/>
      <c r="K226" s="5"/>
      <c r="L226" s="33">
        <f t="shared" si="45"/>
        <v>0</v>
      </c>
      <c r="M226" s="33">
        <f t="shared" si="46"/>
        <v>0</v>
      </c>
      <c r="N226" s="22">
        <f t="shared" si="47"/>
        <v>0</v>
      </c>
    </row>
    <row r="227" spans="1:14" x14ac:dyDescent="0.3">
      <c r="A227" s="5" t="s">
        <v>780</v>
      </c>
      <c r="B227" s="5" t="s">
        <v>781</v>
      </c>
      <c r="C227" s="5">
        <v>90653</v>
      </c>
      <c r="D227" s="6">
        <v>104592</v>
      </c>
      <c r="E227" s="17" t="str">
        <f>VLOOKUP(A227,'forecast data dump'!$A$1:$H$3450,4,FALSE)</f>
        <v>03-Aug-20 A</v>
      </c>
      <c r="F227" s="17">
        <f>VLOOKUP(A227,'forecast data dump'!$A$1:$H$3450,5,FALSE)</f>
        <v>44396</v>
      </c>
      <c r="G227" s="13">
        <f>VLOOKUP(A227,'forecast data dump'!$A$1:$H$3450,8,FALSE)</f>
        <v>0.55000000000000004</v>
      </c>
      <c r="H227" s="5" t="s">
        <v>3805</v>
      </c>
      <c r="I227" s="39">
        <f t="shared" si="44"/>
        <v>40793.85</v>
      </c>
      <c r="J227" s="5"/>
      <c r="K227" s="5"/>
      <c r="L227" s="33">
        <f t="shared" si="45"/>
        <v>47066.399999999994</v>
      </c>
      <c r="M227" s="33">
        <f t="shared" si="46"/>
        <v>47066.399999999994</v>
      </c>
      <c r="N227" s="22">
        <f t="shared" si="47"/>
        <v>0</v>
      </c>
    </row>
    <row r="228" spans="1:14" x14ac:dyDescent="0.3">
      <c r="A228" s="5" t="s">
        <v>784</v>
      </c>
      <c r="B228" s="5" t="s">
        <v>785</v>
      </c>
      <c r="C228" s="5">
        <v>26230</v>
      </c>
      <c r="D228" s="6">
        <v>30218</v>
      </c>
      <c r="E228" s="17" t="str">
        <f>VLOOKUP(A228,'forecast data dump'!$A$1:$H$3450,4,FALSE)</f>
        <v>03-Aug-20 A</v>
      </c>
      <c r="F228" s="17">
        <f>VLOOKUP(A228,'forecast data dump'!$A$1:$H$3450,5,FALSE)</f>
        <v>44396</v>
      </c>
      <c r="G228" s="13">
        <f>VLOOKUP(A228,'forecast data dump'!$A$1:$H$3450,8,FALSE)</f>
        <v>0.75</v>
      </c>
      <c r="H228" s="5" t="s">
        <v>3805</v>
      </c>
      <c r="I228" s="39">
        <f t="shared" si="44"/>
        <v>6557.5</v>
      </c>
      <c r="J228" s="5"/>
      <c r="K228" s="5"/>
      <c r="L228" s="33">
        <f t="shared" si="45"/>
        <v>7554.5</v>
      </c>
      <c r="M228" s="33">
        <f t="shared" si="46"/>
        <v>7554.5</v>
      </c>
      <c r="N228" s="22">
        <f t="shared" si="47"/>
        <v>0</v>
      </c>
    </row>
    <row r="229" spans="1:14" x14ac:dyDescent="0.3">
      <c r="A229" s="5" t="s">
        <v>830</v>
      </c>
      <c r="B229" s="5" t="s">
        <v>831</v>
      </c>
      <c r="C229" s="5">
        <v>52800</v>
      </c>
      <c r="D229" s="6">
        <v>60868</v>
      </c>
      <c r="E229" s="17" t="str">
        <f>VLOOKUP(A229,'forecast data dump'!$A$1:$H$3450,4,FALSE)</f>
        <v>01-May-20 A</v>
      </c>
      <c r="F229" s="17">
        <f>VLOOKUP(A229,'forecast data dump'!$A$1:$H$3450,5,FALSE)</f>
        <v>44530</v>
      </c>
      <c r="G229" s="13">
        <f>VLOOKUP(A229,'forecast data dump'!$A$1:$H$3450,8,FALSE)</f>
        <v>0.65</v>
      </c>
      <c r="H229" s="5" t="s">
        <v>3762</v>
      </c>
      <c r="I229" s="39">
        <f t="shared" si="44"/>
        <v>18480</v>
      </c>
      <c r="J229" s="5"/>
      <c r="K229" s="5"/>
      <c r="L229" s="33">
        <f t="shared" si="45"/>
        <v>21303.8</v>
      </c>
      <c r="M229" s="33">
        <f t="shared" si="46"/>
        <v>21303.8</v>
      </c>
      <c r="N229" s="22">
        <f t="shared" si="47"/>
        <v>0</v>
      </c>
    </row>
    <row r="230" spans="1:14" x14ac:dyDescent="0.3">
      <c r="A230" s="5" t="s">
        <v>832</v>
      </c>
      <c r="B230" s="5" t="s">
        <v>833</v>
      </c>
      <c r="C230" s="5">
        <v>460000</v>
      </c>
      <c r="D230" s="6">
        <v>533915</v>
      </c>
      <c r="E230" s="17" t="str">
        <f>VLOOKUP(A230,'forecast data dump'!$A$1:$H$3450,4,FALSE)</f>
        <v>01-Dec-20 A</v>
      </c>
      <c r="F230" s="17">
        <f>VLOOKUP(A230,'forecast data dump'!$A$1:$H$3450,5,FALSE)</f>
        <v>44466</v>
      </c>
      <c r="G230" s="13">
        <f>VLOOKUP(A230,'forecast data dump'!$A$1:$H$3450,8,FALSE)</f>
        <v>0.7</v>
      </c>
      <c r="H230" s="5" t="s">
        <v>3762</v>
      </c>
      <c r="I230" s="39">
        <f t="shared" si="44"/>
        <v>138000.00000000003</v>
      </c>
      <c r="J230" s="5"/>
      <c r="K230" s="5"/>
      <c r="L230" s="33">
        <f t="shared" si="45"/>
        <v>160174.50000000003</v>
      </c>
      <c r="M230" s="33">
        <f t="shared" si="46"/>
        <v>160174.50000000003</v>
      </c>
      <c r="N230" s="22">
        <f t="shared" si="47"/>
        <v>0</v>
      </c>
    </row>
    <row r="231" spans="1:14" x14ac:dyDescent="0.3">
      <c r="A231" s="3" t="s">
        <v>7829</v>
      </c>
      <c r="B231" s="3"/>
      <c r="C231" s="3"/>
      <c r="D231" s="4"/>
      <c r="E231" s="15"/>
      <c r="F231" s="15"/>
      <c r="G231" s="11"/>
      <c r="H231" s="3"/>
      <c r="I231" s="38"/>
      <c r="J231" s="3"/>
      <c r="K231" s="3"/>
      <c r="L231" s="32"/>
      <c r="M231" s="32"/>
      <c r="N231" s="20"/>
    </row>
    <row r="232" spans="1:14" x14ac:dyDescent="0.3">
      <c r="A232" s="5" t="s">
        <v>722</v>
      </c>
      <c r="B232" s="5" t="s">
        <v>723</v>
      </c>
      <c r="C232" s="5">
        <v>50</v>
      </c>
      <c r="D232" s="6">
        <v>2663</v>
      </c>
      <c r="E232" s="17" t="str">
        <f>VLOOKUP(A232,'forecast data dump'!$A$1:$H$3450,4,FALSE)</f>
        <v>30-Jun-21 A</v>
      </c>
      <c r="F232" s="17">
        <f>VLOOKUP(A232,'forecast data dump'!$A$1:$H$3450,5,FALSE)</f>
        <v>44385</v>
      </c>
      <c r="G232" s="13">
        <f>VLOOKUP(A232,'forecast data dump'!$A$1:$H$3450,8,FALSE)</f>
        <v>0.88</v>
      </c>
      <c r="H232" s="5" t="s">
        <v>3803</v>
      </c>
      <c r="I232" s="39">
        <f t="shared" ref="I232:I295" si="48">C232*(1-G232)</f>
        <v>6</v>
      </c>
      <c r="J232" s="5"/>
      <c r="K232" s="5"/>
      <c r="L232" s="33">
        <f t="shared" ref="L232:L295" si="49">D232*(1-G232)</f>
        <v>319.56</v>
      </c>
      <c r="M232" s="33">
        <f t="shared" ref="M232:M295" si="50">IF(J232="",L232,(D232/C232)*J232)</f>
        <v>319.56</v>
      </c>
      <c r="N232" s="22">
        <f t="shared" ref="N232:N295" si="51">L232-M232</f>
        <v>0</v>
      </c>
    </row>
    <row r="233" spans="1:14" x14ac:dyDescent="0.3">
      <c r="A233" s="5" t="s">
        <v>722</v>
      </c>
      <c r="B233" s="5" t="s">
        <v>723</v>
      </c>
      <c r="C233" s="5">
        <v>75</v>
      </c>
      <c r="D233" s="6">
        <v>1337</v>
      </c>
      <c r="E233" s="17" t="str">
        <f>VLOOKUP(A233,'forecast data dump'!$A$1:$H$3450,4,FALSE)</f>
        <v>30-Jun-21 A</v>
      </c>
      <c r="F233" s="17">
        <f>VLOOKUP(A233,'forecast data dump'!$A$1:$H$3450,5,FALSE)</f>
        <v>44385</v>
      </c>
      <c r="G233" s="13">
        <f>VLOOKUP(A233,'forecast data dump'!$A$1:$H$3450,8,FALSE)</f>
        <v>0.88</v>
      </c>
      <c r="H233" s="5" t="s">
        <v>3804</v>
      </c>
      <c r="I233" s="39">
        <f t="shared" si="48"/>
        <v>9</v>
      </c>
      <c r="J233" s="5"/>
      <c r="K233" s="5"/>
      <c r="L233" s="33">
        <f t="shared" si="49"/>
        <v>160.44</v>
      </c>
      <c r="M233" s="33">
        <f t="shared" si="50"/>
        <v>160.44</v>
      </c>
      <c r="N233" s="22">
        <f t="shared" si="51"/>
        <v>0</v>
      </c>
    </row>
    <row r="234" spans="1:14" x14ac:dyDescent="0.3">
      <c r="A234" s="5" t="s">
        <v>722</v>
      </c>
      <c r="B234" s="5" t="s">
        <v>723</v>
      </c>
      <c r="C234" s="5">
        <v>10</v>
      </c>
      <c r="D234" s="6">
        <v>1162</v>
      </c>
      <c r="E234" s="17" t="str">
        <f>VLOOKUP(A234,'forecast data dump'!$A$1:$H$3450,4,FALSE)</f>
        <v>30-Jun-21 A</v>
      </c>
      <c r="F234" s="17">
        <f>VLOOKUP(A234,'forecast data dump'!$A$1:$H$3450,5,FALSE)</f>
        <v>44385</v>
      </c>
      <c r="G234" s="13">
        <f>VLOOKUP(A234,'forecast data dump'!$A$1:$H$3450,8,FALSE)</f>
        <v>0.88</v>
      </c>
      <c r="H234" s="5" t="s">
        <v>3802</v>
      </c>
      <c r="I234" s="39">
        <f t="shared" si="48"/>
        <v>1.2</v>
      </c>
      <c r="J234" s="5"/>
      <c r="K234" s="5"/>
      <c r="L234" s="33">
        <f t="shared" si="49"/>
        <v>139.44</v>
      </c>
      <c r="M234" s="33">
        <f t="shared" si="50"/>
        <v>139.44</v>
      </c>
      <c r="N234" s="22">
        <f t="shared" si="51"/>
        <v>0</v>
      </c>
    </row>
    <row r="235" spans="1:14" x14ac:dyDescent="0.3">
      <c r="A235" s="5" t="s">
        <v>724</v>
      </c>
      <c r="B235" s="5" t="s">
        <v>725</v>
      </c>
      <c r="C235" s="5">
        <v>50</v>
      </c>
      <c r="D235" s="6">
        <v>2663</v>
      </c>
      <c r="E235" s="17">
        <f>VLOOKUP(A235,'forecast data dump'!$A$1:$H$3450,4,FALSE)</f>
        <v>44386</v>
      </c>
      <c r="F235" s="17">
        <f>VLOOKUP(A235,'forecast data dump'!$A$1:$H$3450,5,FALSE)</f>
        <v>44393</v>
      </c>
      <c r="G235" s="13">
        <f>VLOOKUP(A235,'forecast data dump'!$A$1:$H$3450,8,FALSE)</f>
        <v>0</v>
      </c>
      <c r="H235" s="5" t="s">
        <v>3803</v>
      </c>
      <c r="I235" s="39">
        <f t="shared" si="48"/>
        <v>50</v>
      </c>
      <c r="J235" s="5"/>
      <c r="K235" s="5"/>
      <c r="L235" s="33">
        <f t="shared" si="49"/>
        <v>2663</v>
      </c>
      <c r="M235" s="33">
        <f t="shared" si="50"/>
        <v>2663</v>
      </c>
      <c r="N235" s="22">
        <f t="shared" si="51"/>
        <v>0</v>
      </c>
    </row>
    <row r="236" spans="1:14" x14ac:dyDescent="0.3">
      <c r="A236" s="5" t="s">
        <v>724</v>
      </c>
      <c r="B236" s="5" t="s">
        <v>725</v>
      </c>
      <c r="C236" s="5">
        <v>75</v>
      </c>
      <c r="D236" s="6">
        <v>1337</v>
      </c>
      <c r="E236" s="17">
        <f>VLOOKUP(A236,'forecast data dump'!$A$1:$H$3450,4,FALSE)</f>
        <v>44386</v>
      </c>
      <c r="F236" s="17">
        <f>VLOOKUP(A236,'forecast data dump'!$A$1:$H$3450,5,FALSE)</f>
        <v>44393</v>
      </c>
      <c r="G236" s="13">
        <f>VLOOKUP(A236,'forecast data dump'!$A$1:$H$3450,8,FALSE)</f>
        <v>0</v>
      </c>
      <c r="H236" s="5" t="s">
        <v>3804</v>
      </c>
      <c r="I236" s="39">
        <f t="shared" si="48"/>
        <v>75</v>
      </c>
      <c r="J236" s="5"/>
      <c r="K236" s="5"/>
      <c r="L236" s="33">
        <f t="shared" si="49"/>
        <v>1337</v>
      </c>
      <c r="M236" s="33">
        <f t="shared" si="50"/>
        <v>1337</v>
      </c>
      <c r="N236" s="22">
        <f t="shared" si="51"/>
        <v>0</v>
      </c>
    </row>
    <row r="237" spans="1:14" x14ac:dyDescent="0.3">
      <c r="A237" s="5" t="s">
        <v>724</v>
      </c>
      <c r="B237" s="5" t="s">
        <v>725</v>
      </c>
      <c r="C237" s="5">
        <v>10</v>
      </c>
      <c r="D237" s="6">
        <v>1162</v>
      </c>
      <c r="E237" s="17">
        <f>VLOOKUP(A237,'forecast data dump'!$A$1:$H$3450,4,FALSE)</f>
        <v>44386</v>
      </c>
      <c r="F237" s="17">
        <f>VLOOKUP(A237,'forecast data dump'!$A$1:$H$3450,5,FALSE)</f>
        <v>44393</v>
      </c>
      <c r="G237" s="13">
        <f>VLOOKUP(A237,'forecast data dump'!$A$1:$H$3450,8,FALSE)</f>
        <v>0</v>
      </c>
      <c r="H237" s="5" t="s">
        <v>3802</v>
      </c>
      <c r="I237" s="39">
        <f t="shared" si="48"/>
        <v>10</v>
      </c>
      <c r="J237" s="5"/>
      <c r="K237" s="5"/>
      <c r="L237" s="33">
        <f t="shared" si="49"/>
        <v>1162</v>
      </c>
      <c r="M237" s="33">
        <f t="shared" si="50"/>
        <v>1162</v>
      </c>
      <c r="N237" s="22">
        <f t="shared" si="51"/>
        <v>0</v>
      </c>
    </row>
    <row r="238" spans="1:14" x14ac:dyDescent="0.3">
      <c r="A238" s="5" t="s">
        <v>726</v>
      </c>
      <c r="B238" s="5" t="s">
        <v>727</v>
      </c>
      <c r="C238" s="5">
        <v>50</v>
      </c>
      <c r="D238" s="6">
        <v>2663</v>
      </c>
      <c r="E238" s="17">
        <f>VLOOKUP(A238,'forecast data dump'!$A$1:$H$3450,4,FALSE)</f>
        <v>44396</v>
      </c>
      <c r="F238" s="17">
        <f>VLOOKUP(A238,'forecast data dump'!$A$1:$H$3450,5,FALSE)</f>
        <v>44403</v>
      </c>
      <c r="G238" s="13">
        <f>VLOOKUP(A238,'forecast data dump'!$A$1:$H$3450,8,FALSE)</f>
        <v>0</v>
      </c>
      <c r="H238" s="5" t="s">
        <v>3803</v>
      </c>
      <c r="I238" s="39">
        <f t="shared" si="48"/>
        <v>50</v>
      </c>
      <c r="J238" s="5"/>
      <c r="K238" s="5"/>
      <c r="L238" s="33">
        <f t="shared" si="49"/>
        <v>2663</v>
      </c>
      <c r="M238" s="33">
        <f t="shared" si="50"/>
        <v>2663</v>
      </c>
      <c r="N238" s="22">
        <f t="shared" si="51"/>
        <v>0</v>
      </c>
    </row>
    <row r="239" spans="1:14" x14ac:dyDescent="0.3">
      <c r="A239" s="5" t="s">
        <v>726</v>
      </c>
      <c r="B239" s="5" t="s">
        <v>727</v>
      </c>
      <c r="C239" s="5">
        <v>75</v>
      </c>
      <c r="D239" s="6">
        <v>1337</v>
      </c>
      <c r="E239" s="17">
        <f>VLOOKUP(A239,'forecast data dump'!$A$1:$H$3450,4,FALSE)</f>
        <v>44396</v>
      </c>
      <c r="F239" s="17">
        <f>VLOOKUP(A239,'forecast data dump'!$A$1:$H$3450,5,FALSE)</f>
        <v>44403</v>
      </c>
      <c r="G239" s="13">
        <f>VLOOKUP(A239,'forecast data dump'!$A$1:$H$3450,8,FALSE)</f>
        <v>0</v>
      </c>
      <c r="H239" s="5" t="s">
        <v>3804</v>
      </c>
      <c r="I239" s="39">
        <f t="shared" si="48"/>
        <v>75</v>
      </c>
      <c r="J239" s="5"/>
      <c r="K239" s="5"/>
      <c r="L239" s="33">
        <f t="shared" si="49"/>
        <v>1337</v>
      </c>
      <c r="M239" s="33">
        <f t="shared" si="50"/>
        <v>1337</v>
      </c>
      <c r="N239" s="22">
        <f t="shared" si="51"/>
        <v>0</v>
      </c>
    </row>
    <row r="240" spans="1:14" x14ac:dyDescent="0.3">
      <c r="A240" s="5" t="s">
        <v>726</v>
      </c>
      <c r="B240" s="5" t="s">
        <v>727</v>
      </c>
      <c r="C240" s="5">
        <v>10</v>
      </c>
      <c r="D240" s="6">
        <v>1162</v>
      </c>
      <c r="E240" s="17">
        <f>VLOOKUP(A240,'forecast data dump'!$A$1:$H$3450,4,FALSE)</f>
        <v>44396</v>
      </c>
      <c r="F240" s="17">
        <f>VLOOKUP(A240,'forecast data dump'!$A$1:$H$3450,5,FALSE)</f>
        <v>44403</v>
      </c>
      <c r="G240" s="13">
        <f>VLOOKUP(A240,'forecast data dump'!$A$1:$H$3450,8,FALSE)</f>
        <v>0</v>
      </c>
      <c r="H240" s="5" t="s">
        <v>3802</v>
      </c>
      <c r="I240" s="39">
        <f t="shared" si="48"/>
        <v>10</v>
      </c>
      <c r="J240" s="5"/>
      <c r="K240" s="5"/>
      <c r="L240" s="33">
        <f t="shared" si="49"/>
        <v>1162</v>
      </c>
      <c r="M240" s="33">
        <f t="shared" si="50"/>
        <v>1162</v>
      </c>
      <c r="N240" s="22">
        <f t="shared" si="51"/>
        <v>0</v>
      </c>
    </row>
    <row r="241" spans="1:14" x14ac:dyDescent="0.3">
      <c r="A241" s="5" t="s">
        <v>728</v>
      </c>
      <c r="B241" s="5" t="s">
        <v>729</v>
      </c>
      <c r="C241" s="5">
        <v>50</v>
      </c>
      <c r="D241" s="6">
        <v>2663</v>
      </c>
      <c r="E241" s="17">
        <f>VLOOKUP(A241,'forecast data dump'!$A$1:$H$3450,4,FALSE)</f>
        <v>44404</v>
      </c>
      <c r="F241" s="17">
        <f>VLOOKUP(A241,'forecast data dump'!$A$1:$H$3450,5,FALSE)</f>
        <v>44411</v>
      </c>
      <c r="G241" s="13">
        <f>VLOOKUP(A241,'forecast data dump'!$A$1:$H$3450,8,FALSE)</f>
        <v>0</v>
      </c>
      <c r="H241" s="5" t="s">
        <v>3803</v>
      </c>
      <c r="I241" s="39">
        <f t="shared" si="48"/>
        <v>50</v>
      </c>
      <c r="J241" s="5"/>
      <c r="K241" s="5"/>
      <c r="L241" s="33">
        <f t="shared" si="49"/>
        <v>2663</v>
      </c>
      <c r="M241" s="33">
        <f t="shared" si="50"/>
        <v>2663</v>
      </c>
      <c r="N241" s="22">
        <f t="shared" si="51"/>
        <v>0</v>
      </c>
    </row>
    <row r="242" spans="1:14" x14ac:dyDescent="0.3">
      <c r="A242" s="5" t="s">
        <v>728</v>
      </c>
      <c r="B242" s="5" t="s">
        <v>729</v>
      </c>
      <c r="C242" s="5">
        <v>75</v>
      </c>
      <c r="D242" s="6">
        <v>1337</v>
      </c>
      <c r="E242" s="17">
        <f>VLOOKUP(A242,'forecast data dump'!$A$1:$H$3450,4,FALSE)</f>
        <v>44404</v>
      </c>
      <c r="F242" s="17">
        <f>VLOOKUP(A242,'forecast data dump'!$A$1:$H$3450,5,FALSE)</f>
        <v>44411</v>
      </c>
      <c r="G242" s="13">
        <f>VLOOKUP(A242,'forecast data dump'!$A$1:$H$3450,8,FALSE)</f>
        <v>0</v>
      </c>
      <c r="H242" s="5" t="s">
        <v>3804</v>
      </c>
      <c r="I242" s="39">
        <f t="shared" si="48"/>
        <v>75</v>
      </c>
      <c r="J242" s="5"/>
      <c r="K242" s="5"/>
      <c r="L242" s="33">
        <f t="shared" si="49"/>
        <v>1337</v>
      </c>
      <c r="M242" s="33">
        <f t="shared" si="50"/>
        <v>1337</v>
      </c>
      <c r="N242" s="22">
        <f t="shared" si="51"/>
        <v>0</v>
      </c>
    </row>
    <row r="243" spans="1:14" x14ac:dyDescent="0.3">
      <c r="A243" s="5" t="s">
        <v>728</v>
      </c>
      <c r="B243" s="5" t="s">
        <v>729</v>
      </c>
      <c r="C243" s="5">
        <v>10</v>
      </c>
      <c r="D243" s="6">
        <v>1162</v>
      </c>
      <c r="E243" s="17">
        <f>VLOOKUP(A243,'forecast data dump'!$A$1:$H$3450,4,FALSE)</f>
        <v>44404</v>
      </c>
      <c r="F243" s="17">
        <f>VLOOKUP(A243,'forecast data dump'!$A$1:$H$3450,5,FALSE)</f>
        <v>44411</v>
      </c>
      <c r="G243" s="13">
        <f>VLOOKUP(A243,'forecast data dump'!$A$1:$H$3450,8,FALSE)</f>
        <v>0</v>
      </c>
      <c r="H243" s="5" t="s">
        <v>3802</v>
      </c>
      <c r="I243" s="39">
        <f t="shared" si="48"/>
        <v>10</v>
      </c>
      <c r="J243" s="5"/>
      <c r="K243" s="5"/>
      <c r="L243" s="33">
        <f t="shared" si="49"/>
        <v>1162</v>
      </c>
      <c r="M243" s="33">
        <f t="shared" si="50"/>
        <v>1162</v>
      </c>
      <c r="N243" s="22">
        <f t="shared" si="51"/>
        <v>0</v>
      </c>
    </row>
    <row r="244" spans="1:14" x14ac:dyDescent="0.3">
      <c r="A244" s="5" t="s">
        <v>730</v>
      </c>
      <c r="B244" s="5" t="s">
        <v>731</v>
      </c>
      <c r="C244" s="5">
        <v>50</v>
      </c>
      <c r="D244" s="6">
        <v>2663</v>
      </c>
      <c r="E244" s="17">
        <f>VLOOKUP(A244,'forecast data dump'!$A$1:$H$3450,4,FALSE)</f>
        <v>44412</v>
      </c>
      <c r="F244" s="17">
        <f>VLOOKUP(A244,'forecast data dump'!$A$1:$H$3450,5,FALSE)</f>
        <v>44419</v>
      </c>
      <c r="G244" s="13">
        <f>VLOOKUP(A244,'forecast data dump'!$A$1:$H$3450,8,FALSE)</f>
        <v>0</v>
      </c>
      <c r="H244" s="5" t="s">
        <v>3803</v>
      </c>
      <c r="I244" s="39">
        <f t="shared" si="48"/>
        <v>50</v>
      </c>
      <c r="J244" s="5"/>
      <c r="K244" s="5"/>
      <c r="L244" s="33">
        <f t="shared" si="49"/>
        <v>2663</v>
      </c>
      <c r="M244" s="33">
        <f t="shared" si="50"/>
        <v>2663</v>
      </c>
      <c r="N244" s="22">
        <f t="shared" si="51"/>
        <v>0</v>
      </c>
    </row>
    <row r="245" spans="1:14" x14ac:dyDescent="0.3">
      <c r="A245" s="5" t="s">
        <v>730</v>
      </c>
      <c r="B245" s="5" t="s">
        <v>731</v>
      </c>
      <c r="C245" s="5">
        <v>75</v>
      </c>
      <c r="D245" s="6">
        <v>1337</v>
      </c>
      <c r="E245" s="17">
        <f>VLOOKUP(A245,'forecast data dump'!$A$1:$H$3450,4,FALSE)</f>
        <v>44412</v>
      </c>
      <c r="F245" s="17">
        <f>VLOOKUP(A245,'forecast data dump'!$A$1:$H$3450,5,FALSE)</f>
        <v>44419</v>
      </c>
      <c r="G245" s="13">
        <f>VLOOKUP(A245,'forecast data dump'!$A$1:$H$3450,8,FALSE)</f>
        <v>0</v>
      </c>
      <c r="H245" s="5" t="s">
        <v>3804</v>
      </c>
      <c r="I245" s="39">
        <f t="shared" si="48"/>
        <v>75</v>
      </c>
      <c r="J245" s="5"/>
      <c r="K245" s="5"/>
      <c r="L245" s="33">
        <f t="shared" si="49"/>
        <v>1337</v>
      </c>
      <c r="M245" s="33">
        <f t="shared" si="50"/>
        <v>1337</v>
      </c>
      <c r="N245" s="22">
        <f t="shared" si="51"/>
        <v>0</v>
      </c>
    </row>
    <row r="246" spans="1:14" x14ac:dyDescent="0.3">
      <c r="A246" s="5" t="s">
        <v>730</v>
      </c>
      <c r="B246" s="5" t="s">
        <v>731</v>
      </c>
      <c r="C246" s="5">
        <v>10</v>
      </c>
      <c r="D246" s="6">
        <v>1162</v>
      </c>
      <c r="E246" s="17">
        <f>VLOOKUP(A246,'forecast data dump'!$A$1:$H$3450,4,FALSE)</f>
        <v>44412</v>
      </c>
      <c r="F246" s="17">
        <f>VLOOKUP(A246,'forecast data dump'!$A$1:$H$3450,5,FALSE)</f>
        <v>44419</v>
      </c>
      <c r="G246" s="13">
        <f>VLOOKUP(A246,'forecast data dump'!$A$1:$H$3450,8,FALSE)</f>
        <v>0</v>
      </c>
      <c r="H246" s="5" t="s">
        <v>3802</v>
      </c>
      <c r="I246" s="39">
        <f t="shared" si="48"/>
        <v>10</v>
      </c>
      <c r="J246" s="5"/>
      <c r="K246" s="5"/>
      <c r="L246" s="33">
        <f t="shared" si="49"/>
        <v>1162</v>
      </c>
      <c r="M246" s="33">
        <f t="shared" si="50"/>
        <v>1162</v>
      </c>
      <c r="N246" s="22">
        <f t="shared" si="51"/>
        <v>0</v>
      </c>
    </row>
    <row r="247" spans="1:14" x14ac:dyDescent="0.3">
      <c r="A247" s="5" t="s">
        <v>732</v>
      </c>
      <c r="B247" s="5" t="s">
        <v>733</v>
      </c>
      <c r="C247" s="5">
        <v>50</v>
      </c>
      <c r="D247" s="6">
        <v>2663</v>
      </c>
      <c r="E247" s="17">
        <f>VLOOKUP(A247,'forecast data dump'!$A$1:$H$3450,4,FALSE)</f>
        <v>44420</v>
      </c>
      <c r="F247" s="17">
        <f>VLOOKUP(A247,'forecast data dump'!$A$1:$H$3450,5,FALSE)</f>
        <v>44427</v>
      </c>
      <c r="G247" s="13">
        <f>VLOOKUP(A247,'forecast data dump'!$A$1:$H$3450,8,FALSE)</f>
        <v>0</v>
      </c>
      <c r="H247" s="5" t="s">
        <v>3803</v>
      </c>
      <c r="I247" s="39">
        <f t="shared" si="48"/>
        <v>50</v>
      </c>
      <c r="J247" s="5"/>
      <c r="K247" s="5"/>
      <c r="L247" s="33">
        <f t="shared" si="49"/>
        <v>2663</v>
      </c>
      <c r="M247" s="33">
        <f t="shared" si="50"/>
        <v>2663</v>
      </c>
      <c r="N247" s="22">
        <f t="shared" si="51"/>
        <v>0</v>
      </c>
    </row>
    <row r="248" spans="1:14" x14ac:dyDescent="0.3">
      <c r="A248" s="5" t="s">
        <v>732</v>
      </c>
      <c r="B248" s="5" t="s">
        <v>733</v>
      </c>
      <c r="C248" s="5">
        <v>75</v>
      </c>
      <c r="D248" s="6">
        <v>1337</v>
      </c>
      <c r="E248" s="17">
        <f>VLOOKUP(A248,'forecast data dump'!$A$1:$H$3450,4,FALSE)</f>
        <v>44420</v>
      </c>
      <c r="F248" s="17">
        <f>VLOOKUP(A248,'forecast data dump'!$A$1:$H$3450,5,FALSE)</f>
        <v>44427</v>
      </c>
      <c r="G248" s="13">
        <f>VLOOKUP(A248,'forecast data dump'!$A$1:$H$3450,8,FALSE)</f>
        <v>0</v>
      </c>
      <c r="H248" s="5" t="s">
        <v>3804</v>
      </c>
      <c r="I248" s="39">
        <f t="shared" si="48"/>
        <v>75</v>
      </c>
      <c r="J248" s="5"/>
      <c r="K248" s="5"/>
      <c r="L248" s="33">
        <f t="shared" si="49"/>
        <v>1337</v>
      </c>
      <c r="M248" s="33">
        <f t="shared" si="50"/>
        <v>1337</v>
      </c>
      <c r="N248" s="22">
        <f t="shared" si="51"/>
        <v>0</v>
      </c>
    </row>
    <row r="249" spans="1:14" x14ac:dyDescent="0.3">
      <c r="A249" s="5" t="s">
        <v>732</v>
      </c>
      <c r="B249" s="5" t="s">
        <v>733</v>
      </c>
      <c r="C249" s="5">
        <v>10</v>
      </c>
      <c r="D249" s="6">
        <v>1162</v>
      </c>
      <c r="E249" s="17">
        <f>VLOOKUP(A249,'forecast data dump'!$A$1:$H$3450,4,FALSE)</f>
        <v>44420</v>
      </c>
      <c r="F249" s="17">
        <f>VLOOKUP(A249,'forecast data dump'!$A$1:$H$3450,5,FALSE)</f>
        <v>44427</v>
      </c>
      <c r="G249" s="13">
        <f>VLOOKUP(A249,'forecast data dump'!$A$1:$H$3450,8,FALSE)</f>
        <v>0</v>
      </c>
      <c r="H249" s="5" t="s">
        <v>3802</v>
      </c>
      <c r="I249" s="39">
        <f t="shared" si="48"/>
        <v>10</v>
      </c>
      <c r="J249" s="5"/>
      <c r="K249" s="5"/>
      <c r="L249" s="33">
        <f t="shared" si="49"/>
        <v>1162</v>
      </c>
      <c r="M249" s="33">
        <f t="shared" si="50"/>
        <v>1162</v>
      </c>
      <c r="N249" s="22">
        <f t="shared" si="51"/>
        <v>0</v>
      </c>
    </row>
    <row r="250" spans="1:14" x14ac:dyDescent="0.3">
      <c r="A250" s="5" t="s">
        <v>734</v>
      </c>
      <c r="B250" s="5" t="s">
        <v>735</v>
      </c>
      <c r="C250" s="5">
        <v>50</v>
      </c>
      <c r="D250" s="6">
        <v>2663</v>
      </c>
      <c r="E250" s="17">
        <f>VLOOKUP(A250,'forecast data dump'!$A$1:$H$3450,4,FALSE)</f>
        <v>44428</v>
      </c>
      <c r="F250" s="17">
        <f>VLOOKUP(A250,'forecast data dump'!$A$1:$H$3450,5,FALSE)</f>
        <v>44435</v>
      </c>
      <c r="G250" s="13">
        <f>VLOOKUP(A250,'forecast data dump'!$A$1:$H$3450,8,FALSE)</f>
        <v>0</v>
      </c>
      <c r="H250" s="5" t="s">
        <v>3803</v>
      </c>
      <c r="I250" s="39">
        <f t="shared" si="48"/>
        <v>50</v>
      </c>
      <c r="J250" s="5"/>
      <c r="K250" s="5"/>
      <c r="L250" s="33">
        <f t="shared" si="49"/>
        <v>2663</v>
      </c>
      <c r="M250" s="33">
        <f t="shared" si="50"/>
        <v>2663</v>
      </c>
      <c r="N250" s="22">
        <f t="shared" si="51"/>
        <v>0</v>
      </c>
    </row>
    <row r="251" spans="1:14" x14ac:dyDescent="0.3">
      <c r="A251" s="5" t="s">
        <v>734</v>
      </c>
      <c r="B251" s="5" t="s">
        <v>735</v>
      </c>
      <c r="C251" s="5">
        <v>75</v>
      </c>
      <c r="D251" s="6">
        <v>1337</v>
      </c>
      <c r="E251" s="17">
        <f>VLOOKUP(A251,'forecast data dump'!$A$1:$H$3450,4,FALSE)</f>
        <v>44428</v>
      </c>
      <c r="F251" s="17">
        <f>VLOOKUP(A251,'forecast data dump'!$A$1:$H$3450,5,FALSE)</f>
        <v>44435</v>
      </c>
      <c r="G251" s="13">
        <f>VLOOKUP(A251,'forecast data dump'!$A$1:$H$3450,8,FALSE)</f>
        <v>0</v>
      </c>
      <c r="H251" s="5" t="s">
        <v>3804</v>
      </c>
      <c r="I251" s="39">
        <f t="shared" si="48"/>
        <v>75</v>
      </c>
      <c r="J251" s="5"/>
      <c r="K251" s="5"/>
      <c r="L251" s="33">
        <f t="shared" si="49"/>
        <v>1337</v>
      </c>
      <c r="M251" s="33">
        <f t="shared" si="50"/>
        <v>1337</v>
      </c>
      <c r="N251" s="22">
        <f t="shared" si="51"/>
        <v>0</v>
      </c>
    </row>
    <row r="252" spans="1:14" x14ac:dyDescent="0.3">
      <c r="A252" s="5" t="s">
        <v>734</v>
      </c>
      <c r="B252" s="5" t="s">
        <v>735</v>
      </c>
      <c r="C252" s="5">
        <v>10</v>
      </c>
      <c r="D252" s="6">
        <v>1162</v>
      </c>
      <c r="E252" s="17">
        <f>VLOOKUP(A252,'forecast data dump'!$A$1:$H$3450,4,FALSE)</f>
        <v>44428</v>
      </c>
      <c r="F252" s="17">
        <f>VLOOKUP(A252,'forecast data dump'!$A$1:$H$3450,5,FALSE)</f>
        <v>44435</v>
      </c>
      <c r="G252" s="13">
        <f>VLOOKUP(A252,'forecast data dump'!$A$1:$H$3450,8,FALSE)</f>
        <v>0</v>
      </c>
      <c r="H252" s="5" t="s">
        <v>3802</v>
      </c>
      <c r="I252" s="39">
        <f t="shared" si="48"/>
        <v>10</v>
      </c>
      <c r="J252" s="5"/>
      <c r="K252" s="5"/>
      <c r="L252" s="33">
        <f t="shared" si="49"/>
        <v>1162</v>
      </c>
      <c r="M252" s="33">
        <f t="shared" si="50"/>
        <v>1162</v>
      </c>
      <c r="N252" s="22">
        <f t="shared" si="51"/>
        <v>0</v>
      </c>
    </row>
    <row r="253" spans="1:14" x14ac:dyDescent="0.3">
      <c r="A253" s="5" t="s">
        <v>736</v>
      </c>
      <c r="B253" s="5" t="s">
        <v>737</v>
      </c>
      <c r="C253" s="5">
        <v>50</v>
      </c>
      <c r="D253" s="6">
        <v>2663</v>
      </c>
      <c r="E253" s="17">
        <f>VLOOKUP(A253,'forecast data dump'!$A$1:$H$3450,4,FALSE)</f>
        <v>44438</v>
      </c>
      <c r="F253" s="17">
        <f>VLOOKUP(A253,'forecast data dump'!$A$1:$H$3450,5,FALSE)</f>
        <v>44446</v>
      </c>
      <c r="G253" s="13">
        <f>VLOOKUP(A253,'forecast data dump'!$A$1:$H$3450,8,FALSE)</f>
        <v>0</v>
      </c>
      <c r="H253" s="5" t="s">
        <v>3803</v>
      </c>
      <c r="I253" s="39">
        <f t="shared" si="48"/>
        <v>50</v>
      </c>
      <c r="J253" s="5"/>
      <c r="K253" s="5"/>
      <c r="L253" s="33">
        <f t="shared" si="49"/>
        <v>2663</v>
      </c>
      <c r="M253" s="33">
        <f t="shared" si="50"/>
        <v>2663</v>
      </c>
      <c r="N253" s="22">
        <f t="shared" si="51"/>
        <v>0</v>
      </c>
    </row>
    <row r="254" spans="1:14" x14ac:dyDescent="0.3">
      <c r="A254" s="5" t="s">
        <v>736</v>
      </c>
      <c r="B254" s="5" t="s">
        <v>737</v>
      </c>
      <c r="C254" s="5">
        <v>75</v>
      </c>
      <c r="D254" s="6">
        <v>1337</v>
      </c>
      <c r="E254" s="17">
        <f>VLOOKUP(A254,'forecast data dump'!$A$1:$H$3450,4,FALSE)</f>
        <v>44438</v>
      </c>
      <c r="F254" s="17">
        <f>VLOOKUP(A254,'forecast data dump'!$A$1:$H$3450,5,FALSE)</f>
        <v>44446</v>
      </c>
      <c r="G254" s="13">
        <f>VLOOKUP(A254,'forecast data dump'!$A$1:$H$3450,8,FALSE)</f>
        <v>0</v>
      </c>
      <c r="H254" s="5" t="s">
        <v>3804</v>
      </c>
      <c r="I254" s="39">
        <f t="shared" si="48"/>
        <v>75</v>
      </c>
      <c r="J254" s="5"/>
      <c r="K254" s="5"/>
      <c r="L254" s="33">
        <f t="shared" si="49"/>
        <v>1337</v>
      </c>
      <c r="M254" s="33">
        <f t="shared" si="50"/>
        <v>1337</v>
      </c>
      <c r="N254" s="22">
        <f t="shared" si="51"/>
        <v>0</v>
      </c>
    </row>
    <row r="255" spans="1:14" x14ac:dyDescent="0.3">
      <c r="A255" s="5" t="s">
        <v>736</v>
      </c>
      <c r="B255" s="5" t="s">
        <v>737</v>
      </c>
      <c r="C255" s="5">
        <v>10</v>
      </c>
      <c r="D255" s="6">
        <v>1162</v>
      </c>
      <c r="E255" s="17">
        <f>VLOOKUP(A255,'forecast data dump'!$A$1:$H$3450,4,FALSE)</f>
        <v>44438</v>
      </c>
      <c r="F255" s="17">
        <f>VLOOKUP(A255,'forecast data dump'!$A$1:$H$3450,5,FALSE)</f>
        <v>44446</v>
      </c>
      <c r="G255" s="13">
        <f>VLOOKUP(A255,'forecast data dump'!$A$1:$H$3450,8,FALSE)</f>
        <v>0</v>
      </c>
      <c r="H255" s="5" t="s">
        <v>3802</v>
      </c>
      <c r="I255" s="39">
        <f t="shared" si="48"/>
        <v>10</v>
      </c>
      <c r="J255" s="5"/>
      <c r="K255" s="5"/>
      <c r="L255" s="33">
        <f t="shared" si="49"/>
        <v>1162</v>
      </c>
      <c r="M255" s="33">
        <f t="shared" si="50"/>
        <v>1162</v>
      </c>
      <c r="N255" s="22">
        <f t="shared" si="51"/>
        <v>0</v>
      </c>
    </row>
    <row r="256" spans="1:14" x14ac:dyDescent="0.3">
      <c r="A256" s="5" t="s">
        <v>738</v>
      </c>
      <c r="B256" s="5" t="s">
        <v>739</v>
      </c>
      <c r="C256" s="5">
        <v>50</v>
      </c>
      <c r="D256" s="6">
        <v>2663</v>
      </c>
      <c r="E256" s="17">
        <f>VLOOKUP(A256,'forecast data dump'!$A$1:$H$3450,4,FALSE)</f>
        <v>44447</v>
      </c>
      <c r="F256" s="17">
        <f>VLOOKUP(A256,'forecast data dump'!$A$1:$H$3450,5,FALSE)</f>
        <v>44454</v>
      </c>
      <c r="G256" s="13">
        <f>VLOOKUP(A256,'forecast data dump'!$A$1:$H$3450,8,FALSE)</f>
        <v>0</v>
      </c>
      <c r="H256" s="5" t="s">
        <v>3803</v>
      </c>
      <c r="I256" s="39">
        <f t="shared" si="48"/>
        <v>50</v>
      </c>
      <c r="J256" s="5"/>
      <c r="K256" s="5"/>
      <c r="L256" s="33">
        <f t="shared" si="49"/>
        <v>2663</v>
      </c>
      <c r="M256" s="33">
        <f t="shared" si="50"/>
        <v>2663</v>
      </c>
      <c r="N256" s="22">
        <f t="shared" si="51"/>
        <v>0</v>
      </c>
    </row>
    <row r="257" spans="1:14" x14ac:dyDescent="0.3">
      <c r="A257" s="5" t="s">
        <v>738</v>
      </c>
      <c r="B257" s="5" t="s">
        <v>739</v>
      </c>
      <c r="C257" s="5">
        <v>75</v>
      </c>
      <c r="D257" s="6">
        <v>1337</v>
      </c>
      <c r="E257" s="17">
        <f>VLOOKUP(A257,'forecast data dump'!$A$1:$H$3450,4,FALSE)</f>
        <v>44447</v>
      </c>
      <c r="F257" s="17">
        <f>VLOOKUP(A257,'forecast data dump'!$A$1:$H$3450,5,FALSE)</f>
        <v>44454</v>
      </c>
      <c r="G257" s="13">
        <f>VLOOKUP(A257,'forecast data dump'!$A$1:$H$3450,8,FALSE)</f>
        <v>0</v>
      </c>
      <c r="H257" s="5" t="s">
        <v>3804</v>
      </c>
      <c r="I257" s="39">
        <f t="shared" si="48"/>
        <v>75</v>
      </c>
      <c r="J257" s="5"/>
      <c r="K257" s="5"/>
      <c r="L257" s="33">
        <f t="shared" si="49"/>
        <v>1337</v>
      </c>
      <c r="M257" s="33">
        <f t="shared" si="50"/>
        <v>1337</v>
      </c>
      <c r="N257" s="22">
        <f t="shared" si="51"/>
        <v>0</v>
      </c>
    </row>
    <row r="258" spans="1:14" x14ac:dyDescent="0.3">
      <c r="A258" s="5" t="s">
        <v>738</v>
      </c>
      <c r="B258" s="5" t="s">
        <v>739</v>
      </c>
      <c r="C258" s="5">
        <v>10</v>
      </c>
      <c r="D258" s="6">
        <v>1162</v>
      </c>
      <c r="E258" s="17">
        <f>VLOOKUP(A258,'forecast data dump'!$A$1:$H$3450,4,FALSE)</f>
        <v>44447</v>
      </c>
      <c r="F258" s="17">
        <f>VLOOKUP(A258,'forecast data dump'!$A$1:$H$3450,5,FALSE)</f>
        <v>44454</v>
      </c>
      <c r="G258" s="13">
        <f>VLOOKUP(A258,'forecast data dump'!$A$1:$H$3450,8,FALSE)</f>
        <v>0</v>
      </c>
      <c r="H258" s="5" t="s">
        <v>3802</v>
      </c>
      <c r="I258" s="39">
        <f t="shared" si="48"/>
        <v>10</v>
      </c>
      <c r="J258" s="5"/>
      <c r="K258" s="5"/>
      <c r="L258" s="33">
        <f t="shared" si="49"/>
        <v>1162</v>
      </c>
      <c r="M258" s="33">
        <f t="shared" si="50"/>
        <v>1162</v>
      </c>
      <c r="N258" s="22">
        <f t="shared" si="51"/>
        <v>0</v>
      </c>
    </row>
    <row r="259" spans="1:14" x14ac:dyDescent="0.3">
      <c r="A259" s="5" t="s">
        <v>740</v>
      </c>
      <c r="B259" s="5" t="s">
        <v>741</v>
      </c>
      <c r="C259" s="5">
        <v>50</v>
      </c>
      <c r="D259" s="6">
        <v>2663</v>
      </c>
      <c r="E259" s="17">
        <f>VLOOKUP(A259,'forecast data dump'!$A$1:$H$3450,4,FALSE)</f>
        <v>44455</v>
      </c>
      <c r="F259" s="17">
        <f>VLOOKUP(A259,'forecast data dump'!$A$1:$H$3450,5,FALSE)</f>
        <v>44462</v>
      </c>
      <c r="G259" s="13">
        <f>VLOOKUP(A259,'forecast data dump'!$A$1:$H$3450,8,FALSE)</f>
        <v>0</v>
      </c>
      <c r="H259" s="5" t="s">
        <v>3803</v>
      </c>
      <c r="I259" s="39">
        <f t="shared" si="48"/>
        <v>50</v>
      </c>
      <c r="J259" s="5"/>
      <c r="K259" s="5"/>
      <c r="L259" s="33">
        <f t="shared" si="49"/>
        <v>2663</v>
      </c>
      <c r="M259" s="33">
        <f t="shared" si="50"/>
        <v>2663</v>
      </c>
      <c r="N259" s="22">
        <f t="shared" si="51"/>
        <v>0</v>
      </c>
    </row>
    <row r="260" spans="1:14" x14ac:dyDescent="0.3">
      <c r="A260" s="5" t="s">
        <v>740</v>
      </c>
      <c r="B260" s="5" t="s">
        <v>741</v>
      </c>
      <c r="C260" s="5">
        <v>75</v>
      </c>
      <c r="D260" s="6">
        <v>1337</v>
      </c>
      <c r="E260" s="17">
        <f>VLOOKUP(A260,'forecast data dump'!$A$1:$H$3450,4,FALSE)</f>
        <v>44455</v>
      </c>
      <c r="F260" s="17">
        <f>VLOOKUP(A260,'forecast data dump'!$A$1:$H$3450,5,FALSE)</f>
        <v>44462</v>
      </c>
      <c r="G260" s="13">
        <f>VLOOKUP(A260,'forecast data dump'!$A$1:$H$3450,8,FALSE)</f>
        <v>0</v>
      </c>
      <c r="H260" s="5" t="s">
        <v>3804</v>
      </c>
      <c r="I260" s="39">
        <f t="shared" si="48"/>
        <v>75</v>
      </c>
      <c r="J260" s="5"/>
      <c r="K260" s="5"/>
      <c r="L260" s="33">
        <f t="shared" si="49"/>
        <v>1337</v>
      </c>
      <c r="M260" s="33">
        <f t="shared" si="50"/>
        <v>1337</v>
      </c>
      <c r="N260" s="22">
        <f t="shared" si="51"/>
        <v>0</v>
      </c>
    </row>
    <row r="261" spans="1:14" x14ac:dyDescent="0.3">
      <c r="A261" s="5" t="s">
        <v>740</v>
      </c>
      <c r="B261" s="5" t="s">
        <v>741</v>
      </c>
      <c r="C261" s="5">
        <v>10</v>
      </c>
      <c r="D261" s="6">
        <v>1162</v>
      </c>
      <c r="E261" s="17">
        <f>VLOOKUP(A261,'forecast data dump'!$A$1:$H$3450,4,FALSE)</f>
        <v>44455</v>
      </c>
      <c r="F261" s="17">
        <f>VLOOKUP(A261,'forecast data dump'!$A$1:$H$3450,5,FALSE)</f>
        <v>44462</v>
      </c>
      <c r="G261" s="13">
        <f>VLOOKUP(A261,'forecast data dump'!$A$1:$H$3450,8,FALSE)</f>
        <v>0</v>
      </c>
      <c r="H261" s="5" t="s">
        <v>3802</v>
      </c>
      <c r="I261" s="39">
        <f t="shared" si="48"/>
        <v>10</v>
      </c>
      <c r="J261" s="5"/>
      <c r="K261" s="5"/>
      <c r="L261" s="33">
        <f t="shared" si="49"/>
        <v>1162</v>
      </c>
      <c r="M261" s="33">
        <f t="shared" si="50"/>
        <v>1162</v>
      </c>
      <c r="N261" s="22">
        <f t="shared" si="51"/>
        <v>0</v>
      </c>
    </row>
    <row r="262" spans="1:14" x14ac:dyDescent="0.3">
      <c r="A262" s="5" t="s">
        <v>742</v>
      </c>
      <c r="B262" s="5" t="s">
        <v>743</v>
      </c>
      <c r="C262" s="5">
        <v>50</v>
      </c>
      <c r="D262" s="6">
        <v>2663</v>
      </c>
      <c r="E262" s="17">
        <f>VLOOKUP(A262,'forecast data dump'!$A$1:$H$3450,4,FALSE)</f>
        <v>44463</v>
      </c>
      <c r="F262" s="17">
        <f>VLOOKUP(A262,'forecast data dump'!$A$1:$H$3450,5,FALSE)</f>
        <v>44470</v>
      </c>
      <c r="G262" s="13">
        <f>VLOOKUP(A262,'forecast data dump'!$A$1:$H$3450,8,FALSE)</f>
        <v>0</v>
      </c>
      <c r="H262" s="5" t="s">
        <v>3803</v>
      </c>
      <c r="I262" s="39">
        <f t="shared" si="48"/>
        <v>50</v>
      </c>
      <c r="J262" s="5"/>
      <c r="K262" s="5"/>
      <c r="L262" s="33">
        <f t="shared" si="49"/>
        <v>2663</v>
      </c>
      <c r="M262" s="33">
        <f t="shared" si="50"/>
        <v>2663</v>
      </c>
      <c r="N262" s="22">
        <f t="shared" si="51"/>
        <v>0</v>
      </c>
    </row>
    <row r="263" spans="1:14" x14ac:dyDescent="0.3">
      <c r="A263" s="5" t="s">
        <v>742</v>
      </c>
      <c r="B263" s="5" t="s">
        <v>743</v>
      </c>
      <c r="C263" s="5">
        <v>75</v>
      </c>
      <c r="D263" s="6">
        <v>1337</v>
      </c>
      <c r="E263" s="17">
        <f>VLOOKUP(A263,'forecast data dump'!$A$1:$H$3450,4,FALSE)</f>
        <v>44463</v>
      </c>
      <c r="F263" s="17">
        <f>VLOOKUP(A263,'forecast data dump'!$A$1:$H$3450,5,FALSE)</f>
        <v>44470</v>
      </c>
      <c r="G263" s="13">
        <f>VLOOKUP(A263,'forecast data dump'!$A$1:$H$3450,8,FALSE)</f>
        <v>0</v>
      </c>
      <c r="H263" s="5" t="s">
        <v>3804</v>
      </c>
      <c r="I263" s="39">
        <f t="shared" si="48"/>
        <v>75</v>
      </c>
      <c r="J263" s="5"/>
      <c r="K263" s="5"/>
      <c r="L263" s="33">
        <f t="shared" si="49"/>
        <v>1337</v>
      </c>
      <c r="M263" s="33">
        <f t="shared" si="50"/>
        <v>1337</v>
      </c>
      <c r="N263" s="22">
        <f t="shared" si="51"/>
        <v>0</v>
      </c>
    </row>
    <row r="264" spans="1:14" x14ac:dyDescent="0.3">
      <c r="A264" s="5" t="s">
        <v>742</v>
      </c>
      <c r="B264" s="5" t="s">
        <v>743</v>
      </c>
      <c r="C264" s="5">
        <v>10</v>
      </c>
      <c r="D264" s="6">
        <v>1162</v>
      </c>
      <c r="E264" s="17">
        <f>VLOOKUP(A264,'forecast data dump'!$A$1:$H$3450,4,FALSE)</f>
        <v>44463</v>
      </c>
      <c r="F264" s="17">
        <f>VLOOKUP(A264,'forecast data dump'!$A$1:$H$3450,5,FALSE)</f>
        <v>44470</v>
      </c>
      <c r="G264" s="13">
        <f>VLOOKUP(A264,'forecast data dump'!$A$1:$H$3450,8,FALSE)</f>
        <v>0</v>
      </c>
      <c r="H264" s="5" t="s">
        <v>3802</v>
      </c>
      <c r="I264" s="39">
        <f t="shared" si="48"/>
        <v>10</v>
      </c>
      <c r="J264" s="5"/>
      <c r="K264" s="5"/>
      <c r="L264" s="33">
        <f t="shared" si="49"/>
        <v>1162</v>
      </c>
      <c r="M264" s="33">
        <f t="shared" si="50"/>
        <v>1162</v>
      </c>
      <c r="N264" s="22">
        <f t="shared" si="51"/>
        <v>0</v>
      </c>
    </row>
    <row r="265" spans="1:14" x14ac:dyDescent="0.3">
      <c r="A265" s="5" t="s">
        <v>744</v>
      </c>
      <c r="B265" s="5" t="s">
        <v>745</v>
      </c>
      <c r="C265" s="5">
        <v>50</v>
      </c>
      <c r="D265" s="6">
        <v>2663</v>
      </c>
      <c r="E265" s="17">
        <f>VLOOKUP(A265,'forecast data dump'!$A$1:$H$3450,4,FALSE)</f>
        <v>44473</v>
      </c>
      <c r="F265" s="17">
        <f>VLOOKUP(A265,'forecast data dump'!$A$1:$H$3450,5,FALSE)</f>
        <v>44481</v>
      </c>
      <c r="G265" s="13">
        <f>VLOOKUP(A265,'forecast data dump'!$A$1:$H$3450,8,FALSE)</f>
        <v>0</v>
      </c>
      <c r="H265" s="5" t="s">
        <v>3803</v>
      </c>
      <c r="I265" s="39">
        <f t="shared" si="48"/>
        <v>50</v>
      </c>
      <c r="J265" s="5"/>
      <c r="K265" s="5"/>
      <c r="L265" s="33">
        <f t="shared" si="49"/>
        <v>2663</v>
      </c>
      <c r="M265" s="33">
        <f t="shared" si="50"/>
        <v>2663</v>
      </c>
      <c r="N265" s="22">
        <f t="shared" si="51"/>
        <v>0</v>
      </c>
    </row>
    <row r="266" spans="1:14" x14ac:dyDescent="0.3">
      <c r="A266" s="5" t="s">
        <v>744</v>
      </c>
      <c r="B266" s="5" t="s">
        <v>745</v>
      </c>
      <c r="C266" s="5">
        <v>75</v>
      </c>
      <c r="D266" s="6">
        <v>1337</v>
      </c>
      <c r="E266" s="17">
        <f>VLOOKUP(A266,'forecast data dump'!$A$1:$H$3450,4,FALSE)</f>
        <v>44473</v>
      </c>
      <c r="F266" s="17">
        <f>VLOOKUP(A266,'forecast data dump'!$A$1:$H$3450,5,FALSE)</f>
        <v>44481</v>
      </c>
      <c r="G266" s="13">
        <f>VLOOKUP(A266,'forecast data dump'!$A$1:$H$3450,8,FALSE)</f>
        <v>0</v>
      </c>
      <c r="H266" s="5" t="s">
        <v>3804</v>
      </c>
      <c r="I266" s="39">
        <f t="shared" si="48"/>
        <v>75</v>
      </c>
      <c r="J266" s="5"/>
      <c r="K266" s="5"/>
      <c r="L266" s="33">
        <f t="shared" si="49"/>
        <v>1337</v>
      </c>
      <c r="M266" s="33">
        <f t="shared" si="50"/>
        <v>1337</v>
      </c>
      <c r="N266" s="22">
        <f t="shared" si="51"/>
        <v>0</v>
      </c>
    </row>
    <row r="267" spans="1:14" x14ac:dyDescent="0.3">
      <c r="A267" s="5" t="s">
        <v>744</v>
      </c>
      <c r="B267" s="5" t="s">
        <v>745</v>
      </c>
      <c r="C267" s="5">
        <v>10</v>
      </c>
      <c r="D267" s="6">
        <v>1162</v>
      </c>
      <c r="E267" s="17">
        <f>VLOOKUP(A267,'forecast data dump'!$A$1:$H$3450,4,FALSE)</f>
        <v>44473</v>
      </c>
      <c r="F267" s="17">
        <f>VLOOKUP(A267,'forecast data dump'!$A$1:$H$3450,5,FALSE)</f>
        <v>44481</v>
      </c>
      <c r="G267" s="13">
        <f>VLOOKUP(A267,'forecast data dump'!$A$1:$H$3450,8,FALSE)</f>
        <v>0</v>
      </c>
      <c r="H267" s="5" t="s">
        <v>3802</v>
      </c>
      <c r="I267" s="39">
        <f t="shared" si="48"/>
        <v>10</v>
      </c>
      <c r="J267" s="5"/>
      <c r="K267" s="5"/>
      <c r="L267" s="33">
        <f t="shared" si="49"/>
        <v>1162</v>
      </c>
      <c r="M267" s="33">
        <f t="shared" si="50"/>
        <v>1162</v>
      </c>
      <c r="N267" s="22">
        <f t="shared" si="51"/>
        <v>0</v>
      </c>
    </row>
    <row r="268" spans="1:14" x14ac:dyDescent="0.3">
      <c r="A268" s="5" t="s">
        <v>746</v>
      </c>
      <c r="B268" s="5" t="s">
        <v>747</v>
      </c>
      <c r="C268" s="5">
        <v>50</v>
      </c>
      <c r="D268" s="6">
        <v>2663</v>
      </c>
      <c r="E268" s="17">
        <f>VLOOKUP(A268,'forecast data dump'!$A$1:$H$3450,4,FALSE)</f>
        <v>44482</v>
      </c>
      <c r="F268" s="17">
        <f>VLOOKUP(A268,'forecast data dump'!$A$1:$H$3450,5,FALSE)</f>
        <v>44489</v>
      </c>
      <c r="G268" s="13">
        <f>VLOOKUP(A268,'forecast data dump'!$A$1:$H$3450,8,FALSE)</f>
        <v>0</v>
      </c>
      <c r="H268" s="5" t="s">
        <v>3803</v>
      </c>
      <c r="I268" s="39">
        <f t="shared" si="48"/>
        <v>50</v>
      </c>
      <c r="J268" s="5"/>
      <c r="K268" s="5"/>
      <c r="L268" s="33">
        <f t="shared" si="49"/>
        <v>2663</v>
      </c>
      <c r="M268" s="33">
        <f t="shared" si="50"/>
        <v>2663</v>
      </c>
      <c r="N268" s="22">
        <f t="shared" si="51"/>
        <v>0</v>
      </c>
    </row>
    <row r="269" spans="1:14" x14ac:dyDescent="0.3">
      <c r="A269" s="5" t="s">
        <v>746</v>
      </c>
      <c r="B269" s="5" t="s">
        <v>747</v>
      </c>
      <c r="C269" s="5">
        <v>75</v>
      </c>
      <c r="D269" s="6">
        <v>1337</v>
      </c>
      <c r="E269" s="17">
        <f>VLOOKUP(A269,'forecast data dump'!$A$1:$H$3450,4,FALSE)</f>
        <v>44482</v>
      </c>
      <c r="F269" s="17">
        <f>VLOOKUP(A269,'forecast data dump'!$A$1:$H$3450,5,FALSE)</f>
        <v>44489</v>
      </c>
      <c r="G269" s="13">
        <f>VLOOKUP(A269,'forecast data dump'!$A$1:$H$3450,8,FALSE)</f>
        <v>0</v>
      </c>
      <c r="H269" s="5" t="s">
        <v>3804</v>
      </c>
      <c r="I269" s="39">
        <f t="shared" si="48"/>
        <v>75</v>
      </c>
      <c r="J269" s="5"/>
      <c r="K269" s="5"/>
      <c r="L269" s="33">
        <f t="shared" si="49"/>
        <v>1337</v>
      </c>
      <c r="M269" s="33">
        <f t="shared" si="50"/>
        <v>1337</v>
      </c>
      <c r="N269" s="22">
        <f t="shared" si="51"/>
        <v>0</v>
      </c>
    </row>
    <row r="270" spans="1:14" x14ac:dyDescent="0.3">
      <c r="A270" s="5" t="s">
        <v>746</v>
      </c>
      <c r="B270" s="5" t="s">
        <v>747</v>
      </c>
      <c r="C270" s="5">
        <v>10</v>
      </c>
      <c r="D270" s="6">
        <v>1162</v>
      </c>
      <c r="E270" s="17">
        <f>VLOOKUP(A270,'forecast data dump'!$A$1:$H$3450,4,FALSE)</f>
        <v>44482</v>
      </c>
      <c r="F270" s="17">
        <f>VLOOKUP(A270,'forecast data dump'!$A$1:$H$3450,5,FALSE)</f>
        <v>44489</v>
      </c>
      <c r="G270" s="13">
        <f>VLOOKUP(A270,'forecast data dump'!$A$1:$H$3450,8,FALSE)</f>
        <v>0</v>
      </c>
      <c r="H270" s="5" t="s">
        <v>3802</v>
      </c>
      <c r="I270" s="39">
        <f t="shared" si="48"/>
        <v>10</v>
      </c>
      <c r="J270" s="5"/>
      <c r="K270" s="5"/>
      <c r="L270" s="33">
        <f t="shared" si="49"/>
        <v>1162</v>
      </c>
      <c r="M270" s="33">
        <f t="shared" si="50"/>
        <v>1162</v>
      </c>
      <c r="N270" s="22">
        <f t="shared" si="51"/>
        <v>0</v>
      </c>
    </row>
    <row r="271" spans="1:14" x14ac:dyDescent="0.3">
      <c r="A271" s="5" t="s">
        <v>748</v>
      </c>
      <c r="B271" s="5" t="s">
        <v>749</v>
      </c>
      <c r="C271" s="5">
        <v>50</v>
      </c>
      <c r="D271" s="6">
        <v>2663</v>
      </c>
      <c r="E271" s="17">
        <f>VLOOKUP(A271,'forecast data dump'!$A$1:$H$3450,4,FALSE)</f>
        <v>44490</v>
      </c>
      <c r="F271" s="17">
        <f>VLOOKUP(A271,'forecast data dump'!$A$1:$H$3450,5,FALSE)</f>
        <v>44497</v>
      </c>
      <c r="G271" s="13">
        <f>VLOOKUP(A271,'forecast data dump'!$A$1:$H$3450,8,FALSE)</f>
        <v>0</v>
      </c>
      <c r="H271" s="5" t="s">
        <v>3803</v>
      </c>
      <c r="I271" s="39">
        <f t="shared" si="48"/>
        <v>50</v>
      </c>
      <c r="J271" s="5"/>
      <c r="K271" s="5"/>
      <c r="L271" s="33">
        <f t="shared" si="49"/>
        <v>2663</v>
      </c>
      <c r="M271" s="33">
        <f t="shared" si="50"/>
        <v>2663</v>
      </c>
      <c r="N271" s="22">
        <f t="shared" si="51"/>
        <v>0</v>
      </c>
    </row>
    <row r="272" spans="1:14" x14ac:dyDescent="0.3">
      <c r="A272" s="5" t="s">
        <v>748</v>
      </c>
      <c r="B272" s="5" t="s">
        <v>749</v>
      </c>
      <c r="C272" s="5">
        <v>75</v>
      </c>
      <c r="D272" s="6">
        <v>1337</v>
      </c>
      <c r="E272" s="17">
        <f>VLOOKUP(A272,'forecast data dump'!$A$1:$H$3450,4,FALSE)</f>
        <v>44490</v>
      </c>
      <c r="F272" s="17">
        <f>VLOOKUP(A272,'forecast data dump'!$A$1:$H$3450,5,FALSE)</f>
        <v>44497</v>
      </c>
      <c r="G272" s="13">
        <f>VLOOKUP(A272,'forecast data dump'!$A$1:$H$3450,8,FALSE)</f>
        <v>0</v>
      </c>
      <c r="H272" s="5" t="s">
        <v>3804</v>
      </c>
      <c r="I272" s="39">
        <f t="shared" si="48"/>
        <v>75</v>
      </c>
      <c r="J272" s="5"/>
      <c r="K272" s="5"/>
      <c r="L272" s="33">
        <f t="shared" si="49"/>
        <v>1337</v>
      </c>
      <c r="M272" s="33">
        <f t="shared" si="50"/>
        <v>1337</v>
      </c>
      <c r="N272" s="22">
        <f t="shared" si="51"/>
        <v>0</v>
      </c>
    </row>
    <row r="273" spans="1:14" x14ac:dyDescent="0.3">
      <c r="A273" s="5" t="s">
        <v>748</v>
      </c>
      <c r="B273" s="5" t="s">
        <v>749</v>
      </c>
      <c r="C273" s="5">
        <v>10</v>
      </c>
      <c r="D273" s="6">
        <v>1162</v>
      </c>
      <c r="E273" s="17">
        <f>VLOOKUP(A273,'forecast data dump'!$A$1:$H$3450,4,FALSE)</f>
        <v>44490</v>
      </c>
      <c r="F273" s="17">
        <f>VLOOKUP(A273,'forecast data dump'!$A$1:$H$3450,5,FALSE)</f>
        <v>44497</v>
      </c>
      <c r="G273" s="13">
        <f>VLOOKUP(A273,'forecast data dump'!$A$1:$H$3450,8,FALSE)</f>
        <v>0</v>
      </c>
      <c r="H273" s="5" t="s">
        <v>3802</v>
      </c>
      <c r="I273" s="39">
        <f t="shared" si="48"/>
        <v>10</v>
      </c>
      <c r="J273" s="5"/>
      <c r="K273" s="5"/>
      <c r="L273" s="33">
        <f t="shared" si="49"/>
        <v>1162</v>
      </c>
      <c r="M273" s="33">
        <f t="shared" si="50"/>
        <v>1162</v>
      </c>
      <c r="N273" s="22">
        <f t="shared" si="51"/>
        <v>0</v>
      </c>
    </row>
    <row r="274" spans="1:14" x14ac:dyDescent="0.3">
      <c r="A274" s="5" t="s">
        <v>750</v>
      </c>
      <c r="B274" s="5" t="s">
        <v>751</v>
      </c>
      <c r="C274" s="5">
        <v>50</v>
      </c>
      <c r="D274" s="6">
        <v>2663</v>
      </c>
      <c r="E274" s="17">
        <f>VLOOKUP(A274,'forecast data dump'!$A$1:$H$3450,4,FALSE)</f>
        <v>44498</v>
      </c>
      <c r="F274" s="17">
        <f>VLOOKUP(A274,'forecast data dump'!$A$1:$H$3450,5,FALSE)</f>
        <v>44504</v>
      </c>
      <c r="G274" s="13">
        <f>VLOOKUP(A274,'forecast data dump'!$A$1:$H$3450,8,FALSE)</f>
        <v>0</v>
      </c>
      <c r="H274" s="5" t="s">
        <v>3803</v>
      </c>
      <c r="I274" s="39">
        <f t="shared" si="48"/>
        <v>50</v>
      </c>
      <c r="J274" s="5"/>
      <c r="K274" s="5"/>
      <c r="L274" s="33">
        <f t="shared" si="49"/>
        <v>2663</v>
      </c>
      <c r="M274" s="33">
        <f t="shared" si="50"/>
        <v>2663</v>
      </c>
      <c r="N274" s="22">
        <f t="shared" si="51"/>
        <v>0</v>
      </c>
    </row>
    <row r="275" spans="1:14" x14ac:dyDescent="0.3">
      <c r="A275" s="5" t="s">
        <v>750</v>
      </c>
      <c r="B275" s="5" t="s">
        <v>751</v>
      </c>
      <c r="C275" s="5">
        <v>75</v>
      </c>
      <c r="D275" s="6">
        <v>1337</v>
      </c>
      <c r="E275" s="17">
        <f>VLOOKUP(A275,'forecast data dump'!$A$1:$H$3450,4,FALSE)</f>
        <v>44498</v>
      </c>
      <c r="F275" s="17">
        <f>VLOOKUP(A275,'forecast data dump'!$A$1:$H$3450,5,FALSE)</f>
        <v>44504</v>
      </c>
      <c r="G275" s="13">
        <f>VLOOKUP(A275,'forecast data dump'!$A$1:$H$3450,8,FALSE)</f>
        <v>0</v>
      </c>
      <c r="H275" s="5" t="s">
        <v>3804</v>
      </c>
      <c r="I275" s="39">
        <f t="shared" si="48"/>
        <v>75</v>
      </c>
      <c r="J275" s="5"/>
      <c r="K275" s="5"/>
      <c r="L275" s="33">
        <f t="shared" si="49"/>
        <v>1337</v>
      </c>
      <c r="M275" s="33">
        <f t="shared" si="50"/>
        <v>1337</v>
      </c>
      <c r="N275" s="22">
        <f t="shared" si="51"/>
        <v>0</v>
      </c>
    </row>
    <row r="276" spans="1:14" x14ac:dyDescent="0.3">
      <c r="A276" s="5" t="s">
        <v>750</v>
      </c>
      <c r="B276" s="5" t="s">
        <v>751</v>
      </c>
      <c r="C276" s="5">
        <v>10</v>
      </c>
      <c r="D276" s="6">
        <v>1162</v>
      </c>
      <c r="E276" s="17">
        <f>VLOOKUP(A276,'forecast data dump'!$A$1:$H$3450,4,FALSE)</f>
        <v>44498</v>
      </c>
      <c r="F276" s="17">
        <f>VLOOKUP(A276,'forecast data dump'!$A$1:$H$3450,5,FALSE)</f>
        <v>44504</v>
      </c>
      <c r="G276" s="13">
        <f>VLOOKUP(A276,'forecast data dump'!$A$1:$H$3450,8,FALSE)</f>
        <v>0</v>
      </c>
      <c r="H276" s="5" t="s">
        <v>3802</v>
      </c>
      <c r="I276" s="39">
        <f t="shared" si="48"/>
        <v>10</v>
      </c>
      <c r="J276" s="5"/>
      <c r="K276" s="5"/>
      <c r="L276" s="33">
        <f t="shared" si="49"/>
        <v>1162</v>
      </c>
      <c r="M276" s="33">
        <f t="shared" si="50"/>
        <v>1162</v>
      </c>
      <c r="N276" s="22">
        <f t="shared" si="51"/>
        <v>0</v>
      </c>
    </row>
    <row r="277" spans="1:14" x14ac:dyDescent="0.3">
      <c r="A277" s="5" t="s">
        <v>752</v>
      </c>
      <c r="B277" s="5" t="s">
        <v>753</v>
      </c>
      <c r="C277" s="5">
        <v>50</v>
      </c>
      <c r="D277" s="6">
        <v>2663</v>
      </c>
      <c r="E277" s="17">
        <f>VLOOKUP(A277,'forecast data dump'!$A$1:$H$3450,4,FALSE)</f>
        <v>44505</v>
      </c>
      <c r="F277" s="17">
        <f>VLOOKUP(A277,'forecast data dump'!$A$1:$H$3450,5,FALSE)</f>
        <v>44512</v>
      </c>
      <c r="G277" s="13">
        <f>VLOOKUP(A277,'forecast data dump'!$A$1:$H$3450,8,FALSE)</f>
        <v>0</v>
      </c>
      <c r="H277" s="5" t="s">
        <v>3803</v>
      </c>
      <c r="I277" s="39">
        <f t="shared" si="48"/>
        <v>50</v>
      </c>
      <c r="J277" s="5"/>
      <c r="K277" s="5"/>
      <c r="L277" s="33">
        <f t="shared" si="49"/>
        <v>2663</v>
      </c>
      <c r="M277" s="33">
        <f t="shared" si="50"/>
        <v>2663</v>
      </c>
      <c r="N277" s="22">
        <f t="shared" si="51"/>
        <v>0</v>
      </c>
    </row>
    <row r="278" spans="1:14" x14ac:dyDescent="0.3">
      <c r="A278" s="5" t="s">
        <v>752</v>
      </c>
      <c r="B278" s="5" t="s">
        <v>753</v>
      </c>
      <c r="C278" s="5">
        <v>75</v>
      </c>
      <c r="D278" s="6">
        <v>1337</v>
      </c>
      <c r="E278" s="17">
        <f>VLOOKUP(A278,'forecast data dump'!$A$1:$H$3450,4,FALSE)</f>
        <v>44505</v>
      </c>
      <c r="F278" s="17">
        <f>VLOOKUP(A278,'forecast data dump'!$A$1:$H$3450,5,FALSE)</f>
        <v>44512</v>
      </c>
      <c r="G278" s="13">
        <f>VLOOKUP(A278,'forecast data dump'!$A$1:$H$3450,8,FALSE)</f>
        <v>0</v>
      </c>
      <c r="H278" s="5" t="s">
        <v>3804</v>
      </c>
      <c r="I278" s="39">
        <f t="shared" si="48"/>
        <v>75</v>
      </c>
      <c r="J278" s="5"/>
      <c r="K278" s="5"/>
      <c r="L278" s="33">
        <f t="shared" si="49"/>
        <v>1337</v>
      </c>
      <c r="M278" s="33">
        <f t="shared" si="50"/>
        <v>1337</v>
      </c>
      <c r="N278" s="22">
        <f t="shared" si="51"/>
        <v>0</v>
      </c>
    </row>
    <row r="279" spans="1:14" x14ac:dyDescent="0.3">
      <c r="A279" s="5" t="s">
        <v>752</v>
      </c>
      <c r="B279" s="5" t="s">
        <v>753</v>
      </c>
      <c r="C279" s="5">
        <v>10</v>
      </c>
      <c r="D279" s="6">
        <v>1162</v>
      </c>
      <c r="E279" s="17">
        <f>VLOOKUP(A279,'forecast data dump'!$A$1:$H$3450,4,FALSE)</f>
        <v>44505</v>
      </c>
      <c r="F279" s="17">
        <f>VLOOKUP(A279,'forecast data dump'!$A$1:$H$3450,5,FALSE)</f>
        <v>44512</v>
      </c>
      <c r="G279" s="13">
        <f>VLOOKUP(A279,'forecast data dump'!$A$1:$H$3450,8,FALSE)</f>
        <v>0</v>
      </c>
      <c r="H279" s="5" t="s">
        <v>3802</v>
      </c>
      <c r="I279" s="39">
        <f t="shared" si="48"/>
        <v>10</v>
      </c>
      <c r="J279" s="5"/>
      <c r="K279" s="5"/>
      <c r="L279" s="33">
        <f t="shared" si="49"/>
        <v>1162</v>
      </c>
      <c r="M279" s="33">
        <f t="shared" si="50"/>
        <v>1162</v>
      </c>
      <c r="N279" s="22">
        <f t="shared" si="51"/>
        <v>0</v>
      </c>
    </row>
    <row r="280" spans="1:14" x14ac:dyDescent="0.3">
      <c r="A280" s="5" t="s">
        <v>754</v>
      </c>
      <c r="B280" s="5" t="s">
        <v>755</v>
      </c>
      <c r="C280" s="5">
        <v>50</v>
      </c>
      <c r="D280" s="6">
        <v>2663</v>
      </c>
      <c r="E280" s="17">
        <f>VLOOKUP(A280,'forecast data dump'!$A$1:$H$3450,4,FALSE)</f>
        <v>44515</v>
      </c>
      <c r="F280" s="17">
        <f>VLOOKUP(A280,'forecast data dump'!$A$1:$H$3450,5,FALSE)</f>
        <v>44519</v>
      </c>
      <c r="G280" s="13">
        <f>VLOOKUP(A280,'forecast data dump'!$A$1:$H$3450,8,FALSE)</f>
        <v>0</v>
      </c>
      <c r="H280" s="5" t="s">
        <v>3803</v>
      </c>
      <c r="I280" s="39">
        <f t="shared" si="48"/>
        <v>50</v>
      </c>
      <c r="J280" s="5"/>
      <c r="K280" s="5"/>
      <c r="L280" s="33">
        <f t="shared" si="49"/>
        <v>2663</v>
      </c>
      <c r="M280" s="33">
        <f t="shared" si="50"/>
        <v>2663</v>
      </c>
      <c r="N280" s="22">
        <f t="shared" si="51"/>
        <v>0</v>
      </c>
    </row>
    <row r="281" spans="1:14" x14ac:dyDescent="0.3">
      <c r="A281" s="5" t="s">
        <v>754</v>
      </c>
      <c r="B281" s="5" t="s">
        <v>755</v>
      </c>
      <c r="C281" s="5">
        <v>75</v>
      </c>
      <c r="D281" s="6">
        <v>1337</v>
      </c>
      <c r="E281" s="17">
        <f>VLOOKUP(A281,'forecast data dump'!$A$1:$H$3450,4,FALSE)</f>
        <v>44515</v>
      </c>
      <c r="F281" s="17">
        <f>VLOOKUP(A281,'forecast data dump'!$A$1:$H$3450,5,FALSE)</f>
        <v>44519</v>
      </c>
      <c r="G281" s="13">
        <f>VLOOKUP(A281,'forecast data dump'!$A$1:$H$3450,8,FALSE)</f>
        <v>0</v>
      </c>
      <c r="H281" s="5" t="s">
        <v>3804</v>
      </c>
      <c r="I281" s="39">
        <f t="shared" si="48"/>
        <v>75</v>
      </c>
      <c r="J281" s="5"/>
      <c r="K281" s="5"/>
      <c r="L281" s="33">
        <f t="shared" si="49"/>
        <v>1337</v>
      </c>
      <c r="M281" s="33">
        <f t="shared" si="50"/>
        <v>1337</v>
      </c>
      <c r="N281" s="22">
        <f t="shared" si="51"/>
        <v>0</v>
      </c>
    </row>
    <row r="282" spans="1:14" x14ac:dyDescent="0.3">
      <c r="A282" s="5" t="s">
        <v>754</v>
      </c>
      <c r="B282" s="5" t="s">
        <v>755</v>
      </c>
      <c r="C282" s="5">
        <v>10</v>
      </c>
      <c r="D282" s="6">
        <v>1162</v>
      </c>
      <c r="E282" s="17">
        <f>VLOOKUP(A282,'forecast data dump'!$A$1:$H$3450,4,FALSE)</f>
        <v>44515</v>
      </c>
      <c r="F282" s="17">
        <f>VLOOKUP(A282,'forecast data dump'!$A$1:$H$3450,5,FALSE)</f>
        <v>44519</v>
      </c>
      <c r="G282" s="13">
        <f>VLOOKUP(A282,'forecast data dump'!$A$1:$H$3450,8,FALSE)</f>
        <v>0</v>
      </c>
      <c r="H282" s="5" t="s">
        <v>3802</v>
      </c>
      <c r="I282" s="39">
        <f t="shared" si="48"/>
        <v>10</v>
      </c>
      <c r="J282" s="5"/>
      <c r="K282" s="5"/>
      <c r="L282" s="33">
        <f t="shared" si="49"/>
        <v>1162</v>
      </c>
      <c r="M282" s="33">
        <f t="shared" si="50"/>
        <v>1162</v>
      </c>
      <c r="N282" s="22">
        <f t="shared" si="51"/>
        <v>0</v>
      </c>
    </row>
    <row r="283" spans="1:14" x14ac:dyDescent="0.3">
      <c r="A283" s="5" t="s">
        <v>756</v>
      </c>
      <c r="B283" s="5" t="s">
        <v>757</v>
      </c>
      <c r="C283" s="5">
        <v>50</v>
      </c>
      <c r="D283" s="6">
        <v>2663</v>
      </c>
      <c r="E283" s="17">
        <f>VLOOKUP(A283,'forecast data dump'!$A$1:$H$3450,4,FALSE)</f>
        <v>44522</v>
      </c>
      <c r="F283" s="17">
        <f>VLOOKUP(A283,'forecast data dump'!$A$1:$H$3450,5,FALSE)</f>
        <v>44530</v>
      </c>
      <c r="G283" s="13">
        <f>VLOOKUP(A283,'forecast data dump'!$A$1:$H$3450,8,FALSE)</f>
        <v>0</v>
      </c>
      <c r="H283" s="5" t="s">
        <v>3803</v>
      </c>
      <c r="I283" s="39">
        <f t="shared" si="48"/>
        <v>50</v>
      </c>
      <c r="J283" s="5"/>
      <c r="K283" s="5"/>
      <c r="L283" s="33">
        <f t="shared" si="49"/>
        <v>2663</v>
      </c>
      <c r="M283" s="33">
        <f t="shared" si="50"/>
        <v>2663</v>
      </c>
      <c r="N283" s="22">
        <f t="shared" si="51"/>
        <v>0</v>
      </c>
    </row>
    <row r="284" spans="1:14" x14ac:dyDescent="0.3">
      <c r="A284" s="5" t="s">
        <v>756</v>
      </c>
      <c r="B284" s="5" t="s">
        <v>757</v>
      </c>
      <c r="C284" s="5">
        <v>75</v>
      </c>
      <c r="D284" s="6">
        <v>1337</v>
      </c>
      <c r="E284" s="17">
        <f>VLOOKUP(A284,'forecast data dump'!$A$1:$H$3450,4,FALSE)</f>
        <v>44522</v>
      </c>
      <c r="F284" s="17">
        <f>VLOOKUP(A284,'forecast data dump'!$A$1:$H$3450,5,FALSE)</f>
        <v>44530</v>
      </c>
      <c r="G284" s="13">
        <f>VLOOKUP(A284,'forecast data dump'!$A$1:$H$3450,8,FALSE)</f>
        <v>0</v>
      </c>
      <c r="H284" s="5" t="s">
        <v>3804</v>
      </c>
      <c r="I284" s="39">
        <f t="shared" si="48"/>
        <v>75</v>
      </c>
      <c r="J284" s="5"/>
      <c r="K284" s="5"/>
      <c r="L284" s="33">
        <f t="shared" si="49"/>
        <v>1337</v>
      </c>
      <c r="M284" s="33">
        <f t="shared" si="50"/>
        <v>1337</v>
      </c>
      <c r="N284" s="22">
        <f t="shared" si="51"/>
        <v>0</v>
      </c>
    </row>
    <row r="285" spans="1:14" x14ac:dyDescent="0.3">
      <c r="A285" s="5" t="s">
        <v>756</v>
      </c>
      <c r="B285" s="5" t="s">
        <v>757</v>
      </c>
      <c r="C285" s="5">
        <v>10</v>
      </c>
      <c r="D285" s="6">
        <v>1162</v>
      </c>
      <c r="E285" s="17">
        <f>VLOOKUP(A285,'forecast data dump'!$A$1:$H$3450,4,FALSE)</f>
        <v>44522</v>
      </c>
      <c r="F285" s="17">
        <f>VLOOKUP(A285,'forecast data dump'!$A$1:$H$3450,5,FALSE)</f>
        <v>44530</v>
      </c>
      <c r="G285" s="13">
        <f>VLOOKUP(A285,'forecast data dump'!$A$1:$H$3450,8,FALSE)</f>
        <v>0</v>
      </c>
      <c r="H285" s="5" t="s">
        <v>3802</v>
      </c>
      <c r="I285" s="39">
        <f t="shared" si="48"/>
        <v>10</v>
      </c>
      <c r="J285" s="5"/>
      <c r="K285" s="5"/>
      <c r="L285" s="33">
        <f t="shared" si="49"/>
        <v>1162</v>
      </c>
      <c r="M285" s="33">
        <f t="shared" si="50"/>
        <v>1162</v>
      </c>
      <c r="N285" s="22">
        <f t="shared" si="51"/>
        <v>0</v>
      </c>
    </row>
    <row r="286" spans="1:14" x14ac:dyDescent="0.3">
      <c r="A286" s="5" t="s">
        <v>758</v>
      </c>
      <c r="B286" s="5" t="s">
        <v>759</v>
      </c>
      <c r="C286" s="5">
        <v>50</v>
      </c>
      <c r="D286" s="6">
        <v>2663</v>
      </c>
      <c r="E286" s="17">
        <f>VLOOKUP(A286,'forecast data dump'!$A$1:$H$3450,4,FALSE)</f>
        <v>44531</v>
      </c>
      <c r="F286" s="17">
        <f>VLOOKUP(A286,'forecast data dump'!$A$1:$H$3450,5,FALSE)</f>
        <v>44537</v>
      </c>
      <c r="G286" s="13">
        <f>VLOOKUP(A286,'forecast data dump'!$A$1:$H$3450,8,FALSE)</f>
        <v>0</v>
      </c>
      <c r="H286" s="5" t="s">
        <v>3803</v>
      </c>
      <c r="I286" s="39">
        <f t="shared" si="48"/>
        <v>50</v>
      </c>
      <c r="J286" s="5"/>
      <c r="K286" s="5"/>
      <c r="L286" s="33">
        <f t="shared" si="49"/>
        <v>2663</v>
      </c>
      <c r="M286" s="33">
        <f t="shared" si="50"/>
        <v>2663</v>
      </c>
      <c r="N286" s="22">
        <f t="shared" si="51"/>
        <v>0</v>
      </c>
    </row>
    <row r="287" spans="1:14" x14ac:dyDescent="0.3">
      <c r="A287" s="5" t="s">
        <v>758</v>
      </c>
      <c r="B287" s="5" t="s">
        <v>759</v>
      </c>
      <c r="C287" s="5">
        <v>75</v>
      </c>
      <c r="D287" s="6">
        <v>1337</v>
      </c>
      <c r="E287" s="17">
        <f>VLOOKUP(A287,'forecast data dump'!$A$1:$H$3450,4,FALSE)</f>
        <v>44531</v>
      </c>
      <c r="F287" s="17">
        <f>VLOOKUP(A287,'forecast data dump'!$A$1:$H$3450,5,FALSE)</f>
        <v>44537</v>
      </c>
      <c r="G287" s="13">
        <f>VLOOKUP(A287,'forecast data dump'!$A$1:$H$3450,8,FALSE)</f>
        <v>0</v>
      </c>
      <c r="H287" s="5" t="s">
        <v>3804</v>
      </c>
      <c r="I287" s="39">
        <f t="shared" si="48"/>
        <v>75</v>
      </c>
      <c r="J287" s="5"/>
      <c r="K287" s="5"/>
      <c r="L287" s="33">
        <f t="shared" si="49"/>
        <v>1337</v>
      </c>
      <c r="M287" s="33">
        <f t="shared" si="50"/>
        <v>1337</v>
      </c>
      <c r="N287" s="22">
        <f t="shared" si="51"/>
        <v>0</v>
      </c>
    </row>
    <row r="288" spans="1:14" x14ac:dyDescent="0.3">
      <c r="A288" s="5" t="s">
        <v>758</v>
      </c>
      <c r="B288" s="5" t="s">
        <v>759</v>
      </c>
      <c r="C288" s="5">
        <v>10</v>
      </c>
      <c r="D288" s="6">
        <v>1162</v>
      </c>
      <c r="E288" s="17">
        <f>VLOOKUP(A288,'forecast data dump'!$A$1:$H$3450,4,FALSE)</f>
        <v>44531</v>
      </c>
      <c r="F288" s="17">
        <f>VLOOKUP(A288,'forecast data dump'!$A$1:$H$3450,5,FALSE)</f>
        <v>44537</v>
      </c>
      <c r="G288" s="13">
        <f>VLOOKUP(A288,'forecast data dump'!$A$1:$H$3450,8,FALSE)</f>
        <v>0</v>
      </c>
      <c r="H288" s="5" t="s">
        <v>3802</v>
      </c>
      <c r="I288" s="39">
        <f t="shared" si="48"/>
        <v>10</v>
      </c>
      <c r="J288" s="5"/>
      <c r="K288" s="5"/>
      <c r="L288" s="33">
        <f t="shared" si="49"/>
        <v>1162</v>
      </c>
      <c r="M288" s="33">
        <f t="shared" si="50"/>
        <v>1162</v>
      </c>
      <c r="N288" s="22">
        <f t="shared" si="51"/>
        <v>0</v>
      </c>
    </row>
    <row r="289" spans="1:14" x14ac:dyDescent="0.3">
      <c r="A289" s="5" t="s">
        <v>760</v>
      </c>
      <c r="B289" s="5" t="s">
        <v>761</v>
      </c>
      <c r="C289" s="5">
        <v>50</v>
      </c>
      <c r="D289" s="6">
        <v>2663</v>
      </c>
      <c r="E289" s="17">
        <f>VLOOKUP(A289,'forecast data dump'!$A$1:$H$3450,4,FALSE)</f>
        <v>44538</v>
      </c>
      <c r="F289" s="17">
        <f>VLOOKUP(A289,'forecast data dump'!$A$1:$H$3450,5,FALSE)</f>
        <v>44544</v>
      </c>
      <c r="G289" s="13">
        <f>VLOOKUP(A289,'forecast data dump'!$A$1:$H$3450,8,FALSE)</f>
        <v>0</v>
      </c>
      <c r="H289" s="5" t="s">
        <v>3803</v>
      </c>
      <c r="I289" s="39">
        <f t="shared" si="48"/>
        <v>50</v>
      </c>
      <c r="J289" s="5"/>
      <c r="K289" s="5"/>
      <c r="L289" s="33">
        <f t="shared" si="49"/>
        <v>2663</v>
      </c>
      <c r="M289" s="33">
        <f t="shared" si="50"/>
        <v>2663</v>
      </c>
      <c r="N289" s="22">
        <f t="shared" si="51"/>
        <v>0</v>
      </c>
    </row>
    <row r="290" spans="1:14" x14ac:dyDescent="0.3">
      <c r="A290" s="5" t="s">
        <v>760</v>
      </c>
      <c r="B290" s="5" t="s">
        <v>761</v>
      </c>
      <c r="C290" s="5">
        <v>75</v>
      </c>
      <c r="D290" s="6">
        <v>1337</v>
      </c>
      <c r="E290" s="17">
        <f>VLOOKUP(A290,'forecast data dump'!$A$1:$H$3450,4,FALSE)</f>
        <v>44538</v>
      </c>
      <c r="F290" s="17">
        <f>VLOOKUP(A290,'forecast data dump'!$A$1:$H$3450,5,FALSE)</f>
        <v>44544</v>
      </c>
      <c r="G290" s="13">
        <f>VLOOKUP(A290,'forecast data dump'!$A$1:$H$3450,8,FALSE)</f>
        <v>0</v>
      </c>
      <c r="H290" s="5" t="s">
        <v>3804</v>
      </c>
      <c r="I290" s="39">
        <f t="shared" si="48"/>
        <v>75</v>
      </c>
      <c r="J290" s="5"/>
      <c r="K290" s="5"/>
      <c r="L290" s="33">
        <f t="shared" si="49"/>
        <v>1337</v>
      </c>
      <c r="M290" s="33">
        <f t="shared" si="50"/>
        <v>1337</v>
      </c>
      <c r="N290" s="22">
        <f t="shared" si="51"/>
        <v>0</v>
      </c>
    </row>
    <row r="291" spans="1:14" x14ac:dyDescent="0.3">
      <c r="A291" s="5" t="s">
        <v>760</v>
      </c>
      <c r="B291" s="5" t="s">
        <v>761</v>
      </c>
      <c r="C291" s="5">
        <v>10</v>
      </c>
      <c r="D291" s="6">
        <v>1162</v>
      </c>
      <c r="E291" s="17">
        <f>VLOOKUP(A291,'forecast data dump'!$A$1:$H$3450,4,FALSE)</f>
        <v>44538</v>
      </c>
      <c r="F291" s="17">
        <f>VLOOKUP(A291,'forecast data dump'!$A$1:$H$3450,5,FALSE)</f>
        <v>44544</v>
      </c>
      <c r="G291" s="13">
        <f>VLOOKUP(A291,'forecast data dump'!$A$1:$H$3450,8,FALSE)</f>
        <v>0</v>
      </c>
      <c r="H291" s="5" t="s">
        <v>3802</v>
      </c>
      <c r="I291" s="39">
        <f t="shared" si="48"/>
        <v>10</v>
      </c>
      <c r="J291" s="5"/>
      <c r="K291" s="5"/>
      <c r="L291" s="33">
        <f t="shared" si="49"/>
        <v>1162</v>
      </c>
      <c r="M291" s="33">
        <f t="shared" si="50"/>
        <v>1162</v>
      </c>
      <c r="N291" s="22">
        <f t="shared" si="51"/>
        <v>0</v>
      </c>
    </row>
    <row r="292" spans="1:14" x14ac:dyDescent="0.3">
      <c r="A292" s="5" t="s">
        <v>762</v>
      </c>
      <c r="B292" s="5" t="s">
        <v>763</v>
      </c>
      <c r="C292" s="5">
        <v>50</v>
      </c>
      <c r="D292" s="6">
        <v>2663</v>
      </c>
      <c r="E292" s="17">
        <f>VLOOKUP(A292,'forecast data dump'!$A$1:$H$3450,4,FALSE)</f>
        <v>44545</v>
      </c>
      <c r="F292" s="17">
        <f>VLOOKUP(A292,'forecast data dump'!$A$1:$H$3450,5,FALSE)</f>
        <v>44551</v>
      </c>
      <c r="G292" s="13">
        <f>VLOOKUP(A292,'forecast data dump'!$A$1:$H$3450,8,FALSE)</f>
        <v>0</v>
      </c>
      <c r="H292" s="5" t="s">
        <v>3803</v>
      </c>
      <c r="I292" s="39">
        <f t="shared" si="48"/>
        <v>50</v>
      </c>
      <c r="J292" s="5"/>
      <c r="K292" s="5"/>
      <c r="L292" s="33">
        <f t="shared" si="49"/>
        <v>2663</v>
      </c>
      <c r="M292" s="33">
        <f t="shared" si="50"/>
        <v>2663</v>
      </c>
      <c r="N292" s="22">
        <f t="shared" si="51"/>
        <v>0</v>
      </c>
    </row>
    <row r="293" spans="1:14" x14ac:dyDescent="0.3">
      <c r="A293" s="5" t="s">
        <v>762</v>
      </c>
      <c r="B293" s="5" t="s">
        <v>763</v>
      </c>
      <c r="C293" s="5">
        <v>75</v>
      </c>
      <c r="D293" s="6">
        <v>1337</v>
      </c>
      <c r="E293" s="17">
        <f>VLOOKUP(A293,'forecast data dump'!$A$1:$H$3450,4,FALSE)</f>
        <v>44545</v>
      </c>
      <c r="F293" s="17">
        <f>VLOOKUP(A293,'forecast data dump'!$A$1:$H$3450,5,FALSE)</f>
        <v>44551</v>
      </c>
      <c r="G293" s="13">
        <f>VLOOKUP(A293,'forecast data dump'!$A$1:$H$3450,8,FALSE)</f>
        <v>0</v>
      </c>
      <c r="H293" s="5" t="s">
        <v>3804</v>
      </c>
      <c r="I293" s="39">
        <f t="shared" si="48"/>
        <v>75</v>
      </c>
      <c r="J293" s="5"/>
      <c r="K293" s="5"/>
      <c r="L293" s="33">
        <f t="shared" si="49"/>
        <v>1337</v>
      </c>
      <c r="M293" s="33">
        <f t="shared" si="50"/>
        <v>1337</v>
      </c>
      <c r="N293" s="22">
        <f t="shared" si="51"/>
        <v>0</v>
      </c>
    </row>
    <row r="294" spans="1:14" x14ac:dyDescent="0.3">
      <c r="A294" s="5" t="s">
        <v>762</v>
      </c>
      <c r="B294" s="5" t="s">
        <v>763</v>
      </c>
      <c r="C294" s="5">
        <v>10</v>
      </c>
      <c r="D294" s="6">
        <v>1162</v>
      </c>
      <c r="E294" s="17">
        <f>VLOOKUP(A294,'forecast data dump'!$A$1:$H$3450,4,FALSE)</f>
        <v>44545</v>
      </c>
      <c r="F294" s="17">
        <f>VLOOKUP(A294,'forecast data dump'!$A$1:$H$3450,5,FALSE)</f>
        <v>44551</v>
      </c>
      <c r="G294" s="13">
        <f>VLOOKUP(A294,'forecast data dump'!$A$1:$H$3450,8,FALSE)</f>
        <v>0</v>
      </c>
      <c r="H294" s="5" t="s">
        <v>3802</v>
      </c>
      <c r="I294" s="39">
        <f t="shared" si="48"/>
        <v>10</v>
      </c>
      <c r="J294" s="5"/>
      <c r="K294" s="5"/>
      <c r="L294" s="33">
        <f t="shared" si="49"/>
        <v>1162</v>
      </c>
      <c r="M294" s="33">
        <f t="shared" si="50"/>
        <v>1162</v>
      </c>
      <c r="N294" s="22">
        <f t="shared" si="51"/>
        <v>0</v>
      </c>
    </row>
    <row r="295" spans="1:14" x14ac:dyDescent="0.3">
      <c r="A295" s="5" t="s">
        <v>764</v>
      </c>
      <c r="B295" s="5" t="s">
        <v>765</v>
      </c>
      <c r="C295" s="5">
        <v>50</v>
      </c>
      <c r="D295" s="6">
        <v>2663</v>
      </c>
      <c r="E295" s="17">
        <f>VLOOKUP(A295,'forecast data dump'!$A$1:$H$3450,4,FALSE)</f>
        <v>44552</v>
      </c>
      <c r="F295" s="17">
        <f>VLOOKUP(A295,'forecast data dump'!$A$1:$H$3450,5,FALSE)</f>
        <v>44559</v>
      </c>
      <c r="G295" s="13">
        <f>VLOOKUP(A295,'forecast data dump'!$A$1:$H$3450,8,FALSE)</f>
        <v>0</v>
      </c>
      <c r="H295" s="5" t="s">
        <v>3803</v>
      </c>
      <c r="I295" s="39">
        <f t="shared" si="48"/>
        <v>50</v>
      </c>
      <c r="J295" s="5"/>
      <c r="K295" s="5"/>
      <c r="L295" s="33">
        <f t="shared" si="49"/>
        <v>2663</v>
      </c>
      <c r="M295" s="33">
        <f t="shared" si="50"/>
        <v>2663</v>
      </c>
      <c r="N295" s="22">
        <f t="shared" si="51"/>
        <v>0</v>
      </c>
    </row>
    <row r="296" spans="1:14" x14ac:dyDescent="0.3">
      <c r="A296" s="5" t="s">
        <v>764</v>
      </c>
      <c r="B296" s="5" t="s">
        <v>765</v>
      </c>
      <c r="C296" s="5">
        <v>75</v>
      </c>
      <c r="D296" s="6">
        <v>1337</v>
      </c>
      <c r="E296" s="17">
        <f>VLOOKUP(A296,'forecast data dump'!$A$1:$H$3450,4,FALSE)</f>
        <v>44552</v>
      </c>
      <c r="F296" s="17">
        <f>VLOOKUP(A296,'forecast data dump'!$A$1:$H$3450,5,FALSE)</f>
        <v>44559</v>
      </c>
      <c r="G296" s="13">
        <f>VLOOKUP(A296,'forecast data dump'!$A$1:$H$3450,8,FALSE)</f>
        <v>0</v>
      </c>
      <c r="H296" s="5" t="s">
        <v>3804</v>
      </c>
      <c r="I296" s="39">
        <f>C296*(1-G296)</f>
        <v>75</v>
      </c>
      <c r="J296" s="5"/>
      <c r="K296" s="5"/>
      <c r="L296" s="33">
        <f>D296*(1-G296)</f>
        <v>1337</v>
      </c>
      <c r="M296" s="33">
        <f>IF(J296="",L296,(D296/C296)*J296)</f>
        <v>1337</v>
      </c>
      <c r="N296" s="22">
        <f>L296-M296</f>
        <v>0</v>
      </c>
    </row>
    <row r="297" spans="1:14" x14ac:dyDescent="0.3">
      <c r="A297" s="5" t="s">
        <v>764</v>
      </c>
      <c r="B297" s="5" t="s">
        <v>765</v>
      </c>
      <c r="C297" s="5">
        <v>10</v>
      </c>
      <c r="D297" s="6">
        <v>1162</v>
      </c>
      <c r="E297" s="17">
        <f>VLOOKUP(A297,'forecast data dump'!$A$1:$H$3450,4,FALSE)</f>
        <v>44552</v>
      </c>
      <c r="F297" s="17">
        <f>VLOOKUP(A297,'forecast data dump'!$A$1:$H$3450,5,FALSE)</f>
        <v>44559</v>
      </c>
      <c r="G297" s="13">
        <f>VLOOKUP(A297,'forecast data dump'!$A$1:$H$3450,8,FALSE)</f>
        <v>0</v>
      </c>
      <c r="H297" s="5" t="s">
        <v>3802</v>
      </c>
      <c r="I297" s="39">
        <f>C297*(1-G297)</f>
        <v>10</v>
      </c>
      <c r="J297" s="5"/>
      <c r="K297" s="5"/>
      <c r="L297" s="33">
        <f>D297*(1-G297)</f>
        <v>1162</v>
      </c>
      <c r="M297" s="33">
        <f>IF(J297="",L297,(D297/C297)*J297)</f>
        <v>1162</v>
      </c>
      <c r="N297" s="22">
        <f>L297-M297</f>
        <v>0</v>
      </c>
    </row>
    <row r="298" spans="1:14" x14ac:dyDescent="0.3">
      <c r="A298" s="5" t="s">
        <v>766</v>
      </c>
      <c r="B298" s="5" t="s">
        <v>767</v>
      </c>
      <c r="C298" s="5">
        <v>50</v>
      </c>
      <c r="D298" s="6">
        <v>2663</v>
      </c>
      <c r="E298" s="17">
        <f>VLOOKUP(A298,'forecast data dump'!$A$1:$H$3450,4,FALSE)</f>
        <v>44560</v>
      </c>
      <c r="F298" s="17">
        <f>VLOOKUP(A298,'forecast data dump'!$A$1:$H$3450,5,FALSE)</f>
        <v>44567</v>
      </c>
      <c r="G298" s="13">
        <f>VLOOKUP(A298,'forecast data dump'!$A$1:$H$3450,8,FALSE)</f>
        <v>0</v>
      </c>
      <c r="H298" s="5" t="s">
        <v>3803</v>
      </c>
      <c r="I298" s="39">
        <f>C298*(1-G298)</f>
        <v>50</v>
      </c>
      <c r="J298" s="5"/>
      <c r="K298" s="5"/>
      <c r="L298" s="33">
        <f>D298*(1-G298)</f>
        <v>2663</v>
      </c>
      <c r="M298" s="33">
        <f>IF(J298="",L298,(D298/C298)*J298)</f>
        <v>2663</v>
      </c>
      <c r="N298" s="22">
        <f>L298-M298</f>
        <v>0</v>
      </c>
    </row>
    <row r="299" spans="1:14" x14ac:dyDescent="0.3">
      <c r="A299" s="5" t="s">
        <v>766</v>
      </c>
      <c r="B299" s="5" t="s">
        <v>767</v>
      </c>
      <c r="C299" s="5">
        <v>75</v>
      </c>
      <c r="D299" s="6">
        <v>1337</v>
      </c>
      <c r="E299" s="17">
        <f>VLOOKUP(A299,'forecast data dump'!$A$1:$H$3450,4,FALSE)</f>
        <v>44560</v>
      </c>
      <c r="F299" s="17">
        <f>VLOOKUP(A299,'forecast data dump'!$A$1:$H$3450,5,FALSE)</f>
        <v>44567</v>
      </c>
      <c r="G299" s="13">
        <f>VLOOKUP(A299,'forecast data dump'!$A$1:$H$3450,8,FALSE)</f>
        <v>0</v>
      </c>
      <c r="H299" s="5" t="s">
        <v>3804</v>
      </c>
      <c r="I299" s="39">
        <f>C299*(1-G299)</f>
        <v>75</v>
      </c>
      <c r="J299" s="5"/>
      <c r="K299" s="5"/>
      <c r="L299" s="33">
        <f>D299*(1-G299)</f>
        <v>1337</v>
      </c>
      <c r="M299" s="33">
        <f>IF(J299="",L299,(D299/C299)*J299)</f>
        <v>1337</v>
      </c>
      <c r="N299" s="22">
        <f>L299-M299</f>
        <v>0</v>
      </c>
    </row>
    <row r="300" spans="1:14" x14ac:dyDescent="0.3">
      <c r="A300" s="5" t="s">
        <v>766</v>
      </c>
      <c r="B300" s="5" t="s">
        <v>767</v>
      </c>
      <c r="C300" s="5">
        <v>10</v>
      </c>
      <c r="D300" s="6">
        <v>1162</v>
      </c>
      <c r="E300" s="17">
        <f>VLOOKUP(A300,'forecast data dump'!$A$1:$H$3450,4,FALSE)</f>
        <v>44560</v>
      </c>
      <c r="F300" s="17">
        <f>VLOOKUP(A300,'forecast data dump'!$A$1:$H$3450,5,FALSE)</f>
        <v>44567</v>
      </c>
      <c r="G300" s="13">
        <f>VLOOKUP(A300,'forecast data dump'!$A$1:$H$3450,8,FALSE)</f>
        <v>0</v>
      </c>
      <c r="H300" s="5" t="s">
        <v>3802</v>
      </c>
      <c r="I300" s="39">
        <f>C300*(1-G300)</f>
        <v>10</v>
      </c>
      <c r="J300" s="5"/>
      <c r="K300" s="5"/>
      <c r="L300" s="33">
        <f>D300*(1-G300)</f>
        <v>1162</v>
      </c>
      <c r="M300" s="33">
        <f>IF(J300="",L300,(D300/C300)*J300)</f>
        <v>1162</v>
      </c>
      <c r="N300" s="22">
        <f>L300-M300</f>
        <v>0</v>
      </c>
    </row>
    <row r="301" spans="1:14" x14ac:dyDescent="0.3">
      <c r="A301" s="3" t="s">
        <v>7830</v>
      </c>
      <c r="B301" s="3"/>
      <c r="C301" s="3"/>
      <c r="D301" s="4"/>
      <c r="E301" s="15"/>
      <c r="F301" s="15"/>
      <c r="G301" s="11"/>
      <c r="H301" s="3"/>
      <c r="I301" s="38"/>
      <c r="J301" s="3"/>
      <c r="K301" s="3"/>
      <c r="L301" s="32"/>
      <c r="M301" s="32"/>
      <c r="N301" s="20"/>
    </row>
    <row r="302" spans="1:14" x14ac:dyDescent="0.3">
      <c r="A302" s="5" t="s">
        <v>644</v>
      </c>
      <c r="B302" s="5" t="s">
        <v>645</v>
      </c>
      <c r="C302" s="5">
        <v>16</v>
      </c>
      <c r="D302" s="6">
        <v>285</v>
      </c>
      <c r="E302" s="17" t="str">
        <f>VLOOKUP(A302,'forecast data dump'!$A$1:$H$3450,4,FALSE)</f>
        <v>15-Jun-21 A</v>
      </c>
      <c r="F302" s="17">
        <f>VLOOKUP(A302,'forecast data dump'!$A$1:$H$3450,5,FALSE)</f>
        <v>44442</v>
      </c>
      <c r="G302" s="13">
        <f>VLOOKUP(A302,'forecast data dump'!$A$1:$H$3450,8,FALSE)</f>
        <v>0.05</v>
      </c>
      <c r="H302" s="5" t="s">
        <v>3804</v>
      </c>
      <c r="I302" s="39">
        <f t="shared" ref="I302:I313" si="52">C302*(1-G302)</f>
        <v>15.2</v>
      </c>
      <c r="J302" s="5"/>
      <c r="K302" s="5"/>
      <c r="L302" s="33">
        <f t="shared" ref="L302:L313" si="53">D302*(1-G302)</f>
        <v>270.75</v>
      </c>
      <c r="M302" s="33">
        <f t="shared" ref="M302:M313" si="54">IF(J302="",L302,(D302/C302)*J302)</f>
        <v>270.75</v>
      </c>
      <c r="N302" s="22">
        <f t="shared" ref="N302:N313" si="55">L302-M302</f>
        <v>0</v>
      </c>
    </row>
    <row r="303" spans="1:14" x14ac:dyDescent="0.3">
      <c r="A303" s="5" t="s">
        <v>644</v>
      </c>
      <c r="B303" s="5" t="s">
        <v>645</v>
      </c>
      <c r="C303" s="5">
        <v>10</v>
      </c>
      <c r="D303" s="6">
        <v>533</v>
      </c>
      <c r="E303" s="17" t="str">
        <f>VLOOKUP(A303,'forecast data dump'!$A$1:$H$3450,4,FALSE)</f>
        <v>15-Jun-21 A</v>
      </c>
      <c r="F303" s="17">
        <f>VLOOKUP(A303,'forecast data dump'!$A$1:$H$3450,5,FALSE)</f>
        <v>44442</v>
      </c>
      <c r="G303" s="13">
        <f>VLOOKUP(A303,'forecast data dump'!$A$1:$H$3450,8,FALSE)</f>
        <v>0.05</v>
      </c>
      <c r="H303" s="5" t="s">
        <v>3803</v>
      </c>
      <c r="I303" s="39">
        <f t="shared" si="52"/>
        <v>9.5</v>
      </c>
      <c r="J303" s="5"/>
      <c r="K303" s="5"/>
      <c r="L303" s="33">
        <f t="shared" si="53"/>
        <v>506.34999999999997</v>
      </c>
      <c r="M303" s="33">
        <f t="shared" si="54"/>
        <v>506.34999999999997</v>
      </c>
      <c r="N303" s="22">
        <f t="shared" si="55"/>
        <v>0</v>
      </c>
    </row>
    <row r="304" spans="1:14" x14ac:dyDescent="0.3">
      <c r="A304" s="5" t="s">
        <v>644</v>
      </c>
      <c r="B304" s="5" t="s">
        <v>645</v>
      </c>
      <c r="C304" s="5">
        <v>15</v>
      </c>
      <c r="D304" s="6">
        <v>1743</v>
      </c>
      <c r="E304" s="17" t="str">
        <f>VLOOKUP(A304,'forecast data dump'!$A$1:$H$3450,4,FALSE)</f>
        <v>15-Jun-21 A</v>
      </c>
      <c r="F304" s="17">
        <f>VLOOKUP(A304,'forecast data dump'!$A$1:$H$3450,5,FALSE)</f>
        <v>44442</v>
      </c>
      <c r="G304" s="13">
        <f>VLOOKUP(A304,'forecast data dump'!$A$1:$H$3450,8,FALSE)</f>
        <v>0.05</v>
      </c>
      <c r="H304" s="5" t="s">
        <v>3802</v>
      </c>
      <c r="I304" s="39">
        <f t="shared" si="52"/>
        <v>14.25</v>
      </c>
      <c r="J304" s="5"/>
      <c r="K304" s="5"/>
      <c r="L304" s="33">
        <f t="shared" si="53"/>
        <v>1655.85</v>
      </c>
      <c r="M304" s="33">
        <f t="shared" si="54"/>
        <v>1655.85</v>
      </c>
      <c r="N304" s="22">
        <f t="shared" si="55"/>
        <v>0</v>
      </c>
    </row>
    <row r="305" spans="1:14" x14ac:dyDescent="0.3">
      <c r="A305" s="5" t="s">
        <v>646</v>
      </c>
      <c r="B305" s="5" t="s">
        <v>647</v>
      </c>
      <c r="C305" s="5">
        <v>16</v>
      </c>
      <c r="D305" s="6">
        <v>285</v>
      </c>
      <c r="E305" s="17">
        <f>VLOOKUP(A305,'forecast data dump'!$A$1:$H$3450,4,FALSE)</f>
        <v>44505</v>
      </c>
      <c r="F305" s="17">
        <f>VLOOKUP(A305,'forecast data dump'!$A$1:$H$3450,5,FALSE)</f>
        <v>44512</v>
      </c>
      <c r="G305" s="13">
        <f>VLOOKUP(A305,'forecast data dump'!$A$1:$H$3450,8,FALSE)</f>
        <v>0</v>
      </c>
      <c r="H305" s="5" t="s">
        <v>3804</v>
      </c>
      <c r="I305" s="39">
        <f t="shared" si="52"/>
        <v>16</v>
      </c>
      <c r="J305" s="5"/>
      <c r="K305" s="5"/>
      <c r="L305" s="33">
        <f t="shared" si="53"/>
        <v>285</v>
      </c>
      <c r="M305" s="33">
        <f t="shared" si="54"/>
        <v>285</v>
      </c>
      <c r="N305" s="22">
        <f t="shared" si="55"/>
        <v>0</v>
      </c>
    </row>
    <row r="306" spans="1:14" x14ac:dyDescent="0.3">
      <c r="A306" s="5" t="s">
        <v>646</v>
      </c>
      <c r="B306" s="5" t="s">
        <v>647</v>
      </c>
      <c r="C306" s="5">
        <v>10</v>
      </c>
      <c r="D306" s="6">
        <v>533</v>
      </c>
      <c r="E306" s="17">
        <f>VLOOKUP(A306,'forecast data dump'!$A$1:$H$3450,4,FALSE)</f>
        <v>44505</v>
      </c>
      <c r="F306" s="17">
        <f>VLOOKUP(A306,'forecast data dump'!$A$1:$H$3450,5,FALSE)</f>
        <v>44512</v>
      </c>
      <c r="G306" s="13">
        <f>VLOOKUP(A306,'forecast data dump'!$A$1:$H$3450,8,FALSE)</f>
        <v>0</v>
      </c>
      <c r="H306" s="5" t="s">
        <v>3803</v>
      </c>
      <c r="I306" s="39">
        <f t="shared" si="52"/>
        <v>10</v>
      </c>
      <c r="J306" s="5"/>
      <c r="K306" s="5"/>
      <c r="L306" s="33">
        <f t="shared" si="53"/>
        <v>533</v>
      </c>
      <c r="M306" s="33">
        <f t="shared" si="54"/>
        <v>533</v>
      </c>
      <c r="N306" s="22">
        <f t="shared" si="55"/>
        <v>0</v>
      </c>
    </row>
    <row r="307" spans="1:14" x14ac:dyDescent="0.3">
      <c r="A307" s="5" t="s">
        <v>646</v>
      </c>
      <c r="B307" s="5" t="s">
        <v>647</v>
      </c>
      <c r="C307" s="5">
        <v>15</v>
      </c>
      <c r="D307" s="6">
        <v>1743</v>
      </c>
      <c r="E307" s="17">
        <f>VLOOKUP(A307,'forecast data dump'!$A$1:$H$3450,4,FALSE)</f>
        <v>44505</v>
      </c>
      <c r="F307" s="17">
        <f>VLOOKUP(A307,'forecast data dump'!$A$1:$H$3450,5,FALSE)</f>
        <v>44512</v>
      </c>
      <c r="G307" s="13">
        <f>VLOOKUP(A307,'forecast data dump'!$A$1:$H$3450,8,FALSE)</f>
        <v>0</v>
      </c>
      <c r="H307" s="5" t="s">
        <v>3802</v>
      </c>
      <c r="I307" s="39">
        <f t="shared" si="52"/>
        <v>15</v>
      </c>
      <c r="J307" s="5"/>
      <c r="K307" s="5"/>
      <c r="L307" s="33">
        <f t="shared" si="53"/>
        <v>1743</v>
      </c>
      <c r="M307" s="33">
        <f t="shared" si="54"/>
        <v>1743</v>
      </c>
      <c r="N307" s="22">
        <f t="shared" si="55"/>
        <v>0</v>
      </c>
    </row>
    <row r="308" spans="1:14" x14ac:dyDescent="0.3">
      <c r="A308" s="5" t="s">
        <v>648</v>
      </c>
      <c r="B308" s="5" t="s">
        <v>649</v>
      </c>
      <c r="C308" s="5">
        <v>16</v>
      </c>
      <c r="D308" s="6">
        <v>285</v>
      </c>
      <c r="E308" s="17">
        <f>VLOOKUP(A308,'forecast data dump'!$A$1:$H$3450,4,FALSE)</f>
        <v>44568</v>
      </c>
      <c r="F308" s="17">
        <f>VLOOKUP(A308,'forecast data dump'!$A$1:$H$3450,5,FALSE)</f>
        <v>44568</v>
      </c>
      <c r="G308" s="13">
        <f>VLOOKUP(A308,'forecast data dump'!$A$1:$H$3450,8,FALSE)</f>
        <v>0</v>
      </c>
      <c r="H308" s="5" t="s">
        <v>3804</v>
      </c>
      <c r="I308" s="39">
        <f t="shared" si="52"/>
        <v>16</v>
      </c>
      <c r="J308" s="5"/>
      <c r="K308" s="5"/>
      <c r="L308" s="33">
        <f t="shared" si="53"/>
        <v>285</v>
      </c>
      <c r="M308" s="33">
        <f t="shared" si="54"/>
        <v>285</v>
      </c>
      <c r="N308" s="22">
        <f t="shared" si="55"/>
        <v>0</v>
      </c>
    </row>
    <row r="309" spans="1:14" x14ac:dyDescent="0.3">
      <c r="A309" s="5" t="s">
        <v>648</v>
      </c>
      <c r="B309" s="5" t="s">
        <v>649</v>
      </c>
      <c r="C309" s="5">
        <v>10</v>
      </c>
      <c r="D309" s="6">
        <v>533</v>
      </c>
      <c r="E309" s="17">
        <f>VLOOKUP(A309,'forecast data dump'!$A$1:$H$3450,4,FALSE)</f>
        <v>44568</v>
      </c>
      <c r="F309" s="17">
        <f>VLOOKUP(A309,'forecast data dump'!$A$1:$H$3450,5,FALSE)</f>
        <v>44568</v>
      </c>
      <c r="G309" s="13">
        <f>VLOOKUP(A309,'forecast data dump'!$A$1:$H$3450,8,FALSE)</f>
        <v>0</v>
      </c>
      <c r="H309" s="5" t="s">
        <v>3803</v>
      </c>
      <c r="I309" s="39">
        <f t="shared" si="52"/>
        <v>10</v>
      </c>
      <c r="J309" s="5"/>
      <c r="K309" s="5"/>
      <c r="L309" s="33">
        <f t="shared" si="53"/>
        <v>533</v>
      </c>
      <c r="M309" s="33">
        <f t="shared" si="54"/>
        <v>533</v>
      </c>
      <c r="N309" s="22">
        <f t="shared" si="55"/>
        <v>0</v>
      </c>
    </row>
    <row r="310" spans="1:14" x14ac:dyDescent="0.3">
      <c r="A310" s="5" t="s">
        <v>648</v>
      </c>
      <c r="B310" s="5" t="s">
        <v>649</v>
      </c>
      <c r="C310" s="5">
        <v>15</v>
      </c>
      <c r="D310" s="6">
        <v>1743</v>
      </c>
      <c r="E310" s="17">
        <f>VLOOKUP(A310,'forecast data dump'!$A$1:$H$3450,4,FALSE)</f>
        <v>44568</v>
      </c>
      <c r="F310" s="17">
        <f>VLOOKUP(A310,'forecast data dump'!$A$1:$H$3450,5,FALSE)</f>
        <v>44568</v>
      </c>
      <c r="G310" s="13">
        <f>VLOOKUP(A310,'forecast data dump'!$A$1:$H$3450,8,FALSE)</f>
        <v>0</v>
      </c>
      <c r="H310" s="5" t="s">
        <v>3802</v>
      </c>
      <c r="I310" s="39">
        <f t="shared" si="52"/>
        <v>15</v>
      </c>
      <c r="J310" s="5"/>
      <c r="K310" s="5"/>
      <c r="L310" s="33">
        <f t="shared" si="53"/>
        <v>1743</v>
      </c>
      <c r="M310" s="33">
        <f t="shared" si="54"/>
        <v>1743</v>
      </c>
      <c r="N310" s="22">
        <f t="shared" si="55"/>
        <v>0</v>
      </c>
    </row>
    <row r="311" spans="1:14" x14ac:dyDescent="0.3">
      <c r="A311" s="5" t="s">
        <v>658</v>
      </c>
      <c r="B311" s="5" t="s">
        <v>659</v>
      </c>
      <c r="C311" s="5">
        <v>6480</v>
      </c>
      <c r="D311" s="6">
        <v>7521</v>
      </c>
      <c r="E311" s="17" t="str">
        <f>VLOOKUP(A311,'forecast data dump'!$A$1:$H$3450,4,FALSE)</f>
        <v>15-Jun-21 A</v>
      </c>
      <c r="F311" s="17">
        <f>VLOOKUP(A311,'forecast data dump'!$A$1:$H$3450,5,FALSE)</f>
        <v>44442</v>
      </c>
      <c r="G311" s="13">
        <f>VLOOKUP(A311,'forecast data dump'!$A$1:$H$3450,8,FALSE)</f>
        <v>0.05</v>
      </c>
      <c r="H311" s="5" t="s">
        <v>3805</v>
      </c>
      <c r="I311" s="39">
        <f t="shared" si="52"/>
        <v>6156</v>
      </c>
      <c r="J311" s="5"/>
      <c r="K311" s="5"/>
      <c r="L311" s="33">
        <f t="shared" si="53"/>
        <v>7144.95</v>
      </c>
      <c r="M311" s="33">
        <f t="shared" si="54"/>
        <v>7144.95</v>
      </c>
      <c r="N311" s="22">
        <f t="shared" si="55"/>
        <v>0</v>
      </c>
    </row>
    <row r="312" spans="1:14" x14ac:dyDescent="0.3">
      <c r="A312" s="5" t="s">
        <v>660</v>
      </c>
      <c r="B312" s="5" t="s">
        <v>661</v>
      </c>
      <c r="C312" s="5">
        <v>6480</v>
      </c>
      <c r="D312" s="6">
        <v>7521</v>
      </c>
      <c r="E312" s="17">
        <f>VLOOKUP(A312,'forecast data dump'!$A$1:$H$3450,4,FALSE)</f>
        <v>44505</v>
      </c>
      <c r="F312" s="17">
        <f>VLOOKUP(A312,'forecast data dump'!$A$1:$H$3450,5,FALSE)</f>
        <v>44512</v>
      </c>
      <c r="G312" s="13">
        <f>VLOOKUP(A312,'forecast data dump'!$A$1:$H$3450,8,FALSE)</f>
        <v>0</v>
      </c>
      <c r="H312" s="5" t="s">
        <v>3805</v>
      </c>
      <c r="I312" s="39">
        <f t="shared" si="52"/>
        <v>6480</v>
      </c>
      <c r="J312" s="5"/>
      <c r="K312" s="5"/>
      <c r="L312" s="33">
        <f t="shared" si="53"/>
        <v>7521</v>
      </c>
      <c r="M312" s="33">
        <f t="shared" si="54"/>
        <v>7521</v>
      </c>
      <c r="N312" s="22">
        <f t="shared" si="55"/>
        <v>0</v>
      </c>
    </row>
    <row r="313" spans="1:14" x14ac:dyDescent="0.3">
      <c r="A313" s="5" t="s">
        <v>662</v>
      </c>
      <c r="B313" s="5" t="s">
        <v>663</v>
      </c>
      <c r="C313" s="5">
        <v>6480</v>
      </c>
      <c r="D313" s="6">
        <v>7521</v>
      </c>
      <c r="E313" s="17">
        <f>VLOOKUP(A313,'forecast data dump'!$A$1:$H$3450,4,FALSE)</f>
        <v>44568</v>
      </c>
      <c r="F313" s="17">
        <f>VLOOKUP(A313,'forecast data dump'!$A$1:$H$3450,5,FALSE)</f>
        <v>44568</v>
      </c>
      <c r="G313" s="13">
        <f>VLOOKUP(A313,'forecast data dump'!$A$1:$H$3450,8,FALSE)</f>
        <v>0</v>
      </c>
      <c r="H313" s="5" t="s">
        <v>3805</v>
      </c>
      <c r="I313" s="39">
        <f t="shared" si="52"/>
        <v>6480</v>
      </c>
      <c r="J313" s="5"/>
      <c r="K313" s="5"/>
      <c r="L313" s="33">
        <f t="shared" si="53"/>
        <v>7521</v>
      </c>
      <c r="M313" s="33">
        <f t="shared" si="54"/>
        <v>7521</v>
      </c>
      <c r="N313" s="22">
        <f t="shared" si="55"/>
        <v>0</v>
      </c>
    </row>
    <row r="314" spans="1:14" x14ac:dyDescent="0.3">
      <c r="A314" s="3" t="s">
        <v>7831</v>
      </c>
      <c r="B314" s="3"/>
      <c r="C314" s="3"/>
      <c r="D314" s="4"/>
      <c r="E314" s="15"/>
      <c r="F314" s="15"/>
      <c r="G314" s="11"/>
      <c r="H314" s="3"/>
      <c r="I314" s="38"/>
      <c r="J314" s="3"/>
      <c r="K314" s="3"/>
      <c r="L314" s="32"/>
      <c r="M314" s="32"/>
      <c r="N314" s="20"/>
    </row>
    <row r="315" spans="1:14" x14ac:dyDescent="0.3">
      <c r="A315" s="5" t="s">
        <v>958</v>
      </c>
      <c r="B315" s="5" t="s">
        <v>959</v>
      </c>
      <c r="C315" s="5">
        <v>1650</v>
      </c>
      <c r="D315" s="6">
        <v>1912</v>
      </c>
      <c r="E315" s="17" t="str">
        <f>VLOOKUP(A315,'forecast data dump'!$A$1:$H$3450,4,FALSE)</f>
        <v>21-Jan-21 A</v>
      </c>
      <c r="F315" s="17">
        <f>VLOOKUP(A315,'forecast data dump'!$A$1:$H$3450,5,FALSE)</f>
        <v>44592</v>
      </c>
      <c r="G315" s="13">
        <f>VLOOKUP(A315,'forecast data dump'!$A$1:$H$3450,8,FALSE)</f>
        <v>0.35</v>
      </c>
      <c r="H315" s="5" t="s">
        <v>3762</v>
      </c>
      <c r="I315" s="39">
        <f>C315*(1-G315)</f>
        <v>1072.5</v>
      </c>
      <c r="J315" s="5"/>
      <c r="K315" s="5"/>
      <c r="L315" s="33">
        <f>D315*(1-G315)</f>
        <v>1242.8</v>
      </c>
      <c r="M315" s="33">
        <f>IF(J315="",L315,(D315/C315)*J315)</f>
        <v>1242.8</v>
      </c>
      <c r="N315" s="22">
        <f>L315-M315</f>
        <v>0</v>
      </c>
    </row>
    <row r="316" spans="1:14" x14ac:dyDescent="0.3">
      <c r="A316" s="5" t="s">
        <v>960</v>
      </c>
      <c r="B316" s="5" t="s">
        <v>961</v>
      </c>
      <c r="C316" s="5">
        <v>300</v>
      </c>
      <c r="D316" s="6">
        <v>348</v>
      </c>
      <c r="E316" s="17" t="str">
        <f>VLOOKUP(A316,'forecast data dump'!$A$1:$H$3450,4,FALSE)</f>
        <v>22-Jan-21 A</v>
      </c>
      <c r="F316" s="17">
        <f>VLOOKUP(A316,'forecast data dump'!$A$1:$H$3450,5,FALSE)</f>
        <v>44595</v>
      </c>
      <c r="G316" s="13">
        <f>VLOOKUP(A316,'forecast data dump'!$A$1:$H$3450,8,FALSE)</f>
        <v>0.35</v>
      </c>
      <c r="H316" s="5" t="s">
        <v>3762</v>
      </c>
      <c r="I316" s="39">
        <f>C316*(1-G316)</f>
        <v>195</v>
      </c>
      <c r="J316" s="5"/>
      <c r="K316" s="5"/>
      <c r="L316" s="33">
        <f>D316*(1-G316)</f>
        <v>226.20000000000002</v>
      </c>
      <c r="M316" s="33">
        <f>IF(J316="",L316,(D316/C316)*J316)</f>
        <v>226.20000000000002</v>
      </c>
      <c r="N316" s="22">
        <f>L316-M316</f>
        <v>0</v>
      </c>
    </row>
    <row r="317" spans="1:14" x14ac:dyDescent="0.3">
      <c r="A317" s="5" t="s">
        <v>962</v>
      </c>
      <c r="B317" s="5" t="s">
        <v>963</v>
      </c>
      <c r="C317" s="5">
        <v>215244</v>
      </c>
      <c r="D317" s="6">
        <v>240129</v>
      </c>
      <c r="E317" s="17" t="str">
        <f>VLOOKUP(A317,'forecast data dump'!$A$1:$H$3450,4,FALSE)</f>
        <v>22-Dec-20 A</v>
      </c>
      <c r="F317" s="17">
        <f>VLOOKUP(A317,'forecast data dump'!$A$1:$H$3450,5,FALSE)</f>
        <v>44407</v>
      </c>
      <c r="G317" s="13">
        <f>VLOOKUP(A317,'forecast data dump'!$A$1:$H$3450,8,FALSE)</f>
        <v>0.74</v>
      </c>
      <c r="H317" s="5" t="s">
        <v>3761</v>
      </c>
      <c r="I317" s="39">
        <f>C317*(1-G317)</f>
        <v>55963.44</v>
      </c>
      <c r="J317" s="5"/>
      <c r="K317" s="5"/>
      <c r="L317" s="33">
        <f>D317*(1-G317)</f>
        <v>62433.54</v>
      </c>
      <c r="M317" s="33">
        <f>IF(J317="",L317,(D317/C317)*J317)</f>
        <v>62433.54</v>
      </c>
      <c r="N317" s="22">
        <f>L317-M317</f>
        <v>0</v>
      </c>
    </row>
    <row r="318" spans="1:14" x14ac:dyDescent="0.3">
      <c r="A318" s="3" t="s">
        <v>7832</v>
      </c>
      <c r="B318" s="3"/>
      <c r="C318" s="3"/>
      <c r="D318" s="4"/>
      <c r="E318" s="15"/>
      <c r="F318" s="15"/>
      <c r="G318" s="11"/>
      <c r="H318" s="3"/>
      <c r="I318" s="38"/>
      <c r="J318" s="3"/>
      <c r="K318" s="3"/>
      <c r="L318" s="32"/>
      <c r="M318" s="32"/>
      <c r="N318" s="20"/>
    </row>
    <row r="319" spans="1:14" x14ac:dyDescent="0.3">
      <c r="A319" s="5" t="s">
        <v>912</v>
      </c>
      <c r="B319" s="5" t="s">
        <v>913</v>
      </c>
      <c r="C319" s="5">
        <v>70893</v>
      </c>
      <c r="D319" s="6">
        <v>82284</v>
      </c>
      <c r="E319" s="17" t="str">
        <f>VLOOKUP(A319,'forecast data dump'!$A$1:$H$3450,4,FALSE)</f>
        <v>18-Jan-21 A</v>
      </c>
      <c r="F319" s="17">
        <f>VLOOKUP(A319,'forecast data dump'!$A$1:$H$3450,5,FALSE)</f>
        <v>44391</v>
      </c>
      <c r="G319" s="13">
        <f>VLOOKUP(A319,'forecast data dump'!$A$1:$H$3450,8,FALSE)</f>
        <v>0.42</v>
      </c>
      <c r="H319" s="5" t="s">
        <v>3762</v>
      </c>
      <c r="I319" s="39">
        <f>C319*(1-G319)</f>
        <v>41117.94</v>
      </c>
      <c r="J319" s="5"/>
      <c r="K319" s="5"/>
      <c r="L319" s="33">
        <f>D319*(1-G319)</f>
        <v>47724.720000000008</v>
      </c>
      <c r="M319" s="33">
        <f>IF(J319="",L319,(D319/C319)*J319)</f>
        <v>47724.720000000008</v>
      </c>
      <c r="N319" s="22">
        <f>L319-M319</f>
        <v>0</v>
      </c>
    </row>
    <row r="320" spans="1:14" x14ac:dyDescent="0.3">
      <c r="A320" s="5" t="s">
        <v>914</v>
      </c>
      <c r="B320" s="5" t="s">
        <v>915</v>
      </c>
      <c r="C320" s="5">
        <v>3520</v>
      </c>
      <c r="D320" s="6">
        <v>281000</v>
      </c>
      <c r="E320" s="17" t="str">
        <f>VLOOKUP(A320,'forecast data dump'!$A$1:$H$3450,4,FALSE)</f>
        <v>04-Jan-21 A</v>
      </c>
      <c r="F320" s="17">
        <f>VLOOKUP(A320,'forecast data dump'!$A$1:$H$3450,5,FALSE)</f>
        <v>44573</v>
      </c>
      <c r="G320" s="13">
        <f>VLOOKUP(A320,'forecast data dump'!$A$1:$H$3450,8,FALSE)</f>
        <v>0.5</v>
      </c>
      <c r="H320" s="5" t="s">
        <v>3800</v>
      </c>
      <c r="I320" s="39">
        <f>C320*(1-G320)</f>
        <v>1760</v>
      </c>
      <c r="J320" s="5"/>
      <c r="K320" s="5"/>
      <c r="L320" s="33">
        <f>D320*(1-G320)</f>
        <v>140500</v>
      </c>
      <c r="M320" s="33">
        <f>IF(J320="",L320,(D320/C320)*J320)</f>
        <v>140500</v>
      </c>
      <c r="N320" s="22">
        <f>L320-M320</f>
        <v>0</v>
      </c>
    </row>
    <row r="321" spans="1:14" x14ac:dyDescent="0.3">
      <c r="A321" s="3" t="s">
        <v>7833</v>
      </c>
      <c r="B321" s="3"/>
      <c r="C321" s="3"/>
      <c r="D321" s="4"/>
      <c r="E321" s="15"/>
      <c r="F321" s="15"/>
      <c r="G321" s="11"/>
      <c r="H321" s="3"/>
      <c r="I321" s="38"/>
      <c r="J321" s="3"/>
      <c r="K321" s="3"/>
      <c r="L321" s="32"/>
      <c r="M321" s="32"/>
      <c r="N321" s="20"/>
    </row>
    <row r="322" spans="1:14" x14ac:dyDescent="0.3">
      <c r="A322" s="5" t="s">
        <v>1101</v>
      </c>
      <c r="B322" s="5" t="s">
        <v>1102</v>
      </c>
      <c r="C322" s="5">
        <v>237500</v>
      </c>
      <c r="D322" s="6">
        <v>264958</v>
      </c>
      <c r="E322" s="17" t="str">
        <f>VLOOKUP(A322,'forecast data dump'!$A$1:$H$3450,4,FALSE)</f>
        <v>16-Aug-21*</v>
      </c>
      <c r="F322" s="17">
        <f>VLOOKUP(A322,'forecast data dump'!$A$1:$H$3450,5,FALSE)</f>
        <v>44428</v>
      </c>
      <c r="G322" s="13">
        <f>VLOOKUP(A322,'forecast data dump'!$A$1:$H$3450,8,FALSE)</f>
        <v>0</v>
      </c>
      <c r="H322" s="5" t="s">
        <v>3761</v>
      </c>
      <c r="I322" s="39">
        <f>C322*(1-G322)</f>
        <v>237500</v>
      </c>
      <c r="J322" s="5"/>
      <c r="K322" s="5"/>
      <c r="L322" s="33">
        <f>D322*(1-G322)</f>
        <v>264958</v>
      </c>
      <c r="M322" s="33">
        <f>IF(J322="",L322,(D322/C322)*J322)</f>
        <v>264958</v>
      </c>
      <c r="N322" s="22">
        <f>L322-M322</f>
        <v>0</v>
      </c>
    </row>
    <row r="323" spans="1:14" x14ac:dyDescent="0.3">
      <c r="A323" s="5" t="s">
        <v>1103</v>
      </c>
      <c r="B323" s="5" t="s">
        <v>1104</v>
      </c>
      <c r="C323" s="5">
        <v>237500</v>
      </c>
      <c r="D323" s="6">
        <v>264958</v>
      </c>
      <c r="E323" s="17" t="str">
        <f>VLOOKUP(A323,'forecast data dump'!$A$1:$H$3450,4,FALSE)</f>
        <v>24-Sep-21*</v>
      </c>
      <c r="F323" s="17">
        <f>VLOOKUP(A323,'forecast data dump'!$A$1:$H$3450,5,FALSE)</f>
        <v>44469</v>
      </c>
      <c r="G323" s="13">
        <f>VLOOKUP(A323,'forecast data dump'!$A$1:$H$3450,8,FALSE)</f>
        <v>0</v>
      </c>
      <c r="H323" s="5" t="s">
        <v>3761</v>
      </c>
      <c r="I323" s="39">
        <f>C323*(1-G323)</f>
        <v>237500</v>
      </c>
      <c r="J323" s="5"/>
      <c r="K323" s="5"/>
      <c r="L323" s="33">
        <f>D323*(1-G323)</f>
        <v>264958</v>
      </c>
      <c r="M323" s="33">
        <f>IF(J323="",L323,(D323/C323)*J323)</f>
        <v>264958</v>
      </c>
      <c r="N323" s="22">
        <f>L323-M323</f>
        <v>0</v>
      </c>
    </row>
    <row r="324" spans="1:14" x14ac:dyDescent="0.3">
      <c r="A324" s="5" t="s">
        <v>1105</v>
      </c>
      <c r="B324" s="5" t="s">
        <v>1106</v>
      </c>
      <c r="C324" s="5">
        <v>237500</v>
      </c>
      <c r="D324" s="6">
        <v>264958</v>
      </c>
      <c r="E324" s="17" t="str">
        <f>VLOOKUP(A324,'forecast data dump'!$A$1:$H$3450,4,FALSE)</f>
        <v>15-Nov-21*</v>
      </c>
      <c r="F324" s="17">
        <f>VLOOKUP(A324,'forecast data dump'!$A$1:$H$3450,5,FALSE)</f>
        <v>44519</v>
      </c>
      <c r="G324" s="13">
        <f>VLOOKUP(A324,'forecast data dump'!$A$1:$H$3450,8,FALSE)</f>
        <v>0</v>
      </c>
      <c r="H324" s="5" t="s">
        <v>3761</v>
      </c>
      <c r="I324" s="39">
        <f>C324*(1-G324)</f>
        <v>237500</v>
      </c>
      <c r="J324" s="5"/>
      <c r="K324" s="5"/>
      <c r="L324" s="33">
        <f>D324*(1-G324)</f>
        <v>264958</v>
      </c>
      <c r="M324" s="33">
        <f>IF(J324="",L324,(D324/C324)*J324)</f>
        <v>264958</v>
      </c>
      <c r="N324" s="22">
        <f>L324-M324</f>
        <v>0</v>
      </c>
    </row>
    <row r="325" spans="1:14" x14ac:dyDescent="0.3">
      <c r="A325" s="3" t="s">
        <v>7834</v>
      </c>
      <c r="B325" s="3"/>
      <c r="C325" s="3"/>
      <c r="D325" s="4"/>
      <c r="E325" s="15"/>
      <c r="F325" s="15"/>
      <c r="G325" s="11"/>
      <c r="H325" s="3"/>
      <c r="I325" s="38"/>
      <c r="J325" s="3"/>
      <c r="K325" s="3"/>
      <c r="L325" s="32"/>
      <c r="M325" s="32"/>
      <c r="N325" s="20"/>
    </row>
    <row r="326" spans="1:14" x14ac:dyDescent="0.3">
      <c r="A326" s="5" t="s">
        <v>1503</v>
      </c>
      <c r="B326" s="5" t="s">
        <v>1504</v>
      </c>
      <c r="C326" s="5">
        <v>176</v>
      </c>
      <c r="D326" s="6">
        <v>2888</v>
      </c>
      <c r="E326" s="17" t="str">
        <f>VLOOKUP(A326,'forecast data dump'!$A$1:$H$3450,4,FALSE)</f>
        <v>01-Dec-20 A</v>
      </c>
      <c r="F326" s="17">
        <f>VLOOKUP(A326,'forecast data dump'!$A$1:$H$3450,5,FALSE)</f>
        <v>44397</v>
      </c>
      <c r="G326" s="13">
        <f>VLOOKUP(A326,'forecast data dump'!$A$1:$H$3450,8,FALSE)</f>
        <v>0.6</v>
      </c>
      <c r="H326" s="5" t="s">
        <v>3807</v>
      </c>
      <c r="I326" s="39">
        <f>C326*(1-G326)</f>
        <v>70.400000000000006</v>
      </c>
      <c r="J326" s="5"/>
      <c r="K326" s="5"/>
      <c r="L326" s="33">
        <f>D326*(1-G326)</f>
        <v>1155.2</v>
      </c>
      <c r="M326" s="33">
        <f>IF(J326="",L326,(D326/C326)*J326)</f>
        <v>1155.2</v>
      </c>
      <c r="N326" s="22">
        <f>L326-M326</f>
        <v>0</v>
      </c>
    </row>
    <row r="327" spans="1:14" x14ac:dyDescent="0.3">
      <c r="A327" s="5" t="s">
        <v>1505</v>
      </c>
      <c r="B327" s="5" t="s">
        <v>1506</v>
      </c>
      <c r="C327" s="5">
        <v>384</v>
      </c>
      <c r="D327" s="6">
        <v>6313</v>
      </c>
      <c r="E327" s="17" t="str">
        <f>VLOOKUP(A327,'forecast data dump'!$A$1:$H$3450,4,FALSE)</f>
        <v>26-Feb-21 A</v>
      </c>
      <c r="F327" s="17">
        <f>VLOOKUP(A327,'forecast data dump'!$A$1:$H$3450,5,FALSE)</f>
        <v>44391</v>
      </c>
      <c r="G327" s="13">
        <f>VLOOKUP(A327,'forecast data dump'!$A$1:$H$3450,8,FALSE)</f>
        <v>0.4</v>
      </c>
      <c r="H327" s="5" t="s">
        <v>3807</v>
      </c>
      <c r="I327" s="39">
        <f>C327*(1-G327)</f>
        <v>230.39999999999998</v>
      </c>
      <c r="J327" s="5"/>
      <c r="K327" s="5"/>
      <c r="L327" s="33">
        <f>D327*(1-G327)</f>
        <v>3787.7999999999997</v>
      </c>
      <c r="M327" s="33">
        <f>IF(J327="",L327,(D327/C327)*J327)</f>
        <v>3787.7999999999997</v>
      </c>
      <c r="N327" s="22">
        <f>L327-M327</f>
        <v>0</v>
      </c>
    </row>
    <row r="328" spans="1:14" x14ac:dyDescent="0.3">
      <c r="A328" s="5" t="s">
        <v>1521</v>
      </c>
      <c r="B328" s="5" t="s">
        <v>1522</v>
      </c>
      <c r="C328" s="5">
        <v>177356</v>
      </c>
      <c r="D328" s="6">
        <v>205854</v>
      </c>
      <c r="E328" s="17">
        <f>VLOOKUP(A328,'forecast data dump'!$A$1:$H$3450,4,FALSE)</f>
        <v>44557</v>
      </c>
      <c r="F328" s="17">
        <f>VLOOKUP(A328,'forecast data dump'!$A$1:$H$3450,5,FALSE)</f>
        <v>44564</v>
      </c>
      <c r="G328" s="13">
        <f>VLOOKUP(A328,'forecast data dump'!$A$1:$H$3450,8,FALSE)</f>
        <v>0</v>
      </c>
      <c r="H328" s="5" t="s">
        <v>3762</v>
      </c>
      <c r="I328" s="39">
        <f>C328*(1-G328)</f>
        <v>177356</v>
      </c>
      <c r="J328" s="5"/>
      <c r="K328" s="5"/>
      <c r="L328" s="33">
        <f>D328*(1-G328)</f>
        <v>205854</v>
      </c>
      <c r="M328" s="33">
        <f>IF(J328="",L328,(D328/C328)*J328)</f>
        <v>205854</v>
      </c>
      <c r="N328" s="22">
        <f>L328-M328</f>
        <v>0</v>
      </c>
    </row>
    <row r="329" spans="1:14" x14ac:dyDescent="0.3">
      <c r="A329" s="5" t="s">
        <v>1547</v>
      </c>
      <c r="B329" s="5" t="s">
        <v>1548</v>
      </c>
      <c r="C329" s="5">
        <v>670160</v>
      </c>
      <c r="D329" s="6">
        <v>777844</v>
      </c>
      <c r="E329" s="17">
        <f>VLOOKUP(A329,'forecast data dump'!$A$1:$H$3450,4,FALSE)</f>
        <v>44407</v>
      </c>
      <c r="F329" s="17">
        <f>VLOOKUP(A329,'forecast data dump'!$A$1:$H$3450,5,FALSE)</f>
        <v>44553</v>
      </c>
      <c r="G329" s="13">
        <f>VLOOKUP(A329,'forecast data dump'!$A$1:$H$3450,8,FALSE)</f>
        <v>0</v>
      </c>
      <c r="H329" s="5" t="s">
        <v>3762</v>
      </c>
      <c r="I329" s="39">
        <f>C329*(1-G329)</f>
        <v>670160</v>
      </c>
      <c r="J329" s="5"/>
      <c r="K329" s="5"/>
      <c r="L329" s="33">
        <f>D329*(1-G329)</f>
        <v>777844</v>
      </c>
      <c r="M329" s="33">
        <f>IF(J329="",L329,(D329/C329)*J329)</f>
        <v>777844</v>
      </c>
      <c r="N329" s="22">
        <f>L329-M329</f>
        <v>0</v>
      </c>
    </row>
    <row r="330" spans="1:14" x14ac:dyDescent="0.3">
      <c r="A330" s="3" t="s">
        <v>7835</v>
      </c>
      <c r="B330" s="3"/>
      <c r="C330" s="3"/>
      <c r="D330" s="4"/>
      <c r="E330" s="15"/>
      <c r="F330" s="15"/>
      <c r="G330" s="11"/>
      <c r="H330" s="3"/>
      <c r="I330" s="38"/>
      <c r="J330" s="3"/>
      <c r="K330" s="3"/>
      <c r="L330" s="32"/>
      <c r="M330" s="32"/>
      <c r="N330" s="20"/>
    </row>
    <row r="331" spans="1:14" x14ac:dyDescent="0.3">
      <c r="A331" s="5" t="s">
        <v>1455</v>
      </c>
      <c r="B331" s="5" t="s">
        <v>1456</v>
      </c>
      <c r="C331" s="5">
        <v>87827</v>
      </c>
      <c r="D331" s="6">
        <v>101939</v>
      </c>
      <c r="E331" s="17" t="str">
        <f>VLOOKUP(A331,'forecast data dump'!$A$1:$H$3450,4,FALSE)</f>
        <v>14-Dec-20 A</v>
      </c>
      <c r="F331" s="17">
        <f>VLOOKUP(A331,'forecast data dump'!$A$1:$H$3450,5,FALSE)</f>
        <v>44435</v>
      </c>
      <c r="G331" s="13">
        <f>VLOOKUP(A331,'forecast data dump'!$A$1:$H$3450,8,FALSE)</f>
        <v>0.5</v>
      </c>
      <c r="H331" s="5" t="s">
        <v>3762</v>
      </c>
      <c r="I331" s="39">
        <f>C331*(1-G331)</f>
        <v>43913.5</v>
      </c>
      <c r="J331" s="5"/>
      <c r="K331" s="5"/>
      <c r="L331" s="33">
        <f>D331*(1-G331)</f>
        <v>50969.5</v>
      </c>
      <c r="M331" s="33">
        <f>IF(J331="",L331,(D331/C331)*J331)</f>
        <v>50969.5</v>
      </c>
      <c r="N331" s="22">
        <f>L331-M331</f>
        <v>0</v>
      </c>
    </row>
    <row r="332" spans="1:14" x14ac:dyDescent="0.3">
      <c r="A332" s="5" t="s">
        <v>1469</v>
      </c>
      <c r="B332" s="5" t="s">
        <v>1470</v>
      </c>
      <c r="C332" s="5">
        <v>128640</v>
      </c>
      <c r="D332" s="6">
        <v>149310</v>
      </c>
      <c r="E332" s="17">
        <f>VLOOKUP(A332,'forecast data dump'!$A$1:$H$3450,4,FALSE)</f>
        <v>44407</v>
      </c>
      <c r="F332" s="17">
        <f>VLOOKUP(A332,'forecast data dump'!$A$1:$H$3450,5,FALSE)</f>
        <v>44553</v>
      </c>
      <c r="G332" s="13">
        <f>VLOOKUP(A332,'forecast data dump'!$A$1:$H$3450,8,FALSE)</f>
        <v>0</v>
      </c>
      <c r="H332" s="5" t="s">
        <v>3762</v>
      </c>
      <c r="I332" s="39">
        <f>C332*(1-G332)</f>
        <v>128640</v>
      </c>
      <c r="J332" s="5"/>
      <c r="K332" s="5"/>
      <c r="L332" s="33">
        <f>D332*(1-G332)</f>
        <v>149310</v>
      </c>
      <c r="M332" s="33">
        <f>IF(J332="",L332,(D332/C332)*J332)</f>
        <v>149310</v>
      </c>
      <c r="N332" s="22">
        <f>L332-M332</f>
        <v>0</v>
      </c>
    </row>
    <row r="333" spans="1:14" x14ac:dyDescent="0.3">
      <c r="A333" s="3" t="s">
        <v>7836</v>
      </c>
      <c r="B333" s="3"/>
      <c r="C333" s="3"/>
      <c r="D333" s="4"/>
      <c r="E333" s="15"/>
      <c r="F333" s="15"/>
      <c r="G333" s="11"/>
      <c r="H333" s="3"/>
      <c r="I333" s="38"/>
      <c r="J333" s="3"/>
      <c r="K333" s="3"/>
      <c r="L333" s="32"/>
      <c r="M333" s="32"/>
      <c r="N333" s="20"/>
    </row>
    <row r="334" spans="1:14" x14ac:dyDescent="0.3">
      <c r="A334" s="5" t="s">
        <v>1339</v>
      </c>
      <c r="B334" s="5" t="s">
        <v>1340</v>
      </c>
      <c r="C334" s="5">
        <v>129049</v>
      </c>
      <c r="D334" s="6">
        <v>149785</v>
      </c>
      <c r="E334" s="17">
        <f>VLOOKUP(A334,'forecast data dump'!$A$1:$H$3450,4,FALSE)</f>
        <v>44411</v>
      </c>
      <c r="F334" s="17">
        <f>VLOOKUP(A334,'forecast data dump'!$A$1:$H$3450,5,FALSE)</f>
        <v>44417</v>
      </c>
      <c r="G334" s="13">
        <f>VLOOKUP(A334,'forecast data dump'!$A$1:$H$3450,8,FALSE)</f>
        <v>0</v>
      </c>
      <c r="H334" s="5" t="s">
        <v>3762</v>
      </c>
      <c r="I334" s="39">
        <f>C334*(1-G334)</f>
        <v>129049</v>
      </c>
      <c r="J334" s="5"/>
      <c r="K334" s="5"/>
      <c r="L334" s="33">
        <f>D334*(1-G334)</f>
        <v>149785</v>
      </c>
      <c r="M334" s="33">
        <f>IF(J334="",L334,(D334/C334)*J334)</f>
        <v>149785</v>
      </c>
      <c r="N334" s="22">
        <f>L334-M334</f>
        <v>0</v>
      </c>
    </row>
    <row r="335" spans="1:14" x14ac:dyDescent="0.3">
      <c r="A335" s="5" t="s">
        <v>1341</v>
      </c>
      <c r="B335" s="5" t="s">
        <v>1342</v>
      </c>
      <c r="C335" s="5">
        <v>199077</v>
      </c>
      <c r="D335" s="6">
        <v>231066</v>
      </c>
      <c r="E335" s="17">
        <f>VLOOKUP(A335,'forecast data dump'!$A$1:$H$3450,4,FALSE)</f>
        <v>44497</v>
      </c>
      <c r="F335" s="17">
        <f>VLOOKUP(A335,'forecast data dump'!$A$1:$H$3450,5,FALSE)</f>
        <v>44503</v>
      </c>
      <c r="G335" s="13">
        <f>VLOOKUP(A335,'forecast data dump'!$A$1:$H$3450,8,FALSE)</f>
        <v>0</v>
      </c>
      <c r="H335" s="5" t="s">
        <v>3762</v>
      </c>
      <c r="I335" s="39">
        <f>C335*(1-G335)</f>
        <v>199077</v>
      </c>
      <c r="J335" s="5"/>
      <c r="K335" s="5"/>
      <c r="L335" s="33">
        <f>D335*(1-G335)</f>
        <v>231066</v>
      </c>
      <c r="M335" s="33">
        <f>IF(J335="",L335,(D335/C335)*J335)</f>
        <v>231066</v>
      </c>
      <c r="N335" s="22">
        <f>L335-M335</f>
        <v>0</v>
      </c>
    </row>
    <row r="336" spans="1:14" x14ac:dyDescent="0.3">
      <c r="A336" s="5" t="s">
        <v>1343</v>
      </c>
      <c r="B336" s="5" t="s">
        <v>1344</v>
      </c>
      <c r="C336" s="5">
        <v>584602</v>
      </c>
      <c r="D336" s="6">
        <v>678538</v>
      </c>
      <c r="E336" s="17" t="str">
        <f>VLOOKUP(A336,'forecast data dump'!$A$1:$H$3450,4,FALSE)</f>
        <v>30-Apr-21 A</v>
      </c>
      <c r="F336" s="17">
        <f>VLOOKUP(A336,'forecast data dump'!$A$1:$H$3450,5,FALSE)</f>
        <v>44417</v>
      </c>
      <c r="G336" s="13">
        <f>VLOOKUP(A336,'forecast data dump'!$A$1:$H$3450,8,FALSE)</f>
        <v>0.37</v>
      </c>
      <c r="H336" s="5" t="s">
        <v>3762</v>
      </c>
      <c r="I336" s="39">
        <f>C336*(1-G336)</f>
        <v>368299.26</v>
      </c>
      <c r="J336" s="5"/>
      <c r="K336" s="5"/>
      <c r="L336" s="33">
        <f>D336*(1-G336)</f>
        <v>427478.94</v>
      </c>
      <c r="M336" s="33">
        <f>IF(J336="",L336,(D336/C336)*J336)</f>
        <v>427478.94</v>
      </c>
      <c r="N336" s="22">
        <f>L336-M336</f>
        <v>0</v>
      </c>
    </row>
    <row r="337" spans="1:14" x14ac:dyDescent="0.3">
      <c r="A337" s="3" t="s">
        <v>7837</v>
      </c>
      <c r="B337" s="3"/>
      <c r="C337" s="3"/>
      <c r="D337" s="4"/>
      <c r="E337" s="15"/>
      <c r="F337" s="15"/>
      <c r="G337" s="11"/>
      <c r="H337" s="3"/>
      <c r="I337" s="38"/>
      <c r="J337" s="3"/>
      <c r="K337" s="3"/>
      <c r="L337" s="32"/>
      <c r="M337" s="32"/>
      <c r="N337" s="20"/>
    </row>
    <row r="338" spans="1:14" x14ac:dyDescent="0.3">
      <c r="A338" s="5" t="s">
        <v>1219</v>
      </c>
      <c r="B338" s="5" t="s">
        <v>1220</v>
      </c>
      <c r="C338" s="5">
        <v>104682</v>
      </c>
      <c r="D338" s="6">
        <v>121503</v>
      </c>
      <c r="E338" s="17">
        <f>VLOOKUP(A338,'forecast data dump'!$A$1:$H$3450,4,FALSE)</f>
        <v>44495</v>
      </c>
      <c r="F338" s="17">
        <f>VLOOKUP(A338,'forecast data dump'!$A$1:$H$3450,5,FALSE)</f>
        <v>44501</v>
      </c>
      <c r="G338" s="13">
        <f>VLOOKUP(A338,'forecast data dump'!$A$1:$H$3450,8,FALSE)</f>
        <v>0</v>
      </c>
      <c r="H338" s="5" t="s">
        <v>3762</v>
      </c>
      <c r="I338" s="39">
        <f>C338*(1-G338)</f>
        <v>104682</v>
      </c>
      <c r="J338" s="5"/>
      <c r="K338" s="5"/>
      <c r="L338" s="33">
        <f>D338*(1-G338)</f>
        <v>121503</v>
      </c>
      <c r="M338" s="33">
        <f>IF(J338="",L338,(D338/C338)*J338)</f>
        <v>121503</v>
      </c>
      <c r="N338" s="22">
        <f>L338-M338</f>
        <v>0</v>
      </c>
    </row>
    <row r="339" spans="1:14" x14ac:dyDescent="0.3">
      <c r="A339" s="5" t="s">
        <v>1221</v>
      </c>
      <c r="B339" s="5" t="s">
        <v>1222</v>
      </c>
      <c r="C339" s="5">
        <v>64000</v>
      </c>
      <c r="D339" s="6">
        <v>74284</v>
      </c>
      <c r="E339" s="17">
        <f>VLOOKUP(A339,'forecast data dump'!$A$1:$H$3450,4,FALSE)</f>
        <v>44524</v>
      </c>
      <c r="F339" s="17">
        <f>VLOOKUP(A339,'forecast data dump'!$A$1:$H$3450,5,FALSE)</f>
        <v>44532</v>
      </c>
      <c r="G339" s="13">
        <f>VLOOKUP(A339,'forecast data dump'!$A$1:$H$3450,8,FALSE)</f>
        <v>0</v>
      </c>
      <c r="H339" s="5" t="s">
        <v>3762</v>
      </c>
      <c r="I339" s="39">
        <f>C339*(1-G339)</f>
        <v>64000</v>
      </c>
      <c r="J339" s="5"/>
      <c r="K339" s="5"/>
      <c r="L339" s="33">
        <f>D339*(1-G339)</f>
        <v>74284</v>
      </c>
      <c r="M339" s="33">
        <f>IF(J339="",L339,(D339/C339)*J339)</f>
        <v>74284</v>
      </c>
      <c r="N339" s="22">
        <f>L339-M339</f>
        <v>0</v>
      </c>
    </row>
    <row r="340" spans="1:14" x14ac:dyDescent="0.3">
      <c r="A340" s="5" t="s">
        <v>1227</v>
      </c>
      <c r="B340" s="5" t="s">
        <v>1228</v>
      </c>
      <c r="C340" s="5">
        <v>16856</v>
      </c>
      <c r="D340" s="6">
        <v>19181</v>
      </c>
      <c r="E340" s="17">
        <f>VLOOKUP(A340,'forecast data dump'!$A$1:$H$3450,4,FALSE)</f>
        <v>44410</v>
      </c>
      <c r="F340" s="17">
        <f>VLOOKUP(A340,'forecast data dump'!$A$1:$H$3450,5,FALSE)</f>
        <v>44414</v>
      </c>
      <c r="G340" s="13">
        <f>VLOOKUP(A340,'forecast data dump'!$A$1:$H$3450,8,FALSE)</f>
        <v>0</v>
      </c>
      <c r="H340" s="5" t="s">
        <v>3762</v>
      </c>
      <c r="I340" s="39">
        <f>C340*(1-G340)</f>
        <v>16856</v>
      </c>
      <c r="J340" s="5"/>
      <c r="K340" s="5"/>
      <c r="L340" s="33">
        <f>D340*(1-G340)</f>
        <v>19181</v>
      </c>
      <c r="M340" s="33">
        <f>IF(J340="",L340,(D340/C340)*J340)</f>
        <v>19181</v>
      </c>
      <c r="N340" s="22">
        <f>L340-M340</f>
        <v>0</v>
      </c>
    </row>
    <row r="341" spans="1:14" x14ac:dyDescent="0.3">
      <c r="A341" s="5" t="s">
        <v>1229</v>
      </c>
      <c r="B341" s="5" t="s">
        <v>1230</v>
      </c>
      <c r="C341" s="5">
        <v>223540</v>
      </c>
      <c r="D341" s="6">
        <v>259459</v>
      </c>
      <c r="E341" s="17" t="str">
        <f>VLOOKUP(A341,'forecast data dump'!$A$1:$H$3450,4,FALSE)</f>
        <v>23-Nov-20 A</v>
      </c>
      <c r="F341" s="17">
        <f>VLOOKUP(A341,'forecast data dump'!$A$1:$H$3450,5,FALSE)</f>
        <v>44498</v>
      </c>
      <c r="G341" s="13">
        <f>VLOOKUP(A341,'forecast data dump'!$A$1:$H$3450,8,FALSE)</f>
        <v>0.18</v>
      </c>
      <c r="H341" s="5" t="s">
        <v>3762</v>
      </c>
      <c r="I341" s="39">
        <f>C341*(1-G341)</f>
        <v>183302.80000000002</v>
      </c>
      <c r="J341" s="5"/>
      <c r="K341" s="5"/>
      <c r="L341" s="33">
        <f>D341*(1-G341)</f>
        <v>212756.38</v>
      </c>
      <c r="M341" s="33">
        <f>IF(J341="",L341,(D341/C341)*J341)</f>
        <v>212756.38</v>
      </c>
      <c r="N341" s="22">
        <f>L341-M341</f>
        <v>0</v>
      </c>
    </row>
    <row r="342" spans="1:14" x14ac:dyDescent="0.3">
      <c r="A342" s="3" t="s">
        <v>7838</v>
      </c>
      <c r="B342" s="3"/>
      <c r="C342" s="3"/>
      <c r="D342" s="4"/>
      <c r="E342" s="15"/>
      <c r="F342" s="15"/>
      <c r="G342" s="11"/>
      <c r="H342" s="3"/>
      <c r="I342" s="38"/>
      <c r="J342" s="3"/>
      <c r="K342" s="3"/>
      <c r="L342" s="32"/>
      <c r="M342" s="32"/>
      <c r="N342" s="20"/>
    </row>
    <row r="343" spans="1:14" x14ac:dyDescent="0.3">
      <c r="A343" s="5" t="s">
        <v>1271</v>
      </c>
      <c r="B343" s="5" t="s">
        <v>1272</v>
      </c>
      <c r="C343" s="5">
        <v>60000</v>
      </c>
      <c r="D343" s="6">
        <v>69641</v>
      </c>
      <c r="E343" s="17">
        <f>VLOOKUP(A343,'forecast data dump'!$A$1:$H$3450,4,FALSE)</f>
        <v>44410</v>
      </c>
      <c r="F343" s="17">
        <f>VLOOKUP(A343,'forecast data dump'!$A$1:$H$3450,5,FALSE)</f>
        <v>44414</v>
      </c>
      <c r="G343" s="13">
        <f>VLOOKUP(A343,'forecast data dump'!$A$1:$H$3450,8,FALSE)</f>
        <v>0</v>
      </c>
      <c r="H343" s="5" t="s">
        <v>3762</v>
      </c>
      <c r="I343" s="39">
        <f>C343*(1-G343)</f>
        <v>60000</v>
      </c>
      <c r="J343" s="5"/>
      <c r="K343" s="5"/>
      <c r="L343" s="33">
        <f>D343*(1-G343)</f>
        <v>69641</v>
      </c>
      <c r="M343" s="33">
        <f>IF(J343="",L343,(D343/C343)*J343)</f>
        <v>69641</v>
      </c>
      <c r="N343" s="22">
        <f>L343-M343</f>
        <v>0</v>
      </c>
    </row>
    <row r="344" spans="1:14" x14ac:dyDescent="0.3">
      <c r="A344" s="3" t="s">
        <v>7839</v>
      </c>
      <c r="B344" s="3"/>
      <c r="C344" s="3"/>
      <c r="D344" s="4"/>
      <c r="E344" s="15"/>
      <c r="F344" s="15"/>
      <c r="G344" s="11"/>
      <c r="H344" s="3"/>
      <c r="I344" s="38"/>
      <c r="J344" s="3"/>
      <c r="K344" s="3"/>
      <c r="L344" s="32"/>
      <c r="M344" s="32"/>
      <c r="N344" s="20"/>
    </row>
    <row r="345" spans="1:14" x14ac:dyDescent="0.3">
      <c r="A345" s="5" t="s">
        <v>1263</v>
      </c>
      <c r="B345" s="5" t="s">
        <v>1264</v>
      </c>
      <c r="C345" s="5">
        <v>117000</v>
      </c>
      <c r="D345" s="6">
        <v>135800</v>
      </c>
      <c r="E345" s="17">
        <f>VLOOKUP(A345,'forecast data dump'!$A$1:$H$3450,4,FALSE)</f>
        <v>44504</v>
      </c>
      <c r="F345" s="17">
        <f>VLOOKUP(A345,'forecast data dump'!$A$1:$H$3450,5,FALSE)</f>
        <v>44510</v>
      </c>
      <c r="G345" s="13">
        <f>VLOOKUP(A345,'forecast data dump'!$A$1:$H$3450,8,FALSE)</f>
        <v>0</v>
      </c>
      <c r="H345" s="5" t="s">
        <v>3762</v>
      </c>
      <c r="I345" s="39">
        <f>C345*(1-G345)</f>
        <v>117000</v>
      </c>
      <c r="J345" s="5"/>
      <c r="K345" s="5"/>
      <c r="L345" s="33">
        <f>D345*(1-G345)</f>
        <v>135800</v>
      </c>
      <c r="M345" s="33">
        <f>IF(J345="",L345,(D345/C345)*J345)</f>
        <v>135800</v>
      </c>
      <c r="N345" s="22">
        <f>L345-M345</f>
        <v>0</v>
      </c>
    </row>
    <row r="346" spans="1:14" x14ac:dyDescent="0.3">
      <c r="A346" s="3" t="s">
        <v>7840</v>
      </c>
      <c r="B346" s="3"/>
      <c r="C346" s="3"/>
      <c r="D346" s="4"/>
      <c r="E346" s="15"/>
      <c r="F346" s="15"/>
      <c r="G346" s="11"/>
      <c r="H346" s="3"/>
      <c r="I346" s="38"/>
      <c r="J346" s="3"/>
      <c r="K346" s="3"/>
      <c r="L346" s="32"/>
      <c r="M346" s="32"/>
      <c r="N346" s="20"/>
    </row>
    <row r="347" spans="1:14" x14ac:dyDescent="0.3">
      <c r="A347" s="5" t="s">
        <v>1283</v>
      </c>
      <c r="B347" s="5" t="s">
        <v>1284</v>
      </c>
      <c r="C347" s="5">
        <v>28150</v>
      </c>
      <c r="D347" s="6">
        <v>32673</v>
      </c>
      <c r="E347" s="17">
        <f>VLOOKUP(A347,'forecast data dump'!$A$1:$H$3450,4,FALSE)</f>
        <v>44453</v>
      </c>
      <c r="F347" s="17">
        <f>VLOOKUP(A347,'forecast data dump'!$A$1:$H$3450,5,FALSE)</f>
        <v>44459</v>
      </c>
      <c r="G347" s="13">
        <f>VLOOKUP(A347,'forecast data dump'!$A$1:$H$3450,8,FALSE)</f>
        <v>0</v>
      </c>
      <c r="H347" s="5" t="s">
        <v>3762</v>
      </c>
      <c r="I347" s="39">
        <f>C347*(1-G347)</f>
        <v>28150</v>
      </c>
      <c r="J347" s="5"/>
      <c r="K347" s="5"/>
      <c r="L347" s="33">
        <f>D347*(1-G347)</f>
        <v>32673</v>
      </c>
      <c r="M347" s="33">
        <f>IF(J347="",L347,(D347/C347)*J347)</f>
        <v>32673</v>
      </c>
      <c r="N347" s="22">
        <f>L347-M347</f>
        <v>0</v>
      </c>
    </row>
    <row r="348" spans="1:14" x14ac:dyDescent="0.3">
      <c r="A348" s="3" t="s">
        <v>7841</v>
      </c>
      <c r="B348" s="3"/>
      <c r="C348" s="3"/>
      <c r="D348" s="4"/>
      <c r="E348" s="15"/>
      <c r="F348" s="15"/>
      <c r="G348" s="11"/>
      <c r="H348" s="3"/>
      <c r="I348" s="38"/>
      <c r="J348" s="3"/>
      <c r="K348" s="3"/>
      <c r="L348" s="32"/>
      <c r="M348" s="32"/>
      <c r="N348" s="20"/>
    </row>
    <row r="349" spans="1:14" x14ac:dyDescent="0.3">
      <c r="A349" s="5" t="s">
        <v>1168</v>
      </c>
      <c r="B349" s="5" t="s">
        <v>1169</v>
      </c>
      <c r="C349" s="5">
        <v>41600</v>
      </c>
      <c r="D349" s="6">
        <v>48284</v>
      </c>
      <c r="E349" s="17">
        <f>VLOOKUP(A349,'forecast data dump'!$A$1:$H$3450,4,FALSE)</f>
        <v>44496</v>
      </c>
      <c r="F349" s="17">
        <f>VLOOKUP(A349,'forecast data dump'!$A$1:$H$3450,5,FALSE)</f>
        <v>44502</v>
      </c>
      <c r="G349" s="13">
        <f>VLOOKUP(A349,'forecast data dump'!$A$1:$H$3450,8,FALSE)</f>
        <v>0</v>
      </c>
      <c r="H349" s="5" t="s">
        <v>3762</v>
      </c>
      <c r="I349" s="39">
        <f>C349*(1-G349)</f>
        <v>41600</v>
      </c>
      <c r="J349" s="5"/>
      <c r="K349" s="5"/>
      <c r="L349" s="33">
        <f>D349*(1-G349)</f>
        <v>48284</v>
      </c>
      <c r="M349" s="33">
        <f>IF(J349="",L349,(D349/C349)*J349)</f>
        <v>48284</v>
      </c>
      <c r="N349" s="22">
        <f>L349-M349</f>
        <v>0</v>
      </c>
    </row>
    <row r="350" spans="1:14" x14ac:dyDescent="0.3">
      <c r="A350" s="3" t="s">
        <v>7842</v>
      </c>
      <c r="B350" s="3"/>
      <c r="C350" s="3"/>
      <c r="D350" s="4"/>
      <c r="E350" s="15"/>
      <c r="F350" s="15"/>
      <c r="G350" s="11"/>
      <c r="H350" s="3"/>
      <c r="I350" s="38"/>
      <c r="J350" s="3"/>
      <c r="K350" s="3"/>
      <c r="L350" s="32"/>
      <c r="M350" s="32"/>
      <c r="N350" s="20"/>
    </row>
    <row r="351" spans="1:14" x14ac:dyDescent="0.3">
      <c r="A351" s="5" t="s">
        <v>1118</v>
      </c>
      <c r="B351" s="5" t="s">
        <v>1119</v>
      </c>
      <c r="C351" s="5">
        <v>14770</v>
      </c>
      <c r="D351" s="6">
        <v>17143</v>
      </c>
      <c r="E351" s="17">
        <f>VLOOKUP(A351,'forecast data dump'!$A$1:$H$3450,4,FALSE)</f>
        <v>44533</v>
      </c>
      <c r="F351" s="17">
        <f>VLOOKUP(A351,'forecast data dump'!$A$1:$H$3450,5,FALSE)</f>
        <v>44539</v>
      </c>
      <c r="G351" s="13">
        <f>VLOOKUP(A351,'forecast data dump'!$A$1:$H$3450,8,FALSE)</f>
        <v>0</v>
      </c>
      <c r="H351" s="5" t="s">
        <v>3762</v>
      </c>
      <c r="I351" s="39">
        <f>C351*(1-G351)</f>
        <v>14770</v>
      </c>
      <c r="J351" s="5"/>
      <c r="K351" s="5"/>
      <c r="L351" s="33">
        <f>D351*(1-G351)</f>
        <v>17143</v>
      </c>
      <c r="M351" s="33">
        <f>IF(J351="",L351,(D351/C351)*J351)</f>
        <v>17143</v>
      </c>
      <c r="N351" s="22">
        <f>L351-M351</f>
        <v>0</v>
      </c>
    </row>
    <row r="352" spans="1:14" x14ac:dyDescent="0.3">
      <c r="A352" s="5" t="s">
        <v>1122</v>
      </c>
      <c r="B352" s="5" t="s">
        <v>1123</v>
      </c>
      <c r="C352" s="5">
        <v>46420</v>
      </c>
      <c r="D352" s="6">
        <v>53879</v>
      </c>
      <c r="E352" s="17">
        <f>VLOOKUP(A352,'forecast data dump'!$A$1:$H$3450,4,FALSE)</f>
        <v>44533</v>
      </c>
      <c r="F352" s="17">
        <f>VLOOKUP(A352,'forecast data dump'!$A$1:$H$3450,5,FALSE)</f>
        <v>44539</v>
      </c>
      <c r="G352" s="13">
        <f>VLOOKUP(A352,'forecast data dump'!$A$1:$H$3450,8,FALSE)</f>
        <v>0</v>
      </c>
      <c r="H352" s="5" t="s">
        <v>3762</v>
      </c>
      <c r="I352" s="39">
        <f>C352*(1-G352)</f>
        <v>46420</v>
      </c>
      <c r="J352" s="5"/>
      <c r="K352" s="5"/>
      <c r="L352" s="33">
        <f>D352*(1-G352)</f>
        <v>53879</v>
      </c>
      <c r="M352" s="33">
        <f>IF(J352="",L352,(D352/C352)*J352)</f>
        <v>53879</v>
      </c>
      <c r="N352" s="22">
        <f>L352-M352</f>
        <v>0</v>
      </c>
    </row>
  </sheetData>
  <autoFilter ref="A2:N352" xr:uid="{168BCFA2-59DB-499D-B69B-2FF1DC545B6D}"/>
  <mergeCells count="2">
    <mergeCell ref="A1:D1"/>
    <mergeCell ref="E1:G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CD7E-9B59-447C-9749-A7B322E3AE64}">
  <dimension ref="A1:N134"/>
  <sheetViews>
    <sheetView workbookViewId="0">
      <pane ySplit="2" topLeftCell="A3" activePane="bottomLeft" state="frozen"/>
      <selection activeCell="B13" sqref="B13"/>
      <selection pane="bottomLeft" activeCell="B13" sqref="B13"/>
    </sheetView>
  </sheetViews>
  <sheetFormatPr defaultRowHeight="14.4" x14ac:dyDescent="0.3"/>
  <cols>
    <col min="1" max="1" width="9.88671875" customWidth="1"/>
    <col min="2" max="2" width="88.33203125" customWidth="1"/>
    <col min="3" max="3" width="12.88671875" customWidth="1"/>
    <col min="4" max="4" width="13.44140625" customWidth="1"/>
    <col min="5" max="5" width="12.5546875" style="18" customWidth="1"/>
    <col min="6" max="6" width="13.33203125" style="18" customWidth="1"/>
    <col min="7" max="7" width="10.88671875" style="14" customWidth="1"/>
    <col min="8" max="8" width="28.33203125" customWidth="1"/>
    <col min="9" max="9" width="11.6640625" style="35" customWidth="1"/>
    <col min="10" max="10" width="13.6640625" customWidth="1"/>
    <col min="11" max="11" width="10.88671875" customWidth="1"/>
    <col min="12" max="12" width="10.6640625" style="29" customWidth="1"/>
    <col min="13" max="13" width="11.5546875" style="29" customWidth="1"/>
    <col min="14" max="14" width="10.88671875" style="19" customWidth="1"/>
  </cols>
  <sheetData>
    <row r="1" spans="1:14" x14ac:dyDescent="0.3">
      <c r="A1" s="178" t="s">
        <v>3815</v>
      </c>
      <c r="B1" s="179"/>
      <c r="C1" s="179"/>
      <c r="D1" s="180"/>
      <c r="E1" s="181" t="s">
        <v>7818</v>
      </c>
      <c r="F1" s="182"/>
      <c r="G1" s="183"/>
      <c r="H1" s="34"/>
    </row>
    <row r="2" spans="1:14" s="28" customFormat="1" ht="28.8" x14ac:dyDescent="0.3">
      <c r="A2" s="23" t="s">
        <v>0</v>
      </c>
      <c r="B2" s="23" t="s">
        <v>1</v>
      </c>
      <c r="C2" s="23" t="s">
        <v>7816</v>
      </c>
      <c r="D2" s="23" t="s">
        <v>7817</v>
      </c>
      <c r="E2" s="24" t="s">
        <v>3816</v>
      </c>
      <c r="F2" s="24" t="s">
        <v>3817</v>
      </c>
      <c r="G2" s="25" t="s">
        <v>3818</v>
      </c>
      <c r="H2" s="23" t="s">
        <v>3729</v>
      </c>
      <c r="I2" s="36" t="s">
        <v>7811</v>
      </c>
      <c r="J2" s="27" t="s">
        <v>7815</v>
      </c>
      <c r="K2" s="23" t="s">
        <v>3819</v>
      </c>
      <c r="L2" s="30" t="s">
        <v>7812</v>
      </c>
      <c r="M2" s="30" t="s">
        <v>7813</v>
      </c>
      <c r="N2" s="26" t="s">
        <v>7814</v>
      </c>
    </row>
    <row r="3" spans="1:14" x14ac:dyDescent="0.3">
      <c r="A3" s="7" t="s">
        <v>3723</v>
      </c>
      <c r="B3" s="7"/>
      <c r="C3" s="7"/>
      <c r="D3" s="8"/>
      <c r="E3" s="16"/>
      <c r="F3" s="16"/>
      <c r="G3" s="12"/>
      <c r="H3" s="7"/>
      <c r="I3" s="37"/>
      <c r="J3" s="7"/>
      <c r="K3" s="7"/>
      <c r="L3" s="31"/>
      <c r="M3" s="31"/>
      <c r="N3" s="21"/>
    </row>
    <row r="4" spans="1:14" x14ac:dyDescent="0.3">
      <c r="A4" s="3" t="s">
        <v>7819</v>
      </c>
      <c r="B4" s="3"/>
      <c r="C4" s="3"/>
      <c r="D4" s="4"/>
      <c r="E4" s="15"/>
      <c r="F4" s="15"/>
      <c r="G4" s="11"/>
      <c r="H4" s="3"/>
      <c r="I4" s="38"/>
      <c r="J4" s="3"/>
      <c r="K4" s="3"/>
      <c r="L4" s="32"/>
      <c r="M4" s="32"/>
      <c r="N4" s="20"/>
    </row>
    <row r="5" spans="1:14" x14ac:dyDescent="0.3">
      <c r="A5" s="5" t="s">
        <v>41</v>
      </c>
      <c r="B5" s="5" t="s">
        <v>42</v>
      </c>
      <c r="C5" s="5">
        <v>880</v>
      </c>
      <c r="D5" s="6">
        <v>154145</v>
      </c>
      <c r="E5" s="17" t="str">
        <f>VLOOKUP(A5,'forecast data dump'!$A$1:$H$3450,4,FALSE)</f>
        <v>01-Oct-20 A</v>
      </c>
      <c r="F5" s="17" t="str">
        <f>VLOOKUP(A5,'forecast data dump'!$A$1:$H$3450,5,FALSE)</f>
        <v>30-Sep-21*</v>
      </c>
      <c r="G5" s="13">
        <f>VLOOKUP(A5,'forecast data dump'!$A$1:$H$3450,8,FALSE)</f>
        <v>0.74299999999999999</v>
      </c>
      <c r="H5" s="5" t="s">
        <v>3731</v>
      </c>
      <c r="I5" s="39">
        <f t="shared" ref="I5:I20" si="0">C5*(1-G5)</f>
        <v>226.16</v>
      </c>
      <c r="J5" s="5"/>
      <c r="K5" s="5"/>
      <c r="L5" s="33">
        <f>D5*(1-G5)</f>
        <v>39615.264999999999</v>
      </c>
      <c r="M5" s="33">
        <f>IF(J5="",L5,(D5/C5)*J5)</f>
        <v>39615.264999999999</v>
      </c>
      <c r="N5" s="22">
        <f>L5-M5</f>
        <v>0</v>
      </c>
    </row>
    <row r="6" spans="1:14" x14ac:dyDescent="0.3">
      <c r="A6" s="5" t="s">
        <v>43</v>
      </c>
      <c r="B6" s="5" t="s">
        <v>44</v>
      </c>
      <c r="C6" s="5">
        <v>35</v>
      </c>
      <c r="D6" s="6">
        <v>6351</v>
      </c>
      <c r="E6" s="17" t="str">
        <f>VLOOKUP(A6,'forecast data dump'!$A$1:$H$3450,4,FALSE)</f>
        <v>01-Oct-21*</v>
      </c>
      <c r="F6" s="17">
        <f>VLOOKUP(A6,'forecast data dump'!$A$1:$H$3450,5,FALSE)</f>
        <v>44566</v>
      </c>
      <c r="G6" s="13">
        <f>VLOOKUP(A6,'forecast data dump'!$A$1:$H$3450,8,FALSE)</f>
        <v>0</v>
      </c>
      <c r="H6" s="5" t="s">
        <v>3731</v>
      </c>
      <c r="I6" s="39">
        <f t="shared" si="0"/>
        <v>35</v>
      </c>
      <c r="J6" s="5"/>
      <c r="K6" s="5"/>
      <c r="L6" s="33">
        <f t="shared" ref="L6:L20" si="1">D6*(1-G6)</f>
        <v>6351</v>
      </c>
      <c r="M6" s="33">
        <f t="shared" ref="M6:M20" si="2">IF(J6="",L6,(D6/C6)*J6)</f>
        <v>6351</v>
      </c>
      <c r="N6" s="22">
        <f t="shared" ref="N6:N20" si="3">L6-M6</f>
        <v>0</v>
      </c>
    </row>
    <row r="7" spans="1:14" x14ac:dyDescent="0.3">
      <c r="A7" s="5" t="s">
        <v>47</v>
      </c>
      <c r="B7" s="5" t="s">
        <v>48</v>
      </c>
      <c r="C7" s="5">
        <v>2965</v>
      </c>
      <c r="D7" s="6">
        <v>628831</v>
      </c>
      <c r="E7" s="17" t="str">
        <f>VLOOKUP(A7,'forecast data dump'!$A$1:$H$3450,4,FALSE)</f>
        <v>01-Oct-20 A</v>
      </c>
      <c r="F7" s="17" t="str">
        <f>VLOOKUP(A7,'forecast data dump'!$A$1:$H$3450,5,FALSE)</f>
        <v>30-Sep-21*</v>
      </c>
      <c r="G7" s="13">
        <f>VLOOKUP(A7,'forecast data dump'!$A$1:$H$3450,8,FALSE)</f>
        <v>0.74299999999999999</v>
      </c>
      <c r="H7" s="5" t="s">
        <v>3732</v>
      </c>
      <c r="I7" s="39">
        <f t="shared" si="0"/>
        <v>762.005</v>
      </c>
      <c r="J7" s="5"/>
      <c r="K7" s="5"/>
      <c r="L7" s="33">
        <f t="shared" si="1"/>
        <v>161609.56700000001</v>
      </c>
      <c r="M7" s="33">
        <f t="shared" si="2"/>
        <v>161609.56700000001</v>
      </c>
      <c r="N7" s="22">
        <f t="shared" si="3"/>
        <v>0</v>
      </c>
    </row>
    <row r="8" spans="1:14" x14ac:dyDescent="0.3">
      <c r="A8" s="5" t="s">
        <v>47</v>
      </c>
      <c r="B8" s="5" t="s">
        <v>48</v>
      </c>
      <c r="C8" s="5">
        <v>1896</v>
      </c>
      <c r="D8" s="6">
        <v>291837</v>
      </c>
      <c r="E8" s="17" t="str">
        <f>VLOOKUP(A8,'forecast data dump'!$A$1:$H$3450,4,FALSE)</f>
        <v>01-Oct-20 A</v>
      </c>
      <c r="F8" s="17" t="str">
        <f>VLOOKUP(A8,'forecast data dump'!$A$1:$H$3450,5,FALSE)</f>
        <v>30-Sep-21*</v>
      </c>
      <c r="G8" s="13">
        <f>VLOOKUP(A8,'forecast data dump'!$A$1:$H$3450,8,FALSE)</f>
        <v>0.74299999999999999</v>
      </c>
      <c r="H8" s="5" t="s">
        <v>3735</v>
      </c>
      <c r="I8" s="39">
        <f t="shared" si="0"/>
        <v>487.27199999999999</v>
      </c>
      <c r="J8" s="5"/>
      <c r="K8" s="5"/>
      <c r="L8" s="33">
        <f t="shared" si="1"/>
        <v>75002.108999999997</v>
      </c>
      <c r="M8" s="33">
        <f t="shared" si="2"/>
        <v>75002.108999999997</v>
      </c>
      <c r="N8" s="22">
        <f t="shared" si="3"/>
        <v>0</v>
      </c>
    </row>
    <row r="9" spans="1:14" x14ac:dyDescent="0.3">
      <c r="A9" s="5" t="s">
        <v>47</v>
      </c>
      <c r="B9" s="5" t="s">
        <v>48</v>
      </c>
      <c r="C9" s="5">
        <v>100</v>
      </c>
      <c r="D9" s="6">
        <v>15199</v>
      </c>
      <c r="E9" s="17" t="str">
        <f>VLOOKUP(A9,'forecast data dump'!$A$1:$H$3450,4,FALSE)</f>
        <v>01-Oct-20 A</v>
      </c>
      <c r="F9" s="17" t="str">
        <f>VLOOKUP(A9,'forecast data dump'!$A$1:$H$3450,5,FALSE)</f>
        <v>30-Sep-21*</v>
      </c>
      <c r="G9" s="13">
        <f>VLOOKUP(A9,'forecast data dump'!$A$1:$H$3450,8,FALSE)</f>
        <v>0.74299999999999999</v>
      </c>
      <c r="H9" s="5" t="s">
        <v>3733</v>
      </c>
      <c r="I9" s="39">
        <f t="shared" si="0"/>
        <v>25.7</v>
      </c>
      <c r="J9" s="5"/>
      <c r="K9" s="5"/>
      <c r="L9" s="33">
        <f t="shared" si="1"/>
        <v>3906.143</v>
      </c>
      <c r="M9" s="33">
        <f t="shared" si="2"/>
        <v>3906.143</v>
      </c>
      <c r="N9" s="22">
        <f t="shared" si="3"/>
        <v>0</v>
      </c>
    </row>
    <row r="10" spans="1:14" x14ac:dyDescent="0.3">
      <c r="A10" s="5" t="s">
        <v>47</v>
      </c>
      <c r="B10" s="5" t="s">
        <v>48</v>
      </c>
      <c r="C10" s="5">
        <v>468</v>
      </c>
      <c r="D10" s="6">
        <v>81977</v>
      </c>
      <c r="E10" s="17" t="str">
        <f>VLOOKUP(A10,'forecast data dump'!$A$1:$H$3450,4,FALSE)</f>
        <v>01-Oct-20 A</v>
      </c>
      <c r="F10" s="17" t="str">
        <f>VLOOKUP(A10,'forecast data dump'!$A$1:$H$3450,5,FALSE)</f>
        <v>30-Sep-21*</v>
      </c>
      <c r="G10" s="13">
        <f>VLOOKUP(A10,'forecast data dump'!$A$1:$H$3450,8,FALSE)</f>
        <v>0.74299999999999999</v>
      </c>
      <c r="H10" s="5" t="s">
        <v>3734</v>
      </c>
      <c r="I10" s="39">
        <f t="shared" si="0"/>
        <v>120.276</v>
      </c>
      <c r="J10" s="5"/>
      <c r="K10" s="5"/>
      <c r="L10" s="33">
        <f t="shared" si="1"/>
        <v>21068.089</v>
      </c>
      <c r="M10" s="33">
        <f t="shared" si="2"/>
        <v>21068.089</v>
      </c>
      <c r="N10" s="22">
        <f t="shared" si="3"/>
        <v>0</v>
      </c>
    </row>
    <row r="11" spans="1:14" x14ac:dyDescent="0.3">
      <c r="A11" s="5" t="s">
        <v>47</v>
      </c>
      <c r="B11" s="5" t="s">
        <v>48</v>
      </c>
      <c r="C11" s="5">
        <v>1632</v>
      </c>
      <c r="D11" s="6">
        <v>168465</v>
      </c>
      <c r="E11" s="17" t="str">
        <f>VLOOKUP(A11,'forecast data dump'!$A$1:$H$3450,4,FALSE)</f>
        <v>01-Oct-20 A</v>
      </c>
      <c r="F11" s="17" t="str">
        <f>VLOOKUP(A11,'forecast data dump'!$A$1:$H$3450,5,FALSE)</f>
        <v>30-Sep-21*</v>
      </c>
      <c r="G11" s="13">
        <f>VLOOKUP(A11,'forecast data dump'!$A$1:$H$3450,8,FALSE)</f>
        <v>0.74299999999999999</v>
      </c>
      <c r="H11" s="5" t="s">
        <v>3736</v>
      </c>
      <c r="I11" s="39">
        <f t="shared" si="0"/>
        <v>419.42400000000004</v>
      </c>
      <c r="J11" s="5"/>
      <c r="K11" s="5"/>
      <c r="L11" s="33">
        <f t="shared" si="1"/>
        <v>43295.505000000005</v>
      </c>
      <c r="M11" s="33">
        <f t="shared" si="2"/>
        <v>43295.505000000005</v>
      </c>
      <c r="N11" s="22">
        <f t="shared" si="3"/>
        <v>0</v>
      </c>
    </row>
    <row r="12" spans="1:14" x14ac:dyDescent="0.3">
      <c r="A12" s="5" t="s">
        <v>47</v>
      </c>
      <c r="B12" s="5" t="s">
        <v>48</v>
      </c>
      <c r="C12" s="5">
        <v>426</v>
      </c>
      <c r="D12" s="6">
        <v>26656</v>
      </c>
      <c r="E12" s="17" t="str">
        <f>VLOOKUP(A12,'forecast data dump'!$A$1:$H$3450,4,FALSE)</f>
        <v>01-Oct-20 A</v>
      </c>
      <c r="F12" s="17" t="str">
        <f>VLOOKUP(A12,'forecast data dump'!$A$1:$H$3450,5,FALSE)</f>
        <v>30-Sep-21*</v>
      </c>
      <c r="G12" s="13">
        <f>VLOOKUP(A12,'forecast data dump'!$A$1:$H$3450,8,FALSE)</f>
        <v>0.74299999999999999</v>
      </c>
      <c r="H12" s="5" t="s">
        <v>3737</v>
      </c>
      <c r="I12" s="39">
        <f t="shared" si="0"/>
        <v>109.482</v>
      </c>
      <c r="J12" s="5"/>
      <c r="K12" s="5"/>
      <c r="L12" s="33">
        <f t="shared" si="1"/>
        <v>6850.5920000000006</v>
      </c>
      <c r="M12" s="33">
        <f t="shared" si="2"/>
        <v>6850.5920000000006</v>
      </c>
      <c r="N12" s="22">
        <f t="shared" si="3"/>
        <v>0</v>
      </c>
    </row>
    <row r="13" spans="1:14" x14ac:dyDescent="0.3">
      <c r="A13" s="5" t="s">
        <v>47</v>
      </c>
      <c r="B13" s="5" t="s">
        <v>48</v>
      </c>
      <c r="C13" s="5">
        <v>1613</v>
      </c>
      <c r="D13" s="6">
        <v>376091</v>
      </c>
      <c r="E13" s="17" t="str">
        <f>VLOOKUP(A13,'forecast data dump'!$A$1:$H$3450,4,FALSE)</f>
        <v>01-Oct-20 A</v>
      </c>
      <c r="F13" s="17" t="str">
        <f>VLOOKUP(A13,'forecast data dump'!$A$1:$H$3450,5,FALSE)</f>
        <v>30-Sep-21*</v>
      </c>
      <c r="G13" s="13">
        <f>VLOOKUP(A13,'forecast data dump'!$A$1:$H$3450,8,FALSE)</f>
        <v>0.74299999999999999</v>
      </c>
      <c r="H13" s="5" t="s">
        <v>3738</v>
      </c>
      <c r="I13" s="39">
        <f t="shared" si="0"/>
        <v>414.541</v>
      </c>
      <c r="J13" s="5"/>
      <c r="K13" s="5"/>
      <c r="L13" s="33">
        <f t="shared" si="1"/>
        <v>96655.387000000002</v>
      </c>
      <c r="M13" s="33">
        <f t="shared" si="2"/>
        <v>96655.387000000002</v>
      </c>
      <c r="N13" s="22">
        <f t="shared" si="3"/>
        <v>0</v>
      </c>
    </row>
    <row r="14" spans="1:14" x14ac:dyDescent="0.3">
      <c r="A14" s="5" t="s">
        <v>49</v>
      </c>
      <c r="B14" s="5" t="s">
        <v>50</v>
      </c>
      <c r="C14" s="5">
        <v>4</v>
      </c>
      <c r="D14" s="6">
        <v>626</v>
      </c>
      <c r="E14" s="17" t="str">
        <f>VLOOKUP(A14,'forecast data dump'!$A$1:$H$3450,4,FALSE)</f>
        <v>01-Oct-21*</v>
      </c>
      <c r="F14" s="17">
        <f>VLOOKUP(A14,'forecast data dump'!$A$1:$H$3450,5,FALSE)</f>
        <v>44566</v>
      </c>
      <c r="G14" s="13">
        <f>VLOOKUP(A14,'forecast data dump'!$A$1:$H$3450,8,FALSE)</f>
        <v>0</v>
      </c>
      <c r="H14" s="5" t="s">
        <v>3733</v>
      </c>
      <c r="I14" s="39">
        <f t="shared" si="0"/>
        <v>4</v>
      </c>
      <c r="J14" s="5"/>
      <c r="K14" s="5"/>
      <c r="L14" s="33">
        <f t="shared" si="1"/>
        <v>626</v>
      </c>
      <c r="M14" s="33">
        <f t="shared" si="2"/>
        <v>626</v>
      </c>
      <c r="N14" s="22">
        <f t="shared" si="3"/>
        <v>0</v>
      </c>
    </row>
    <row r="15" spans="1:14" x14ac:dyDescent="0.3">
      <c r="A15" s="5" t="s">
        <v>49</v>
      </c>
      <c r="B15" s="5" t="s">
        <v>50</v>
      </c>
      <c r="C15" s="5">
        <v>19</v>
      </c>
      <c r="D15" s="6">
        <v>3377</v>
      </c>
      <c r="E15" s="17" t="str">
        <f>VLOOKUP(A15,'forecast data dump'!$A$1:$H$3450,4,FALSE)</f>
        <v>01-Oct-21*</v>
      </c>
      <c r="F15" s="17">
        <f>VLOOKUP(A15,'forecast data dump'!$A$1:$H$3450,5,FALSE)</f>
        <v>44566</v>
      </c>
      <c r="G15" s="13">
        <f>VLOOKUP(A15,'forecast data dump'!$A$1:$H$3450,8,FALSE)</f>
        <v>0</v>
      </c>
      <c r="H15" s="5" t="s">
        <v>3734</v>
      </c>
      <c r="I15" s="39">
        <f t="shared" si="0"/>
        <v>19</v>
      </c>
      <c r="J15" s="5"/>
      <c r="K15" s="5"/>
      <c r="L15" s="33">
        <f t="shared" si="1"/>
        <v>3377</v>
      </c>
      <c r="M15" s="33">
        <f t="shared" si="2"/>
        <v>3377</v>
      </c>
      <c r="N15" s="22">
        <f t="shared" si="3"/>
        <v>0</v>
      </c>
    </row>
    <row r="16" spans="1:14" x14ac:dyDescent="0.3">
      <c r="A16" s="5" t="s">
        <v>49</v>
      </c>
      <c r="B16" s="5" t="s">
        <v>50</v>
      </c>
      <c r="C16" s="5">
        <v>75</v>
      </c>
      <c r="D16" s="6">
        <v>11891</v>
      </c>
      <c r="E16" s="17" t="str">
        <f>VLOOKUP(A16,'forecast data dump'!$A$1:$H$3450,4,FALSE)</f>
        <v>01-Oct-21*</v>
      </c>
      <c r="F16" s="17">
        <f>VLOOKUP(A16,'forecast data dump'!$A$1:$H$3450,5,FALSE)</f>
        <v>44566</v>
      </c>
      <c r="G16" s="13">
        <f>VLOOKUP(A16,'forecast data dump'!$A$1:$H$3450,8,FALSE)</f>
        <v>0</v>
      </c>
      <c r="H16" s="5" t="s">
        <v>3735</v>
      </c>
      <c r="I16" s="39">
        <f t="shared" si="0"/>
        <v>75</v>
      </c>
      <c r="J16" s="5"/>
      <c r="K16" s="5"/>
      <c r="L16" s="33">
        <f t="shared" si="1"/>
        <v>11891</v>
      </c>
      <c r="M16" s="33">
        <f t="shared" si="2"/>
        <v>11891</v>
      </c>
      <c r="N16" s="22">
        <f t="shared" si="3"/>
        <v>0</v>
      </c>
    </row>
    <row r="17" spans="1:14" x14ac:dyDescent="0.3">
      <c r="A17" s="5" t="s">
        <v>49</v>
      </c>
      <c r="B17" s="5" t="s">
        <v>50</v>
      </c>
      <c r="C17" s="5">
        <v>65</v>
      </c>
      <c r="D17" s="6">
        <v>6941</v>
      </c>
      <c r="E17" s="17" t="str">
        <f>VLOOKUP(A17,'forecast data dump'!$A$1:$H$3450,4,FALSE)</f>
        <v>01-Oct-21*</v>
      </c>
      <c r="F17" s="17">
        <f>VLOOKUP(A17,'forecast data dump'!$A$1:$H$3450,5,FALSE)</f>
        <v>44566</v>
      </c>
      <c r="G17" s="13">
        <f>VLOOKUP(A17,'forecast data dump'!$A$1:$H$3450,8,FALSE)</f>
        <v>0</v>
      </c>
      <c r="H17" s="5" t="s">
        <v>3736</v>
      </c>
      <c r="I17" s="39">
        <f t="shared" si="0"/>
        <v>65</v>
      </c>
      <c r="J17" s="5"/>
      <c r="K17" s="5"/>
      <c r="L17" s="33">
        <f t="shared" si="1"/>
        <v>6941</v>
      </c>
      <c r="M17" s="33">
        <f t="shared" si="2"/>
        <v>6941</v>
      </c>
      <c r="N17" s="22">
        <f t="shared" si="3"/>
        <v>0</v>
      </c>
    </row>
    <row r="18" spans="1:14" x14ac:dyDescent="0.3">
      <c r="A18" s="5" t="s">
        <v>49</v>
      </c>
      <c r="B18" s="5" t="s">
        <v>50</v>
      </c>
      <c r="C18" s="5">
        <v>17</v>
      </c>
      <c r="D18" s="6">
        <v>1098</v>
      </c>
      <c r="E18" s="17" t="str">
        <f>VLOOKUP(A18,'forecast data dump'!$A$1:$H$3450,4,FALSE)</f>
        <v>01-Oct-21*</v>
      </c>
      <c r="F18" s="17">
        <f>VLOOKUP(A18,'forecast data dump'!$A$1:$H$3450,5,FALSE)</f>
        <v>44566</v>
      </c>
      <c r="G18" s="13">
        <f>VLOOKUP(A18,'forecast data dump'!$A$1:$H$3450,8,FALSE)</f>
        <v>0</v>
      </c>
      <c r="H18" s="5" t="s">
        <v>3737</v>
      </c>
      <c r="I18" s="39">
        <f t="shared" si="0"/>
        <v>17</v>
      </c>
      <c r="J18" s="5"/>
      <c r="K18" s="5"/>
      <c r="L18" s="33">
        <f t="shared" si="1"/>
        <v>1098</v>
      </c>
      <c r="M18" s="33">
        <f t="shared" si="2"/>
        <v>1098</v>
      </c>
      <c r="N18" s="22">
        <f t="shared" si="3"/>
        <v>0</v>
      </c>
    </row>
    <row r="19" spans="1:14" x14ac:dyDescent="0.3">
      <c r="A19" s="5" t="s">
        <v>49</v>
      </c>
      <c r="B19" s="5" t="s">
        <v>50</v>
      </c>
      <c r="C19" s="5">
        <v>65</v>
      </c>
      <c r="D19" s="6">
        <v>15494</v>
      </c>
      <c r="E19" s="17" t="str">
        <f>VLOOKUP(A19,'forecast data dump'!$A$1:$H$3450,4,FALSE)</f>
        <v>01-Oct-21*</v>
      </c>
      <c r="F19" s="17">
        <f>VLOOKUP(A19,'forecast data dump'!$A$1:$H$3450,5,FALSE)</f>
        <v>44566</v>
      </c>
      <c r="G19" s="13">
        <f>VLOOKUP(A19,'forecast data dump'!$A$1:$H$3450,8,FALSE)</f>
        <v>0</v>
      </c>
      <c r="H19" s="5" t="s">
        <v>3738</v>
      </c>
      <c r="I19" s="39">
        <f t="shared" si="0"/>
        <v>65</v>
      </c>
      <c r="J19" s="5"/>
      <c r="K19" s="5"/>
      <c r="L19" s="33">
        <f t="shared" si="1"/>
        <v>15494</v>
      </c>
      <c r="M19" s="33">
        <f t="shared" si="2"/>
        <v>15494</v>
      </c>
      <c r="N19" s="22">
        <f t="shared" si="3"/>
        <v>0</v>
      </c>
    </row>
    <row r="20" spans="1:14" x14ac:dyDescent="0.3">
      <c r="A20" s="5" t="s">
        <v>49</v>
      </c>
      <c r="B20" s="5" t="s">
        <v>50</v>
      </c>
      <c r="C20" s="5">
        <v>118</v>
      </c>
      <c r="D20" s="6">
        <v>25777</v>
      </c>
      <c r="E20" s="17" t="str">
        <f>VLOOKUP(A20,'forecast data dump'!$A$1:$H$3450,4,FALSE)</f>
        <v>01-Oct-21*</v>
      </c>
      <c r="F20" s="17">
        <f>VLOOKUP(A20,'forecast data dump'!$A$1:$H$3450,5,FALSE)</f>
        <v>44566</v>
      </c>
      <c r="G20" s="13">
        <f>VLOOKUP(A20,'forecast data dump'!$A$1:$H$3450,8,FALSE)</f>
        <v>0</v>
      </c>
      <c r="H20" s="5" t="s">
        <v>3732</v>
      </c>
      <c r="I20" s="39">
        <f t="shared" si="0"/>
        <v>118</v>
      </c>
      <c r="J20" s="5"/>
      <c r="K20" s="5"/>
      <c r="L20" s="33">
        <f t="shared" si="1"/>
        <v>25777</v>
      </c>
      <c r="M20" s="33">
        <f t="shared" si="2"/>
        <v>25777</v>
      </c>
      <c r="N20" s="22">
        <f t="shared" si="3"/>
        <v>0</v>
      </c>
    </row>
    <row r="21" spans="1:14" x14ac:dyDescent="0.3">
      <c r="A21" s="3" t="s">
        <v>7902</v>
      </c>
      <c r="B21" s="3"/>
      <c r="C21" s="3"/>
      <c r="D21" s="4"/>
      <c r="E21" s="15"/>
      <c r="F21" s="15"/>
      <c r="G21" s="11"/>
      <c r="H21" s="3"/>
      <c r="I21" s="38"/>
      <c r="J21" s="3"/>
      <c r="K21" s="3"/>
      <c r="L21" s="32"/>
      <c r="M21" s="32"/>
      <c r="N21" s="20"/>
    </row>
    <row r="22" spans="1:14" x14ac:dyDescent="0.3">
      <c r="A22" s="5" t="s">
        <v>208</v>
      </c>
      <c r="B22" s="5" t="s">
        <v>109</v>
      </c>
      <c r="C22" s="5">
        <v>4</v>
      </c>
      <c r="D22" s="6">
        <v>688</v>
      </c>
      <c r="E22" s="17">
        <f>VLOOKUP(A22,'forecast data dump'!$A$1:$H$3450,4,FALSE)</f>
        <v>44424</v>
      </c>
      <c r="F22" s="17">
        <f>VLOOKUP(A22,'forecast data dump'!$A$1:$H$3450,5,FALSE)</f>
        <v>44426</v>
      </c>
      <c r="G22" s="13">
        <f>VLOOKUP(A22,'forecast data dump'!$A$1:$H$3450,8,FALSE)</f>
        <v>0</v>
      </c>
      <c r="H22" s="5" t="s">
        <v>3740</v>
      </c>
      <c r="I22" s="39">
        <f t="shared" ref="I22:I27" si="4">C22*(1-G22)</f>
        <v>4</v>
      </c>
      <c r="J22" s="5"/>
      <c r="K22" s="5"/>
      <c r="L22" s="33">
        <f t="shared" ref="L22:L27" si="5">D22*(1-G22)</f>
        <v>688</v>
      </c>
      <c r="M22" s="33">
        <f t="shared" ref="M22:M27" si="6">IF(J22="",L22,(D22/C22)*J22)</f>
        <v>688</v>
      </c>
      <c r="N22" s="22">
        <f t="shared" ref="N22:N27" si="7">L22-M22</f>
        <v>0</v>
      </c>
    </row>
    <row r="23" spans="1:14" x14ac:dyDescent="0.3">
      <c r="A23" s="5" t="s">
        <v>208</v>
      </c>
      <c r="B23" s="5" t="s">
        <v>109</v>
      </c>
      <c r="C23" s="5">
        <v>4</v>
      </c>
      <c r="D23" s="6">
        <v>589</v>
      </c>
      <c r="E23" s="17">
        <f>VLOOKUP(A23,'forecast data dump'!$A$1:$H$3450,4,FALSE)</f>
        <v>44424</v>
      </c>
      <c r="F23" s="17">
        <f>VLOOKUP(A23,'forecast data dump'!$A$1:$H$3450,5,FALSE)</f>
        <v>44426</v>
      </c>
      <c r="G23" s="13">
        <f>VLOOKUP(A23,'forecast data dump'!$A$1:$H$3450,8,FALSE)</f>
        <v>0</v>
      </c>
      <c r="H23" s="5" t="s">
        <v>3733</v>
      </c>
      <c r="I23" s="39">
        <f t="shared" si="4"/>
        <v>4</v>
      </c>
      <c r="J23" s="5"/>
      <c r="K23" s="5"/>
      <c r="L23" s="33">
        <f t="shared" si="5"/>
        <v>589</v>
      </c>
      <c r="M23" s="33">
        <f t="shared" si="6"/>
        <v>589</v>
      </c>
      <c r="N23" s="22">
        <f t="shared" si="7"/>
        <v>0</v>
      </c>
    </row>
    <row r="24" spans="1:14" x14ac:dyDescent="0.3">
      <c r="A24" s="5" t="s">
        <v>209</v>
      </c>
      <c r="B24" s="5" t="s">
        <v>210</v>
      </c>
      <c r="C24" s="5">
        <v>4</v>
      </c>
      <c r="D24" s="6">
        <v>688</v>
      </c>
      <c r="E24" s="17">
        <f>VLOOKUP(A24,'forecast data dump'!$A$1:$H$3450,4,FALSE)</f>
        <v>44427</v>
      </c>
      <c r="F24" s="17">
        <f>VLOOKUP(A24,'forecast data dump'!$A$1:$H$3450,5,FALSE)</f>
        <v>44431</v>
      </c>
      <c r="G24" s="13">
        <f>VLOOKUP(A24,'forecast data dump'!$A$1:$H$3450,8,FALSE)</f>
        <v>0</v>
      </c>
      <c r="H24" s="5" t="s">
        <v>3740</v>
      </c>
      <c r="I24" s="39">
        <f t="shared" si="4"/>
        <v>4</v>
      </c>
      <c r="J24" s="5"/>
      <c r="K24" s="5"/>
      <c r="L24" s="33">
        <f t="shared" si="5"/>
        <v>688</v>
      </c>
      <c r="M24" s="33">
        <f t="shared" si="6"/>
        <v>688</v>
      </c>
      <c r="N24" s="22">
        <f t="shared" si="7"/>
        <v>0</v>
      </c>
    </row>
    <row r="25" spans="1:14" x14ac:dyDescent="0.3">
      <c r="A25" s="5" t="s">
        <v>209</v>
      </c>
      <c r="B25" s="5" t="s">
        <v>210</v>
      </c>
      <c r="C25" s="5">
        <v>4</v>
      </c>
      <c r="D25" s="6">
        <v>589</v>
      </c>
      <c r="E25" s="17">
        <f>VLOOKUP(A25,'forecast data dump'!$A$1:$H$3450,4,FALSE)</f>
        <v>44427</v>
      </c>
      <c r="F25" s="17">
        <f>VLOOKUP(A25,'forecast data dump'!$A$1:$H$3450,5,FALSE)</f>
        <v>44431</v>
      </c>
      <c r="G25" s="13">
        <f>VLOOKUP(A25,'forecast data dump'!$A$1:$H$3450,8,FALSE)</f>
        <v>0</v>
      </c>
      <c r="H25" s="5" t="s">
        <v>3733</v>
      </c>
      <c r="I25" s="39">
        <f t="shared" si="4"/>
        <v>4</v>
      </c>
      <c r="J25" s="5"/>
      <c r="K25" s="5"/>
      <c r="L25" s="33">
        <f t="shared" si="5"/>
        <v>589</v>
      </c>
      <c r="M25" s="33">
        <f t="shared" si="6"/>
        <v>589</v>
      </c>
      <c r="N25" s="22">
        <f t="shared" si="7"/>
        <v>0</v>
      </c>
    </row>
    <row r="26" spans="1:14" x14ac:dyDescent="0.3">
      <c r="A26" s="5" t="s">
        <v>221</v>
      </c>
      <c r="B26" s="5" t="s">
        <v>222</v>
      </c>
      <c r="C26" s="5">
        <v>4</v>
      </c>
      <c r="D26" s="6">
        <v>688</v>
      </c>
      <c r="E26" s="17">
        <f>VLOOKUP(A26,'forecast data dump'!$A$1:$H$3450,4,FALSE)</f>
        <v>44410</v>
      </c>
      <c r="F26" s="17">
        <f>VLOOKUP(A26,'forecast data dump'!$A$1:$H$3450,5,FALSE)</f>
        <v>44414</v>
      </c>
      <c r="G26" s="13">
        <f>VLOOKUP(A26,'forecast data dump'!$A$1:$H$3450,8,FALSE)</f>
        <v>0</v>
      </c>
      <c r="H26" s="5" t="s">
        <v>3740</v>
      </c>
      <c r="I26" s="39">
        <f t="shared" si="4"/>
        <v>4</v>
      </c>
      <c r="J26" s="5"/>
      <c r="K26" s="5"/>
      <c r="L26" s="33">
        <f t="shared" si="5"/>
        <v>688</v>
      </c>
      <c r="M26" s="33">
        <f t="shared" si="6"/>
        <v>688</v>
      </c>
      <c r="N26" s="22">
        <f t="shared" si="7"/>
        <v>0</v>
      </c>
    </row>
    <row r="27" spans="1:14" x14ac:dyDescent="0.3">
      <c r="A27" s="5" t="s">
        <v>221</v>
      </c>
      <c r="B27" s="5" t="s">
        <v>222</v>
      </c>
      <c r="C27" s="5">
        <v>4</v>
      </c>
      <c r="D27" s="6">
        <v>589</v>
      </c>
      <c r="E27" s="17">
        <f>VLOOKUP(A27,'forecast data dump'!$A$1:$H$3450,4,FALSE)</f>
        <v>44410</v>
      </c>
      <c r="F27" s="17">
        <f>VLOOKUP(A27,'forecast data dump'!$A$1:$H$3450,5,FALSE)</f>
        <v>44414</v>
      </c>
      <c r="G27" s="13">
        <f>VLOOKUP(A27,'forecast data dump'!$A$1:$H$3450,8,FALSE)</f>
        <v>0</v>
      </c>
      <c r="H27" s="5" t="s">
        <v>3733</v>
      </c>
      <c r="I27" s="39">
        <f t="shared" si="4"/>
        <v>4</v>
      </c>
      <c r="J27" s="5"/>
      <c r="K27" s="5"/>
      <c r="L27" s="33">
        <f t="shared" si="5"/>
        <v>589</v>
      </c>
      <c r="M27" s="33">
        <f t="shared" si="6"/>
        <v>589</v>
      </c>
      <c r="N27" s="22">
        <f t="shared" si="7"/>
        <v>0</v>
      </c>
    </row>
    <row r="28" spans="1:14" x14ac:dyDescent="0.3">
      <c r="A28" s="3" t="s">
        <v>7907</v>
      </c>
      <c r="B28" s="3"/>
      <c r="C28" s="3"/>
      <c r="D28" s="4"/>
      <c r="E28" s="15"/>
      <c r="F28" s="15"/>
      <c r="G28" s="11"/>
      <c r="H28" s="3"/>
      <c r="I28" s="38"/>
      <c r="J28" s="3"/>
      <c r="K28" s="3"/>
      <c r="L28" s="32"/>
      <c r="M28" s="32"/>
      <c r="N28" s="20"/>
    </row>
    <row r="29" spans="1:14" x14ac:dyDescent="0.3">
      <c r="A29" s="5" t="s">
        <v>297</v>
      </c>
      <c r="B29" s="5" t="s">
        <v>298</v>
      </c>
      <c r="C29" s="5">
        <v>4</v>
      </c>
      <c r="D29" s="6">
        <v>589</v>
      </c>
      <c r="E29" s="17" t="str">
        <f>VLOOKUP(A29,'forecast data dump'!$A$1:$H$3450,4,FALSE)</f>
        <v>13-Apr-20 A</v>
      </c>
      <c r="F29" s="17">
        <f>VLOOKUP(A29,'forecast data dump'!$A$1:$H$3450,5,FALSE)</f>
        <v>44405</v>
      </c>
      <c r="G29" s="13">
        <f>VLOOKUP(A29,'forecast data dump'!$A$1:$H$3450,8,FALSE)</f>
        <v>0.95</v>
      </c>
      <c r="H29" s="5" t="s">
        <v>3733</v>
      </c>
      <c r="I29" s="39">
        <f>C29*(1-G29)</f>
        <v>0.20000000000000018</v>
      </c>
      <c r="J29" s="5"/>
      <c r="K29" s="5"/>
      <c r="L29" s="33">
        <f>D29*(1-G29)</f>
        <v>29.450000000000028</v>
      </c>
      <c r="M29" s="33">
        <f>IF(J29="",L29,(D29/C29)*J29)</f>
        <v>29.450000000000028</v>
      </c>
      <c r="N29" s="22">
        <f>L29-M29</f>
        <v>0</v>
      </c>
    </row>
    <row r="30" spans="1:14" x14ac:dyDescent="0.3">
      <c r="A30" s="5" t="s">
        <v>297</v>
      </c>
      <c r="B30" s="5" t="s">
        <v>298</v>
      </c>
      <c r="C30" s="5">
        <v>4</v>
      </c>
      <c r="D30" s="6">
        <v>688</v>
      </c>
      <c r="E30" s="17" t="str">
        <f>VLOOKUP(A30,'forecast data dump'!$A$1:$H$3450,4,FALSE)</f>
        <v>13-Apr-20 A</v>
      </c>
      <c r="F30" s="17">
        <f>VLOOKUP(A30,'forecast data dump'!$A$1:$H$3450,5,FALSE)</f>
        <v>44405</v>
      </c>
      <c r="G30" s="13">
        <f>VLOOKUP(A30,'forecast data dump'!$A$1:$H$3450,8,FALSE)</f>
        <v>0.95</v>
      </c>
      <c r="H30" s="5" t="s">
        <v>3740</v>
      </c>
      <c r="I30" s="39">
        <f>C30*(1-G30)</f>
        <v>0.20000000000000018</v>
      </c>
      <c r="J30" s="5"/>
      <c r="K30" s="5"/>
      <c r="L30" s="33">
        <f>D30*(1-G30)</f>
        <v>34.400000000000034</v>
      </c>
      <c r="M30" s="33">
        <f>IF(J30="",L30,(D30/C30)*J30)</f>
        <v>34.400000000000034</v>
      </c>
      <c r="N30" s="22">
        <f>L30-M30</f>
        <v>0</v>
      </c>
    </row>
    <row r="31" spans="1:14" x14ac:dyDescent="0.3">
      <c r="A31" s="3" t="s">
        <v>7908</v>
      </c>
      <c r="B31" s="3"/>
      <c r="C31" s="3"/>
      <c r="D31" s="4"/>
      <c r="E31" s="15"/>
      <c r="F31" s="15"/>
      <c r="G31" s="11"/>
      <c r="H31" s="3"/>
      <c r="I31" s="38"/>
      <c r="J31" s="3"/>
      <c r="K31" s="3"/>
      <c r="L31" s="32"/>
      <c r="M31" s="32"/>
      <c r="N31" s="20"/>
    </row>
    <row r="32" spans="1:14" x14ac:dyDescent="0.3">
      <c r="A32" s="5" t="s">
        <v>349</v>
      </c>
      <c r="B32" s="5" t="s">
        <v>350</v>
      </c>
      <c r="C32" s="5">
        <v>8</v>
      </c>
      <c r="D32" s="6">
        <v>1012</v>
      </c>
      <c r="E32" s="17">
        <f>VLOOKUP(A32,'forecast data dump'!$A$1:$H$3450,4,FALSE)</f>
        <v>44378</v>
      </c>
      <c r="F32" s="17">
        <f>VLOOKUP(A32,'forecast data dump'!$A$1:$H$3450,5,FALSE)</f>
        <v>44378</v>
      </c>
      <c r="G32" s="13">
        <f>VLOOKUP(A32,'forecast data dump'!$A$1:$H$3450,8,FALSE)</f>
        <v>0</v>
      </c>
      <c r="H32" s="5" t="s">
        <v>3748</v>
      </c>
      <c r="I32" s="39">
        <f>C32*(1-G32)</f>
        <v>8</v>
      </c>
      <c r="J32" s="5"/>
      <c r="K32" s="5"/>
      <c r="L32" s="33">
        <f>D32*(1-G32)</f>
        <v>1012</v>
      </c>
      <c r="M32" s="33">
        <f>IF(J32="",L32,(D32/C32)*J32)</f>
        <v>1012</v>
      </c>
      <c r="N32" s="22">
        <f>L32-M32</f>
        <v>0</v>
      </c>
    </row>
    <row r="33" spans="1:14" x14ac:dyDescent="0.3">
      <c r="A33" s="5" t="s">
        <v>349</v>
      </c>
      <c r="B33" s="5" t="s">
        <v>350</v>
      </c>
      <c r="C33" s="5">
        <v>8</v>
      </c>
      <c r="D33" s="6">
        <v>1178</v>
      </c>
      <c r="E33" s="17">
        <f>VLOOKUP(A33,'forecast data dump'!$A$1:$H$3450,4,FALSE)</f>
        <v>44378</v>
      </c>
      <c r="F33" s="17">
        <f>VLOOKUP(A33,'forecast data dump'!$A$1:$H$3450,5,FALSE)</f>
        <v>44378</v>
      </c>
      <c r="G33" s="13">
        <f>VLOOKUP(A33,'forecast data dump'!$A$1:$H$3450,8,FALSE)</f>
        <v>0</v>
      </c>
      <c r="H33" s="5" t="s">
        <v>3744</v>
      </c>
      <c r="I33" s="39">
        <f>C33*(1-G33)</f>
        <v>8</v>
      </c>
      <c r="J33" s="5"/>
      <c r="K33" s="5"/>
      <c r="L33" s="33">
        <f>D33*(1-G33)</f>
        <v>1178</v>
      </c>
      <c r="M33" s="33">
        <f>IF(J33="",L33,(D33/C33)*J33)</f>
        <v>1178</v>
      </c>
      <c r="N33" s="22">
        <f>L33-M33</f>
        <v>0</v>
      </c>
    </row>
    <row r="34" spans="1:14" x14ac:dyDescent="0.3">
      <c r="A34" s="5" t="s">
        <v>349</v>
      </c>
      <c r="B34" s="5" t="s">
        <v>350</v>
      </c>
      <c r="C34" s="5">
        <v>8</v>
      </c>
      <c r="D34" s="6">
        <v>1377</v>
      </c>
      <c r="E34" s="17">
        <f>VLOOKUP(A34,'forecast data dump'!$A$1:$H$3450,4,FALSE)</f>
        <v>44378</v>
      </c>
      <c r="F34" s="17">
        <f>VLOOKUP(A34,'forecast data dump'!$A$1:$H$3450,5,FALSE)</f>
        <v>44378</v>
      </c>
      <c r="G34" s="13">
        <f>VLOOKUP(A34,'forecast data dump'!$A$1:$H$3450,8,FALSE)</f>
        <v>0</v>
      </c>
      <c r="H34" s="5" t="s">
        <v>3740</v>
      </c>
      <c r="I34" s="39">
        <f>C34*(1-G34)</f>
        <v>8</v>
      </c>
      <c r="J34" s="5"/>
      <c r="K34" s="5"/>
      <c r="L34" s="33">
        <f>D34*(1-G34)</f>
        <v>1377</v>
      </c>
      <c r="M34" s="33">
        <f>IF(J34="",L34,(D34/C34)*J34)</f>
        <v>1377</v>
      </c>
      <c r="N34" s="22">
        <f>L34-M34</f>
        <v>0</v>
      </c>
    </row>
    <row r="35" spans="1:14" x14ac:dyDescent="0.3">
      <c r="A35" s="3" t="s">
        <v>7824</v>
      </c>
      <c r="B35" s="3"/>
      <c r="C35" s="3"/>
      <c r="D35" s="4"/>
      <c r="E35" s="15"/>
      <c r="F35" s="15"/>
      <c r="G35" s="11"/>
      <c r="H35" s="3"/>
      <c r="I35" s="38"/>
      <c r="J35" s="3"/>
      <c r="K35" s="3"/>
      <c r="L35" s="32"/>
      <c r="M35" s="32"/>
      <c r="N35" s="20"/>
    </row>
    <row r="36" spans="1:14" x14ac:dyDescent="0.3">
      <c r="A36" s="5" t="s">
        <v>425</v>
      </c>
      <c r="B36" s="5" t="s">
        <v>426</v>
      </c>
      <c r="C36" s="5">
        <v>320</v>
      </c>
      <c r="D36" s="6">
        <v>48539</v>
      </c>
      <c r="E36" s="17" t="str">
        <f>VLOOKUP(A36,'forecast data dump'!$A$1:$H$3450,4,FALSE)</f>
        <v>15-Mar-21 A</v>
      </c>
      <c r="F36" s="17">
        <f>VLOOKUP(A36,'forecast data dump'!$A$1:$H$3450,5,FALSE)</f>
        <v>44439</v>
      </c>
      <c r="G36" s="13">
        <f>VLOOKUP(A36,'forecast data dump'!$A$1:$H$3450,8,FALSE)</f>
        <v>0.4</v>
      </c>
      <c r="H36" s="5" t="s">
        <v>3744</v>
      </c>
      <c r="I36" s="39">
        <f>C36*(1-G36)</f>
        <v>192</v>
      </c>
      <c r="J36" s="5"/>
      <c r="K36" s="5"/>
      <c r="L36" s="33">
        <f>D36*(1-G36)</f>
        <v>29123.399999999998</v>
      </c>
      <c r="M36" s="33">
        <f>IF(J36="",L36,(D36/C36)*J36)</f>
        <v>29123.399999999998</v>
      </c>
      <c r="N36" s="22">
        <f>L36-M36</f>
        <v>0</v>
      </c>
    </row>
    <row r="37" spans="1:14" x14ac:dyDescent="0.3">
      <c r="A37" s="5" t="s">
        <v>425</v>
      </c>
      <c r="B37" s="5" t="s">
        <v>426</v>
      </c>
      <c r="C37" s="5">
        <v>67</v>
      </c>
      <c r="D37" s="6">
        <v>11877</v>
      </c>
      <c r="E37" s="17" t="str">
        <f>VLOOKUP(A37,'forecast data dump'!$A$1:$H$3450,4,FALSE)</f>
        <v>15-Mar-21 A</v>
      </c>
      <c r="F37" s="17">
        <f>VLOOKUP(A37,'forecast data dump'!$A$1:$H$3450,5,FALSE)</f>
        <v>44439</v>
      </c>
      <c r="G37" s="13">
        <f>VLOOKUP(A37,'forecast data dump'!$A$1:$H$3450,8,FALSE)</f>
        <v>0.4</v>
      </c>
      <c r="H37" s="5" t="s">
        <v>3740</v>
      </c>
      <c r="I37" s="39">
        <f>C37*(1-G37)</f>
        <v>40.199999999999996</v>
      </c>
      <c r="J37" s="5"/>
      <c r="K37" s="5"/>
      <c r="L37" s="33">
        <f>D37*(1-G37)</f>
        <v>7126.2</v>
      </c>
      <c r="M37" s="33">
        <f>IF(J37="",L37,(D37/C37)*J37)</f>
        <v>7126.2</v>
      </c>
      <c r="N37" s="22">
        <f>L37-M37</f>
        <v>0</v>
      </c>
    </row>
    <row r="38" spans="1:14" x14ac:dyDescent="0.3">
      <c r="A38" s="3" t="s">
        <v>7825</v>
      </c>
      <c r="B38" s="3"/>
      <c r="C38" s="3"/>
      <c r="D38" s="4"/>
      <c r="E38" s="15"/>
      <c r="F38" s="15"/>
      <c r="G38" s="11"/>
      <c r="H38" s="3"/>
      <c r="I38" s="38"/>
      <c r="J38" s="3"/>
      <c r="K38" s="3"/>
      <c r="L38" s="32"/>
      <c r="M38" s="32"/>
      <c r="N38" s="20"/>
    </row>
    <row r="39" spans="1:14" x14ac:dyDescent="0.3">
      <c r="A39" s="5" t="s">
        <v>445</v>
      </c>
      <c r="B39" s="5" t="s">
        <v>446</v>
      </c>
      <c r="C39" s="5">
        <v>4</v>
      </c>
      <c r="D39" s="6">
        <v>572</v>
      </c>
      <c r="E39" s="17" t="str">
        <f>VLOOKUP(A39,'forecast data dump'!$A$1:$H$3450,4,FALSE)</f>
        <v>22-Mar-21 A</v>
      </c>
      <c r="F39" s="17">
        <f>VLOOKUP(A39,'forecast data dump'!$A$1:$H$3450,5,FALSE)</f>
        <v>44399</v>
      </c>
      <c r="G39" s="13">
        <f>VLOOKUP(A39,'forecast data dump'!$A$1:$H$3450,8,FALSE)</f>
        <v>0.2</v>
      </c>
      <c r="H39" s="5" t="s">
        <v>3733</v>
      </c>
      <c r="I39" s="39">
        <f t="shared" ref="I39:I47" si="8">C39*(1-G39)</f>
        <v>3.2</v>
      </c>
      <c r="J39" s="5"/>
      <c r="K39" s="5"/>
      <c r="L39" s="33">
        <f t="shared" ref="L39:L47" si="9">D39*(1-G39)</f>
        <v>457.6</v>
      </c>
      <c r="M39" s="33">
        <f t="shared" ref="M39:M47" si="10">IF(J39="",L39,(D39/C39)*J39)</f>
        <v>457.6</v>
      </c>
      <c r="N39" s="22">
        <f t="shared" ref="N39:N47" si="11">L39-M39</f>
        <v>0</v>
      </c>
    </row>
    <row r="40" spans="1:14" x14ac:dyDescent="0.3">
      <c r="A40" s="5" t="s">
        <v>445</v>
      </c>
      <c r="B40" s="5" t="s">
        <v>446</v>
      </c>
      <c r="C40" s="5">
        <v>4</v>
      </c>
      <c r="D40" s="6">
        <v>668</v>
      </c>
      <c r="E40" s="17" t="str">
        <f>VLOOKUP(A40,'forecast data dump'!$A$1:$H$3450,4,FALSE)</f>
        <v>22-Mar-21 A</v>
      </c>
      <c r="F40" s="17">
        <f>VLOOKUP(A40,'forecast data dump'!$A$1:$H$3450,5,FALSE)</f>
        <v>44399</v>
      </c>
      <c r="G40" s="13">
        <f>VLOOKUP(A40,'forecast data dump'!$A$1:$H$3450,8,FALSE)</f>
        <v>0.2</v>
      </c>
      <c r="H40" s="5" t="s">
        <v>3740</v>
      </c>
      <c r="I40" s="39">
        <f t="shared" si="8"/>
        <v>3.2</v>
      </c>
      <c r="J40" s="5"/>
      <c r="K40" s="5"/>
      <c r="L40" s="33">
        <f t="shared" si="9"/>
        <v>534.4</v>
      </c>
      <c r="M40" s="33">
        <f t="shared" si="10"/>
        <v>534.4</v>
      </c>
      <c r="N40" s="22">
        <f t="shared" si="11"/>
        <v>0</v>
      </c>
    </row>
    <row r="41" spans="1:14" x14ac:dyDescent="0.3">
      <c r="A41" s="5" t="s">
        <v>447</v>
      </c>
      <c r="B41" s="5" t="s">
        <v>448</v>
      </c>
      <c r="C41" s="5">
        <v>4</v>
      </c>
      <c r="D41" s="6">
        <v>572</v>
      </c>
      <c r="E41" s="17" t="str">
        <f>VLOOKUP(A41,'forecast data dump'!$A$1:$H$3450,4,FALSE)</f>
        <v>22-Mar-21 A</v>
      </c>
      <c r="F41" s="17">
        <f>VLOOKUP(A41,'forecast data dump'!$A$1:$H$3450,5,FALSE)</f>
        <v>44407</v>
      </c>
      <c r="G41" s="13">
        <f>VLOOKUP(A41,'forecast data dump'!$A$1:$H$3450,8,FALSE)</f>
        <v>0.5</v>
      </c>
      <c r="H41" s="5" t="s">
        <v>3733</v>
      </c>
      <c r="I41" s="39">
        <f t="shared" si="8"/>
        <v>2</v>
      </c>
      <c r="J41" s="5"/>
      <c r="K41" s="5"/>
      <c r="L41" s="33">
        <f t="shared" si="9"/>
        <v>286</v>
      </c>
      <c r="M41" s="33">
        <f t="shared" si="10"/>
        <v>286</v>
      </c>
      <c r="N41" s="22">
        <f t="shared" si="11"/>
        <v>0</v>
      </c>
    </row>
    <row r="42" spans="1:14" x14ac:dyDescent="0.3">
      <c r="A42" s="5" t="s">
        <v>447</v>
      </c>
      <c r="B42" s="5" t="s">
        <v>448</v>
      </c>
      <c r="C42" s="5">
        <v>4</v>
      </c>
      <c r="D42" s="6">
        <v>668</v>
      </c>
      <c r="E42" s="17" t="str">
        <f>VLOOKUP(A42,'forecast data dump'!$A$1:$H$3450,4,FALSE)</f>
        <v>22-Mar-21 A</v>
      </c>
      <c r="F42" s="17">
        <f>VLOOKUP(A42,'forecast data dump'!$A$1:$H$3450,5,FALSE)</f>
        <v>44407</v>
      </c>
      <c r="G42" s="13">
        <f>VLOOKUP(A42,'forecast data dump'!$A$1:$H$3450,8,FALSE)</f>
        <v>0.5</v>
      </c>
      <c r="H42" s="5" t="s">
        <v>3740</v>
      </c>
      <c r="I42" s="39">
        <f t="shared" si="8"/>
        <v>2</v>
      </c>
      <c r="J42" s="5"/>
      <c r="K42" s="5"/>
      <c r="L42" s="33">
        <f t="shared" si="9"/>
        <v>334</v>
      </c>
      <c r="M42" s="33">
        <f t="shared" si="10"/>
        <v>334</v>
      </c>
      <c r="N42" s="22">
        <f t="shared" si="11"/>
        <v>0</v>
      </c>
    </row>
    <row r="43" spans="1:14" x14ac:dyDescent="0.3">
      <c r="A43" s="5" t="s">
        <v>455</v>
      </c>
      <c r="B43" s="5" t="s">
        <v>456</v>
      </c>
      <c r="C43" s="5">
        <v>24</v>
      </c>
      <c r="D43" s="6">
        <v>2739</v>
      </c>
      <c r="E43" s="17">
        <f>VLOOKUP(A43,'forecast data dump'!$A$1:$H$3450,4,FALSE)</f>
        <v>44425</v>
      </c>
      <c r="F43" s="17">
        <f>VLOOKUP(A43,'forecast data dump'!$A$1:$H$3450,5,FALSE)</f>
        <v>44427</v>
      </c>
      <c r="G43" s="13">
        <f>VLOOKUP(A43,'forecast data dump'!$A$1:$H$3450,8,FALSE)</f>
        <v>0</v>
      </c>
      <c r="H43" s="5" t="s">
        <v>3741</v>
      </c>
      <c r="I43" s="39">
        <f t="shared" si="8"/>
        <v>24</v>
      </c>
      <c r="J43" s="5"/>
      <c r="K43" s="5"/>
      <c r="L43" s="33">
        <f t="shared" si="9"/>
        <v>2739</v>
      </c>
      <c r="M43" s="33">
        <f t="shared" si="10"/>
        <v>2739</v>
      </c>
      <c r="N43" s="22">
        <f t="shared" si="11"/>
        <v>0</v>
      </c>
    </row>
    <row r="44" spans="1:14" x14ac:dyDescent="0.3">
      <c r="A44" s="5" t="s">
        <v>457</v>
      </c>
      <c r="B44" s="5" t="s">
        <v>458</v>
      </c>
      <c r="C44" s="5">
        <v>64</v>
      </c>
      <c r="D44" s="6">
        <v>11015</v>
      </c>
      <c r="E44" s="17">
        <f>VLOOKUP(A44,'forecast data dump'!$A$1:$H$3450,4,FALSE)</f>
        <v>44428</v>
      </c>
      <c r="F44" s="17">
        <f>VLOOKUP(A44,'forecast data dump'!$A$1:$H$3450,5,FALSE)</f>
        <v>44439</v>
      </c>
      <c r="G44" s="13">
        <f>VLOOKUP(A44,'forecast data dump'!$A$1:$H$3450,8,FALSE)</f>
        <v>0</v>
      </c>
      <c r="H44" s="5" t="s">
        <v>3740</v>
      </c>
      <c r="I44" s="39">
        <f t="shared" si="8"/>
        <v>64</v>
      </c>
      <c r="J44" s="5"/>
      <c r="K44" s="5"/>
      <c r="L44" s="33">
        <f t="shared" si="9"/>
        <v>11015</v>
      </c>
      <c r="M44" s="33">
        <f t="shared" si="10"/>
        <v>11015</v>
      </c>
      <c r="N44" s="22">
        <f t="shared" si="11"/>
        <v>0</v>
      </c>
    </row>
    <row r="45" spans="1:14" x14ac:dyDescent="0.3">
      <c r="A45" s="5" t="s">
        <v>457</v>
      </c>
      <c r="B45" s="5" t="s">
        <v>458</v>
      </c>
      <c r="C45" s="5">
        <v>64</v>
      </c>
      <c r="D45" s="6">
        <v>9425</v>
      </c>
      <c r="E45" s="17">
        <f>VLOOKUP(A45,'forecast data dump'!$A$1:$H$3450,4,FALSE)</f>
        <v>44428</v>
      </c>
      <c r="F45" s="17">
        <f>VLOOKUP(A45,'forecast data dump'!$A$1:$H$3450,5,FALSE)</f>
        <v>44439</v>
      </c>
      <c r="G45" s="13">
        <f>VLOOKUP(A45,'forecast data dump'!$A$1:$H$3450,8,FALSE)</f>
        <v>0</v>
      </c>
      <c r="H45" s="5" t="s">
        <v>3733</v>
      </c>
      <c r="I45" s="39">
        <f t="shared" si="8"/>
        <v>64</v>
      </c>
      <c r="J45" s="5"/>
      <c r="K45" s="5"/>
      <c r="L45" s="33">
        <f t="shared" si="9"/>
        <v>9425</v>
      </c>
      <c r="M45" s="33">
        <f t="shared" si="10"/>
        <v>9425</v>
      </c>
      <c r="N45" s="22">
        <f t="shared" si="11"/>
        <v>0</v>
      </c>
    </row>
    <row r="46" spans="1:14" x14ac:dyDescent="0.3">
      <c r="A46" s="5" t="s">
        <v>459</v>
      </c>
      <c r="B46" s="5" t="s">
        <v>460</v>
      </c>
      <c r="C46" s="5">
        <v>64</v>
      </c>
      <c r="D46" s="6">
        <v>7304</v>
      </c>
      <c r="E46" s="17">
        <f>VLOOKUP(A46,'forecast data dump'!$A$1:$H$3450,4,FALSE)</f>
        <v>44428</v>
      </c>
      <c r="F46" s="17">
        <f>VLOOKUP(A46,'forecast data dump'!$A$1:$H$3450,5,FALSE)</f>
        <v>44439</v>
      </c>
      <c r="G46" s="13">
        <f>VLOOKUP(A46,'forecast data dump'!$A$1:$H$3450,8,FALSE)</f>
        <v>0</v>
      </c>
      <c r="H46" s="5" t="s">
        <v>3741</v>
      </c>
      <c r="I46" s="39">
        <f t="shared" si="8"/>
        <v>64</v>
      </c>
      <c r="J46" s="5"/>
      <c r="K46" s="5"/>
      <c r="L46" s="33">
        <f t="shared" si="9"/>
        <v>7304</v>
      </c>
      <c r="M46" s="33">
        <f t="shared" si="10"/>
        <v>7304</v>
      </c>
      <c r="N46" s="22">
        <f t="shared" si="11"/>
        <v>0</v>
      </c>
    </row>
    <row r="47" spans="1:14" x14ac:dyDescent="0.3">
      <c r="A47" s="5" t="s">
        <v>461</v>
      </c>
      <c r="B47" s="5" t="s">
        <v>462</v>
      </c>
      <c r="C47" s="5">
        <v>24</v>
      </c>
      <c r="D47" s="6">
        <v>2739</v>
      </c>
      <c r="E47" s="17">
        <f>VLOOKUP(A47,'forecast data dump'!$A$1:$H$3450,4,FALSE)</f>
        <v>44440</v>
      </c>
      <c r="F47" s="17">
        <f>VLOOKUP(A47,'forecast data dump'!$A$1:$H$3450,5,FALSE)</f>
        <v>44442</v>
      </c>
      <c r="G47" s="13">
        <f>VLOOKUP(A47,'forecast data dump'!$A$1:$H$3450,8,FALSE)</f>
        <v>0</v>
      </c>
      <c r="H47" s="5" t="s">
        <v>3741</v>
      </c>
      <c r="I47" s="39">
        <f t="shared" si="8"/>
        <v>24</v>
      </c>
      <c r="J47" s="5"/>
      <c r="K47" s="5"/>
      <c r="L47" s="33">
        <f t="shared" si="9"/>
        <v>2739</v>
      </c>
      <c r="M47" s="33">
        <f t="shared" si="10"/>
        <v>2739</v>
      </c>
      <c r="N47" s="22">
        <f t="shared" si="11"/>
        <v>0</v>
      </c>
    </row>
    <row r="48" spans="1:14" x14ac:dyDescent="0.3">
      <c r="A48" s="3" t="s">
        <v>7826</v>
      </c>
      <c r="B48" s="3"/>
      <c r="C48" s="3"/>
      <c r="D48" s="4"/>
      <c r="E48" s="15"/>
      <c r="F48" s="15"/>
      <c r="G48" s="11"/>
      <c r="H48" s="3"/>
      <c r="I48" s="38"/>
      <c r="J48" s="3"/>
      <c r="K48" s="3"/>
      <c r="L48" s="32"/>
      <c r="M48" s="32"/>
      <c r="N48" s="20"/>
    </row>
    <row r="49" spans="1:14" x14ac:dyDescent="0.3">
      <c r="A49" s="5" t="s">
        <v>495</v>
      </c>
      <c r="B49" s="5" t="s">
        <v>496</v>
      </c>
      <c r="C49" s="5">
        <v>40</v>
      </c>
      <c r="D49" s="6">
        <v>6067</v>
      </c>
      <c r="E49" s="17">
        <f>VLOOKUP(A49,'forecast data dump'!$A$1:$H$3450,4,FALSE)</f>
        <v>44531</v>
      </c>
      <c r="F49" s="17">
        <f>VLOOKUP(A49,'forecast data dump'!$A$1:$H$3450,5,FALSE)</f>
        <v>44537</v>
      </c>
      <c r="G49" s="13">
        <f>VLOOKUP(A49,'forecast data dump'!$A$1:$H$3450,8,FALSE)</f>
        <v>0</v>
      </c>
      <c r="H49" s="5" t="s">
        <v>3733</v>
      </c>
      <c r="I49" s="39">
        <f>C49*(1-G49)</f>
        <v>40</v>
      </c>
      <c r="J49" s="5"/>
      <c r="K49" s="5"/>
      <c r="L49" s="33">
        <f>D49*(1-G49)</f>
        <v>6067</v>
      </c>
      <c r="M49" s="33">
        <f>IF(J49="",L49,(D49/C49)*J49)</f>
        <v>6067</v>
      </c>
      <c r="N49" s="22">
        <f>L49-M49</f>
        <v>0</v>
      </c>
    </row>
    <row r="50" spans="1:14" x14ac:dyDescent="0.3">
      <c r="A50" s="5" t="s">
        <v>509</v>
      </c>
      <c r="B50" s="5" t="s">
        <v>510</v>
      </c>
      <c r="C50" s="5">
        <v>440</v>
      </c>
      <c r="D50" s="6">
        <v>51720</v>
      </c>
      <c r="E50" s="17" t="str">
        <f>VLOOKUP(A50,'forecast data dump'!$A$1:$H$3450,4,FALSE)</f>
        <v>16-Mar-21 A</v>
      </c>
      <c r="F50" s="17">
        <f>VLOOKUP(A50,'forecast data dump'!$A$1:$H$3450,5,FALSE)</f>
        <v>44530</v>
      </c>
      <c r="G50" s="13">
        <f>VLOOKUP(A50,'forecast data dump'!$A$1:$H$3450,8,FALSE)</f>
        <v>0.3</v>
      </c>
      <c r="H50" s="5" t="s">
        <v>3741</v>
      </c>
      <c r="I50" s="39">
        <f>C50*(1-G50)</f>
        <v>308</v>
      </c>
      <c r="J50" s="5"/>
      <c r="K50" s="5"/>
      <c r="L50" s="33">
        <f>D50*(1-G50)</f>
        <v>36204</v>
      </c>
      <c r="M50" s="33">
        <f>IF(J50="",L50,(D50/C50)*J50)</f>
        <v>36204</v>
      </c>
      <c r="N50" s="22">
        <f>L50-M50</f>
        <v>0</v>
      </c>
    </row>
    <row r="51" spans="1:14" x14ac:dyDescent="0.3">
      <c r="A51" s="3" t="s">
        <v>7827</v>
      </c>
      <c r="B51" s="3"/>
      <c r="C51" s="3"/>
      <c r="D51" s="4"/>
      <c r="E51" s="15"/>
      <c r="F51" s="15"/>
      <c r="G51" s="11"/>
      <c r="H51" s="3"/>
      <c r="I51" s="38"/>
      <c r="J51" s="3"/>
      <c r="K51" s="3"/>
      <c r="L51" s="32"/>
      <c r="M51" s="32"/>
      <c r="N51" s="20"/>
    </row>
    <row r="52" spans="1:14" x14ac:dyDescent="0.3">
      <c r="A52" s="5" t="s">
        <v>521</v>
      </c>
      <c r="B52" s="5" t="s">
        <v>522</v>
      </c>
      <c r="C52" s="5">
        <v>24</v>
      </c>
      <c r="D52" s="6">
        <v>2739</v>
      </c>
      <c r="E52" s="17">
        <f>VLOOKUP(A52,'forecast data dump'!$A$1:$H$3450,4,FALSE)</f>
        <v>44378</v>
      </c>
      <c r="F52" s="17">
        <f>VLOOKUP(A52,'forecast data dump'!$A$1:$H$3450,5,FALSE)</f>
        <v>44383</v>
      </c>
      <c r="G52" s="13">
        <f>VLOOKUP(A52,'forecast data dump'!$A$1:$H$3450,8,FALSE)</f>
        <v>0</v>
      </c>
      <c r="H52" s="5" t="s">
        <v>3741</v>
      </c>
      <c r="I52" s="39">
        <f t="shared" ref="I52:I59" si="12">C52*(1-G52)</f>
        <v>24</v>
      </c>
      <c r="J52" s="5"/>
      <c r="K52" s="5"/>
      <c r="L52" s="33">
        <f t="shared" ref="L52:L59" si="13">D52*(1-G52)</f>
        <v>2739</v>
      </c>
      <c r="M52" s="33">
        <f t="shared" ref="M52:M59" si="14">IF(J52="",L52,(D52/C52)*J52)</f>
        <v>2739</v>
      </c>
      <c r="N52" s="22">
        <f t="shared" ref="N52:N59" si="15">L52-M52</f>
        <v>0</v>
      </c>
    </row>
    <row r="53" spans="1:14" x14ac:dyDescent="0.3">
      <c r="A53" s="5" t="s">
        <v>523</v>
      </c>
      <c r="B53" s="5" t="s">
        <v>524</v>
      </c>
      <c r="C53" s="5">
        <v>24</v>
      </c>
      <c r="D53" s="6">
        <v>2739</v>
      </c>
      <c r="E53" s="17">
        <f>VLOOKUP(A53,'forecast data dump'!$A$1:$H$3450,4,FALSE)</f>
        <v>44384</v>
      </c>
      <c r="F53" s="17">
        <f>VLOOKUP(A53,'forecast data dump'!$A$1:$H$3450,5,FALSE)</f>
        <v>44386</v>
      </c>
      <c r="G53" s="13">
        <f>VLOOKUP(A53,'forecast data dump'!$A$1:$H$3450,8,FALSE)</f>
        <v>0</v>
      </c>
      <c r="H53" s="5" t="s">
        <v>3741</v>
      </c>
      <c r="I53" s="39">
        <f t="shared" si="12"/>
        <v>24</v>
      </c>
      <c r="J53" s="5"/>
      <c r="K53" s="5"/>
      <c r="L53" s="33">
        <f t="shared" si="13"/>
        <v>2739</v>
      </c>
      <c r="M53" s="33">
        <f t="shared" si="14"/>
        <v>2739</v>
      </c>
      <c r="N53" s="22">
        <f t="shared" si="15"/>
        <v>0</v>
      </c>
    </row>
    <row r="54" spans="1:14" x14ac:dyDescent="0.3">
      <c r="A54" s="5" t="s">
        <v>525</v>
      </c>
      <c r="B54" s="5" t="s">
        <v>526</v>
      </c>
      <c r="C54" s="5">
        <v>24</v>
      </c>
      <c r="D54" s="6">
        <v>2739</v>
      </c>
      <c r="E54" s="17">
        <f>VLOOKUP(A54,'forecast data dump'!$A$1:$H$3450,4,FALSE)</f>
        <v>44389</v>
      </c>
      <c r="F54" s="17">
        <f>VLOOKUP(A54,'forecast data dump'!$A$1:$H$3450,5,FALSE)</f>
        <v>44391</v>
      </c>
      <c r="G54" s="13">
        <f>VLOOKUP(A54,'forecast data dump'!$A$1:$H$3450,8,FALSE)</f>
        <v>0</v>
      </c>
      <c r="H54" s="5" t="s">
        <v>3741</v>
      </c>
      <c r="I54" s="39">
        <f t="shared" si="12"/>
        <v>24</v>
      </c>
      <c r="J54" s="5"/>
      <c r="K54" s="5"/>
      <c r="L54" s="33">
        <f t="shared" si="13"/>
        <v>2739</v>
      </c>
      <c r="M54" s="33">
        <f t="shared" si="14"/>
        <v>2739</v>
      </c>
      <c r="N54" s="22">
        <f t="shared" si="15"/>
        <v>0</v>
      </c>
    </row>
    <row r="55" spans="1:14" x14ac:dyDescent="0.3">
      <c r="A55" s="5" t="s">
        <v>527</v>
      </c>
      <c r="B55" s="5" t="s">
        <v>528</v>
      </c>
      <c r="C55" s="5">
        <v>80</v>
      </c>
      <c r="D55" s="6">
        <v>9130</v>
      </c>
      <c r="E55" s="17">
        <f>VLOOKUP(A55,'forecast data dump'!$A$1:$H$3450,4,FALSE)</f>
        <v>44392</v>
      </c>
      <c r="F55" s="17">
        <f>VLOOKUP(A55,'forecast data dump'!$A$1:$H$3450,5,FALSE)</f>
        <v>44405</v>
      </c>
      <c r="G55" s="13">
        <f>VLOOKUP(A55,'forecast data dump'!$A$1:$H$3450,8,FALSE)</f>
        <v>0</v>
      </c>
      <c r="H55" s="5" t="s">
        <v>3741</v>
      </c>
      <c r="I55" s="39">
        <f t="shared" si="12"/>
        <v>80</v>
      </c>
      <c r="J55" s="5"/>
      <c r="K55" s="5"/>
      <c r="L55" s="33">
        <f t="shared" si="13"/>
        <v>9130</v>
      </c>
      <c r="M55" s="33">
        <f t="shared" si="14"/>
        <v>9130</v>
      </c>
      <c r="N55" s="22">
        <f t="shared" si="15"/>
        <v>0</v>
      </c>
    </row>
    <row r="56" spans="1:14" x14ac:dyDescent="0.3">
      <c r="A56" s="5" t="s">
        <v>529</v>
      </c>
      <c r="B56" s="5" t="s">
        <v>530</v>
      </c>
      <c r="C56" s="5">
        <v>24</v>
      </c>
      <c r="D56" s="6">
        <v>2739</v>
      </c>
      <c r="E56" s="17">
        <f>VLOOKUP(A56,'forecast data dump'!$A$1:$H$3450,4,FALSE)</f>
        <v>44406</v>
      </c>
      <c r="F56" s="17">
        <f>VLOOKUP(A56,'forecast data dump'!$A$1:$H$3450,5,FALSE)</f>
        <v>44410</v>
      </c>
      <c r="G56" s="13">
        <f>VLOOKUP(A56,'forecast data dump'!$A$1:$H$3450,8,FALSE)</f>
        <v>0</v>
      </c>
      <c r="H56" s="5" t="s">
        <v>3741</v>
      </c>
      <c r="I56" s="39">
        <f t="shared" si="12"/>
        <v>24</v>
      </c>
      <c r="J56" s="5"/>
      <c r="K56" s="5"/>
      <c r="L56" s="33">
        <f t="shared" si="13"/>
        <v>2739</v>
      </c>
      <c r="M56" s="33">
        <f t="shared" si="14"/>
        <v>2739</v>
      </c>
      <c r="N56" s="22">
        <f t="shared" si="15"/>
        <v>0</v>
      </c>
    </row>
    <row r="57" spans="1:14" x14ac:dyDescent="0.3">
      <c r="A57" s="5" t="s">
        <v>531</v>
      </c>
      <c r="B57" s="5" t="s">
        <v>532</v>
      </c>
      <c r="C57" s="5">
        <v>240</v>
      </c>
      <c r="D57" s="6">
        <v>27453</v>
      </c>
      <c r="E57" s="17">
        <f>VLOOKUP(A57,'forecast data dump'!$A$1:$H$3450,4,FALSE)</f>
        <v>44411</v>
      </c>
      <c r="F57" s="17">
        <f>VLOOKUP(A57,'forecast data dump'!$A$1:$H$3450,5,FALSE)</f>
        <v>44453</v>
      </c>
      <c r="G57" s="13">
        <f>VLOOKUP(A57,'forecast data dump'!$A$1:$H$3450,8,FALSE)</f>
        <v>0</v>
      </c>
      <c r="H57" s="5" t="s">
        <v>3741</v>
      </c>
      <c r="I57" s="39">
        <f t="shared" si="12"/>
        <v>240</v>
      </c>
      <c r="J57" s="5"/>
      <c r="K57" s="5"/>
      <c r="L57" s="33">
        <f t="shared" si="13"/>
        <v>27453</v>
      </c>
      <c r="M57" s="33">
        <f t="shared" si="14"/>
        <v>27453</v>
      </c>
      <c r="N57" s="22">
        <f t="shared" si="15"/>
        <v>0</v>
      </c>
    </row>
    <row r="58" spans="1:14" x14ac:dyDescent="0.3">
      <c r="A58" s="5" t="s">
        <v>533</v>
      </c>
      <c r="B58" s="5" t="s">
        <v>534</v>
      </c>
      <c r="C58" s="5">
        <v>40</v>
      </c>
      <c r="D58" s="6">
        <v>4702</v>
      </c>
      <c r="E58" s="17">
        <f>VLOOKUP(A58,'forecast data dump'!$A$1:$H$3450,4,FALSE)</f>
        <v>44483</v>
      </c>
      <c r="F58" s="17">
        <f>VLOOKUP(A58,'forecast data dump'!$A$1:$H$3450,5,FALSE)</f>
        <v>44489</v>
      </c>
      <c r="G58" s="13">
        <f>VLOOKUP(A58,'forecast data dump'!$A$1:$H$3450,8,FALSE)</f>
        <v>0</v>
      </c>
      <c r="H58" s="5" t="s">
        <v>3741</v>
      </c>
      <c r="I58" s="39">
        <f t="shared" si="12"/>
        <v>40</v>
      </c>
      <c r="J58" s="5"/>
      <c r="K58" s="5"/>
      <c r="L58" s="33">
        <f t="shared" si="13"/>
        <v>4702</v>
      </c>
      <c r="M58" s="33">
        <f t="shared" si="14"/>
        <v>4702</v>
      </c>
      <c r="N58" s="22">
        <f t="shared" si="15"/>
        <v>0</v>
      </c>
    </row>
    <row r="59" spans="1:14" x14ac:dyDescent="0.3">
      <c r="A59" s="5" t="s">
        <v>535</v>
      </c>
      <c r="B59" s="5" t="s">
        <v>536</v>
      </c>
      <c r="C59" s="5">
        <v>40</v>
      </c>
      <c r="D59" s="6">
        <v>4702</v>
      </c>
      <c r="E59" s="17">
        <f>VLOOKUP(A59,'forecast data dump'!$A$1:$H$3450,4,FALSE)</f>
        <v>44490</v>
      </c>
      <c r="F59" s="17">
        <f>VLOOKUP(A59,'forecast data dump'!$A$1:$H$3450,5,FALSE)</f>
        <v>44496</v>
      </c>
      <c r="G59" s="13">
        <f>VLOOKUP(A59,'forecast data dump'!$A$1:$H$3450,8,FALSE)</f>
        <v>0</v>
      </c>
      <c r="H59" s="5" t="s">
        <v>3741</v>
      </c>
      <c r="I59" s="39">
        <f t="shared" si="12"/>
        <v>40</v>
      </c>
      <c r="J59" s="5"/>
      <c r="K59" s="5"/>
      <c r="L59" s="33">
        <f t="shared" si="13"/>
        <v>4702</v>
      </c>
      <c r="M59" s="33">
        <f t="shared" si="14"/>
        <v>4702</v>
      </c>
      <c r="N59" s="22">
        <f t="shared" si="15"/>
        <v>0</v>
      </c>
    </row>
    <row r="60" spans="1:14" x14ac:dyDescent="0.3">
      <c r="A60" s="3" t="s">
        <v>7831</v>
      </c>
      <c r="B60" s="3"/>
      <c r="C60" s="3"/>
      <c r="D60" s="4"/>
      <c r="E60" s="15"/>
      <c r="F60" s="15"/>
      <c r="G60" s="11"/>
      <c r="H60" s="3"/>
      <c r="I60" s="38"/>
      <c r="J60" s="3"/>
      <c r="K60" s="3"/>
      <c r="L60" s="32"/>
      <c r="M60" s="32"/>
      <c r="N60" s="20"/>
    </row>
    <row r="61" spans="1:14" x14ac:dyDescent="0.3">
      <c r="A61" s="5" t="s">
        <v>946</v>
      </c>
      <c r="B61" s="5" t="s">
        <v>947</v>
      </c>
      <c r="C61" s="5">
        <v>462</v>
      </c>
      <c r="D61" s="6">
        <v>69911</v>
      </c>
      <c r="E61" s="17" t="str">
        <f>VLOOKUP(A61,'forecast data dump'!$A$1:$H$3450,4,FALSE)</f>
        <v>23-Nov-20 A</v>
      </c>
      <c r="F61" s="17">
        <f>VLOOKUP(A61,'forecast data dump'!$A$1:$H$3450,5,FALSE)</f>
        <v>44592</v>
      </c>
      <c r="G61" s="13">
        <f>VLOOKUP(A61,'forecast data dump'!$A$1:$H$3450,8,FALSE)</f>
        <v>0.57999999999999996</v>
      </c>
      <c r="H61" s="5" t="s">
        <v>3744</v>
      </c>
      <c r="I61" s="39">
        <f t="shared" ref="I61:I70" si="16">C61*(1-G61)</f>
        <v>194.04000000000002</v>
      </c>
      <c r="J61" s="5"/>
      <c r="K61" s="5"/>
      <c r="L61" s="33">
        <f t="shared" ref="L61:L70" si="17">D61*(1-G61)</f>
        <v>29362.620000000003</v>
      </c>
      <c r="M61" s="33">
        <f t="shared" ref="M61:M70" si="18">IF(J61="",L61,(D61/C61)*J61)</f>
        <v>29362.620000000003</v>
      </c>
      <c r="N61" s="22">
        <f t="shared" ref="N61:N70" si="19">L61-M61</f>
        <v>0</v>
      </c>
    </row>
    <row r="62" spans="1:14" x14ac:dyDescent="0.3">
      <c r="A62" s="5" t="s">
        <v>946</v>
      </c>
      <c r="B62" s="5" t="s">
        <v>947</v>
      </c>
      <c r="C62" s="5">
        <v>922</v>
      </c>
      <c r="D62" s="6">
        <v>108120</v>
      </c>
      <c r="E62" s="17" t="str">
        <f>VLOOKUP(A62,'forecast data dump'!$A$1:$H$3450,4,FALSE)</f>
        <v>23-Nov-20 A</v>
      </c>
      <c r="F62" s="17">
        <f>VLOOKUP(A62,'forecast data dump'!$A$1:$H$3450,5,FALSE)</f>
        <v>44592</v>
      </c>
      <c r="G62" s="13">
        <f>VLOOKUP(A62,'forecast data dump'!$A$1:$H$3450,8,FALSE)</f>
        <v>0.57999999999999996</v>
      </c>
      <c r="H62" s="5" t="s">
        <v>3741</v>
      </c>
      <c r="I62" s="39">
        <f t="shared" si="16"/>
        <v>387.24</v>
      </c>
      <c r="J62" s="5"/>
      <c r="K62" s="5"/>
      <c r="L62" s="33">
        <f t="shared" si="17"/>
        <v>45410.400000000001</v>
      </c>
      <c r="M62" s="33">
        <f t="shared" si="18"/>
        <v>45410.400000000001</v>
      </c>
      <c r="N62" s="22">
        <f t="shared" si="19"/>
        <v>0</v>
      </c>
    </row>
    <row r="63" spans="1:14" x14ac:dyDescent="0.3">
      <c r="A63" s="5" t="s">
        <v>948</v>
      </c>
      <c r="B63" s="5" t="s">
        <v>949</v>
      </c>
      <c r="C63" s="5">
        <v>462</v>
      </c>
      <c r="D63" s="6">
        <v>69926</v>
      </c>
      <c r="E63" s="17" t="str">
        <f>VLOOKUP(A63,'forecast data dump'!$A$1:$H$3450,4,FALSE)</f>
        <v>21-Jan-21 A</v>
      </c>
      <c r="F63" s="17">
        <f>VLOOKUP(A63,'forecast data dump'!$A$1:$H$3450,5,FALSE)</f>
        <v>44592</v>
      </c>
      <c r="G63" s="13">
        <f>VLOOKUP(A63,'forecast data dump'!$A$1:$H$3450,8,FALSE)</f>
        <v>0.35</v>
      </c>
      <c r="H63" s="5" t="s">
        <v>3744</v>
      </c>
      <c r="I63" s="39">
        <f t="shared" si="16"/>
        <v>300.3</v>
      </c>
      <c r="J63" s="5"/>
      <c r="K63" s="5"/>
      <c r="L63" s="33">
        <f t="shared" si="17"/>
        <v>45451.9</v>
      </c>
      <c r="M63" s="33">
        <f t="shared" si="18"/>
        <v>45451.9</v>
      </c>
      <c r="N63" s="22">
        <f t="shared" si="19"/>
        <v>0</v>
      </c>
    </row>
    <row r="64" spans="1:14" x14ac:dyDescent="0.3">
      <c r="A64" s="5" t="s">
        <v>948</v>
      </c>
      <c r="B64" s="5" t="s">
        <v>949</v>
      </c>
      <c r="C64" s="5">
        <v>922</v>
      </c>
      <c r="D64" s="6">
        <v>108143</v>
      </c>
      <c r="E64" s="17" t="str">
        <f>VLOOKUP(A64,'forecast data dump'!$A$1:$H$3450,4,FALSE)</f>
        <v>21-Jan-21 A</v>
      </c>
      <c r="F64" s="17">
        <f>VLOOKUP(A64,'forecast data dump'!$A$1:$H$3450,5,FALSE)</f>
        <v>44592</v>
      </c>
      <c r="G64" s="13">
        <f>VLOOKUP(A64,'forecast data dump'!$A$1:$H$3450,8,FALSE)</f>
        <v>0.35</v>
      </c>
      <c r="H64" s="5" t="s">
        <v>3741</v>
      </c>
      <c r="I64" s="39">
        <f t="shared" si="16"/>
        <v>599.30000000000007</v>
      </c>
      <c r="J64" s="5"/>
      <c r="K64" s="5"/>
      <c r="L64" s="33">
        <f t="shared" si="17"/>
        <v>70292.95</v>
      </c>
      <c r="M64" s="33">
        <f t="shared" si="18"/>
        <v>70292.95</v>
      </c>
      <c r="N64" s="22">
        <f t="shared" si="19"/>
        <v>0</v>
      </c>
    </row>
    <row r="65" spans="1:14" x14ac:dyDescent="0.3">
      <c r="A65" s="5" t="s">
        <v>950</v>
      </c>
      <c r="B65" s="5" t="s">
        <v>951</v>
      </c>
      <c r="C65" s="5">
        <v>462</v>
      </c>
      <c r="D65" s="6">
        <v>69957</v>
      </c>
      <c r="E65" s="17" t="str">
        <f>VLOOKUP(A65,'forecast data dump'!$A$1:$H$3450,4,FALSE)</f>
        <v>23-Nov-20 A</v>
      </c>
      <c r="F65" s="17">
        <f>VLOOKUP(A65,'forecast data dump'!$A$1:$H$3450,5,FALSE)</f>
        <v>44592</v>
      </c>
      <c r="G65" s="13">
        <f>VLOOKUP(A65,'forecast data dump'!$A$1:$H$3450,8,FALSE)</f>
        <v>0.38</v>
      </c>
      <c r="H65" s="5" t="s">
        <v>3744</v>
      </c>
      <c r="I65" s="39">
        <f t="shared" si="16"/>
        <v>286.44</v>
      </c>
      <c r="J65" s="5"/>
      <c r="K65" s="5"/>
      <c r="L65" s="33">
        <f t="shared" si="17"/>
        <v>43373.34</v>
      </c>
      <c r="M65" s="33">
        <f t="shared" si="18"/>
        <v>43373.34</v>
      </c>
      <c r="N65" s="22">
        <f t="shared" si="19"/>
        <v>0</v>
      </c>
    </row>
    <row r="66" spans="1:14" x14ac:dyDescent="0.3">
      <c r="A66" s="5" t="s">
        <v>950</v>
      </c>
      <c r="B66" s="5" t="s">
        <v>951</v>
      </c>
      <c r="C66" s="5">
        <v>922</v>
      </c>
      <c r="D66" s="6">
        <v>108191</v>
      </c>
      <c r="E66" s="17" t="str">
        <f>VLOOKUP(A66,'forecast data dump'!$A$1:$H$3450,4,FALSE)</f>
        <v>23-Nov-20 A</v>
      </c>
      <c r="F66" s="17">
        <f>VLOOKUP(A66,'forecast data dump'!$A$1:$H$3450,5,FALSE)</f>
        <v>44592</v>
      </c>
      <c r="G66" s="13">
        <f>VLOOKUP(A66,'forecast data dump'!$A$1:$H$3450,8,FALSE)</f>
        <v>0.38</v>
      </c>
      <c r="H66" s="5" t="s">
        <v>3741</v>
      </c>
      <c r="I66" s="39">
        <f t="shared" si="16"/>
        <v>571.64</v>
      </c>
      <c r="J66" s="5"/>
      <c r="K66" s="5"/>
      <c r="L66" s="33">
        <f t="shared" si="17"/>
        <v>67078.42</v>
      </c>
      <c r="M66" s="33">
        <f t="shared" si="18"/>
        <v>67078.42</v>
      </c>
      <c r="N66" s="22">
        <f t="shared" si="19"/>
        <v>0</v>
      </c>
    </row>
    <row r="67" spans="1:14" x14ac:dyDescent="0.3">
      <c r="A67" s="5" t="s">
        <v>952</v>
      </c>
      <c r="B67" s="5" t="s">
        <v>953</v>
      </c>
      <c r="C67" s="5">
        <v>462</v>
      </c>
      <c r="D67" s="6">
        <v>70018</v>
      </c>
      <c r="E67" s="17" t="str">
        <f>VLOOKUP(A67,'forecast data dump'!$A$1:$H$3450,4,FALSE)</f>
        <v>22-Jan-21 A</v>
      </c>
      <c r="F67" s="17">
        <f>VLOOKUP(A67,'forecast data dump'!$A$1:$H$3450,5,FALSE)</f>
        <v>44595</v>
      </c>
      <c r="G67" s="13">
        <f>VLOOKUP(A67,'forecast data dump'!$A$1:$H$3450,8,FALSE)</f>
        <v>0.35</v>
      </c>
      <c r="H67" s="5" t="s">
        <v>3744</v>
      </c>
      <c r="I67" s="39">
        <f t="shared" si="16"/>
        <v>300.3</v>
      </c>
      <c r="J67" s="5"/>
      <c r="K67" s="5"/>
      <c r="L67" s="33">
        <f t="shared" si="17"/>
        <v>45511.700000000004</v>
      </c>
      <c r="M67" s="33">
        <f t="shared" si="18"/>
        <v>45511.700000000004</v>
      </c>
      <c r="N67" s="22">
        <f t="shared" si="19"/>
        <v>0</v>
      </c>
    </row>
    <row r="68" spans="1:14" x14ac:dyDescent="0.3">
      <c r="A68" s="5" t="s">
        <v>952</v>
      </c>
      <c r="B68" s="5" t="s">
        <v>953</v>
      </c>
      <c r="C68" s="5">
        <v>922</v>
      </c>
      <c r="D68" s="6">
        <v>108286</v>
      </c>
      <c r="E68" s="17" t="str">
        <f>VLOOKUP(A68,'forecast data dump'!$A$1:$H$3450,4,FALSE)</f>
        <v>22-Jan-21 A</v>
      </c>
      <c r="F68" s="17">
        <f>VLOOKUP(A68,'forecast data dump'!$A$1:$H$3450,5,FALSE)</f>
        <v>44595</v>
      </c>
      <c r="G68" s="13">
        <f>VLOOKUP(A68,'forecast data dump'!$A$1:$H$3450,8,FALSE)</f>
        <v>0.35</v>
      </c>
      <c r="H68" s="5" t="s">
        <v>3741</v>
      </c>
      <c r="I68" s="39">
        <f t="shared" si="16"/>
        <v>599.30000000000007</v>
      </c>
      <c r="J68" s="5"/>
      <c r="K68" s="5"/>
      <c r="L68" s="33">
        <f t="shared" si="17"/>
        <v>70385.900000000009</v>
      </c>
      <c r="M68" s="33">
        <f t="shared" si="18"/>
        <v>70385.900000000009</v>
      </c>
      <c r="N68" s="22">
        <f t="shared" si="19"/>
        <v>0</v>
      </c>
    </row>
    <row r="69" spans="1:14" x14ac:dyDescent="0.3">
      <c r="A69" s="5" t="s">
        <v>954</v>
      </c>
      <c r="B69" s="5" t="s">
        <v>955</v>
      </c>
      <c r="C69" s="5">
        <v>462</v>
      </c>
      <c r="D69" s="6">
        <v>70049</v>
      </c>
      <c r="E69" s="17" t="str">
        <f>VLOOKUP(A69,'forecast data dump'!$A$1:$H$3450,4,FALSE)</f>
        <v>22-Jan-21 A</v>
      </c>
      <c r="F69" s="17">
        <f>VLOOKUP(A69,'forecast data dump'!$A$1:$H$3450,5,FALSE)</f>
        <v>44595</v>
      </c>
      <c r="G69" s="13">
        <f>VLOOKUP(A69,'forecast data dump'!$A$1:$H$3450,8,FALSE)</f>
        <v>0.33</v>
      </c>
      <c r="H69" s="5" t="s">
        <v>3744</v>
      </c>
      <c r="I69" s="39">
        <f t="shared" si="16"/>
        <v>309.53999999999996</v>
      </c>
      <c r="J69" s="5"/>
      <c r="K69" s="5"/>
      <c r="L69" s="33">
        <f t="shared" si="17"/>
        <v>46932.829999999994</v>
      </c>
      <c r="M69" s="33">
        <f t="shared" si="18"/>
        <v>46932.829999999994</v>
      </c>
      <c r="N69" s="22">
        <f t="shared" si="19"/>
        <v>0</v>
      </c>
    </row>
    <row r="70" spans="1:14" x14ac:dyDescent="0.3">
      <c r="A70" s="5" t="s">
        <v>954</v>
      </c>
      <c r="B70" s="5" t="s">
        <v>955</v>
      </c>
      <c r="C70" s="5">
        <v>922</v>
      </c>
      <c r="D70" s="6">
        <v>108333</v>
      </c>
      <c r="E70" s="17" t="str">
        <f>VLOOKUP(A70,'forecast data dump'!$A$1:$H$3450,4,FALSE)</f>
        <v>22-Jan-21 A</v>
      </c>
      <c r="F70" s="17">
        <f>VLOOKUP(A70,'forecast data dump'!$A$1:$H$3450,5,FALSE)</f>
        <v>44595</v>
      </c>
      <c r="G70" s="13">
        <f>VLOOKUP(A70,'forecast data dump'!$A$1:$H$3450,8,FALSE)</f>
        <v>0.33</v>
      </c>
      <c r="H70" s="5" t="s">
        <v>3741</v>
      </c>
      <c r="I70" s="39">
        <f t="shared" si="16"/>
        <v>617.7399999999999</v>
      </c>
      <c r="J70" s="5"/>
      <c r="K70" s="5"/>
      <c r="L70" s="33">
        <f t="shared" si="17"/>
        <v>72583.109999999986</v>
      </c>
      <c r="M70" s="33">
        <f t="shared" si="18"/>
        <v>72583.109999999986</v>
      </c>
      <c r="N70" s="22">
        <f t="shared" si="19"/>
        <v>0</v>
      </c>
    </row>
    <row r="71" spans="1:14" x14ac:dyDescent="0.3">
      <c r="A71" s="3" t="s">
        <v>7832</v>
      </c>
      <c r="B71" s="3"/>
      <c r="C71" s="3"/>
      <c r="D71" s="4"/>
      <c r="E71" s="15"/>
      <c r="F71" s="15"/>
      <c r="G71" s="11"/>
      <c r="H71" s="3"/>
      <c r="I71" s="38"/>
      <c r="J71" s="3"/>
      <c r="K71" s="3"/>
      <c r="L71" s="32"/>
      <c r="M71" s="32"/>
      <c r="N71" s="20"/>
    </row>
    <row r="72" spans="1:14" x14ac:dyDescent="0.3">
      <c r="A72" s="5" t="s">
        <v>894</v>
      </c>
      <c r="B72" s="5" t="s">
        <v>895</v>
      </c>
      <c r="C72" s="5">
        <v>720</v>
      </c>
      <c r="D72" s="6">
        <v>84633</v>
      </c>
      <c r="E72" s="17" t="str">
        <f>VLOOKUP(A72,'forecast data dump'!$A$1:$H$3450,4,FALSE)</f>
        <v>12-Jan-21 A</v>
      </c>
      <c r="F72" s="17">
        <f>VLOOKUP(A72,'forecast data dump'!$A$1:$H$3450,5,FALSE)</f>
        <v>44391</v>
      </c>
      <c r="G72" s="13">
        <f>VLOOKUP(A72,'forecast data dump'!$A$1:$H$3450,8,FALSE)</f>
        <v>0.33</v>
      </c>
      <c r="H72" s="5" t="s">
        <v>3741</v>
      </c>
      <c r="I72" s="39">
        <f t="shared" ref="I72:I81" si="20">C72*(1-G72)</f>
        <v>482.4</v>
      </c>
      <c r="J72" s="5"/>
      <c r="K72" s="5"/>
      <c r="L72" s="33">
        <f t="shared" ref="L72:L81" si="21">D72*(1-G72)</f>
        <v>56704.109999999993</v>
      </c>
      <c r="M72" s="33">
        <f t="shared" ref="M72:M81" si="22">IF(J72="",L72,(D72/C72)*J72)</f>
        <v>56704.109999999993</v>
      </c>
      <c r="N72" s="22">
        <f t="shared" ref="N72:N81" si="23">L72-M72</f>
        <v>0</v>
      </c>
    </row>
    <row r="73" spans="1:14" x14ac:dyDescent="0.3">
      <c r="A73" s="5" t="s">
        <v>896</v>
      </c>
      <c r="B73" s="5" t="s">
        <v>897</v>
      </c>
      <c r="C73" s="5">
        <v>720</v>
      </c>
      <c r="D73" s="6">
        <v>84017</v>
      </c>
      <c r="E73" s="17" t="str">
        <f>VLOOKUP(A73,'forecast data dump'!$A$1:$H$3450,4,FALSE)</f>
        <v>12-Jan-21 A</v>
      </c>
      <c r="F73" s="17">
        <f>VLOOKUP(A73,'forecast data dump'!$A$1:$H$3450,5,FALSE)</f>
        <v>44391</v>
      </c>
      <c r="G73" s="13">
        <f>VLOOKUP(A73,'forecast data dump'!$A$1:$H$3450,8,FALSE)</f>
        <v>0.45</v>
      </c>
      <c r="H73" s="5" t="s">
        <v>3741</v>
      </c>
      <c r="I73" s="39">
        <f t="shared" si="20"/>
        <v>396.00000000000006</v>
      </c>
      <c r="J73" s="5"/>
      <c r="K73" s="5"/>
      <c r="L73" s="33">
        <f t="shared" si="21"/>
        <v>46209.350000000006</v>
      </c>
      <c r="M73" s="33">
        <f t="shared" si="22"/>
        <v>46209.350000000006</v>
      </c>
      <c r="N73" s="22">
        <f t="shared" si="23"/>
        <v>0</v>
      </c>
    </row>
    <row r="74" spans="1:14" x14ac:dyDescent="0.3">
      <c r="A74" s="5" t="s">
        <v>898</v>
      </c>
      <c r="B74" s="5" t="s">
        <v>899</v>
      </c>
      <c r="C74" s="5">
        <v>180</v>
      </c>
      <c r="D74" s="6">
        <v>27303</v>
      </c>
      <c r="E74" s="17" t="str">
        <f>VLOOKUP(A74,'forecast data dump'!$A$1:$H$3450,4,FALSE)</f>
        <v>12-Jan-21 A</v>
      </c>
      <c r="F74" s="17">
        <f>VLOOKUP(A74,'forecast data dump'!$A$1:$H$3450,5,FALSE)</f>
        <v>44391</v>
      </c>
      <c r="G74" s="13">
        <f>VLOOKUP(A74,'forecast data dump'!$A$1:$H$3450,8,FALSE)</f>
        <v>0.33</v>
      </c>
      <c r="H74" s="5" t="s">
        <v>3733</v>
      </c>
      <c r="I74" s="39">
        <f t="shared" si="20"/>
        <v>120.6</v>
      </c>
      <c r="J74" s="5"/>
      <c r="K74" s="5"/>
      <c r="L74" s="33">
        <f t="shared" si="21"/>
        <v>18293.009999999998</v>
      </c>
      <c r="M74" s="33">
        <f t="shared" si="22"/>
        <v>18293.009999999998</v>
      </c>
      <c r="N74" s="22">
        <f t="shared" si="23"/>
        <v>0</v>
      </c>
    </row>
    <row r="75" spans="1:14" x14ac:dyDescent="0.3">
      <c r="A75" s="5" t="s">
        <v>900</v>
      </c>
      <c r="B75" s="5" t="s">
        <v>901</v>
      </c>
      <c r="C75" s="5">
        <v>462</v>
      </c>
      <c r="D75" s="6">
        <v>70145</v>
      </c>
      <c r="E75" s="17" t="str">
        <f>VLOOKUP(A75,'forecast data dump'!$A$1:$H$3450,4,FALSE)</f>
        <v>26-Jan-21 A</v>
      </c>
      <c r="F75" s="17">
        <f>VLOOKUP(A75,'forecast data dump'!$A$1:$H$3450,5,FALSE)</f>
        <v>44595</v>
      </c>
      <c r="G75" s="13">
        <f>VLOOKUP(A75,'forecast data dump'!$A$1:$H$3450,8,FALSE)</f>
        <v>0.33</v>
      </c>
      <c r="H75" s="5" t="s">
        <v>3744</v>
      </c>
      <c r="I75" s="39">
        <f t="shared" si="20"/>
        <v>309.53999999999996</v>
      </c>
      <c r="J75" s="5"/>
      <c r="K75" s="5"/>
      <c r="L75" s="33">
        <f t="shared" si="21"/>
        <v>46997.149999999994</v>
      </c>
      <c r="M75" s="33">
        <f t="shared" si="22"/>
        <v>46997.149999999994</v>
      </c>
      <c r="N75" s="22">
        <f t="shared" si="23"/>
        <v>0</v>
      </c>
    </row>
    <row r="76" spans="1:14" x14ac:dyDescent="0.3">
      <c r="A76" s="5" t="s">
        <v>900</v>
      </c>
      <c r="B76" s="5" t="s">
        <v>901</v>
      </c>
      <c r="C76" s="5">
        <v>1383</v>
      </c>
      <c r="D76" s="6">
        <v>162722</v>
      </c>
      <c r="E76" s="17" t="str">
        <f>VLOOKUP(A76,'forecast data dump'!$A$1:$H$3450,4,FALSE)</f>
        <v>26-Jan-21 A</v>
      </c>
      <c r="F76" s="17">
        <f>VLOOKUP(A76,'forecast data dump'!$A$1:$H$3450,5,FALSE)</f>
        <v>44595</v>
      </c>
      <c r="G76" s="13">
        <f>VLOOKUP(A76,'forecast data dump'!$A$1:$H$3450,8,FALSE)</f>
        <v>0.33</v>
      </c>
      <c r="H76" s="5" t="s">
        <v>3741</v>
      </c>
      <c r="I76" s="39">
        <f t="shared" si="20"/>
        <v>926.6099999999999</v>
      </c>
      <c r="J76" s="5"/>
      <c r="K76" s="5"/>
      <c r="L76" s="33">
        <f t="shared" si="21"/>
        <v>109023.73999999999</v>
      </c>
      <c r="M76" s="33">
        <f t="shared" si="22"/>
        <v>109023.73999999999</v>
      </c>
      <c r="N76" s="22">
        <f t="shared" si="23"/>
        <v>0</v>
      </c>
    </row>
    <row r="77" spans="1:14" x14ac:dyDescent="0.3">
      <c r="A77" s="5" t="s">
        <v>902</v>
      </c>
      <c r="B77" s="5" t="s">
        <v>903</v>
      </c>
      <c r="C77" s="5">
        <v>1383</v>
      </c>
      <c r="D77" s="6">
        <v>162798</v>
      </c>
      <c r="E77" s="17" t="str">
        <f>VLOOKUP(A77,'forecast data dump'!$A$1:$H$3450,4,FALSE)</f>
        <v>22-Feb-21 A</v>
      </c>
      <c r="F77" s="17">
        <f>VLOOKUP(A77,'forecast data dump'!$A$1:$H$3450,5,FALSE)</f>
        <v>44596</v>
      </c>
      <c r="G77" s="13">
        <f>VLOOKUP(A77,'forecast data dump'!$A$1:$H$3450,8,FALSE)</f>
        <v>0.31</v>
      </c>
      <c r="H77" s="5" t="s">
        <v>3741</v>
      </c>
      <c r="I77" s="39">
        <f t="shared" si="20"/>
        <v>954.27</v>
      </c>
      <c r="J77" s="5"/>
      <c r="K77" s="5"/>
      <c r="L77" s="33">
        <f t="shared" si="21"/>
        <v>112330.62</v>
      </c>
      <c r="M77" s="33">
        <f t="shared" si="22"/>
        <v>112330.62</v>
      </c>
      <c r="N77" s="22">
        <f t="shared" si="23"/>
        <v>0</v>
      </c>
    </row>
    <row r="78" spans="1:14" x14ac:dyDescent="0.3">
      <c r="A78" s="5" t="s">
        <v>902</v>
      </c>
      <c r="B78" s="5" t="s">
        <v>903</v>
      </c>
      <c r="C78" s="5">
        <v>462</v>
      </c>
      <c r="D78" s="6">
        <v>70178</v>
      </c>
      <c r="E78" s="17" t="str">
        <f>VLOOKUP(A78,'forecast data dump'!$A$1:$H$3450,4,FALSE)</f>
        <v>22-Feb-21 A</v>
      </c>
      <c r="F78" s="17">
        <f>VLOOKUP(A78,'forecast data dump'!$A$1:$H$3450,5,FALSE)</f>
        <v>44596</v>
      </c>
      <c r="G78" s="13">
        <f>VLOOKUP(A78,'forecast data dump'!$A$1:$H$3450,8,FALSE)</f>
        <v>0.31</v>
      </c>
      <c r="H78" s="5" t="s">
        <v>3744</v>
      </c>
      <c r="I78" s="39">
        <f t="shared" si="20"/>
        <v>318.77999999999997</v>
      </c>
      <c r="J78" s="5"/>
      <c r="K78" s="5"/>
      <c r="L78" s="33">
        <f t="shared" si="21"/>
        <v>48422.82</v>
      </c>
      <c r="M78" s="33">
        <f t="shared" si="22"/>
        <v>48422.82</v>
      </c>
      <c r="N78" s="22">
        <f t="shared" si="23"/>
        <v>0</v>
      </c>
    </row>
    <row r="79" spans="1:14" x14ac:dyDescent="0.3">
      <c r="A79" s="5" t="s">
        <v>904</v>
      </c>
      <c r="B79" s="5" t="s">
        <v>905</v>
      </c>
      <c r="C79" s="5">
        <v>462</v>
      </c>
      <c r="D79" s="6">
        <v>70198</v>
      </c>
      <c r="E79" s="17" t="str">
        <f>VLOOKUP(A79,'forecast data dump'!$A$1:$H$3450,4,FALSE)</f>
        <v>22-Feb-21 A</v>
      </c>
      <c r="F79" s="17">
        <f>VLOOKUP(A79,'forecast data dump'!$A$1:$H$3450,5,FALSE)</f>
        <v>44596</v>
      </c>
      <c r="G79" s="13">
        <f>VLOOKUP(A79,'forecast data dump'!$A$1:$H$3450,8,FALSE)</f>
        <v>0.31</v>
      </c>
      <c r="H79" s="5" t="s">
        <v>3744</v>
      </c>
      <c r="I79" s="39">
        <f t="shared" si="20"/>
        <v>318.77999999999997</v>
      </c>
      <c r="J79" s="5"/>
      <c r="K79" s="5"/>
      <c r="L79" s="33">
        <f t="shared" si="21"/>
        <v>48436.619999999995</v>
      </c>
      <c r="M79" s="33">
        <f t="shared" si="22"/>
        <v>48436.619999999995</v>
      </c>
      <c r="N79" s="22">
        <f t="shared" si="23"/>
        <v>0</v>
      </c>
    </row>
    <row r="80" spans="1:14" x14ac:dyDescent="0.3">
      <c r="A80" s="5" t="s">
        <v>904</v>
      </c>
      <c r="B80" s="5" t="s">
        <v>905</v>
      </c>
      <c r="C80" s="5">
        <v>1728</v>
      </c>
      <c r="D80" s="6">
        <v>262557</v>
      </c>
      <c r="E80" s="17" t="str">
        <f>VLOOKUP(A80,'forecast data dump'!$A$1:$H$3450,4,FALSE)</f>
        <v>22-Feb-21 A</v>
      </c>
      <c r="F80" s="17">
        <f>VLOOKUP(A80,'forecast data dump'!$A$1:$H$3450,5,FALSE)</f>
        <v>44596</v>
      </c>
      <c r="G80" s="13">
        <f>VLOOKUP(A80,'forecast data dump'!$A$1:$H$3450,8,FALSE)</f>
        <v>0.31</v>
      </c>
      <c r="H80" s="5" t="s">
        <v>3733</v>
      </c>
      <c r="I80" s="39">
        <f t="shared" si="20"/>
        <v>1192.32</v>
      </c>
      <c r="J80" s="5"/>
      <c r="K80" s="5"/>
      <c r="L80" s="33">
        <f t="shared" si="21"/>
        <v>181164.33</v>
      </c>
      <c r="M80" s="33">
        <f t="shared" si="22"/>
        <v>181164.33</v>
      </c>
      <c r="N80" s="22">
        <f t="shared" si="23"/>
        <v>0</v>
      </c>
    </row>
    <row r="81" spans="1:14" x14ac:dyDescent="0.3">
      <c r="A81" s="5" t="s">
        <v>904</v>
      </c>
      <c r="B81" s="5" t="s">
        <v>905</v>
      </c>
      <c r="C81" s="5">
        <v>1383</v>
      </c>
      <c r="D81" s="6">
        <v>162845</v>
      </c>
      <c r="E81" s="17" t="str">
        <f>VLOOKUP(A81,'forecast data dump'!$A$1:$H$3450,4,FALSE)</f>
        <v>22-Feb-21 A</v>
      </c>
      <c r="F81" s="17">
        <f>VLOOKUP(A81,'forecast data dump'!$A$1:$H$3450,5,FALSE)</f>
        <v>44596</v>
      </c>
      <c r="G81" s="13">
        <f>VLOOKUP(A81,'forecast data dump'!$A$1:$H$3450,8,FALSE)</f>
        <v>0.31</v>
      </c>
      <c r="H81" s="5" t="s">
        <v>3741</v>
      </c>
      <c r="I81" s="39">
        <f t="shared" si="20"/>
        <v>954.27</v>
      </c>
      <c r="J81" s="5"/>
      <c r="K81" s="5"/>
      <c r="L81" s="33">
        <f t="shared" si="21"/>
        <v>112363.04999999999</v>
      </c>
      <c r="M81" s="33">
        <f t="shared" si="22"/>
        <v>112363.04999999999</v>
      </c>
      <c r="N81" s="22">
        <f t="shared" si="23"/>
        <v>0</v>
      </c>
    </row>
    <row r="82" spans="1:14" x14ac:dyDescent="0.3">
      <c r="A82" s="3" t="s">
        <v>7834</v>
      </c>
      <c r="B82" s="3"/>
      <c r="C82" s="3"/>
      <c r="D82" s="4"/>
      <c r="E82" s="15"/>
      <c r="F82" s="15"/>
      <c r="G82" s="11"/>
      <c r="H82" s="3"/>
      <c r="I82" s="38"/>
      <c r="J82" s="3"/>
      <c r="K82" s="3"/>
      <c r="L82" s="32"/>
      <c r="M82" s="32"/>
      <c r="N82" s="20"/>
    </row>
    <row r="83" spans="1:14" x14ac:dyDescent="0.3">
      <c r="A83" s="5" t="s">
        <v>1539</v>
      </c>
      <c r="B83" s="5" t="s">
        <v>1540</v>
      </c>
      <c r="C83" s="5">
        <v>96</v>
      </c>
      <c r="D83" s="6">
        <v>11284</v>
      </c>
      <c r="E83" s="17" t="str">
        <f>VLOOKUP(A83,'forecast data dump'!$A$1:$H$3450,4,FALSE)</f>
        <v>29-Mar-21 A</v>
      </c>
      <c r="F83" s="17">
        <f>VLOOKUP(A83,'forecast data dump'!$A$1:$H$3450,5,FALSE)</f>
        <v>44391</v>
      </c>
      <c r="G83" s="13">
        <f>VLOOKUP(A83,'forecast data dump'!$A$1:$H$3450,8,FALSE)</f>
        <v>0.4</v>
      </c>
      <c r="H83" s="5" t="s">
        <v>3742</v>
      </c>
      <c r="I83" s="39">
        <f>C83*(1-G83)</f>
        <v>57.599999999999994</v>
      </c>
      <c r="J83" s="5"/>
      <c r="K83" s="5"/>
      <c r="L83" s="33">
        <f>D83*(1-G83)</f>
        <v>6770.4</v>
      </c>
      <c r="M83" s="33">
        <f>IF(J83="",L83,(D83/C83)*J83)</f>
        <v>6770.4</v>
      </c>
      <c r="N83" s="22">
        <f>L83-M83</f>
        <v>0</v>
      </c>
    </row>
    <row r="84" spans="1:14" x14ac:dyDescent="0.3">
      <c r="A84" s="5" t="s">
        <v>1539</v>
      </c>
      <c r="B84" s="5" t="s">
        <v>1540</v>
      </c>
      <c r="C84" s="5">
        <v>153</v>
      </c>
      <c r="D84" s="6">
        <v>19937</v>
      </c>
      <c r="E84" s="17" t="str">
        <f>VLOOKUP(A84,'forecast data dump'!$A$1:$H$3450,4,FALSE)</f>
        <v>29-Mar-21 A</v>
      </c>
      <c r="F84" s="17">
        <f>VLOOKUP(A84,'forecast data dump'!$A$1:$H$3450,5,FALSE)</f>
        <v>44391</v>
      </c>
      <c r="G84" s="13">
        <f>VLOOKUP(A84,'forecast data dump'!$A$1:$H$3450,8,FALSE)</f>
        <v>0.4</v>
      </c>
      <c r="H84" s="5" t="s">
        <v>3746</v>
      </c>
      <c r="I84" s="39">
        <f>C84*(1-G84)</f>
        <v>91.8</v>
      </c>
      <c r="J84" s="5"/>
      <c r="K84" s="5"/>
      <c r="L84" s="33">
        <f>D84*(1-G84)</f>
        <v>11962.199999999999</v>
      </c>
      <c r="M84" s="33">
        <f>IF(J84="",L84,(D84/C84)*J84)</f>
        <v>11962.199999999999</v>
      </c>
      <c r="N84" s="22">
        <f>L84-M84</f>
        <v>0</v>
      </c>
    </row>
    <row r="85" spans="1:14" x14ac:dyDescent="0.3">
      <c r="A85" s="3" t="s">
        <v>7837</v>
      </c>
      <c r="B85" s="3"/>
      <c r="C85" s="3"/>
      <c r="D85" s="4"/>
      <c r="E85" s="15"/>
      <c r="F85" s="15"/>
      <c r="G85" s="11"/>
      <c r="H85" s="3"/>
      <c r="I85" s="38"/>
      <c r="J85" s="3"/>
      <c r="K85" s="3"/>
      <c r="L85" s="32"/>
      <c r="M85" s="32"/>
      <c r="N85" s="20"/>
    </row>
    <row r="86" spans="1:14" x14ac:dyDescent="0.3">
      <c r="A86" s="5" t="s">
        <v>1197</v>
      </c>
      <c r="B86" s="5" t="s">
        <v>1198</v>
      </c>
      <c r="C86" s="5">
        <v>32</v>
      </c>
      <c r="D86" s="6">
        <v>4854</v>
      </c>
      <c r="E86" s="17" t="str">
        <f>VLOOKUP(A86,'forecast data dump'!$A$1:$H$3450,4,FALSE)</f>
        <v>07-Dec-20 A</v>
      </c>
      <c r="F86" s="17">
        <f>VLOOKUP(A86,'forecast data dump'!$A$1:$H$3450,5,FALSE)</f>
        <v>44547</v>
      </c>
      <c r="G86" s="13">
        <f>VLOOKUP(A86,'forecast data dump'!$A$1:$H$3450,8,FALSE)</f>
        <v>0.3</v>
      </c>
      <c r="H86" s="5" t="s">
        <v>3733</v>
      </c>
      <c r="I86" s="39">
        <f t="shared" ref="I86:I100" si="24">C86*(1-G86)</f>
        <v>22.4</v>
      </c>
      <c r="J86" s="5"/>
      <c r="K86" s="5"/>
      <c r="L86" s="33">
        <f t="shared" ref="L86:L100" si="25">D86*(1-G86)</f>
        <v>3397.7999999999997</v>
      </c>
      <c r="M86" s="33">
        <f t="shared" ref="M86:M100" si="26">IF(J86="",L86,(D86/C86)*J86)</f>
        <v>3397.7999999999997</v>
      </c>
      <c r="N86" s="22">
        <f t="shared" ref="N86:N100" si="27">L86-M86</f>
        <v>0</v>
      </c>
    </row>
    <row r="87" spans="1:14" x14ac:dyDescent="0.3">
      <c r="A87" s="5" t="s">
        <v>1197</v>
      </c>
      <c r="B87" s="5" t="s">
        <v>1198</v>
      </c>
      <c r="C87" s="5">
        <v>32</v>
      </c>
      <c r="D87" s="6">
        <v>5673</v>
      </c>
      <c r="E87" s="17" t="str">
        <f>VLOOKUP(A87,'forecast data dump'!$A$1:$H$3450,4,FALSE)</f>
        <v>07-Dec-20 A</v>
      </c>
      <c r="F87" s="17">
        <f>VLOOKUP(A87,'forecast data dump'!$A$1:$H$3450,5,FALSE)</f>
        <v>44547</v>
      </c>
      <c r="G87" s="13">
        <f>VLOOKUP(A87,'forecast data dump'!$A$1:$H$3450,8,FALSE)</f>
        <v>0.3</v>
      </c>
      <c r="H87" s="5" t="s">
        <v>3740</v>
      </c>
      <c r="I87" s="39">
        <f t="shared" si="24"/>
        <v>22.4</v>
      </c>
      <c r="J87" s="5"/>
      <c r="K87" s="5"/>
      <c r="L87" s="33">
        <f t="shared" si="25"/>
        <v>3971.1</v>
      </c>
      <c r="M87" s="33">
        <f t="shared" si="26"/>
        <v>3971.1</v>
      </c>
      <c r="N87" s="22">
        <f t="shared" si="27"/>
        <v>0</v>
      </c>
    </row>
    <row r="88" spans="1:14" x14ac:dyDescent="0.3">
      <c r="A88" s="5" t="s">
        <v>1197</v>
      </c>
      <c r="B88" s="5" t="s">
        <v>1198</v>
      </c>
      <c r="C88" s="5">
        <v>512</v>
      </c>
      <c r="D88" s="6">
        <v>60183</v>
      </c>
      <c r="E88" s="17" t="str">
        <f>VLOOKUP(A88,'forecast data dump'!$A$1:$H$3450,4,FALSE)</f>
        <v>07-Dec-20 A</v>
      </c>
      <c r="F88" s="17">
        <f>VLOOKUP(A88,'forecast data dump'!$A$1:$H$3450,5,FALSE)</f>
        <v>44547</v>
      </c>
      <c r="G88" s="13">
        <f>VLOOKUP(A88,'forecast data dump'!$A$1:$H$3450,8,FALSE)</f>
        <v>0.3</v>
      </c>
      <c r="H88" s="5" t="s">
        <v>3741</v>
      </c>
      <c r="I88" s="39">
        <f t="shared" si="24"/>
        <v>358.4</v>
      </c>
      <c r="J88" s="5"/>
      <c r="K88" s="5"/>
      <c r="L88" s="33">
        <f t="shared" si="25"/>
        <v>42128.1</v>
      </c>
      <c r="M88" s="33">
        <f t="shared" si="26"/>
        <v>42128.1</v>
      </c>
      <c r="N88" s="22">
        <f t="shared" si="27"/>
        <v>0</v>
      </c>
    </row>
    <row r="89" spans="1:14" x14ac:dyDescent="0.3">
      <c r="A89" s="5" t="s">
        <v>1197</v>
      </c>
      <c r="B89" s="5" t="s">
        <v>1198</v>
      </c>
      <c r="C89" s="5">
        <v>32</v>
      </c>
      <c r="D89" s="6">
        <v>4122</v>
      </c>
      <c r="E89" s="17" t="str">
        <f>VLOOKUP(A89,'forecast data dump'!$A$1:$H$3450,4,FALSE)</f>
        <v>07-Dec-20 A</v>
      </c>
      <c r="F89" s="17">
        <f>VLOOKUP(A89,'forecast data dump'!$A$1:$H$3450,5,FALSE)</f>
        <v>44547</v>
      </c>
      <c r="G89" s="13">
        <f>VLOOKUP(A89,'forecast data dump'!$A$1:$H$3450,8,FALSE)</f>
        <v>0.3</v>
      </c>
      <c r="H89" s="5" t="s">
        <v>3752</v>
      </c>
      <c r="I89" s="39">
        <f t="shared" si="24"/>
        <v>22.4</v>
      </c>
      <c r="J89" s="5"/>
      <c r="K89" s="5"/>
      <c r="L89" s="33">
        <f t="shared" si="25"/>
        <v>2885.3999999999996</v>
      </c>
      <c r="M89" s="33">
        <f t="shared" si="26"/>
        <v>2885.3999999999996</v>
      </c>
      <c r="N89" s="22">
        <f t="shared" si="27"/>
        <v>0</v>
      </c>
    </row>
    <row r="90" spans="1:14" x14ac:dyDescent="0.3">
      <c r="A90" s="5" t="s">
        <v>1203</v>
      </c>
      <c r="B90" s="5" t="s">
        <v>1204</v>
      </c>
      <c r="C90" s="5">
        <v>80</v>
      </c>
      <c r="D90" s="6">
        <v>11781</v>
      </c>
      <c r="E90" s="17" t="str">
        <f>VLOOKUP(A90,'forecast data dump'!$A$1:$H$3450,4,FALSE)</f>
        <v>20-Jul-20 A</v>
      </c>
      <c r="F90" s="17">
        <f>VLOOKUP(A90,'forecast data dump'!$A$1:$H$3450,5,FALSE)</f>
        <v>44407</v>
      </c>
      <c r="G90" s="13">
        <f>VLOOKUP(A90,'forecast data dump'!$A$1:$H$3450,8,FALSE)</f>
        <v>0.5</v>
      </c>
      <c r="H90" s="5" t="s">
        <v>3733</v>
      </c>
      <c r="I90" s="39">
        <f t="shared" si="24"/>
        <v>40</v>
      </c>
      <c r="J90" s="5"/>
      <c r="K90" s="5"/>
      <c r="L90" s="33">
        <f t="shared" si="25"/>
        <v>5890.5</v>
      </c>
      <c r="M90" s="33">
        <f t="shared" si="26"/>
        <v>5890.5</v>
      </c>
      <c r="N90" s="22">
        <f t="shared" si="27"/>
        <v>0</v>
      </c>
    </row>
    <row r="91" spans="1:14" x14ac:dyDescent="0.3">
      <c r="A91" s="5" t="s">
        <v>1203</v>
      </c>
      <c r="B91" s="5" t="s">
        <v>1204</v>
      </c>
      <c r="C91" s="5">
        <v>80</v>
      </c>
      <c r="D91" s="6">
        <v>13768</v>
      </c>
      <c r="E91" s="17" t="str">
        <f>VLOOKUP(A91,'forecast data dump'!$A$1:$H$3450,4,FALSE)</f>
        <v>20-Jul-20 A</v>
      </c>
      <c r="F91" s="17">
        <f>VLOOKUP(A91,'forecast data dump'!$A$1:$H$3450,5,FALSE)</f>
        <v>44407</v>
      </c>
      <c r="G91" s="13">
        <f>VLOOKUP(A91,'forecast data dump'!$A$1:$H$3450,8,FALSE)</f>
        <v>0.5</v>
      </c>
      <c r="H91" s="5" t="s">
        <v>3740</v>
      </c>
      <c r="I91" s="39">
        <f t="shared" si="24"/>
        <v>40</v>
      </c>
      <c r="J91" s="5"/>
      <c r="K91" s="5"/>
      <c r="L91" s="33">
        <f t="shared" si="25"/>
        <v>6884</v>
      </c>
      <c r="M91" s="33">
        <f t="shared" si="26"/>
        <v>6884</v>
      </c>
      <c r="N91" s="22">
        <f t="shared" si="27"/>
        <v>0</v>
      </c>
    </row>
    <row r="92" spans="1:14" x14ac:dyDescent="0.3">
      <c r="A92" s="5" t="s">
        <v>1205</v>
      </c>
      <c r="B92" s="5" t="s">
        <v>1206</v>
      </c>
      <c r="C92" s="5">
        <v>320</v>
      </c>
      <c r="D92" s="6">
        <v>48539</v>
      </c>
      <c r="E92" s="17" t="str">
        <f>VLOOKUP(A92,'forecast data dump'!$A$1:$H$3450,4,FALSE)</f>
        <v>26-Apr-21 A</v>
      </c>
      <c r="F92" s="17">
        <f>VLOOKUP(A92,'forecast data dump'!$A$1:$H$3450,5,FALSE)</f>
        <v>44433</v>
      </c>
      <c r="G92" s="13">
        <f>VLOOKUP(A92,'forecast data dump'!$A$1:$H$3450,8,FALSE)</f>
        <v>0.9</v>
      </c>
      <c r="H92" s="5" t="s">
        <v>3733</v>
      </c>
      <c r="I92" s="39">
        <f t="shared" si="24"/>
        <v>31.999999999999993</v>
      </c>
      <c r="J92" s="5"/>
      <c r="K92" s="5"/>
      <c r="L92" s="33">
        <f t="shared" si="25"/>
        <v>4853.8999999999987</v>
      </c>
      <c r="M92" s="33">
        <f t="shared" si="26"/>
        <v>4853.8999999999987</v>
      </c>
      <c r="N92" s="22">
        <f t="shared" si="27"/>
        <v>0</v>
      </c>
    </row>
    <row r="93" spans="1:14" x14ac:dyDescent="0.3">
      <c r="A93" s="5" t="s">
        <v>1205</v>
      </c>
      <c r="B93" s="5" t="s">
        <v>1206</v>
      </c>
      <c r="C93" s="5">
        <v>320</v>
      </c>
      <c r="D93" s="6">
        <v>56726</v>
      </c>
      <c r="E93" s="17" t="str">
        <f>VLOOKUP(A93,'forecast data dump'!$A$1:$H$3450,4,FALSE)</f>
        <v>26-Apr-21 A</v>
      </c>
      <c r="F93" s="17">
        <f>VLOOKUP(A93,'forecast data dump'!$A$1:$H$3450,5,FALSE)</f>
        <v>44433</v>
      </c>
      <c r="G93" s="13">
        <f>VLOOKUP(A93,'forecast data dump'!$A$1:$H$3450,8,FALSE)</f>
        <v>0.9</v>
      </c>
      <c r="H93" s="5" t="s">
        <v>3740</v>
      </c>
      <c r="I93" s="39">
        <f t="shared" si="24"/>
        <v>31.999999999999993</v>
      </c>
      <c r="J93" s="5"/>
      <c r="K93" s="5"/>
      <c r="L93" s="33">
        <f t="shared" si="25"/>
        <v>5672.5999999999985</v>
      </c>
      <c r="M93" s="33">
        <f t="shared" si="26"/>
        <v>5672.5999999999985</v>
      </c>
      <c r="N93" s="22">
        <f t="shared" si="27"/>
        <v>0</v>
      </c>
    </row>
    <row r="94" spans="1:14" x14ac:dyDescent="0.3">
      <c r="A94" s="5" t="s">
        <v>1213</v>
      </c>
      <c r="B94" s="5" t="s">
        <v>1214</v>
      </c>
      <c r="C94" s="5">
        <v>56</v>
      </c>
      <c r="D94" s="6">
        <v>8494</v>
      </c>
      <c r="E94" s="17" t="str">
        <f>VLOOKUP(A94,'forecast data dump'!$A$1:$H$3450,4,FALSE)</f>
        <v>12-Feb-21 A</v>
      </c>
      <c r="F94" s="17">
        <f>VLOOKUP(A94,'forecast data dump'!$A$1:$H$3450,5,FALSE)</f>
        <v>44407</v>
      </c>
      <c r="G94" s="13">
        <f>VLOOKUP(A94,'forecast data dump'!$A$1:$H$3450,8,FALSE)</f>
        <v>0.8</v>
      </c>
      <c r="H94" s="5" t="s">
        <v>3733</v>
      </c>
      <c r="I94" s="39">
        <f t="shared" si="24"/>
        <v>11.199999999999998</v>
      </c>
      <c r="J94" s="5"/>
      <c r="K94" s="5"/>
      <c r="L94" s="33">
        <f t="shared" si="25"/>
        <v>1698.7999999999997</v>
      </c>
      <c r="M94" s="33">
        <f t="shared" si="26"/>
        <v>1698.7999999999997</v>
      </c>
      <c r="N94" s="22">
        <f t="shared" si="27"/>
        <v>0</v>
      </c>
    </row>
    <row r="95" spans="1:14" x14ac:dyDescent="0.3">
      <c r="A95" s="5" t="s">
        <v>1213</v>
      </c>
      <c r="B95" s="5" t="s">
        <v>1214</v>
      </c>
      <c r="C95" s="5">
        <v>88</v>
      </c>
      <c r="D95" s="6">
        <v>15600</v>
      </c>
      <c r="E95" s="17" t="str">
        <f>VLOOKUP(A95,'forecast data dump'!$A$1:$H$3450,4,FALSE)</f>
        <v>12-Feb-21 A</v>
      </c>
      <c r="F95" s="17">
        <f>VLOOKUP(A95,'forecast data dump'!$A$1:$H$3450,5,FALSE)</f>
        <v>44407</v>
      </c>
      <c r="G95" s="13">
        <f>VLOOKUP(A95,'forecast data dump'!$A$1:$H$3450,8,FALSE)</f>
        <v>0.8</v>
      </c>
      <c r="H95" s="5" t="s">
        <v>3740</v>
      </c>
      <c r="I95" s="39">
        <f t="shared" si="24"/>
        <v>17.599999999999994</v>
      </c>
      <c r="J95" s="5"/>
      <c r="K95" s="5"/>
      <c r="L95" s="33">
        <f t="shared" si="25"/>
        <v>3119.9999999999991</v>
      </c>
      <c r="M95" s="33">
        <f t="shared" si="26"/>
        <v>3119.9999999999991</v>
      </c>
      <c r="N95" s="22">
        <f t="shared" si="27"/>
        <v>0</v>
      </c>
    </row>
    <row r="96" spans="1:14" x14ac:dyDescent="0.3">
      <c r="A96" s="5" t="s">
        <v>1213</v>
      </c>
      <c r="B96" s="5" t="s">
        <v>1214</v>
      </c>
      <c r="C96" s="5">
        <v>44</v>
      </c>
      <c r="D96" s="6">
        <v>5172</v>
      </c>
      <c r="E96" s="17" t="str">
        <f>VLOOKUP(A96,'forecast data dump'!$A$1:$H$3450,4,FALSE)</f>
        <v>12-Feb-21 A</v>
      </c>
      <c r="F96" s="17">
        <f>VLOOKUP(A96,'forecast data dump'!$A$1:$H$3450,5,FALSE)</f>
        <v>44407</v>
      </c>
      <c r="G96" s="13">
        <f>VLOOKUP(A96,'forecast data dump'!$A$1:$H$3450,8,FALSE)</f>
        <v>0.8</v>
      </c>
      <c r="H96" s="5" t="s">
        <v>3741</v>
      </c>
      <c r="I96" s="39">
        <f t="shared" si="24"/>
        <v>8.7999999999999972</v>
      </c>
      <c r="J96" s="5"/>
      <c r="K96" s="5"/>
      <c r="L96" s="33">
        <f t="shared" si="25"/>
        <v>1034.3999999999999</v>
      </c>
      <c r="M96" s="33">
        <f t="shared" si="26"/>
        <v>1034.3999999999999</v>
      </c>
      <c r="N96" s="22">
        <f t="shared" si="27"/>
        <v>0</v>
      </c>
    </row>
    <row r="97" spans="1:14" x14ac:dyDescent="0.3">
      <c r="A97" s="5" t="s">
        <v>1217</v>
      </c>
      <c r="B97" s="5" t="s">
        <v>1218</v>
      </c>
      <c r="C97" s="5">
        <v>80</v>
      </c>
      <c r="D97" s="6">
        <v>12135</v>
      </c>
      <c r="E97" s="17">
        <f>VLOOKUP(A97,'forecast data dump'!$A$1:$H$3450,4,FALSE)</f>
        <v>44580</v>
      </c>
      <c r="F97" s="17">
        <f>VLOOKUP(A97,'forecast data dump'!$A$1:$H$3450,5,FALSE)</f>
        <v>44593</v>
      </c>
      <c r="G97" s="13">
        <f>VLOOKUP(A97,'forecast data dump'!$A$1:$H$3450,8,FALSE)</f>
        <v>0</v>
      </c>
      <c r="H97" s="5" t="s">
        <v>3733</v>
      </c>
      <c r="I97" s="39">
        <f t="shared" si="24"/>
        <v>80</v>
      </c>
      <c r="J97" s="5"/>
      <c r="K97" s="5"/>
      <c r="L97" s="33">
        <f t="shared" si="25"/>
        <v>12135</v>
      </c>
      <c r="M97" s="33">
        <f t="shared" si="26"/>
        <v>12135</v>
      </c>
      <c r="N97" s="22">
        <f t="shared" si="27"/>
        <v>0</v>
      </c>
    </row>
    <row r="98" spans="1:14" x14ac:dyDescent="0.3">
      <c r="A98" s="5" t="s">
        <v>1217</v>
      </c>
      <c r="B98" s="5" t="s">
        <v>1218</v>
      </c>
      <c r="C98" s="5">
        <v>240</v>
      </c>
      <c r="D98" s="6">
        <v>42545</v>
      </c>
      <c r="E98" s="17">
        <f>VLOOKUP(A98,'forecast data dump'!$A$1:$H$3450,4,FALSE)</f>
        <v>44580</v>
      </c>
      <c r="F98" s="17">
        <f>VLOOKUP(A98,'forecast data dump'!$A$1:$H$3450,5,FALSE)</f>
        <v>44593</v>
      </c>
      <c r="G98" s="13">
        <f>VLOOKUP(A98,'forecast data dump'!$A$1:$H$3450,8,FALSE)</f>
        <v>0</v>
      </c>
      <c r="H98" s="5" t="s">
        <v>3740</v>
      </c>
      <c r="I98" s="39">
        <f t="shared" si="24"/>
        <v>240</v>
      </c>
      <c r="J98" s="5"/>
      <c r="K98" s="5"/>
      <c r="L98" s="33">
        <f t="shared" si="25"/>
        <v>42545</v>
      </c>
      <c r="M98" s="33">
        <f t="shared" si="26"/>
        <v>42545</v>
      </c>
      <c r="N98" s="22">
        <f t="shared" si="27"/>
        <v>0</v>
      </c>
    </row>
    <row r="99" spans="1:14" x14ac:dyDescent="0.3">
      <c r="A99" s="5" t="s">
        <v>1237</v>
      </c>
      <c r="B99" s="5" t="s">
        <v>1238</v>
      </c>
      <c r="C99" s="5">
        <v>40</v>
      </c>
      <c r="D99" s="6">
        <v>6884</v>
      </c>
      <c r="E99" s="17">
        <f>VLOOKUP(A99,'forecast data dump'!$A$1:$H$3450,4,FALSE)</f>
        <v>44417</v>
      </c>
      <c r="F99" s="17">
        <f>VLOOKUP(A99,'forecast data dump'!$A$1:$H$3450,5,FALSE)</f>
        <v>44421</v>
      </c>
      <c r="G99" s="13">
        <f>VLOOKUP(A99,'forecast data dump'!$A$1:$H$3450,8,FALSE)</f>
        <v>0</v>
      </c>
      <c r="H99" s="5" t="s">
        <v>3740</v>
      </c>
      <c r="I99" s="39">
        <f t="shared" si="24"/>
        <v>40</v>
      </c>
      <c r="J99" s="5"/>
      <c r="K99" s="5"/>
      <c r="L99" s="33">
        <f t="shared" si="25"/>
        <v>6884</v>
      </c>
      <c r="M99" s="33">
        <f t="shared" si="26"/>
        <v>6884</v>
      </c>
      <c r="N99" s="22">
        <f t="shared" si="27"/>
        <v>0</v>
      </c>
    </row>
    <row r="100" spans="1:14" x14ac:dyDescent="0.3">
      <c r="A100" s="5" t="s">
        <v>1239</v>
      </c>
      <c r="B100" s="5" t="s">
        <v>1240</v>
      </c>
      <c r="C100" s="5">
        <v>40</v>
      </c>
      <c r="D100" s="6">
        <v>7091</v>
      </c>
      <c r="E100" s="17" t="str">
        <f>VLOOKUP(A100,'forecast data dump'!$A$1:$H$3450,4,FALSE)</f>
        <v>23-Nov-20 A</v>
      </c>
      <c r="F100" s="17">
        <f>VLOOKUP(A100,'forecast data dump'!$A$1:$H$3450,5,FALSE)</f>
        <v>44505</v>
      </c>
      <c r="G100" s="13">
        <f>VLOOKUP(A100,'forecast data dump'!$A$1:$H$3450,8,FALSE)</f>
        <v>0.16</v>
      </c>
      <c r="H100" s="5" t="s">
        <v>3740</v>
      </c>
      <c r="I100" s="39">
        <f t="shared" si="24"/>
        <v>33.6</v>
      </c>
      <c r="J100" s="5"/>
      <c r="K100" s="5"/>
      <c r="L100" s="33">
        <f t="shared" si="25"/>
        <v>5956.44</v>
      </c>
      <c r="M100" s="33">
        <f t="shared" si="26"/>
        <v>5956.44</v>
      </c>
      <c r="N100" s="22">
        <f t="shared" si="27"/>
        <v>0</v>
      </c>
    </row>
    <row r="101" spans="1:14" x14ac:dyDescent="0.3">
      <c r="A101" s="3" t="s">
        <v>7905</v>
      </c>
      <c r="B101" s="3"/>
      <c r="C101" s="3"/>
      <c r="D101" s="4"/>
      <c r="E101" s="15"/>
      <c r="F101" s="15"/>
      <c r="G101" s="11"/>
      <c r="H101" s="3"/>
      <c r="I101" s="38"/>
      <c r="J101" s="3"/>
      <c r="K101" s="3"/>
      <c r="L101" s="32"/>
      <c r="M101" s="32"/>
      <c r="N101" s="20"/>
    </row>
    <row r="102" spans="1:14" x14ac:dyDescent="0.3">
      <c r="A102" s="5" t="s">
        <v>1296</v>
      </c>
      <c r="B102" s="5" t="s">
        <v>1297</v>
      </c>
      <c r="C102" s="5">
        <v>4</v>
      </c>
      <c r="D102" s="6">
        <v>506</v>
      </c>
      <c r="E102" s="17">
        <f>VLOOKUP(A102,'forecast data dump'!$A$1:$H$3450,4,FALSE)</f>
        <v>44378</v>
      </c>
      <c r="F102" s="17">
        <f>VLOOKUP(A102,'forecast data dump'!$A$1:$H$3450,5,FALSE)</f>
        <v>44378</v>
      </c>
      <c r="G102" s="13">
        <f>VLOOKUP(A102,'forecast data dump'!$A$1:$H$3450,8,FALSE)</f>
        <v>0</v>
      </c>
      <c r="H102" s="5" t="s">
        <v>3748</v>
      </c>
      <c r="I102" s="39">
        <f t="shared" ref="I102:I111" si="28">C102*(1-G102)</f>
        <v>4</v>
      </c>
      <c r="J102" s="5"/>
      <c r="K102" s="5"/>
      <c r="L102" s="33">
        <f t="shared" ref="L102:L111" si="29">D102*(1-G102)</f>
        <v>506</v>
      </c>
      <c r="M102" s="33">
        <f t="shared" ref="M102:M111" si="30">IF(J102="",L102,(D102/C102)*J102)</f>
        <v>506</v>
      </c>
      <c r="N102" s="22">
        <f t="shared" ref="N102:N111" si="31">L102-M102</f>
        <v>0</v>
      </c>
    </row>
    <row r="103" spans="1:14" x14ac:dyDescent="0.3">
      <c r="A103" s="5" t="s">
        <v>1296</v>
      </c>
      <c r="B103" s="5" t="s">
        <v>1297</v>
      </c>
      <c r="C103" s="5">
        <v>4</v>
      </c>
      <c r="D103" s="6">
        <v>688</v>
      </c>
      <c r="E103" s="17">
        <f>VLOOKUP(A103,'forecast data dump'!$A$1:$H$3450,4,FALSE)</f>
        <v>44378</v>
      </c>
      <c r="F103" s="17">
        <f>VLOOKUP(A103,'forecast data dump'!$A$1:$H$3450,5,FALSE)</f>
        <v>44378</v>
      </c>
      <c r="G103" s="13">
        <f>VLOOKUP(A103,'forecast data dump'!$A$1:$H$3450,8,FALSE)</f>
        <v>0</v>
      </c>
      <c r="H103" s="5" t="s">
        <v>3740</v>
      </c>
      <c r="I103" s="39">
        <f t="shared" si="28"/>
        <v>4</v>
      </c>
      <c r="J103" s="5"/>
      <c r="K103" s="5"/>
      <c r="L103" s="33">
        <f t="shared" si="29"/>
        <v>688</v>
      </c>
      <c r="M103" s="33">
        <f t="shared" si="30"/>
        <v>688</v>
      </c>
      <c r="N103" s="22">
        <f t="shared" si="31"/>
        <v>0</v>
      </c>
    </row>
    <row r="104" spans="1:14" x14ac:dyDescent="0.3">
      <c r="A104" s="5" t="s">
        <v>1296</v>
      </c>
      <c r="B104" s="5" t="s">
        <v>1297</v>
      </c>
      <c r="C104" s="5">
        <v>4</v>
      </c>
      <c r="D104" s="6">
        <v>0</v>
      </c>
      <c r="E104" s="17">
        <f>VLOOKUP(A104,'forecast data dump'!$A$1:$H$3450,4,FALSE)</f>
        <v>44378</v>
      </c>
      <c r="F104" s="17">
        <f>VLOOKUP(A104,'forecast data dump'!$A$1:$H$3450,5,FALSE)</f>
        <v>44378</v>
      </c>
      <c r="G104" s="13">
        <f>VLOOKUP(A104,'forecast data dump'!$A$1:$H$3450,8,FALSE)</f>
        <v>0</v>
      </c>
      <c r="H104" s="5" t="s">
        <v>3750</v>
      </c>
      <c r="I104" s="39">
        <f t="shared" si="28"/>
        <v>4</v>
      </c>
      <c r="J104" s="5"/>
      <c r="K104" s="5"/>
      <c r="L104" s="33">
        <f t="shared" si="29"/>
        <v>0</v>
      </c>
      <c r="M104" s="33">
        <f t="shared" si="30"/>
        <v>0</v>
      </c>
      <c r="N104" s="22">
        <f t="shared" si="31"/>
        <v>0</v>
      </c>
    </row>
    <row r="105" spans="1:14" x14ac:dyDescent="0.3">
      <c r="A105" s="5" t="s">
        <v>1296</v>
      </c>
      <c r="B105" s="5" t="s">
        <v>1297</v>
      </c>
      <c r="C105" s="5">
        <v>4</v>
      </c>
      <c r="D105" s="6">
        <v>824</v>
      </c>
      <c r="E105" s="17">
        <f>VLOOKUP(A105,'forecast data dump'!$A$1:$H$3450,4,FALSE)</f>
        <v>44378</v>
      </c>
      <c r="F105" s="17">
        <f>VLOOKUP(A105,'forecast data dump'!$A$1:$H$3450,5,FALSE)</f>
        <v>44378</v>
      </c>
      <c r="G105" s="13">
        <f>VLOOKUP(A105,'forecast data dump'!$A$1:$H$3450,8,FALSE)</f>
        <v>0</v>
      </c>
      <c r="H105" s="5" t="s">
        <v>3732</v>
      </c>
      <c r="I105" s="39">
        <f t="shared" si="28"/>
        <v>4</v>
      </c>
      <c r="J105" s="5"/>
      <c r="K105" s="5"/>
      <c r="L105" s="33">
        <f t="shared" si="29"/>
        <v>824</v>
      </c>
      <c r="M105" s="33">
        <f t="shared" si="30"/>
        <v>824</v>
      </c>
      <c r="N105" s="22">
        <f t="shared" si="31"/>
        <v>0</v>
      </c>
    </row>
    <row r="106" spans="1:14" x14ac:dyDescent="0.3">
      <c r="A106" s="5" t="s">
        <v>1296</v>
      </c>
      <c r="B106" s="5" t="s">
        <v>1297</v>
      </c>
      <c r="C106" s="5">
        <v>8</v>
      </c>
      <c r="D106" s="6">
        <v>1012</v>
      </c>
      <c r="E106" s="17">
        <f>VLOOKUP(A106,'forecast data dump'!$A$1:$H$3450,4,FALSE)</f>
        <v>44378</v>
      </c>
      <c r="F106" s="17">
        <f>VLOOKUP(A106,'forecast data dump'!$A$1:$H$3450,5,FALSE)</f>
        <v>44378</v>
      </c>
      <c r="G106" s="13">
        <f>VLOOKUP(A106,'forecast data dump'!$A$1:$H$3450,8,FALSE)</f>
        <v>0</v>
      </c>
      <c r="H106" s="5" t="s">
        <v>3746</v>
      </c>
      <c r="I106" s="39">
        <f t="shared" si="28"/>
        <v>8</v>
      </c>
      <c r="J106" s="5"/>
      <c r="K106" s="5"/>
      <c r="L106" s="33">
        <f t="shared" si="29"/>
        <v>1012</v>
      </c>
      <c r="M106" s="33">
        <f t="shared" si="30"/>
        <v>1012</v>
      </c>
      <c r="N106" s="22">
        <f t="shared" si="31"/>
        <v>0</v>
      </c>
    </row>
    <row r="107" spans="1:14" x14ac:dyDescent="0.3">
      <c r="A107" s="5" t="s">
        <v>1298</v>
      </c>
      <c r="B107" s="5" t="s">
        <v>1299</v>
      </c>
      <c r="C107" s="5">
        <v>4</v>
      </c>
      <c r="D107" s="6">
        <v>506</v>
      </c>
      <c r="E107" s="17">
        <f>VLOOKUP(A107,'forecast data dump'!$A$1:$H$3450,4,FALSE)</f>
        <v>44378</v>
      </c>
      <c r="F107" s="17">
        <f>VLOOKUP(A107,'forecast data dump'!$A$1:$H$3450,5,FALSE)</f>
        <v>44378</v>
      </c>
      <c r="G107" s="13">
        <f>VLOOKUP(A107,'forecast data dump'!$A$1:$H$3450,8,FALSE)</f>
        <v>0</v>
      </c>
      <c r="H107" s="5" t="s">
        <v>3746</v>
      </c>
      <c r="I107" s="39">
        <f t="shared" si="28"/>
        <v>4</v>
      </c>
      <c r="J107" s="5"/>
      <c r="K107" s="5"/>
      <c r="L107" s="33">
        <f t="shared" si="29"/>
        <v>506</v>
      </c>
      <c r="M107" s="33">
        <f t="shared" si="30"/>
        <v>506</v>
      </c>
      <c r="N107" s="22">
        <f t="shared" si="31"/>
        <v>0</v>
      </c>
    </row>
    <row r="108" spans="1:14" x14ac:dyDescent="0.3">
      <c r="A108" s="5" t="s">
        <v>1298</v>
      </c>
      <c r="B108" s="5" t="s">
        <v>1299</v>
      </c>
      <c r="C108" s="5">
        <v>8</v>
      </c>
      <c r="D108" s="6">
        <v>1012</v>
      </c>
      <c r="E108" s="17">
        <f>VLOOKUP(A108,'forecast data dump'!$A$1:$H$3450,4,FALSE)</f>
        <v>44378</v>
      </c>
      <c r="F108" s="17">
        <f>VLOOKUP(A108,'forecast data dump'!$A$1:$H$3450,5,FALSE)</f>
        <v>44378</v>
      </c>
      <c r="G108" s="13">
        <f>VLOOKUP(A108,'forecast data dump'!$A$1:$H$3450,8,FALSE)</f>
        <v>0</v>
      </c>
      <c r="H108" s="5" t="s">
        <v>3748</v>
      </c>
      <c r="I108" s="39">
        <f t="shared" si="28"/>
        <v>8</v>
      </c>
      <c r="J108" s="5"/>
      <c r="K108" s="5"/>
      <c r="L108" s="33">
        <f t="shared" si="29"/>
        <v>1012</v>
      </c>
      <c r="M108" s="33">
        <f t="shared" si="30"/>
        <v>1012</v>
      </c>
      <c r="N108" s="22">
        <f t="shared" si="31"/>
        <v>0</v>
      </c>
    </row>
    <row r="109" spans="1:14" x14ac:dyDescent="0.3">
      <c r="A109" s="5" t="s">
        <v>1298</v>
      </c>
      <c r="B109" s="5" t="s">
        <v>1299</v>
      </c>
      <c r="C109" s="5">
        <v>4</v>
      </c>
      <c r="D109" s="6">
        <v>688</v>
      </c>
      <c r="E109" s="17">
        <f>VLOOKUP(A109,'forecast data dump'!$A$1:$H$3450,4,FALSE)</f>
        <v>44378</v>
      </c>
      <c r="F109" s="17">
        <f>VLOOKUP(A109,'forecast data dump'!$A$1:$H$3450,5,FALSE)</f>
        <v>44378</v>
      </c>
      <c r="G109" s="13">
        <f>VLOOKUP(A109,'forecast data dump'!$A$1:$H$3450,8,FALSE)</f>
        <v>0</v>
      </c>
      <c r="H109" s="5" t="s">
        <v>3740</v>
      </c>
      <c r="I109" s="39">
        <f t="shared" si="28"/>
        <v>4</v>
      </c>
      <c r="J109" s="5"/>
      <c r="K109" s="5"/>
      <c r="L109" s="33">
        <f t="shared" si="29"/>
        <v>688</v>
      </c>
      <c r="M109" s="33">
        <f t="shared" si="30"/>
        <v>688</v>
      </c>
      <c r="N109" s="22">
        <f t="shared" si="31"/>
        <v>0</v>
      </c>
    </row>
    <row r="110" spans="1:14" x14ac:dyDescent="0.3">
      <c r="A110" s="5" t="s">
        <v>1298</v>
      </c>
      <c r="B110" s="5" t="s">
        <v>1299</v>
      </c>
      <c r="C110" s="5">
        <v>4</v>
      </c>
      <c r="D110" s="6">
        <v>0</v>
      </c>
      <c r="E110" s="17">
        <f>VLOOKUP(A110,'forecast data dump'!$A$1:$H$3450,4,FALSE)</f>
        <v>44378</v>
      </c>
      <c r="F110" s="17">
        <f>VLOOKUP(A110,'forecast data dump'!$A$1:$H$3450,5,FALSE)</f>
        <v>44378</v>
      </c>
      <c r="G110" s="13">
        <f>VLOOKUP(A110,'forecast data dump'!$A$1:$H$3450,8,FALSE)</f>
        <v>0</v>
      </c>
      <c r="H110" s="5" t="s">
        <v>3750</v>
      </c>
      <c r="I110" s="39">
        <f t="shared" si="28"/>
        <v>4</v>
      </c>
      <c r="J110" s="5"/>
      <c r="K110" s="5"/>
      <c r="L110" s="33">
        <f t="shared" si="29"/>
        <v>0</v>
      </c>
      <c r="M110" s="33">
        <f t="shared" si="30"/>
        <v>0</v>
      </c>
      <c r="N110" s="22">
        <f t="shared" si="31"/>
        <v>0</v>
      </c>
    </row>
    <row r="111" spans="1:14" x14ac:dyDescent="0.3">
      <c r="A111" s="5" t="s">
        <v>1298</v>
      </c>
      <c r="B111" s="5" t="s">
        <v>1299</v>
      </c>
      <c r="C111" s="5">
        <v>4</v>
      </c>
      <c r="D111" s="6">
        <v>824</v>
      </c>
      <c r="E111" s="17">
        <f>VLOOKUP(A111,'forecast data dump'!$A$1:$H$3450,4,FALSE)</f>
        <v>44378</v>
      </c>
      <c r="F111" s="17">
        <f>VLOOKUP(A111,'forecast data dump'!$A$1:$H$3450,5,FALSE)</f>
        <v>44378</v>
      </c>
      <c r="G111" s="13">
        <f>VLOOKUP(A111,'forecast data dump'!$A$1:$H$3450,8,FALSE)</f>
        <v>0</v>
      </c>
      <c r="H111" s="5" t="s">
        <v>3732</v>
      </c>
      <c r="I111" s="39">
        <f t="shared" si="28"/>
        <v>4</v>
      </c>
      <c r="J111" s="5"/>
      <c r="K111" s="5"/>
      <c r="L111" s="33">
        <f t="shared" si="29"/>
        <v>824</v>
      </c>
      <c r="M111" s="33">
        <f t="shared" si="30"/>
        <v>824</v>
      </c>
      <c r="N111" s="22">
        <f t="shared" si="31"/>
        <v>0</v>
      </c>
    </row>
    <row r="112" spans="1:14" x14ac:dyDescent="0.3">
      <c r="A112" s="3" t="s">
        <v>7840</v>
      </c>
      <c r="B112" s="3"/>
      <c r="C112" s="3"/>
      <c r="D112" s="4"/>
      <c r="E112" s="15"/>
      <c r="F112" s="15"/>
      <c r="G112" s="11"/>
      <c r="H112" s="3"/>
      <c r="I112" s="38"/>
      <c r="J112" s="3"/>
      <c r="K112" s="3"/>
      <c r="L112" s="32"/>
      <c r="M112" s="32"/>
      <c r="N112" s="20"/>
    </row>
    <row r="113" spans="1:14" x14ac:dyDescent="0.3">
      <c r="A113" s="5" t="s">
        <v>1285</v>
      </c>
      <c r="B113" s="5" t="s">
        <v>1286</v>
      </c>
      <c r="C113" s="5">
        <v>156</v>
      </c>
      <c r="D113" s="6">
        <v>20328</v>
      </c>
      <c r="E113" s="17">
        <f>VLOOKUP(A113,'forecast data dump'!$A$1:$H$3450,4,FALSE)</f>
        <v>44581</v>
      </c>
      <c r="F113" s="17">
        <f>VLOOKUP(A113,'forecast data dump'!$A$1:$H$3450,5,FALSE)</f>
        <v>44596</v>
      </c>
      <c r="G113" s="13">
        <f>VLOOKUP(A113,'forecast data dump'!$A$1:$H$3450,8,FALSE)</f>
        <v>0</v>
      </c>
      <c r="H113" s="5" t="s">
        <v>3746</v>
      </c>
      <c r="I113" s="39">
        <f>C113*(1-G113)</f>
        <v>156</v>
      </c>
      <c r="J113" s="5"/>
      <c r="K113" s="5"/>
      <c r="L113" s="33">
        <f>D113*(1-G113)</f>
        <v>20328</v>
      </c>
      <c r="M113" s="33">
        <f>IF(J113="",L113,(D113/C113)*J113)</f>
        <v>20328</v>
      </c>
      <c r="N113" s="22">
        <f>L113-M113</f>
        <v>0</v>
      </c>
    </row>
    <row r="114" spans="1:14" x14ac:dyDescent="0.3">
      <c r="A114" s="5" t="s">
        <v>1287</v>
      </c>
      <c r="B114" s="5" t="s">
        <v>1282</v>
      </c>
      <c r="C114" s="5">
        <v>108</v>
      </c>
      <c r="D114" s="6">
        <v>14073</v>
      </c>
      <c r="E114" s="17">
        <f>VLOOKUP(A114,'forecast data dump'!$A$1:$H$3450,4,FALSE)</f>
        <v>44536</v>
      </c>
      <c r="F114" s="17">
        <f>VLOOKUP(A114,'forecast data dump'!$A$1:$H$3450,5,FALSE)</f>
        <v>44580</v>
      </c>
      <c r="G114" s="13">
        <f>VLOOKUP(A114,'forecast data dump'!$A$1:$H$3450,8,FALSE)</f>
        <v>0</v>
      </c>
      <c r="H114" s="5" t="s">
        <v>3748</v>
      </c>
      <c r="I114" s="39">
        <f>C114*(1-G114)</f>
        <v>108</v>
      </c>
      <c r="J114" s="5"/>
      <c r="K114" s="5"/>
      <c r="L114" s="33">
        <f>D114*(1-G114)</f>
        <v>14073</v>
      </c>
      <c r="M114" s="33">
        <f>IF(J114="",L114,(D114/C114)*J114)</f>
        <v>14073</v>
      </c>
      <c r="N114" s="22">
        <f>L114-M114</f>
        <v>0</v>
      </c>
    </row>
    <row r="115" spans="1:14" x14ac:dyDescent="0.3">
      <c r="A115" s="3" t="s">
        <v>7906</v>
      </c>
      <c r="B115" s="3"/>
      <c r="C115" s="3"/>
      <c r="D115" s="4"/>
      <c r="E115" s="15"/>
      <c r="F115" s="15"/>
      <c r="G115" s="11"/>
      <c r="H115" s="3"/>
      <c r="I115" s="38"/>
      <c r="J115" s="3"/>
      <c r="K115" s="3"/>
      <c r="L115" s="32"/>
      <c r="M115" s="32"/>
      <c r="N115" s="20"/>
    </row>
    <row r="116" spans="1:14" x14ac:dyDescent="0.3">
      <c r="A116" s="5" t="s">
        <v>1153</v>
      </c>
      <c r="B116" s="5" t="s">
        <v>1154</v>
      </c>
      <c r="C116" s="5">
        <v>8</v>
      </c>
      <c r="D116" s="6">
        <v>1012</v>
      </c>
      <c r="E116" s="17">
        <f>VLOOKUP(A116,'forecast data dump'!$A$1:$H$3450,4,FALSE)</f>
        <v>44410</v>
      </c>
      <c r="F116" s="17">
        <f>VLOOKUP(A116,'forecast data dump'!$A$1:$H$3450,5,FALSE)</f>
        <v>44410</v>
      </c>
      <c r="G116" s="13">
        <f>VLOOKUP(A116,'forecast data dump'!$A$1:$H$3450,8,FALSE)</f>
        <v>0</v>
      </c>
      <c r="H116" s="5" t="s">
        <v>3748</v>
      </c>
      <c r="I116" s="39">
        <f t="shared" ref="I116:I125" si="32">C116*(1-G116)</f>
        <v>8</v>
      </c>
      <c r="J116" s="5"/>
      <c r="K116" s="5"/>
      <c r="L116" s="33">
        <f t="shared" ref="L116:L125" si="33">D116*(1-G116)</f>
        <v>1012</v>
      </c>
      <c r="M116" s="33">
        <f t="shared" ref="M116:M125" si="34">IF(J116="",L116,(D116/C116)*J116)</f>
        <v>1012</v>
      </c>
      <c r="N116" s="22">
        <f t="shared" ref="N116:N125" si="35">L116-M116</f>
        <v>0</v>
      </c>
    </row>
    <row r="117" spans="1:14" x14ac:dyDescent="0.3">
      <c r="A117" s="5" t="s">
        <v>1153</v>
      </c>
      <c r="B117" s="5" t="s">
        <v>1154</v>
      </c>
      <c r="C117" s="5">
        <v>4</v>
      </c>
      <c r="D117" s="6">
        <v>506</v>
      </c>
      <c r="E117" s="17">
        <f>VLOOKUP(A117,'forecast data dump'!$A$1:$H$3450,4,FALSE)</f>
        <v>44410</v>
      </c>
      <c r="F117" s="17">
        <f>VLOOKUP(A117,'forecast data dump'!$A$1:$H$3450,5,FALSE)</f>
        <v>44410</v>
      </c>
      <c r="G117" s="13">
        <f>VLOOKUP(A117,'forecast data dump'!$A$1:$H$3450,8,FALSE)</f>
        <v>0</v>
      </c>
      <c r="H117" s="5" t="s">
        <v>3746</v>
      </c>
      <c r="I117" s="39">
        <f t="shared" si="32"/>
        <v>4</v>
      </c>
      <c r="J117" s="5"/>
      <c r="K117" s="5"/>
      <c r="L117" s="33">
        <f t="shared" si="33"/>
        <v>506</v>
      </c>
      <c r="M117" s="33">
        <f t="shared" si="34"/>
        <v>506</v>
      </c>
      <c r="N117" s="22">
        <f t="shared" si="35"/>
        <v>0</v>
      </c>
    </row>
    <row r="118" spans="1:14" x14ac:dyDescent="0.3">
      <c r="A118" s="5" t="s">
        <v>1153</v>
      </c>
      <c r="B118" s="5" t="s">
        <v>1154</v>
      </c>
      <c r="C118" s="5">
        <v>4</v>
      </c>
      <c r="D118" s="6">
        <v>688</v>
      </c>
      <c r="E118" s="17">
        <f>VLOOKUP(A118,'forecast data dump'!$A$1:$H$3450,4,FALSE)</f>
        <v>44410</v>
      </c>
      <c r="F118" s="17">
        <f>VLOOKUP(A118,'forecast data dump'!$A$1:$H$3450,5,FALSE)</f>
        <v>44410</v>
      </c>
      <c r="G118" s="13">
        <f>VLOOKUP(A118,'forecast data dump'!$A$1:$H$3450,8,FALSE)</f>
        <v>0</v>
      </c>
      <c r="H118" s="5" t="s">
        <v>3740</v>
      </c>
      <c r="I118" s="39">
        <f t="shared" si="32"/>
        <v>4</v>
      </c>
      <c r="J118" s="5"/>
      <c r="K118" s="5"/>
      <c r="L118" s="33">
        <f t="shared" si="33"/>
        <v>688</v>
      </c>
      <c r="M118" s="33">
        <f t="shared" si="34"/>
        <v>688</v>
      </c>
      <c r="N118" s="22">
        <f t="shared" si="35"/>
        <v>0</v>
      </c>
    </row>
    <row r="119" spans="1:14" x14ac:dyDescent="0.3">
      <c r="A119" s="5" t="s">
        <v>1153</v>
      </c>
      <c r="B119" s="5" t="s">
        <v>1154</v>
      </c>
      <c r="C119" s="5">
        <v>4</v>
      </c>
      <c r="D119" s="6">
        <v>0</v>
      </c>
      <c r="E119" s="17">
        <f>VLOOKUP(A119,'forecast data dump'!$A$1:$H$3450,4,FALSE)</f>
        <v>44410</v>
      </c>
      <c r="F119" s="17">
        <f>VLOOKUP(A119,'forecast data dump'!$A$1:$H$3450,5,FALSE)</f>
        <v>44410</v>
      </c>
      <c r="G119" s="13">
        <f>VLOOKUP(A119,'forecast data dump'!$A$1:$H$3450,8,FALSE)</f>
        <v>0</v>
      </c>
      <c r="H119" s="5" t="s">
        <v>3750</v>
      </c>
      <c r="I119" s="39">
        <f t="shared" si="32"/>
        <v>4</v>
      </c>
      <c r="J119" s="5"/>
      <c r="K119" s="5"/>
      <c r="L119" s="33">
        <f t="shared" si="33"/>
        <v>0</v>
      </c>
      <c r="M119" s="33">
        <f t="shared" si="34"/>
        <v>0</v>
      </c>
      <c r="N119" s="22">
        <f t="shared" si="35"/>
        <v>0</v>
      </c>
    </row>
    <row r="120" spans="1:14" x14ac:dyDescent="0.3">
      <c r="A120" s="5" t="s">
        <v>1153</v>
      </c>
      <c r="B120" s="5" t="s">
        <v>1154</v>
      </c>
      <c r="C120" s="5">
        <v>4</v>
      </c>
      <c r="D120" s="6">
        <v>824</v>
      </c>
      <c r="E120" s="17">
        <f>VLOOKUP(A120,'forecast data dump'!$A$1:$H$3450,4,FALSE)</f>
        <v>44410</v>
      </c>
      <c r="F120" s="17">
        <f>VLOOKUP(A120,'forecast data dump'!$A$1:$H$3450,5,FALSE)</f>
        <v>44410</v>
      </c>
      <c r="G120" s="13">
        <f>VLOOKUP(A120,'forecast data dump'!$A$1:$H$3450,8,FALSE)</f>
        <v>0</v>
      </c>
      <c r="H120" s="5" t="s">
        <v>3732</v>
      </c>
      <c r="I120" s="39">
        <f t="shared" si="32"/>
        <v>4</v>
      </c>
      <c r="J120" s="5"/>
      <c r="K120" s="5"/>
      <c r="L120" s="33">
        <f t="shared" si="33"/>
        <v>824</v>
      </c>
      <c r="M120" s="33">
        <f t="shared" si="34"/>
        <v>824</v>
      </c>
      <c r="N120" s="22">
        <f t="shared" si="35"/>
        <v>0</v>
      </c>
    </row>
    <row r="121" spans="1:14" x14ac:dyDescent="0.3">
      <c r="A121" s="5" t="s">
        <v>1155</v>
      </c>
      <c r="B121" s="5" t="s">
        <v>1156</v>
      </c>
      <c r="C121" s="5">
        <v>4</v>
      </c>
      <c r="D121" s="6">
        <v>824</v>
      </c>
      <c r="E121" s="17">
        <f>VLOOKUP(A121,'forecast data dump'!$A$1:$H$3450,4,FALSE)</f>
        <v>44407</v>
      </c>
      <c r="F121" s="17">
        <f>VLOOKUP(A121,'forecast data dump'!$A$1:$H$3450,5,FALSE)</f>
        <v>44407</v>
      </c>
      <c r="G121" s="13">
        <f>VLOOKUP(A121,'forecast data dump'!$A$1:$H$3450,8,FALSE)</f>
        <v>0</v>
      </c>
      <c r="H121" s="5" t="s">
        <v>3732</v>
      </c>
      <c r="I121" s="39">
        <f t="shared" si="32"/>
        <v>4</v>
      </c>
      <c r="J121" s="5"/>
      <c r="K121" s="5"/>
      <c r="L121" s="33">
        <f t="shared" si="33"/>
        <v>824</v>
      </c>
      <c r="M121" s="33">
        <f t="shared" si="34"/>
        <v>824</v>
      </c>
      <c r="N121" s="22">
        <f t="shared" si="35"/>
        <v>0</v>
      </c>
    </row>
    <row r="122" spans="1:14" x14ac:dyDescent="0.3">
      <c r="A122" s="5" t="s">
        <v>1155</v>
      </c>
      <c r="B122" s="5" t="s">
        <v>1156</v>
      </c>
      <c r="C122" s="5">
        <v>4</v>
      </c>
      <c r="D122" s="6">
        <v>688</v>
      </c>
      <c r="E122" s="17">
        <f>VLOOKUP(A122,'forecast data dump'!$A$1:$H$3450,4,FALSE)</f>
        <v>44407</v>
      </c>
      <c r="F122" s="17">
        <f>VLOOKUP(A122,'forecast data dump'!$A$1:$H$3450,5,FALSE)</f>
        <v>44407</v>
      </c>
      <c r="G122" s="13">
        <f>VLOOKUP(A122,'forecast data dump'!$A$1:$H$3450,8,FALSE)</f>
        <v>0</v>
      </c>
      <c r="H122" s="5" t="s">
        <v>3740</v>
      </c>
      <c r="I122" s="39">
        <f t="shared" si="32"/>
        <v>4</v>
      </c>
      <c r="J122" s="5"/>
      <c r="K122" s="5"/>
      <c r="L122" s="33">
        <f t="shared" si="33"/>
        <v>688</v>
      </c>
      <c r="M122" s="33">
        <f t="shared" si="34"/>
        <v>688</v>
      </c>
      <c r="N122" s="22">
        <f t="shared" si="35"/>
        <v>0</v>
      </c>
    </row>
    <row r="123" spans="1:14" x14ac:dyDescent="0.3">
      <c r="A123" s="5" t="s">
        <v>1155</v>
      </c>
      <c r="B123" s="5" t="s">
        <v>1156</v>
      </c>
      <c r="C123" s="5">
        <v>4</v>
      </c>
      <c r="D123" s="6">
        <v>0</v>
      </c>
      <c r="E123" s="17">
        <f>VLOOKUP(A123,'forecast data dump'!$A$1:$H$3450,4,FALSE)</f>
        <v>44407</v>
      </c>
      <c r="F123" s="17">
        <f>VLOOKUP(A123,'forecast data dump'!$A$1:$H$3450,5,FALSE)</f>
        <v>44407</v>
      </c>
      <c r="G123" s="13">
        <f>VLOOKUP(A123,'forecast data dump'!$A$1:$H$3450,8,FALSE)</f>
        <v>0</v>
      </c>
      <c r="H123" s="5" t="s">
        <v>3750</v>
      </c>
      <c r="I123" s="39">
        <f t="shared" si="32"/>
        <v>4</v>
      </c>
      <c r="J123" s="5"/>
      <c r="K123" s="5"/>
      <c r="L123" s="33">
        <f t="shared" si="33"/>
        <v>0</v>
      </c>
      <c r="M123" s="33">
        <f t="shared" si="34"/>
        <v>0</v>
      </c>
      <c r="N123" s="22">
        <f t="shared" si="35"/>
        <v>0</v>
      </c>
    </row>
    <row r="124" spans="1:14" x14ac:dyDescent="0.3">
      <c r="A124" s="5" t="s">
        <v>1155</v>
      </c>
      <c r="B124" s="5" t="s">
        <v>1156</v>
      </c>
      <c r="C124" s="5">
        <v>4</v>
      </c>
      <c r="D124" s="6">
        <v>506</v>
      </c>
      <c r="E124" s="17">
        <f>VLOOKUP(A124,'forecast data dump'!$A$1:$H$3450,4,FALSE)</f>
        <v>44407</v>
      </c>
      <c r="F124" s="17">
        <f>VLOOKUP(A124,'forecast data dump'!$A$1:$H$3450,5,FALSE)</f>
        <v>44407</v>
      </c>
      <c r="G124" s="13">
        <f>VLOOKUP(A124,'forecast data dump'!$A$1:$H$3450,8,FALSE)</f>
        <v>0</v>
      </c>
      <c r="H124" s="5" t="s">
        <v>3746</v>
      </c>
      <c r="I124" s="39">
        <f t="shared" si="32"/>
        <v>4</v>
      </c>
      <c r="J124" s="5"/>
      <c r="K124" s="5"/>
      <c r="L124" s="33">
        <f t="shared" si="33"/>
        <v>506</v>
      </c>
      <c r="M124" s="33">
        <f t="shared" si="34"/>
        <v>506</v>
      </c>
      <c r="N124" s="22">
        <f t="shared" si="35"/>
        <v>0</v>
      </c>
    </row>
    <row r="125" spans="1:14" x14ac:dyDescent="0.3">
      <c r="A125" s="5" t="s">
        <v>1155</v>
      </c>
      <c r="B125" s="5" t="s">
        <v>1156</v>
      </c>
      <c r="C125" s="5">
        <v>8</v>
      </c>
      <c r="D125" s="6">
        <v>1012</v>
      </c>
      <c r="E125" s="17">
        <f>VLOOKUP(A125,'forecast data dump'!$A$1:$H$3450,4,FALSE)</f>
        <v>44407</v>
      </c>
      <c r="F125" s="17">
        <f>VLOOKUP(A125,'forecast data dump'!$A$1:$H$3450,5,FALSE)</f>
        <v>44407</v>
      </c>
      <c r="G125" s="13">
        <f>VLOOKUP(A125,'forecast data dump'!$A$1:$H$3450,8,FALSE)</f>
        <v>0</v>
      </c>
      <c r="H125" s="5" t="s">
        <v>3748</v>
      </c>
      <c r="I125" s="39">
        <f t="shared" si="32"/>
        <v>8</v>
      </c>
      <c r="J125" s="5"/>
      <c r="K125" s="5"/>
      <c r="L125" s="33">
        <f t="shared" si="33"/>
        <v>1012</v>
      </c>
      <c r="M125" s="33">
        <f t="shared" si="34"/>
        <v>1012</v>
      </c>
      <c r="N125" s="22">
        <f t="shared" si="35"/>
        <v>0</v>
      </c>
    </row>
    <row r="126" spans="1:14" x14ac:dyDescent="0.3">
      <c r="A126" s="3" t="s">
        <v>7841</v>
      </c>
      <c r="B126" s="3"/>
      <c r="C126" s="3"/>
      <c r="D126" s="4"/>
      <c r="E126" s="15"/>
      <c r="F126" s="15"/>
      <c r="G126" s="11"/>
      <c r="H126" s="3"/>
      <c r="I126" s="38"/>
      <c r="J126" s="3"/>
      <c r="K126" s="3"/>
      <c r="L126" s="32"/>
      <c r="M126" s="32"/>
      <c r="N126" s="20"/>
    </row>
    <row r="127" spans="1:14" x14ac:dyDescent="0.3">
      <c r="A127" s="5" t="s">
        <v>1164</v>
      </c>
      <c r="B127" s="5" t="s">
        <v>1165</v>
      </c>
      <c r="C127" s="5">
        <v>80</v>
      </c>
      <c r="D127" s="6">
        <v>10424</v>
      </c>
      <c r="E127" s="17">
        <f>VLOOKUP(A127,'forecast data dump'!$A$1:$H$3450,4,FALSE)</f>
        <v>44503</v>
      </c>
      <c r="F127" s="17">
        <f>VLOOKUP(A127,'forecast data dump'!$A$1:$H$3450,5,FALSE)</f>
        <v>44540</v>
      </c>
      <c r="G127" s="13">
        <f>VLOOKUP(A127,'forecast data dump'!$A$1:$H$3450,8,FALSE)</f>
        <v>0</v>
      </c>
      <c r="H127" s="5" t="s">
        <v>3746</v>
      </c>
      <c r="I127" s="39">
        <f t="shared" ref="I127:I132" si="36">C127*(1-G127)</f>
        <v>80</v>
      </c>
      <c r="J127" s="5"/>
      <c r="K127" s="5"/>
      <c r="L127" s="33">
        <f t="shared" ref="L127:L132" si="37">D127*(1-G127)</f>
        <v>10424</v>
      </c>
      <c r="M127" s="33">
        <f t="shared" ref="M127:M132" si="38">IF(J127="",L127,(D127/C127)*J127)</f>
        <v>10424</v>
      </c>
      <c r="N127" s="22">
        <f t="shared" ref="N127:N132" si="39">L127-M127</f>
        <v>0</v>
      </c>
    </row>
    <row r="128" spans="1:14" x14ac:dyDescent="0.3">
      <c r="A128" s="5" t="s">
        <v>1164</v>
      </c>
      <c r="B128" s="5" t="s">
        <v>1165</v>
      </c>
      <c r="C128" s="5">
        <v>40</v>
      </c>
      <c r="D128" s="6">
        <v>7091</v>
      </c>
      <c r="E128" s="17">
        <f>VLOOKUP(A128,'forecast data dump'!$A$1:$H$3450,4,FALSE)</f>
        <v>44503</v>
      </c>
      <c r="F128" s="17">
        <f>VLOOKUP(A128,'forecast data dump'!$A$1:$H$3450,5,FALSE)</f>
        <v>44540</v>
      </c>
      <c r="G128" s="13">
        <f>VLOOKUP(A128,'forecast data dump'!$A$1:$H$3450,8,FALSE)</f>
        <v>0</v>
      </c>
      <c r="H128" s="5" t="s">
        <v>3740</v>
      </c>
      <c r="I128" s="39">
        <f t="shared" si="36"/>
        <v>40</v>
      </c>
      <c r="J128" s="5"/>
      <c r="K128" s="5"/>
      <c r="L128" s="33">
        <f t="shared" si="37"/>
        <v>7091</v>
      </c>
      <c r="M128" s="33">
        <f t="shared" si="38"/>
        <v>7091</v>
      </c>
      <c r="N128" s="22">
        <f t="shared" si="39"/>
        <v>0</v>
      </c>
    </row>
    <row r="129" spans="1:14" x14ac:dyDescent="0.3">
      <c r="A129" s="5" t="s">
        <v>1164</v>
      </c>
      <c r="B129" s="5" t="s">
        <v>1165</v>
      </c>
      <c r="C129" s="5">
        <v>320</v>
      </c>
      <c r="D129" s="6">
        <v>37615</v>
      </c>
      <c r="E129" s="17">
        <f>VLOOKUP(A129,'forecast data dump'!$A$1:$H$3450,4,FALSE)</f>
        <v>44503</v>
      </c>
      <c r="F129" s="17">
        <f>VLOOKUP(A129,'forecast data dump'!$A$1:$H$3450,5,FALSE)</f>
        <v>44540</v>
      </c>
      <c r="G129" s="13">
        <f>VLOOKUP(A129,'forecast data dump'!$A$1:$H$3450,8,FALSE)</f>
        <v>0</v>
      </c>
      <c r="H129" s="5" t="s">
        <v>3742</v>
      </c>
      <c r="I129" s="39">
        <f t="shared" si="36"/>
        <v>320</v>
      </c>
      <c r="J129" s="5"/>
      <c r="K129" s="5"/>
      <c r="L129" s="33">
        <f t="shared" si="37"/>
        <v>37615</v>
      </c>
      <c r="M129" s="33">
        <f t="shared" si="38"/>
        <v>37615</v>
      </c>
      <c r="N129" s="22">
        <f t="shared" si="39"/>
        <v>0</v>
      </c>
    </row>
    <row r="130" spans="1:14" x14ac:dyDescent="0.3">
      <c r="A130" s="5" t="s">
        <v>1172</v>
      </c>
      <c r="B130" s="5" t="s">
        <v>1163</v>
      </c>
      <c r="C130" s="5">
        <v>322</v>
      </c>
      <c r="D130" s="6">
        <v>40736</v>
      </c>
      <c r="E130" s="17" t="str">
        <f>VLOOKUP(A130,'forecast data dump'!$A$1:$H$3450,4,FALSE)</f>
        <v>15-Mar-21 A</v>
      </c>
      <c r="F130" s="17">
        <f>VLOOKUP(A130,'forecast data dump'!$A$1:$H$3450,5,FALSE)</f>
        <v>44424</v>
      </c>
      <c r="G130" s="13">
        <f>VLOOKUP(A130,'forecast data dump'!$A$1:$H$3450,8,FALSE)</f>
        <v>0.6</v>
      </c>
      <c r="H130" s="5" t="s">
        <v>3748</v>
      </c>
      <c r="I130" s="39">
        <f t="shared" si="36"/>
        <v>128.80000000000001</v>
      </c>
      <c r="J130" s="5"/>
      <c r="K130" s="5"/>
      <c r="L130" s="33">
        <f t="shared" si="37"/>
        <v>16294.400000000001</v>
      </c>
      <c r="M130" s="33">
        <f t="shared" si="38"/>
        <v>16294.400000000001</v>
      </c>
      <c r="N130" s="22">
        <f t="shared" si="39"/>
        <v>0</v>
      </c>
    </row>
    <row r="131" spans="1:14" x14ac:dyDescent="0.3">
      <c r="A131" s="5" t="s">
        <v>1173</v>
      </c>
      <c r="B131" s="5" t="s">
        <v>1165</v>
      </c>
      <c r="C131" s="5">
        <v>160</v>
      </c>
      <c r="D131" s="6">
        <v>20849</v>
      </c>
      <c r="E131" s="17">
        <f>VLOOKUP(A131,'forecast data dump'!$A$1:$H$3450,4,FALSE)</f>
        <v>44503</v>
      </c>
      <c r="F131" s="17">
        <f>VLOOKUP(A131,'forecast data dump'!$A$1:$H$3450,5,FALSE)</f>
        <v>44540</v>
      </c>
      <c r="G131" s="13">
        <f>VLOOKUP(A131,'forecast data dump'!$A$1:$H$3450,8,FALSE)</f>
        <v>0</v>
      </c>
      <c r="H131" s="5" t="s">
        <v>3748</v>
      </c>
      <c r="I131" s="39">
        <f t="shared" si="36"/>
        <v>160</v>
      </c>
      <c r="J131" s="5"/>
      <c r="K131" s="5"/>
      <c r="L131" s="33">
        <f t="shared" si="37"/>
        <v>20849</v>
      </c>
      <c r="M131" s="33">
        <f t="shared" si="38"/>
        <v>20849</v>
      </c>
      <c r="N131" s="22">
        <f t="shared" si="39"/>
        <v>0</v>
      </c>
    </row>
    <row r="132" spans="1:14" x14ac:dyDescent="0.3">
      <c r="A132" s="5" t="s">
        <v>1174</v>
      </c>
      <c r="B132" s="5" t="s">
        <v>1167</v>
      </c>
      <c r="C132" s="5">
        <v>192</v>
      </c>
      <c r="D132" s="6">
        <v>25019</v>
      </c>
      <c r="E132" s="17">
        <f>VLOOKUP(A132,'forecast data dump'!$A$1:$H$3450,4,FALSE)</f>
        <v>44543</v>
      </c>
      <c r="F132" s="17">
        <f>VLOOKUP(A132,'forecast data dump'!$A$1:$H$3450,5,FALSE)</f>
        <v>44572</v>
      </c>
      <c r="G132" s="13">
        <f>VLOOKUP(A132,'forecast data dump'!$A$1:$H$3450,8,FALSE)</f>
        <v>0</v>
      </c>
      <c r="H132" s="5" t="s">
        <v>3748</v>
      </c>
      <c r="I132" s="39">
        <f t="shared" si="36"/>
        <v>192</v>
      </c>
      <c r="J132" s="5"/>
      <c r="K132" s="5"/>
      <c r="L132" s="33">
        <f t="shared" si="37"/>
        <v>25019</v>
      </c>
      <c r="M132" s="33">
        <f t="shared" si="38"/>
        <v>25019</v>
      </c>
      <c r="N132" s="22">
        <f t="shared" si="39"/>
        <v>0</v>
      </c>
    </row>
    <row r="133" spans="1:14" x14ac:dyDescent="0.3">
      <c r="A133" s="3" t="s">
        <v>7842</v>
      </c>
      <c r="B133" s="3"/>
      <c r="C133" s="3"/>
      <c r="D133" s="4"/>
      <c r="E133" s="15"/>
      <c r="F133" s="15"/>
      <c r="G133" s="11"/>
      <c r="H133" s="3"/>
      <c r="I133" s="38"/>
      <c r="J133" s="3"/>
      <c r="K133" s="3"/>
      <c r="L133" s="32"/>
      <c r="M133" s="32"/>
      <c r="N133" s="20"/>
    </row>
    <row r="134" spans="1:14" x14ac:dyDescent="0.3">
      <c r="A134" s="5" t="s">
        <v>1116</v>
      </c>
      <c r="B134" s="5" t="s">
        <v>1117</v>
      </c>
      <c r="C134" s="5">
        <v>16</v>
      </c>
      <c r="D134" s="6">
        <v>2762</v>
      </c>
      <c r="E134" s="17">
        <f>VLOOKUP(A134,'forecast data dump'!$A$1:$H$3450,4,FALSE)</f>
        <v>44378</v>
      </c>
      <c r="F134" s="17">
        <f>VLOOKUP(A134,'forecast data dump'!$A$1:$H$3450,5,FALSE)</f>
        <v>44532</v>
      </c>
      <c r="G134" s="13">
        <f>VLOOKUP(A134,'forecast data dump'!$A$1:$H$3450,8,FALSE)</f>
        <v>0</v>
      </c>
      <c r="H134" s="5" t="s">
        <v>3740</v>
      </c>
      <c r="I134" s="39">
        <f>C134*(1-G134)</f>
        <v>16</v>
      </c>
      <c r="J134" s="5"/>
      <c r="K134" s="5"/>
      <c r="L134" s="33">
        <f>D134*(1-G134)</f>
        <v>2762</v>
      </c>
      <c r="M134" s="33">
        <f>IF(J134="",L134,(D134/C134)*J134)</f>
        <v>2762</v>
      </c>
      <c r="N134" s="22">
        <f>L134-M134</f>
        <v>0</v>
      </c>
    </row>
  </sheetData>
  <autoFilter ref="A2:N134" xr:uid="{A6A37B50-7E14-4ACD-A26D-4D04692A65A8}"/>
  <mergeCells count="2">
    <mergeCell ref="A1:D1"/>
    <mergeCell ref="E1:G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BCWR - Cat A</vt:lpstr>
      <vt:lpstr>BCWR - Cat C</vt:lpstr>
      <vt:lpstr>Open Commitments Cat A</vt:lpstr>
      <vt:lpstr>Open Commitments Cat C</vt:lpstr>
      <vt:lpstr>EAC for Cat A</vt:lpstr>
      <vt:lpstr>EAC for Cat C</vt:lpstr>
      <vt:lpstr>Remaining Cat C M&amp;S ToBeOrdered</vt:lpstr>
      <vt:lpstr>ETC sheet-Cat T_BT</vt:lpstr>
      <vt:lpstr>ETC sheet-Cat B</vt:lpstr>
      <vt:lpstr>ETC sheet-All incomplete</vt:lpstr>
      <vt:lpstr>ETC sheet-full</vt:lpstr>
      <vt:lpstr>forecast data dump</vt:lpstr>
      <vt:lpstr>'EAC for Cat A'!Print_Area</vt:lpstr>
      <vt:lpstr>'EAC for Cat C'!Print_Area</vt:lpstr>
      <vt:lpstr>'BCWR - Cat A'!Print_Titles</vt:lpstr>
      <vt:lpstr>'Open Commitments Cat 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rgutta</dc:creator>
  <cp:lastModifiedBy>Glenn</cp:lastModifiedBy>
  <cp:lastPrinted>2022-04-18T17:35:45Z</cp:lastPrinted>
  <dcterms:created xsi:type="dcterms:W3CDTF">2021-07-17T02:04:36Z</dcterms:created>
  <dcterms:modified xsi:type="dcterms:W3CDTF">2022-04-18T17:35:56Z</dcterms:modified>
</cp:coreProperties>
</file>